
<file path=[Content_Types].xml><?xml version="1.0" encoding="utf-8"?>
<Types xmlns="http://schemas.openxmlformats.org/package/2006/content-types">
  <Override PartName="/xl/queryTables/queryTable1.xml" ContentType="application/vnd.openxmlformats-officedocument.spreadsheetml.queryTable+xml"/>
  <Default Extension="bin" ContentType="application/vnd.openxmlformats-officedocument.spreadsheetml.printerSettings"/>
  <Override PartName="/xl/queryTables/queryTable2.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270" windowWidth="14910" windowHeight="7755" activeTab="4"/>
  </bookViews>
  <sheets>
    <sheet name="Sharepoint" sheetId="6" r:id="rId1"/>
    <sheet name="Resultado" sheetId="3" r:id="rId2"/>
    <sheet name="Servicios" sheetId="2" r:id="rId3"/>
    <sheet name="Festivos" sheetId="4" r:id="rId4"/>
    <sheet name="Resumen" sheetId="8" r:id="rId5"/>
  </sheets>
  <definedNames>
    <definedName name="_xlnm._FilterDatabase" localSheetId="1" hidden="1">Resultado!$A$1:$P$3769</definedName>
    <definedName name="festivos">Festivos!$A$2:$A$57</definedName>
    <definedName name="owssvr__2" localSheetId="0" hidden="1">Sharepoint!$A$1:$P$5200</definedName>
    <definedName name="owssvr_1" localSheetId="2" hidden="1">Servicios!$A$1:$D$30</definedName>
    <definedName name="servicios">Tabla_owssvr_1[]</definedName>
  </definedNames>
  <calcPr calcId="125725"/>
  <pivotCaches>
    <pivotCache cacheId="12" r:id="rId6"/>
  </pivotCaches>
</workbook>
</file>

<file path=xl/calcChain.xml><?xml version="1.0" encoding="utf-8"?>
<calcChain xmlns="http://schemas.openxmlformats.org/spreadsheetml/2006/main">
  <c r="E48" i="8"/>
  <c r="E46"/>
  <c r="E45"/>
  <c r="E49"/>
  <c r="C1" i="3"/>
  <c r="E47" i="8"/>
  <c r="E44"/>
  <c r="E43"/>
  <c r="E42"/>
  <c r="E71"/>
  <c r="E38"/>
  <c r="E41"/>
  <c r="E10"/>
  <c r="E11"/>
  <c r="E12"/>
  <c r="E13"/>
  <c r="E14"/>
  <c r="E15"/>
  <c r="E16"/>
  <c r="E17"/>
  <c r="E18"/>
  <c r="E19"/>
  <c r="E20"/>
  <c r="E21"/>
  <c r="E22"/>
  <c r="E23"/>
  <c r="E24"/>
  <c r="E25"/>
  <c r="E26"/>
  <c r="E27"/>
  <c r="E28"/>
  <c r="E29"/>
  <c r="E30"/>
  <c r="E31"/>
  <c r="E32"/>
  <c r="E33"/>
  <c r="E34"/>
  <c r="E35"/>
  <c r="E36"/>
  <c r="E37"/>
  <c r="E39"/>
  <c r="E40"/>
  <c r="E9"/>
  <c r="I3" i="3"/>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1495"/>
  <c r="I1496"/>
  <c r="I1497"/>
  <c r="I1498"/>
  <c r="I1499"/>
  <c r="I1500"/>
  <c r="I1501"/>
  <c r="I1502"/>
  <c r="I1503"/>
  <c r="I1504"/>
  <c r="I1505"/>
  <c r="I1506"/>
  <c r="I1507"/>
  <c r="I1508"/>
  <c r="I1509"/>
  <c r="I1510"/>
  <c r="I1511"/>
  <c r="I1512"/>
  <c r="I1513"/>
  <c r="I1514"/>
  <c r="I1515"/>
  <c r="I1516"/>
  <c r="I1517"/>
  <c r="I1518"/>
  <c r="I1519"/>
  <c r="I1520"/>
  <c r="I1521"/>
  <c r="I1522"/>
  <c r="I1523"/>
  <c r="I1524"/>
  <c r="I1525"/>
  <c r="I1526"/>
  <c r="I1527"/>
  <c r="I1528"/>
  <c r="I1529"/>
  <c r="I1530"/>
  <c r="I1531"/>
  <c r="I1532"/>
  <c r="I1533"/>
  <c r="I1534"/>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I1648"/>
  <c r="I1649"/>
  <c r="I1650"/>
  <c r="I1651"/>
  <c r="I1652"/>
  <c r="I1653"/>
  <c r="I1654"/>
  <c r="I1655"/>
  <c r="I1656"/>
  <c r="I1657"/>
  <c r="I1658"/>
  <c r="I1659"/>
  <c r="I1660"/>
  <c r="I1661"/>
  <c r="I1662"/>
  <c r="I1663"/>
  <c r="I1664"/>
  <c r="I1665"/>
  <c r="I1666"/>
  <c r="I1667"/>
  <c r="I1668"/>
  <c r="I1669"/>
  <c r="I1670"/>
  <c r="I1671"/>
  <c r="I1672"/>
  <c r="I1673"/>
  <c r="I1674"/>
  <c r="I1675"/>
  <c r="I1676"/>
  <c r="I1677"/>
  <c r="I1678"/>
  <c r="I1679"/>
  <c r="I1680"/>
  <c r="I1681"/>
  <c r="I1682"/>
  <c r="I1683"/>
  <c r="I1684"/>
  <c r="I1685"/>
  <c r="I1686"/>
  <c r="I1687"/>
  <c r="I1688"/>
  <c r="I1689"/>
  <c r="I1690"/>
  <c r="I1691"/>
  <c r="I1692"/>
  <c r="I1693"/>
  <c r="I1694"/>
  <c r="I1695"/>
  <c r="I1696"/>
  <c r="I1697"/>
  <c r="I1698"/>
  <c r="I1699"/>
  <c r="I1700"/>
  <c r="I1701"/>
  <c r="I1702"/>
  <c r="I1703"/>
  <c r="I1704"/>
  <c r="I1705"/>
  <c r="I1706"/>
  <c r="I1707"/>
  <c r="I1708"/>
  <c r="I1709"/>
  <c r="I1710"/>
  <c r="I1711"/>
  <c r="I1712"/>
  <c r="I1713"/>
  <c r="I1714"/>
  <c r="I1715"/>
  <c r="I1716"/>
  <c r="I1717"/>
  <c r="I1718"/>
  <c r="I1719"/>
  <c r="I1720"/>
  <c r="I1721"/>
  <c r="I1722"/>
  <c r="I1723"/>
  <c r="I1724"/>
  <c r="I1725"/>
  <c r="I1726"/>
  <c r="I1727"/>
  <c r="I1728"/>
  <c r="I1729"/>
  <c r="I1730"/>
  <c r="I1731"/>
  <c r="I1732"/>
  <c r="I1733"/>
  <c r="I1734"/>
  <c r="I1735"/>
  <c r="I1736"/>
  <c r="I1737"/>
  <c r="I1738"/>
  <c r="I1739"/>
  <c r="I1740"/>
  <c r="I1741"/>
  <c r="I1742"/>
  <c r="I1743"/>
  <c r="I1744"/>
  <c r="I1745"/>
  <c r="I1746"/>
  <c r="I1747"/>
  <c r="I1748"/>
  <c r="I1749"/>
  <c r="I1750"/>
  <c r="I1751"/>
  <c r="I1752"/>
  <c r="I1753"/>
  <c r="I1754"/>
  <c r="I1755"/>
  <c r="I1756"/>
  <c r="I1757"/>
  <c r="I1758"/>
  <c r="I1759"/>
  <c r="I1760"/>
  <c r="I1761"/>
  <c r="I1762"/>
  <c r="I1763"/>
  <c r="I1764"/>
  <c r="I1765"/>
  <c r="I1766"/>
  <c r="I1767"/>
  <c r="I1768"/>
  <c r="I1769"/>
  <c r="I1770"/>
  <c r="I1771"/>
  <c r="I1772"/>
  <c r="I1773"/>
  <c r="I1774"/>
  <c r="I1775"/>
  <c r="I1776"/>
  <c r="I1777"/>
  <c r="I1778"/>
  <c r="I1779"/>
  <c r="I1780"/>
  <c r="I1781"/>
  <c r="I1782"/>
  <c r="I1783"/>
  <c r="I1784"/>
  <c r="I1785"/>
  <c r="I1786"/>
  <c r="I1787"/>
  <c r="I1788"/>
  <c r="I1789"/>
  <c r="I1790"/>
  <c r="I1791"/>
  <c r="I1792"/>
  <c r="I1793"/>
  <c r="I1794"/>
  <c r="I1795"/>
  <c r="I1796"/>
  <c r="I1797"/>
  <c r="I1798"/>
  <c r="I1799"/>
  <c r="I1800"/>
  <c r="I1801"/>
  <c r="I1802"/>
  <c r="I1803"/>
  <c r="I1804"/>
  <c r="I1805"/>
  <c r="I1806"/>
  <c r="I1807"/>
  <c r="I1808"/>
  <c r="I1809"/>
  <c r="I1810"/>
  <c r="I1811"/>
  <c r="I1812"/>
  <c r="I1813"/>
  <c r="I1814"/>
  <c r="I1815"/>
  <c r="I1816"/>
  <c r="I1817"/>
  <c r="I1818"/>
  <c r="I1819"/>
  <c r="I1820"/>
  <c r="I1821"/>
  <c r="I1822"/>
  <c r="I1823"/>
  <c r="I1824"/>
  <c r="I1825"/>
  <c r="I1826"/>
  <c r="I1827"/>
  <c r="I1828"/>
  <c r="I1829"/>
  <c r="I1830"/>
  <c r="I1831"/>
  <c r="I1832"/>
  <c r="I1833"/>
  <c r="I1834"/>
  <c r="I1835"/>
  <c r="I1836"/>
  <c r="I1837"/>
  <c r="I1838"/>
  <c r="I1839"/>
  <c r="I1840"/>
  <c r="I1841"/>
  <c r="I1842"/>
  <c r="I1843"/>
  <c r="I1844"/>
  <c r="I1845"/>
  <c r="I1846"/>
  <c r="I1847"/>
  <c r="I1848"/>
  <c r="I1849"/>
  <c r="I1850"/>
  <c r="I1851"/>
  <c r="I1852"/>
  <c r="I1853"/>
  <c r="I1854"/>
  <c r="I1855"/>
  <c r="I1856"/>
  <c r="I1857"/>
  <c r="I1858"/>
  <c r="I1859"/>
  <c r="I1860"/>
  <c r="I1861"/>
  <c r="I1862"/>
  <c r="I1863"/>
  <c r="I1864"/>
  <c r="I1865"/>
  <c r="I1866"/>
  <c r="I1867"/>
  <c r="I1868"/>
  <c r="I1869"/>
  <c r="I1870"/>
  <c r="I1871"/>
  <c r="I1872"/>
  <c r="I1873"/>
  <c r="I1874"/>
  <c r="I1875"/>
  <c r="I1876"/>
  <c r="I1877"/>
  <c r="I1878"/>
  <c r="I1879"/>
  <c r="I1880"/>
  <c r="I1881"/>
  <c r="I1882"/>
  <c r="I1883"/>
  <c r="I1884"/>
  <c r="I1885"/>
  <c r="I1886"/>
  <c r="I1887"/>
  <c r="I1888"/>
  <c r="I1889"/>
  <c r="I1890"/>
  <c r="I1891"/>
  <c r="I1892"/>
  <c r="I1893"/>
  <c r="I1894"/>
  <c r="I1895"/>
  <c r="I1896"/>
  <c r="I1897"/>
  <c r="I1898"/>
  <c r="I1899"/>
  <c r="I1900"/>
  <c r="I1901"/>
  <c r="I1902"/>
  <c r="I1903"/>
  <c r="I1904"/>
  <c r="I1905"/>
  <c r="I1906"/>
  <c r="I1907"/>
  <c r="I1908"/>
  <c r="I1909"/>
  <c r="I1910"/>
  <c r="I1911"/>
  <c r="I1912"/>
  <c r="I1913"/>
  <c r="I1914"/>
  <c r="I1915"/>
  <c r="I1916"/>
  <c r="I1917"/>
  <c r="I1918"/>
  <c r="I1919"/>
  <c r="I1920"/>
  <c r="I1921"/>
  <c r="I1922"/>
  <c r="I1923"/>
  <c r="I1924"/>
  <c r="I1925"/>
  <c r="I1926"/>
  <c r="I1927"/>
  <c r="I1928"/>
  <c r="I1929"/>
  <c r="I1930"/>
  <c r="I1931"/>
  <c r="I1932"/>
  <c r="I1933"/>
  <c r="I1934"/>
  <c r="I1935"/>
  <c r="I1936"/>
  <c r="I1937"/>
  <c r="I1938"/>
  <c r="I1939"/>
  <c r="I1940"/>
  <c r="I1941"/>
  <c r="I1942"/>
  <c r="I1943"/>
  <c r="I1944"/>
  <c r="I1945"/>
  <c r="I1946"/>
  <c r="I1947"/>
  <c r="I1948"/>
  <c r="I1949"/>
  <c r="I1950"/>
  <c r="I1951"/>
  <c r="I1952"/>
  <c r="I1953"/>
  <c r="I1954"/>
  <c r="I1955"/>
  <c r="I1956"/>
  <c r="I1957"/>
  <c r="I1958"/>
  <c r="I1959"/>
  <c r="I1960"/>
  <c r="I1961"/>
  <c r="I1962"/>
  <c r="I1963"/>
  <c r="I1964"/>
  <c r="I1965"/>
  <c r="I1966"/>
  <c r="I1967"/>
  <c r="I1968"/>
  <c r="I1969"/>
  <c r="I1970"/>
  <c r="I1971"/>
  <c r="I1972"/>
  <c r="I1973"/>
  <c r="I1974"/>
  <c r="I1975"/>
  <c r="I1976"/>
  <c r="I1977"/>
  <c r="I1978"/>
  <c r="I1979"/>
  <c r="I1980"/>
  <c r="I1981"/>
  <c r="I1982"/>
  <c r="I1983"/>
  <c r="I1984"/>
  <c r="I1985"/>
  <c r="I1986"/>
  <c r="I1987"/>
  <c r="I1988"/>
  <c r="I1989"/>
  <c r="I1990"/>
  <c r="I1991"/>
  <c r="I1992"/>
  <c r="I1993"/>
  <c r="I1994"/>
  <c r="I1995"/>
  <c r="I1996"/>
  <c r="I1997"/>
  <c r="I1998"/>
  <c r="I1999"/>
  <c r="I2000"/>
  <c r="I2001"/>
  <c r="I2002"/>
  <c r="I2003"/>
  <c r="I2004"/>
  <c r="I2005"/>
  <c r="I2006"/>
  <c r="I2007"/>
  <c r="I2008"/>
  <c r="I2009"/>
  <c r="I2010"/>
  <c r="I2011"/>
  <c r="I2012"/>
  <c r="I2013"/>
  <c r="I2014"/>
  <c r="I2015"/>
  <c r="I2016"/>
  <c r="I2017"/>
  <c r="I2018"/>
  <c r="I2019"/>
  <c r="I2020"/>
  <c r="I2021"/>
  <c r="I2022"/>
  <c r="I2023"/>
  <c r="I2024"/>
  <c r="I2025"/>
  <c r="I2026"/>
  <c r="I2027"/>
  <c r="I2028"/>
  <c r="I2029"/>
  <c r="I2030"/>
  <c r="I2031"/>
  <c r="I2032"/>
  <c r="I2033"/>
  <c r="I2034"/>
  <c r="I2035"/>
  <c r="I2036"/>
  <c r="I2037"/>
  <c r="I2038"/>
  <c r="I2039"/>
  <c r="I2040"/>
  <c r="I2041"/>
  <c r="I2042"/>
  <c r="I2043"/>
  <c r="I2044"/>
  <c r="I2045"/>
  <c r="I2046"/>
  <c r="I2047"/>
  <c r="I2048"/>
  <c r="I2049"/>
  <c r="I2050"/>
  <c r="I2051"/>
  <c r="I2052"/>
  <c r="I2053"/>
  <c r="I2054"/>
  <c r="I2055"/>
  <c r="I2056"/>
  <c r="I2057"/>
  <c r="I2058"/>
  <c r="I2059"/>
  <c r="I2060"/>
  <c r="I2061"/>
  <c r="I2062"/>
  <c r="I2063"/>
  <c r="I2064"/>
  <c r="I2065"/>
  <c r="I2066"/>
  <c r="I2067"/>
  <c r="I2068"/>
  <c r="I2069"/>
  <c r="I2070"/>
  <c r="I2071"/>
  <c r="I2072"/>
  <c r="I2073"/>
  <c r="I2074"/>
  <c r="I2075"/>
  <c r="I2076"/>
  <c r="I2077"/>
  <c r="I2078"/>
  <c r="I2079"/>
  <c r="I2080"/>
  <c r="I2081"/>
  <c r="I2082"/>
  <c r="I2083"/>
  <c r="I2084"/>
  <c r="I2085"/>
  <c r="I2086"/>
  <c r="I2087"/>
  <c r="I2088"/>
  <c r="I2089"/>
  <c r="I2090"/>
  <c r="I2091"/>
  <c r="I2092"/>
  <c r="I2093"/>
  <c r="I2094"/>
  <c r="I2095"/>
  <c r="I2096"/>
  <c r="I2097"/>
  <c r="I2098"/>
  <c r="I2099"/>
  <c r="I2100"/>
  <c r="I2101"/>
  <c r="I2102"/>
  <c r="I2103"/>
  <c r="I2104"/>
  <c r="I2105"/>
  <c r="I2106"/>
  <c r="I2107"/>
  <c r="I2108"/>
  <c r="I2109"/>
  <c r="I2110"/>
  <c r="I2111"/>
  <c r="I2112"/>
  <c r="I2113"/>
  <c r="I2114"/>
  <c r="I2115"/>
  <c r="I2116"/>
  <c r="I2117"/>
  <c r="I2118"/>
  <c r="I2119"/>
  <c r="I2120"/>
  <c r="I2121"/>
  <c r="I2122"/>
  <c r="I2123"/>
  <c r="I2124"/>
  <c r="I2125"/>
  <c r="I2126"/>
  <c r="I2127"/>
  <c r="I2128"/>
  <c r="I2129"/>
  <c r="I2130"/>
  <c r="I2131"/>
  <c r="I2132"/>
  <c r="I2133"/>
  <c r="I2134"/>
  <c r="I2135"/>
  <c r="I2136"/>
  <c r="I2137"/>
  <c r="I2138"/>
  <c r="I2139"/>
  <c r="I2140"/>
  <c r="I2141"/>
  <c r="I2142"/>
  <c r="I2143"/>
  <c r="I2144"/>
  <c r="I2145"/>
  <c r="I2146"/>
  <c r="I2147"/>
  <c r="I2148"/>
  <c r="I2149"/>
  <c r="I2150"/>
  <c r="I2151"/>
  <c r="I2152"/>
  <c r="I2153"/>
  <c r="I2154"/>
  <c r="I2155"/>
  <c r="I2156"/>
  <c r="I2157"/>
  <c r="I2158"/>
  <c r="I2159"/>
  <c r="I2160"/>
  <c r="I2161"/>
  <c r="I2162"/>
  <c r="I2163"/>
  <c r="I2164"/>
  <c r="I2165"/>
  <c r="I2166"/>
  <c r="I2167"/>
  <c r="I2168"/>
  <c r="I2169"/>
  <c r="I2170"/>
  <c r="I2171"/>
  <c r="I2172"/>
  <c r="I2173"/>
  <c r="I2174"/>
  <c r="I2175"/>
  <c r="I2176"/>
  <c r="I2177"/>
  <c r="I2178"/>
  <c r="I2179"/>
  <c r="I2180"/>
  <c r="I2181"/>
  <c r="I2182"/>
  <c r="I2183"/>
  <c r="I2184"/>
  <c r="I2185"/>
  <c r="I2186"/>
  <c r="I2187"/>
  <c r="I2188"/>
  <c r="I2189"/>
  <c r="I2190"/>
  <c r="I2191"/>
  <c r="I2192"/>
  <c r="I2193"/>
  <c r="I2194"/>
  <c r="I2195"/>
  <c r="I2196"/>
  <c r="I2197"/>
  <c r="I2198"/>
  <c r="I2199"/>
  <c r="I2200"/>
  <c r="I2201"/>
  <c r="I2202"/>
  <c r="I2203"/>
  <c r="I2204"/>
  <c r="I2205"/>
  <c r="I2206"/>
  <c r="I2207"/>
  <c r="I2208"/>
  <c r="I2209"/>
  <c r="I2210"/>
  <c r="I2211"/>
  <c r="I2212"/>
  <c r="I2213"/>
  <c r="I2214"/>
  <c r="I2215"/>
  <c r="I2216"/>
  <c r="I2217"/>
  <c r="I2218"/>
  <c r="I2219"/>
  <c r="I2220"/>
  <c r="I2221"/>
  <c r="I2222"/>
  <c r="I2223"/>
  <c r="I2224"/>
  <c r="I2225"/>
  <c r="I2226"/>
  <c r="I2227"/>
  <c r="I2228"/>
  <c r="I2229"/>
  <c r="I2230"/>
  <c r="I2231"/>
  <c r="I2232"/>
  <c r="I2233"/>
  <c r="I2234"/>
  <c r="I2235"/>
  <c r="I2236"/>
  <c r="I2237"/>
  <c r="I2238"/>
  <c r="I2239"/>
  <c r="I2240"/>
  <c r="I2241"/>
  <c r="I2242"/>
  <c r="I2243"/>
  <c r="I2244"/>
  <c r="I2245"/>
  <c r="I2246"/>
  <c r="I2247"/>
  <c r="I2248"/>
  <c r="I2249"/>
  <c r="I2250"/>
  <c r="I2251"/>
  <c r="I2252"/>
  <c r="I2253"/>
  <c r="I2254"/>
  <c r="I2255"/>
  <c r="I2256"/>
  <c r="I2257"/>
  <c r="I2258"/>
  <c r="I2259"/>
  <c r="I2260"/>
  <c r="I2261"/>
  <c r="I2262"/>
  <c r="I2263"/>
  <c r="I2264"/>
  <c r="I2265"/>
  <c r="I2266"/>
  <c r="I2267"/>
  <c r="I2268"/>
  <c r="I2269"/>
  <c r="I2270"/>
  <c r="I2271"/>
  <c r="I2272"/>
  <c r="I2273"/>
  <c r="I2274"/>
  <c r="I2275"/>
  <c r="I2276"/>
  <c r="I2277"/>
  <c r="I2278"/>
  <c r="I2279"/>
  <c r="I2280"/>
  <c r="I2281"/>
  <c r="I2282"/>
  <c r="I2283"/>
  <c r="I2284"/>
  <c r="I2285"/>
  <c r="I2286"/>
  <c r="I2287"/>
  <c r="I2288"/>
  <c r="I2289"/>
  <c r="I2290"/>
  <c r="I2291"/>
  <c r="I2292"/>
  <c r="I2293"/>
  <c r="I2294"/>
  <c r="I2295"/>
  <c r="I2296"/>
  <c r="I2297"/>
  <c r="I2298"/>
  <c r="I2299"/>
  <c r="I2300"/>
  <c r="I2301"/>
  <c r="I2302"/>
  <c r="I2303"/>
  <c r="I2304"/>
  <c r="I2305"/>
  <c r="I2306"/>
  <c r="I2307"/>
  <c r="I2308"/>
  <c r="I2309"/>
  <c r="I2310"/>
  <c r="I2311"/>
  <c r="I2312"/>
  <c r="I2313"/>
  <c r="I2314"/>
  <c r="I2315"/>
  <c r="I2316"/>
  <c r="I2317"/>
  <c r="I2318"/>
  <c r="I2319"/>
  <c r="I2320"/>
  <c r="I2321"/>
  <c r="I2322"/>
  <c r="I2323"/>
  <c r="I2324"/>
  <c r="I2325"/>
  <c r="I2326"/>
  <c r="I2327"/>
  <c r="I2328"/>
  <c r="I2329"/>
  <c r="I2330"/>
  <c r="I2331"/>
  <c r="I2332"/>
  <c r="I2333"/>
  <c r="I2334"/>
  <c r="I2335"/>
  <c r="I2336"/>
  <c r="I2337"/>
  <c r="I2338"/>
  <c r="I2339"/>
  <c r="I2340"/>
  <c r="I2341"/>
  <c r="I2342"/>
  <c r="I2343"/>
  <c r="I2344"/>
  <c r="I2345"/>
  <c r="I2346"/>
  <c r="I2347"/>
  <c r="I2348"/>
  <c r="I2349"/>
  <c r="I2350"/>
  <c r="I2351"/>
  <c r="I2352"/>
  <c r="I2353"/>
  <c r="I2354"/>
  <c r="I2355"/>
  <c r="I2356"/>
  <c r="I2357"/>
  <c r="I2358"/>
  <c r="I2359"/>
  <c r="I2360"/>
  <c r="I2361"/>
  <c r="I2362"/>
  <c r="I2363"/>
  <c r="I2364"/>
  <c r="I2365"/>
  <c r="I2366"/>
  <c r="I2367"/>
  <c r="I2368"/>
  <c r="I2369"/>
  <c r="I2370"/>
  <c r="I2371"/>
  <c r="I2372"/>
  <c r="I2373"/>
  <c r="I2374"/>
  <c r="I2375"/>
  <c r="I2376"/>
  <c r="I2377"/>
  <c r="I2378"/>
  <c r="I2379"/>
  <c r="I2380"/>
  <c r="I2381"/>
  <c r="I2382"/>
  <c r="I2383"/>
  <c r="I2384"/>
  <c r="I2385"/>
  <c r="I2386"/>
  <c r="I2387"/>
  <c r="I2388"/>
  <c r="I2389"/>
  <c r="I2390"/>
  <c r="I2391"/>
  <c r="I2392"/>
  <c r="I2393"/>
  <c r="I2394"/>
  <c r="I2395"/>
  <c r="I2396"/>
  <c r="I2397"/>
  <c r="I2398"/>
  <c r="I2399"/>
  <c r="I2400"/>
  <c r="I2401"/>
  <c r="I2402"/>
  <c r="I2403"/>
  <c r="I2404"/>
  <c r="I2405"/>
  <c r="I2406"/>
  <c r="I2407"/>
  <c r="I2408"/>
  <c r="I2409"/>
  <c r="I2410"/>
  <c r="I2411"/>
  <c r="I2412"/>
  <c r="I2413"/>
  <c r="I2414"/>
  <c r="I2415"/>
  <c r="I2416"/>
  <c r="I2417"/>
  <c r="I2418"/>
  <c r="I2419"/>
  <c r="I2420"/>
  <c r="I2421"/>
  <c r="I2422"/>
  <c r="I2423"/>
  <c r="I2424"/>
  <c r="I2425"/>
  <c r="I2426"/>
  <c r="I2427"/>
  <c r="I2428"/>
  <c r="I2429"/>
  <c r="I2430"/>
  <c r="I2431"/>
  <c r="I2432"/>
  <c r="I2433"/>
  <c r="I2434"/>
  <c r="I2435"/>
  <c r="I2436"/>
  <c r="I2437"/>
  <c r="I2438"/>
  <c r="I2439"/>
  <c r="I2440"/>
  <c r="I2441"/>
  <c r="I2442"/>
  <c r="I2443"/>
  <c r="I2444"/>
  <c r="I2445"/>
  <c r="I2446"/>
  <c r="I2447"/>
  <c r="I2448"/>
  <c r="I2449"/>
  <c r="I2450"/>
  <c r="I2451"/>
  <c r="I2452"/>
  <c r="I2453"/>
  <c r="I2454"/>
  <c r="I2455"/>
  <c r="I2456"/>
  <c r="I2457"/>
  <c r="I2458"/>
  <c r="I2459"/>
  <c r="I2460"/>
  <c r="I2461"/>
  <c r="I2462"/>
  <c r="I2463"/>
  <c r="I2464"/>
  <c r="I2465"/>
  <c r="I2466"/>
  <c r="I2467"/>
  <c r="I2468"/>
  <c r="I2469"/>
  <c r="I2470"/>
  <c r="I2471"/>
  <c r="I2472"/>
  <c r="I2473"/>
  <c r="I2474"/>
  <c r="I2475"/>
  <c r="I2476"/>
  <c r="I2477"/>
  <c r="I2478"/>
  <c r="I2479"/>
  <c r="I2480"/>
  <c r="I2481"/>
  <c r="I2482"/>
  <c r="I2483"/>
  <c r="I2484"/>
  <c r="I2485"/>
  <c r="I2486"/>
  <c r="I2487"/>
  <c r="I2488"/>
  <c r="I2489"/>
  <c r="I2490"/>
  <c r="I2491"/>
  <c r="I2492"/>
  <c r="I2493"/>
  <c r="I2494"/>
  <c r="I2495"/>
  <c r="I2496"/>
  <c r="I2497"/>
  <c r="I2498"/>
  <c r="I2499"/>
  <c r="I2500"/>
  <c r="I2501"/>
  <c r="I2502"/>
  <c r="I2503"/>
  <c r="I2504"/>
  <c r="I2505"/>
  <c r="I2506"/>
  <c r="I2507"/>
  <c r="I2508"/>
  <c r="I2509"/>
  <c r="I2510"/>
  <c r="I2511"/>
  <c r="I2512"/>
  <c r="I2513"/>
  <c r="I2514"/>
  <c r="I2515"/>
  <c r="I2516"/>
  <c r="I2517"/>
  <c r="I2518"/>
  <c r="I2519"/>
  <c r="I2520"/>
  <c r="I2521"/>
  <c r="I2522"/>
  <c r="I2523"/>
  <c r="I2524"/>
  <c r="I2525"/>
  <c r="I2526"/>
  <c r="I2527"/>
  <c r="I2528"/>
  <c r="I2529"/>
  <c r="I2530"/>
  <c r="I2531"/>
  <c r="I2532"/>
  <c r="I2533"/>
  <c r="I2534"/>
  <c r="I2535"/>
  <c r="I2536"/>
  <c r="I2537"/>
  <c r="I2538"/>
  <c r="I2539"/>
  <c r="I2540"/>
  <c r="I2541"/>
  <c r="I2542"/>
  <c r="I2543"/>
  <c r="I2544"/>
  <c r="I2545"/>
  <c r="I2546"/>
  <c r="I2547"/>
  <c r="I2548"/>
  <c r="I2549"/>
  <c r="I2550"/>
  <c r="I2551"/>
  <c r="I2552"/>
  <c r="I2553"/>
  <c r="I2554"/>
  <c r="I2555"/>
  <c r="I2556"/>
  <c r="I2557"/>
  <c r="I2558"/>
  <c r="I2559"/>
  <c r="I2560"/>
  <c r="I2561"/>
  <c r="I2562"/>
  <c r="I2563"/>
  <c r="I2564"/>
  <c r="I2565"/>
  <c r="I2566"/>
  <c r="I2567"/>
  <c r="I2568"/>
  <c r="I2569"/>
  <c r="I2570"/>
  <c r="I2571"/>
  <c r="I2572"/>
  <c r="I2573"/>
  <c r="I2574"/>
  <c r="I2575"/>
  <c r="I2576"/>
  <c r="I2577"/>
  <c r="I2578"/>
  <c r="I2579"/>
  <c r="I2580"/>
  <c r="I2581"/>
  <c r="I2582"/>
  <c r="I2583"/>
  <c r="I2584"/>
  <c r="I2585"/>
  <c r="I2586"/>
  <c r="I2587"/>
  <c r="I2588"/>
  <c r="I2589"/>
  <c r="I2590"/>
  <c r="I2591"/>
  <c r="I2592"/>
  <c r="I2593"/>
  <c r="I2594"/>
  <c r="I2595"/>
  <c r="I2596"/>
  <c r="I2597"/>
  <c r="I2598"/>
  <c r="I2599"/>
  <c r="I2600"/>
  <c r="I2601"/>
  <c r="I2602"/>
  <c r="I2603"/>
  <c r="I2604"/>
  <c r="I2605"/>
  <c r="I2606"/>
  <c r="I2607"/>
  <c r="I2608"/>
  <c r="I2609"/>
  <c r="I2610"/>
  <c r="I2611"/>
  <c r="I2612"/>
  <c r="I2613"/>
  <c r="I2614"/>
  <c r="I2615"/>
  <c r="I2616"/>
  <c r="I2617"/>
  <c r="I2618"/>
  <c r="I2619"/>
  <c r="I2620"/>
  <c r="I2621"/>
  <c r="I2622"/>
  <c r="I2623"/>
  <c r="I2624"/>
  <c r="I2625"/>
  <c r="I2626"/>
  <c r="I2627"/>
  <c r="I2628"/>
  <c r="I2629"/>
  <c r="I2630"/>
  <c r="I2631"/>
  <c r="I2632"/>
  <c r="I2633"/>
  <c r="I2634"/>
  <c r="I2635"/>
  <c r="I2636"/>
  <c r="I2637"/>
  <c r="I2638"/>
  <c r="I2639"/>
  <c r="I2640"/>
  <c r="I2641"/>
  <c r="I2642"/>
  <c r="I2643"/>
  <c r="I2644"/>
  <c r="I2645"/>
  <c r="I2646"/>
  <c r="I2647"/>
  <c r="I2648"/>
  <c r="I2649"/>
  <c r="I2650"/>
  <c r="I2651"/>
  <c r="I2652"/>
  <c r="I2653"/>
  <c r="I2654"/>
  <c r="I2655"/>
  <c r="I2656"/>
  <c r="I2657"/>
  <c r="I2658"/>
  <c r="I2659"/>
  <c r="I2660"/>
  <c r="I2661"/>
  <c r="I2662"/>
  <c r="I2663"/>
  <c r="I2664"/>
  <c r="I2665"/>
  <c r="I2666"/>
  <c r="I2667"/>
  <c r="I2668"/>
  <c r="I2669"/>
  <c r="I2670"/>
  <c r="I2671"/>
  <c r="I2672"/>
  <c r="I2673"/>
  <c r="I2674"/>
  <c r="I2675"/>
  <c r="I2676"/>
  <c r="I2677"/>
  <c r="I2678"/>
  <c r="I2679"/>
  <c r="I2680"/>
  <c r="I2681"/>
  <c r="I2682"/>
  <c r="I2683"/>
  <c r="I2684"/>
  <c r="I2685"/>
  <c r="I2686"/>
  <c r="I2687"/>
  <c r="I2688"/>
  <c r="I2689"/>
  <c r="I2690"/>
  <c r="I2691"/>
  <c r="I2692"/>
  <c r="I2693"/>
  <c r="I2694"/>
  <c r="I2695"/>
  <c r="I2696"/>
  <c r="I2697"/>
  <c r="I2698"/>
  <c r="I2699"/>
  <c r="I2700"/>
  <c r="I2701"/>
  <c r="I2702"/>
  <c r="I2703"/>
  <c r="I2704"/>
  <c r="I2705"/>
  <c r="I2706"/>
  <c r="I2707"/>
  <c r="I2708"/>
  <c r="I2709"/>
  <c r="I2710"/>
  <c r="I2711"/>
  <c r="I2712"/>
  <c r="I2713"/>
  <c r="I2714"/>
  <c r="I2715"/>
  <c r="I2716"/>
  <c r="I2717"/>
  <c r="I2718"/>
  <c r="I2719"/>
  <c r="I2720"/>
  <c r="I2721"/>
  <c r="I2722"/>
  <c r="I2723"/>
  <c r="I2724"/>
  <c r="I2725"/>
  <c r="I2726"/>
  <c r="I2727"/>
  <c r="I2728"/>
  <c r="I2729"/>
  <c r="I2730"/>
  <c r="I2731"/>
  <c r="I2732"/>
  <c r="I2733"/>
  <c r="I2734"/>
  <c r="I2735"/>
  <c r="I2736"/>
  <c r="I2737"/>
  <c r="I2738"/>
  <c r="I2739"/>
  <c r="I2740"/>
  <c r="I2741"/>
  <c r="I2742"/>
  <c r="I2743"/>
  <c r="I2744"/>
  <c r="I2745"/>
  <c r="I2746"/>
  <c r="I2747"/>
  <c r="I2748"/>
  <c r="I2749"/>
  <c r="I2750"/>
  <c r="I2751"/>
  <c r="I2752"/>
  <c r="I2753"/>
  <c r="I2754"/>
  <c r="I2755"/>
  <c r="I2756"/>
  <c r="I2757"/>
  <c r="I2758"/>
  <c r="I2759"/>
  <c r="I2760"/>
  <c r="I2761"/>
  <c r="I2762"/>
  <c r="I2763"/>
  <c r="I2764"/>
  <c r="I2765"/>
  <c r="I2766"/>
  <c r="I2767"/>
  <c r="I2768"/>
  <c r="I2769"/>
  <c r="I2770"/>
  <c r="I2771"/>
  <c r="I2772"/>
  <c r="I2773"/>
  <c r="I2774"/>
  <c r="I2775"/>
  <c r="I2776"/>
  <c r="I2777"/>
  <c r="I2778"/>
  <c r="I2779"/>
  <c r="I2780"/>
  <c r="I2781"/>
  <c r="I2782"/>
  <c r="I2783"/>
  <c r="I2784"/>
  <c r="I2785"/>
  <c r="I2786"/>
  <c r="I2787"/>
  <c r="I2788"/>
  <c r="I2789"/>
  <c r="I2790"/>
  <c r="I2791"/>
  <c r="I2792"/>
  <c r="I2793"/>
  <c r="I2794"/>
  <c r="I2795"/>
  <c r="I2796"/>
  <c r="I2797"/>
  <c r="I2798"/>
  <c r="I2799"/>
  <c r="I2800"/>
  <c r="I2801"/>
  <c r="I2802"/>
  <c r="I2803"/>
  <c r="I2804"/>
  <c r="I2805"/>
  <c r="I2806"/>
  <c r="I2807"/>
  <c r="I2808"/>
  <c r="I2809"/>
  <c r="I2810"/>
  <c r="I2811"/>
  <c r="I2812"/>
  <c r="I2813"/>
  <c r="I2814"/>
  <c r="I2815"/>
  <c r="I2816"/>
  <c r="I2817"/>
  <c r="I2818"/>
  <c r="I2819"/>
  <c r="I2820"/>
  <c r="I2821"/>
  <c r="I2822"/>
  <c r="I2823"/>
  <c r="I2824"/>
  <c r="I2825"/>
  <c r="I2826"/>
  <c r="I2827"/>
  <c r="I2828"/>
  <c r="I2829"/>
  <c r="I2830"/>
  <c r="I2831"/>
  <c r="I2832"/>
  <c r="I2833"/>
  <c r="I2834"/>
  <c r="I2835"/>
  <c r="I2836"/>
  <c r="I2837"/>
  <c r="I2838"/>
  <c r="I2839"/>
  <c r="I2840"/>
  <c r="I2841"/>
  <c r="I2842"/>
  <c r="I2843"/>
  <c r="I2844"/>
  <c r="I2845"/>
  <c r="I2846"/>
  <c r="I2847"/>
  <c r="I2848"/>
  <c r="I2849"/>
  <c r="I2850"/>
  <c r="I2851"/>
  <c r="I2852"/>
  <c r="I2853"/>
  <c r="I2854"/>
  <c r="I2855"/>
  <c r="I2856"/>
  <c r="I2857"/>
  <c r="I2858"/>
  <c r="I2859"/>
  <c r="I2860"/>
  <c r="I2861"/>
  <c r="I2862"/>
  <c r="I2863"/>
  <c r="I2864"/>
  <c r="I2865"/>
  <c r="I2866"/>
  <c r="I2867"/>
  <c r="I2868"/>
  <c r="I2869"/>
  <c r="I2870"/>
  <c r="I2871"/>
  <c r="I2872"/>
  <c r="I2873"/>
  <c r="I2874"/>
  <c r="I2875"/>
  <c r="I2876"/>
  <c r="I2877"/>
  <c r="I2878"/>
  <c r="I2879"/>
  <c r="I2880"/>
  <c r="I2881"/>
  <c r="I2882"/>
  <c r="I2883"/>
  <c r="I2884"/>
  <c r="I2885"/>
  <c r="I2886"/>
  <c r="I2887"/>
  <c r="I2888"/>
  <c r="I2889"/>
  <c r="I2890"/>
  <c r="I2891"/>
  <c r="I2892"/>
  <c r="I2893"/>
  <c r="I2894"/>
  <c r="I2895"/>
  <c r="I2896"/>
  <c r="I2897"/>
  <c r="I2898"/>
  <c r="I2899"/>
  <c r="I2900"/>
  <c r="I2901"/>
  <c r="I2902"/>
  <c r="I2903"/>
  <c r="I2904"/>
  <c r="I2905"/>
  <c r="I2906"/>
  <c r="I2907"/>
  <c r="I2908"/>
  <c r="I2909"/>
  <c r="I2910"/>
  <c r="I2911"/>
  <c r="I2912"/>
  <c r="I2913"/>
  <c r="I2914"/>
  <c r="I2915"/>
  <c r="I2916"/>
  <c r="I2917"/>
  <c r="I2918"/>
  <c r="I2919"/>
  <c r="I2920"/>
  <c r="I2921"/>
  <c r="I2922"/>
  <c r="I2923"/>
  <c r="I2924"/>
  <c r="I2925"/>
  <c r="I2926"/>
  <c r="I2927"/>
  <c r="I2928"/>
  <c r="I2929"/>
  <c r="I2930"/>
  <c r="I2931"/>
  <c r="I2932"/>
  <c r="I2933"/>
  <c r="I2934"/>
  <c r="I2935"/>
  <c r="I2936"/>
  <c r="I2937"/>
  <c r="I2938"/>
  <c r="I2939"/>
  <c r="I2940"/>
  <c r="I2941"/>
  <c r="I2942"/>
  <c r="I2943"/>
  <c r="I2944"/>
  <c r="I2945"/>
  <c r="I2946"/>
  <c r="I2947"/>
  <c r="I2948"/>
  <c r="I2949"/>
  <c r="I2950"/>
  <c r="I2951"/>
  <c r="I2952"/>
  <c r="I2953"/>
  <c r="I2954"/>
  <c r="I2955"/>
  <c r="I2956"/>
  <c r="I2957"/>
  <c r="I2958"/>
  <c r="I2959"/>
  <c r="I2960"/>
  <c r="I2961"/>
  <c r="I2962"/>
  <c r="I2963"/>
  <c r="I2964"/>
  <c r="I2965"/>
  <c r="I2966"/>
  <c r="I2967"/>
  <c r="I2968"/>
  <c r="I2969"/>
  <c r="I2970"/>
  <c r="I2971"/>
  <c r="I2972"/>
  <c r="I2973"/>
  <c r="I2974"/>
  <c r="I2975"/>
  <c r="I2976"/>
  <c r="I2977"/>
  <c r="I2978"/>
  <c r="I2979"/>
  <c r="I2980"/>
  <c r="I2981"/>
  <c r="I2982"/>
  <c r="I2983"/>
  <c r="I2984"/>
  <c r="I2985"/>
  <c r="I2986"/>
  <c r="I2987"/>
  <c r="I2988"/>
  <c r="I2989"/>
  <c r="I2990"/>
  <c r="I2991"/>
  <c r="I2992"/>
  <c r="I2993"/>
  <c r="I2994"/>
  <c r="I2995"/>
  <c r="I2996"/>
  <c r="I2997"/>
  <c r="I2998"/>
  <c r="I2999"/>
  <c r="I3000"/>
  <c r="I3001"/>
  <c r="I3002"/>
  <c r="I3003"/>
  <c r="I3004"/>
  <c r="I3005"/>
  <c r="I3006"/>
  <c r="I3007"/>
  <c r="I3008"/>
  <c r="I3009"/>
  <c r="I3010"/>
  <c r="I3011"/>
  <c r="I3012"/>
  <c r="I3013"/>
  <c r="I3014"/>
  <c r="I3015"/>
  <c r="I3016"/>
  <c r="I3017"/>
  <c r="I3018"/>
  <c r="I3019"/>
  <c r="I3020"/>
  <c r="I3021"/>
  <c r="I3022"/>
  <c r="I3023"/>
  <c r="I3024"/>
  <c r="I3025"/>
  <c r="I3026"/>
  <c r="I3027"/>
  <c r="I3028"/>
  <c r="I3029"/>
  <c r="I3030"/>
  <c r="I3031"/>
  <c r="I3032"/>
  <c r="I3033"/>
  <c r="I3034"/>
  <c r="I3035"/>
  <c r="I3036"/>
  <c r="I3037"/>
  <c r="I3038"/>
  <c r="I3039"/>
  <c r="I3040"/>
  <c r="I3041"/>
  <c r="I3042"/>
  <c r="I3043"/>
  <c r="I3044"/>
  <c r="I3045"/>
  <c r="I3046"/>
  <c r="I3047"/>
  <c r="I3048"/>
  <c r="I3049"/>
  <c r="I3050"/>
  <c r="I3051"/>
  <c r="I3052"/>
  <c r="I3053"/>
  <c r="I3054"/>
  <c r="I3055"/>
  <c r="I3056"/>
  <c r="I3057"/>
  <c r="I3058"/>
  <c r="I3059"/>
  <c r="I3060"/>
  <c r="I3061"/>
  <c r="I3062"/>
  <c r="I3063"/>
  <c r="I3064"/>
  <c r="I3065"/>
  <c r="I3066"/>
  <c r="I3067"/>
  <c r="I3068"/>
  <c r="I3069"/>
  <c r="I3070"/>
  <c r="I3071"/>
  <c r="I3072"/>
  <c r="I3073"/>
  <c r="I3074"/>
  <c r="I3075"/>
  <c r="I3076"/>
  <c r="I3077"/>
  <c r="I3078"/>
  <c r="I3079"/>
  <c r="I3080"/>
  <c r="I3081"/>
  <c r="I3082"/>
  <c r="I3083"/>
  <c r="I3084"/>
  <c r="I3085"/>
  <c r="I3086"/>
  <c r="I3087"/>
  <c r="I3088"/>
  <c r="I3089"/>
  <c r="I3090"/>
  <c r="I3091"/>
  <c r="I3092"/>
  <c r="I3093"/>
  <c r="I3094"/>
  <c r="I3095"/>
  <c r="I3096"/>
  <c r="I3097"/>
  <c r="I3098"/>
  <c r="I3099"/>
  <c r="I3100"/>
  <c r="I3101"/>
  <c r="I3102"/>
  <c r="I3103"/>
  <c r="I3104"/>
  <c r="I3105"/>
  <c r="I3106"/>
  <c r="I3107"/>
  <c r="I3108"/>
  <c r="I3109"/>
  <c r="I3110"/>
  <c r="I3111"/>
  <c r="I3112"/>
  <c r="I3113"/>
  <c r="I3114"/>
  <c r="I3115"/>
  <c r="I3116"/>
  <c r="I3117"/>
  <c r="I3118"/>
  <c r="I3119"/>
  <c r="I3120"/>
  <c r="I3121"/>
  <c r="I3122"/>
  <c r="I3123"/>
  <c r="I3124"/>
  <c r="I3125"/>
  <c r="I3126"/>
  <c r="I3127"/>
  <c r="I3128"/>
  <c r="I3129"/>
  <c r="I3130"/>
  <c r="I3131"/>
  <c r="I3132"/>
  <c r="I3133"/>
  <c r="I3134"/>
  <c r="I3135"/>
  <c r="I3136"/>
  <c r="I3137"/>
  <c r="I3138"/>
  <c r="I3139"/>
  <c r="I3140"/>
  <c r="I3141"/>
  <c r="I3142"/>
  <c r="I3143"/>
  <c r="I3144"/>
  <c r="I3145"/>
  <c r="I3146"/>
  <c r="I3147"/>
  <c r="I3148"/>
  <c r="I3149"/>
  <c r="I3150"/>
  <c r="I3151"/>
  <c r="I3152"/>
  <c r="I3153"/>
  <c r="I3154"/>
  <c r="I3155"/>
  <c r="I3156"/>
  <c r="I3157"/>
  <c r="I3158"/>
  <c r="I3159"/>
  <c r="I3160"/>
  <c r="I3161"/>
  <c r="I3162"/>
  <c r="I3163"/>
  <c r="I3164"/>
  <c r="I3165"/>
  <c r="I3166"/>
  <c r="I3167"/>
  <c r="I3168"/>
  <c r="I3169"/>
  <c r="I3170"/>
  <c r="I3171"/>
  <c r="I3172"/>
  <c r="I3173"/>
  <c r="I3174"/>
  <c r="I3175"/>
  <c r="I3176"/>
  <c r="I3177"/>
  <c r="I3178"/>
  <c r="I3179"/>
  <c r="I3180"/>
  <c r="I3181"/>
  <c r="I3182"/>
  <c r="I3183"/>
  <c r="I3184"/>
  <c r="I3185"/>
  <c r="I3186"/>
  <c r="I3187"/>
  <c r="I3188"/>
  <c r="I3189"/>
  <c r="I3190"/>
  <c r="I3191"/>
  <c r="I3192"/>
  <c r="I3193"/>
  <c r="I3194"/>
  <c r="I3195"/>
  <c r="I3196"/>
  <c r="I3197"/>
  <c r="I3198"/>
  <c r="I3199"/>
  <c r="I3200"/>
  <c r="I3201"/>
  <c r="I3202"/>
  <c r="I3203"/>
  <c r="I3204"/>
  <c r="I3205"/>
  <c r="I3206"/>
  <c r="I3207"/>
  <c r="I3208"/>
  <c r="I3209"/>
  <c r="I3210"/>
  <c r="I3211"/>
  <c r="I3212"/>
  <c r="I3213"/>
  <c r="I3214"/>
  <c r="I3215"/>
  <c r="I3216"/>
  <c r="I3217"/>
  <c r="I3218"/>
  <c r="I3219"/>
  <c r="I3220"/>
  <c r="I3221"/>
  <c r="I3222"/>
  <c r="I3223"/>
  <c r="I3224"/>
  <c r="I3225"/>
  <c r="I3226"/>
  <c r="I3227"/>
  <c r="I3228"/>
  <c r="I3229"/>
  <c r="I3230"/>
  <c r="I3231"/>
  <c r="I3232"/>
  <c r="I3233"/>
  <c r="I3234"/>
  <c r="I3235"/>
  <c r="I3236"/>
  <c r="I3237"/>
  <c r="I3238"/>
  <c r="I3239"/>
  <c r="I3240"/>
  <c r="I3241"/>
  <c r="I3242"/>
  <c r="I3243"/>
  <c r="I3244"/>
  <c r="I3245"/>
  <c r="I3246"/>
  <c r="I3247"/>
  <c r="I3248"/>
  <c r="I3249"/>
  <c r="I3250"/>
  <c r="I3251"/>
  <c r="I3252"/>
  <c r="I3253"/>
  <c r="I3254"/>
  <c r="I3255"/>
  <c r="I3256"/>
  <c r="I3257"/>
  <c r="I3258"/>
  <c r="I3259"/>
  <c r="I3260"/>
  <c r="I3261"/>
  <c r="I3262"/>
  <c r="I3263"/>
  <c r="I3264"/>
  <c r="I3265"/>
  <c r="I3266"/>
  <c r="I3267"/>
  <c r="I3268"/>
  <c r="I3269"/>
  <c r="I3270"/>
  <c r="I3271"/>
  <c r="I3272"/>
  <c r="I3273"/>
  <c r="I3274"/>
  <c r="I3275"/>
  <c r="I3276"/>
  <c r="I3277"/>
  <c r="I3278"/>
  <c r="I3279"/>
  <c r="I3280"/>
  <c r="I3281"/>
  <c r="I3282"/>
  <c r="I3283"/>
  <c r="I3284"/>
  <c r="I3285"/>
  <c r="I3286"/>
  <c r="I3287"/>
  <c r="I3288"/>
  <c r="I3289"/>
  <c r="I3290"/>
  <c r="I3291"/>
  <c r="I3292"/>
  <c r="I3293"/>
  <c r="I3294"/>
  <c r="I3295"/>
  <c r="I3296"/>
  <c r="I3297"/>
  <c r="I3298"/>
  <c r="I3299"/>
  <c r="I3300"/>
  <c r="I3301"/>
  <c r="I3302"/>
  <c r="I3303"/>
  <c r="I3304"/>
  <c r="I3305"/>
  <c r="I3306"/>
  <c r="I3307"/>
  <c r="I3308"/>
  <c r="I3309"/>
  <c r="I3310"/>
  <c r="I3311"/>
  <c r="I3312"/>
  <c r="I3313"/>
  <c r="I3314"/>
  <c r="I3315"/>
  <c r="I3316"/>
  <c r="I3317"/>
  <c r="I3318"/>
  <c r="I3319"/>
  <c r="I3320"/>
  <c r="I3321"/>
  <c r="I3322"/>
  <c r="I3323"/>
  <c r="I3324"/>
  <c r="I3325"/>
  <c r="I3326"/>
  <c r="I3327"/>
  <c r="I3328"/>
  <c r="I3329"/>
  <c r="I3330"/>
  <c r="I3331"/>
  <c r="I3332"/>
  <c r="I3333"/>
  <c r="I3334"/>
  <c r="I3335"/>
  <c r="I3336"/>
  <c r="I3337"/>
  <c r="I3338"/>
  <c r="I3339"/>
  <c r="I3340"/>
  <c r="I3341"/>
  <c r="I3342"/>
  <c r="I3343"/>
  <c r="I3344"/>
  <c r="I3345"/>
  <c r="I3346"/>
  <c r="I3347"/>
  <c r="I3348"/>
  <c r="I3349"/>
  <c r="I3350"/>
  <c r="I3351"/>
  <c r="I3352"/>
  <c r="I3353"/>
  <c r="I3354"/>
  <c r="I3355"/>
  <c r="I3356"/>
  <c r="I3357"/>
  <c r="I3358"/>
  <c r="I3359"/>
  <c r="I3360"/>
  <c r="I3361"/>
  <c r="I3362"/>
  <c r="I3363"/>
  <c r="I3364"/>
  <c r="I3365"/>
  <c r="I3366"/>
  <c r="I3367"/>
  <c r="I3368"/>
  <c r="I3369"/>
  <c r="I3370"/>
  <c r="I3371"/>
  <c r="I3372"/>
  <c r="I3373"/>
  <c r="I3374"/>
  <c r="I3375"/>
  <c r="I3376"/>
  <c r="I3377"/>
  <c r="I3378"/>
  <c r="I3379"/>
  <c r="I3380"/>
  <c r="I3381"/>
  <c r="I3382"/>
  <c r="I3383"/>
  <c r="I3384"/>
  <c r="I3385"/>
  <c r="I3386"/>
  <c r="I3387"/>
  <c r="I3388"/>
  <c r="I3389"/>
  <c r="I3390"/>
  <c r="I3391"/>
  <c r="I3392"/>
  <c r="I3393"/>
  <c r="I3394"/>
  <c r="I3395"/>
  <c r="I3396"/>
  <c r="I3397"/>
  <c r="I3398"/>
  <c r="I3399"/>
  <c r="I3400"/>
  <c r="I3401"/>
  <c r="I3402"/>
  <c r="I3403"/>
  <c r="I3404"/>
  <c r="I3405"/>
  <c r="I3406"/>
  <c r="I3407"/>
  <c r="I3408"/>
  <c r="I3409"/>
  <c r="I3410"/>
  <c r="I3411"/>
  <c r="I3412"/>
  <c r="I3413"/>
  <c r="I3414"/>
  <c r="I3415"/>
  <c r="I3416"/>
  <c r="I3417"/>
  <c r="I3418"/>
  <c r="I3419"/>
  <c r="I3420"/>
  <c r="I3421"/>
  <c r="I3422"/>
  <c r="I3423"/>
  <c r="I3424"/>
  <c r="I3425"/>
  <c r="I3426"/>
  <c r="I3427"/>
  <c r="I3428"/>
  <c r="I3429"/>
  <c r="I3430"/>
  <c r="I3431"/>
  <c r="I3432"/>
  <c r="I3433"/>
  <c r="I3434"/>
  <c r="I3435"/>
  <c r="I3436"/>
  <c r="I3437"/>
  <c r="I3438"/>
  <c r="I3439"/>
  <c r="I3440"/>
  <c r="I3441"/>
  <c r="I3442"/>
  <c r="I3443"/>
  <c r="I3444"/>
  <c r="I3445"/>
  <c r="I3446"/>
  <c r="I3447"/>
  <c r="I3448"/>
  <c r="I3449"/>
  <c r="I3450"/>
  <c r="I3451"/>
  <c r="I3452"/>
  <c r="I3453"/>
  <c r="I3454"/>
  <c r="I3455"/>
  <c r="I3456"/>
  <c r="I3457"/>
  <c r="I3458"/>
  <c r="I3459"/>
  <c r="I3460"/>
  <c r="I3461"/>
  <c r="I3462"/>
  <c r="I3463"/>
  <c r="I3464"/>
  <c r="I3465"/>
  <c r="I3466"/>
  <c r="I3467"/>
  <c r="I3468"/>
  <c r="I3469"/>
  <c r="I3470"/>
  <c r="I3471"/>
  <c r="I3472"/>
  <c r="I3473"/>
  <c r="I3474"/>
  <c r="I3475"/>
  <c r="I3476"/>
  <c r="I3477"/>
  <c r="I3478"/>
  <c r="I3479"/>
  <c r="I3480"/>
  <c r="I3481"/>
  <c r="I3482"/>
  <c r="I3483"/>
  <c r="I3484"/>
  <c r="I3485"/>
  <c r="I3486"/>
  <c r="I3487"/>
  <c r="I3488"/>
  <c r="I3489"/>
  <c r="I3490"/>
  <c r="I3491"/>
  <c r="I3492"/>
  <c r="I3493"/>
  <c r="I3494"/>
  <c r="I3495"/>
  <c r="I3496"/>
  <c r="I3497"/>
  <c r="I3498"/>
  <c r="I3499"/>
  <c r="I3500"/>
  <c r="I3501"/>
  <c r="I3502"/>
  <c r="I3503"/>
  <c r="I3504"/>
  <c r="I3505"/>
  <c r="I3506"/>
  <c r="I3507"/>
  <c r="I3508"/>
  <c r="I3509"/>
  <c r="I3510"/>
  <c r="I3511"/>
  <c r="I3512"/>
  <c r="I3513"/>
  <c r="I3514"/>
  <c r="I3515"/>
  <c r="I3516"/>
  <c r="I3517"/>
  <c r="I3518"/>
  <c r="I3519"/>
  <c r="I3520"/>
  <c r="I3521"/>
  <c r="I3522"/>
  <c r="I3523"/>
  <c r="I3524"/>
  <c r="I3525"/>
  <c r="I3526"/>
  <c r="I3527"/>
  <c r="I3528"/>
  <c r="I3529"/>
  <c r="I3530"/>
  <c r="I3531"/>
  <c r="I3532"/>
  <c r="I3533"/>
  <c r="I3534"/>
  <c r="I3535"/>
  <c r="I3536"/>
  <c r="I3537"/>
  <c r="I3538"/>
  <c r="I3539"/>
  <c r="I3540"/>
  <c r="I3541"/>
  <c r="I3542"/>
  <c r="I3543"/>
  <c r="I3544"/>
  <c r="I3545"/>
  <c r="I3546"/>
  <c r="I3547"/>
  <c r="I3548"/>
  <c r="I3549"/>
  <c r="I3550"/>
  <c r="I3551"/>
  <c r="I3552"/>
  <c r="I3553"/>
  <c r="I3554"/>
  <c r="I3555"/>
  <c r="I3556"/>
  <c r="I3557"/>
  <c r="I3558"/>
  <c r="I3559"/>
  <c r="I3560"/>
  <c r="I3561"/>
  <c r="I3562"/>
  <c r="I3563"/>
  <c r="I3564"/>
  <c r="I3565"/>
  <c r="I3566"/>
  <c r="I3567"/>
  <c r="I3568"/>
  <c r="I3569"/>
  <c r="I3570"/>
  <c r="I3571"/>
  <c r="I3572"/>
  <c r="I3573"/>
  <c r="I3574"/>
  <c r="I3575"/>
  <c r="I3576"/>
  <c r="I3577"/>
  <c r="I3578"/>
  <c r="I3579"/>
  <c r="I3580"/>
  <c r="I3581"/>
  <c r="I3582"/>
  <c r="I3583"/>
  <c r="I3584"/>
  <c r="I3585"/>
  <c r="I3586"/>
  <c r="I3587"/>
  <c r="I3588"/>
  <c r="I3589"/>
  <c r="I3590"/>
  <c r="I3591"/>
  <c r="I3592"/>
  <c r="I3593"/>
  <c r="I3594"/>
  <c r="I3595"/>
  <c r="I3596"/>
  <c r="I3597"/>
  <c r="I3598"/>
  <c r="I3599"/>
  <c r="I3600"/>
  <c r="I3601"/>
  <c r="I3602"/>
  <c r="I3603"/>
  <c r="I3604"/>
  <c r="I3605"/>
  <c r="I3606"/>
  <c r="I3607"/>
  <c r="I3608"/>
  <c r="I3609"/>
  <c r="I3610"/>
  <c r="I3611"/>
  <c r="I3612"/>
  <c r="I3613"/>
  <c r="I3614"/>
  <c r="I3615"/>
  <c r="I3616"/>
  <c r="I3617"/>
  <c r="I3618"/>
  <c r="I3619"/>
  <c r="I3620"/>
  <c r="I3621"/>
  <c r="I3622"/>
  <c r="I3623"/>
  <c r="I3624"/>
  <c r="I3625"/>
  <c r="I3626"/>
  <c r="I3627"/>
  <c r="I3628"/>
  <c r="I3629"/>
  <c r="I3630"/>
  <c r="I3631"/>
  <c r="I3632"/>
  <c r="I3633"/>
  <c r="I3634"/>
  <c r="I3635"/>
  <c r="I3636"/>
  <c r="I3637"/>
  <c r="I3638"/>
  <c r="I3639"/>
  <c r="I3640"/>
  <c r="I3641"/>
  <c r="I3642"/>
  <c r="I3643"/>
  <c r="I3644"/>
  <c r="I3645"/>
  <c r="I3646"/>
  <c r="I3647"/>
  <c r="I3648"/>
  <c r="I3649"/>
  <c r="I3650"/>
  <c r="I3651"/>
  <c r="I3652"/>
  <c r="I3653"/>
  <c r="I3654"/>
  <c r="I3655"/>
  <c r="I3656"/>
  <c r="I3657"/>
  <c r="I3658"/>
  <c r="I3659"/>
  <c r="I3660"/>
  <c r="I3661"/>
  <c r="I3662"/>
  <c r="I3663"/>
  <c r="I3664"/>
  <c r="I3665"/>
  <c r="I3666"/>
  <c r="I3667"/>
  <c r="I3668"/>
  <c r="I3669"/>
  <c r="I3670"/>
  <c r="I3671"/>
  <c r="I3672"/>
  <c r="I3673"/>
  <c r="I3674"/>
  <c r="I3675"/>
  <c r="I3676"/>
  <c r="I3677"/>
  <c r="I3678"/>
  <c r="I3679"/>
  <c r="I3680"/>
  <c r="I3681"/>
  <c r="I3682"/>
  <c r="I3683"/>
  <c r="I3684"/>
  <c r="I3685"/>
  <c r="I3686"/>
  <c r="I3687"/>
  <c r="I3688"/>
  <c r="I3689"/>
  <c r="I3690"/>
  <c r="I3691"/>
  <c r="I3692"/>
  <c r="I3693"/>
  <c r="I3694"/>
  <c r="I3695"/>
  <c r="I3696"/>
  <c r="I3697"/>
  <c r="I3698"/>
  <c r="I3699"/>
  <c r="I3700"/>
  <c r="I3701"/>
  <c r="I3702"/>
  <c r="I3703"/>
  <c r="I3704"/>
  <c r="I3705"/>
  <c r="I3706"/>
  <c r="I3707"/>
  <c r="I3708"/>
  <c r="I3709"/>
  <c r="I3710"/>
  <c r="I3711"/>
  <c r="I3712"/>
  <c r="I3713"/>
  <c r="I3714"/>
  <c r="I3715"/>
  <c r="I3716"/>
  <c r="I3717"/>
  <c r="I3718"/>
  <c r="I3719"/>
  <c r="I3720"/>
  <c r="I3721"/>
  <c r="I3722"/>
  <c r="I3723"/>
  <c r="I3724"/>
  <c r="I3725"/>
  <c r="I3726"/>
  <c r="I3727"/>
  <c r="I3728"/>
  <c r="I3729"/>
  <c r="I3730"/>
  <c r="I3731"/>
  <c r="I3732"/>
  <c r="I3733"/>
  <c r="I3734"/>
  <c r="I3735"/>
  <c r="I3736"/>
  <c r="I3737"/>
  <c r="I3738"/>
  <c r="I3739"/>
  <c r="I3740"/>
  <c r="I3741"/>
  <c r="I3742"/>
  <c r="I3743"/>
  <c r="I3744"/>
  <c r="I3745"/>
  <c r="I3746"/>
  <c r="I3747"/>
  <c r="I3748"/>
  <c r="I3749"/>
  <c r="I3750"/>
  <c r="I3751"/>
  <c r="I3752"/>
  <c r="I3753"/>
  <c r="I3754"/>
  <c r="I3755"/>
  <c r="I3756"/>
  <c r="I3757"/>
  <c r="I3758"/>
  <c r="I3759"/>
  <c r="I3760"/>
  <c r="I3761"/>
  <c r="I3762"/>
  <c r="I3763"/>
  <c r="I3764"/>
  <c r="I3765"/>
  <c r="I3766"/>
  <c r="I3767"/>
  <c r="I3768"/>
  <c r="I3769"/>
  <c r="I2"/>
  <c r="H3"/>
  <c r="H4"/>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H2127"/>
  <c r="H2128"/>
  <c r="H2129"/>
  <c r="H2130"/>
  <c r="H2131"/>
  <c r="H2132"/>
  <c r="H2133"/>
  <c r="H2134"/>
  <c r="H2135"/>
  <c r="H2136"/>
  <c r="H2137"/>
  <c r="H2138"/>
  <c r="H2139"/>
  <c r="H2140"/>
  <c r="H2141"/>
  <c r="H2142"/>
  <c r="H2143"/>
  <c r="H2144"/>
  <c r="H2145"/>
  <c r="H2146"/>
  <c r="H2147"/>
  <c r="H2148"/>
  <c r="H2149"/>
  <c r="H2150"/>
  <c r="H2151"/>
  <c r="H2152"/>
  <c r="H2153"/>
  <c r="H2154"/>
  <c r="H2155"/>
  <c r="H2156"/>
  <c r="H2157"/>
  <c r="H2158"/>
  <c r="H2159"/>
  <c r="H2160"/>
  <c r="H2161"/>
  <c r="H2162"/>
  <c r="H2163"/>
  <c r="H2164"/>
  <c r="H2165"/>
  <c r="H2166"/>
  <c r="H2167"/>
  <c r="H2168"/>
  <c r="H2169"/>
  <c r="H2170"/>
  <c r="H2171"/>
  <c r="H2172"/>
  <c r="H2173"/>
  <c r="H2174"/>
  <c r="H2175"/>
  <c r="H2176"/>
  <c r="H2177"/>
  <c r="H2178"/>
  <c r="H2179"/>
  <c r="H2180"/>
  <c r="H2181"/>
  <c r="H2182"/>
  <c r="H2183"/>
  <c r="H2184"/>
  <c r="H2185"/>
  <c r="H2186"/>
  <c r="H2187"/>
  <c r="H2188"/>
  <c r="H2189"/>
  <c r="H2190"/>
  <c r="H2191"/>
  <c r="H2192"/>
  <c r="H2193"/>
  <c r="H2194"/>
  <c r="H2195"/>
  <c r="H2196"/>
  <c r="H2197"/>
  <c r="H2198"/>
  <c r="H2199"/>
  <c r="H2200"/>
  <c r="H2201"/>
  <c r="H2202"/>
  <c r="H2203"/>
  <c r="H2204"/>
  <c r="H2205"/>
  <c r="H2206"/>
  <c r="H2207"/>
  <c r="H2208"/>
  <c r="H2209"/>
  <c r="H2210"/>
  <c r="H2211"/>
  <c r="H2212"/>
  <c r="H2213"/>
  <c r="H2214"/>
  <c r="H2215"/>
  <c r="H2216"/>
  <c r="H2217"/>
  <c r="H2218"/>
  <c r="H2219"/>
  <c r="H2220"/>
  <c r="H2221"/>
  <c r="H2222"/>
  <c r="H2223"/>
  <c r="H2224"/>
  <c r="H2225"/>
  <c r="H2226"/>
  <c r="H2227"/>
  <c r="H2228"/>
  <c r="H2229"/>
  <c r="H2230"/>
  <c r="H2231"/>
  <c r="H2232"/>
  <c r="H2233"/>
  <c r="H2234"/>
  <c r="H2235"/>
  <c r="H2236"/>
  <c r="H2237"/>
  <c r="H2238"/>
  <c r="H2239"/>
  <c r="H2240"/>
  <c r="H2241"/>
  <c r="H2242"/>
  <c r="H2243"/>
  <c r="H2244"/>
  <c r="H2245"/>
  <c r="H2246"/>
  <c r="H2247"/>
  <c r="H2248"/>
  <c r="H2249"/>
  <c r="H2250"/>
  <c r="H2251"/>
  <c r="H2252"/>
  <c r="H2253"/>
  <c r="H2254"/>
  <c r="H2255"/>
  <c r="H2256"/>
  <c r="H2257"/>
  <c r="H2258"/>
  <c r="H2259"/>
  <c r="H2260"/>
  <c r="H2261"/>
  <c r="H2262"/>
  <c r="H2263"/>
  <c r="H2264"/>
  <c r="H2265"/>
  <c r="H2266"/>
  <c r="H2267"/>
  <c r="H2268"/>
  <c r="H2269"/>
  <c r="H2270"/>
  <c r="H2271"/>
  <c r="H2272"/>
  <c r="H2273"/>
  <c r="H2274"/>
  <c r="H2275"/>
  <c r="H2276"/>
  <c r="H2277"/>
  <c r="H2278"/>
  <c r="H2279"/>
  <c r="H2280"/>
  <c r="H2281"/>
  <c r="H2282"/>
  <c r="H2283"/>
  <c r="H2284"/>
  <c r="H2285"/>
  <c r="H2286"/>
  <c r="H2287"/>
  <c r="H2288"/>
  <c r="H2289"/>
  <c r="H2290"/>
  <c r="H2291"/>
  <c r="H2292"/>
  <c r="H2293"/>
  <c r="H2294"/>
  <c r="H2295"/>
  <c r="H2296"/>
  <c r="H2297"/>
  <c r="H2298"/>
  <c r="H2299"/>
  <c r="H2300"/>
  <c r="H2301"/>
  <c r="H2302"/>
  <c r="H2303"/>
  <c r="H2304"/>
  <c r="H2305"/>
  <c r="H2306"/>
  <c r="H2307"/>
  <c r="H2308"/>
  <c r="H2309"/>
  <c r="H2310"/>
  <c r="H2311"/>
  <c r="H2312"/>
  <c r="H2313"/>
  <c r="H2314"/>
  <c r="H2315"/>
  <c r="H2316"/>
  <c r="H2317"/>
  <c r="H2318"/>
  <c r="H2319"/>
  <c r="H2320"/>
  <c r="H2321"/>
  <c r="H2322"/>
  <c r="H2323"/>
  <c r="H2324"/>
  <c r="H2325"/>
  <c r="H2326"/>
  <c r="H2327"/>
  <c r="H2328"/>
  <c r="H2329"/>
  <c r="H2330"/>
  <c r="H2331"/>
  <c r="H2332"/>
  <c r="H2333"/>
  <c r="H2334"/>
  <c r="H2335"/>
  <c r="H2336"/>
  <c r="H2337"/>
  <c r="H2338"/>
  <c r="H2339"/>
  <c r="H2340"/>
  <c r="H2341"/>
  <c r="H2342"/>
  <c r="H2343"/>
  <c r="H2344"/>
  <c r="H2345"/>
  <c r="H2346"/>
  <c r="H2347"/>
  <c r="H2348"/>
  <c r="H2349"/>
  <c r="H2350"/>
  <c r="H2351"/>
  <c r="H2352"/>
  <c r="H2353"/>
  <c r="H2354"/>
  <c r="H2355"/>
  <c r="H2356"/>
  <c r="H2357"/>
  <c r="H2358"/>
  <c r="H2359"/>
  <c r="H2360"/>
  <c r="H2361"/>
  <c r="H2362"/>
  <c r="H2363"/>
  <c r="H2364"/>
  <c r="H2365"/>
  <c r="H2366"/>
  <c r="H2367"/>
  <c r="H2368"/>
  <c r="H2369"/>
  <c r="H2370"/>
  <c r="H2371"/>
  <c r="H2372"/>
  <c r="H2373"/>
  <c r="H2374"/>
  <c r="H2375"/>
  <c r="H2376"/>
  <c r="H2377"/>
  <c r="H2378"/>
  <c r="H2379"/>
  <c r="H2380"/>
  <c r="H2381"/>
  <c r="H2382"/>
  <c r="H2383"/>
  <c r="H2384"/>
  <c r="H2385"/>
  <c r="H2386"/>
  <c r="H2387"/>
  <c r="H2388"/>
  <c r="H2389"/>
  <c r="H2390"/>
  <c r="H2391"/>
  <c r="H2392"/>
  <c r="H2393"/>
  <c r="H2394"/>
  <c r="H2395"/>
  <c r="H2396"/>
  <c r="H2397"/>
  <c r="H2398"/>
  <c r="H2399"/>
  <c r="H2400"/>
  <c r="H2401"/>
  <c r="H2402"/>
  <c r="H2403"/>
  <c r="H2404"/>
  <c r="H2405"/>
  <c r="H2406"/>
  <c r="H2407"/>
  <c r="H2408"/>
  <c r="H2409"/>
  <c r="H2410"/>
  <c r="H2411"/>
  <c r="H2412"/>
  <c r="H2413"/>
  <c r="H2414"/>
  <c r="H2415"/>
  <c r="H2416"/>
  <c r="H2417"/>
  <c r="H2418"/>
  <c r="H2419"/>
  <c r="H2420"/>
  <c r="H2421"/>
  <c r="H2422"/>
  <c r="H2423"/>
  <c r="H2424"/>
  <c r="H2425"/>
  <c r="H2426"/>
  <c r="H2427"/>
  <c r="H2428"/>
  <c r="H2429"/>
  <c r="H2430"/>
  <c r="H2431"/>
  <c r="H2432"/>
  <c r="H2433"/>
  <c r="H2434"/>
  <c r="H2435"/>
  <c r="H2436"/>
  <c r="H2437"/>
  <c r="H2438"/>
  <c r="H2439"/>
  <c r="H2440"/>
  <c r="H2441"/>
  <c r="H2442"/>
  <c r="H2443"/>
  <c r="H2444"/>
  <c r="H2445"/>
  <c r="H2446"/>
  <c r="H2447"/>
  <c r="H2448"/>
  <c r="H2449"/>
  <c r="H2450"/>
  <c r="H2451"/>
  <c r="H2452"/>
  <c r="H2453"/>
  <c r="H2454"/>
  <c r="H2455"/>
  <c r="H2456"/>
  <c r="H2457"/>
  <c r="H2458"/>
  <c r="H2459"/>
  <c r="H2460"/>
  <c r="H2461"/>
  <c r="H2462"/>
  <c r="H2463"/>
  <c r="H2464"/>
  <c r="H2465"/>
  <c r="H2466"/>
  <c r="H2467"/>
  <c r="H2468"/>
  <c r="H2469"/>
  <c r="H2470"/>
  <c r="H2471"/>
  <c r="H2472"/>
  <c r="H2473"/>
  <c r="H2474"/>
  <c r="H2475"/>
  <c r="H2476"/>
  <c r="H2477"/>
  <c r="H2478"/>
  <c r="H2479"/>
  <c r="H2480"/>
  <c r="H2481"/>
  <c r="H2482"/>
  <c r="H2483"/>
  <c r="H2484"/>
  <c r="H2485"/>
  <c r="H2486"/>
  <c r="H2487"/>
  <c r="H2488"/>
  <c r="H2489"/>
  <c r="H2490"/>
  <c r="H2491"/>
  <c r="H2492"/>
  <c r="H2493"/>
  <c r="H2494"/>
  <c r="H2495"/>
  <c r="H2496"/>
  <c r="H2497"/>
  <c r="H2498"/>
  <c r="H2499"/>
  <c r="H2500"/>
  <c r="H2501"/>
  <c r="H2502"/>
  <c r="H2503"/>
  <c r="H2504"/>
  <c r="H2505"/>
  <c r="H2506"/>
  <c r="H2507"/>
  <c r="H2508"/>
  <c r="H2509"/>
  <c r="H2510"/>
  <c r="H2511"/>
  <c r="H2512"/>
  <c r="H2513"/>
  <c r="H2514"/>
  <c r="H2515"/>
  <c r="H2516"/>
  <c r="H2517"/>
  <c r="H2518"/>
  <c r="H2519"/>
  <c r="H2520"/>
  <c r="H2521"/>
  <c r="H2522"/>
  <c r="H2523"/>
  <c r="H2524"/>
  <c r="H2525"/>
  <c r="H2526"/>
  <c r="H2527"/>
  <c r="H2528"/>
  <c r="H2529"/>
  <c r="H2530"/>
  <c r="H2531"/>
  <c r="H2532"/>
  <c r="H2533"/>
  <c r="H2534"/>
  <c r="H2535"/>
  <c r="H2536"/>
  <c r="H2537"/>
  <c r="H2538"/>
  <c r="H2539"/>
  <c r="H2540"/>
  <c r="H2541"/>
  <c r="H2542"/>
  <c r="H2543"/>
  <c r="H2544"/>
  <c r="H2545"/>
  <c r="H2546"/>
  <c r="H2547"/>
  <c r="H2548"/>
  <c r="H2549"/>
  <c r="H2550"/>
  <c r="H2551"/>
  <c r="H2552"/>
  <c r="H2553"/>
  <c r="H2554"/>
  <c r="H2555"/>
  <c r="H2556"/>
  <c r="H2557"/>
  <c r="H2558"/>
  <c r="H2559"/>
  <c r="H2560"/>
  <c r="H2561"/>
  <c r="H2562"/>
  <c r="H2563"/>
  <c r="H2564"/>
  <c r="H2565"/>
  <c r="H2566"/>
  <c r="H2567"/>
  <c r="H2568"/>
  <c r="H2569"/>
  <c r="H2570"/>
  <c r="H2571"/>
  <c r="H2572"/>
  <c r="H2573"/>
  <c r="H2574"/>
  <c r="H2575"/>
  <c r="H2576"/>
  <c r="H2577"/>
  <c r="H2578"/>
  <c r="H2579"/>
  <c r="H2580"/>
  <c r="H2581"/>
  <c r="H2582"/>
  <c r="H2583"/>
  <c r="H2584"/>
  <c r="H2585"/>
  <c r="H2586"/>
  <c r="H2587"/>
  <c r="H2588"/>
  <c r="H2589"/>
  <c r="H2590"/>
  <c r="H2591"/>
  <c r="H2592"/>
  <c r="H2593"/>
  <c r="H2594"/>
  <c r="H2595"/>
  <c r="H2596"/>
  <c r="H2597"/>
  <c r="H2598"/>
  <c r="H2599"/>
  <c r="H2600"/>
  <c r="H2601"/>
  <c r="H2602"/>
  <c r="H2603"/>
  <c r="H2604"/>
  <c r="H2605"/>
  <c r="H2606"/>
  <c r="H2607"/>
  <c r="H2608"/>
  <c r="H2609"/>
  <c r="H2610"/>
  <c r="H2611"/>
  <c r="H2612"/>
  <c r="H2613"/>
  <c r="H2614"/>
  <c r="H2615"/>
  <c r="H2616"/>
  <c r="H2617"/>
  <c r="H2618"/>
  <c r="H2619"/>
  <c r="H2620"/>
  <c r="H2621"/>
  <c r="H2622"/>
  <c r="H2623"/>
  <c r="H2624"/>
  <c r="H2625"/>
  <c r="H2626"/>
  <c r="H2627"/>
  <c r="H2628"/>
  <c r="H2629"/>
  <c r="H2630"/>
  <c r="H2631"/>
  <c r="H2632"/>
  <c r="H2633"/>
  <c r="H2634"/>
  <c r="H2635"/>
  <c r="H2636"/>
  <c r="H2637"/>
  <c r="H2638"/>
  <c r="H2639"/>
  <c r="H2640"/>
  <c r="H2641"/>
  <c r="H2642"/>
  <c r="H2643"/>
  <c r="H2644"/>
  <c r="H2645"/>
  <c r="H2646"/>
  <c r="H2647"/>
  <c r="H2648"/>
  <c r="H2649"/>
  <c r="H2650"/>
  <c r="H2651"/>
  <c r="H2652"/>
  <c r="H2653"/>
  <c r="H2654"/>
  <c r="H2655"/>
  <c r="H2656"/>
  <c r="H2657"/>
  <c r="H2658"/>
  <c r="H2659"/>
  <c r="H2660"/>
  <c r="H2661"/>
  <c r="H2662"/>
  <c r="H2663"/>
  <c r="H2664"/>
  <c r="H2665"/>
  <c r="H2666"/>
  <c r="H2667"/>
  <c r="H2668"/>
  <c r="H2669"/>
  <c r="H2670"/>
  <c r="H2671"/>
  <c r="H2672"/>
  <c r="H2673"/>
  <c r="H2674"/>
  <c r="H2675"/>
  <c r="H2676"/>
  <c r="H2677"/>
  <c r="H2678"/>
  <c r="H2679"/>
  <c r="H2680"/>
  <c r="H2681"/>
  <c r="H2682"/>
  <c r="H2683"/>
  <c r="H2684"/>
  <c r="H2685"/>
  <c r="H2686"/>
  <c r="H2687"/>
  <c r="H2688"/>
  <c r="H2689"/>
  <c r="H2690"/>
  <c r="H2691"/>
  <c r="H2692"/>
  <c r="H2693"/>
  <c r="H2694"/>
  <c r="H2695"/>
  <c r="H2696"/>
  <c r="H2697"/>
  <c r="H2698"/>
  <c r="H2699"/>
  <c r="H2700"/>
  <c r="H2701"/>
  <c r="H2702"/>
  <c r="H2703"/>
  <c r="H2704"/>
  <c r="H2705"/>
  <c r="H2706"/>
  <c r="H2707"/>
  <c r="H2708"/>
  <c r="H2709"/>
  <c r="H2710"/>
  <c r="H2711"/>
  <c r="H2712"/>
  <c r="H2713"/>
  <c r="H2714"/>
  <c r="H2715"/>
  <c r="H2716"/>
  <c r="H2717"/>
  <c r="H2718"/>
  <c r="H2719"/>
  <c r="H2720"/>
  <c r="H2721"/>
  <c r="H2722"/>
  <c r="H2723"/>
  <c r="H2724"/>
  <c r="H2725"/>
  <c r="H2726"/>
  <c r="H2727"/>
  <c r="H2728"/>
  <c r="H2729"/>
  <c r="H2730"/>
  <c r="H2731"/>
  <c r="H2732"/>
  <c r="H2733"/>
  <c r="H2734"/>
  <c r="H2735"/>
  <c r="H2736"/>
  <c r="H2737"/>
  <c r="H2738"/>
  <c r="H2739"/>
  <c r="H2740"/>
  <c r="H2741"/>
  <c r="H2742"/>
  <c r="H2743"/>
  <c r="H2744"/>
  <c r="H2745"/>
  <c r="H2746"/>
  <c r="H2747"/>
  <c r="H2748"/>
  <c r="H2749"/>
  <c r="H2750"/>
  <c r="H2751"/>
  <c r="H2752"/>
  <c r="H2753"/>
  <c r="H2754"/>
  <c r="H2755"/>
  <c r="H2756"/>
  <c r="H2757"/>
  <c r="H2758"/>
  <c r="H2759"/>
  <c r="H2760"/>
  <c r="H2761"/>
  <c r="H2762"/>
  <c r="H2763"/>
  <c r="H2764"/>
  <c r="H2765"/>
  <c r="H2766"/>
  <c r="H2767"/>
  <c r="H2768"/>
  <c r="H2769"/>
  <c r="H2770"/>
  <c r="H2771"/>
  <c r="H2772"/>
  <c r="H2773"/>
  <c r="H2774"/>
  <c r="H2775"/>
  <c r="H2776"/>
  <c r="H2777"/>
  <c r="H2778"/>
  <c r="H2779"/>
  <c r="H2780"/>
  <c r="H2781"/>
  <c r="H2782"/>
  <c r="H2783"/>
  <c r="H2784"/>
  <c r="H2785"/>
  <c r="H2786"/>
  <c r="H2787"/>
  <c r="H2788"/>
  <c r="H2789"/>
  <c r="H2790"/>
  <c r="H2791"/>
  <c r="H2792"/>
  <c r="H2793"/>
  <c r="H2794"/>
  <c r="H2795"/>
  <c r="H2796"/>
  <c r="H2797"/>
  <c r="H2798"/>
  <c r="H2799"/>
  <c r="H2800"/>
  <c r="H2801"/>
  <c r="H2802"/>
  <c r="H2803"/>
  <c r="H2804"/>
  <c r="H2805"/>
  <c r="H2806"/>
  <c r="H2807"/>
  <c r="H2808"/>
  <c r="H2809"/>
  <c r="H2810"/>
  <c r="H2811"/>
  <c r="H2812"/>
  <c r="H2813"/>
  <c r="H2814"/>
  <c r="H2815"/>
  <c r="H2816"/>
  <c r="H2817"/>
  <c r="H2818"/>
  <c r="H2819"/>
  <c r="H2820"/>
  <c r="H2821"/>
  <c r="H2822"/>
  <c r="H2823"/>
  <c r="H2824"/>
  <c r="H2825"/>
  <c r="H2826"/>
  <c r="H2827"/>
  <c r="H2828"/>
  <c r="H2829"/>
  <c r="H2830"/>
  <c r="H2831"/>
  <c r="H2832"/>
  <c r="H2833"/>
  <c r="H2834"/>
  <c r="H2835"/>
  <c r="H2836"/>
  <c r="H2837"/>
  <c r="H2838"/>
  <c r="H2839"/>
  <c r="H2840"/>
  <c r="H2841"/>
  <c r="H2842"/>
  <c r="H2843"/>
  <c r="H2844"/>
  <c r="H2845"/>
  <c r="H2846"/>
  <c r="H2847"/>
  <c r="H2848"/>
  <c r="H2849"/>
  <c r="H2850"/>
  <c r="H2851"/>
  <c r="H2852"/>
  <c r="H2853"/>
  <c r="H2854"/>
  <c r="H2855"/>
  <c r="H2856"/>
  <c r="H2857"/>
  <c r="H2858"/>
  <c r="H2859"/>
  <c r="H2860"/>
  <c r="H2861"/>
  <c r="H2862"/>
  <c r="H2863"/>
  <c r="H2864"/>
  <c r="H2865"/>
  <c r="H2866"/>
  <c r="H2867"/>
  <c r="H2868"/>
  <c r="H2869"/>
  <c r="H2870"/>
  <c r="H2871"/>
  <c r="H2872"/>
  <c r="H2873"/>
  <c r="H2874"/>
  <c r="H2875"/>
  <c r="H2876"/>
  <c r="H2877"/>
  <c r="H2878"/>
  <c r="H2879"/>
  <c r="H2880"/>
  <c r="H2881"/>
  <c r="H2882"/>
  <c r="H2883"/>
  <c r="H2884"/>
  <c r="H2885"/>
  <c r="H2886"/>
  <c r="H2887"/>
  <c r="H2888"/>
  <c r="H2889"/>
  <c r="H2890"/>
  <c r="H2891"/>
  <c r="H2892"/>
  <c r="H2893"/>
  <c r="H2894"/>
  <c r="H2895"/>
  <c r="H2896"/>
  <c r="H2897"/>
  <c r="H2898"/>
  <c r="H2899"/>
  <c r="H2900"/>
  <c r="H2901"/>
  <c r="H2902"/>
  <c r="H2903"/>
  <c r="H2904"/>
  <c r="H2905"/>
  <c r="H2906"/>
  <c r="H2907"/>
  <c r="H2908"/>
  <c r="H2909"/>
  <c r="H2910"/>
  <c r="H2911"/>
  <c r="H2912"/>
  <c r="H2913"/>
  <c r="H2914"/>
  <c r="H2915"/>
  <c r="H2916"/>
  <c r="H2917"/>
  <c r="H2918"/>
  <c r="H2919"/>
  <c r="H2920"/>
  <c r="H2921"/>
  <c r="H2922"/>
  <c r="H2923"/>
  <c r="H2924"/>
  <c r="H2925"/>
  <c r="H2926"/>
  <c r="H2927"/>
  <c r="H2928"/>
  <c r="H2929"/>
  <c r="H2930"/>
  <c r="H2931"/>
  <c r="H2932"/>
  <c r="H2933"/>
  <c r="H2934"/>
  <c r="H2935"/>
  <c r="H2936"/>
  <c r="H2937"/>
  <c r="H2938"/>
  <c r="H2939"/>
  <c r="H2940"/>
  <c r="H2941"/>
  <c r="H2942"/>
  <c r="H2943"/>
  <c r="H2944"/>
  <c r="H2945"/>
  <c r="H2946"/>
  <c r="H2947"/>
  <c r="H2948"/>
  <c r="H2949"/>
  <c r="H2950"/>
  <c r="H2951"/>
  <c r="H2952"/>
  <c r="H2953"/>
  <c r="H2954"/>
  <c r="H2955"/>
  <c r="H2956"/>
  <c r="H2957"/>
  <c r="H2958"/>
  <c r="H2959"/>
  <c r="H2960"/>
  <c r="H2961"/>
  <c r="H2962"/>
  <c r="H2963"/>
  <c r="H2964"/>
  <c r="H2965"/>
  <c r="H2966"/>
  <c r="H2967"/>
  <c r="H2968"/>
  <c r="H2969"/>
  <c r="H2970"/>
  <c r="H2971"/>
  <c r="H2972"/>
  <c r="H2973"/>
  <c r="H2974"/>
  <c r="H2975"/>
  <c r="H2976"/>
  <c r="H2977"/>
  <c r="H2978"/>
  <c r="H2979"/>
  <c r="H2980"/>
  <c r="H2981"/>
  <c r="H2982"/>
  <c r="H2983"/>
  <c r="H2984"/>
  <c r="H2985"/>
  <c r="H2986"/>
  <c r="H2987"/>
  <c r="H2988"/>
  <c r="H2989"/>
  <c r="H2990"/>
  <c r="H2991"/>
  <c r="H2992"/>
  <c r="H2993"/>
  <c r="H2994"/>
  <c r="H2995"/>
  <c r="H2996"/>
  <c r="H2997"/>
  <c r="H2998"/>
  <c r="H2999"/>
  <c r="H3000"/>
  <c r="H3001"/>
  <c r="H3002"/>
  <c r="H3003"/>
  <c r="H3004"/>
  <c r="H3005"/>
  <c r="H3006"/>
  <c r="H3007"/>
  <c r="H3008"/>
  <c r="H3009"/>
  <c r="H3010"/>
  <c r="H3011"/>
  <c r="H3012"/>
  <c r="H3013"/>
  <c r="H3014"/>
  <c r="H3015"/>
  <c r="H3016"/>
  <c r="H3017"/>
  <c r="H3018"/>
  <c r="H3019"/>
  <c r="H3020"/>
  <c r="H3021"/>
  <c r="H3022"/>
  <c r="H3023"/>
  <c r="H3024"/>
  <c r="H3025"/>
  <c r="H3026"/>
  <c r="H3027"/>
  <c r="H3028"/>
  <c r="H3029"/>
  <c r="H3030"/>
  <c r="H3031"/>
  <c r="H3032"/>
  <c r="H3033"/>
  <c r="H3034"/>
  <c r="H3035"/>
  <c r="H3036"/>
  <c r="H3037"/>
  <c r="H3038"/>
  <c r="H3039"/>
  <c r="H3040"/>
  <c r="H3041"/>
  <c r="H3042"/>
  <c r="H3043"/>
  <c r="H3044"/>
  <c r="H3045"/>
  <c r="H3046"/>
  <c r="H3047"/>
  <c r="H3048"/>
  <c r="H3049"/>
  <c r="H3050"/>
  <c r="H3051"/>
  <c r="H3052"/>
  <c r="H3053"/>
  <c r="H3054"/>
  <c r="H3055"/>
  <c r="H3056"/>
  <c r="H3057"/>
  <c r="H3058"/>
  <c r="H3059"/>
  <c r="H3060"/>
  <c r="H3061"/>
  <c r="H3062"/>
  <c r="H3063"/>
  <c r="H3064"/>
  <c r="H3065"/>
  <c r="H3066"/>
  <c r="H3067"/>
  <c r="H3068"/>
  <c r="H3069"/>
  <c r="H3070"/>
  <c r="H3071"/>
  <c r="H3072"/>
  <c r="H3073"/>
  <c r="H3074"/>
  <c r="H3075"/>
  <c r="H3076"/>
  <c r="H3077"/>
  <c r="H3078"/>
  <c r="H3079"/>
  <c r="H3080"/>
  <c r="H3081"/>
  <c r="H3082"/>
  <c r="H3083"/>
  <c r="H3084"/>
  <c r="H3085"/>
  <c r="H3086"/>
  <c r="H3087"/>
  <c r="H3088"/>
  <c r="H3089"/>
  <c r="H3090"/>
  <c r="H3091"/>
  <c r="H3092"/>
  <c r="H3093"/>
  <c r="H3094"/>
  <c r="H3095"/>
  <c r="H3096"/>
  <c r="H3097"/>
  <c r="H3098"/>
  <c r="H3099"/>
  <c r="H3100"/>
  <c r="H3101"/>
  <c r="H3102"/>
  <c r="H3103"/>
  <c r="H3104"/>
  <c r="H3105"/>
  <c r="H3106"/>
  <c r="H3107"/>
  <c r="H3108"/>
  <c r="H3109"/>
  <c r="H3110"/>
  <c r="H3111"/>
  <c r="H3112"/>
  <c r="H3113"/>
  <c r="H3114"/>
  <c r="H3115"/>
  <c r="H3116"/>
  <c r="H3117"/>
  <c r="H3118"/>
  <c r="H3119"/>
  <c r="H3120"/>
  <c r="H3121"/>
  <c r="H3122"/>
  <c r="H3123"/>
  <c r="H3124"/>
  <c r="H3125"/>
  <c r="H3126"/>
  <c r="H3127"/>
  <c r="H3128"/>
  <c r="H3129"/>
  <c r="H3130"/>
  <c r="H3131"/>
  <c r="H3132"/>
  <c r="H3133"/>
  <c r="H3134"/>
  <c r="H3135"/>
  <c r="H3136"/>
  <c r="H3137"/>
  <c r="H3138"/>
  <c r="H3139"/>
  <c r="H3140"/>
  <c r="H3141"/>
  <c r="H3142"/>
  <c r="H3143"/>
  <c r="H3144"/>
  <c r="H3145"/>
  <c r="H3146"/>
  <c r="H3147"/>
  <c r="H3148"/>
  <c r="H3149"/>
  <c r="H3150"/>
  <c r="H3151"/>
  <c r="H3152"/>
  <c r="H3153"/>
  <c r="H3154"/>
  <c r="H3155"/>
  <c r="H3156"/>
  <c r="H3157"/>
  <c r="H3158"/>
  <c r="H3159"/>
  <c r="H3160"/>
  <c r="H3161"/>
  <c r="H3162"/>
  <c r="H3163"/>
  <c r="H3164"/>
  <c r="H3165"/>
  <c r="H3166"/>
  <c r="H3167"/>
  <c r="H3168"/>
  <c r="H3169"/>
  <c r="H3170"/>
  <c r="H3171"/>
  <c r="H3172"/>
  <c r="H3173"/>
  <c r="H3174"/>
  <c r="H3175"/>
  <c r="H3176"/>
  <c r="H3177"/>
  <c r="H3178"/>
  <c r="H3179"/>
  <c r="H3180"/>
  <c r="H3181"/>
  <c r="H3182"/>
  <c r="H3183"/>
  <c r="H3184"/>
  <c r="H3185"/>
  <c r="H3186"/>
  <c r="H3187"/>
  <c r="H3188"/>
  <c r="H3189"/>
  <c r="H3190"/>
  <c r="H3191"/>
  <c r="H3192"/>
  <c r="H3193"/>
  <c r="H3194"/>
  <c r="H3195"/>
  <c r="H3196"/>
  <c r="H3197"/>
  <c r="H3198"/>
  <c r="H3199"/>
  <c r="H3200"/>
  <c r="H3201"/>
  <c r="H3202"/>
  <c r="H3203"/>
  <c r="H3204"/>
  <c r="H3205"/>
  <c r="H3206"/>
  <c r="H3207"/>
  <c r="H3208"/>
  <c r="H3209"/>
  <c r="H3210"/>
  <c r="H3211"/>
  <c r="H3212"/>
  <c r="H3213"/>
  <c r="H3214"/>
  <c r="H3215"/>
  <c r="H3216"/>
  <c r="H3217"/>
  <c r="H3218"/>
  <c r="H3219"/>
  <c r="H3220"/>
  <c r="H3221"/>
  <c r="H3222"/>
  <c r="H3223"/>
  <c r="H3224"/>
  <c r="H3225"/>
  <c r="H3226"/>
  <c r="H3227"/>
  <c r="H3228"/>
  <c r="H3229"/>
  <c r="H3230"/>
  <c r="H3231"/>
  <c r="H3232"/>
  <c r="H3233"/>
  <c r="H3234"/>
  <c r="H3235"/>
  <c r="H3236"/>
  <c r="H3237"/>
  <c r="H3238"/>
  <c r="H3239"/>
  <c r="H3240"/>
  <c r="H3241"/>
  <c r="H3242"/>
  <c r="H3243"/>
  <c r="H3244"/>
  <c r="H3245"/>
  <c r="H3246"/>
  <c r="H3247"/>
  <c r="H3248"/>
  <c r="H3249"/>
  <c r="H3250"/>
  <c r="H3251"/>
  <c r="H3252"/>
  <c r="H3253"/>
  <c r="H3254"/>
  <c r="H3255"/>
  <c r="H3256"/>
  <c r="H3257"/>
  <c r="H3258"/>
  <c r="H3259"/>
  <c r="H3260"/>
  <c r="H3261"/>
  <c r="H3262"/>
  <c r="H3263"/>
  <c r="H3264"/>
  <c r="H3265"/>
  <c r="H3266"/>
  <c r="H3267"/>
  <c r="H3268"/>
  <c r="H3269"/>
  <c r="H3270"/>
  <c r="H3271"/>
  <c r="H3272"/>
  <c r="H3273"/>
  <c r="H3274"/>
  <c r="H3275"/>
  <c r="H3276"/>
  <c r="H3277"/>
  <c r="H3278"/>
  <c r="H3279"/>
  <c r="H3280"/>
  <c r="H3281"/>
  <c r="H3282"/>
  <c r="H3283"/>
  <c r="H3284"/>
  <c r="H3285"/>
  <c r="H3286"/>
  <c r="H3287"/>
  <c r="H3288"/>
  <c r="H3289"/>
  <c r="H3290"/>
  <c r="H3291"/>
  <c r="H3292"/>
  <c r="H3293"/>
  <c r="H3294"/>
  <c r="H3295"/>
  <c r="H3296"/>
  <c r="H3297"/>
  <c r="H3298"/>
  <c r="H3299"/>
  <c r="H3300"/>
  <c r="H3301"/>
  <c r="H3302"/>
  <c r="H3303"/>
  <c r="H3304"/>
  <c r="H3305"/>
  <c r="H3306"/>
  <c r="H3307"/>
  <c r="H3308"/>
  <c r="H3309"/>
  <c r="H3310"/>
  <c r="H3311"/>
  <c r="H3312"/>
  <c r="H3313"/>
  <c r="H3314"/>
  <c r="H3315"/>
  <c r="H3316"/>
  <c r="H3317"/>
  <c r="H3318"/>
  <c r="H3319"/>
  <c r="H3320"/>
  <c r="H3321"/>
  <c r="H3322"/>
  <c r="H3323"/>
  <c r="H3324"/>
  <c r="H3325"/>
  <c r="H3326"/>
  <c r="H3327"/>
  <c r="H3328"/>
  <c r="H3329"/>
  <c r="H3330"/>
  <c r="H3331"/>
  <c r="H3332"/>
  <c r="H3333"/>
  <c r="H3334"/>
  <c r="H3335"/>
  <c r="H3336"/>
  <c r="H3337"/>
  <c r="H3338"/>
  <c r="H3339"/>
  <c r="H3340"/>
  <c r="H3341"/>
  <c r="H3342"/>
  <c r="H3343"/>
  <c r="H3344"/>
  <c r="H3345"/>
  <c r="H3346"/>
  <c r="H3347"/>
  <c r="H3348"/>
  <c r="H3349"/>
  <c r="H3350"/>
  <c r="H3351"/>
  <c r="H3352"/>
  <c r="H3353"/>
  <c r="H3354"/>
  <c r="H3355"/>
  <c r="H3356"/>
  <c r="H3357"/>
  <c r="H3358"/>
  <c r="H3359"/>
  <c r="H3360"/>
  <c r="H3361"/>
  <c r="H3362"/>
  <c r="H3363"/>
  <c r="H3364"/>
  <c r="H3365"/>
  <c r="H3366"/>
  <c r="H3367"/>
  <c r="H3368"/>
  <c r="H3369"/>
  <c r="H3370"/>
  <c r="H3371"/>
  <c r="H3372"/>
  <c r="H3373"/>
  <c r="H3374"/>
  <c r="H3375"/>
  <c r="H3376"/>
  <c r="H3377"/>
  <c r="H3378"/>
  <c r="H3379"/>
  <c r="H3380"/>
  <c r="H3381"/>
  <c r="H3382"/>
  <c r="H3383"/>
  <c r="H3384"/>
  <c r="H3385"/>
  <c r="H3386"/>
  <c r="H3387"/>
  <c r="H3388"/>
  <c r="H3389"/>
  <c r="H3390"/>
  <c r="H3391"/>
  <c r="H3392"/>
  <c r="H3393"/>
  <c r="H3394"/>
  <c r="H3395"/>
  <c r="H3396"/>
  <c r="H3397"/>
  <c r="H3398"/>
  <c r="H3399"/>
  <c r="H3400"/>
  <c r="H3401"/>
  <c r="H3402"/>
  <c r="H3403"/>
  <c r="H3404"/>
  <c r="H3405"/>
  <c r="H3406"/>
  <c r="H3407"/>
  <c r="H3408"/>
  <c r="H3409"/>
  <c r="H3410"/>
  <c r="H3411"/>
  <c r="H3412"/>
  <c r="H3413"/>
  <c r="H3414"/>
  <c r="H3415"/>
  <c r="H3416"/>
  <c r="H3417"/>
  <c r="H3418"/>
  <c r="H3419"/>
  <c r="H3420"/>
  <c r="H3421"/>
  <c r="H3422"/>
  <c r="H3423"/>
  <c r="H3424"/>
  <c r="H3425"/>
  <c r="H3426"/>
  <c r="H3427"/>
  <c r="H3428"/>
  <c r="H3429"/>
  <c r="H3430"/>
  <c r="H3431"/>
  <c r="H3432"/>
  <c r="H3433"/>
  <c r="H3434"/>
  <c r="H3435"/>
  <c r="H3436"/>
  <c r="H3437"/>
  <c r="H3438"/>
  <c r="H3439"/>
  <c r="H3440"/>
  <c r="H3441"/>
  <c r="H3442"/>
  <c r="H3443"/>
  <c r="H3444"/>
  <c r="H3445"/>
  <c r="H3446"/>
  <c r="H3447"/>
  <c r="H3448"/>
  <c r="H3449"/>
  <c r="H3450"/>
  <c r="H3451"/>
  <c r="H3452"/>
  <c r="H3453"/>
  <c r="H3454"/>
  <c r="H3455"/>
  <c r="H3456"/>
  <c r="H3457"/>
  <c r="H3458"/>
  <c r="H3459"/>
  <c r="H3460"/>
  <c r="H3461"/>
  <c r="H3462"/>
  <c r="H3463"/>
  <c r="H3464"/>
  <c r="H3465"/>
  <c r="H3466"/>
  <c r="H3467"/>
  <c r="H3468"/>
  <c r="H3469"/>
  <c r="H3470"/>
  <c r="H3471"/>
  <c r="H3472"/>
  <c r="H3473"/>
  <c r="H3474"/>
  <c r="H3475"/>
  <c r="H3476"/>
  <c r="H3477"/>
  <c r="H3478"/>
  <c r="H3479"/>
  <c r="H3480"/>
  <c r="H3481"/>
  <c r="H3482"/>
  <c r="H3483"/>
  <c r="H3484"/>
  <c r="H3485"/>
  <c r="H3486"/>
  <c r="H3487"/>
  <c r="H3488"/>
  <c r="H3489"/>
  <c r="H3490"/>
  <c r="H3491"/>
  <c r="H3492"/>
  <c r="H3493"/>
  <c r="H3494"/>
  <c r="H3495"/>
  <c r="H3496"/>
  <c r="H3497"/>
  <c r="H3498"/>
  <c r="H3499"/>
  <c r="H3500"/>
  <c r="H3501"/>
  <c r="H3502"/>
  <c r="H3503"/>
  <c r="H3504"/>
  <c r="H3505"/>
  <c r="H3506"/>
  <c r="H3507"/>
  <c r="H3508"/>
  <c r="H3509"/>
  <c r="H3510"/>
  <c r="H3511"/>
  <c r="H3512"/>
  <c r="H3513"/>
  <c r="H3514"/>
  <c r="H3515"/>
  <c r="H3516"/>
  <c r="H3517"/>
  <c r="H3518"/>
  <c r="H3519"/>
  <c r="H3520"/>
  <c r="H3521"/>
  <c r="H3522"/>
  <c r="H3523"/>
  <c r="H3524"/>
  <c r="H3525"/>
  <c r="H3526"/>
  <c r="H3527"/>
  <c r="H3528"/>
  <c r="H3529"/>
  <c r="H3530"/>
  <c r="H3531"/>
  <c r="H3532"/>
  <c r="H3533"/>
  <c r="H3534"/>
  <c r="H3535"/>
  <c r="H3536"/>
  <c r="H3537"/>
  <c r="H3538"/>
  <c r="H3539"/>
  <c r="H3540"/>
  <c r="H3541"/>
  <c r="H3542"/>
  <c r="H3543"/>
  <c r="H3544"/>
  <c r="H3545"/>
  <c r="H3546"/>
  <c r="H3547"/>
  <c r="H3548"/>
  <c r="H3549"/>
  <c r="H3550"/>
  <c r="H3551"/>
  <c r="H3552"/>
  <c r="H3553"/>
  <c r="H3554"/>
  <c r="H3555"/>
  <c r="H3556"/>
  <c r="H3557"/>
  <c r="H3558"/>
  <c r="H3559"/>
  <c r="H3560"/>
  <c r="H3561"/>
  <c r="H3562"/>
  <c r="H3563"/>
  <c r="H3564"/>
  <c r="H3565"/>
  <c r="H3566"/>
  <c r="H3567"/>
  <c r="H3568"/>
  <c r="H3569"/>
  <c r="H3570"/>
  <c r="H3571"/>
  <c r="H3572"/>
  <c r="H3573"/>
  <c r="H3574"/>
  <c r="H3575"/>
  <c r="H3576"/>
  <c r="H3577"/>
  <c r="H3578"/>
  <c r="H3579"/>
  <c r="H3580"/>
  <c r="H3581"/>
  <c r="H3582"/>
  <c r="H3583"/>
  <c r="H3584"/>
  <c r="H3585"/>
  <c r="H3586"/>
  <c r="H3587"/>
  <c r="H3588"/>
  <c r="H3589"/>
  <c r="H3590"/>
  <c r="H3591"/>
  <c r="H3592"/>
  <c r="H3593"/>
  <c r="H3594"/>
  <c r="H3595"/>
  <c r="H3596"/>
  <c r="H3597"/>
  <c r="H3598"/>
  <c r="H3599"/>
  <c r="H3600"/>
  <c r="H3601"/>
  <c r="H3602"/>
  <c r="H3603"/>
  <c r="H3604"/>
  <c r="H3605"/>
  <c r="H3606"/>
  <c r="H3607"/>
  <c r="H3608"/>
  <c r="H3609"/>
  <c r="H3610"/>
  <c r="H3611"/>
  <c r="H3612"/>
  <c r="H3613"/>
  <c r="H3614"/>
  <c r="H3615"/>
  <c r="H3616"/>
  <c r="H3617"/>
  <c r="H3618"/>
  <c r="H3619"/>
  <c r="H3620"/>
  <c r="H3621"/>
  <c r="H3622"/>
  <c r="H3623"/>
  <c r="H3624"/>
  <c r="H3625"/>
  <c r="H3626"/>
  <c r="H3627"/>
  <c r="H3628"/>
  <c r="H3629"/>
  <c r="H3630"/>
  <c r="H3631"/>
  <c r="H3632"/>
  <c r="H3633"/>
  <c r="H3634"/>
  <c r="H3635"/>
  <c r="H3636"/>
  <c r="H3637"/>
  <c r="H3638"/>
  <c r="H3639"/>
  <c r="H3640"/>
  <c r="H3641"/>
  <c r="H3642"/>
  <c r="H3643"/>
  <c r="H3644"/>
  <c r="H3645"/>
  <c r="H3646"/>
  <c r="H3647"/>
  <c r="H3648"/>
  <c r="H3649"/>
  <c r="H3650"/>
  <c r="H3651"/>
  <c r="H3652"/>
  <c r="H3653"/>
  <c r="H3654"/>
  <c r="H3655"/>
  <c r="H3656"/>
  <c r="H3657"/>
  <c r="H3658"/>
  <c r="H3659"/>
  <c r="H3660"/>
  <c r="H3661"/>
  <c r="H3662"/>
  <c r="H3663"/>
  <c r="H3664"/>
  <c r="H3665"/>
  <c r="H3666"/>
  <c r="H3667"/>
  <c r="H3668"/>
  <c r="H3669"/>
  <c r="H3670"/>
  <c r="H3671"/>
  <c r="H3672"/>
  <c r="H3673"/>
  <c r="H3674"/>
  <c r="H3675"/>
  <c r="H3676"/>
  <c r="H3677"/>
  <c r="H3678"/>
  <c r="H3679"/>
  <c r="H3680"/>
  <c r="H3681"/>
  <c r="H3682"/>
  <c r="H3683"/>
  <c r="H3684"/>
  <c r="H3685"/>
  <c r="H3686"/>
  <c r="H3687"/>
  <c r="H3688"/>
  <c r="H3689"/>
  <c r="H3690"/>
  <c r="H3691"/>
  <c r="H3692"/>
  <c r="H3693"/>
  <c r="H3694"/>
  <c r="H3695"/>
  <c r="H3696"/>
  <c r="H3697"/>
  <c r="H3698"/>
  <c r="H3699"/>
  <c r="H3700"/>
  <c r="H3701"/>
  <c r="H3702"/>
  <c r="H3703"/>
  <c r="H3704"/>
  <c r="H3705"/>
  <c r="H3706"/>
  <c r="H3707"/>
  <c r="H3708"/>
  <c r="H3709"/>
  <c r="H3710"/>
  <c r="H3711"/>
  <c r="H3712"/>
  <c r="H3713"/>
  <c r="H3714"/>
  <c r="H3715"/>
  <c r="H3716"/>
  <c r="H3717"/>
  <c r="H3718"/>
  <c r="H3719"/>
  <c r="H3720"/>
  <c r="H3721"/>
  <c r="H3722"/>
  <c r="H3723"/>
  <c r="H3724"/>
  <c r="H3725"/>
  <c r="H3726"/>
  <c r="H3727"/>
  <c r="H3728"/>
  <c r="H3729"/>
  <c r="H3730"/>
  <c r="H3731"/>
  <c r="H3732"/>
  <c r="H3733"/>
  <c r="H3734"/>
  <c r="H3735"/>
  <c r="H3736"/>
  <c r="H3737"/>
  <c r="H3738"/>
  <c r="H3739"/>
  <c r="H3740"/>
  <c r="H3741"/>
  <c r="H3742"/>
  <c r="H3743"/>
  <c r="H3744"/>
  <c r="H3745"/>
  <c r="H3746"/>
  <c r="H3747"/>
  <c r="H3748"/>
  <c r="H3749"/>
  <c r="H3750"/>
  <c r="H3751"/>
  <c r="H3752"/>
  <c r="H3753"/>
  <c r="H3754"/>
  <c r="H3755"/>
  <c r="H3756"/>
  <c r="H3757"/>
  <c r="H3758"/>
  <c r="H3759"/>
  <c r="H3760"/>
  <c r="H3761"/>
  <c r="H3762"/>
  <c r="H3763"/>
  <c r="H3764"/>
  <c r="H3765"/>
  <c r="H3766"/>
  <c r="H3767"/>
  <c r="H3768"/>
  <c r="H3769"/>
  <c r="H2"/>
  <c r="G3769"/>
  <c r="J3769" s="1"/>
  <c r="F3769"/>
  <c r="E3769"/>
  <c r="D3769"/>
  <c r="C3769"/>
  <c r="B3769"/>
  <c r="A3769"/>
  <c r="G3768"/>
  <c r="J3768" s="1"/>
  <c r="F3768"/>
  <c r="E3768"/>
  <c r="D3768"/>
  <c r="C3768"/>
  <c r="B3768"/>
  <c r="A3768"/>
  <c r="G3767"/>
  <c r="J3767" s="1"/>
  <c r="F3767"/>
  <c r="E3767"/>
  <c r="D3767"/>
  <c r="C3767"/>
  <c r="B3767"/>
  <c r="A3767"/>
  <c r="G3766"/>
  <c r="J3766" s="1"/>
  <c r="F3766"/>
  <c r="E3766"/>
  <c r="D3766"/>
  <c r="C3766"/>
  <c r="B3766"/>
  <c r="A3766"/>
  <c r="G3765"/>
  <c r="J3765" s="1"/>
  <c r="F3765"/>
  <c r="E3765"/>
  <c r="D3765"/>
  <c r="C3765"/>
  <c r="B3765"/>
  <c r="A3765"/>
  <c r="G3764"/>
  <c r="J3764" s="1"/>
  <c r="F3764"/>
  <c r="E3764"/>
  <c r="D3764"/>
  <c r="C3764"/>
  <c r="B3764"/>
  <c r="A3764"/>
  <c r="G3763"/>
  <c r="J3763" s="1"/>
  <c r="F3763"/>
  <c r="E3763"/>
  <c r="D3763"/>
  <c r="C3763"/>
  <c r="B3763"/>
  <c r="A3763"/>
  <c r="G3762"/>
  <c r="J3762" s="1"/>
  <c r="F3762"/>
  <c r="E3762"/>
  <c r="D3762"/>
  <c r="C3762"/>
  <c r="B3762"/>
  <c r="A3762"/>
  <c r="G3761"/>
  <c r="J3761" s="1"/>
  <c r="F3761"/>
  <c r="E3761"/>
  <c r="D3761"/>
  <c r="C3761"/>
  <c r="B3761"/>
  <c r="A3761"/>
  <c r="G3760"/>
  <c r="J3760" s="1"/>
  <c r="F3760"/>
  <c r="E3760"/>
  <c r="D3760"/>
  <c r="C3760"/>
  <c r="B3760"/>
  <c r="A3760"/>
  <c r="G3759"/>
  <c r="J3759" s="1"/>
  <c r="F3759"/>
  <c r="E3759"/>
  <c r="D3759"/>
  <c r="C3759"/>
  <c r="B3759"/>
  <c r="A3759"/>
  <c r="G3758"/>
  <c r="J3758" s="1"/>
  <c r="F3758"/>
  <c r="E3758"/>
  <c r="D3758"/>
  <c r="C3758"/>
  <c r="B3758"/>
  <c r="A3758"/>
  <c r="G3757"/>
  <c r="J3757" s="1"/>
  <c r="F3757"/>
  <c r="E3757"/>
  <c r="D3757"/>
  <c r="C3757"/>
  <c r="B3757"/>
  <c r="A3757"/>
  <c r="G3756"/>
  <c r="J3756" s="1"/>
  <c r="F3756"/>
  <c r="E3756"/>
  <c r="D3756"/>
  <c r="C3756"/>
  <c r="B3756"/>
  <c r="A3756"/>
  <c r="G3755"/>
  <c r="J3755" s="1"/>
  <c r="F3755"/>
  <c r="E3755"/>
  <c r="D3755"/>
  <c r="C3755"/>
  <c r="B3755"/>
  <c r="A3755"/>
  <c r="G3754"/>
  <c r="J3754" s="1"/>
  <c r="F3754"/>
  <c r="E3754"/>
  <c r="D3754"/>
  <c r="C3754"/>
  <c r="B3754"/>
  <c r="A3754"/>
  <c r="G3753"/>
  <c r="J3753" s="1"/>
  <c r="F3753"/>
  <c r="E3753"/>
  <c r="D3753"/>
  <c r="C3753"/>
  <c r="B3753"/>
  <c r="A3753"/>
  <c r="G3752"/>
  <c r="J3752" s="1"/>
  <c r="F3752"/>
  <c r="E3752"/>
  <c r="D3752"/>
  <c r="C3752"/>
  <c r="B3752"/>
  <c r="A3752"/>
  <c r="G3751"/>
  <c r="J3751" s="1"/>
  <c r="F3751"/>
  <c r="E3751"/>
  <c r="D3751"/>
  <c r="C3751"/>
  <c r="B3751"/>
  <c r="A3751"/>
  <c r="G3750"/>
  <c r="J3750" s="1"/>
  <c r="F3750"/>
  <c r="E3750"/>
  <c r="D3750"/>
  <c r="C3750"/>
  <c r="B3750"/>
  <c r="A3750"/>
  <c r="G3749"/>
  <c r="J3749" s="1"/>
  <c r="F3749"/>
  <c r="E3749"/>
  <c r="D3749"/>
  <c r="C3749"/>
  <c r="B3749"/>
  <c r="A3749"/>
  <c r="G3748"/>
  <c r="J3748" s="1"/>
  <c r="F3748"/>
  <c r="E3748"/>
  <c r="D3748"/>
  <c r="C3748"/>
  <c r="B3748"/>
  <c r="A3748"/>
  <c r="G3747"/>
  <c r="J3747" s="1"/>
  <c r="F3747"/>
  <c r="E3747"/>
  <c r="D3747"/>
  <c r="C3747"/>
  <c r="B3747"/>
  <c r="A3747"/>
  <c r="G3746"/>
  <c r="J3746" s="1"/>
  <c r="F3746"/>
  <c r="E3746"/>
  <c r="D3746"/>
  <c r="C3746"/>
  <c r="B3746"/>
  <c r="A3746"/>
  <c r="G3745"/>
  <c r="J3745" s="1"/>
  <c r="F3745"/>
  <c r="E3745"/>
  <c r="D3745"/>
  <c r="C3745"/>
  <c r="B3745"/>
  <c r="A3745"/>
  <c r="G3744"/>
  <c r="J3744" s="1"/>
  <c r="F3744"/>
  <c r="E3744"/>
  <c r="D3744"/>
  <c r="C3744"/>
  <c r="B3744"/>
  <c r="A3744"/>
  <c r="G3743"/>
  <c r="J3743" s="1"/>
  <c r="F3743"/>
  <c r="E3743"/>
  <c r="D3743"/>
  <c r="C3743"/>
  <c r="B3743"/>
  <c r="A3743"/>
  <c r="G3742"/>
  <c r="J3742" s="1"/>
  <c r="F3742"/>
  <c r="E3742"/>
  <c r="D3742"/>
  <c r="C3742"/>
  <c r="B3742"/>
  <c r="A3742"/>
  <c r="G3741"/>
  <c r="J3741" s="1"/>
  <c r="F3741"/>
  <c r="E3741"/>
  <c r="D3741"/>
  <c r="C3741"/>
  <c r="B3741"/>
  <c r="A3741"/>
  <c r="G3740"/>
  <c r="J3740" s="1"/>
  <c r="F3740"/>
  <c r="E3740"/>
  <c r="D3740"/>
  <c r="C3740"/>
  <c r="B3740"/>
  <c r="A3740"/>
  <c r="G3739"/>
  <c r="J3739" s="1"/>
  <c r="F3739"/>
  <c r="E3739"/>
  <c r="D3739"/>
  <c r="C3739"/>
  <c r="B3739"/>
  <c r="A3739"/>
  <c r="G3738"/>
  <c r="J3738" s="1"/>
  <c r="F3738"/>
  <c r="E3738"/>
  <c r="D3738"/>
  <c r="C3738"/>
  <c r="B3738"/>
  <c r="A3738"/>
  <c r="G3737"/>
  <c r="J3737" s="1"/>
  <c r="F3737"/>
  <c r="E3737"/>
  <c r="D3737"/>
  <c r="C3737"/>
  <c r="B3737"/>
  <c r="A3737"/>
  <c r="G3736"/>
  <c r="J3736" s="1"/>
  <c r="F3736"/>
  <c r="E3736"/>
  <c r="D3736"/>
  <c r="C3736"/>
  <c r="B3736"/>
  <c r="A3736"/>
  <c r="G3735"/>
  <c r="J3735" s="1"/>
  <c r="F3735"/>
  <c r="E3735"/>
  <c r="D3735"/>
  <c r="C3735"/>
  <c r="B3735"/>
  <c r="A3735"/>
  <c r="G3734"/>
  <c r="J3734" s="1"/>
  <c r="F3734"/>
  <c r="E3734"/>
  <c r="D3734"/>
  <c r="C3734"/>
  <c r="B3734"/>
  <c r="A3734"/>
  <c r="G3733"/>
  <c r="J3733" s="1"/>
  <c r="F3733"/>
  <c r="E3733"/>
  <c r="D3733"/>
  <c r="C3733"/>
  <c r="B3733"/>
  <c r="A3733"/>
  <c r="G3732"/>
  <c r="J3732" s="1"/>
  <c r="F3732"/>
  <c r="E3732"/>
  <c r="D3732"/>
  <c r="C3732"/>
  <c r="B3732"/>
  <c r="A3732"/>
  <c r="G3731"/>
  <c r="J3731" s="1"/>
  <c r="F3731"/>
  <c r="E3731"/>
  <c r="D3731"/>
  <c r="C3731"/>
  <c r="B3731"/>
  <c r="A3731"/>
  <c r="G3730"/>
  <c r="J3730" s="1"/>
  <c r="F3730"/>
  <c r="E3730"/>
  <c r="D3730"/>
  <c r="C3730"/>
  <c r="B3730"/>
  <c r="A3730"/>
  <c r="G3729"/>
  <c r="J3729" s="1"/>
  <c r="F3729"/>
  <c r="E3729"/>
  <c r="D3729"/>
  <c r="C3729"/>
  <c r="B3729"/>
  <c r="A3729"/>
  <c r="G3728"/>
  <c r="J3728" s="1"/>
  <c r="F3728"/>
  <c r="E3728"/>
  <c r="D3728"/>
  <c r="C3728"/>
  <c r="B3728"/>
  <c r="A3728"/>
  <c r="G3727"/>
  <c r="J3727" s="1"/>
  <c r="F3727"/>
  <c r="E3727"/>
  <c r="D3727"/>
  <c r="C3727"/>
  <c r="B3727"/>
  <c r="A3727"/>
  <c r="G3726"/>
  <c r="J3726" s="1"/>
  <c r="F3726"/>
  <c r="E3726"/>
  <c r="D3726"/>
  <c r="C3726"/>
  <c r="B3726"/>
  <c r="A3726"/>
  <c r="G3725"/>
  <c r="J3725" s="1"/>
  <c r="F3725"/>
  <c r="E3725"/>
  <c r="D3725"/>
  <c r="C3725"/>
  <c r="B3725"/>
  <c r="A3725"/>
  <c r="G3724"/>
  <c r="J3724" s="1"/>
  <c r="F3724"/>
  <c r="E3724"/>
  <c r="D3724"/>
  <c r="C3724"/>
  <c r="B3724"/>
  <c r="A3724"/>
  <c r="G3723"/>
  <c r="J3723" s="1"/>
  <c r="F3723"/>
  <c r="E3723"/>
  <c r="D3723"/>
  <c r="C3723"/>
  <c r="B3723"/>
  <c r="A3723"/>
  <c r="G3722"/>
  <c r="J3722" s="1"/>
  <c r="F3722"/>
  <c r="E3722"/>
  <c r="D3722"/>
  <c r="C3722"/>
  <c r="B3722"/>
  <c r="A3722"/>
  <c r="G3721"/>
  <c r="J3721" s="1"/>
  <c r="F3721"/>
  <c r="E3721"/>
  <c r="D3721"/>
  <c r="C3721"/>
  <c r="B3721"/>
  <c r="A3721"/>
  <c r="G3720"/>
  <c r="J3720" s="1"/>
  <c r="F3720"/>
  <c r="E3720"/>
  <c r="D3720"/>
  <c r="C3720"/>
  <c r="B3720"/>
  <c r="A3720"/>
  <c r="G3719"/>
  <c r="J3719" s="1"/>
  <c r="F3719"/>
  <c r="E3719"/>
  <c r="D3719"/>
  <c r="C3719"/>
  <c r="B3719"/>
  <c r="A3719"/>
  <c r="G3718"/>
  <c r="J3718" s="1"/>
  <c r="F3718"/>
  <c r="E3718"/>
  <c r="D3718"/>
  <c r="C3718"/>
  <c r="B3718"/>
  <c r="A3718"/>
  <c r="G3717"/>
  <c r="J3717" s="1"/>
  <c r="F3717"/>
  <c r="E3717"/>
  <c r="D3717"/>
  <c r="C3717"/>
  <c r="B3717"/>
  <c r="A3717"/>
  <c r="G3716"/>
  <c r="J3716" s="1"/>
  <c r="F3716"/>
  <c r="E3716"/>
  <c r="D3716"/>
  <c r="C3716"/>
  <c r="B3716"/>
  <c r="A3716"/>
  <c r="G3715"/>
  <c r="J3715" s="1"/>
  <c r="F3715"/>
  <c r="E3715"/>
  <c r="D3715"/>
  <c r="C3715"/>
  <c r="B3715"/>
  <c r="A3715"/>
  <c r="G3714"/>
  <c r="J3714" s="1"/>
  <c r="F3714"/>
  <c r="E3714"/>
  <c r="D3714"/>
  <c r="C3714"/>
  <c r="B3714"/>
  <c r="A3714"/>
  <c r="G3713"/>
  <c r="J3713" s="1"/>
  <c r="F3713"/>
  <c r="E3713"/>
  <c r="D3713"/>
  <c r="C3713"/>
  <c r="B3713"/>
  <c r="A3713"/>
  <c r="G3712"/>
  <c r="J3712" s="1"/>
  <c r="F3712"/>
  <c r="E3712"/>
  <c r="D3712"/>
  <c r="C3712"/>
  <c r="B3712"/>
  <c r="A3712"/>
  <c r="G3711"/>
  <c r="J3711" s="1"/>
  <c r="F3711"/>
  <c r="E3711"/>
  <c r="D3711"/>
  <c r="C3711"/>
  <c r="B3711"/>
  <c r="A3711"/>
  <c r="G3710"/>
  <c r="J3710" s="1"/>
  <c r="F3710"/>
  <c r="E3710"/>
  <c r="D3710"/>
  <c r="C3710"/>
  <c r="B3710"/>
  <c r="A3710"/>
  <c r="G3709"/>
  <c r="J3709" s="1"/>
  <c r="F3709"/>
  <c r="E3709"/>
  <c r="D3709"/>
  <c r="C3709"/>
  <c r="B3709"/>
  <c r="A3709"/>
  <c r="G3708"/>
  <c r="J3708" s="1"/>
  <c r="F3708"/>
  <c r="E3708"/>
  <c r="D3708"/>
  <c r="C3708"/>
  <c r="B3708"/>
  <c r="A3708"/>
  <c r="G3707"/>
  <c r="J3707" s="1"/>
  <c r="F3707"/>
  <c r="E3707"/>
  <c r="D3707"/>
  <c r="C3707"/>
  <c r="B3707"/>
  <c r="A3707"/>
  <c r="G3706"/>
  <c r="J3706" s="1"/>
  <c r="F3706"/>
  <c r="E3706"/>
  <c r="D3706"/>
  <c r="C3706"/>
  <c r="B3706"/>
  <c r="A3706"/>
  <c r="G3705"/>
  <c r="J3705" s="1"/>
  <c r="F3705"/>
  <c r="E3705"/>
  <c r="D3705"/>
  <c r="C3705"/>
  <c r="B3705"/>
  <c r="A3705"/>
  <c r="G3704"/>
  <c r="J3704" s="1"/>
  <c r="F3704"/>
  <c r="E3704"/>
  <c r="D3704"/>
  <c r="C3704"/>
  <c r="B3704"/>
  <c r="A3704"/>
  <c r="G3703"/>
  <c r="J3703" s="1"/>
  <c r="F3703"/>
  <c r="E3703"/>
  <c r="D3703"/>
  <c r="C3703"/>
  <c r="B3703"/>
  <c r="A3703"/>
  <c r="G3702"/>
  <c r="J3702" s="1"/>
  <c r="F3702"/>
  <c r="E3702"/>
  <c r="D3702"/>
  <c r="C3702"/>
  <c r="B3702"/>
  <c r="A3702"/>
  <c r="G3701"/>
  <c r="J3701" s="1"/>
  <c r="F3701"/>
  <c r="E3701"/>
  <c r="D3701"/>
  <c r="C3701"/>
  <c r="B3701"/>
  <c r="A3701"/>
  <c r="G3700"/>
  <c r="J3700" s="1"/>
  <c r="F3700"/>
  <c r="E3700"/>
  <c r="D3700"/>
  <c r="C3700"/>
  <c r="B3700"/>
  <c r="A3700"/>
  <c r="G3699"/>
  <c r="J3699" s="1"/>
  <c r="F3699"/>
  <c r="E3699"/>
  <c r="D3699"/>
  <c r="C3699"/>
  <c r="B3699"/>
  <c r="A3699"/>
  <c r="G3698"/>
  <c r="J3698" s="1"/>
  <c r="F3698"/>
  <c r="E3698"/>
  <c r="D3698"/>
  <c r="C3698"/>
  <c r="B3698"/>
  <c r="A3698"/>
  <c r="G3697"/>
  <c r="J3697" s="1"/>
  <c r="F3697"/>
  <c r="E3697"/>
  <c r="D3697"/>
  <c r="C3697"/>
  <c r="B3697"/>
  <c r="A3697"/>
  <c r="G3696"/>
  <c r="J3696" s="1"/>
  <c r="F3696"/>
  <c r="E3696"/>
  <c r="D3696"/>
  <c r="C3696"/>
  <c r="B3696"/>
  <c r="A3696"/>
  <c r="G3695"/>
  <c r="J3695" s="1"/>
  <c r="F3695"/>
  <c r="E3695"/>
  <c r="D3695"/>
  <c r="C3695"/>
  <c r="B3695"/>
  <c r="A3695"/>
  <c r="G3694"/>
  <c r="J3694" s="1"/>
  <c r="F3694"/>
  <c r="E3694"/>
  <c r="D3694"/>
  <c r="C3694"/>
  <c r="B3694"/>
  <c r="A3694"/>
  <c r="G3693"/>
  <c r="J3693" s="1"/>
  <c r="F3693"/>
  <c r="E3693"/>
  <c r="D3693"/>
  <c r="C3693"/>
  <c r="B3693"/>
  <c r="A3693"/>
  <c r="G3692"/>
  <c r="J3692" s="1"/>
  <c r="F3692"/>
  <c r="E3692"/>
  <c r="D3692"/>
  <c r="C3692"/>
  <c r="B3692"/>
  <c r="A3692"/>
  <c r="G3691"/>
  <c r="J3691" s="1"/>
  <c r="F3691"/>
  <c r="E3691"/>
  <c r="D3691"/>
  <c r="C3691"/>
  <c r="B3691"/>
  <c r="A3691"/>
  <c r="G3690"/>
  <c r="J3690" s="1"/>
  <c r="F3690"/>
  <c r="E3690"/>
  <c r="D3690"/>
  <c r="C3690"/>
  <c r="B3690"/>
  <c r="A3690"/>
  <c r="G3689"/>
  <c r="J3689" s="1"/>
  <c r="F3689"/>
  <c r="E3689"/>
  <c r="D3689"/>
  <c r="C3689"/>
  <c r="B3689"/>
  <c r="A3689"/>
  <c r="G3688"/>
  <c r="J3688" s="1"/>
  <c r="F3688"/>
  <c r="E3688"/>
  <c r="D3688"/>
  <c r="C3688"/>
  <c r="B3688"/>
  <c r="A3688"/>
  <c r="G3687"/>
  <c r="J3687" s="1"/>
  <c r="F3687"/>
  <c r="E3687"/>
  <c r="D3687"/>
  <c r="C3687"/>
  <c r="B3687"/>
  <c r="A3687"/>
  <c r="G3686"/>
  <c r="J3686" s="1"/>
  <c r="F3686"/>
  <c r="E3686"/>
  <c r="D3686"/>
  <c r="C3686"/>
  <c r="B3686"/>
  <c r="A3686"/>
  <c r="G3685"/>
  <c r="J3685" s="1"/>
  <c r="F3685"/>
  <c r="E3685"/>
  <c r="D3685"/>
  <c r="C3685"/>
  <c r="B3685"/>
  <c r="A3685"/>
  <c r="G3684"/>
  <c r="J3684" s="1"/>
  <c r="F3684"/>
  <c r="E3684"/>
  <c r="D3684"/>
  <c r="C3684"/>
  <c r="B3684"/>
  <c r="A3684"/>
  <c r="G3683"/>
  <c r="J3683" s="1"/>
  <c r="F3683"/>
  <c r="E3683"/>
  <c r="D3683"/>
  <c r="C3683"/>
  <c r="B3683"/>
  <c r="A3683"/>
  <c r="G3682"/>
  <c r="J3682" s="1"/>
  <c r="F3682"/>
  <c r="E3682"/>
  <c r="D3682"/>
  <c r="C3682"/>
  <c r="B3682"/>
  <c r="A3682"/>
  <c r="G3681"/>
  <c r="J3681" s="1"/>
  <c r="F3681"/>
  <c r="E3681"/>
  <c r="D3681"/>
  <c r="C3681"/>
  <c r="B3681"/>
  <c r="A3681"/>
  <c r="G3680"/>
  <c r="J3680" s="1"/>
  <c r="F3680"/>
  <c r="E3680"/>
  <c r="D3680"/>
  <c r="C3680"/>
  <c r="B3680"/>
  <c r="A3680"/>
  <c r="G3679"/>
  <c r="J3679" s="1"/>
  <c r="F3679"/>
  <c r="E3679"/>
  <c r="D3679"/>
  <c r="C3679"/>
  <c r="B3679"/>
  <c r="A3679"/>
  <c r="G3678"/>
  <c r="J3678" s="1"/>
  <c r="F3678"/>
  <c r="E3678"/>
  <c r="D3678"/>
  <c r="C3678"/>
  <c r="B3678"/>
  <c r="A3678"/>
  <c r="G3677"/>
  <c r="J3677" s="1"/>
  <c r="F3677"/>
  <c r="E3677"/>
  <c r="D3677"/>
  <c r="C3677"/>
  <c r="B3677"/>
  <c r="A3677"/>
  <c r="G3676"/>
  <c r="J3676" s="1"/>
  <c r="F3676"/>
  <c r="E3676"/>
  <c r="D3676"/>
  <c r="C3676"/>
  <c r="B3676"/>
  <c r="A3676"/>
  <c r="G3675"/>
  <c r="J3675" s="1"/>
  <c r="F3675"/>
  <c r="E3675"/>
  <c r="D3675"/>
  <c r="C3675"/>
  <c r="B3675"/>
  <c r="A3675"/>
  <c r="G3674"/>
  <c r="J3674" s="1"/>
  <c r="F3674"/>
  <c r="E3674"/>
  <c r="D3674"/>
  <c r="C3674"/>
  <c r="B3674"/>
  <c r="A3674"/>
  <c r="G3673"/>
  <c r="J3673" s="1"/>
  <c r="F3673"/>
  <c r="E3673"/>
  <c r="D3673"/>
  <c r="C3673"/>
  <c r="B3673"/>
  <c r="A3673"/>
  <c r="G3672"/>
  <c r="J3672" s="1"/>
  <c r="F3672"/>
  <c r="E3672"/>
  <c r="D3672"/>
  <c r="C3672"/>
  <c r="B3672"/>
  <c r="A3672"/>
  <c r="G3671"/>
  <c r="J3671" s="1"/>
  <c r="F3671"/>
  <c r="E3671"/>
  <c r="D3671"/>
  <c r="C3671"/>
  <c r="B3671"/>
  <c r="A3671"/>
  <c r="G3670"/>
  <c r="J3670" s="1"/>
  <c r="F3670"/>
  <c r="E3670"/>
  <c r="D3670"/>
  <c r="C3670"/>
  <c r="B3670"/>
  <c r="A3670"/>
  <c r="G3669"/>
  <c r="J3669" s="1"/>
  <c r="F3669"/>
  <c r="E3669"/>
  <c r="D3669"/>
  <c r="C3669"/>
  <c r="B3669"/>
  <c r="A3669"/>
  <c r="G3668"/>
  <c r="J3668" s="1"/>
  <c r="F3668"/>
  <c r="E3668"/>
  <c r="D3668"/>
  <c r="C3668"/>
  <c r="B3668"/>
  <c r="A3668"/>
  <c r="G3667"/>
  <c r="J3667" s="1"/>
  <c r="F3667"/>
  <c r="E3667"/>
  <c r="D3667"/>
  <c r="C3667"/>
  <c r="B3667"/>
  <c r="A3667"/>
  <c r="G3666"/>
  <c r="J3666" s="1"/>
  <c r="F3666"/>
  <c r="E3666"/>
  <c r="D3666"/>
  <c r="C3666"/>
  <c r="B3666"/>
  <c r="A3666"/>
  <c r="G3665"/>
  <c r="J3665" s="1"/>
  <c r="F3665"/>
  <c r="E3665"/>
  <c r="D3665"/>
  <c r="C3665"/>
  <c r="B3665"/>
  <c r="A3665"/>
  <c r="G3664"/>
  <c r="J3664" s="1"/>
  <c r="F3664"/>
  <c r="E3664"/>
  <c r="D3664"/>
  <c r="C3664"/>
  <c r="B3664"/>
  <c r="A3664"/>
  <c r="G3663"/>
  <c r="J3663" s="1"/>
  <c r="F3663"/>
  <c r="E3663"/>
  <c r="D3663"/>
  <c r="C3663"/>
  <c r="B3663"/>
  <c r="A3663"/>
  <c r="G3662"/>
  <c r="J3662" s="1"/>
  <c r="F3662"/>
  <c r="E3662"/>
  <c r="D3662"/>
  <c r="C3662"/>
  <c r="B3662"/>
  <c r="A3662"/>
  <c r="G3661"/>
  <c r="J3661" s="1"/>
  <c r="F3661"/>
  <c r="E3661"/>
  <c r="D3661"/>
  <c r="C3661"/>
  <c r="B3661"/>
  <c r="A3661"/>
  <c r="G3660"/>
  <c r="J3660" s="1"/>
  <c r="F3660"/>
  <c r="E3660"/>
  <c r="D3660"/>
  <c r="C3660"/>
  <c r="B3660"/>
  <c r="A3660"/>
  <c r="G3659"/>
  <c r="J3659" s="1"/>
  <c r="F3659"/>
  <c r="E3659"/>
  <c r="D3659"/>
  <c r="C3659"/>
  <c r="B3659"/>
  <c r="A3659"/>
  <c r="G3658"/>
  <c r="J3658" s="1"/>
  <c r="F3658"/>
  <c r="E3658"/>
  <c r="D3658"/>
  <c r="C3658"/>
  <c r="B3658"/>
  <c r="A3658"/>
  <c r="G3657"/>
  <c r="J3657" s="1"/>
  <c r="F3657"/>
  <c r="E3657"/>
  <c r="D3657"/>
  <c r="C3657"/>
  <c r="B3657"/>
  <c r="A3657"/>
  <c r="G3656"/>
  <c r="J3656" s="1"/>
  <c r="F3656"/>
  <c r="E3656"/>
  <c r="D3656"/>
  <c r="C3656"/>
  <c r="B3656"/>
  <c r="A3656"/>
  <c r="G3655"/>
  <c r="J3655" s="1"/>
  <c r="F3655"/>
  <c r="E3655"/>
  <c r="D3655"/>
  <c r="C3655"/>
  <c r="B3655"/>
  <c r="A3655"/>
  <c r="G3654"/>
  <c r="J3654" s="1"/>
  <c r="F3654"/>
  <c r="E3654"/>
  <c r="D3654"/>
  <c r="C3654"/>
  <c r="B3654"/>
  <c r="A3654"/>
  <c r="G3653"/>
  <c r="J3653" s="1"/>
  <c r="F3653"/>
  <c r="E3653"/>
  <c r="D3653"/>
  <c r="C3653"/>
  <c r="B3653"/>
  <c r="A3653"/>
  <c r="G3652"/>
  <c r="J3652" s="1"/>
  <c r="F3652"/>
  <c r="E3652"/>
  <c r="D3652"/>
  <c r="C3652"/>
  <c r="B3652"/>
  <c r="A3652"/>
  <c r="G3651"/>
  <c r="J3651" s="1"/>
  <c r="F3651"/>
  <c r="E3651"/>
  <c r="D3651"/>
  <c r="C3651"/>
  <c r="B3651"/>
  <c r="A3651"/>
  <c r="G3650"/>
  <c r="J3650" s="1"/>
  <c r="F3650"/>
  <c r="E3650"/>
  <c r="D3650"/>
  <c r="C3650"/>
  <c r="B3650"/>
  <c r="A3650"/>
  <c r="G3649"/>
  <c r="J3649" s="1"/>
  <c r="F3649"/>
  <c r="E3649"/>
  <c r="D3649"/>
  <c r="C3649"/>
  <c r="B3649"/>
  <c r="A3649"/>
  <c r="G3648"/>
  <c r="J3648" s="1"/>
  <c r="F3648"/>
  <c r="E3648"/>
  <c r="D3648"/>
  <c r="C3648"/>
  <c r="B3648"/>
  <c r="A3648"/>
  <c r="G3647"/>
  <c r="J3647" s="1"/>
  <c r="F3647"/>
  <c r="E3647"/>
  <c r="D3647"/>
  <c r="C3647"/>
  <c r="B3647"/>
  <c r="A3647"/>
  <c r="G3646"/>
  <c r="J3646" s="1"/>
  <c r="F3646"/>
  <c r="E3646"/>
  <c r="D3646"/>
  <c r="C3646"/>
  <c r="B3646"/>
  <c r="A3646"/>
  <c r="G3645"/>
  <c r="J3645" s="1"/>
  <c r="F3645"/>
  <c r="E3645"/>
  <c r="D3645"/>
  <c r="C3645"/>
  <c r="B3645"/>
  <c r="A3645"/>
  <c r="G3644"/>
  <c r="J3644" s="1"/>
  <c r="F3644"/>
  <c r="E3644"/>
  <c r="D3644"/>
  <c r="C3644"/>
  <c r="B3644"/>
  <c r="A3644"/>
  <c r="G3643"/>
  <c r="J3643" s="1"/>
  <c r="F3643"/>
  <c r="E3643"/>
  <c r="D3643"/>
  <c r="C3643"/>
  <c r="B3643"/>
  <c r="A3643"/>
  <c r="G3642"/>
  <c r="J3642" s="1"/>
  <c r="F3642"/>
  <c r="E3642"/>
  <c r="D3642"/>
  <c r="C3642"/>
  <c r="B3642"/>
  <c r="A3642"/>
  <c r="G3641"/>
  <c r="J3641" s="1"/>
  <c r="F3641"/>
  <c r="E3641"/>
  <c r="D3641"/>
  <c r="C3641"/>
  <c r="B3641"/>
  <c r="A3641"/>
  <c r="G3640"/>
  <c r="J3640" s="1"/>
  <c r="F3640"/>
  <c r="E3640"/>
  <c r="D3640"/>
  <c r="C3640"/>
  <c r="B3640"/>
  <c r="A3640"/>
  <c r="G3639"/>
  <c r="J3639" s="1"/>
  <c r="F3639"/>
  <c r="E3639"/>
  <c r="D3639"/>
  <c r="C3639"/>
  <c r="B3639"/>
  <c r="A3639"/>
  <c r="G3638"/>
  <c r="J3638" s="1"/>
  <c r="F3638"/>
  <c r="E3638"/>
  <c r="D3638"/>
  <c r="C3638"/>
  <c r="B3638"/>
  <c r="A3638"/>
  <c r="G3637"/>
  <c r="J3637" s="1"/>
  <c r="F3637"/>
  <c r="E3637"/>
  <c r="D3637"/>
  <c r="C3637"/>
  <c r="B3637"/>
  <c r="A3637"/>
  <c r="G3636"/>
  <c r="J3636" s="1"/>
  <c r="F3636"/>
  <c r="E3636"/>
  <c r="D3636"/>
  <c r="C3636"/>
  <c r="B3636"/>
  <c r="A3636"/>
  <c r="G3635"/>
  <c r="J3635" s="1"/>
  <c r="F3635"/>
  <c r="E3635"/>
  <c r="D3635"/>
  <c r="C3635"/>
  <c r="B3635"/>
  <c r="A3635"/>
  <c r="G3634"/>
  <c r="J3634" s="1"/>
  <c r="F3634"/>
  <c r="E3634"/>
  <c r="D3634"/>
  <c r="C3634"/>
  <c r="B3634"/>
  <c r="A3634"/>
  <c r="G3633"/>
  <c r="J3633" s="1"/>
  <c r="F3633"/>
  <c r="E3633"/>
  <c r="D3633"/>
  <c r="C3633"/>
  <c r="B3633"/>
  <c r="A3633"/>
  <c r="G3632"/>
  <c r="J3632" s="1"/>
  <c r="F3632"/>
  <c r="E3632"/>
  <c r="D3632"/>
  <c r="C3632"/>
  <c r="B3632"/>
  <c r="A3632"/>
  <c r="G3631"/>
  <c r="J3631" s="1"/>
  <c r="F3631"/>
  <c r="E3631"/>
  <c r="D3631"/>
  <c r="C3631"/>
  <c r="B3631"/>
  <c r="A3631"/>
  <c r="G3630"/>
  <c r="J3630" s="1"/>
  <c r="F3630"/>
  <c r="E3630"/>
  <c r="D3630"/>
  <c r="C3630"/>
  <c r="B3630"/>
  <c r="A3630"/>
  <c r="G3629"/>
  <c r="J3629" s="1"/>
  <c r="F3629"/>
  <c r="E3629"/>
  <c r="D3629"/>
  <c r="C3629"/>
  <c r="B3629"/>
  <c r="A3629"/>
  <c r="G3628"/>
  <c r="J3628" s="1"/>
  <c r="F3628"/>
  <c r="E3628"/>
  <c r="D3628"/>
  <c r="C3628"/>
  <c r="B3628"/>
  <c r="A3628"/>
  <c r="G3627"/>
  <c r="J3627" s="1"/>
  <c r="F3627"/>
  <c r="E3627"/>
  <c r="D3627"/>
  <c r="C3627"/>
  <c r="B3627"/>
  <c r="A3627"/>
  <c r="G3626"/>
  <c r="J3626" s="1"/>
  <c r="F3626"/>
  <c r="E3626"/>
  <c r="D3626"/>
  <c r="C3626"/>
  <c r="B3626"/>
  <c r="A3626"/>
  <c r="G3625"/>
  <c r="J3625" s="1"/>
  <c r="F3625"/>
  <c r="E3625"/>
  <c r="D3625"/>
  <c r="C3625"/>
  <c r="B3625"/>
  <c r="A3625"/>
  <c r="G3624"/>
  <c r="J3624" s="1"/>
  <c r="F3624"/>
  <c r="E3624"/>
  <c r="D3624"/>
  <c r="C3624"/>
  <c r="B3624"/>
  <c r="A3624"/>
  <c r="G3623"/>
  <c r="J3623" s="1"/>
  <c r="F3623"/>
  <c r="E3623"/>
  <c r="D3623"/>
  <c r="C3623"/>
  <c r="B3623"/>
  <c r="A3623"/>
  <c r="G3622"/>
  <c r="J3622" s="1"/>
  <c r="F3622"/>
  <c r="E3622"/>
  <c r="D3622"/>
  <c r="C3622"/>
  <c r="B3622"/>
  <c r="A3622"/>
  <c r="G3621"/>
  <c r="J3621" s="1"/>
  <c r="F3621"/>
  <c r="E3621"/>
  <c r="D3621"/>
  <c r="C3621"/>
  <c r="B3621"/>
  <c r="A3621"/>
  <c r="G3620"/>
  <c r="J3620" s="1"/>
  <c r="F3620"/>
  <c r="E3620"/>
  <c r="D3620"/>
  <c r="C3620"/>
  <c r="B3620"/>
  <c r="A3620"/>
  <c r="G3619"/>
  <c r="J3619" s="1"/>
  <c r="F3619"/>
  <c r="E3619"/>
  <c r="D3619"/>
  <c r="C3619"/>
  <c r="B3619"/>
  <c r="A3619"/>
  <c r="G3618"/>
  <c r="J3618" s="1"/>
  <c r="F3618"/>
  <c r="E3618"/>
  <c r="D3618"/>
  <c r="C3618"/>
  <c r="B3618"/>
  <c r="A3618"/>
  <c r="G3617"/>
  <c r="J3617" s="1"/>
  <c r="F3617"/>
  <c r="E3617"/>
  <c r="D3617"/>
  <c r="C3617"/>
  <c r="B3617"/>
  <c r="A3617"/>
  <c r="G3616"/>
  <c r="J3616" s="1"/>
  <c r="F3616"/>
  <c r="E3616"/>
  <c r="D3616"/>
  <c r="C3616"/>
  <c r="B3616"/>
  <c r="A3616"/>
  <c r="G3615"/>
  <c r="J3615" s="1"/>
  <c r="F3615"/>
  <c r="E3615"/>
  <c r="D3615"/>
  <c r="C3615"/>
  <c r="B3615"/>
  <c r="A3615"/>
  <c r="G3614"/>
  <c r="J3614" s="1"/>
  <c r="F3614"/>
  <c r="E3614"/>
  <c r="D3614"/>
  <c r="C3614"/>
  <c r="B3614"/>
  <c r="A3614"/>
  <c r="G3613"/>
  <c r="J3613" s="1"/>
  <c r="F3613"/>
  <c r="E3613"/>
  <c r="D3613"/>
  <c r="C3613"/>
  <c r="B3613"/>
  <c r="A3613"/>
  <c r="G3612"/>
  <c r="J3612" s="1"/>
  <c r="F3612"/>
  <c r="E3612"/>
  <c r="D3612"/>
  <c r="C3612"/>
  <c r="B3612"/>
  <c r="A3612"/>
  <c r="G3611"/>
  <c r="J3611" s="1"/>
  <c r="F3611"/>
  <c r="E3611"/>
  <c r="D3611"/>
  <c r="C3611"/>
  <c r="B3611"/>
  <c r="A3611"/>
  <c r="G3610"/>
  <c r="J3610" s="1"/>
  <c r="F3610"/>
  <c r="E3610"/>
  <c r="D3610"/>
  <c r="C3610"/>
  <c r="B3610"/>
  <c r="A3610"/>
  <c r="G3609"/>
  <c r="J3609" s="1"/>
  <c r="F3609"/>
  <c r="E3609"/>
  <c r="D3609"/>
  <c r="C3609"/>
  <c r="B3609"/>
  <c r="A3609"/>
  <c r="G3608"/>
  <c r="J3608" s="1"/>
  <c r="F3608"/>
  <c r="E3608"/>
  <c r="D3608"/>
  <c r="C3608"/>
  <c r="B3608"/>
  <c r="A3608"/>
  <c r="G3607"/>
  <c r="J3607" s="1"/>
  <c r="F3607"/>
  <c r="E3607"/>
  <c r="D3607"/>
  <c r="C3607"/>
  <c r="B3607"/>
  <c r="A3607"/>
  <c r="G3606"/>
  <c r="J3606" s="1"/>
  <c r="F3606"/>
  <c r="E3606"/>
  <c r="D3606"/>
  <c r="C3606"/>
  <c r="B3606"/>
  <c r="A3606"/>
  <c r="G3605"/>
  <c r="J3605" s="1"/>
  <c r="F3605"/>
  <c r="E3605"/>
  <c r="D3605"/>
  <c r="C3605"/>
  <c r="B3605"/>
  <c r="A3605"/>
  <c r="G3604"/>
  <c r="J3604" s="1"/>
  <c r="F3604"/>
  <c r="E3604"/>
  <c r="D3604"/>
  <c r="C3604"/>
  <c r="B3604"/>
  <c r="A3604"/>
  <c r="G3603"/>
  <c r="J3603" s="1"/>
  <c r="F3603"/>
  <c r="E3603"/>
  <c r="D3603"/>
  <c r="C3603"/>
  <c r="B3603"/>
  <c r="A3603"/>
  <c r="G3602"/>
  <c r="J3602" s="1"/>
  <c r="F3602"/>
  <c r="E3602"/>
  <c r="D3602"/>
  <c r="C3602"/>
  <c r="B3602"/>
  <c r="A3602"/>
  <c r="G3601"/>
  <c r="J3601" s="1"/>
  <c r="F3601"/>
  <c r="E3601"/>
  <c r="D3601"/>
  <c r="C3601"/>
  <c r="B3601"/>
  <c r="A3601"/>
  <c r="G3600"/>
  <c r="J3600" s="1"/>
  <c r="F3600"/>
  <c r="E3600"/>
  <c r="D3600"/>
  <c r="C3600"/>
  <c r="B3600"/>
  <c r="A3600"/>
  <c r="G3599"/>
  <c r="J3599" s="1"/>
  <c r="F3599"/>
  <c r="E3599"/>
  <c r="D3599"/>
  <c r="C3599"/>
  <c r="B3599"/>
  <c r="A3599"/>
  <c r="G3598"/>
  <c r="J3598" s="1"/>
  <c r="F3598"/>
  <c r="E3598"/>
  <c r="D3598"/>
  <c r="C3598"/>
  <c r="B3598"/>
  <c r="A3598"/>
  <c r="G3597"/>
  <c r="J3597" s="1"/>
  <c r="F3597"/>
  <c r="E3597"/>
  <c r="D3597"/>
  <c r="C3597"/>
  <c r="B3597"/>
  <c r="A3597"/>
  <c r="G3596"/>
  <c r="J3596" s="1"/>
  <c r="F3596"/>
  <c r="E3596"/>
  <c r="D3596"/>
  <c r="C3596"/>
  <c r="B3596"/>
  <c r="A3596"/>
  <c r="G3595"/>
  <c r="J3595" s="1"/>
  <c r="F3595"/>
  <c r="E3595"/>
  <c r="D3595"/>
  <c r="C3595"/>
  <c r="B3595"/>
  <c r="A3595"/>
  <c r="G3594"/>
  <c r="J3594" s="1"/>
  <c r="F3594"/>
  <c r="E3594"/>
  <c r="D3594"/>
  <c r="C3594"/>
  <c r="B3594"/>
  <c r="A3594"/>
  <c r="G3593"/>
  <c r="J3593" s="1"/>
  <c r="F3593"/>
  <c r="E3593"/>
  <c r="D3593"/>
  <c r="C3593"/>
  <c r="B3593"/>
  <c r="A3593"/>
  <c r="G3592"/>
  <c r="J3592" s="1"/>
  <c r="F3592"/>
  <c r="E3592"/>
  <c r="D3592"/>
  <c r="C3592"/>
  <c r="B3592"/>
  <c r="A3592"/>
  <c r="G3591"/>
  <c r="J3591" s="1"/>
  <c r="F3591"/>
  <c r="E3591"/>
  <c r="D3591"/>
  <c r="C3591"/>
  <c r="B3591"/>
  <c r="A3591"/>
  <c r="G3590"/>
  <c r="J3590" s="1"/>
  <c r="F3590"/>
  <c r="E3590"/>
  <c r="D3590"/>
  <c r="C3590"/>
  <c r="B3590"/>
  <c r="A3590"/>
  <c r="G3589"/>
  <c r="J3589" s="1"/>
  <c r="F3589"/>
  <c r="E3589"/>
  <c r="D3589"/>
  <c r="C3589"/>
  <c r="B3589"/>
  <c r="A3589"/>
  <c r="G3588"/>
  <c r="J3588" s="1"/>
  <c r="F3588"/>
  <c r="E3588"/>
  <c r="D3588"/>
  <c r="C3588"/>
  <c r="B3588"/>
  <c r="A3588"/>
  <c r="G3587"/>
  <c r="J3587" s="1"/>
  <c r="F3587"/>
  <c r="E3587"/>
  <c r="D3587"/>
  <c r="C3587"/>
  <c r="B3587"/>
  <c r="A3587"/>
  <c r="G3586"/>
  <c r="J3586" s="1"/>
  <c r="F3586"/>
  <c r="E3586"/>
  <c r="D3586"/>
  <c r="C3586"/>
  <c r="B3586"/>
  <c r="A3586"/>
  <c r="G3585"/>
  <c r="J3585" s="1"/>
  <c r="F3585"/>
  <c r="E3585"/>
  <c r="D3585"/>
  <c r="C3585"/>
  <c r="B3585"/>
  <c r="A3585"/>
  <c r="G3584"/>
  <c r="J3584" s="1"/>
  <c r="F3584"/>
  <c r="E3584"/>
  <c r="D3584"/>
  <c r="C3584"/>
  <c r="B3584"/>
  <c r="A3584"/>
  <c r="G3583"/>
  <c r="J3583" s="1"/>
  <c r="F3583"/>
  <c r="E3583"/>
  <c r="D3583"/>
  <c r="C3583"/>
  <c r="B3583"/>
  <c r="A3583"/>
  <c r="G3582"/>
  <c r="J3582" s="1"/>
  <c r="F3582"/>
  <c r="E3582"/>
  <c r="D3582"/>
  <c r="C3582"/>
  <c r="B3582"/>
  <c r="A3582"/>
  <c r="G3581"/>
  <c r="J3581" s="1"/>
  <c r="F3581"/>
  <c r="E3581"/>
  <c r="D3581"/>
  <c r="C3581"/>
  <c r="B3581"/>
  <c r="A3581"/>
  <c r="G3580"/>
  <c r="J3580" s="1"/>
  <c r="F3580"/>
  <c r="E3580"/>
  <c r="D3580"/>
  <c r="C3580"/>
  <c r="B3580"/>
  <c r="A3580"/>
  <c r="G3579"/>
  <c r="J3579" s="1"/>
  <c r="F3579"/>
  <c r="E3579"/>
  <c r="D3579"/>
  <c r="C3579"/>
  <c r="B3579"/>
  <c r="A3579"/>
  <c r="G3578"/>
  <c r="J3578" s="1"/>
  <c r="F3578"/>
  <c r="E3578"/>
  <c r="D3578"/>
  <c r="C3578"/>
  <c r="B3578"/>
  <c r="A3578"/>
  <c r="G3577"/>
  <c r="J3577" s="1"/>
  <c r="F3577"/>
  <c r="E3577"/>
  <c r="D3577"/>
  <c r="C3577"/>
  <c r="B3577"/>
  <c r="A3577"/>
  <c r="G3576"/>
  <c r="J3576" s="1"/>
  <c r="F3576"/>
  <c r="E3576"/>
  <c r="D3576"/>
  <c r="C3576"/>
  <c r="B3576"/>
  <c r="A3576"/>
  <c r="G3575"/>
  <c r="J3575" s="1"/>
  <c r="F3575"/>
  <c r="E3575"/>
  <c r="D3575"/>
  <c r="C3575"/>
  <c r="B3575"/>
  <c r="A3575"/>
  <c r="G3574"/>
  <c r="J3574" s="1"/>
  <c r="F3574"/>
  <c r="E3574"/>
  <c r="D3574"/>
  <c r="C3574"/>
  <c r="B3574"/>
  <c r="A3574"/>
  <c r="G3573"/>
  <c r="J3573" s="1"/>
  <c r="F3573"/>
  <c r="E3573"/>
  <c r="D3573"/>
  <c r="C3573"/>
  <c r="B3573"/>
  <c r="A3573"/>
  <c r="G3572"/>
  <c r="J3572" s="1"/>
  <c r="F3572"/>
  <c r="E3572"/>
  <c r="D3572"/>
  <c r="C3572"/>
  <c r="B3572"/>
  <c r="A3572"/>
  <c r="G3571"/>
  <c r="J3571" s="1"/>
  <c r="F3571"/>
  <c r="E3571"/>
  <c r="D3571"/>
  <c r="C3571"/>
  <c r="B3571"/>
  <c r="A3571"/>
  <c r="G3570"/>
  <c r="J3570" s="1"/>
  <c r="F3570"/>
  <c r="E3570"/>
  <c r="D3570"/>
  <c r="C3570"/>
  <c r="B3570"/>
  <c r="A3570"/>
  <c r="G3569"/>
  <c r="J3569" s="1"/>
  <c r="F3569"/>
  <c r="E3569"/>
  <c r="D3569"/>
  <c r="C3569"/>
  <c r="B3569"/>
  <c r="A3569"/>
  <c r="G3568"/>
  <c r="J3568" s="1"/>
  <c r="F3568"/>
  <c r="E3568"/>
  <c r="D3568"/>
  <c r="C3568"/>
  <c r="B3568"/>
  <c r="A3568"/>
  <c r="G3567"/>
  <c r="J3567" s="1"/>
  <c r="F3567"/>
  <c r="E3567"/>
  <c r="D3567"/>
  <c r="C3567"/>
  <c r="B3567"/>
  <c r="A3567"/>
  <c r="G3566"/>
  <c r="J3566" s="1"/>
  <c r="F3566"/>
  <c r="E3566"/>
  <c r="D3566"/>
  <c r="C3566"/>
  <c r="B3566"/>
  <c r="A3566"/>
  <c r="G3565"/>
  <c r="J3565" s="1"/>
  <c r="F3565"/>
  <c r="E3565"/>
  <c r="D3565"/>
  <c r="C3565"/>
  <c r="B3565"/>
  <c r="A3565"/>
  <c r="G3564"/>
  <c r="J3564" s="1"/>
  <c r="F3564"/>
  <c r="E3564"/>
  <c r="D3564"/>
  <c r="C3564"/>
  <c r="B3564"/>
  <c r="A3564"/>
  <c r="G3563"/>
  <c r="J3563" s="1"/>
  <c r="F3563"/>
  <c r="E3563"/>
  <c r="D3563"/>
  <c r="C3563"/>
  <c r="B3563"/>
  <c r="A3563"/>
  <c r="G3562"/>
  <c r="J3562" s="1"/>
  <c r="F3562"/>
  <c r="E3562"/>
  <c r="D3562"/>
  <c r="C3562"/>
  <c r="B3562"/>
  <c r="A3562"/>
  <c r="G3561"/>
  <c r="J3561" s="1"/>
  <c r="F3561"/>
  <c r="E3561"/>
  <c r="D3561"/>
  <c r="C3561"/>
  <c r="B3561"/>
  <c r="A3561"/>
  <c r="G3560"/>
  <c r="J3560" s="1"/>
  <c r="F3560"/>
  <c r="E3560"/>
  <c r="D3560"/>
  <c r="C3560"/>
  <c r="B3560"/>
  <c r="A3560"/>
  <c r="G3559"/>
  <c r="J3559" s="1"/>
  <c r="F3559"/>
  <c r="E3559"/>
  <c r="D3559"/>
  <c r="C3559"/>
  <c r="B3559"/>
  <c r="A3559"/>
  <c r="G3558"/>
  <c r="J3558" s="1"/>
  <c r="F3558"/>
  <c r="E3558"/>
  <c r="D3558"/>
  <c r="C3558"/>
  <c r="B3558"/>
  <c r="A3558"/>
  <c r="G3557"/>
  <c r="J3557" s="1"/>
  <c r="F3557"/>
  <c r="E3557"/>
  <c r="D3557"/>
  <c r="C3557"/>
  <c r="B3557"/>
  <c r="A3557"/>
  <c r="G3556"/>
  <c r="J3556" s="1"/>
  <c r="F3556"/>
  <c r="E3556"/>
  <c r="D3556"/>
  <c r="C3556"/>
  <c r="B3556"/>
  <c r="A3556"/>
  <c r="G3555"/>
  <c r="J3555" s="1"/>
  <c r="F3555"/>
  <c r="E3555"/>
  <c r="D3555"/>
  <c r="C3555"/>
  <c r="B3555"/>
  <c r="A3555"/>
  <c r="G3554"/>
  <c r="J3554" s="1"/>
  <c r="F3554"/>
  <c r="E3554"/>
  <c r="D3554"/>
  <c r="C3554"/>
  <c r="B3554"/>
  <c r="A3554"/>
  <c r="G3553"/>
  <c r="J3553" s="1"/>
  <c r="F3553"/>
  <c r="E3553"/>
  <c r="D3553"/>
  <c r="C3553"/>
  <c r="B3553"/>
  <c r="A3553"/>
  <c r="G3552"/>
  <c r="J3552" s="1"/>
  <c r="F3552"/>
  <c r="E3552"/>
  <c r="D3552"/>
  <c r="C3552"/>
  <c r="B3552"/>
  <c r="A3552"/>
  <c r="G3551"/>
  <c r="J3551" s="1"/>
  <c r="F3551"/>
  <c r="E3551"/>
  <c r="D3551"/>
  <c r="C3551"/>
  <c r="B3551"/>
  <c r="A3551"/>
  <c r="G3550"/>
  <c r="J3550" s="1"/>
  <c r="F3550"/>
  <c r="E3550"/>
  <c r="D3550"/>
  <c r="C3550"/>
  <c r="B3550"/>
  <c r="A3550"/>
  <c r="G3549"/>
  <c r="J3549" s="1"/>
  <c r="F3549"/>
  <c r="E3549"/>
  <c r="D3549"/>
  <c r="C3549"/>
  <c r="B3549"/>
  <c r="A3549"/>
  <c r="G3548"/>
  <c r="J3548" s="1"/>
  <c r="F3548"/>
  <c r="E3548"/>
  <c r="D3548"/>
  <c r="C3548"/>
  <c r="B3548"/>
  <c r="A3548"/>
  <c r="G3547"/>
  <c r="J3547" s="1"/>
  <c r="F3547"/>
  <c r="E3547"/>
  <c r="D3547"/>
  <c r="C3547"/>
  <c r="B3547"/>
  <c r="A3547"/>
  <c r="G3546"/>
  <c r="J3546" s="1"/>
  <c r="F3546"/>
  <c r="E3546"/>
  <c r="D3546"/>
  <c r="C3546"/>
  <c r="B3546"/>
  <c r="A3546"/>
  <c r="G3545"/>
  <c r="J3545" s="1"/>
  <c r="F3545"/>
  <c r="E3545"/>
  <c r="D3545"/>
  <c r="C3545"/>
  <c r="B3545"/>
  <c r="A3545"/>
  <c r="G3544"/>
  <c r="J3544" s="1"/>
  <c r="F3544"/>
  <c r="E3544"/>
  <c r="D3544"/>
  <c r="C3544"/>
  <c r="B3544"/>
  <c r="A3544"/>
  <c r="G3543"/>
  <c r="J3543" s="1"/>
  <c r="F3543"/>
  <c r="E3543"/>
  <c r="D3543"/>
  <c r="C3543"/>
  <c r="B3543"/>
  <c r="A3543"/>
  <c r="G3542"/>
  <c r="J3542" s="1"/>
  <c r="F3542"/>
  <c r="E3542"/>
  <c r="D3542"/>
  <c r="C3542"/>
  <c r="B3542"/>
  <c r="A3542"/>
  <c r="G3541"/>
  <c r="J3541" s="1"/>
  <c r="F3541"/>
  <c r="E3541"/>
  <c r="D3541"/>
  <c r="C3541"/>
  <c r="B3541"/>
  <c r="A3541"/>
  <c r="G3540"/>
  <c r="J3540" s="1"/>
  <c r="F3540"/>
  <c r="E3540"/>
  <c r="D3540"/>
  <c r="C3540"/>
  <c r="B3540"/>
  <c r="A3540"/>
  <c r="G3539"/>
  <c r="J3539" s="1"/>
  <c r="F3539"/>
  <c r="E3539"/>
  <c r="D3539"/>
  <c r="C3539"/>
  <c r="B3539"/>
  <c r="A3539"/>
  <c r="G3538"/>
  <c r="J3538" s="1"/>
  <c r="F3538"/>
  <c r="E3538"/>
  <c r="D3538"/>
  <c r="C3538"/>
  <c r="B3538"/>
  <c r="A3538"/>
  <c r="G3537"/>
  <c r="J3537" s="1"/>
  <c r="F3537"/>
  <c r="E3537"/>
  <c r="D3537"/>
  <c r="C3537"/>
  <c r="B3537"/>
  <c r="A3537"/>
  <c r="G3536"/>
  <c r="J3536" s="1"/>
  <c r="F3536"/>
  <c r="E3536"/>
  <c r="D3536"/>
  <c r="C3536"/>
  <c r="B3536"/>
  <c r="A3536"/>
  <c r="G3535"/>
  <c r="J3535" s="1"/>
  <c r="F3535"/>
  <c r="E3535"/>
  <c r="D3535"/>
  <c r="C3535"/>
  <c r="B3535"/>
  <c r="A3535"/>
  <c r="G3534"/>
  <c r="J3534" s="1"/>
  <c r="F3534"/>
  <c r="E3534"/>
  <c r="D3534"/>
  <c r="C3534"/>
  <c r="B3534"/>
  <c r="A3534"/>
  <c r="G3533"/>
  <c r="J3533" s="1"/>
  <c r="F3533"/>
  <c r="E3533"/>
  <c r="D3533"/>
  <c r="C3533"/>
  <c r="B3533"/>
  <c r="A3533"/>
  <c r="G3532"/>
  <c r="J3532" s="1"/>
  <c r="F3532"/>
  <c r="E3532"/>
  <c r="D3532"/>
  <c r="C3532"/>
  <c r="B3532"/>
  <c r="A3532"/>
  <c r="G3531"/>
  <c r="J3531" s="1"/>
  <c r="F3531"/>
  <c r="E3531"/>
  <c r="D3531"/>
  <c r="C3531"/>
  <c r="B3531"/>
  <c r="A3531"/>
  <c r="G3530"/>
  <c r="J3530" s="1"/>
  <c r="F3530"/>
  <c r="E3530"/>
  <c r="D3530"/>
  <c r="C3530"/>
  <c r="B3530"/>
  <c r="A3530"/>
  <c r="G3529"/>
  <c r="J3529" s="1"/>
  <c r="F3529"/>
  <c r="E3529"/>
  <c r="D3529"/>
  <c r="C3529"/>
  <c r="B3529"/>
  <c r="A3529"/>
  <c r="G3528"/>
  <c r="J3528" s="1"/>
  <c r="F3528"/>
  <c r="E3528"/>
  <c r="D3528"/>
  <c r="C3528"/>
  <c r="B3528"/>
  <c r="A3528"/>
  <c r="G3527"/>
  <c r="J3527" s="1"/>
  <c r="F3527"/>
  <c r="E3527"/>
  <c r="D3527"/>
  <c r="C3527"/>
  <c r="B3527"/>
  <c r="A3527"/>
  <c r="G3526"/>
  <c r="J3526" s="1"/>
  <c r="F3526"/>
  <c r="E3526"/>
  <c r="D3526"/>
  <c r="C3526"/>
  <c r="B3526"/>
  <c r="A3526"/>
  <c r="G3525"/>
  <c r="J3525" s="1"/>
  <c r="F3525"/>
  <c r="E3525"/>
  <c r="D3525"/>
  <c r="C3525"/>
  <c r="B3525"/>
  <c r="A3525"/>
  <c r="G3524"/>
  <c r="J3524" s="1"/>
  <c r="F3524"/>
  <c r="E3524"/>
  <c r="D3524"/>
  <c r="C3524"/>
  <c r="B3524"/>
  <c r="A3524"/>
  <c r="G3523"/>
  <c r="J3523" s="1"/>
  <c r="F3523"/>
  <c r="E3523"/>
  <c r="D3523"/>
  <c r="C3523"/>
  <c r="B3523"/>
  <c r="A3523"/>
  <c r="G3522"/>
  <c r="J3522" s="1"/>
  <c r="F3522"/>
  <c r="E3522"/>
  <c r="D3522"/>
  <c r="C3522"/>
  <c r="B3522"/>
  <c r="A3522"/>
  <c r="G3521"/>
  <c r="J3521" s="1"/>
  <c r="F3521"/>
  <c r="E3521"/>
  <c r="D3521"/>
  <c r="C3521"/>
  <c r="B3521"/>
  <c r="A3521"/>
  <c r="G3520"/>
  <c r="J3520" s="1"/>
  <c r="F3520"/>
  <c r="E3520"/>
  <c r="D3520"/>
  <c r="C3520"/>
  <c r="B3520"/>
  <c r="A3520"/>
  <c r="G3519"/>
  <c r="J3519" s="1"/>
  <c r="F3519"/>
  <c r="E3519"/>
  <c r="D3519"/>
  <c r="C3519"/>
  <c r="B3519"/>
  <c r="A3519"/>
  <c r="G3518"/>
  <c r="J3518" s="1"/>
  <c r="F3518"/>
  <c r="E3518"/>
  <c r="D3518"/>
  <c r="C3518"/>
  <c r="B3518"/>
  <c r="A3518"/>
  <c r="G3517"/>
  <c r="J3517" s="1"/>
  <c r="F3517"/>
  <c r="E3517"/>
  <c r="D3517"/>
  <c r="C3517"/>
  <c r="B3517"/>
  <c r="A3517"/>
  <c r="G3516"/>
  <c r="J3516" s="1"/>
  <c r="F3516"/>
  <c r="E3516"/>
  <c r="D3516"/>
  <c r="C3516"/>
  <c r="B3516"/>
  <c r="A3516"/>
  <c r="G3515"/>
  <c r="J3515" s="1"/>
  <c r="F3515"/>
  <c r="E3515"/>
  <c r="D3515"/>
  <c r="C3515"/>
  <c r="B3515"/>
  <c r="A3515"/>
  <c r="G3514"/>
  <c r="J3514" s="1"/>
  <c r="F3514"/>
  <c r="E3514"/>
  <c r="D3514"/>
  <c r="C3514"/>
  <c r="B3514"/>
  <c r="A3514"/>
  <c r="G3513"/>
  <c r="J3513" s="1"/>
  <c r="F3513"/>
  <c r="E3513"/>
  <c r="D3513"/>
  <c r="C3513"/>
  <c r="B3513"/>
  <c r="A3513"/>
  <c r="G3512"/>
  <c r="J3512" s="1"/>
  <c r="F3512"/>
  <c r="E3512"/>
  <c r="D3512"/>
  <c r="C3512"/>
  <c r="B3512"/>
  <c r="A3512"/>
  <c r="G3511"/>
  <c r="J3511" s="1"/>
  <c r="F3511"/>
  <c r="E3511"/>
  <c r="D3511"/>
  <c r="C3511"/>
  <c r="B3511"/>
  <c r="A3511"/>
  <c r="G3510"/>
  <c r="J3510" s="1"/>
  <c r="F3510"/>
  <c r="E3510"/>
  <c r="D3510"/>
  <c r="C3510"/>
  <c r="B3510"/>
  <c r="A3510"/>
  <c r="G3509"/>
  <c r="J3509" s="1"/>
  <c r="F3509"/>
  <c r="E3509"/>
  <c r="D3509"/>
  <c r="C3509"/>
  <c r="B3509"/>
  <c r="A3509"/>
  <c r="G3508"/>
  <c r="J3508" s="1"/>
  <c r="F3508"/>
  <c r="E3508"/>
  <c r="D3508"/>
  <c r="C3508"/>
  <c r="B3508"/>
  <c r="A3508"/>
  <c r="G3507"/>
  <c r="J3507" s="1"/>
  <c r="F3507"/>
  <c r="E3507"/>
  <c r="D3507"/>
  <c r="C3507"/>
  <c r="B3507"/>
  <c r="A3507"/>
  <c r="G3506"/>
  <c r="J3506" s="1"/>
  <c r="F3506"/>
  <c r="E3506"/>
  <c r="D3506"/>
  <c r="C3506"/>
  <c r="B3506"/>
  <c r="A3506"/>
  <c r="G3505"/>
  <c r="J3505" s="1"/>
  <c r="F3505"/>
  <c r="E3505"/>
  <c r="D3505"/>
  <c r="C3505"/>
  <c r="B3505"/>
  <c r="A3505"/>
  <c r="G3504"/>
  <c r="J3504" s="1"/>
  <c r="F3504"/>
  <c r="E3504"/>
  <c r="D3504"/>
  <c r="C3504"/>
  <c r="B3504"/>
  <c r="A3504"/>
  <c r="G3503"/>
  <c r="J3503" s="1"/>
  <c r="F3503"/>
  <c r="E3503"/>
  <c r="D3503"/>
  <c r="C3503"/>
  <c r="B3503"/>
  <c r="A3503"/>
  <c r="G3502"/>
  <c r="J3502" s="1"/>
  <c r="F3502"/>
  <c r="E3502"/>
  <c r="D3502"/>
  <c r="C3502"/>
  <c r="B3502"/>
  <c r="A3502"/>
  <c r="G3501"/>
  <c r="J3501" s="1"/>
  <c r="F3501"/>
  <c r="E3501"/>
  <c r="D3501"/>
  <c r="C3501"/>
  <c r="B3501"/>
  <c r="A3501"/>
  <c r="G3500"/>
  <c r="J3500" s="1"/>
  <c r="F3500"/>
  <c r="E3500"/>
  <c r="D3500"/>
  <c r="C3500"/>
  <c r="B3500"/>
  <c r="A3500"/>
  <c r="G3499"/>
  <c r="J3499" s="1"/>
  <c r="F3499"/>
  <c r="E3499"/>
  <c r="D3499"/>
  <c r="C3499"/>
  <c r="B3499"/>
  <c r="A3499"/>
  <c r="G3498"/>
  <c r="J3498" s="1"/>
  <c r="F3498"/>
  <c r="E3498"/>
  <c r="D3498"/>
  <c r="C3498"/>
  <c r="B3498"/>
  <c r="A3498"/>
  <c r="G3497"/>
  <c r="J3497" s="1"/>
  <c r="F3497"/>
  <c r="E3497"/>
  <c r="D3497"/>
  <c r="C3497"/>
  <c r="B3497"/>
  <c r="A3497"/>
  <c r="G3496"/>
  <c r="J3496" s="1"/>
  <c r="F3496"/>
  <c r="E3496"/>
  <c r="D3496"/>
  <c r="C3496"/>
  <c r="B3496"/>
  <c r="A3496"/>
  <c r="G3495"/>
  <c r="J3495" s="1"/>
  <c r="F3495"/>
  <c r="E3495"/>
  <c r="D3495"/>
  <c r="C3495"/>
  <c r="B3495"/>
  <c r="A3495"/>
  <c r="G3494"/>
  <c r="J3494" s="1"/>
  <c r="F3494"/>
  <c r="E3494"/>
  <c r="D3494"/>
  <c r="C3494"/>
  <c r="B3494"/>
  <c r="A3494"/>
  <c r="G3493"/>
  <c r="J3493" s="1"/>
  <c r="F3493"/>
  <c r="E3493"/>
  <c r="D3493"/>
  <c r="C3493"/>
  <c r="B3493"/>
  <c r="A3493"/>
  <c r="G3492"/>
  <c r="J3492" s="1"/>
  <c r="F3492"/>
  <c r="E3492"/>
  <c r="D3492"/>
  <c r="C3492"/>
  <c r="B3492"/>
  <c r="A3492"/>
  <c r="G3491"/>
  <c r="J3491" s="1"/>
  <c r="F3491"/>
  <c r="E3491"/>
  <c r="D3491"/>
  <c r="C3491"/>
  <c r="B3491"/>
  <c r="A3491"/>
  <c r="G3490"/>
  <c r="J3490" s="1"/>
  <c r="F3490"/>
  <c r="E3490"/>
  <c r="D3490"/>
  <c r="C3490"/>
  <c r="B3490"/>
  <c r="A3490"/>
  <c r="G3489"/>
  <c r="J3489" s="1"/>
  <c r="F3489"/>
  <c r="E3489"/>
  <c r="D3489"/>
  <c r="C3489"/>
  <c r="B3489"/>
  <c r="A3489"/>
  <c r="G3488"/>
  <c r="J3488" s="1"/>
  <c r="F3488"/>
  <c r="E3488"/>
  <c r="D3488"/>
  <c r="C3488"/>
  <c r="B3488"/>
  <c r="A3488"/>
  <c r="G3487"/>
  <c r="J3487" s="1"/>
  <c r="F3487"/>
  <c r="E3487"/>
  <c r="D3487"/>
  <c r="C3487"/>
  <c r="B3487"/>
  <c r="A3487"/>
  <c r="G3486"/>
  <c r="J3486" s="1"/>
  <c r="F3486"/>
  <c r="E3486"/>
  <c r="D3486"/>
  <c r="C3486"/>
  <c r="B3486"/>
  <c r="A3486"/>
  <c r="G3485"/>
  <c r="J3485" s="1"/>
  <c r="F3485"/>
  <c r="E3485"/>
  <c r="D3485"/>
  <c r="C3485"/>
  <c r="B3485"/>
  <c r="A3485"/>
  <c r="G3484"/>
  <c r="J3484" s="1"/>
  <c r="F3484"/>
  <c r="E3484"/>
  <c r="D3484"/>
  <c r="C3484"/>
  <c r="B3484"/>
  <c r="A3484"/>
  <c r="G3483"/>
  <c r="J3483" s="1"/>
  <c r="F3483"/>
  <c r="E3483"/>
  <c r="D3483"/>
  <c r="C3483"/>
  <c r="B3483"/>
  <c r="A3483"/>
  <c r="G3482"/>
  <c r="J3482" s="1"/>
  <c r="F3482"/>
  <c r="E3482"/>
  <c r="D3482"/>
  <c r="C3482"/>
  <c r="B3482"/>
  <c r="A3482"/>
  <c r="G3481"/>
  <c r="J3481" s="1"/>
  <c r="F3481"/>
  <c r="E3481"/>
  <c r="D3481"/>
  <c r="C3481"/>
  <c r="B3481"/>
  <c r="A3481"/>
  <c r="G3480"/>
  <c r="J3480" s="1"/>
  <c r="F3480"/>
  <c r="E3480"/>
  <c r="D3480"/>
  <c r="C3480"/>
  <c r="B3480"/>
  <c r="A3480"/>
  <c r="G3479"/>
  <c r="J3479" s="1"/>
  <c r="F3479"/>
  <c r="E3479"/>
  <c r="D3479"/>
  <c r="C3479"/>
  <c r="B3479"/>
  <c r="A3479"/>
  <c r="G3478"/>
  <c r="J3478" s="1"/>
  <c r="F3478"/>
  <c r="E3478"/>
  <c r="D3478"/>
  <c r="C3478"/>
  <c r="B3478"/>
  <c r="A3478"/>
  <c r="G3477"/>
  <c r="J3477" s="1"/>
  <c r="F3477"/>
  <c r="E3477"/>
  <c r="D3477"/>
  <c r="C3477"/>
  <c r="B3477"/>
  <c r="A3477"/>
  <c r="G3476"/>
  <c r="J3476" s="1"/>
  <c r="F3476"/>
  <c r="E3476"/>
  <c r="D3476"/>
  <c r="C3476"/>
  <c r="B3476"/>
  <c r="A3476"/>
  <c r="G3475"/>
  <c r="J3475" s="1"/>
  <c r="F3475"/>
  <c r="E3475"/>
  <c r="D3475"/>
  <c r="C3475"/>
  <c r="B3475"/>
  <c r="A3475"/>
  <c r="G3474"/>
  <c r="J3474" s="1"/>
  <c r="F3474"/>
  <c r="E3474"/>
  <c r="D3474"/>
  <c r="C3474"/>
  <c r="B3474"/>
  <c r="A3474"/>
  <c r="G3473"/>
  <c r="J3473" s="1"/>
  <c r="F3473"/>
  <c r="E3473"/>
  <c r="D3473"/>
  <c r="C3473"/>
  <c r="B3473"/>
  <c r="A3473"/>
  <c r="G3472"/>
  <c r="J3472" s="1"/>
  <c r="F3472"/>
  <c r="E3472"/>
  <c r="D3472"/>
  <c r="C3472"/>
  <c r="B3472"/>
  <c r="A3472"/>
  <c r="G3471"/>
  <c r="J3471" s="1"/>
  <c r="F3471"/>
  <c r="E3471"/>
  <c r="D3471"/>
  <c r="C3471"/>
  <c r="B3471"/>
  <c r="A3471"/>
  <c r="G3470"/>
  <c r="J3470" s="1"/>
  <c r="F3470"/>
  <c r="E3470"/>
  <c r="D3470"/>
  <c r="C3470"/>
  <c r="B3470"/>
  <c r="A3470"/>
  <c r="G3469"/>
  <c r="J3469" s="1"/>
  <c r="F3469"/>
  <c r="E3469"/>
  <c r="D3469"/>
  <c r="C3469"/>
  <c r="B3469"/>
  <c r="A3469"/>
  <c r="G3468"/>
  <c r="J3468" s="1"/>
  <c r="F3468"/>
  <c r="E3468"/>
  <c r="D3468"/>
  <c r="C3468"/>
  <c r="B3468"/>
  <c r="A3468"/>
  <c r="G3467"/>
  <c r="J3467" s="1"/>
  <c r="F3467"/>
  <c r="E3467"/>
  <c r="D3467"/>
  <c r="C3467"/>
  <c r="B3467"/>
  <c r="A3467"/>
  <c r="G3466"/>
  <c r="J3466" s="1"/>
  <c r="F3466"/>
  <c r="E3466"/>
  <c r="D3466"/>
  <c r="C3466"/>
  <c r="B3466"/>
  <c r="A3466"/>
  <c r="G3465"/>
  <c r="J3465" s="1"/>
  <c r="F3465"/>
  <c r="E3465"/>
  <c r="D3465"/>
  <c r="C3465"/>
  <c r="B3465"/>
  <c r="A3465"/>
  <c r="G3464"/>
  <c r="J3464" s="1"/>
  <c r="F3464"/>
  <c r="E3464"/>
  <c r="D3464"/>
  <c r="C3464"/>
  <c r="B3464"/>
  <c r="A3464"/>
  <c r="G3463"/>
  <c r="J3463" s="1"/>
  <c r="F3463"/>
  <c r="E3463"/>
  <c r="D3463"/>
  <c r="C3463"/>
  <c r="B3463"/>
  <c r="A3463"/>
  <c r="G3462"/>
  <c r="J3462" s="1"/>
  <c r="F3462"/>
  <c r="E3462"/>
  <c r="D3462"/>
  <c r="C3462"/>
  <c r="B3462"/>
  <c r="A3462"/>
  <c r="G3461"/>
  <c r="J3461" s="1"/>
  <c r="F3461"/>
  <c r="E3461"/>
  <c r="D3461"/>
  <c r="C3461"/>
  <c r="B3461"/>
  <c r="A3461"/>
  <c r="G3460"/>
  <c r="J3460" s="1"/>
  <c r="F3460"/>
  <c r="E3460"/>
  <c r="D3460"/>
  <c r="C3460"/>
  <c r="B3460"/>
  <c r="A3460"/>
  <c r="G3459"/>
  <c r="J3459" s="1"/>
  <c r="F3459"/>
  <c r="E3459"/>
  <c r="D3459"/>
  <c r="C3459"/>
  <c r="B3459"/>
  <c r="A3459"/>
  <c r="G3458"/>
  <c r="J3458" s="1"/>
  <c r="F3458"/>
  <c r="E3458"/>
  <c r="D3458"/>
  <c r="C3458"/>
  <c r="B3458"/>
  <c r="A3458"/>
  <c r="G3457"/>
  <c r="J3457" s="1"/>
  <c r="F3457"/>
  <c r="E3457"/>
  <c r="D3457"/>
  <c r="C3457"/>
  <c r="B3457"/>
  <c r="A3457"/>
  <c r="G3456"/>
  <c r="J3456" s="1"/>
  <c r="F3456"/>
  <c r="E3456"/>
  <c r="D3456"/>
  <c r="C3456"/>
  <c r="B3456"/>
  <c r="A3456"/>
  <c r="G3455"/>
  <c r="J3455" s="1"/>
  <c r="F3455"/>
  <c r="E3455"/>
  <c r="D3455"/>
  <c r="C3455"/>
  <c r="B3455"/>
  <c r="A3455"/>
  <c r="G3454"/>
  <c r="J3454" s="1"/>
  <c r="F3454"/>
  <c r="E3454"/>
  <c r="D3454"/>
  <c r="C3454"/>
  <c r="B3454"/>
  <c r="A3454"/>
  <c r="G3453"/>
  <c r="J3453" s="1"/>
  <c r="F3453"/>
  <c r="E3453"/>
  <c r="D3453"/>
  <c r="C3453"/>
  <c r="B3453"/>
  <c r="A3453"/>
  <c r="G3452"/>
  <c r="J3452" s="1"/>
  <c r="F3452"/>
  <c r="E3452"/>
  <c r="D3452"/>
  <c r="C3452"/>
  <c r="B3452"/>
  <c r="A3452"/>
  <c r="G3451"/>
  <c r="J3451" s="1"/>
  <c r="F3451"/>
  <c r="E3451"/>
  <c r="D3451"/>
  <c r="C3451"/>
  <c r="B3451"/>
  <c r="A3451"/>
  <c r="G3450"/>
  <c r="J3450" s="1"/>
  <c r="F3450"/>
  <c r="E3450"/>
  <c r="D3450"/>
  <c r="C3450"/>
  <c r="B3450"/>
  <c r="A3450"/>
  <c r="G3449"/>
  <c r="J3449" s="1"/>
  <c r="F3449"/>
  <c r="E3449"/>
  <c r="D3449"/>
  <c r="C3449"/>
  <c r="B3449"/>
  <c r="A3449"/>
  <c r="G3448"/>
  <c r="J3448" s="1"/>
  <c r="F3448"/>
  <c r="E3448"/>
  <c r="D3448"/>
  <c r="C3448"/>
  <c r="B3448"/>
  <c r="A3448"/>
  <c r="G3447"/>
  <c r="J3447" s="1"/>
  <c r="F3447"/>
  <c r="E3447"/>
  <c r="D3447"/>
  <c r="C3447"/>
  <c r="B3447"/>
  <c r="A3447"/>
  <c r="G3446"/>
  <c r="J3446" s="1"/>
  <c r="F3446"/>
  <c r="E3446"/>
  <c r="D3446"/>
  <c r="C3446"/>
  <c r="B3446"/>
  <c r="A3446"/>
  <c r="G3445"/>
  <c r="J3445" s="1"/>
  <c r="F3445"/>
  <c r="E3445"/>
  <c r="D3445"/>
  <c r="C3445"/>
  <c r="B3445"/>
  <c r="A3445"/>
  <c r="G3444"/>
  <c r="J3444" s="1"/>
  <c r="F3444"/>
  <c r="E3444"/>
  <c r="D3444"/>
  <c r="C3444"/>
  <c r="B3444"/>
  <c r="A3444"/>
  <c r="G3443"/>
  <c r="J3443" s="1"/>
  <c r="F3443"/>
  <c r="E3443"/>
  <c r="D3443"/>
  <c r="C3443"/>
  <c r="B3443"/>
  <c r="A3443"/>
  <c r="G3442"/>
  <c r="J3442" s="1"/>
  <c r="F3442"/>
  <c r="E3442"/>
  <c r="D3442"/>
  <c r="C3442"/>
  <c r="B3442"/>
  <c r="A3442"/>
  <c r="G3441"/>
  <c r="J3441" s="1"/>
  <c r="F3441"/>
  <c r="E3441"/>
  <c r="D3441"/>
  <c r="C3441"/>
  <c r="B3441"/>
  <c r="A3441"/>
  <c r="G3440"/>
  <c r="J3440" s="1"/>
  <c r="F3440"/>
  <c r="E3440"/>
  <c r="D3440"/>
  <c r="C3440"/>
  <c r="B3440"/>
  <c r="A3440"/>
  <c r="G3439"/>
  <c r="J3439" s="1"/>
  <c r="F3439"/>
  <c r="E3439"/>
  <c r="D3439"/>
  <c r="C3439"/>
  <c r="B3439"/>
  <c r="A3439"/>
  <c r="G3438"/>
  <c r="J3438" s="1"/>
  <c r="F3438"/>
  <c r="E3438"/>
  <c r="D3438"/>
  <c r="C3438"/>
  <c r="B3438"/>
  <c r="A3438"/>
  <c r="G3437"/>
  <c r="J3437" s="1"/>
  <c r="F3437"/>
  <c r="E3437"/>
  <c r="D3437"/>
  <c r="C3437"/>
  <c r="B3437"/>
  <c r="A3437"/>
  <c r="G3436"/>
  <c r="J3436" s="1"/>
  <c r="F3436"/>
  <c r="E3436"/>
  <c r="D3436"/>
  <c r="C3436"/>
  <c r="B3436"/>
  <c r="A3436"/>
  <c r="G3435"/>
  <c r="J3435" s="1"/>
  <c r="F3435"/>
  <c r="E3435"/>
  <c r="D3435"/>
  <c r="C3435"/>
  <c r="B3435"/>
  <c r="A3435"/>
  <c r="G3434"/>
  <c r="J3434" s="1"/>
  <c r="F3434"/>
  <c r="E3434"/>
  <c r="D3434"/>
  <c r="C3434"/>
  <c r="B3434"/>
  <c r="A3434"/>
  <c r="G3433"/>
  <c r="J3433" s="1"/>
  <c r="F3433"/>
  <c r="E3433"/>
  <c r="D3433"/>
  <c r="C3433"/>
  <c r="B3433"/>
  <c r="A3433"/>
  <c r="G3432"/>
  <c r="J3432" s="1"/>
  <c r="F3432"/>
  <c r="E3432"/>
  <c r="D3432"/>
  <c r="C3432"/>
  <c r="B3432"/>
  <c r="A3432"/>
  <c r="G3431"/>
  <c r="J3431" s="1"/>
  <c r="F3431"/>
  <c r="E3431"/>
  <c r="D3431"/>
  <c r="C3431"/>
  <c r="B3431"/>
  <c r="A3431"/>
  <c r="G3430"/>
  <c r="J3430" s="1"/>
  <c r="F3430"/>
  <c r="E3430"/>
  <c r="D3430"/>
  <c r="C3430"/>
  <c r="B3430"/>
  <c r="A3430"/>
  <c r="G3429"/>
  <c r="J3429" s="1"/>
  <c r="F3429"/>
  <c r="E3429"/>
  <c r="D3429"/>
  <c r="C3429"/>
  <c r="B3429"/>
  <c r="A3429"/>
  <c r="G3428"/>
  <c r="J3428" s="1"/>
  <c r="F3428"/>
  <c r="E3428"/>
  <c r="D3428"/>
  <c r="C3428"/>
  <c r="B3428"/>
  <c r="A3428"/>
  <c r="G3427"/>
  <c r="J3427" s="1"/>
  <c r="F3427"/>
  <c r="E3427"/>
  <c r="D3427"/>
  <c r="C3427"/>
  <c r="B3427"/>
  <c r="A3427"/>
  <c r="G3426"/>
  <c r="J3426" s="1"/>
  <c r="F3426"/>
  <c r="E3426"/>
  <c r="D3426"/>
  <c r="C3426"/>
  <c r="B3426"/>
  <c r="A3426"/>
  <c r="G3425"/>
  <c r="J3425" s="1"/>
  <c r="F3425"/>
  <c r="E3425"/>
  <c r="D3425"/>
  <c r="C3425"/>
  <c r="B3425"/>
  <c r="A3425"/>
  <c r="G3424"/>
  <c r="J3424" s="1"/>
  <c r="F3424"/>
  <c r="E3424"/>
  <c r="D3424"/>
  <c r="C3424"/>
  <c r="B3424"/>
  <c r="A3424"/>
  <c r="G3423"/>
  <c r="J3423" s="1"/>
  <c r="F3423"/>
  <c r="E3423"/>
  <c r="D3423"/>
  <c r="C3423"/>
  <c r="B3423"/>
  <c r="A3423"/>
  <c r="G3422"/>
  <c r="J3422" s="1"/>
  <c r="F3422"/>
  <c r="E3422"/>
  <c r="D3422"/>
  <c r="C3422"/>
  <c r="B3422"/>
  <c r="A3422"/>
  <c r="G3421"/>
  <c r="J3421" s="1"/>
  <c r="F3421"/>
  <c r="E3421"/>
  <c r="D3421"/>
  <c r="C3421"/>
  <c r="B3421"/>
  <c r="A3421"/>
  <c r="G3420"/>
  <c r="J3420" s="1"/>
  <c r="F3420"/>
  <c r="E3420"/>
  <c r="D3420"/>
  <c r="C3420"/>
  <c r="B3420"/>
  <c r="A3420"/>
  <c r="G3419"/>
  <c r="J3419" s="1"/>
  <c r="F3419"/>
  <c r="E3419"/>
  <c r="D3419"/>
  <c r="C3419"/>
  <c r="B3419"/>
  <c r="A3419"/>
  <c r="G3418"/>
  <c r="J3418" s="1"/>
  <c r="F3418"/>
  <c r="E3418"/>
  <c r="D3418"/>
  <c r="C3418"/>
  <c r="B3418"/>
  <c r="A3418"/>
  <c r="G3417"/>
  <c r="J3417" s="1"/>
  <c r="F3417"/>
  <c r="E3417"/>
  <c r="D3417"/>
  <c r="C3417"/>
  <c r="B3417"/>
  <c r="A3417"/>
  <c r="G3416"/>
  <c r="J3416" s="1"/>
  <c r="F3416"/>
  <c r="E3416"/>
  <c r="D3416"/>
  <c r="C3416"/>
  <c r="B3416"/>
  <c r="A3416"/>
  <c r="G3415"/>
  <c r="J3415" s="1"/>
  <c r="F3415"/>
  <c r="E3415"/>
  <c r="D3415"/>
  <c r="C3415"/>
  <c r="B3415"/>
  <c r="A3415"/>
  <c r="G3414"/>
  <c r="J3414" s="1"/>
  <c r="F3414"/>
  <c r="E3414"/>
  <c r="D3414"/>
  <c r="C3414"/>
  <c r="B3414"/>
  <c r="A3414"/>
  <c r="G3413"/>
  <c r="J3413" s="1"/>
  <c r="F3413"/>
  <c r="E3413"/>
  <c r="D3413"/>
  <c r="C3413"/>
  <c r="B3413"/>
  <c r="A3413"/>
  <c r="G3412"/>
  <c r="J3412" s="1"/>
  <c r="F3412"/>
  <c r="E3412"/>
  <c r="D3412"/>
  <c r="C3412"/>
  <c r="B3412"/>
  <c r="A3412"/>
  <c r="G3411"/>
  <c r="J3411" s="1"/>
  <c r="F3411"/>
  <c r="E3411"/>
  <c r="D3411"/>
  <c r="C3411"/>
  <c r="B3411"/>
  <c r="A3411"/>
  <c r="G3410"/>
  <c r="J3410" s="1"/>
  <c r="F3410"/>
  <c r="E3410"/>
  <c r="D3410"/>
  <c r="C3410"/>
  <c r="B3410"/>
  <c r="A3410"/>
  <c r="G3409"/>
  <c r="J3409" s="1"/>
  <c r="F3409"/>
  <c r="E3409"/>
  <c r="D3409"/>
  <c r="C3409"/>
  <c r="B3409"/>
  <c r="A3409"/>
  <c r="G3408"/>
  <c r="J3408" s="1"/>
  <c r="F3408"/>
  <c r="E3408"/>
  <c r="D3408"/>
  <c r="C3408"/>
  <c r="B3408"/>
  <c r="A3408"/>
  <c r="G3407"/>
  <c r="J3407" s="1"/>
  <c r="F3407"/>
  <c r="E3407"/>
  <c r="D3407"/>
  <c r="C3407"/>
  <c r="B3407"/>
  <c r="A3407"/>
  <c r="G3406"/>
  <c r="J3406" s="1"/>
  <c r="F3406"/>
  <c r="E3406"/>
  <c r="D3406"/>
  <c r="C3406"/>
  <c r="B3406"/>
  <c r="A3406"/>
  <c r="G3405"/>
  <c r="J3405" s="1"/>
  <c r="F3405"/>
  <c r="E3405"/>
  <c r="D3405"/>
  <c r="C3405"/>
  <c r="B3405"/>
  <c r="A3405"/>
  <c r="G3404"/>
  <c r="J3404" s="1"/>
  <c r="F3404"/>
  <c r="E3404"/>
  <c r="D3404"/>
  <c r="C3404"/>
  <c r="B3404"/>
  <c r="A3404"/>
  <c r="G3403"/>
  <c r="J3403" s="1"/>
  <c r="F3403"/>
  <c r="E3403"/>
  <c r="D3403"/>
  <c r="C3403"/>
  <c r="B3403"/>
  <c r="A3403"/>
  <c r="G3402"/>
  <c r="J3402" s="1"/>
  <c r="F3402"/>
  <c r="E3402"/>
  <c r="D3402"/>
  <c r="C3402"/>
  <c r="B3402"/>
  <c r="A3402"/>
  <c r="G3401"/>
  <c r="J3401" s="1"/>
  <c r="F3401"/>
  <c r="E3401"/>
  <c r="D3401"/>
  <c r="C3401"/>
  <c r="B3401"/>
  <c r="A3401"/>
  <c r="G3400"/>
  <c r="J3400" s="1"/>
  <c r="F3400"/>
  <c r="E3400"/>
  <c r="D3400"/>
  <c r="C3400"/>
  <c r="B3400"/>
  <c r="A3400"/>
  <c r="G3399"/>
  <c r="J3399" s="1"/>
  <c r="F3399"/>
  <c r="E3399"/>
  <c r="D3399"/>
  <c r="C3399"/>
  <c r="B3399"/>
  <c r="A3399"/>
  <c r="G3398"/>
  <c r="J3398" s="1"/>
  <c r="F3398"/>
  <c r="E3398"/>
  <c r="D3398"/>
  <c r="C3398"/>
  <c r="B3398"/>
  <c r="A3398"/>
  <c r="G3397"/>
  <c r="J3397" s="1"/>
  <c r="F3397"/>
  <c r="E3397"/>
  <c r="D3397"/>
  <c r="C3397"/>
  <c r="B3397"/>
  <c r="A3397"/>
  <c r="G3396"/>
  <c r="J3396" s="1"/>
  <c r="F3396"/>
  <c r="E3396"/>
  <c r="D3396"/>
  <c r="C3396"/>
  <c r="B3396"/>
  <c r="A3396"/>
  <c r="G3395"/>
  <c r="J3395" s="1"/>
  <c r="F3395"/>
  <c r="E3395"/>
  <c r="D3395"/>
  <c r="C3395"/>
  <c r="B3395"/>
  <c r="A3395"/>
  <c r="G3394"/>
  <c r="J3394" s="1"/>
  <c r="F3394"/>
  <c r="E3394"/>
  <c r="D3394"/>
  <c r="C3394"/>
  <c r="B3394"/>
  <c r="A3394"/>
  <c r="G3393"/>
  <c r="J3393" s="1"/>
  <c r="F3393"/>
  <c r="E3393"/>
  <c r="D3393"/>
  <c r="C3393"/>
  <c r="B3393"/>
  <c r="A3393"/>
  <c r="G3392"/>
  <c r="J3392" s="1"/>
  <c r="F3392"/>
  <c r="E3392"/>
  <c r="D3392"/>
  <c r="C3392"/>
  <c r="B3392"/>
  <c r="A3392"/>
  <c r="G3391"/>
  <c r="J3391" s="1"/>
  <c r="F3391"/>
  <c r="E3391"/>
  <c r="D3391"/>
  <c r="C3391"/>
  <c r="B3391"/>
  <c r="A3391"/>
  <c r="G3390"/>
  <c r="J3390" s="1"/>
  <c r="F3390"/>
  <c r="E3390"/>
  <c r="D3390"/>
  <c r="C3390"/>
  <c r="B3390"/>
  <c r="A3390"/>
  <c r="G3389"/>
  <c r="J3389" s="1"/>
  <c r="F3389"/>
  <c r="E3389"/>
  <c r="D3389"/>
  <c r="C3389"/>
  <c r="B3389"/>
  <c r="A3389"/>
  <c r="G3388"/>
  <c r="J3388" s="1"/>
  <c r="F3388"/>
  <c r="E3388"/>
  <c r="D3388"/>
  <c r="C3388"/>
  <c r="B3388"/>
  <c r="A3388"/>
  <c r="G3387"/>
  <c r="J3387" s="1"/>
  <c r="F3387"/>
  <c r="E3387"/>
  <c r="D3387"/>
  <c r="C3387"/>
  <c r="B3387"/>
  <c r="A3387"/>
  <c r="G3386"/>
  <c r="J3386" s="1"/>
  <c r="F3386"/>
  <c r="E3386"/>
  <c r="D3386"/>
  <c r="C3386"/>
  <c r="B3386"/>
  <c r="A3386"/>
  <c r="G3385"/>
  <c r="J3385" s="1"/>
  <c r="F3385"/>
  <c r="E3385"/>
  <c r="D3385"/>
  <c r="C3385"/>
  <c r="B3385"/>
  <c r="A3385"/>
  <c r="G3384"/>
  <c r="J3384" s="1"/>
  <c r="F3384"/>
  <c r="E3384"/>
  <c r="D3384"/>
  <c r="C3384"/>
  <c r="B3384"/>
  <c r="A3384"/>
  <c r="G3383"/>
  <c r="J3383" s="1"/>
  <c r="F3383"/>
  <c r="E3383"/>
  <c r="D3383"/>
  <c r="C3383"/>
  <c r="B3383"/>
  <c r="A3383"/>
  <c r="G3382"/>
  <c r="J3382" s="1"/>
  <c r="F3382"/>
  <c r="E3382"/>
  <c r="D3382"/>
  <c r="C3382"/>
  <c r="B3382"/>
  <c r="A3382"/>
  <c r="G3381"/>
  <c r="J3381" s="1"/>
  <c r="F3381"/>
  <c r="E3381"/>
  <c r="D3381"/>
  <c r="C3381"/>
  <c r="B3381"/>
  <c r="A3381"/>
  <c r="G3380"/>
  <c r="J3380" s="1"/>
  <c r="F3380"/>
  <c r="E3380"/>
  <c r="D3380"/>
  <c r="C3380"/>
  <c r="B3380"/>
  <c r="A3380"/>
  <c r="G3379"/>
  <c r="J3379" s="1"/>
  <c r="F3379"/>
  <c r="E3379"/>
  <c r="D3379"/>
  <c r="C3379"/>
  <c r="B3379"/>
  <c r="A3379"/>
  <c r="G3378"/>
  <c r="J3378" s="1"/>
  <c r="F3378"/>
  <c r="E3378"/>
  <c r="D3378"/>
  <c r="C3378"/>
  <c r="B3378"/>
  <c r="A3378"/>
  <c r="G3377"/>
  <c r="J3377" s="1"/>
  <c r="F3377"/>
  <c r="E3377"/>
  <c r="D3377"/>
  <c r="C3377"/>
  <c r="B3377"/>
  <c r="A3377"/>
  <c r="G3376"/>
  <c r="J3376" s="1"/>
  <c r="F3376"/>
  <c r="E3376"/>
  <c r="D3376"/>
  <c r="C3376"/>
  <c r="B3376"/>
  <c r="A3376"/>
  <c r="G3375"/>
  <c r="J3375" s="1"/>
  <c r="F3375"/>
  <c r="E3375"/>
  <c r="D3375"/>
  <c r="C3375"/>
  <c r="B3375"/>
  <c r="A3375"/>
  <c r="G3374"/>
  <c r="J3374" s="1"/>
  <c r="F3374"/>
  <c r="E3374"/>
  <c r="D3374"/>
  <c r="C3374"/>
  <c r="B3374"/>
  <c r="A3374"/>
  <c r="G3373"/>
  <c r="J3373" s="1"/>
  <c r="F3373"/>
  <c r="E3373"/>
  <c r="D3373"/>
  <c r="C3373"/>
  <c r="B3373"/>
  <c r="A3373"/>
  <c r="G3372"/>
  <c r="J3372" s="1"/>
  <c r="F3372"/>
  <c r="E3372"/>
  <c r="D3372"/>
  <c r="C3372"/>
  <c r="B3372"/>
  <c r="A3372"/>
  <c r="G3371"/>
  <c r="J3371" s="1"/>
  <c r="F3371"/>
  <c r="E3371"/>
  <c r="D3371"/>
  <c r="C3371"/>
  <c r="B3371"/>
  <c r="A3371"/>
  <c r="G3370"/>
  <c r="J3370" s="1"/>
  <c r="F3370"/>
  <c r="E3370"/>
  <c r="D3370"/>
  <c r="C3370"/>
  <c r="B3370"/>
  <c r="A3370"/>
  <c r="G3369"/>
  <c r="J3369" s="1"/>
  <c r="F3369"/>
  <c r="E3369"/>
  <c r="D3369"/>
  <c r="C3369"/>
  <c r="B3369"/>
  <c r="A3369"/>
  <c r="G3368"/>
  <c r="J3368" s="1"/>
  <c r="F3368"/>
  <c r="E3368"/>
  <c r="D3368"/>
  <c r="C3368"/>
  <c r="B3368"/>
  <c r="A3368"/>
  <c r="G3367"/>
  <c r="J3367" s="1"/>
  <c r="F3367"/>
  <c r="E3367"/>
  <c r="D3367"/>
  <c r="C3367"/>
  <c r="B3367"/>
  <c r="A3367"/>
  <c r="G3366"/>
  <c r="J3366" s="1"/>
  <c r="F3366"/>
  <c r="E3366"/>
  <c r="D3366"/>
  <c r="C3366"/>
  <c r="B3366"/>
  <c r="A3366"/>
  <c r="G3365"/>
  <c r="J3365" s="1"/>
  <c r="F3365"/>
  <c r="E3365"/>
  <c r="D3365"/>
  <c r="C3365"/>
  <c r="B3365"/>
  <c r="A3365"/>
  <c r="G3364"/>
  <c r="J3364" s="1"/>
  <c r="F3364"/>
  <c r="E3364"/>
  <c r="D3364"/>
  <c r="C3364"/>
  <c r="B3364"/>
  <c r="A3364"/>
  <c r="G3363"/>
  <c r="J3363" s="1"/>
  <c r="F3363"/>
  <c r="E3363"/>
  <c r="D3363"/>
  <c r="C3363"/>
  <c r="B3363"/>
  <c r="A3363"/>
  <c r="G3362"/>
  <c r="J3362" s="1"/>
  <c r="F3362"/>
  <c r="E3362"/>
  <c r="D3362"/>
  <c r="C3362"/>
  <c r="B3362"/>
  <c r="A3362"/>
  <c r="G3361"/>
  <c r="J3361" s="1"/>
  <c r="F3361"/>
  <c r="E3361"/>
  <c r="D3361"/>
  <c r="C3361"/>
  <c r="B3361"/>
  <c r="A3361"/>
  <c r="G3360"/>
  <c r="J3360" s="1"/>
  <c r="F3360"/>
  <c r="E3360"/>
  <c r="D3360"/>
  <c r="C3360"/>
  <c r="B3360"/>
  <c r="A3360"/>
  <c r="G3359"/>
  <c r="J3359" s="1"/>
  <c r="F3359"/>
  <c r="E3359"/>
  <c r="D3359"/>
  <c r="C3359"/>
  <c r="B3359"/>
  <c r="A3359"/>
  <c r="G3358"/>
  <c r="J3358" s="1"/>
  <c r="F3358"/>
  <c r="E3358"/>
  <c r="D3358"/>
  <c r="C3358"/>
  <c r="B3358"/>
  <c r="A3358"/>
  <c r="G3357"/>
  <c r="J3357" s="1"/>
  <c r="F3357"/>
  <c r="E3357"/>
  <c r="D3357"/>
  <c r="C3357"/>
  <c r="B3357"/>
  <c r="A3357"/>
  <c r="G3356"/>
  <c r="J3356" s="1"/>
  <c r="F3356"/>
  <c r="E3356"/>
  <c r="D3356"/>
  <c r="C3356"/>
  <c r="B3356"/>
  <c r="A3356"/>
  <c r="G3355"/>
  <c r="J3355" s="1"/>
  <c r="F3355"/>
  <c r="E3355"/>
  <c r="D3355"/>
  <c r="C3355"/>
  <c r="B3355"/>
  <c r="A3355"/>
  <c r="G3354"/>
  <c r="J3354" s="1"/>
  <c r="F3354"/>
  <c r="E3354"/>
  <c r="D3354"/>
  <c r="C3354"/>
  <c r="B3354"/>
  <c r="A3354"/>
  <c r="G3353"/>
  <c r="J3353" s="1"/>
  <c r="F3353"/>
  <c r="E3353"/>
  <c r="D3353"/>
  <c r="C3353"/>
  <c r="B3353"/>
  <c r="A3353"/>
  <c r="G3352"/>
  <c r="J3352" s="1"/>
  <c r="F3352"/>
  <c r="E3352"/>
  <c r="D3352"/>
  <c r="C3352"/>
  <c r="B3352"/>
  <c r="A3352"/>
  <c r="G3351"/>
  <c r="J3351" s="1"/>
  <c r="F3351"/>
  <c r="E3351"/>
  <c r="D3351"/>
  <c r="C3351"/>
  <c r="B3351"/>
  <c r="A3351"/>
  <c r="G3350"/>
  <c r="J3350" s="1"/>
  <c r="F3350"/>
  <c r="E3350"/>
  <c r="D3350"/>
  <c r="C3350"/>
  <c r="B3350"/>
  <c r="A3350"/>
  <c r="G3349"/>
  <c r="J3349" s="1"/>
  <c r="F3349"/>
  <c r="E3349"/>
  <c r="D3349"/>
  <c r="C3349"/>
  <c r="B3349"/>
  <c r="A3349"/>
  <c r="G3348"/>
  <c r="J3348" s="1"/>
  <c r="F3348"/>
  <c r="E3348"/>
  <c r="D3348"/>
  <c r="C3348"/>
  <c r="B3348"/>
  <c r="A3348"/>
  <c r="G3347"/>
  <c r="J3347" s="1"/>
  <c r="F3347"/>
  <c r="E3347"/>
  <c r="D3347"/>
  <c r="C3347"/>
  <c r="B3347"/>
  <c r="A3347"/>
  <c r="G3346"/>
  <c r="J3346" s="1"/>
  <c r="F3346"/>
  <c r="E3346"/>
  <c r="D3346"/>
  <c r="C3346"/>
  <c r="B3346"/>
  <c r="A3346"/>
  <c r="G3345"/>
  <c r="J3345" s="1"/>
  <c r="F3345"/>
  <c r="E3345"/>
  <c r="D3345"/>
  <c r="C3345"/>
  <c r="B3345"/>
  <c r="A3345"/>
  <c r="G3344"/>
  <c r="J3344" s="1"/>
  <c r="F3344"/>
  <c r="E3344"/>
  <c r="D3344"/>
  <c r="C3344"/>
  <c r="B3344"/>
  <c r="A3344"/>
  <c r="G3343"/>
  <c r="J3343" s="1"/>
  <c r="F3343"/>
  <c r="E3343"/>
  <c r="D3343"/>
  <c r="C3343"/>
  <c r="B3343"/>
  <c r="A3343"/>
  <c r="G3342"/>
  <c r="J3342" s="1"/>
  <c r="F3342"/>
  <c r="E3342"/>
  <c r="D3342"/>
  <c r="C3342"/>
  <c r="B3342"/>
  <c r="A3342"/>
  <c r="G3341"/>
  <c r="J3341" s="1"/>
  <c r="F3341"/>
  <c r="E3341"/>
  <c r="D3341"/>
  <c r="C3341"/>
  <c r="B3341"/>
  <c r="A3341"/>
  <c r="G3340"/>
  <c r="J3340" s="1"/>
  <c r="F3340"/>
  <c r="E3340"/>
  <c r="D3340"/>
  <c r="C3340"/>
  <c r="B3340"/>
  <c r="A3340"/>
  <c r="G3339"/>
  <c r="J3339" s="1"/>
  <c r="F3339"/>
  <c r="E3339"/>
  <c r="D3339"/>
  <c r="C3339"/>
  <c r="B3339"/>
  <c r="A3339"/>
  <c r="G3338"/>
  <c r="J3338" s="1"/>
  <c r="F3338"/>
  <c r="E3338"/>
  <c r="D3338"/>
  <c r="C3338"/>
  <c r="B3338"/>
  <c r="A3338"/>
  <c r="G3337"/>
  <c r="J3337" s="1"/>
  <c r="F3337"/>
  <c r="E3337"/>
  <c r="D3337"/>
  <c r="C3337"/>
  <c r="B3337"/>
  <c r="A3337"/>
  <c r="G3336"/>
  <c r="J3336" s="1"/>
  <c r="F3336"/>
  <c r="E3336"/>
  <c r="D3336"/>
  <c r="C3336"/>
  <c r="B3336"/>
  <c r="A3336"/>
  <c r="G3335"/>
  <c r="J3335" s="1"/>
  <c r="F3335"/>
  <c r="E3335"/>
  <c r="D3335"/>
  <c r="C3335"/>
  <c r="B3335"/>
  <c r="A3335"/>
  <c r="G3334"/>
  <c r="J3334" s="1"/>
  <c r="F3334"/>
  <c r="E3334"/>
  <c r="D3334"/>
  <c r="C3334"/>
  <c r="B3334"/>
  <c r="A3334"/>
  <c r="G3333"/>
  <c r="J3333" s="1"/>
  <c r="F3333"/>
  <c r="E3333"/>
  <c r="D3333"/>
  <c r="C3333"/>
  <c r="B3333"/>
  <c r="A3333"/>
  <c r="G3332"/>
  <c r="J3332" s="1"/>
  <c r="F3332"/>
  <c r="E3332"/>
  <c r="D3332"/>
  <c r="C3332"/>
  <c r="B3332"/>
  <c r="A3332"/>
  <c r="G3331"/>
  <c r="J3331" s="1"/>
  <c r="F3331"/>
  <c r="E3331"/>
  <c r="D3331"/>
  <c r="C3331"/>
  <c r="B3331"/>
  <c r="A3331"/>
  <c r="G3330"/>
  <c r="J3330" s="1"/>
  <c r="F3330"/>
  <c r="E3330"/>
  <c r="D3330"/>
  <c r="C3330"/>
  <c r="B3330"/>
  <c r="A3330"/>
  <c r="G3329"/>
  <c r="J3329" s="1"/>
  <c r="F3329"/>
  <c r="E3329"/>
  <c r="D3329"/>
  <c r="C3329"/>
  <c r="B3329"/>
  <c r="A3329"/>
  <c r="G3328"/>
  <c r="J3328" s="1"/>
  <c r="F3328"/>
  <c r="E3328"/>
  <c r="D3328"/>
  <c r="C3328"/>
  <c r="B3328"/>
  <c r="A3328"/>
  <c r="G3327"/>
  <c r="J3327" s="1"/>
  <c r="F3327"/>
  <c r="E3327"/>
  <c r="D3327"/>
  <c r="C3327"/>
  <c r="B3327"/>
  <c r="A3327"/>
  <c r="G3326"/>
  <c r="J3326" s="1"/>
  <c r="F3326"/>
  <c r="E3326"/>
  <c r="D3326"/>
  <c r="C3326"/>
  <c r="B3326"/>
  <c r="A3326"/>
  <c r="G3325"/>
  <c r="J3325" s="1"/>
  <c r="F3325"/>
  <c r="E3325"/>
  <c r="D3325"/>
  <c r="C3325"/>
  <c r="B3325"/>
  <c r="A3325"/>
  <c r="G3324"/>
  <c r="J3324" s="1"/>
  <c r="F3324"/>
  <c r="E3324"/>
  <c r="D3324"/>
  <c r="C3324"/>
  <c r="B3324"/>
  <c r="A3324"/>
  <c r="G3323"/>
  <c r="J3323" s="1"/>
  <c r="F3323"/>
  <c r="E3323"/>
  <c r="D3323"/>
  <c r="C3323"/>
  <c r="B3323"/>
  <c r="A3323"/>
  <c r="G3322"/>
  <c r="J3322" s="1"/>
  <c r="F3322"/>
  <c r="E3322"/>
  <c r="D3322"/>
  <c r="C3322"/>
  <c r="B3322"/>
  <c r="A3322"/>
  <c r="G3321"/>
  <c r="J3321" s="1"/>
  <c r="F3321"/>
  <c r="E3321"/>
  <c r="D3321"/>
  <c r="C3321"/>
  <c r="B3321"/>
  <c r="A3321"/>
  <c r="G3320"/>
  <c r="J3320" s="1"/>
  <c r="F3320"/>
  <c r="E3320"/>
  <c r="D3320"/>
  <c r="C3320"/>
  <c r="B3320"/>
  <c r="A3320"/>
  <c r="G3319"/>
  <c r="J3319" s="1"/>
  <c r="F3319"/>
  <c r="E3319"/>
  <c r="D3319"/>
  <c r="C3319"/>
  <c r="B3319"/>
  <c r="A3319"/>
  <c r="G3318"/>
  <c r="J3318" s="1"/>
  <c r="F3318"/>
  <c r="E3318"/>
  <c r="D3318"/>
  <c r="C3318"/>
  <c r="B3318"/>
  <c r="A3318"/>
  <c r="G3317"/>
  <c r="J3317" s="1"/>
  <c r="F3317"/>
  <c r="E3317"/>
  <c r="D3317"/>
  <c r="C3317"/>
  <c r="B3317"/>
  <c r="A3317"/>
  <c r="G3316"/>
  <c r="J3316" s="1"/>
  <c r="F3316"/>
  <c r="E3316"/>
  <c r="D3316"/>
  <c r="C3316"/>
  <c r="B3316"/>
  <c r="A3316"/>
  <c r="G3315"/>
  <c r="J3315" s="1"/>
  <c r="F3315"/>
  <c r="E3315"/>
  <c r="D3315"/>
  <c r="C3315"/>
  <c r="B3315"/>
  <c r="A3315"/>
  <c r="G3314"/>
  <c r="J3314" s="1"/>
  <c r="F3314"/>
  <c r="E3314"/>
  <c r="D3314"/>
  <c r="C3314"/>
  <c r="B3314"/>
  <c r="A3314"/>
  <c r="G3313"/>
  <c r="J3313" s="1"/>
  <c r="F3313"/>
  <c r="E3313"/>
  <c r="D3313"/>
  <c r="C3313"/>
  <c r="B3313"/>
  <c r="A3313"/>
  <c r="G3312"/>
  <c r="J3312" s="1"/>
  <c r="F3312"/>
  <c r="E3312"/>
  <c r="D3312"/>
  <c r="C3312"/>
  <c r="B3312"/>
  <c r="A3312"/>
  <c r="G3311"/>
  <c r="J3311" s="1"/>
  <c r="F3311"/>
  <c r="E3311"/>
  <c r="D3311"/>
  <c r="C3311"/>
  <c r="B3311"/>
  <c r="A3311"/>
  <c r="G3310"/>
  <c r="J3310" s="1"/>
  <c r="F3310"/>
  <c r="E3310"/>
  <c r="D3310"/>
  <c r="C3310"/>
  <c r="B3310"/>
  <c r="A3310"/>
  <c r="G3309"/>
  <c r="J3309" s="1"/>
  <c r="F3309"/>
  <c r="E3309"/>
  <c r="D3309"/>
  <c r="C3309"/>
  <c r="B3309"/>
  <c r="A3309"/>
  <c r="G3308"/>
  <c r="J3308" s="1"/>
  <c r="F3308"/>
  <c r="E3308"/>
  <c r="D3308"/>
  <c r="C3308"/>
  <c r="B3308"/>
  <c r="A3308"/>
  <c r="G3307"/>
  <c r="J3307" s="1"/>
  <c r="F3307"/>
  <c r="E3307"/>
  <c r="D3307"/>
  <c r="C3307"/>
  <c r="B3307"/>
  <c r="A3307"/>
  <c r="G3306"/>
  <c r="J3306" s="1"/>
  <c r="F3306"/>
  <c r="E3306"/>
  <c r="D3306"/>
  <c r="C3306"/>
  <c r="B3306"/>
  <c r="A3306"/>
  <c r="G3305"/>
  <c r="J3305" s="1"/>
  <c r="F3305"/>
  <c r="E3305"/>
  <c r="D3305"/>
  <c r="C3305"/>
  <c r="B3305"/>
  <c r="A3305"/>
  <c r="G3304"/>
  <c r="J3304" s="1"/>
  <c r="F3304"/>
  <c r="E3304"/>
  <c r="D3304"/>
  <c r="C3304"/>
  <c r="B3304"/>
  <c r="A3304"/>
  <c r="G3303"/>
  <c r="J3303" s="1"/>
  <c r="F3303"/>
  <c r="E3303"/>
  <c r="D3303"/>
  <c r="C3303"/>
  <c r="B3303"/>
  <c r="A3303"/>
  <c r="G3302"/>
  <c r="J3302" s="1"/>
  <c r="F3302"/>
  <c r="E3302"/>
  <c r="D3302"/>
  <c r="C3302"/>
  <c r="B3302"/>
  <c r="A3302"/>
  <c r="G3301"/>
  <c r="J3301" s="1"/>
  <c r="F3301"/>
  <c r="E3301"/>
  <c r="D3301"/>
  <c r="C3301"/>
  <c r="B3301"/>
  <c r="A3301"/>
  <c r="G3300"/>
  <c r="J3300" s="1"/>
  <c r="F3300"/>
  <c r="E3300"/>
  <c r="D3300"/>
  <c r="C3300"/>
  <c r="B3300"/>
  <c r="A3300"/>
  <c r="G3299"/>
  <c r="J3299" s="1"/>
  <c r="F3299"/>
  <c r="E3299"/>
  <c r="D3299"/>
  <c r="C3299"/>
  <c r="B3299"/>
  <c r="A3299"/>
  <c r="G3298"/>
  <c r="J3298" s="1"/>
  <c r="F3298"/>
  <c r="E3298"/>
  <c r="D3298"/>
  <c r="C3298"/>
  <c r="B3298"/>
  <c r="A3298"/>
  <c r="G3297"/>
  <c r="J3297" s="1"/>
  <c r="F3297"/>
  <c r="E3297"/>
  <c r="D3297"/>
  <c r="C3297"/>
  <c r="B3297"/>
  <c r="A3297"/>
  <c r="G3296"/>
  <c r="J3296" s="1"/>
  <c r="F3296"/>
  <c r="E3296"/>
  <c r="D3296"/>
  <c r="C3296"/>
  <c r="B3296"/>
  <c r="A3296"/>
  <c r="G3295"/>
  <c r="J3295" s="1"/>
  <c r="F3295"/>
  <c r="E3295"/>
  <c r="D3295"/>
  <c r="C3295"/>
  <c r="B3295"/>
  <c r="A3295"/>
  <c r="G3294"/>
  <c r="J3294" s="1"/>
  <c r="F3294"/>
  <c r="E3294"/>
  <c r="D3294"/>
  <c r="C3294"/>
  <c r="B3294"/>
  <c r="A3294"/>
  <c r="G3293"/>
  <c r="J3293" s="1"/>
  <c r="F3293"/>
  <c r="E3293"/>
  <c r="D3293"/>
  <c r="C3293"/>
  <c r="B3293"/>
  <c r="A3293"/>
  <c r="G3292"/>
  <c r="J3292" s="1"/>
  <c r="F3292"/>
  <c r="E3292"/>
  <c r="D3292"/>
  <c r="C3292"/>
  <c r="B3292"/>
  <c r="A3292"/>
  <c r="G3291"/>
  <c r="J3291" s="1"/>
  <c r="F3291"/>
  <c r="E3291"/>
  <c r="D3291"/>
  <c r="C3291"/>
  <c r="B3291"/>
  <c r="A3291"/>
  <c r="G3290"/>
  <c r="J3290" s="1"/>
  <c r="F3290"/>
  <c r="E3290"/>
  <c r="D3290"/>
  <c r="C3290"/>
  <c r="B3290"/>
  <c r="A3290"/>
  <c r="G3289"/>
  <c r="J3289" s="1"/>
  <c r="F3289"/>
  <c r="E3289"/>
  <c r="D3289"/>
  <c r="C3289"/>
  <c r="B3289"/>
  <c r="A3289"/>
  <c r="G3288"/>
  <c r="J3288" s="1"/>
  <c r="F3288"/>
  <c r="E3288"/>
  <c r="D3288"/>
  <c r="C3288"/>
  <c r="B3288"/>
  <c r="A3288"/>
  <c r="G3287"/>
  <c r="J3287" s="1"/>
  <c r="F3287"/>
  <c r="E3287"/>
  <c r="D3287"/>
  <c r="C3287"/>
  <c r="B3287"/>
  <c r="A3287"/>
  <c r="G3286"/>
  <c r="J3286" s="1"/>
  <c r="F3286"/>
  <c r="E3286"/>
  <c r="D3286"/>
  <c r="C3286"/>
  <c r="B3286"/>
  <c r="A3286"/>
  <c r="G3285"/>
  <c r="J3285" s="1"/>
  <c r="F3285"/>
  <c r="E3285"/>
  <c r="D3285"/>
  <c r="C3285"/>
  <c r="B3285"/>
  <c r="A3285"/>
  <c r="G3284"/>
  <c r="J3284" s="1"/>
  <c r="F3284"/>
  <c r="E3284"/>
  <c r="D3284"/>
  <c r="C3284"/>
  <c r="B3284"/>
  <c r="A3284"/>
  <c r="G3283"/>
  <c r="J3283" s="1"/>
  <c r="F3283"/>
  <c r="E3283"/>
  <c r="D3283"/>
  <c r="C3283"/>
  <c r="B3283"/>
  <c r="A3283"/>
  <c r="G3282"/>
  <c r="J3282" s="1"/>
  <c r="F3282"/>
  <c r="E3282"/>
  <c r="D3282"/>
  <c r="C3282"/>
  <c r="B3282"/>
  <c r="A3282"/>
  <c r="G3281"/>
  <c r="J3281" s="1"/>
  <c r="F3281"/>
  <c r="E3281"/>
  <c r="D3281"/>
  <c r="C3281"/>
  <c r="B3281"/>
  <c r="A3281"/>
  <c r="G3280"/>
  <c r="J3280" s="1"/>
  <c r="F3280"/>
  <c r="E3280"/>
  <c r="D3280"/>
  <c r="C3280"/>
  <c r="B3280"/>
  <c r="A3280"/>
  <c r="G3279"/>
  <c r="J3279" s="1"/>
  <c r="F3279"/>
  <c r="E3279"/>
  <c r="D3279"/>
  <c r="C3279"/>
  <c r="B3279"/>
  <c r="A3279"/>
  <c r="G3278"/>
  <c r="J3278" s="1"/>
  <c r="F3278"/>
  <c r="E3278"/>
  <c r="D3278"/>
  <c r="C3278"/>
  <c r="B3278"/>
  <c r="A3278"/>
  <c r="G3277"/>
  <c r="J3277" s="1"/>
  <c r="F3277"/>
  <c r="E3277"/>
  <c r="D3277"/>
  <c r="C3277"/>
  <c r="B3277"/>
  <c r="A3277"/>
  <c r="G3276"/>
  <c r="J3276" s="1"/>
  <c r="F3276"/>
  <c r="E3276"/>
  <c r="D3276"/>
  <c r="C3276"/>
  <c r="B3276"/>
  <c r="A3276"/>
  <c r="G3275"/>
  <c r="J3275" s="1"/>
  <c r="F3275"/>
  <c r="E3275"/>
  <c r="D3275"/>
  <c r="C3275"/>
  <c r="B3275"/>
  <c r="A3275"/>
  <c r="G3274"/>
  <c r="J3274" s="1"/>
  <c r="F3274"/>
  <c r="E3274"/>
  <c r="D3274"/>
  <c r="C3274"/>
  <c r="B3274"/>
  <c r="A3274"/>
  <c r="G3273"/>
  <c r="J3273" s="1"/>
  <c r="F3273"/>
  <c r="E3273"/>
  <c r="D3273"/>
  <c r="C3273"/>
  <c r="B3273"/>
  <c r="A3273"/>
  <c r="G3272"/>
  <c r="J3272" s="1"/>
  <c r="F3272"/>
  <c r="E3272"/>
  <c r="D3272"/>
  <c r="C3272"/>
  <c r="B3272"/>
  <c r="A3272"/>
  <c r="G3271"/>
  <c r="J3271" s="1"/>
  <c r="F3271"/>
  <c r="E3271"/>
  <c r="D3271"/>
  <c r="C3271"/>
  <c r="B3271"/>
  <c r="A3271"/>
  <c r="G3270"/>
  <c r="J3270" s="1"/>
  <c r="F3270"/>
  <c r="E3270"/>
  <c r="D3270"/>
  <c r="C3270"/>
  <c r="B3270"/>
  <c r="A3270"/>
  <c r="G3269"/>
  <c r="J3269" s="1"/>
  <c r="F3269"/>
  <c r="E3269"/>
  <c r="D3269"/>
  <c r="C3269"/>
  <c r="B3269"/>
  <c r="A3269"/>
  <c r="G3268"/>
  <c r="J3268" s="1"/>
  <c r="F3268"/>
  <c r="E3268"/>
  <c r="D3268"/>
  <c r="C3268"/>
  <c r="B3268"/>
  <c r="A3268"/>
  <c r="G3267"/>
  <c r="J3267" s="1"/>
  <c r="F3267"/>
  <c r="E3267"/>
  <c r="D3267"/>
  <c r="C3267"/>
  <c r="B3267"/>
  <c r="A3267"/>
  <c r="G3266"/>
  <c r="J3266" s="1"/>
  <c r="F3266"/>
  <c r="E3266"/>
  <c r="D3266"/>
  <c r="C3266"/>
  <c r="B3266"/>
  <c r="A3266"/>
  <c r="G3265"/>
  <c r="J3265" s="1"/>
  <c r="F3265"/>
  <c r="E3265"/>
  <c r="D3265"/>
  <c r="C3265"/>
  <c r="B3265"/>
  <c r="A3265"/>
  <c r="G3264"/>
  <c r="J3264" s="1"/>
  <c r="F3264"/>
  <c r="E3264"/>
  <c r="D3264"/>
  <c r="C3264"/>
  <c r="B3264"/>
  <c r="A3264"/>
  <c r="G3263"/>
  <c r="J3263" s="1"/>
  <c r="F3263"/>
  <c r="E3263"/>
  <c r="D3263"/>
  <c r="C3263"/>
  <c r="B3263"/>
  <c r="A3263"/>
  <c r="G3262"/>
  <c r="J3262" s="1"/>
  <c r="F3262"/>
  <c r="E3262"/>
  <c r="D3262"/>
  <c r="C3262"/>
  <c r="B3262"/>
  <c r="A3262"/>
  <c r="G3261"/>
  <c r="J3261" s="1"/>
  <c r="F3261"/>
  <c r="E3261"/>
  <c r="D3261"/>
  <c r="C3261"/>
  <c r="B3261"/>
  <c r="A3261"/>
  <c r="G3260"/>
  <c r="J3260" s="1"/>
  <c r="F3260"/>
  <c r="E3260"/>
  <c r="D3260"/>
  <c r="C3260"/>
  <c r="B3260"/>
  <c r="A3260"/>
  <c r="G3259"/>
  <c r="J3259" s="1"/>
  <c r="F3259"/>
  <c r="E3259"/>
  <c r="D3259"/>
  <c r="C3259"/>
  <c r="B3259"/>
  <c r="A3259"/>
  <c r="G3258"/>
  <c r="J3258" s="1"/>
  <c r="F3258"/>
  <c r="E3258"/>
  <c r="D3258"/>
  <c r="C3258"/>
  <c r="B3258"/>
  <c r="A3258"/>
  <c r="G3257"/>
  <c r="J3257" s="1"/>
  <c r="F3257"/>
  <c r="E3257"/>
  <c r="D3257"/>
  <c r="C3257"/>
  <c r="B3257"/>
  <c r="A3257"/>
  <c r="G3256"/>
  <c r="J3256" s="1"/>
  <c r="F3256"/>
  <c r="E3256"/>
  <c r="D3256"/>
  <c r="C3256"/>
  <c r="B3256"/>
  <c r="A3256"/>
  <c r="G3255"/>
  <c r="J3255" s="1"/>
  <c r="F3255"/>
  <c r="E3255"/>
  <c r="D3255"/>
  <c r="C3255"/>
  <c r="B3255"/>
  <c r="A3255"/>
  <c r="G3254"/>
  <c r="J3254" s="1"/>
  <c r="F3254"/>
  <c r="E3254"/>
  <c r="D3254"/>
  <c r="C3254"/>
  <c r="B3254"/>
  <c r="A3254"/>
  <c r="G3253"/>
  <c r="J3253" s="1"/>
  <c r="F3253"/>
  <c r="E3253"/>
  <c r="D3253"/>
  <c r="C3253"/>
  <c r="B3253"/>
  <c r="A3253"/>
  <c r="G3252"/>
  <c r="J3252" s="1"/>
  <c r="F3252"/>
  <c r="E3252"/>
  <c r="D3252"/>
  <c r="C3252"/>
  <c r="B3252"/>
  <c r="A3252"/>
  <c r="G3251"/>
  <c r="J3251" s="1"/>
  <c r="F3251"/>
  <c r="E3251"/>
  <c r="D3251"/>
  <c r="C3251"/>
  <c r="B3251"/>
  <c r="A3251"/>
  <c r="G3250"/>
  <c r="J3250" s="1"/>
  <c r="F3250"/>
  <c r="E3250"/>
  <c r="D3250"/>
  <c r="C3250"/>
  <c r="B3250"/>
  <c r="A3250"/>
  <c r="G3249"/>
  <c r="J3249" s="1"/>
  <c r="F3249"/>
  <c r="E3249"/>
  <c r="D3249"/>
  <c r="C3249"/>
  <c r="B3249"/>
  <c r="A3249"/>
  <c r="G3248"/>
  <c r="J3248" s="1"/>
  <c r="F3248"/>
  <c r="E3248"/>
  <c r="D3248"/>
  <c r="C3248"/>
  <c r="B3248"/>
  <c r="A3248"/>
  <c r="G3247"/>
  <c r="J3247" s="1"/>
  <c r="F3247"/>
  <c r="E3247"/>
  <c r="D3247"/>
  <c r="C3247"/>
  <c r="B3247"/>
  <c r="A3247"/>
  <c r="G3246"/>
  <c r="J3246" s="1"/>
  <c r="F3246"/>
  <c r="E3246"/>
  <c r="D3246"/>
  <c r="C3246"/>
  <c r="B3246"/>
  <c r="A3246"/>
  <c r="G3245"/>
  <c r="J3245" s="1"/>
  <c r="F3245"/>
  <c r="E3245"/>
  <c r="D3245"/>
  <c r="C3245"/>
  <c r="B3245"/>
  <c r="A3245"/>
  <c r="G3244"/>
  <c r="J3244" s="1"/>
  <c r="F3244"/>
  <c r="E3244"/>
  <c r="D3244"/>
  <c r="C3244"/>
  <c r="B3244"/>
  <c r="A3244"/>
  <c r="G3243"/>
  <c r="J3243" s="1"/>
  <c r="F3243"/>
  <c r="E3243"/>
  <c r="D3243"/>
  <c r="C3243"/>
  <c r="B3243"/>
  <c r="A3243"/>
  <c r="G3242"/>
  <c r="J3242" s="1"/>
  <c r="F3242"/>
  <c r="E3242"/>
  <c r="D3242"/>
  <c r="C3242"/>
  <c r="B3242"/>
  <c r="A3242"/>
  <c r="G3241"/>
  <c r="J3241" s="1"/>
  <c r="F3241"/>
  <c r="E3241"/>
  <c r="D3241"/>
  <c r="C3241"/>
  <c r="B3241"/>
  <c r="A3241"/>
  <c r="G3240"/>
  <c r="J3240" s="1"/>
  <c r="F3240"/>
  <c r="E3240"/>
  <c r="D3240"/>
  <c r="C3240"/>
  <c r="B3240"/>
  <c r="A3240"/>
  <c r="G3239"/>
  <c r="J3239" s="1"/>
  <c r="F3239"/>
  <c r="E3239"/>
  <c r="D3239"/>
  <c r="C3239"/>
  <c r="B3239"/>
  <c r="A3239"/>
  <c r="G3238"/>
  <c r="J3238" s="1"/>
  <c r="F3238"/>
  <c r="E3238"/>
  <c r="D3238"/>
  <c r="C3238"/>
  <c r="B3238"/>
  <c r="A3238"/>
  <c r="G3237"/>
  <c r="J3237" s="1"/>
  <c r="F3237"/>
  <c r="E3237"/>
  <c r="D3237"/>
  <c r="C3237"/>
  <c r="B3237"/>
  <c r="A3237"/>
  <c r="G3236"/>
  <c r="J3236" s="1"/>
  <c r="F3236"/>
  <c r="E3236"/>
  <c r="D3236"/>
  <c r="C3236"/>
  <c r="B3236"/>
  <c r="A3236"/>
  <c r="G3235"/>
  <c r="J3235" s="1"/>
  <c r="F3235"/>
  <c r="E3235"/>
  <c r="D3235"/>
  <c r="C3235"/>
  <c r="B3235"/>
  <c r="A3235"/>
  <c r="G3234"/>
  <c r="J3234" s="1"/>
  <c r="F3234"/>
  <c r="E3234"/>
  <c r="D3234"/>
  <c r="C3234"/>
  <c r="B3234"/>
  <c r="A3234"/>
  <c r="G3233"/>
  <c r="J3233" s="1"/>
  <c r="F3233"/>
  <c r="E3233"/>
  <c r="D3233"/>
  <c r="C3233"/>
  <c r="B3233"/>
  <c r="A3233"/>
  <c r="G3232"/>
  <c r="J3232" s="1"/>
  <c r="F3232"/>
  <c r="E3232"/>
  <c r="D3232"/>
  <c r="C3232"/>
  <c r="B3232"/>
  <c r="A3232"/>
  <c r="G3231"/>
  <c r="J3231" s="1"/>
  <c r="F3231"/>
  <c r="E3231"/>
  <c r="D3231"/>
  <c r="C3231"/>
  <c r="B3231"/>
  <c r="A3231"/>
  <c r="G3230"/>
  <c r="J3230" s="1"/>
  <c r="F3230"/>
  <c r="E3230"/>
  <c r="D3230"/>
  <c r="C3230"/>
  <c r="B3230"/>
  <c r="A3230"/>
  <c r="G3229"/>
  <c r="J3229" s="1"/>
  <c r="F3229"/>
  <c r="E3229"/>
  <c r="D3229"/>
  <c r="C3229"/>
  <c r="B3229"/>
  <c r="A3229"/>
  <c r="G3228"/>
  <c r="J3228" s="1"/>
  <c r="F3228"/>
  <c r="E3228"/>
  <c r="D3228"/>
  <c r="C3228"/>
  <c r="B3228"/>
  <c r="A3228"/>
  <c r="G3227"/>
  <c r="J3227" s="1"/>
  <c r="F3227"/>
  <c r="E3227"/>
  <c r="D3227"/>
  <c r="C3227"/>
  <c r="B3227"/>
  <c r="A3227"/>
  <c r="G3226"/>
  <c r="J3226" s="1"/>
  <c r="F3226"/>
  <c r="E3226"/>
  <c r="D3226"/>
  <c r="C3226"/>
  <c r="B3226"/>
  <c r="A3226"/>
  <c r="G3225"/>
  <c r="J3225" s="1"/>
  <c r="F3225"/>
  <c r="E3225"/>
  <c r="D3225"/>
  <c r="C3225"/>
  <c r="B3225"/>
  <c r="A3225"/>
  <c r="G3224"/>
  <c r="J3224" s="1"/>
  <c r="F3224"/>
  <c r="E3224"/>
  <c r="D3224"/>
  <c r="C3224"/>
  <c r="B3224"/>
  <c r="A3224"/>
  <c r="G3223"/>
  <c r="J3223" s="1"/>
  <c r="F3223"/>
  <c r="E3223"/>
  <c r="D3223"/>
  <c r="C3223"/>
  <c r="B3223"/>
  <c r="A3223"/>
  <c r="G3222"/>
  <c r="J3222" s="1"/>
  <c r="F3222"/>
  <c r="E3222"/>
  <c r="D3222"/>
  <c r="C3222"/>
  <c r="B3222"/>
  <c r="A3222"/>
  <c r="G3221"/>
  <c r="J3221" s="1"/>
  <c r="F3221"/>
  <c r="E3221"/>
  <c r="D3221"/>
  <c r="C3221"/>
  <c r="B3221"/>
  <c r="A3221"/>
  <c r="G3220"/>
  <c r="J3220" s="1"/>
  <c r="F3220"/>
  <c r="E3220"/>
  <c r="D3220"/>
  <c r="C3220"/>
  <c r="B3220"/>
  <c r="A3220"/>
  <c r="G3219"/>
  <c r="J3219" s="1"/>
  <c r="F3219"/>
  <c r="E3219"/>
  <c r="D3219"/>
  <c r="C3219"/>
  <c r="B3219"/>
  <c r="A3219"/>
  <c r="G3218"/>
  <c r="J3218" s="1"/>
  <c r="F3218"/>
  <c r="E3218"/>
  <c r="D3218"/>
  <c r="C3218"/>
  <c r="B3218"/>
  <c r="A3218"/>
  <c r="G3217"/>
  <c r="J3217" s="1"/>
  <c r="F3217"/>
  <c r="E3217"/>
  <c r="D3217"/>
  <c r="C3217"/>
  <c r="B3217"/>
  <c r="A3217"/>
  <c r="G3216"/>
  <c r="J3216" s="1"/>
  <c r="F3216"/>
  <c r="E3216"/>
  <c r="D3216"/>
  <c r="C3216"/>
  <c r="B3216"/>
  <c r="A3216"/>
  <c r="G3215"/>
  <c r="J3215" s="1"/>
  <c r="F3215"/>
  <c r="E3215"/>
  <c r="D3215"/>
  <c r="C3215"/>
  <c r="B3215"/>
  <c r="A3215"/>
  <c r="G3214"/>
  <c r="J3214" s="1"/>
  <c r="F3214"/>
  <c r="E3214"/>
  <c r="D3214"/>
  <c r="C3214"/>
  <c r="B3214"/>
  <c r="A3214"/>
  <c r="G3213"/>
  <c r="J3213" s="1"/>
  <c r="F3213"/>
  <c r="E3213"/>
  <c r="D3213"/>
  <c r="C3213"/>
  <c r="B3213"/>
  <c r="A3213"/>
  <c r="G3212"/>
  <c r="J3212" s="1"/>
  <c r="F3212"/>
  <c r="E3212"/>
  <c r="D3212"/>
  <c r="C3212"/>
  <c r="B3212"/>
  <c r="A3212"/>
  <c r="G3211"/>
  <c r="J3211" s="1"/>
  <c r="F3211"/>
  <c r="E3211"/>
  <c r="D3211"/>
  <c r="C3211"/>
  <c r="B3211"/>
  <c r="A3211"/>
  <c r="G3210"/>
  <c r="J3210" s="1"/>
  <c r="F3210"/>
  <c r="E3210"/>
  <c r="D3210"/>
  <c r="C3210"/>
  <c r="B3210"/>
  <c r="A3210"/>
  <c r="G3209"/>
  <c r="J3209" s="1"/>
  <c r="F3209"/>
  <c r="E3209"/>
  <c r="D3209"/>
  <c r="C3209"/>
  <c r="B3209"/>
  <c r="A3209"/>
  <c r="G3208"/>
  <c r="J3208" s="1"/>
  <c r="F3208"/>
  <c r="E3208"/>
  <c r="D3208"/>
  <c r="C3208"/>
  <c r="B3208"/>
  <c r="A3208"/>
  <c r="G3207"/>
  <c r="J3207" s="1"/>
  <c r="F3207"/>
  <c r="E3207"/>
  <c r="D3207"/>
  <c r="C3207"/>
  <c r="B3207"/>
  <c r="A3207"/>
  <c r="G3206"/>
  <c r="J3206" s="1"/>
  <c r="F3206"/>
  <c r="E3206"/>
  <c r="D3206"/>
  <c r="C3206"/>
  <c r="B3206"/>
  <c r="A3206"/>
  <c r="G3205"/>
  <c r="J3205" s="1"/>
  <c r="F3205"/>
  <c r="E3205"/>
  <c r="D3205"/>
  <c r="C3205"/>
  <c r="B3205"/>
  <c r="A3205"/>
  <c r="G3204"/>
  <c r="J3204" s="1"/>
  <c r="F3204"/>
  <c r="E3204"/>
  <c r="D3204"/>
  <c r="C3204"/>
  <c r="B3204"/>
  <c r="A3204"/>
  <c r="G3203"/>
  <c r="J3203" s="1"/>
  <c r="F3203"/>
  <c r="E3203"/>
  <c r="D3203"/>
  <c r="C3203"/>
  <c r="B3203"/>
  <c r="A3203"/>
  <c r="G3202"/>
  <c r="J3202" s="1"/>
  <c r="F3202"/>
  <c r="E3202"/>
  <c r="D3202"/>
  <c r="C3202"/>
  <c r="B3202"/>
  <c r="A3202"/>
  <c r="G3201"/>
  <c r="J3201" s="1"/>
  <c r="F3201"/>
  <c r="E3201"/>
  <c r="D3201"/>
  <c r="C3201"/>
  <c r="B3201"/>
  <c r="A3201"/>
  <c r="G3200"/>
  <c r="J3200" s="1"/>
  <c r="F3200"/>
  <c r="E3200"/>
  <c r="D3200"/>
  <c r="C3200"/>
  <c r="B3200"/>
  <c r="A3200"/>
  <c r="G3199"/>
  <c r="J3199" s="1"/>
  <c r="F3199"/>
  <c r="E3199"/>
  <c r="D3199"/>
  <c r="C3199"/>
  <c r="B3199"/>
  <c r="A3199"/>
  <c r="G3198"/>
  <c r="J3198" s="1"/>
  <c r="F3198"/>
  <c r="E3198"/>
  <c r="D3198"/>
  <c r="C3198"/>
  <c r="B3198"/>
  <c r="A3198"/>
  <c r="G3197"/>
  <c r="J3197" s="1"/>
  <c r="F3197"/>
  <c r="E3197"/>
  <c r="D3197"/>
  <c r="C3197"/>
  <c r="B3197"/>
  <c r="A3197"/>
  <c r="G3196"/>
  <c r="J3196" s="1"/>
  <c r="F3196"/>
  <c r="E3196"/>
  <c r="D3196"/>
  <c r="C3196"/>
  <c r="B3196"/>
  <c r="A3196"/>
  <c r="G3195"/>
  <c r="J3195" s="1"/>
  <c r="F3195"/>
  <c r="E3195"/>
  <c r="D3195"/>
  <c r="C3195"/>
  <c r="B3195"/>
  <c r="A3195"/>
  <c r="G3194"/>
  <c r="J3194" s="1"/>
  <c r="F3194"/>
  <c r="E3194"/>
  <c r="D3194"/>
  <c r="C3194"/>
  <c r="B3194"/>
  <c r="A3194"/>
  <c r="G3193"/>
  <c r="J3193" s="1"/>
  <c r="F3193"/>
  <c r="E3193"/>
  <c r="D3193"/>
  <c r="C3193"/>
  <c r="B3193"/>
  <c r="A3193"/>
  <c r="G3192"/>
  <c r="J3192" s="1"/>
  <c r="F3192"/>
  <c r="E3192"/>
  <c r="D3192"/>
  <c r="C3192"/>
  <c r="B3192"/>
  <c r="A3192"/>
  <c r="G3191"/>
  <c r="J3191" s="1"/>
  <c r="F3191"/>
  <c r="E3191"/>
  <c r="D3191"/>
  <c r="C3191"/>
  <c r="B3191"/>
  <c r="A3191"/>
  <c r="G3190"/>
  <c r="J3190" s="1"/>
  <c r="F3190"/>
  <c r="E3190"/>
  <c r="D3190"/>
  <c r="C3190"/>
  <c r="B3190"/>
  <c r="A3190"/>
  <c r="G3189"/>
  <c r="J3189" s="1"/>
  <c r="F3189"/>
  <c r="E3189"/>
  <c r="D3189"/>
  <c r="C3189"/>
  <c r="B3189"/>
  <c r="A3189"/>
  <c r="G3188"/>
  <c r="J3188" s="1"/>
  <c r="F3188"/>
  <c r="E3188"/>
  <c r="D3188"/>
  <c r="C3188"/>
  <c r="B3188"/>
  <c r="A3188"/>
  <c r="G3187"/>
  <c r="J3187" s="1"/>
  <c r="F3187"/>
  <c r="E3187"/>
  <c r="D3187"/>
  <c r="C3187"/>
  <c r="B3187"/>
  <c r="A3187"/>
  <c r="G3186"/>
  <c r="J3186" s="1"/>
  <c r="F3186"/>
  <c r="E3186"/>
  <c r="D3186"/>
  <c r="C3186"/>
  <c r="B3186"/>
  <c r="A3186"/>
  <c r="G3185"/>
  <c r="J3185" s="1"/>
  <c r="F3185"/>
  <c r="E3185"/>
  <c r="D3185"/>
  <c r="C3185"/>
  <c r="B3185"/>
  <c r="A3185"/>
  <c r="G3184"/>
  <c r="J3184" s="1"/>
  <c r="F3184"/>
  <c r="E3184"/>
  <c r="D3184"/>
  <c r="C3184"/>
  <c r="B3184"/>
  <c r="A3184"/>
  <c r="G3183"/>
  <c r="J3183" s="1"/>
  <c r="F3183"/>
  <c r="E3183"/>
  <c r="D3183"/>
  <c r="C3183"/>
  <c r="B3183"/>
  <c r="A3183"/>
  <c r="G3182"/>
  <c r="J3182" s="1"/>
  <c r="F3182"/>
  <c r="E3182"/>
  <c r="D3182"/>
  <c r="C3182"/>
  <c r="B3182"/>
  <c r="A3182"/>
  <c r="G3181"/>
  <c r="J3181" s="1"/>
  <c r="F3181"/>
  <c r="E3181"/>
  <c r="D3181"/>
  <c r="C3181"/>
  <c r="B3181"/>
  <c r="A3181"/>
  <c r="G3180"/>
  <c r="J3180" s="1"/>
  <c r="F3180"/>
  <c r="E3180"/>
  <c r="D3180"/>
  <c r="C3180"/>
  <c r="B3180"/>
  <c r="A3180"/>
  <c r="G3179"/>
  <c r="J3179" s="1"/>
  <c r="F3179"/>
  <c r="E3179"/>
  <c r="D3179"/>
  <c r="C3179"/>
  <c r="B3179"/>
  <c r="A3179"/>
  <c r="G3178"/>
  <c r="J3178" s="1"/>
  <c r="F3178"/>
  <c r="E3178"/>
  <c r="D3178"/>
  <c r="C3178"/>
  <c r="B3178"/>
  <c r="A3178"/>
  <c r="G3177"/>
  <c r="J3177" s="1"/>
  <c r="F3177"/>
  <c r="E3177"/>
  <c r="D3177"/>
  <c r="C3177"/>
  <c r="B3177"/>
  <c r="A3177"/>
  <c r="G3176"/>
  <c r="J3176" s="1"/>
  <c r="F3176"/>
  <c r="E3176"/>
  <c r="D3176"/>
  <c r="C3176"/>
  <c r="B3176"/>
  <c r="A3176"/>
  <c r="G3175"/>
  <c r="J3175" s="1"/>
  <c r="F3175"/>
  <c r="E3175"/>
  <c r="D3175"/>
  <c r="C3175"/>
  <c r="B3175"/>
  <c r="A3175"/>
  <c r="G3174"/>
  <c r="J3174" s="1"/>
  <c r="F3174"/>
  <c r="E3174"/>
  <c r="D3174"/>
  <c r="C3174"/>
  <c r="B3174"/>
  <c r="A3174"/>
  <c r="G3173"/>
  <c r="J3173" s="1"/>
  <c r="F3173"/>
  <c r="E3173"/>
  <c r="D3173"/>
  <c r="C3173"/>
  <c r="B3173"/>
  <c r="A3173"/>
  <c r="G3172"/>
  <c r="J3172" s="1"/>
  <c r="F3172"/>
  <c r="E3172"/>
  <c r="D3172"/>
  <c r="C3172"/>
  <c r="B3172"/>
  <c r="A3172"/>
  <c r="G3171"/>
  <c r="J3171" s="1"/>
  <c r="F3171"/>
  <c r="E3171"/>
  <c r="D3171"/>
  <c r="C3171"/>
  <c r="B3171"/>
  <c r="A3171"/>
  <c r="G3170"/>
  <c r="J3170" s="1"/>
  <c r="F3170"/>
  <c r="E3170"/>
  <c r="D3170"/>
  <c r="C3170"/>
  <c r="B3170"/>
  <c r="A3170"/>
  <c r="G3169"/>
  <c r="J3169" s="1"/>
  <c r="F3169"/>
  <c r="E3169"/>
  <c r="D3169"/>
  <c r="C3169"/>
  <c r="B3169"/>
  <c r="A3169"/>
  <c r="G3168"/>
  <c r="J3168" s="1"/>
  <c r="F3168"/>
  <c r="E3168"/>
  <c r="D3168"/>
  <c r="C3168"/>
  <c r="B3168"/>
  <c r="A3168"/>
  <c r="G3167"/>
  <c r="J3167" s="1"/>
  <c r="F3167"/>
  <c r="E3167"/>
  <c r="D3167"/>
  <c r="C3167"/>
  <c r="B3167"/>
  <c r="A3167"/>
  <c r="G3166"/>
  <c r="J3166" s="1"/>
  <c r="F3166"/>
  <c r="E3166"/>
  <c r="D3166"/>
  <c r="C3166"/>
  <c r="B3166"/>
  <c r="A3166"/>
  <c r="G3165"/>
  <c r="J3165" s="1"/>
  <c r="F3165"/>
  <c r="E3165"/>
  <c r="D3165"/>
  <c r="C3165"/>
  <c r="B3165"/>
  <c r="A3165"/>
  <c r="G3164"/>
  <c r="J3164" s="1"/>
  <c r="F3164"/>
  <c r="E3164"/>
  <c r="D3164"/>
  <c r="C3164"/>
  <c r="B3164"/>
  <c r="A3164"/>
  <c r="G3163"/>
  <c r="J3163" s="1"/>
  <c r="F3163"/>
  <c r="E3163"/>
  <c r="D3163"/>
  <c r="C3163"/>
  <c r="B3163"/>
  <c r="A3163"/>
  <c r="G3162"/>
  <c r="J3162" s="1"/>
  <c r="F3162"/>
  <c r="E3162"/>
  <c r="D3162"/>
  <c r="C3162"/>
  <c r="B3162"/>
  <c r="A3162"/>
  <c r="G3161"/>
  <c r="J3161" s="1"/>
  <c r="F3161"/>
  <c r="E3161"/>
  <c r="D3161"/>
  <c r="C3161"/>
  <c r="B3161"/>
  <c r="A3161"/>
  <c r="G3160"/>
  <c r="J3160" s="1"/>
  <c r="F3160"/>
  <c r="E3160"/>
  <c r="D3160"/>
  <c r="C3160"/>
  <c r="B3160"/>
  <c r="A3160"/>
  <c r="G3159"/>
  <c r="J3159" s="1"/>
  <c r="F3159"/>
  <c r="E3159"/>
  <c r="D3159"/>
  <c r="C3159"/>
  <c r="B3159"/>
  <c r="A3159"/>
  <c r="G3158"/>
  <c r="J3158" s="1"/>
  <c r="F3158"/>
  <c r="E3158"/>
  <c r="D3158"/>
  <c r="C3158"/>
  <c r="B3158"/>
  <c r="A3158"/>
  <c r="G3157"/>
  <c r="J3157" s="1"/>
  <c r="F3157"/>
  <c r="E3157"/>
  <c r="D3157"/>
  <c r="C3157"/>
  <c r="B3157"/>
  <c r="A3157"/>
  <c r="G3156"/>
  <c r="J3156" s="1"/>
  <c r="F3156"/>
  <c r="E3156"/>
  <c r="D3156"/>
  <c r="C3156"/>
  <c r="B3156"/>
  <c r="A3156"/>
  <c r="G3155"/>
  <c r="J3155" s="1"/>
  <c r="F3155"/>
  <c r="E3155"/>
  <c r="D3155"/>
  <c r="C3155"/>
  <c r="B3155"/>
  <c r="A3155"/>
  <c r="G3154"/>
  <c r="J3154" s="1"/>
  <c r="F3154"/>
  <c r="E3154"/>
  <c r="D3154"/>
  <c r="C3154"/>
  <c r="B3154"/>
  <c r="A3154"/>
  <c r="G3153"/>
  <c r="J3153" s="1"/>
  <c r="F3153"/>
  <c r="E3153"/>
  <c r="D3153"/>
  <c r="C3153"/>
  <c r="B3153"/>
  <c r="A3153"/>
  <c r="G3152"/>
  <c r="J3152" s="1"/>
  <c r="F3152"/>
  <c r="E3152"/>
  <c r="D3152"/>
  <c r="C3152"/>
  <c r="B3152"/>
  <c r="A3152"/>
  <c r="G3151"/>
  <c r="J3151" s="1"/>
  <c r="F3151"/>
  <c r="E3151"/>
  <c r="D3151"/>
  <c r="C3151"/>
  <c r="B3151"/>
  <c r="A3151"/>
  <c r="G3150"/>
  <c r="J3150" s="1"/>
  <c r="F3150"/>
  <c r="E3150"/>
  <c r="D3150"/>
  <c r="C3150"/>
  <c r="B3150"/>
  <c r="A3150"/>
  <c r="G3149"/>
  <c r="J3149" s="1"/>
  <c r="F3149"/>
  <c r="E3149"/>
  <c r="D3149"/>
  <c r="C3149"/>
  <c r="B3149"/>
  <c r="A3149"/>
  <c r="G3148"/>
  <c r="J3148" s="1"/>
  <c r="F3148"/>
  <c r="E3148"/>
  <c r="D3148"/>
  <c r="C3148"/>
  <c r="B3148"/>
  <c r="A3148"/>
  <c r="G3147"/>
  <c r="J3147" s="1"/>
  <c r="F3147"/>
  <c r="E3147"/>
  <c r="D3147"/>
  <c r="C3147"/>
  <c r="B3147"/>
  <c r="A3147"/>
  <c r="G3146"/>
  <c r="J3146" s="1"/>
  <c r="F3146"/>
  <c r="E3146"/>
  <c r="D3146"/>
  <c r="C3146"/>
  <c r="B3146"/>
  <c r="A3146"/>
  <c r="G3145"/>
  <c r="J3145" s="1"/>
  <c r="F3145"/>
  <c r="E3145"/>
  <c r="D3145"/>
  <c r="C3145"/>
  <c r="B3145"/>
  <c r="A3145"/>
  <c r="G3144"/>
  <c r="J3144" s="1"/>
  <c r="F3144"/>
  <c r="E3144"/>
  <c r="D3144"/>
  <c r="C3144"/>
  <c r="B3144"/>
  <c r="A3144"/>
  <c r="G3143"/>
  <c r="J3143" s="1"/>
  <c r="F3143"/>
  <c r="E3143"/>
  <c r="D3143"/>
  <c r="C3143"/>
  <c r="B3143"/>
  <c r="A3143"/>
  <c r="G3142"/>
  <c r="J3142" s="1"/>
  <c r="F3142"/>
  <c r="E3142"/>
  <c r="D3142"/>
  <c r="C3142"/>
  <c r="B3142"/>
  <c r="A3142"/>
  <c r="G3141"/>
  <c r="J3141" s="1"/>
  <c r="F3141"/>
  <c r="E3141"/>
  <c r="D3141"/>
  <c r="C3141"/>
  <c r="B3141"/>
  <c r="A3141"/>
  <c r="G3140"/>
  <c r="J3140" s="1"/>
  <c r="F3140"/>
  <c r="E3140"/>
  <c r="D3140"/>
  <c r="C3140"/>
  <c r="B3140"/>
  <c r="A3140"/>
  <c r="G3139"/>
  <c r="J3139" s="1"/>
  <c r="F3139"/>
  <c r="E3139"/>
  <c r="D3139"/>
  <c r="C3139"/>
  <c r="B3139"/>
  <c r="A3139"/>
  <c r="G3138"/>
  <c r="J3138" s="1"/>
  <c r="F3138"/>
  <c r="E3138"/>
  <c r="D3138"/>
  <c r="C3138"/>
  <c r="B3138"/>
  <c r="A3138"/>
  <c r="G3137"/>
  <c r="J3137" s="1"/>
  <c r="F3137"/>
  <c r="E3137"/>
  <c r="D3137"/>
  <c r="C3137"/>
  <c r="B3137"/>
  <c r="A3137"/>
  <c r="G3136"/>
  <c r="J3136" s="1"/>
  <c r="F3136"/>
  <c r="E3136"/>
  <c r="D3136"/>
  <c r="C3136"/>
  <c r="B3136"/>
  <c r="A3136"/>
  <c r="G3135"/>
  <c r="J3135" s="1"/>
  <c r="F3135"/>
  <c r="E3135"/>
  <c r="D3135"/>
  <c r="C3135"/>
  <c r="B3135"/>
  <c r="A3135"/>
  <c r="G3134"/>
  <c r="J3134" s="1"/>
  <c r="F3134"/>
  <c r="E3134"/>
  <c r="D3134"/>
  <c r="C3134"/>
  <c r="B3134"/>
  <c r="A3134"/>
  <c r="G3133"/>
  <c r="J3133" s="1"/>
  <c r="F3133"/>
  <c r="E3133"/>
  <c r="D3133"/>
  <c r="C3133"/>
  <c r="B3133"/>
  <c r="A3133"/>
  <c r="G3132"/>
  <c r="J3132" s="1"/>
  <c r="F3132"/>
  <c r="E3132"/>
  <c r="D3132"/>
  <c r="C3132"/>
  <c r="B3132"/>
  <c r="A3132"/>
  <c r="G3131"/>
  <c r="J3131" s="1"/>
  <c r="F3131"/>
  <c r="E3131"/>
  <c r="D3131"/>
  <c r="C3131"/>
  <c r="B3131"/>
  <c r="A3131"/>
  <c r="G3130"/>
  <c r="J3130" s="1"/>
  <c r="F3130"/>
  <c r="E3130"/>
  <c r="D3130"/>
  <c r="C3130"/>
  <c r="B3130"/>
  <c r="A3130"/>
  <c r="G3129"/>
  <c r="J3129" s="1"/>
  <c r="F3129"/>
  <c r="E3129"/>
  <c r="D3129"/>
  <c r="C3129"/>
  <c r="B3129"/>
  <c r="A3129"/>
  <c r="G3128"/>
  <c r="J3128" s="1"/>
  <c r="F3128"/>
  <c r="E3128"/>
  <c r="D3128"/>
  <c r="C3128"/>
  <c r="B3128"/>
  <c r="A3128"/>
  <c r="G3127"/>
  <c r="J3127" s="1"/>
  <c r="F3127"/>
  <c r="E3127"/>
  <c r="D3127"/>
  <c r="C3127"/>
  <c r="B3127"/>
  <c r="A3127"/>
  <c r="G3126"/>
  <c r="J3126" s="1"/>
  <c r="F3126"/>
  <c r="E3126"/>
  <c r="D3126"/>
  <c r="C3126"/>
  <c r="B3126"/>
  <c r="A3126"/>
  <c r="G3125"/>
  <c r="J3125" s="1"/>
  <c r="F3125"/>
  <c r="E3125"/>
  <c r="D3125"/>
  <c r="C3125"/>
  <c r="B3125"/>
  <c r="A3125"/>
  <c r="G3124"/>
  <c r="J3124" s="1"/>
  <c r="F3124"/>
  <c r="E3124"/>
  <c r="D3124"/>
  <c r="C3124"/>
  <c r="B3124"/>
  <c r="A3124"/>
  <c r="G3123"/>
  <c r="J3123" s="1"/>
  <c r="F3123"/>
  <c r="E3123"/>
  <c r="D3123"/>
  <c r="C3123"/>
  <c r="B3123"/>
  <c r="A3123"/>
  <c r="G3122"/>
  <c r="J3122" s="1"/>
  <c r="F3122"/>
  <c r="E3122"/>
  <c r="D3122"/>
  <c r="C3122"/>
  <c r="B3122"/>
  <c r="A3122"/>
  <c r="G3121"/>
  <c r="J3121" s="1"/>
  <c r="F3121"/>
  <c r="E3121"/>
  <c r="D3121"/>
  <c r="C3121"/>
  <c r="B3121"/>
  <c r="A3121"/>
  <c r="G3120"/>
  <c r="J3120" s="1"/>
  <c r="F3120"/>
  <c r="E3120"/>
  <c r="D3120"/>
  <c r="C3120"/>
  <c r="B3120"/>
  <c r="A3120"/>
  <c r="G3119"/>
  <c r="J3119" s="1"/>
  <c r="F3119"/>
  <c r="E3119"/>
  <c r="D3119"/>
  <c r="C3119"/>
  <c r="B3119"/>
  <c r="A3119"/>
  <c r="G3118"/>
  <c r="J3118" s="1"/>
  <c r="F3118"/>
  <c r="E3118"/>
  <c r="D3118"/>
  <c r="C3118"/>
  <c r="B3118"/>
  <c r="A3118"/>
  <c r="G3117"/>
  <c r="J3117" s="1"/>
  <c r="F3117"/>
  <c r="E3117"/>
  <c r="D3117"/>
  <c r="C3117"/>
  <c r="B3117"/>
  <c r="A3117"/>
  <c r="G3116"/>
  <c r="J3116" s="1"/>
  <c r="F3116"/>
  <c r="E3116"/>
  <c r="D3116"/>
  <c r="C3116"/>
  <c r="B3116"/>
  <c r="A3116"/>
  <c r="G3115"/>
  <c r="J3115" s="1"/>
  <c r="F3115"/>
  <c r="E3115"/>
  <c r="D3115"/>
  <c r="C3115"/>
  <c r="B3115"/>
  <c r="A3115"/>
  <c r="G3114"/>
  <c r="J3114" s="1"/>
  <c r="F3114"/>
  <c r="E3114"/>
  <c r="D3114"/>
  <c r="C3114"/>
  <c r="B3114"/>
  <c r="A3114"/>
  <c r="G3113"/>
  <c r="J3113" s="1"/>
  <c r="F3113"/>
  <c r="E3113"/>
  <c r="D3113"/>
  <c r="C3113"/>
  <c r="B3113"/>
  <c r="A3113"/>
  <c r="G3112"/>
  <c r="J3112" s="1"/>
  <c r="F3112"/>
  <c r="E3112"/>
  <c r="D3112"/>
  <c r="C3112"/>
  <c r="B3112"/>
  <c r="A3112"/>
  <c r="G3111"/>
  <c r="J3111" s="1"/>
  <c r="F3111"/>
  <c r="E3111"/>
  <c r="D3111"/>
  <c r="C3111"/>
  <c r="B3111"/>
  <c r="A3111"/>
  <c r="G3110"/>
  <c r="J3110" s="1"/>
  <c r="F3110"/>
  <c r="E3110"/>
  <c r="D3110"/>
  <c r="C3110"/>
  <c r="B3110"/>
  <c r="A3110"/>
  <c r="G3109"/>
  <c r="J3109" s="1"/>
  <c r="F3109"/>
  <c r="E3109"/>
  <c r="D3109"/>
  <c r="C3109"/>
  <c r="B3109"/>
  <c r="A3109"/>
  <c r="G3108"/>
  <c r="J3108" s="1"/>
  <c r="F3108"/>
  <c r="E3108"/>
  <c r="D3108"/>
  <c r="C3108"/>
  <c r="B3108"/>
  <c r="A3108"/>
  <c r="G3107"/>
  <c r="J3107" s="1"/>
  <c r="F3107"/>
  <c r="E3107"/>
  <c r="D3107"/>
  <c r="C3107"/>
  <c r="B3107"/>
  <c r="A3107"/>
  <c r="G3106"/>
  <c r="J3106" s="1"/>
  <c r="F3106"/>
  <c r="E3106"/>
  <c r="D3106"/>
  <c r="C3106"/>
  <c r="B3106"/>
  <c r="A3106"/>
  <c r="G3105"/>
  <c r="J3105" s="1"/>
  <c r="F3105"/>
  <c r="E3105"/>
  <c r="D3105"/>
  <c r="C3105"/>
  <c r="B3105"/>
  <c r="A3105"/>
  <c r="G3104"/>
  <c r="J3104" s="1"/>
  <c r="F3104"/>
  <c r="E3104"/>
  <c r="D3104"/>
  <c r="C3104"/>
  <c r="B3104"/>
  <c r="A3104"/>
  <c r="G3103"/>
  <c r="J3103" s="1"/>
  <c r="F3103"/>
  <c r="E3103"/>
  <c r="D3103"/>
  <c r="C3103"/>
  <c r="B3103"/>
  <c r="A3103"/>
  <c r="G3102"/>
  <c r="J3102" s="1"/>
  <c r="F3102"/>
  <c r="E3102"/>
  <c r="D3102"/>
  <c r="C3102"/>
  <c r="B3102"/>
  <c r="A3102"/>
  <c r="G3101"/>
  <c r="J3101" s="1"/>
  <c r="F3101"/>
  <c r="E3101"/>
  <c r="D3101"/>
  <c r="C3101"/>
  <c r="B3101"/>
  <c r="A3101"/>
  <c r="G3100"/>
  <c r="J3100" s="1"/>
  <c r="F3100"/>
  <c r="E3100"/>
  <c r="D3100"/>
  <c r="C3100"/>
  <c r="B3100"/>
  <c r="A3100"/>
  <c r="G3099"/>
  <c r="J3099" s="1"/>
  <c r="F3099"/>
  <c r="E3099"/>
  <c r="D3099"/>
  <c r="C3099"/>
  <c r="B3099"/>
  <c r="A3099"/>
  <c r="G3098"/>
  <c r="J3098" s="1"/>
  <c r="F3098"/>
  <c r="E3098"/>
  <c r="D3098"/>
  <c r="C3098"/>
  <c r="B3098"/>
  <c r="A3098"/>
  <c r="G3097"/>
  <c r="J3097" s="1"/>
  <c r="F3097"/>
  <c r="E3097"/>
  <c r="D3097"/>
  <c r="C3097"/>
  <c r="B3097"/>
  <c r="A3097"/>
  <c r="G3096"/>
  <c r="J3096" s="1"/>
  <c r="F3096"/>
  <c r="E3096"/>
  <c r="D3096"/>
  <c r="C3096"/>
  <c r="B3096"/>
  <c r="A3096"/>
  <c r="G3095"/>
  <c r="J3095" s="1"/>
  <c r="F3095"/>
  <c r="E3095"/>
  <c r="D3095"/>
  <c r="C3095"/>
  <c r="B3095"/>
  <c r="A3095"/>
  <c r="G3094"/>
  <c r="J3094" s="1"/>
  <c r="F3094"/>
  <c r="E3094"/>
  <c r="D3094"/>
  <c r="C3094"/>
  <c r="B3094"/>
  <c r="A3094"/>
  <c r="G3093"/>
  <c r="J3093" s="1"/>
  <c r="F3093"/>
  <c r="E3093"/>
  <c r="D3093"/>
  <c r="C3093"/>
  <c r="B3093"/>
  <c r="A3093"/>
  <c r="G3092"/>
  <c r="J3092" s="1"/>
  <c r="F3092"/>
  <c r="E3092"/>
  <c r="D3092"/>
  <c r="C3092"/>
  <c r="B3092"/>
  <c r="A3092"/>
  <c r="G3091"/>
  <c r="J3091" s="1"/>
  <c r="F3091"/>
  <c r="E3091"/>
  <c r="D3091"/>
  <c r="C3091"/>
  <c r="B3091"/>
  <c r="A3091"/>
  <c r="G3090"/>
  <c r="J3090" s="1"/>
  <c r="F3090"/>
  <c r="E3090"/>
  <c r="D3090"/>
  <c r="C3090"/>
  <c r="B3090"/>
  <c r="A3090"/>
  <c r="G3089"/>
  <c r="J3089" s="1"/>
  <c r="F3089"/>
  <c r="E3089"/>
  <c r="D3089"/>
  <c r="C3089"/>
  <c r="B3089"/>
  <c r="A3089"/>
  <c r="G3088"/>
  <c r="J3088" s="1"/>
  <c r="F3088"/>
  <c r="E3088"/>
  <c r="D3088"/>
  <c r="C3088"/>
  <c r="B3088"/>
  <c r="A3088"/>
  <c r="G3087"/>
  <c r="J3087" s="1"/>
  <c r="F3087"/>
  <c r="E3087"/>
  <c r="D3087"/>
  <c r="C3087"/>
  <c r="B3087"/>
  <c r="A3087"/>
  <c r="G3086"/>
  <c r="J3086" s="1"/>
  <c r="F3086"/>
  <c r="E3086"/>
  <c r="D3086"/>
  <c r="C3086"/>
  <c r="B3086"/>
  <c r="A3086"/>
  <c r="G3085"/>
  <c r="J3085" s="1"/>
  <c r="F3085"/>
  <c r="E3085"/>
  <c r="D3085"/>
  <c r="C3085"/>
  <c r="B3085"/>
  <c r="A3085"/>
  <c r="G3084"/>
  <c r="J3084" s="1"/>
  <c r="F3084"/>
  <c r="E3084"/>
  <c r="D3084"/>
  <c r="C3084"/>
  <c r="B3084"/>
  <c r="A3084"/>
  <c r="G3083"/>
  <c r="J3083" s="1"/>
  <c r="F3083"/>
  <c r="E3083"/>
  <c r="D3083"/>
  <c r="C3083"/>
  <c r="B3083"/>
  <c r="A3083"/>
  <c r="G3082"/>
  <c r="J3082" s="1"/>
  <c r="F3082"/>
  <c r="E3082"/>
  <c r="D3082"/>
  <c r="C3082"/>
  <c r="B3082"/>
  <c r="A3082"/>
  <c r="G3081"/>
  <c r="J3081" s="1"/>
  <c r="F3081"/>
  <c r="E3081"/>
  <c r="D3081"/>
  <c r="C3081"/>
  <c r="B3081"/>
  <c r="A3081"/>
  <c r="G3080"/>
  <c r="J3080" s="1"/>
  <c r="F3080"/>
  <c r="E3080"/>
  <c r="D3080"/>
  <c r="C3080"/>
  <c r="B3080"/>
  <c r="A3080"/>
  <c r="G3079"/>
  <c r="J3079" s="1"/>
  <c r="F3079"/>
  <c r="E3079"/>
  <c r="D3079"/>
  <c r="C3079"/>
  <c r="B3079"/>
  <c r="A3079"/>
  <c r="G3078"/>
  <c r="J3078" s="1"/>
  <c r="F3078"/>
  <c r="E3078"/>
  <c r="D3078"/>
  <c r="C3078"/>
  <c r="B3078"/>
  <c r="A3078"/>
  <c r="G3077"/>
  <c r="J3077" s="1"/>
  <c r="F3077"/>
  <c r="E3077"/>
  <c r="D3077"/>
  <c r="C3077"/>
  <c r="B3077"/>
  <c r="A3077"/>
  <c r="G3076"/>
  <c r="J3076" s="1"/>
  <c r="F3076"/>
  <c r="E3076"/>
  <c r="D3076"/>
  <c r="C3076"/>
  <c r="B3076"/>
  <c r="A3076"/>
  <c r="G3075"/>
  <c r="J3075" s="1"/>
  <c r="F3075"/>
  <c r="E3075"/>
  <c r="D3075"/>
  <c r="C3075"/>
  <c r="B3075"/>
  <c r="A3075"/>
  <c r="G3074"/>
  <c r="J3074" s="1"/>
  <c r="F3074"/>
  <c r="E3074"/>
  <c r="D3074"/>
  <c r="C3074"/>
  <c r="B3074"/>
  <c r="A3074"/>
  <c r="G3073"/>
  <c r="J3073" s="1"/>
  <c r="F3073"/>
  <c r="E3073"/>
  <c r="D3073"/>
  <c r="C3073"/>
  <c r="B3073"/>
  <c r="A3073"/>
  <c r="G3072"/>
  <c r="J3072" s="1"/>
  <c r="F3072"/>
  <c r="E3072"/>
  <c r="D3072"/>
  <c r="C3072"/>
  <c r="B3072"/>
  <c r="A3072"/>
  <c r="G3071"/>
  <c r="J3071" s="1"/>
  <c r="F3071"/>
  <c r="E3071"/>
  <c r="D3071"/>
  <c r="C3071"/>
  <c r="B3071"/>
  <c r="A3071"/>
  <c r="G3070"/>
  <c r="J3070" s="1"/>
  <c r="F3070"/>
  <c r="E3070"/>
  <c r="D3070"/>
  <c r="C3070"/>
  <c r="B3070"/>
  <c r="A3070"/>
  <c r="G3069"/>
  <c r="J3069" s="1"/>
  <c r="F3069"/>
  <c r="E3069"/>
  <c r="D3069"/>
  <c r="C3069"/>
  <c r="B3069"/>
  <c r="A3069"/>
  <c r="G3068"/>
  <c r="J3068" s="1"/>
  <c r="F3068"/>
  <c r="E3068"/>
  <c r="D3068"/>
  <c r="C3068"/>
  <c r="B3068"/>
  <c r="A3068"/>
  <c r="G3067"/>
  <c r="J3067" s="1"/>
  <c r="F3067"/>
  <c r="E3067"/>
  <c r="D3067"/>
  <c r="C3067"/>
  <c r="B3067"/>
  <c r="A3067"/>
  <c r="G3066"/>
  <c r="J3066" s="1"/>
  <c r="F3066"/>
  <c r="E3066"/>
  <c r="D3066"/>
  <c r="C3066"/>
  <c r="B3066"/>
  <c r="A3066"/>
  <c r="G3065"/>
  <c r="J3065" s="1"/>
  <c r="F3065"/>
  <c r="E3065"/>
  <c r="D3065"/>
  <c r="C3065"/>
  <c r="B3065"/>
  <c r="A3065"/>
  <c r="G3064"/>
  <c r="J3064" s="1"/>
  <c r="F3064"/>
  <c r="E3064"/>
  <c r="D3064"/>
  <c r="C3064"/>
  <c r="B3064"/>
  <c r="A3064"/>
  <c r="G3063"/>
  <c r="J3063" s="1"/>
  <c r="F3063"/>
  <c r="E3063"/>
  <c r="D3063"/>
  <c r="C3063"/>
  <c r="B3063"/>
  <c r="A3063"/>
  <c r="G3062"/>
  <c r="J3062" s="1"/>
  <c r="F3062"/>
  <c r="E3062"/>
  <c r="D3062"/>
  <c r="C3062"/>
  <c r="B3062"/>
  <c r="A3062"/>
  <c r="G3061"/>
  <c r="J3061" s="1"/>
  <c r="F3061"/>
  <c r="E3061"/>
  <c r="D3061"/>
  <c r="C3061"/>
  <c r="B3061"/>
  <c r="A3061"/>
  <c r="G3060"/>
  <c r="J3060" s="1"/>
  <c r="F3060"/>
  <c r="E3060"/>
  <c r="D3060"/>
  <c r="C3060"/>
  <c r="B3060"/>
  <c r="A3060"/>
  <c r="G3059"/>
  <c r="J3059" s="1"/>
  <c r="F3059"/>
  <c r="E3059"/>
  <c r="D3059"/>
  <c r="C3059"/>
  <c r="B3059"/>
  <c r="A3059"/>
  <c r="G3058"/>
  <c r="J3058" s="1"/>
  <c r="F3058"/>
  <c r="E3058"/>
  <c r="D3058"/>
  <c r="C3058"/>
  <c r="B3058"/>
  <c r="A3058"/>
  <c r="G3057"/>
  <c r="J3057" s="1"/>
  <c r="F3057"/>
  <c r="E3057"/>
  <c r="D3057"/>
  <c r="C3057"/>
  <c r="B3057"/>
  <c r="A3057"/>
  <c r="G3056"/>
  <c r="J3056" s="1"/>
  <c r="F3056"/>
  <c r="E3056"/>
  <c r="D3056"/>
  <c r="C3056"/>
  <c r="B3056"/>
  <c r="A3056"/>
  <c r="G3055"/>
  <c r="J3055" s="1"/>
  <c r="F3055"/>
  <c r="E3055"/>
  <c r="D3055"/>
  <c r="C3055"/>
  <c r="B3055"/>
  <c r="A3055"/>
  <c r="G3054"/>
  <c r="J3054" s="1"/>
  <c r="F3054"/>
  <c r="E3054"/>
  <c r="D3054"/>
  <c r="C3054"/>
  <c r="B3054"/>
  <c r="A3054"/>
  <c r="G3053"/>
  <c r="J3053" s="1"/>
  <c r="F3053"/>
  <c r="E3053"/>
  <c r="D3053"/>
  <c r="C3053"/>
  <c r="B3053"/>
  <c r="A3053"/>
  <c r="G3052"/>
  <c r="J3052" s="1"/>
  <c r="F3052"/>
  <c r="E3052"/>
  <c r="D3052"/>
  <c r="C3052"/>
  <c r="B3052"/>
  <c r="A3052"/>
  <c r="G3051"/>
  <c r="J3051" s="1"/>
  <c r="F3051"/>
  <c r="E3051"/>
  <c r="D3051"/>
  <c r="C3051"/>
  <c r="B3051"/>
  <c r="A3051"/>
  <c r="G3050"/>
  <c r="J3050" s="1"/>
  <c r="F3050"/>
  <c r="E3050"/>
  <c r="D3050"/>
  <c r="C3050"/>
  <c r="B3050"/>
  <c r="A3050"/>
  <c r="G3049"/>
  <c r="J3049" s="1"/>
  <c r="F3049"/>
  <c r="E3049"/>
  <c r="D3049"/>
  <c r="C3049"/>
  <c r="B3049"/>
  <c r="A3049"/>
  <c r="G3048"/>
  <c r="J3048" s="1"/>
  <c r="F3048"/>
  <c r="E3048"/>
  <c r="D3048"/>
  <c r="C3048"/>
  <c r="B3048"/>
  <c r="A3048"/>
  <c r="G3047"/>
  <c r="J3047" s="1"/>
  <c r="F3047"/>
  <c r="E3047"/>
  <c r="D3047"/>
  <c r="C3047"/>
  <c r="B3047"/>
  <c r="A3047"/>
  <c r="G3046"/>
  <c r="J3046" s="1"/>
  <c r="F3046"/>
  <c r="E3046"/>
  <c r="D3046"/>
  <c r="C3046"/>
  <c r="B3046"/>
  <c r="A3046"/>
  <c r="G3045"/>
  <c r="J3045" s="1"/>
  <c r="F3045"/>
  <c r="E3045"/>
  <c r="D3045"/>
  <c r="C3045"/>
  <c r="B3045"/>
  <c r="A3045"/>
  <c r="G3044"/>
  <c r="J3044" s="1"/>
  <c r="F3044"/>
  <c r="E3044"/>
  <c r="D3044"/>
  <c r="C3044"/>
  <c r="B3044"/>
  <c r="A3044"/>
  <c r="G3043"/>
  <c r="J3043" s="1"/>
  <c r="F3043"/>
  <c r="E3043"/>
  <c r="D3043"/>
  <c r="C3043"/>
  <c r="B3043"/>
  <c r="A3043"/>
  <c r="G3042"/>
  <c r="J3042" s="1"/>
  <c r="F3042"/>
  <c r="E3042"/>
  <c r="D3042"/>
  <c r="C3042"/>
  <c r="B3042"/>
  <c r="A3042"/>
  <c r="G3041"/>
  <c r="J3041" s="1"/>
  <c r="F3041"/>
  <c r="E3041"/>
  <c r="D3041"/>
  <c r="C3041"/>
  <c r="B3041"/>
  <c r="A3041"/>
  <c r="G3040"/>
  <c r="J3040" s="1"/>
  <c r="F3040"/>
  <c r="E3040"/>
  <c r="D3040"/>
  <c r="C3040"/>
  <c r="B3040"/>
  <c r="A3040"/>
  <c r="G3039"/>
  <c r="J3039" s="1"/>
  <c r="F3039"/>
  <c r="E3039"/>
  <c r="D3039"/>
  <c r="C3039"/>
  <c r="B3039"/>
  <c r="A3039"/>
  <c r="G3038"/>
  <c r="J3038" s="1"/>
  <c r="F3038"/>
  <c r="E3038"/>
  <c r="D3038"/>
  <c r="C3038"/>
  <c r="B3038"/>
  <c r="A3038"/>
  <c r="G3037"/>
  <c r="J3037" s="1"/>
  <c r="F3037"/>
  <c r="E3037"/>
  <c r="D3037"/>
  <c r="C3037"/>
  <c r="B3037"/>
  <c r="A3037"/>
  <c r="G3036"/>
  <c r="J3036" s="1"/>
  <c r="F3036"/>
  <c r="E3036"/>
  <c r="D3036"/>
  <c r="C3036"/>
  <c r="B3036"/>
  <c r="A3036"/>
  <c r="G3035"/>
  <c r="J3035" s="1"/>
  <c r="F3035"/>
  <c r="E3035"/>
  <c r="D3035"/>
  <c r="C3035"/>
  <c r="B3035"/>
  <c r="A3035"/>
  <c r="G3034"/>
  <c r="J3034" s="1"/>
  <c r="F3034"/>
  <c r="E3034"/>
  <c r="D3034"/>
  <c r="C3034"/>
  <c r="B3034"/>
  <c r="A3034"/>
  <c r="G3033"/>
  <c r="J3033" s="1"/>
  <c r="F3033"/>
  <c r="E3033"/>
  <c r="D3033"/>
  <c r="C3033"/>
  <c r="B3033"/>
  <c r="A3033"/>
  <c r="G3032"/>
  <c r="J3032" s="1"/>
  <c r="F3032"/>
  <c r="E3032"/>
  <c r="D3032"/>
  <c r="C3032"/>
  <c r="B3032"/>
  <c r="A3032"/>
  <c r="G3031"/>
  <c r="J3031" s="1"/>
  <c r="F3031"/>
  <c r="E3031"/>
  <c r="D3031"/>
  <c r="C3031"/>
  <c r="B3031"/>
  <c r="A3031"/>
  <c r="G3030"/>
  <c r="J3030" s="1"/>
  <c r="F3030"/>
  <c r="E3030"/>
  <c r="D3030"/>
  <c r="C3030"/>
  <c r="B3030"/>
  <c r="A3030"/>
  <c r="G3029"/>
  <c r="J3029" s="1"/>
  <c r="F3029"/>
  <c r="E3029"/>
  <c r="D3029"/>
  <c r="C3029"/>
  <c r="B3029"/>
  <c r="A3029"/>
  <c r="G3028"/>
  <c r="J3028" s="1"/>
  <c r="F3028"/>
  <c r="E3028"/>
  <c r="D3028"/>
  <c r="C3028"/>
  <c r="B3028"/>
  <c r="A3028"/>
  <c r="G3027"/>
  <c r="J3027" s="1"/>
  <c r="F3027"/>
  <c r="E3027"/>
  <c r="D3027"/>
  <c r="C3027"/>
  <c r="B3027"/>
  <c r="A3027"/>
  <c r="G3026"/>
  <c r="J3026" s="1"/>
  <c r="F3026"/>
  <c r="E3026"/>
  <c r="D3026"/>
  <c r="C3026"/>
  <c r="B3026"/>
  <c r="A3026"/>
  <c r="G3025"/>
  <c r="J3025" s="1"/>
  <c r="F3025"/>
  <c r="E3025"/>
  <c r="D3025"/>
  <c r="C3025"/>
  <c r="B3025"/>
  <c r="A3025"/>
  <c r="G3024"/>
  <c r="J3024" s="1"/>
  <c r="F3024"/>
  <c r="E3024"/>
  <c r="D3024"/>
  <c r="C3024"/>
  <c r="B3024"/>
  <c r="A3024"/>
  <c r="G3023"/>
  <c r="J3023" s="1"/>
  <c r="F3023"/>
  <c r="E3023"/>
  <c r="D3023"/>
  <c r="C3023"/>
  <c r="B3023"/>
  <c r="A3023"/>
  <c r="G3022"/>
  <c r="J3022" s="1"/>
  <c r="F3022"/>
  <c r="E3022"/>
  <c r="D3022"/>
  <c r="C3022"/>
  <c r="B3022"/>
  <c r="A3022"/>
  <c r="G3021"/>
  <c r="J3021" s="1"/>
  <c r="F3021"/>
  <c r="E3021"/>
  <c r="D3021"/>
  <c r="C3021"/>
  <c r="B3021"/>
  <c r="A3021"/>
  <c r="G3020"/>
  <c r="J3020" s="1"/>
  <c r="F3020"/>
  <c r="E3020"/>
  <c r="D3020"/>
  <c r="C3020"/>
  <c r="B3020"/>
  <c r="A3020"/>
  <c r="G3019"/>
  <c r="J3019" s="1"/>
  <c r="F3019"/>
  <c r="E3019"/>
  <c r="D3019"/>
  <c r="C3019"/>
  <c r="B3019"/>
  <c r="A3019"/>
  <c r="G3018"/>
  <c r="J3018" s="1"/>
  <c r="F3018"/>
  <c r="E3018"/>
  <c r="D3018"/>
  <c r="C3018"/>
  <c r="B3018"/>
  <c r="A3018"/>
  <c r="G3017"/>
  <c r="J3017" s="1"/>
  <c r="F3017"/>
  <c r="E3017"/>
  <c r="D3017"/>
  <c r="C3017"/>
  <c r="B3017"/>
  <c r="A3017"/>
  <c r="G3016"/>
  <c r="J3016" s="1"/>
  <c r="F3016"/>
  <c r="E3016"/>
  <c r="D3016"/>
  <c r="C3016"/>
  <c r="B3016"/>
  <c r="A3016"/>
  <c r="G3015"/>
  <c r="J3015" s="1"/>
  <c r="F3015"/>
  <c r="E3015"/>
  <c r="D3015"/>
  <c r="C3015"/>
  <c r="B3015"/>
  <c r="A3015"/>
  <c r="G3014"/>
  <c r="J3014" s="1"/>
  <c r="F3014"/>
  <c r="E3014"/>
  <c r="D3014"/>
  <c r="C3014"/>
  <c r="B3014"/>
  <c r="A3014"/>
  <c r="G3013"/>
  <c r="J3013" s="1"/>
  <c r="F3013"/>
  <c r="E3013"/>
  <c r="D3013"/>
  <c r="C3013"/>
  <c r="B3013"/>
  <c r="A3013"/>
  <c r="G3012"/>
  <c r="J3012" s="1"/>
  <c r="F3012"/>
  <c r="E3012"/>
  <c r="D3012"/>
  <c r="C3012"/>
  <c r="B3012"/>
  <c r="A3012"/>
  <c r="G3011"/>
  <c r="J3011" s="1"/>
  <c r="F3011"/>
  <c r="E3011"/>
  <c r="D3011"/>
  <c r="C3011"/>
  <c r="B3011"/>
  <c r="A3011"/>
  <c r="G3010"/>
  <c r="J3010" s="1"/>
  <c r="F3010"/>
  <c r="E3010"/>
  <c r="D3010"/>
  <c r="C3010"/>
  <c r="B3010"/>
  <c r="A3010"/>
  <c r="G3009"/>
  <c r="J3009" s="1"/>
  <c r="F3009"/>
  <c r="E3009"/>
  <c r="D3009"/>
  <c r="C3009"/>
  <c r="B3009"/>
  <c r="A3009"/>
  <c r="G3008"/>
  <c r="J3008" s="1"/>
  <c r="F3008"/>
  <c r="E3008"/>
  <c r="D3008"/>
  <c r="C3008"/>
  <c r="B3008"/>
  <c r="A3008"/>
  <c r="G3007"/>
  <c r="J3007" s="1"/>
  <c r="F3007"/>
  <c r="E3007"/>
  <c r="D3007"/>
  <c r="C3007"/>
  <c r="B3007"/>
  <c r="A3007"/>
  <c r="G3006"/>
  <c r="J3006" s="1"/>
  <c r="F3006"/>
  <c r="E3006"/>
  <c r="D3006"/>
  <c r="C3006"/>
  <c r="B3006"/>
  <c r="A3006"/>
  <c r="G3005"/>
  <c r="J3005" s="1"/>
  <c r="F3005"/>
  <c r="E3005"/>
  <c r="D3005"/>
  <c r="C3005"/>
  <c r="B3005"/>
  <c r="A3005"/>
  <c r="G3004"/>
  <c r="J3004" s="1"/>
  <c r="F3004"/>
  <c r="E3004"/>
  <c r="D3004"/>
  <c r="C3004"/>
  <c r="B3004"/>
  <c r="A3004"/>
  <c r="G3003"/>
  <c r="J3003" s="1"/>
  <c r="F3003"/>
  <c r="E3003"/>
  <c r="D3003"/>
  <c r="C3003"/>
  <c r="B3003"/>
  <c r="A3003"/>
  <c r="G3002"/>
  <c r="J3002" s="1"/>
  <c r="F3002"/>
  <c r="E3002"/>
  <c r="D3002"/>
  <c r="C3002"/>
  <c r="B3002"/>
  <c r="A3002"/>
  <c r="G3001"/>
  <c r="J3001" s="1"/>
  <c r="F3001"/>
  <c r="E3001"/>
  <c r="D3001"/>
  <c r="C3001"/>
  <c r="B3001"/>
  <c r="A3001"/>
  <c r="G3000"/>
  <c r="J3000" s="1"/>
  <c r="F3000"/>
  <c r="E3000"/>
  <c r="D3000"/>
  <c r="C3000"/>
  <c r="B3000"/>
  <c r="A3000"/>
  <c r="G2999"/>
  <c r="J2999" s="1"/>
  <c r="F2999"/>
  <c r="E2999"/>
  <c r="D2999"/>
  <c r="C2999"/>
  <c r="B2999"/>
  <c r="A2999"/>
  <c r="G2998"/>
  <c r="J2998" s="1"/>
  <c r="F2998"/>
  <c r="E2998"/>
  <c r="D2998"/>
  <c r="C2998"/>
  <c r="B2998"/>
  <c r="A2998"/>
  <c r="G2997"/>
  <c r="J2997" s="1"/>
  <c r="F2997"/>
  <c r="E2997"/>
  <c r="D2997"/>
  <c r="C2997"/>
  <c r="B2997"/>
  <c r="A2997"/>
  <c r="G2996"/>
  <c r="J2996" s="1"/>
  <c r="F2996"/>
  <c r="E2996"/>
  <c r="D2996"/>
  <c r="C2996"/>
  <c r="B2996"/>
  <c r="A2996"/>
  <c r="G2995"/>
  <c r="J2995" s="1"/>
  <c r="F2995"/>
  <c r="E2995"/>
  <c r="D2995"/>
  <c r="C2995"/>
  <c r="B2995"/>
  <c r="A2995"/>
  <c r="G2994"/>
  <c r="J2994" s="1"/>
  <c r="F2994"/>
  <c r="E2994"/>
  <c r="D2994"/>
  <c r="C2994"/>
  <c r="B2994"/>
  <c r="A2994"/>
  <c r="G2993"/>
  <c r="J2993" s="1"/>
  <c r="F2993"/>
  <c r="E2993"/>
  <c r="D2993"/>
  <c r="C2993"/>
  <c r="B2993"/>
  <c r="A2993"/>
  <c r="G2992"/>
  <c r="J2992" s="1"/>
  <c r="F2992"/>
  <c r="E2992"/>
  <c r="D2992"/>
  <c r="C2992"/>
  <c r="B2992"/>
  <c r="A2992"/>
  <c r="G2991"/>
  <c r="J2991" s="1"/>
  <c r="F2991"/>
  <c r="E2991"/>
  <c r="D2991"/>
  <c r="C2991"/>
  <c r="B2991"/>
  <c r="A2991"/>
  <c r="G2990"/>
  <c r="J2990" s="1"/>
  <c r="F2990"/>
  <c r="E2990"/>
  <c r="D2990"/>
  <c r="C2990"/>
  <c r="B2990"/>
  <c r="A2990"/>
  <c r="G2989"/>
  <c r="J2989" s="1"/>
  <c r="F2989"/>
  <c r="E2989"/>
  <c r="D2989"/>
  <c r="C2989"/>
  <c r="B2989"/>
  <c r="A2989"/>
  <c r="G2988"/>
  <c r="J2988" s="1"/>
  <c r="F2988"/>
  <c r="E2988"/>
  <c r="D2988"/>
  <c r="C2988"/>
  <c r="B2988"/>
  <c r="A2988"/>
  <c r="G2987"/>
  <c r="J2987" s="1"/>
  <c r="F2987"/>
  <c r="E2987"/>
  <c r="D2987"/>
  <c r="C2987"/>
  <c r="B2987"/>
  <c r="A2987"/>
  <c r="G2986"/>
  <c r="J2986" s="1"/>
  <c r="F2986"/>
  <c r="E2986"/>
  <c r="D2986"/>
  <c r="C2986"/>
  <c r="B2986"/>
  <c r="A2986"/>
  <c r="G2985"/>
  <c r="J2985" s="1"/>
  <c r="F2985"/>
  <c r="E2985"/>
  <c r="D2985"/>
  <c r="C2985"/>
  <c r="B2985"/>
  <c r="A2985"/>
  <c r="G2984"/>
  <c r="J2984" s="1"/>
  <c r="F2984"/>
  <c r="E2984"/>
  <c r="D2984"/>
  <c r="C2984"/>
  <c r="B2984"/>
  <c r="A2984"/>
  <c r="G2983"/>
  <c r="J2983" s="1"/>
  <c r="F2983"/>
  <c r="E2983"/>
  <c r="D2983"/>
  <c r="C2983"/>
  <c r="B2983"/>
  <c r="A2983"/>
  <c r="G2982"/>
  <c r="J2982" s="1"/>
  <c r="F2982"/>
  <c r="E2982"/>
  <c r="D2982"/>
  <c r="C2982"/>
  <c r="B2982"/>
  <c r="A2982"/>
  <c r="G2981"/>
  <c r="J2981" s="1"/>
  <c r="F2981"/>
  <c r="E2981"/>
  <c r="D2981"/>
  <c r="C2981"/>
  <c r="B2981"/>
  <c r="A2981"/>
  <c r="G2980"/>
  <c r="J2980" s="1"/>
  <c r="F2980"/>
  <c r="E2980"/>
  <c r="D2980"/>
  <c r="C2980"/>
  <c r="B2980"/>
  <c r="A2980"/>
  <c r="G2979"/>
  <c r="J2979" s="1"/>
  <c r="F2979"/>
  <c r="E2979"/>
  <c r="D2979"/>
  <c r="C2979"/>
  <c r="B2979"/>
  <c r="A2979"/>
  <c r="G2978"/>
  <c r="J2978" s="1"/>
  <c r="F2978"/>
  <c r="E2978"/>
  <c r="D2978"/>
  <c r="C2978"/>
  <c r="B2978"/>
  <c r="A2978"/>
  <c r="G2977"/>
  <c r="J2977" s="1"/>
  <c r="F2977"/>
  <c r="E2977"/>
  <c r="D2977"/>
  <c r="C2977"/>
  <c r="B2977"/>
  <c r="A2977"/>
  <c r="G2976"/>
  <c r="J2976" s="1"/>
  <c r="F2976"/>
  <c r="E2976"/>
  <c r="D2976"/>
  <c r="C2976"/>
  <c r="B2976"/>
  <c r="A2976"/>
  <c r="G2975"/>
  <c r="J2975" s="1"/>
  <c r="F2975"/>
  <c r="E2975"/>
  <c r="D2975"/>
  <c r="C2975"/>
  <c r="B2975"/>
  <c r="A2975"/>
  <c r="G2974"/>
  <c r="J2974" s="1"/>
  <c r="F2974"/>
  <c r="E2974"/>
  <c r="D2974"/>
  <c r="C2974"/>
  <c r="B2974"/>
  <c r="A2974"/>
  <c r="G2973"/>
  <c r="J2973" s="1"/>
  <c r="F2973"/>
  <c r="E2973"/>
  <c r="D2973"/>
  <c r="C2973"/>
  <c r="B2973"/>
  <c r="A2973"/>
  <c r="G2972"/>
  <c r="J2972" s="1"/>
  <c r="F2972"/>
  <c r="E2972"/>
  <c r="D2972"/>
  <c r="C2972"/>
  <c r="B2972"/>
  <c r="A2972"/>
  <c r="G2971"/>
  <c r="J2971" s="1"/>
  <c r="F2971"/>
  <c r="E2971"/>
  <c r="D2971"/>
  <c r="C2971"/>
  <c r="B2971"/>
  <c r="A2971"/>
  <c r="G2970"/>
  <c r="J2970" s="1"/>
  <c r="F2970"/>
  <c r="E2970"/>
  <c r="D2970"/>
  <c r="C2970"/>
  <c r="B2970"/>
  <c r="A2970"/>
  <c r="G2969"/>
  <c r="J2969" s="1"/>
  <c r="F2969"/>
  <c r="E2969"/>
  <c r="D2969"/>
  <c r="C2969"/>
  <c r="B2969"/>
  <c r="A2969"/>
  <c r="G2968"/>
  <c r="J2968" s="1"/>
  <c r="F2968"/>
  <c r="E2968"/>
  <c r="D2968"/>
  <c r="C2968"/>
  <c r="B2968"/>
  <c r="A2968"/>
  <c r="G2967"/>
  <c r="J2967" s="1"/>
  <c r="F2967"/>
  <c r="E2967"/>
  <c r="D2967"/>
  <c r="C2967"/>
  <c r="B2967"/>
  <c r="A2967"/>
  <c r="G2966"/>
  <c r="J2966" s="1"/>
  <c r="F2966"/>
  <c r="E2966"/>
  <c r="D2966"/>
  <c r="C2966"/>
  <c r="B2966"/>
  <c r="A2966"/>
  <c r="G2965"/>
  <c r="J2965" s="1"/>
  <c r="F2965"/>
  <c r="E2965"/>
  <c r="D2965"/>
  <c r="C2965"/>
  <c r="B2965"/>
  <c r="A2965"/>
  <c r="G2964"/>
  <c r="J2964" s="1"/>
  <c r="F2964"/>
  <c r="E2964"/>
  <c r="D2964"/>
  <c r="C2964"/>
  <c r="B2964"/>
  <c r="A2964"/>
  <c r="G2963"/>
  <c r="J2963" s="1"/>
  <c r="F2963"/>
  <c r="E2963"/>
  <c r="D2963"/>
  <c r="C2963"/>
  <c r="B2963"/>
  <c r="A2963"/>
  <c r="G2962"/>
  <c r="J2962" s="1"/>
  <c r="F2962"/>
  <c r="E2962"/>
  <c r="D2962"/>
  <c r="C2962"/>
  <c r="B2962"/>
  <c r="A2962"/>
  <c r="G2961"/>
  <c r="J2961" s="1"/>
  <c r="F2961"/>
  <c r="E2961"/>
  <c r="D2961"/>
  <c r="C2961"/>
  <c r="B2961"/>
  <c r="A2961"/>
  <c r="G2960"/>
  <c r="J2960" s="1"/>
  <c r="F2960"/>
  <c r="E2960"/>
  <c r="D2960"/>
  <c r="C2960"/>
  <c r="B2960"/>
  <c r="A2960"/>
  <c r="G2959"/>
  <c r="J2959" s="1"/>
  <c r="F2959"/>
  <c r="E2959"/>
  <c r="D2959"/>
  <c r="C2959"/>
  <c r="B2959"/>
  <c r="A2959"/>
  <c r="G2958"/>
  <c r="J2958" s="1"/>
  <c r="F2958"/>
  <c r="E2958"/>
  <c r="D2958"/>
  <c r="C2958"/>
  <c r="B2958"/>
  <c r="A2958"/>
  <c r="G2957"/>
  <c r="J2957" s="1"/>
  <c r="F2957"/>
  <c r="E2957"/>
  <c r="D2957"/>
  <c r="C2957"/>
  <c r="B2957"/>
  <c r="A2957"/>
  <c r="G2956"/>
  <c r="J2956" s="1"/>
  <c r="F2956"/>
  <c r="E2956"/>
  <c r="D2956"/>
  <c r="C2956"/>
  <c r="B2956"/>
  <c r="A2956"/>
  <c r="G2955"/>
  <c r="J2955" s="1"/>
  <c r="F2955"/>
  <c r="E2955"/>
  <c r="D2955"/>
  <c r="C2955"/>
  <c r="B2955"/>
  <c r="A2955"/>
  <c r="G2954"/>
  <c r="J2954" s="1"/>
  <c r="F2954"/>
  <c r="E2954"/>
  <c r="D2954"/>
  <c r="C2954"/>
  <c r="B2954"/>
  <c r="A2954"/>
  <c r="G2953"/>
  <c r="J2953" s="1"/>
  <c r="F2953"/>
  <c r="E2953"/>
  <c r="D2953"/>
  <c r="C2953"/>
  <c r="B2953"/>
  <c r="A2953"/>
  <c r="G2952"/>
  <c r="J2952" s="1"/>
  <c r="F2952"/>
  <c r="E2952"/>
  <c r="D2952"/>
  <c r="C2952"/>
  <c r="B2952"/>
  <c r="A2952"/>
  <c r="G2951"/>
  <c r="J2951" s="1"/>
  <c r="F2951"/>
  <c r="E2951"/>
  <c r="D2951"/>
  <c r="C2951"/>
  <c r="B2951"/>
  <c r="A2951"/>
  <c r="G2950"/>
  <c r="J2950" s="1"/>
  <c r="F2950"/>
  <c r="E2950"/>
  <c r="D2950"/>
  <c r="C2950"/>
  <c r="B2950"/>
  <c r="A2950"/>
  <c r="G2949"/>
  <c r="J2949" s="1"/>
  <c r="F2949"/>
  <c r="E2949"/>
  <c r="D2949"/>
  <c r="C2949"/>
  <c r="B2949"/>
  <c r="A2949"/>
  <c r="G2948"/>
  <c r="J2948" s="1"/>
  <c r="F2948"/>
  <c r="E2948"/>
  <c r="D2948"/>
  <c r="C2948"/>
  <c r="B2948"/>
  <c r="A2948"/>
  <c r="G2947"/>
  <c r="J2947" s="1"/>
  <c r="F2947"/>
  <c r="E2947"/>
  <c r="D2947"/>
  <c r="C2947"/>
  <c r="B2947"/>
  <c r="A2947"/>
  <c r="G2946"/>
  <c r="J2946" s="1"/>
  <c r="F2946"/>
  <c r="E2946"/>
  <c r="D2946"/>
  <c r="C2946"/>
  <c r="B2946"/>
  <c r="A2946"/>
  <c r="G2945"/>
  <c r="J2945" s="1"/>
  <c r="F2945"/>
  <c r="E2945"/>
  <c r="D2945"/>
  <c r="C2945"/>
  <c r="B2945"/>
  <c r="A2945"/>
  <c r="G2944"/>
  <c r="J2944" s="1"/>
  <c r="F2944"/>
  <c r="E2944"/>
  <c r="D2944"/>
  <c r="C2944"/>
  <c r="B2944"/>
  <c r="A2944"/>
  <c r="G2943"/>
  <c r="J2943" s="1"/>
  <c r="F2943"/>
  <c r="E2943"/>
  <c r="D2943"/>
  <c r="C2943"/>
  <c r="B2943"/>
  <c r="A2943"/>
  <c r="G2942"/>
  <c r="J2942" s="1"/>
  <c r="F2942"/>
  <c r="E2942"/>
  <c r="D2942"/>
  <c r="C2942"/>
  <c r="B2942"/>
  <c r="A2942"/>
  <c r="G2941"/>
  <c r="J2941" s="1"/>
  <c r="F2941"/>
  <c r="E2941"/>
  <c r="D2941"/>
  <c r="C2941"/>
  <c r="B2941"/>
  <c r="A2941"/>
  <c r="G2940"/>
  <c r="J2940" s="1"/>
  <c r="F2940"/>
  <c r="E2940"/>
  <c r="D2940"/>
  <c r="C2940"/>
  <c r="B2940"/>
  <c r="A2940"/>
  <c r="G2939"/>
  <c r="J2939" s="1"/>
  <c r="F2939"/>
  <c r="E2939"/>
  <c r="D2939"/>
  <c r="C2939"/>
  <c r="B2939"/>
  <c r="A2939"/>
  <c r="G2938"/>
  <c r="J2938" s="1"/>
  <c r="F2938"/>
  <c r="E2938"/>
  <c r="D2938"/>
  <c r="C2938"/>
  <c r="B2938"/>
  <c r="A2938"/>
  <c r="G2937"/>
  <c r="J2937" s="1"/>
  <c r="F2937"/>
  <c r="E2937"/>
  <c r="D2937"/>
  <c r="C2937"/>
  <c r="B2937"/>
  <c r="A2937"/>
  <c r="G2936"/>
  <c r="J2936" s="1"/>
  <c r="F2936"/>
  <c r="E2936"/>
  <c r="D2936"/>
  <c r="C2936"/>
  <c r="B2936"/>
  <c r="A2936"/>
  <c r="G2935"/>
  <c r="J2935" s="1"/>
  <c r="F2935"/>
  <c r="E2935"/>
  <c r="D2935"/>
  <c r="C2935"/>
  <c r="B2935"/>
  <c r="A2935"/>
  <c r="G2934"/>
  <c r="J2934" s="1"/>
  <c r="F2934"/>
  <c r="E2934"/>
  <c r="D2934"/>
  <c r="C2934"/>
  <c r="B2934"/>
  <c r="A2934"/>
  <c r="G2933"/>
  <c r="J2933" s="1"/>
  <c r="F2933"/>
  <c r="E2933"/>
  <c r="D2933"/>
  <c r="C2933"/>
  <c r="B2933"/>
  <c r="A2933"/>
  <c r="G2932"/>
  <c r="J2932" s="1"/>
  <c r="F2932"/>
  <c r="E2932"/>
  <c r="D2932"/>
  <c r="C2932"/>
  <c r="B2932"/>
  <c r="A2932"/>
  <c r="G2931"/>
  <c r="J2931" s="1"/>
  <c r="F2931"/>
  <c r="E2931"/>
  <c r="D2931"/>
  <c r="C2931"/>
  <c r="B2931"/>
  <c r="A2931"/>
  <c r="G2930"/>
  <c r="J2930" s="1"/>
  <c r="F2930"/>
  <c r="E2930"/>
  <c r="D2930"/>
  <c r="C2930"/>
  <c r="B2930"/>
  <c r="A2930"/>
  <c r="G2929"/>
  <c r="J2929" s="1"/>
  <c r="F2929"/>
  <c r="E2929"/>
  <c r="D2929"/>
  <c r="C2929"/>
  <c r="B2929"/>
  <c r="A2929"/>
  <c r="G2928"/>
  <c r="J2928" s="1"/>
  <c r="F2928"/>
  <c r="E2928"/>
  <c r="D2928"/>
  <c r="C2928"/>
  <c r="B2928"/>
  <c r="A2928"/>
  <c r="G2927"/>
  <c r="J2927" s="1"/>
  <c r="F2927"/>
  <c r="E2927"/>
  <c r="D2927"/>
  <c r="C2927"/>
  <c r="B2927"/>
  <c r="A2927"/>
  <c r="G2926"/>
  <c r="J2926" s="1"/>
  <c r="F2926"/>
  <c r="E2926"/>
  <c r="D2926"/>
  <c r="C2926"/>
  <c r="B2926"/>
  <c r="A2926"/>
  <c r="G2925"/>
  <c r="J2925" s="1"/>
  <c r="F2925"/>
  <c r="E2925"/>
  <c r="D2925"/>
  <c r="C2925"/>
  <c r="B2925"/>
  <c r="A2925"/>
  <c r="G2924"/>
  <c r="J2924" s="1"/>
  <c r="F2924"/>
  <c r="E2924"/>
  <c r="D2924"/>
  <c r="C2924"/>
  <c r="B2924"/>
  <c r="A2924"/>
  <c r="G2923"/>
  <c r="J2923" s="1"/>
  <c r="F2923"/>
  <c r="E2923"/>
  <c r="D2923"/>
  <c r="C2923"/>
  <c r="B2923"/>
  <c r="A2923"/>
  <c r="G2922"/>
  <c r="J2922" s="1"/>
  <c r="F2922"/>
  <c r="E2922"/>
  <c r="D2922"/>
  <c r="C2922"/>
  <c r="B2922"/>
  <c r="A2922"/>
  <c r="G2921"/>
  <c r="J2921" s="1"/>
  <c r="F2921"/>
  <c r="E2921"/>
  <c r="D2921"/>
  <c r="C2921"/>
  <c r="B2921"/>
  <c r="A2921"/>
  <c r="G2920"/>
  <c r="J2920" s="1"/>
  <c r="F2920"/>
  <c r="E2920"/>
  <c r="D2920"/>
  <c r="C2920"/>
  <c r="B2920"/>
  <c r="A2920"/>
  <c r="G2919"/>
  <c r="J2919" s="1"/>
  <c r="F2919"/>
  <c r="E2919"/>
  <c r="D2919"/>
  <c r="C2919"/>
  <c r="B2919"/>
  <c r="A2919"/>
  <c r="G2918"/>
  <c r="J2918" s="1"/>
  <c r="F2918"/>
  <c r="E2918"/>
  <c r="D2918"/>
  <c r="C2918"/>
  <c r="B2918"/>
  <c r="A2918"/>
  <c r="G2917"/>
  <c r="J2917" s="1"/>
  <c r="F2917"/>
  <c r="E2917"/>
  <c r="D2917"/>
  <c r="C2917"/>
  <c r="B2917"/>
  <c r="A2917"/>
  <c r="G2916"/>
  <c r="J2916" s="1"/>
  <c r="F2916"/>
  <c r="E2916"/>
  <c r="D2916"/>
  <c r="C2916"/>
  <c r="B2916"/>
  <c r="A2916"/>
  <c r="G2915"/>
  <c r="J2915" s="1"/>
  <c r="F2915"/>
  <c r="E2915"/>
  <c r="D2915"/>
  <c r="C2915"/>
  <c r="B2915"/>
  <c r="A2915"/>
  <c r="G2914"/>
  <c r="J2914" s="1"/>
  <c r="F2914"/>
  <c r="E2914"/>
  <c r="D2914"/>
  <c r="C2914"/>
  <c r="B2914"/>
  <c r="A2914"/>
  <c r="G2913"/>
  <c r="J2913" s="1"/>
  <c r="F2913"/>
  <c r="E2913"/>
  <c r="D2913"/>
  <c r="C2913"/>
  <c r="B2913"/>
  <c r="A2913"/>
  <c r="G2912"/>
  <c r="J2912" s="1"/>
  <c r="F2912"/>
  <c r="E2912"/>
  <c r="D2912"/>
  <c r="C2912"/>
  <c r="B2912"/>
  <c r="A2912"/>
  <c r="G2911"/>
  <c r="J2911" s="1"/>
  <c r="F2911"/>
  <c r="E2911"/>
  <c r="D2911"/>
  <c r="C2911"/>
  <c r="B2911"/>
  <c r="A2911"/>
  <c r="G2910"/>
  <c r="J2910" s="1"/>
  <c r="F2910"/>
  <c r="E2910"/>
  <c r="D2910"/>
  <c r="C2910"/>
  <c r="B2910"/>
  <c r="A2910"/>
  <c r="G2909"/>
  <c r="J2909" s="1"/>
  <c r="F2909"/>
  <c r="E2909"/>
  <c r="D2909"/>
  <c r="C2909"/>
  <c r="B2909"/>
  <c r="A2909"/>
  <c r="G2908"/>
  <c r="J2908" s="1"/>
  <c r="F2908"/>
  <c r="E2908"/>
  <c r="D2908"/>
  <c r="C2908"/>
  <c r="B2908"/>
  <c r="A2908"/>
  <c r="G2907"/>
  <c r="J2907" s="1"/>
  <c r="F2907"/>
  <c r="E2907"/>
  <c r="D2907"/>
  <c r="C2907"/>
  <c r="B2907"/>
  <c r="A2907"/>
  <c r="G2906"/>
  <c r="J2906" s="1"/>
  <c r="F2906"/>
  <c r="E2906"/>
  <c r="D2906"/>
  <c r="C2906"/>
  <c r="B2906"/>
  <c r="A2906"/>
  <c r="G2905"/>
  <c r="J2905" s="1"/>
  <c r="F2905"/>
  <c r="E2905"/>
  <c r="D2905"/>
  <c r="C2905"/>
  <c r="B2905"/>
  <c r="A2905"/>
  <c r="G2904"/>
  <c r="J2904" s="1"/>
  <c r="F2904"/>
  <c r="E2904"/>
  <c r="D2904"/>
  <c r="C2904"/>
  <c r="B2904"/>
  <c r="A2904"/>
  <c r="G2903"/>
  <c r="J2903" s="1"/>
  <c r="F2903"/>
  <c r="E2903"/>
  <c r="D2903"/>
  <c r="C2903"/>
  <c r="B2903"/>
  <c r="A2903"/>
  <c r="G2902"/>
  <c r="J2902" s="1"/>
  <c r="F2902"/>
  <c r="E2902"/>
  <c r="D2902"/>
  <c r="C2902"/>
  <c r="B2902"/>
  <c r="A2902"/>
  <c r="G2901"/>
  <c r="J2901" s="1"/>
  <c r="F2901"/>
  <c r="E2901"/>
  <c r="D2901"/>
  <c r="C2901"/>
  <c r="B2901"/>
  <c r="A2901"/>
  <c r="G2900"/>
  <c r="J2900" s="1"/>
  <c r="F2900"/>
  <c r="E2900"/>
  <c r="D2900"/>
  <c r="C2900"/>
  <c r="B2900"/>
  <c r="A2900"/>
  <c r="G2899"/>
  <c r="J2899" s="1"/>
  <c r="F2899"/>
  <c r="E2899"/>
  <c r="D2899"/>
  <c r="C2899"/>
  <c r="B2899"/>
  <c r="A2899"/>
  <c r="G2898"/>
  <c r="J2898" s="1"/>
  <c r="F2898"/>
  <c r="E2898"/>
  <c r="D2898"/>
  <c r="C2898"/>
  <c r="B2898"/>
  <c r="A2898"/>
  <c r="G2897"/>
  <c r="J2897" s="1"/>
  <c r="F2897"/>
  <c r="E2897"/>
  <c r="D2897"/>
  <c r="C2897"/>
  <c r="B2897"/>
  <c r="A2897"/>
  <c r="G2896"/>
  <c r="J2896" s="1"/>
  <c r="F2896"/>
  <c r="E2896"/>
  <c r="D2896"/>
  <c r="C2896"/>
  <c r="B2896"/>
  <c r="A2896"/>
  <c r="G2895"/>
  <c r="J2895" s="1"/>
  <c r="F2895"/>
  <c r="E2895"/>
  <c r="D2895"/>
  <c r="C2895"/>
  <c r="B2895"/>
  <c r="A2895"/>
  <c r="G2894"/>
  <c r="J2894" s="1"/>
  <c r="F2894"/>
  <c r="E2894"/>
  <c r="D2894"/>
  <c r="C2894"/>
  <c r="B2894"/>
  <c r="A2894"/>
  <c r="G2893"/>
  <c r="J2893" s="1"/>
  <c r="F2893"/>
  <c r="E2893"/>
  <c r="D2893"/>
  <c r="C2893"/>
  <c r="B2893"/>
  <c r="A2893"/>
  <c r="G2892"/>
  <c r="J2892" s="1"/>
  <c r="F2892"/>
  <c r="E2892"/>
  <c r="D2892"/>
  <c r="C2892"/>
  <c r="B2892"/>
  <c r="A2892"/>
  <c r="G2891"/>
  <c r="J2891" s="1"/>
  <c r="F2891"/>
  <c r="E2891"/>
  <c r="D2891"/>
  <c r="C2891"/>
  <c r="B2891"/>
  <c r="A2891"/>
  <c r="G2890"/>
  <c r="J2890" s="1"/>
  <c r="F2890"/>
  <c r="E2890"/>
  <c r="D2890"/>
  <c r="C2890"/>
  <c r="B2890"/>
  <c r="A2890"/>
  <c r="G2889"/>
  <c r="J2889" s="1"/>
  <c r="F2889"/>
  <c r="E2889"/>
  <c r="D2889"/>
  <c r="C2889"/>
  <c r="B2889"/>
  <c r="A2889"/>
  <c r="G2888"/>
  <c r="J2888" s="1"/>
  <c r="F2888"/>
  <c r="E2888"/>
  <c r="D2888"/>
  <c r="C2888"/>
  <c r="B2888"/>
  <c r="A2888"/>
  <c r="G2887"/>
  <c r="J2887" s="1"/>
  <c r="F2887"/>
  <c r="E2887"/>
  <c r="D2887"/>
  <c r="C2887"/>
  <c r="B2887"/>
  <c r="A2887"/>
  <c r="G2886"/>
  <c r="J2886" s="1"/>
  <c r="F2886"/>
  <c r="E2886"/>
  <c r="D2886"/>
  <c r="C2886"/>
  <c r="B2886"/>
  <c r="A2886"/>
  <c r="G2885"/>
  <c r="J2885" s="1"/>
  <c r="F2885"/>
  <c r="E2885"/>
  <c r="D2885"/>
  <c r="C2885"/>
  <c r="B2885"/>
  <c r="A2885"/>
  <c r="G2884"/>
  <c r="J2884" s="1"/>
  <c r="F2884"/>
  <c r="E2884"/>
  <c r="D2884"/>
  <c r="C2884"/>
  <c r="B2884"/>
  <c r="A2884"/>
  <c r="G2883"/>
  <c r="J2883" s="1"/>
  <c r="F2883"/>
  <c r="E2883"/>
  <c r="D2883"/>
  <c r="C2883"/>
  <c r="B2883"/>
  <c r="A2883"/>
  <c r="G2882"/>
  <c r="J2882" s="1"/>
  <c r="F2882"/>
  <c r="E2882"/>
  <c r="D2882"/>
  <c r="C2882"/>
  <c r="B2882"/>
  <c r="A2882"/>
  <c r="G2881"/>
  <c r="J2881" s="1"/>
  <c r="F2881"/>
  <c r="E2881"/>
  <c r="D2881"/>
  <c r="C2881"/>
  <c r="B2881"/>
  <c r="A2881"/>
  <c r="G2880"/>
  <c r="J2880" s="1"/>
  <c r="F2880"/>
  <c r="E2880"/>
  <c r="D2880"/>
  <c r="C2880"/>
  <c r="B2880"/>
  <c r="A2880"/>
  <c r="G2879"/>
  <c r="J2879" s="1"/>
  <c r="F2879"/>
  <c r="E2879"/>
  <c r="D2879"/>
  <c r="C2879"/>
  <c r="B2879"/>
  <c r="A2879"/>
  <c r="G2878"/>
  <c r="J2878" s="1"/>
  <c r="F2878"/>
  <c r="E2878"/>
  <c r="D2878"/>
  <c r="C2878"/>
  <c r="B2878"/>
  <c r="A2878"/>
  <c r="G2877"/>
  <c r="J2877" s="1"/>
  <c r="F2877"/>
  <c r="E2877"/>
  <c r="D2877"/>
  <c r="C2877"/>
  <c r="B2877"/>
  <c r="A2877"/>
  <c r="G2876"/>
  <c r="J2876" s="1"/>
  <c r="F2876"/>
  <c r="E2876"/>
  <c r="D2876"/>
  <c r="C2876"/>
  <c r="B2876"/>
  <c r="A2876"/>
  <c r="G2875"/>
  <c r="J2875" s="1"/>
  <c r="F2875"/>
  <c r="E2875"/>
  <c r="D2875"/>
  <c r="C2875"/>
  <c r="B2875"/>
  <c r="A2875"/>
  <c r="G2874"/>
  <c r="J2874" s="1"/>
  <c r="F2874"/>
  <c r="E2874"/>
  <c r="D2874"/>
  <c r="C2874"/>
  <c r="B2874"/>
  <c r="A2874"/>
  <c r="G2873"/>
  <c r="J2873" s="1"/>
  <c r="F2873"/>
  <c r="E2873"/>
  <c r="D2873"/>
  <c r="C2873"/>
  <c r="B2873"/>
  <c r="A2873"/>
  <c r="G2872"/>
  <c r="J2872" s="1"/>
  <c r="F2872"/>
  <c r="E2872"/>
  <c r="D2872"/>
  <c r="C2872"/>
  <c r="B2872"/>
  <c r="A2872"/>
  <c r="G2871"/>
  <c r="J2871" s="1"/>
  <c r="F2871"/>
  <c r="E2871"/>
  <c r="D2871"/>
  <c r="C2871"/>
  <c r="B2871"/>
  <c r="A2871"/>
  <c r="G2870"/>
  <c r="J2870" s="1"/>
  <c r="F2870"/>
  <c r="E2870"/>
  <c r="D2870"/>
  <c r="C2870"/>
  <c r="B2870"/>
  <c r="A2870"/>
  <c r="G2869"/>
  <c r="J2869" s="1"/>
  <c r="F2869"/>
  <c r="E2869"/>
  <c r="D2869"/>
  <c r="C2869"/>
  <c r="B2869"/>
  <c r="A2869"/>
  <c r="G2868"/>
  <c r="J2868" s="1"/>
  <c r="F2868"/>
  <c r="E2868"/>
  <c r="D2868"/>
  <c r="C2868"/>
  <c r="B2868"/>
  <c r="A2868"/>
  <c r="G2867"/>
  <c r="J2867" s="1"/>
  <c r="F2867"/>
  <c r="E2867"/>
  <c r="D2867"/>
  <c r="C2867"/>
  <c r="B2867"/>
  <c r="A2867"/>
  <c r="G2866"/>
  <c r="J2866" s="1"/>
  <c r="F2866"/>
  <c r="E2866"/>
  <c r="D2866"/>
  <c r="C2866"/>
  <c r="B2866"/>
  <c r="A2866"/>
  <c r="G2865"/>
  <c r="J2865" s="1"/>
  <c r="F2865"/>
  <c r="E2865"/>
  <c r="D2865"/>
  <c r="C2865"/>
  <c r="B2865"/>
  <c r="A2865"/>
  <c r="G2864"/>
  <c r="J2864" s="1"/>
  <c r="F2864"/>
  <c r="E2864"/>
  <c r="D2864"/>
  <c r="C2864"/>
  <c r="B2864"/>
  <c r="A2864"/>
  <c r="G2863"/>
  <c r="J2863" s="1"/>
  <c r="F2863"/>
  <c r="E2863"/>
  <c r="D2863"/>
  <c r="C2863"/>
  <c r="B2863"/>
  <c r="A2863"/>
  <c r="G2862"/>
  <c r="J2862" s="1"/>
  <c r="F2862"/>
  <c r="E2862"/>
  <c r="D2862"/>
  <c r="C2862"/>
  <c r="B2862"/>
  <c r="A2862"/>
  <c r="G2861"/>
  <c r="J2861" s="1"/>
  <c r="F2861"/>
  <c r="E2861"/>
  <c r="D2861"/>
  <c r="C2861"/>
  <c r="B2861"/>
  <c r="A2861"/>
  <c r="G2860"/>
  <c r="J2860" s="1"/>
  <c r="F2860"/>
  <c r="E2860"/>
  <c r="D2860"/>
  <c r="C2860"/>
  <c r="B2860"/>
  <c r="A2860"/>
  <c r="G2859"/>
  <c r="J2859" s="1"/>
  <c r="F2859"/>
  <c r="E2859"/>
  <c r="D2859"/>
  <c r="C2859"/>
  <c r="B2859"/>
  <c r="A2859"/>
  <c r="G2858"/>
  <c r="J2858" s="1"/>
  <c r="F2858"/>
  <c r="E2858"/>
  <c r="D2858"/>
  <c r="C2858"/>
  <c r="B2858"/>
  <c r="A2858"/>
  <c r="G2857"/>
  <c r="J2857" s="1"/>
  <c r="F2857"/>
  <c r="E2857"/>
  <c r="D2857"/>
  <c r="C2857"/>
  <c r="B2857"/>
  <c r="A2857"/>
  <c r="G2856"/>
  <c r="J2856" s="1"/>
  <c r="F2856"/>
  <c r="E2856"/>
  <c r="D2856"/>
  <c r="C2856"/>
  <c r="B2856"/>
  <c r="A2856"/>
  <c r="G2855"/>
  <c r="J2855" s="1"/>
  <c r="F2855"/>
  <c r="E2855"/>
  <c r="D2855"/>
  <c r="C2855"/>
  <c r="B2855"/>
  <c r="A2855"/>
  <c r="G2854"/>
  <c r="J2854" s="1"/>
  <c r="F2854"/>
  <c r="E2854"/>
  <c r="D2854"/>
  <c r="C2854"/>
  <c r="B2854"/>
  <c r="A2854"/>
  <c r="G2853"/>
  <c r="J2853" s="1"/>
  <c r="F2853"/>
  <c r="E2853"/>
  <c r="D2853"/>
  <c r="C2853"/>
  <c r="B2853"/>
  <c r="A2853"/>
  <c r="G2852"/>
  <c r="J2852" s="1"/>
  <c r="F2852"/>
  <c r="E2852"/>
  <c r="D2852"/>
  <c r="C2852"/>
  <c r="B2852"/>
  <c r="A2852"/>
  <c r="G2851"/>
  <c r="J2851" s="1"/>
  <c r="F2851"/>
  <c r="E2851"/>
  <c r="D2851"/>
  <c r="C2851"/>
  <c r="B2851"/>
  <c r="A2851"/>
  <c r="G2850"/>
  <c r="J2850" s="1"/>
  <c r="F2850"/>
  <c r="E2850"/>
  <c r="D2850"/>
  <c r="C2850"/>
  <c r="B2850"/>
  <c r="A2850"/>
  <c r="G2849"/>
  <c r="J2849" s="1"/>
  <c r="F2849"/>
  <c r="E2849"/>
  <c r="D2849"/>
  <c r="C2849"/>
  <c r="B2849"/>
  <c r="A2849"/>
  <c r="G2848"/>
  <c r="J2848" s="1"/>
  <c r="F2848"/>
  <c r="E2848"/>
  <c r="D2848"/>
  <c r="C2848"/>
  <c r="B2848"/>
  <c r="A2848"/>
  <c r="G2847"/>
  <c r="J2847" s="1"/>
  <c r="F2847"/>
  <c r="E2847"/>
  <c r="D2847"/>
  <c r="C2847"/>
  <c r="B2847"/>
  <c r="A2847"/>
  <c r="G2846"/>
  <c r="J2846" s="1"/>
  <c r="F2846"/>
  <c r="E2846"/>
  <c r="D2846"/>
  <c r="C2846"/>
  <c r="B2846"/>
  <c r="A2846"/>
  <c r="G2845"/>
  <c r="J2845" s="1"/>
  <c r="F2845"/>
  <c r="E2845"/>
  <c r="D2845"/>
  <c r="C2845"/>
  <c r="B2845"/>
  <c r="A2845"/>
  <c r="G2844"/>
  <c r="J2844" s="1"/>
  <c r="F2844"/>
  <c r="E2844"/>
  <c r="D2844"/>
  <c r="C2844"/>
  <c r="B2844"/>
  <c r="A2844"/>
  <c r="G2843"/>
  <c r="J2843" s="1"/>
  <c r="F2843"/>
  <c r="E2843"/>
  <c r="D2843"/>
  <c r="C2843"/>
  <c r="B2843"/>
  <c r="A2843"/>
  <c r="G2842"/>
  <c r="J2842" s="1"/>
  <c r="F2842"/>
  <c r="E2842"/>
  <c r="D2842"/>
  <c r="C2842"/>
  <c r="B2842"/>
  <c r="A2842"/>
  <c r="G2841"/>
  <c r="J2841" s="1"/>
  <c r="F2841"/>
  <c r="E2841"/>
  <c r="D2841"/>
  <c r="C2841"/>
  <c r="B2841"/>
  <c r="A2841"/>
  <c r="G2840"/>
  <c r="J2840" s="1"/>
  <c r="F2840"/>
  <c r="E2840"/>
  <c r="D2840"/>
  <c r="C2840"/>
  <c r="B2840"/>
  <c r="A2840"/>
  <c r="G2839"/>
  <c r="J2839" s="1"/>
  <c r="F2839"/>
  <c r="E2839"/>
  <c r="D2839"/>
  <c r="C2839"/>
  <c r="B2839"/>
  <c r="A2839"/>
  <c r="G2838"/>
  <c r="J2838" s="1"/>
  <c r="F2838"/>
  <c r="E2838"/>
  <c r="D2838"/>
  <c r="C2838"/>
  <c r="B2838"/>
  <c r="A2838"/>
  <c r="G2837"/>
  <c r="J2837" s="1"/>
  <c r="F2837"/>
  <c r="E2837"/>
  <c r="D2837"/>
  <c r="C2837"/>
  <c r="B2837"/>
  <c r="A2837"/>
  <c r="G2836"/>
  <c r="J2836" s="1"/>
  <c r="F2836"/>
  <c r="E2836"/>
  <c r="D2836"/>
  <c r="C2836"/>
  <c r="B2836"/>
  <c r="A2836"/>
  <c r="G2835"/>
  <c r="J2835" s="1"/>
  <c r="F2835"/>
  <c r="E2835"/>
  <c r="D2835"/>
  <c r="C2835"/>
  <c r="B2835"/>
  <c r="A2835"/>
  <c r="G2834"/>
  <c r="J2834" s="1"/>
  <c r="F2834"/>
  <c r="E2834"/>
  <c r="D2834"/>
  <c r="C2834"/>
  <c r="B2834"/>
  <c r="A2834"/>
  <c r="G2833"/>
  <c r="J2833" s="1"/>
  <c r="F2833"/>
  <c r="E2833"/>
  <c r="D2833"/>
  <c r="C2833"/>
  <c r="B2833"/>
  <c r="A2833"/>
  <c r="G2832"/>
  <c r="J2832" s="1"/>
  <c r="F2832"/>
  <c r="E2832"/>
  <c r="D2832"/>
  <c r="C2832"/>
  <c r="B2832"/>
  <c r="A2832"/>
  <c r="G2831"/>
  <c r="J2831" s="1"/>
  <c r="F2831"/>
  <c r="E2831"/>
  <c r="D2831"/>
  <c r="C2831"/>
  <c r="B2831"/>
  <c r="A2831"/>
  <c r="G2830"/>
  <c r="J2830" s="1"/>
  <c r="F2830"/>
  <c r="E2830"/>
  <c r="D2830"/>
  <c r="C2830"/>
  <c r="B2830"/>
  <c r="A2830"/>
  <c r="G2829"/>
  <c r="J2829" s="1"/>
  <c r="F2829"/>
  <c r="E2829"/>
  <c r="D2829"/>
  <c r="C2829"/>
  <c r="B2829"/>
  <c r="A2829"/>
  <c r="G2828"/>
  <c r="J2828" s="1"/>
  <c r="F2828"/>
  <c r="E2828"/>
  <c r="D2828"/>
  <c r="C2828"/>
  <c r="B2828"/>
  <c r="A2828"/>
  <c r="G2827"/>
  <c r="J2827" s="1"/>
  <c r="F2827"/>
  <c r="E2827"/>
  <c r="D2827"/>
  <c r="C2827"/>
  <c r="B2827"/>
  <c r="A2827"/>
  <c r="G2826"/>
  <c r="J2826" s="1"/>
  <c r="F2826"/>
  <c r="E2826"/>
  <c r="D2826"/>
  <c r="C2826"/>
  <c r="B2826"/>
  <c r="A2826"/>
  <c r="G2825"/>
  <c r="J2825" s="1"/>
  <c r="F2825"/>
  <c r="E2825"/>
  <c r="D2825"/>
  <c r="C2825"/>
  <c r="B2825"/>
  <c r="A2825"/>
  <c r="G2824"/>
  <c r="J2824" s="1"/>
  <c r="F2824"/>
  <c r="E2824"/>
  <c r="D2824"/>
  <c r="C2824"/>
  <c r="B2824"/>
  <c r="A2824"/>
  <c r="G2823"/>
  <c r="J2823" s="1"/>
  <c r="F2823"/>
  <c r="E2823"/>
  <c r="D2823"/>
  <c r="C2823"/>
  <c r="B2823"/>
  <c r="A2823"/>
  <c r="G2822"/>
  <c r="J2822" s="1"/>
  <c r="F2822"/>
  <c r="E2822"/>
  <c r="D2822"/>
  <c r="C2822"/>
  <c r="B2822"/>
  <c r="A2822"/>
  <c r="G2821"/>
  <c r="J2821" s="1"/>
  <c r="F2821"/>
  <c r="E2821"/>
  <c r="D2821"/>
  <c r="C2821"/>
  <c r="B2821"/>
  <c r="A2821"/>
  <c r="G2820"/>
  <c r="J2820" s="1"/>
  <c r="F2820"/>
  <c r="E2820"/>
  <c r="D2820"/>
  <c r="C2820"/>
  <c r="B2820"/>
  <c r="A2820"/>
  <c r="G2819"/>
  <c r="J2819" s="1"/>
  <c r="F2819"/>
  <c r="E2819"/>
  <c r="D2819"/>
  <c r="C2819"/>
  <c r="B2819"/>
  <c r="A2819"/>
  <c r="G2818"/>
  <c r="J2818" s="1"/>
  <c r="F2818"/>
  <c r="E2818"/>
  <c r="D2818"/>
  <c r="C2818"/>
  <c r="B2818"/>
  <c r="A2818"/>
  <c r="G2817"/>
  <c r="J2817" s="1"/>
  <c r="F2817"/>
  <c r="E2817"/>
  <c r="D2817"/>
  <c r="C2817"/>
  <c r="B2817"/>
  <c r="A2817"/>
  <c r="G2816"/>
  <c r="J2816" s="1"/>
  <c r="F2816"/>
  <c r="E2816"/>
  <c r="D2816"/>
  <c r="C2816"/>
  <c r="B2816"/>
  <c r="A2816"/>
  <c r="G2815"/>
  <c r="J2815" s="1"/>
  <c r="F2815"/>
  <c r="E2815"/>
  <c r="D2815"/>
  <c r="C2815"/>
  <c r="B2815"/>
  <c r="A2815"/>
  <c r="G2814"/>
  <c r="J2814" s="1"/>
  <c r="F2814"/>
  <c r="E2814"/>
  <c r="D2814"/>
  <c r="C2814"/>
  <c r="B2814"/>
  <c r="A2814"/>
  <c r="G2813"/>
  <c r="J2813" s="1"/>
  <c r="F2813"/>
  <c r="E2813"/>
  <c r="D2813"/>
  <c r="C2813"/>
  <c r="B2813"/>
  <c r="A2813"/>
  <c r="G2812"/>
  <c r="J2812" s="1"/>
  <c r="F2812"/>
  <c r="E2812"/>
  <c r="D2812"/>
  <c r="C2812"/>
  <c r="B2812"/>
  <c r="A2812"/>
  <c r="G2811"/>
  <c r="J2811" s="1"/>
  <c r="F2811"/>
  <c r="E2811"/>
  <c r="D2811"/>
  <c r="C2811"/>
  <c r="B2811"/>
  <c r="A2811"/>
  <c r="G2810"/>
  <c r="J2810" s="1"/>
  <c r="F2810"/>
  <c r="E2810"/>
  <c r="D2810"/>
  <c r="C2810"/>
  <c r="B2810"/>
  <c r="A2810"/>
  <c r="G2809"/>
  <c r="J2809" s="1"/>
  <c r="F2809"/>
  <c r="E2809"/>
  <c r="D2809"/>
  <c r="C2809"/>
  <c r="B2809"/>
  <c r="A2809"/>
  <c r="G2808"/>
  <c r="J2808" s="1"/>
  <c r="F2808"/>
  <c r="E2808"/>
  <c r="D2808"/>
  <c r="C2808"/>
  <c r="B2808"/>
  <c r="A2808"/>
  <c r="G2807"/>
  <c r="J2807" s="1"/>
  <c r="F2807"/>
  <c r="E2807"/>
  <c r="D2807"/>
  <c r="C2807"/>
  <c r="B2807"/>
  <c r="A2807"/>
  <c r="G2806"/>
  <c r="J2806" s="1"/>
  <c r="F2806"/>
  <c r="E2806"/>
  <c r="D2806"/>
  <c r="C2806"/>
  <c r="B2806"/>
  <c r="A2806"/>
  <c r="G2805"/>
  <c r="J2805" s="1"/>
  <c r="F2805"/>
  <c r="E2805"/>
  <c r="D2805"/>
  <c r="C2805"/>
  <c r="B2805"/>
  <c r="A2805"/>
  <c r="G2804"/>
  <c r="J2804" s="1"/>
  <c r="F2804"/>
  <c r="E2804"/>
  <c r="D2804"/>
  <c r="C2804"/>
  <c r="B2804"/>
  <c r="A2804"/>
  <c r="G2803"/>
  <c r="J2803" s="1"/>
  <c r="F2803"/>
  <c r="E2803"/>
  <c r="D2803"/>
  <c r="C2803"/>
  <c r="B2803"/>
  <c r="A2803"/>
  <c r="G2802"/>
  <c r="J2802" s="1"/>
  <c r="F2802"/>
  <c r="E2802"/>
  <c r="D2802"/>
  <c r="C2802"/>
  <c r="B2802"/>
  <c r="A2802"/>
  <c r="G2801"/>
  <c r="J2801" s="1"/>
  <c r="F2801"/>
  <c r="E2801"/>
  <c r="D2801"/>
  <c r="C2801"/>
  <c r="B2801"/>
  <c r="A2801"/>
  <c r="G2800"/>
  <c r="J2800" s="1"/>
  <c r="F2800"/>
  <c r="E2800"/>
  <c r="D2800"/>
  <c r="C2800"/>
  <c r="B2800"/>
  <c r="A2800"/>
  <c r="G2799"/>
  <c r="J2799" s="1"/>
  <c r="F2799"/>
  <c r="E2799"/>
  <c r="D2799"/>
  <c r="C2799"/>
  <c r="B2799"/>
  <c r="A2799"/>
  <c r="G2798"/>
  <c r="J2798" s="1"/>
  <c r="F2798"/>
  <c r="E2798"/>
  <c r="D2798"/>
  <c r="C2798"/>
  <c r="B2798"/>
  <c r="A2798"/>
  <c r="G2797"/>
  <c r="J2797" s="1"/>
  <c r="F2797"/>
  <c r="E2797"/>
  <c r="D2797"/>
  <c r="C2797"/>
  <c r="B2797"/>
  <c r="A2797"/>
  <c r="G2796"/>
  <c r="J2796" s="1"/>
  <c r="F2796"/>
  <c r="E2796"/>
  <c r="D2796"/>
  <c r="C2796"/>
  <c r="B2796"/>
  <c r="A2796"/>
  <c r="G2795"/>
  <c r="J2795" s="1"/>
  <c r="F2795"/>
  <c r="E2795"/>
  <c r="D2795"/>
  <c r="C2795"/>
  <c r="B2795"/>
  <c r="A2795"/>
  <c r="G2794"/>
  <c r="J2794" s="1"/>
  <c r="F2794"/>
  <c r="E2794"/>
  <c r="D2794"/>
  <c r="C2794"/>
  <c r="B2794"/>
  <c r="A2794"/>
  <c r="G2793"/>
  <c r="J2793" s="1"/>
  <c r="F2793"/>
  <c r="E2793"/>
  <c r="D2793"/>
  <c r="C2793"/>
  <c r="B2793"/>
  <c r="A2793"/>
  <c r="G2792"/>
  <c r="J2792" s="1"/>
  <c r="F2792"/>
  <c r="E2792"/>
  <c r="D2792"/>
  <c r="C2792"/>
  <c r="B2792"/>
  <c r="A2792"/>
  <c r="G2791"/>
  <c r="J2791" s="1"/>
  <c r="F2791"/>
  <c r="E2791"/>
  <c r="D2791"/>
  <c r="C2791"/>
  <c r="B2791"/>
  <c r="A2791"/>
  <c r="G2790"/>
  <c r="J2790" s="1"/>
  <c r="F2790"/>
  <c r="E2790"/>
  <c r="D2790"/>
  <c r="C2790"/>
  <c r="B2790"/>
  <c r="A2790"/>
  <c r="G2789"/>
  <c r="J2789" s="1"/>
  <c r="F2789"/>
  <c r="E2789"/>
  <c r="D2789"/>
  <c r="C2789"/>
  <c r="B2789"/>
  <c r="A2789"/>
  <c r="G2788"/>
  <c r="J2788" s="1"/>
  <c r="F2788"/>
  <c r="E2788"/>
  <c r="D2788"/>
  <c r="C2788"/>
  <c r="B2788"/>
  <c r="A2788"/>
  <c r="G2787"/>
  <c r="J2787" s="1"/>
  <c r="F2787"/>
  <c r="E2787"/>
  <c r="D2787"/>
  <c r="C2787"/>
  <c r="B2787"/>
  <c r="A2787"/>
  <c r="G2786"/>
  <c r="J2786" s="1"/>
  <c r="F2786"/>
  <c r="E2786"/>
  <c r="D2786"/>
  <c r="C2786"/>
  <c r="B2786"/>
  <c r="A2786"/>
  <c r="G2785"/>
  <c r="J2785" s="1"/>
  <c r="F2785"/>
  <c r="E2785"/>
  <c r="D2785"/>
  <c r="C2785"/>
  <c r="B2785"/>
  <c r="A2785"/>
  <c r="G2784"/>
  <c r="J2784" s="1"/>
  <c r="F2784"/>
  <c r="E2784"/>
  <c r="D2784"/>
  <c r="C2784"/>
  <c r="B2784"/>
  <c r="A2784"/>
  <c r="G2783"/>
  <c r="J2783" s="1"/>
  <c r="F2783"/>
  <c r="E2783"/>
  <c r="D2783"/>
  <c r="C2783"/>
  <c r="B2783"/>
  <c r="A2783"/>
  <c r="G2782"/>
  <c r="J2782" s="1"/>
  <c r="F2782"/>
  <c r="E2782"/>
  <c r="D2782"/>
  <c r="C2782"/>
  <c r="B2782"/>
  <c r="A2782"/>
  <c r="G2781"/>
  <c r="J2781" s="1"/>
  <c r="F2781"/>
  <c r="E2781"/>
  <c r="D2781"/>
  <c r="C2781"/>
  <c r="B2781"/>
  <c r="A2781"/>
  <c r="G2780"/>
  <c r="J2780" s="1"/>
  <c r="F2780"/>
  <c r="E2780"/>
  <c r="D2780"/>
  <c r="C2780"/>
  <c r="B2780"/>
  <c r="A2780"/>
  <c r="G2779"/>
  <c r="J2779" s="1"/>
  <c r="F2779"/>
  <c r="E2779"/>
  <c r="D2779"/>
  <c r="C2779"/>
  <c r="B2779"/>
  <c r="A2779"/>
  <c r="G2778"/>
  <c r="J2778" s="1"/>
  <c r="F2778"/>
  <c r="E2778"/>
  <c r="D2778"/>
  <c r="C2778"/>
  <c r="B2778"/>
  <c r="A2778"/>
  <c r="G2777"/>
  <c r="J2777" s="1"/>
  <c r="F2777"/>
  <c r="E2777"/>
  <c r="D2777"/>
  <c r="C2777"/>
  <c r="B2777"/>
  <c r="A2777"/>
  <c r="G2776"/>
  <c r="J2776" s="1"/>
  <c r="F2776"/>
  <c r="E2776"/>
  <c r="D2776"/>
  <c r="C2776"/>
  <c r="B2776"/>
  <c r="A2776"/>
  <c r="G2775"/>
  <c r="J2775" s="1"/>
  <c r="F2775"/>
  <c r="E2775"/>
  <c r="D2775"/>
  <c r="C2775"/>
  <c r="B2775"/>
  <c r="A2775"/>
  <c r="G2774"/>
  <c r="J2774" s="1"/>
  <c r="F2774"/>
  <c r="E2774"/>
  <c r="D2774"/>
  <c r="C2774"/>
  <c r="B2774"/>
  <c r="A2774"/>
  <c r="G2773"/>
  <c r="J2773" s="1"/>
  <c r="F2773"/>
  <c r="E2773"/>
  <c r="D2773"/>
  <c r="C2773"/>
  <c r="B2773"/>
  <c r="A2773"/>
  <c r="G2772"/>
  <c r="J2772" s="1"/>
  <c r="F2772"/>
  <c r="E2772"/>
  <c r="D2772"/>
  <c r="C2772"/>
  <c r="B2772"/>
  <c r="A2772"/>
  <c r="G2771"/>
  <c r="J2771" s="1"/>
  <c r="F2771"/>
  <c r="E2771"/>
  <c r="D2771"/>
  <c r="C2771"/>
  <c r="B2771"/>
  <c r="A2771"/>
  <c r="G2770"/>
  <c r="J2770" s="1"/>
  <c r="F2770"/>
  <c r="E2770"/>
  <c r="D2770"/>
  <c r="C2770"/>
  <c r="B2770"/>
  <c r="A2770"/>
  <c r="G2769"/>
  <c r="J2769" s="1"/>
  <c r="F2769"/>
  <c r="E2769"/>
  <c r="D2769"/>
  <c r="C2769"/>
  <c r="B2769"/>
  <c r="A2769"/>
  <c r="G2768"/>
  <c r="J2768" s="1"/>
  <c r="F2768"/>
  <c r="E2768"/>
  <c r="D2768"/>
  <c r="C2768"/>
  <c r="B2768"/>
  <c r="A2768"/>
  <c r="G2767"/>
  <c r="J2767" s="1"/>
  <c r="F2767"/>
  <c r="E2767"/>
  <c r="D2767"/>
  <c r="C2767"/>
  <c r="B2767"/>
  <c r="A2767"/>
  <c r="G2766"/>
  <c r="J2766" s="1"/>
  <c r="F2766"/>
  <c r="E2766"/>
  <c r="D2766"/>
  <c r="C2766"/>
  <c r="B2766"/>
  <c r="A2766"/>
  <c r="G2765"/>
  <c r="J2765" s="1"/>
  <c r="F2765"/>
  <c r="E2765"/>
  <c r="D2765"/>
  <c r="C2765"/>
  <c r="B2765"/>
  <c r="A2765"/>
  <c r="G2764"/>
  <c r="J2764" s="1"/>
  <c r="F2764"/>
  <c r="E2764"/>
  <c r="D2764"/>
  <c r="C2764"/>
  <c r="B2764"/>
  <c r="A2764"/>
  <c r="G2763"/>
  <c r="J2763" s="1"/>
  <c r="F2763"/>
  <c r="E2763"/>
  <c r="D2763"/>
  <c r="C2763"/>
  <c r="B2763"/>
  <c r="A2763"/>
  <c r="G2762"/>
  <c r="J2762" s="1"/>
  <c r="F2762"/>
  <c r="E2762"/>
  <c r="D2762"/>
  <c r="C2762"/>
  <c r="B2762"/>
  <c r="A2762"/>
  <c r="G2761"/>
  <c r="J2761" s="1"/>
  <c r="F2761"/>
  <c r="E2761"/>
  <c r="D2761"/>
  <c r="C2761"/>
  <c r="B2761"/>
  <c r="A2761"/>
  <c r="G2760"/>
  <c r="J2760" s="1"/>
  <c r="F2760"/>
  <c r="E2760"/>
  <c r="D2760"/>
  <c r="C2760"/>
  <c r="B2760"/>
  <c r="A2760"/>
  <c r="G2759"/>
  <c r="J2759" s="1"/>
  <c r="F2759"/>
  <c r="E2759"/>
  <c r="D2759"/>
  <c r="C2759"/>
  <c r="B2759"/>
  <c r="A2759"/>
  <c r="G2758"/>
  <c r="J2758" s="1"/>
  <c r="F2758"/>
  <c r="E2758"/>
  <c r="D2758"/>
  <c r="C2758"/>
  <c r="B2758"/>
  <c r="A2758"/>
  <c r="G2757"/>
  <c r="J2757" s="1"/>
  <c r="F2757"/>
  <c r="E2757"/>
  <c r="D2757"/>
  <c r="C2757"/>
  <c r="B2757"/>
  <c r="A2757"/>
  <c r="G2756"/>
  <c r="J2756" s="1"/>
  <c r="F2756"/>
  <c r="E2756"/>
  <c r="D2756"/>
  <c r="C2756"/>
  <c r="B2756"/>
  <c r="A2756"/>
  <c r="G2755"/>
  <c r="J2755" s="1"/>
  <c r="F2755"/>
  <c r="E2755"/>
  <c r="D2755"/>
  <c r="C2755"/>
  <c r="B2755"/>
  <c r="A2755"/>
  <c r="G2754"/>
  <c r="J2754" s="1"/>
  <c r="F2754"/>
  <c r="E2754"/>
  <c r="D2754"/>
  <c r="C2754"/>
  <c r="B2754"/>
  <c r="A2754"/>
  <c r="G2753"/>
  <c r="J2753" s="1"/>
  <c r="F2753"/>
  <c r="E2753"/>
  <c r="D2753"/>
  <c r="C2753"/>
  <c r="B2753"/>
  <c r="A2753"/>
  <c r="G2752"/>
  <c r="J2752" s="1"/>
  <c r="F2752"/>
  <c r="E2752"/>
  <c r="D2752"/>
  <c r="C2752"/>
  <c r="B2752"/>
  <c r="A2752"/>
  <c r="G2751"/>
  <c r="J2751" s="1"/>
  <c r="F2751"/>
  <c r="E2751"/>
  <c r="D2751"/>
  <c r="C2751"/>
  <c r="B2751"/>
  <c r="A2751"/>
  <c r="G2750"/>
  <c r="J2750" s="1"/>
  <c r="F2750"/>
  <c r="E2750"/>
  <c r="D2750"/>
  <c r="C2750"/>
  <c r="B2750"/>
  <c r="A2750"/>
  <c r="G2749"/>
  <c r="J2749" s="1"/>
  <c r="F2749"/>
  <c r="E2749"/>
  <c r="D2749"/>
  <c r="C2749"/>
  <c r="B2749"/>
  <c r="A2749"/>
  <c r="G2748"/>
  <c r="J2748" s="1"/>
  <c r="F2748"/>
  <c r="E2748"/>
  <c r="D2748"/>
  <c r="C2748"/>
  <c r="B2748"/>
  <c r="A2748"/>
  <c r="G2747"/>
  <c r="J2747" s="1"/>
  <c r="F2747"/>
  <c r="E2747"/>
  <c r="D2747"/>
  <c r="C2747"/>
  <c r="B2747"/>
  <c r="A2747"/>
  <c r="G2746"/>
  <c r="J2746" s="1"/>
  <c r="F2746"/>
  <c r="E2746"/>
  <c r="D2746"/>
  <c r="C2746"/>
  <c r="B2746"/>
  <c r="A2746"/>
  <c r="G2745"/>
  <c r="J2745" s="1"/>
  <c r="F2745"/>
  <c r="E2745"/>
  <c r="D2745"/>
  <c r="C2745"/>
  <c r="B2745"/>
  <c r="A2745"/>
  <c r="G2744"/>
  <c r="J2744" s="1"/>
  <c r="F2744"/>
  <c r="E2744"/>
  <c r="D2744"/>
  <c r="C2744"/>
  <c r="B2744"/>
  <c r="A2744"/>
  <c r="G2743"/>
  <c r="J2743" s="1"/>
  <c r="F2743"/>
  <c r="E2743"/>
  <c r="D2743"/>
  <c r="C2743"/>
  <c r="B2743"/>
  <c r="A2743"/>
  <c r="G2742"/>
  <c r="J2742" s="1"/>
  <c r="F2742"/>
  <c r="E2742"/>
  <c r="D2742"/>
  <c r="C2742"/>
  <c r="B2742"/>
  <c r="A2742"/>
  <c r="G2741"/>
  <c r="J2741" s="1"/>
  <c r="F2741"/>
  <c r="E2741"/>
  <c r="D2741"/>
  <c r="C2741"/>
  <c r="B2741"/>
  <c r="A2741"/>
  <c r="G2740"/>
  <c r="J2740" s="1"/>
  <c r="F2740"/>
  <c r="E2740"/>
  <c r="D2740"/>
  <c r="C2740"/>
  <c r="B2740"/>
  <c r="A2740"/>
  <c r="G2739"/>
  <c r="J2739" s="1"/>
  <c r="F2739"/>
  <c r="E2739"/>
  <c r="D2739"/>
  <c r="C2739"/>
  <c r="B2739"/>
  <c r="A2739"/>
  <c r="G2738"/>
  <c r="J2738" s="1"/>
  <c r="F2738"/>
  <c r="E2738"/>
  <c r="D2738"/>
  <c r="C2738"/>
  <c r="B2738"/>
  <c r="A2738"/>
  <c r="G2737"/>
  <c r="J2737" s="1"/>
  <c r="F2737"/>
  <c r="E2737"/>
  <c r="D2737"/>
  <c r="C2737"/>
  <c r="B2737"/>
  <c r="A2737"/>
  <c r="G2736"/>
  <c r="J2736" s="1"/>
  <c r="F2736"/>
  <c r="E2736"/>
  <c r="D2736"/>
  <c r="C2736"/>
  <c r="B2736"/>
  <c r="A2736"/>
  <c r="G2735"/>
  <c r="J2735" s="1"/>
  <c r="F2735"/>
  <c r="E2735"/>
  <c r="D2735"/>
  <c r="C2735"/>
  <c r="B2735"/>
  <c r="A2735"/>
  <c r="G2734"/>
  <c r="J2734" s="1"/>
  <c r="F2734"/>
  <c r="E2734"/>
  <c r="D2734"/>
  <c r="C2734"/>
  <c r="B2734"/>
  <c r="A2734"/>
  <c r="G2733"/>
  <c r="J2733" s="1"/>
  <c r="F2733"/>
  <c r="E2733"/>
  <c r="D2733"/>
  <c r="C2733"/>
  <c r="B2733"/>
  <c r="A2733"/>
  <c r="G2732"/>
  <c r="J2732" s="1"/>
  <c r="F2732"/>
  <c r="E2732"/>
  <c r="D2732"/>
  <c r="C2732"/>
  <c r="B2732"/>
  <c r="A2732"/>
  <c r="G2731"/>
  <c r="J2731" s="1"/>
  <c r="F2731"/>
  <c r="E2731"/>
  <c r="D2731"/>
  <c r="C2731"/>
  <c r="B2731"/>
  <c r="A2731"/>
  <c r="G2730"/>
  <c r="J2730" s="1"/>
  <c r="F2730"/>
  <c r="E2730"/>
  <c r="D2730"/>
  <c r="C2730"/>
  <c r="B2730"/>
  <c r="A2730"/>
  <c r="G2729"/>
  <c r="J2729" s="1"/>
  <c r="F2729"/>
  <c r="E2729"/>
  <c r="D2729"/>
  <c r="C2729"/>
  <c r="B2729"/>
  <c r="A2729"/>
  <c r="G2728"/>
  <c r="J2728" s="1"/>
  <c r="F2728"/>
  <c r="E2728"/>
  <c r="D2728"/>
  <c r="C2728"/>
  <c r="B2728"/>
  <c r="A2728"/>
  <c r="G2727"/>
  <c r="J2727" s="1"/>
  <c r="F2727"/>
  <c r="E2727"/>
  <c r="D2727"/>
  <c r="C2727"/>
  <c r="B2727"/>
  <c r="A2727"/>
  <c r="G2726"/>
  <c r="J2726" s="1"/>
  <c r="F2726"/>
  <c r="E2726"/>
  <c r="D2726"/>
  <c r="C2726"/>
  <c r="B2726"/>
  <c r="A2726"/>
  <c r="G2725"/>
  <c r="J2725" s="1"/>
  <c r="F2725"/>
  <c r="E2725"/>
  <c r="D2725"/>
  <c r="C2725"/>
  <c r="B2725"/>
  <c r="A2725"/>
  <c r="G2724"/>
  <c r="J2724" s="1"/>
  <c r="F2724"/>
  <c r="E2724"/>
  <c r="D2724"/>
  <c r="C2724"/>
  <c r="B2724"/>
  <c r="A2724"/>
  <c r="G2723"/>
  <c r="J2723" s="1"/>
  <c r="F2723"/>
  <c r="E2723"/>
  <c r="D2723"/>
  <c r="C2723"/>
  <c r="B2723"/>
  <c r="A2723"/>
  <c r="G2722"/>
  <c r="J2722" s="1"/>
  <c r="F2722"/>
  <c r="E2722"/>
  <c r="D2722"/>
  <c r="C2722"/>
  <c r="B2722"/>
  <c r="A2722"/>
  <c r="G2721"/>
  <c r="J2721" s="1"/>
  <c r="F2721"/>
  <c r="E2721"/>
  <c r="D2721"/>
  <c r="C2721"/>
  <c r="B2721"/>
  <c r="A2721"/>
  <c r="G2720"/>
  <c r="J2720" s="1"/>
  <c r="F2720"/>
  <c r="E2720"/>
  <c r="D2720"/>
  <c r="C2720"/>
  <c r="B2720"/>
  <c r="A2720"/>
  <c r="G2719"/>
  <c r="J2719" s="1"/>
  <c r="F2719"/>
  <c r="E2719"/>
  <c r="D2719"/>
  <c r="C2719"/>
  <c r="B2719"/>
  <c r="A2719"/>
  <c r="G2718"/>
  <c r="J2718" s="1"/>
  <c r="F2718"/>
  <c r="E2718"/>
  <c r="D2718"/>
  <c r="C2718"/>
  <c r="B2718"/>
  <c r="A2718"/>
  <c r="G2717"/>
  <c r="J2717" s="1"/>
  <c r="F2717"/>
  <c r="E2717"/>
  <c r="D2717"/>
  <c r="C2717"/>
  <c r="B2717"/>
  <c r="A2717"/>
  <c r="G2716"/>
  <c r="J2716" s="1"/>
  <c r="F2716"/>
  <c r="E2716"/>
  <c r="D2716"/>
  <c r="C2716"/>
  <c r="B2716"/>
  <c r="A2716"/>
  <c r="G2715"/>
  <c r="J2715" s="1"/>
  <c r="F2715"/>
  <c r="E2715"/>
  <c r="D2715"/>
  <c r="C2715"/>
  <c r="B2715"/>
  <c r="A2715"/>
  <c r="G2714"/>
  <c r="J2714" s="1"/>
  <c r="F2714"/>
  <c r="E2714"/>
  <c r="D2714"/>
  <c r="C2714"/>
  <c r="B2714"/>
  <c r="A2714"/>
  <c r="G2713"/>
  <c r="J2713" s="1"/>
  <c r="F2713"/>
  <c r="E2713"/>
  <c r="D2713"/>
  <c r="C2713"/>
  <c r="B2713"/>
  <c r="A2713"/>
  <c r="G2712"/>
  <c r="J2712" s="1"/>
  <c r="F2712"/>
  <c r="E2712"/>
  <c r="D2712"/>
  <c r="C2712"/>
  <c r="B2712"/>
  <c r="A2712"/>
  <c r="G2711"/>
  <c r="J2711" s="1"/>
  <c r="F2711"/>
  <c r="E2711"/>
  <c r="D2711"/>
  <c r="C2711"/>
  <c r="B2711"/>
  <c r="A2711"/>
  <c r="G2710"/>
  <c r="J2710" s="1"/>
  <c r="F2710"/>
  <c r="E2710"/>
  <c r="D2710"/>
  <c r="C2710"/>
  <c r="B2710"/>
  <c r="A2710"/>
  <c r="G2709"/>
  <c r="J2709" s="1"/>
  <c r="F2709"/>
  <c r="E2709"/>
  <c r="D2709"/>
  <c r="C2709"/>
  <c r="B2709"/>
  <c r="A2709"/>
  <c r="G2708"/>
  <c r="J2708" s="1"/>
  <c r="F2708"/>
  <c r="E2708"/>
  <c r="D2708"/>
  <c r="C2708"/>
  <c r="B2708"/>
  <c r="A2708"/>
  <c r="G2707"/>
  <c r="J2707" s="1"/>
  <c r="F2707"/>
  <c r="E2707"/>
  <c r="D2707"/>
  <c r="C2707"/>
  <c r="B2707"/>
  <c r="A2707"/>
  <c r="G2706"/>
  <c r="J2706" s="1"/>
  <c r="F2706"/>
  <c r="E2706"/>
  <c r="D2706"/>
  <c r="C2706"/>
  <c r="B2706"/>
  <c r="A2706"/>
  <c r="G2705"/>
  <c r="J2705" s="1"/>
  <c r="F2705"/>
  <c r="E2705"/>
  <c r="D2705"/>
  <c r="C2705"/>
  <c r="B2705"/>
  <c r="A2705"/>
  <c r="G2704"/>
  <c r="J2704" s="1"/>
  <c r="F2704"/>
  <c r="E2704"/>
  <c r="D2704"/>
  <c r="C2704"/>
  <c r="B2704"/>
  <c r="A2704"/>
  <c r="G2703"/>
  <c r="J2703" s="1"/>
  <c r="F2703"/>
  <c r="E2703"/>
  <c r="D2703"/>
  <c r="C2703"/>
  <c r="B2703"/>
  <c r="A2703"/>
  <c r="G2702"/>
  <c r="J2702" s="1"/>
  <c r="F2702"/>
  <c r="E2702"/>
  <c r="D2702"/>
  <c r="C2702"/>
  <c r="B2702"/>
  <c r="A2702"/>
  <c r="G2701"/>
  <c r="J2701" s="1"/>
  <c r="F2701"/>
  <c r="E2701"/>
  <c r="D2701"/>
  <c r="C2701"/>
  <c r="B2701"/>
  <c r="A2701"/>
  <c r="G2700"/>
  <c r="J2700" s="1"/>
  <c r="F2700"/>
  <c r="E2700"/>
  <c r="D2700"/>
  <c r="C2700"/>
  <c r="B2700"/>
  <c r="A2700"/>
  <c r="G2699"/>
  <c r="J2699" s="1"/>
  <c r="F2699"/>
  <c r="E2699"/>
  <c r="D2699"/>
  <c r="C2699"/>
  <c r="B2699"/>
  <c r="A2699"/>
  <c r="G2698"/>
  <c r="J2698" s="1"/>
  <c r="F2698"/>
  <c r="E2698"/>
  <c r="D2698"/>
  <c r="C2698"/>
  <c r="B2698"/>
  <c r="A2698"/>
  <c r="G2697"/>
  <c r="J2697" s="1"/>
  <c r="F2697"/>
  <c r="E2697"/>
  <c r="D2697"/>
  <c r="C2697"/>
  <c r="B2697"/>
  <c r="A2697"/>
  <c r="G2696"/>
  <c r="J2696" s="1"/>
  <c r="F2696"/>
  <c r="E2696"/>
  <c r="D2696"/>
  <c r="C2696"/>
  <c r="B2696"/>
  <c r="A2696"/>
  <c r="G2695"/>
  <c r="J2695" s="1"/>
  <c r="F2695"/>
  <c r="E2695"/>
  <c r="D2695"/>
  <c r="C2695"/>
  <c r="B2695"/>
  <c r="A2695"/>
  <c r="G2694"/>
  <c r="J2694" s="1"/>
  <c r="F2694"/>
  <c r="E2694"/>
  <c r="D2694"/>
  <c r="C2694"/>
  <c r="B2694"/>
  <c r="A2694"/>
  <c r="G2693"/>
  <c r="J2693" s="1"/>
  <c r="F2693"/>
  <c r="E2693"/>
  <c r="D2693"/>
  <c r="C2693"/>
  <c r="B2693"/>
  <c r="A2693"/>
  <c r="G2692"/>
  <c r="J2692" s="1"/>
  <c r="F2692"/>
  <c r="E2692"/>
  <c r="D2692"/>
  <c r="C2692"/>
  <c r="B2692"/>
  <c r="A2692"/>
  <c r="G2691"/>
  <c r="J2691" s="1"/>
  <c r="F2691"/>
  <c r="E2691"/>
  <c r="D2691"/>
  <c r="C2691"/>
  <c r="B2691"/>
  <c r="A2691"/>
  <c r="G2690"/>
  <c r="J2690" s="1"/>
  <c r="F2690"/>
  <c r="E2690"/>
  <c r="D2690"/>
  <c r="C2690"/>
  <c r="B2690"/>
  <c r="A2690"/>
  <c r="G2689"/>
  <c r="J2689" s="1"/>
  <c r="F2689"/>
  <c r="E2689"/>
  <c r="D2689"/>
  <c r="C2689"/>
  <c r="B2689"/>
  <c r="A2689"/>
  <c r="G2688"/>
  <c r="J2688" s="1"/>
  <c r="F2688"/>
  <c r="E2688"/>
  <c r="D2688"/>
  <c r="C2688"/>
  <c r="B2688"/>
  <c r="A2688"/>
  <c r="G2687"/>
  <c r="J2687" s="1"/>
  <c r="F2687"/>
  <c r="E2687"/>
  <c r="D2687"/>
  <c r="C2687"/>
  <c r="B2687"/>
  <c r="A2687"/>
  <c r="G2686"/>
  <c r="J2686" s="1"/>
  <c r="F2686"/>
  <c r="E2686"/>
  <c r="D2686"/>
  <c r="C2686"/>
  <c r="B2686"/>
  <c r="A2686"/>
  <c r="G2685"/>
  <c r="J2685" s="1"/>
  <c r="F2685"/>
  <c r="E2685"/>
  <c r="D2685"/>
  <c r="C2685"/>
  <c r="B2685"/>
  <c r="A2685"/>
  <c r="G2684"/>
  <c r="J2684" s="1"/>
  <c r="F2684"/>
  <c r="E2684"/>
  <c r="D2684"/>
  <c r="C2684"/>
  <c r="B2684"/>
  <c r="A2684"/>
  <c r="G2683"/>
  <c r="J2683" s="1"/>
  <c r="F2683"/>
  <c r="E2683"/>
  <c r="D2683"/>
  <c r="C2683"/>
  <c r="B2683"/>
  <c r="A2683"/>
  <c r="G2682"/>
  <c r="J2682" s="1"/>
  <c r="F2682"/>
  <c r="E2682"/>
  <c r="D2682"/>
  <c r="C2682"/>
  <c r="B2682"/>
  <c r="A2682"/>
  <c r="G2681"/>
  <c r="J2681" s="1"/>
  <c r="F2681"/>
  <c r="E2681"/>
  <c r="D2681"/>
  <c r="C2681"/>
  <c r="B2681"/>
  <c r="A2681"/>
  <c r="G2680"/>
  <c r="J2680" s="1"/>
  <c r="F2680"/>
  <c r="E2680"/>
  <c r="D2680"/>
  <c r="C2680"/>
  <c r="B2680"/>
  <c r="A2680"/>
  <c r="G2679"/>
  <c r="J2679" s="1"/>
  <c r="F2679"/>
  <c r="E2679"/>
  <c r="D2679"/>
  <c r="C2679"/>
  <c r="B2679"/>
  <c r="A2679"/>
  <c r="G2678"/>
  <c r="J2678" s="1"/>
  <c r="F2678"/>
  <c r="E2678"/>
  <c r="D2678"/>
  <c r="C2678"/>
  <c r="B2678"/>
  <c r="A2678"/>
  <c r="G2677"/>
  <c r="J2677" s="1"/>
  <c r="F2677"/>
  <c r="E2677"/>
  <c r="D2677"/>
  <c r="C2677"/>
  <c r="B2677"/>
  <c r="A2677"/>
  <c r="G2676"/>
  <c r="J2676" s="1"/>
  <c r="F2676"/>
  <c r="E2676"/>
  <c r="D2676"/>
  <c r="C2676"/>
  <c r="B2676"/>
  <c r="A2676"/>
  <c r="G2675"/>
  <c r="J2675" s="1"/>
  <c r="F2675"/>
  <c r="E2675"/>
  <c r="D2675"/>
  <c r="C2675"/>
  <c r="B2675"/>
  <c r="A2675"/>
  <c r="G2674"/>
  <c r="J2674" s="1"/>
  <c r="F2674"/>
  <c r="E2674"/>
  <c r="D2674"/>
  <c r="C2674"/>
  <c r="B2674"/>
  <c r="A2674"/>
  <c r="G2673"/>
  <c r="J2673" s="1"/>
  <c r="F2673"/>
  <c r="E2673"/>
  <c r="D2673"/>
  <c r="C2673"/>
  <c r="B2673"/>
  <c r="A2673"/>
  <c r="G2672"/>
  <c r="J2672" s="1"/>
  <c r="F2672"/>
  <c r="E2672"/>
  <c r="D2672"/>
  <c r="C2672"/>
  <c r="B2672"/>
  <c r="A2672"/>
  <c r="G2671"/>
  <c r="J2671" s="1"/>
  <c r="F2671"/>
  <c r="E2671"/>
  <c r="D2671"/>
  <c r="C2671"/>
  <c r="B2671"/>
  <c r="A2671"/>
  <c r="G2670"/>
  <c r="J2670" s="1"/>
  <c r="F2670"/>
  <c r="E2670"/>
  <c r="D2670"/>
  <c r="C2670"/>
  <c r="B2670"/>
  <c r="A2670"/>
  <c r="G2669"/>
  <c r="J2669" s="1"/>
  <c r="F2669"/>
  <c r="E2669"/>
  <c r="D2669"/>
  <c r="C2669"/>
  <c r="B2669"/>
  <c r="A2669"/>
  <c r="G2668"/>
  <c r="J2668" s="1"/>
  <c r="F2668"/>
  <c r="E2668"/>
  <c r="D2668"/>
  <c r="C2668"/>
  <c r="B2668"/>
  <c r="A2668"/>
  <c r="G2667"/>
  <c r="J2667" s="1"/>
  <c r="F2667"/>
  <c r="E2667"/>
  <c r="D2667"/>
  <c r="C2667"/>
  <c r="B2667"/>
  <c r="A2667"/>
  <c r="G2666"/>
  <c r="J2666" s="1"/>
  <c r="F2666"/>
  <c r="E2666"/>
  <c r="D2666"/>
  <c r="C2666"/>
  <c r="B2666"/>
  <c r="A2666"/>
  <c r="G2665"/>
  <c r="J2665" s="1"/>
  <c r="F2665"/>
  <c r="E2665"/>
  <c r="D2665"/>
  <c r="C2665"/>
  <c r="B2665"/>
  <c r="A2665"/>
  <c r="G2664"/>
  <c r="J2664" s="1"/>
  <c r="F2664"/>
  <c r="E2664"/>
  <c r="D2664"/>
  <c r="C2664"/>
  <c r="B2664"/>
  <c r="A2664"/>
  <c r="G2663"/>
  <c r="J2663" s="1"/>
  <c r="F2663"/>
  <c r="E2663"/>
  <c r="D2663"/>
  <c r="C2663"/>
  <c r="B2663"/>
  <c r="A2663"/>
  <c r="G2662"/>
  <c r="J2662" s="1"/>
  <c r="F2662"/>
  <c r="E2662"/>
  <c r="D2662"/>
  <c r="C2662"/>
  <c r="B2662"/>
  <c r="A2662"/>
  <c r="G2661"/>
  <c r="J2661" s="1"/>
  <c r="F2661"/>
  <c r="E2661"/>
  <c r="D2661"/>
  <c r="C2661"/>
  <c r="B2661"/>
  <c r="A2661"/>
  <c r="G2660"/>
  <c r="J2660" s="1"/>
  <c r="F2660"/>
  <c r="E2660"/>
  <c r="D2660"/>
  <c r="C2660"/>
  <c r="B2660"/>
  <c r="A2660"/>
  <c r="G2659"/>
  <c r="J2659" s="1"/>
  <c r="F2659"/>
  <c r="E2659"/>
  <c r="D2659"/>
  <c r="C2659"/>
  <c r="B2659"/>
  <c r="A2659"/>
  <c r="G2658"/>
  <c r="J2658" s="1"/>
  <c r="F2658"/>
  <c r="E2658"/>
  <c r="D2658"/>
  <c r="C2658"/>
  <c r="B2658"/>
  <c r="A2658"/>
  <c r="G2657"/>
  <c r="J2657" s="1"/>
  <c r="F2657"/>
  <c r="E2657"/>
  <c r="D2657"/>
  <c r="C2657"/>
  <c r="B2657"/>
  <c r="A2657"/>
  <c r="G2656"/>
  <c r="J2656" s="1"/>
  <c r="F2656"/>
  <c r="E2656"/>
  <c r="D2656"/>
  <c r="C2656"/>
  <c r="B2656"/>
  <c r="A2656"/>
  <c r="G2655"/>
  <c r="J2655" s="1"/>
  <c r="F2655"/>
  <c r="E2655"/>
  <c r="D2655"/>
  <c r="C2655"/>
  <c r="B2655"/>
  <c r="A2655"/>
  <c r="G2654"/>
  <c r="J2654" s="1"/>
  <c r="F2654"/>
  <c r="E2654"/>
  <c r="D2654"/>
  <c r="C2654"/>
  <c r="B2654"/>
  <c r="A2654"/>
  <c r="G2653"/>
  <c r="J2653" s="1"/>
  <c r="F2653"/>
  <c r="E2653"/>
  <c r="D2653"/>
  <c r="C2653"/>
  <c r="B2653"/>
  <c r="A2653"/>
  <c r="G2652"/>
  <c r="J2652" s="1"/>
  <c r="F2652"/>
  <c r="E2652"/>
  <c r="D2652"/>
  <c r="C2652"/>
  <c r="B2652"/>
  <c r="A2652"/>
  <c r="G2651"/>
  <c r="J2651" s="1"/>
  <c r="F2651"/>
  <c r="E2651"/>
  <c r="D2651"/>
  <c r="C2651"/>
  <c r="B2651"/>
  <c r="A2651"/>
  <c r="G2650"/>
  <c r="J2650" s="1"/>
  <c r="F2650"/>
  <c r="E2650"/>
  <c r="D2650"/>
  <c r="C2650"/>
  <c r="B2650"/>
  <c r="A2650"/>
  <c r="G2649"/>
  <c r="J2649" s="1"/>
  <c r="F2649"/>
  <c r="E2649"/>
  <c r="D2649"/>
  <c r="C2649"/>
  <c r="B2649"/>
  <c r="A2649"/>
  <c r="G2648"/>
  <c r="J2648" s="1"/>
  <c r="F2648"/>
  <c r="E2648"/>
  <c r="D2648"/>
  <c r="C2648"/>
  <c r="B2648"/>
  <c r="A2648"/>
  <c r="G2647"/>
  <c r="J2647" s="1"/>
  <c r="F2647"/>
  <c r="E2647"/>
  <c r="D2647"/>
  <c r="C2647"/>
  <c r="B2647"/>
  <c r="A2647"/>
  <c r="G2646"/>
  <c r="J2646" s="1"/>
  <c r="F2646"/>
  <c r="E2646"/>
  <c r="D2646"/>
  <c r="C2646"/>
  <c r="B2646"/>
  <c r="A2646"/>
  <c r="G2645"/>
  <c r="J2645" s="1"/>
  <c r="F2645"/>
  <c r="E2645"/>
  <c r="D2645"/>
  <c r="C2645"/>
  <c r="B2645"/>
  <c r="A2645"/>
  <c r="G2644"/>
  <c r="J2644" s="1"/>
  <c r="F2644"/>
  <c r="E2644"/>
  <c r="D2644"/>
  <c r="C2644"/>
  <c r="B2644"/>
  <c r="A2644"/>
  <c r="G2643"/>
  <c r="J2643" s="1"/>
  <c r="F2643"/>
  <c r="E2643"/>
  <c r="D2643"/>
  <c r="C2643"/>
  <c r="B2643"/>
  <c r="A2643"/>
  <c r="G2642"/>
  <c r="J2642" s="1"/>
  <c r="F2642"/>
  <c r="E2642"/>
  <c r="D2642"/>
  <c r="C2642"/>
  <c r="B2642"/>
  <c r="A2642"/>
  <c r="G2641"/>
  <c r="J2641" s="1"/>
  <c r="F2641"/>
  <c r="E2641"/>
  <c r="D2641"/>
  <c r="C2641"/>
  <c r="B2641"/>
  <c r="A2641"/>
  <c r="G2640"/>
  <c r="J2640" s="1"/>
  <c r="F2640"/>
  <c r="E2640"/>
  <c r="D2640"/>
  <c r="C2640"/>
  <c r="B2640"/>
  <c r="A2640"/>
  <c r="G2639"/>
  <c r="J2639" s="1"/>
  <c r="F2639"/>
  <c r="E2639"/>
  <c r="D2639"/>
  <c r="C2639"/>
  <c r="B2639"/>
  <c r="A2639"/>
  <c r="G2638"/>
  <c r="J2638" s="1"/>
  <c r="F2638"/>
  <c r="E2638"/>
  <c r="D2638"/>
  <c r="C2638"/>
  <c r="B2638"/>
  <c r="A2638"/>
  <c r="G2637"/>
  <c r="J2637" s="1"/>
  <c r="F2637"/>
  <c r="E2637"/>
  <c r="D2637"/>
  <c r="C2637"/>
  <c r="B2637"/>
  <c r="A2637"/>
  <c r="G2636"/>
  <c r="J2636" s="1"/>
  <c r="F2636"/>
  <c r="E2636"/>
  <c r="D2636"/>
  <c r="C2636"/>
  <c r="B2636"/>
  <c r="A2636"/>
  <c r="G2635"/>
  <c r="J2635" s="1"/>
  <c r="F2635"/>
  <c r="E2635"/>
  <c r="D2635"/>
  <c r="C2635"/>
  <c r="B2635"/>
  <c r="A2635"/>
  <c r="G2634"/>
  <c r="J2634" s="1"/>
  <c r="F2634"/>
  <c r="E2634"/>
  <c r="D2634"/>
  <c r="C2634"/>
  <c r="B2634"/>
  <c r="A2634"/>
  <c r="G2633"/>
  <c r="J2633" s="1"/>
  <c r="F2633"/>
  <c r="E2633"/>
  <c r="D2633"/>
  <c r="C2633"/>
  <c r="B2633"/>
  <c r="A2633"/>
  <c r="G2632"/>
  <c r="J2632" s="1"/>
  <c r="F2632"/>
  <c r="E2632"/>
  <c r="D2632"/>
  <c r="C2632"/>
  <c r="B2632"/>
  <c r="A2632"/>
  <c r="G2631"/>
  <c r="J2631" s="1"/>
  <c r="F2631"/>
  <c r="E2631"/>
  <c r="D2631"/>
  <c r="C2631"/>
  <c r="B2631"/>
  <c r="A2631"/>
  <c r="G2630"/>
  <c r="J2630" s="1"/>
  <c r="F2630"/>
  <c r="E2630"/>
  <c r="D2630"/>
  <c r="C2630"/>
  <c r="B2630"/>
  <c r="A2630"/>
  <c r="G2629"/>
  <c r="J2629" s="1"/>
  <c r="F2629"/>
  <c r="E2629"/>
  <c r="D2629"/>
  <c r="C2629"/>
  <c r="B2629"/>
  <c r="A2629"/>
  <c r="G2628"/>
  <c r="J2628" s="1"/>
  <c r="F2628"/>
  <c r="E2628"/>
  <c r="D2628"/>
  <c r="C2628"/>
  <c r="B2628"/>
  <c r="A2628"/>
  <c r="G2627"/>
  <c r="J2627" s="1"/>
  <c r="F2627"/>
  <c r="E2627"/>
  <c r="D2627"/>
  <c r="C2627"/>
  <c r="B2627"/>
  <c r="A2627"/>
  <c r="G2626"/>
  <c r="J2626" s="1"/>
  <c r="F2626"/>
  <c r="E2626"/>
  <c r="D2626"/>
  <c r="C2626"/>
  <c r="B2626"/>
  <c r="A2626"/>
  <c r="G2625"/>
  <c r="J2625" s="1"/>
  <c r="F2625"/>
  <c r="E2625"/>
  <c r="D2625"/>
  <c r="C2625"/>
  <c r="B2625"/>
  <c r="A2625"/>
  <c r="G2624"/>
  <c r="J2624" s="1"/>
  <c r="F2624"/>
  <c r="E2624"/>
  <c r="D2624"/>
  <c r="C2624"/>
  <c r="B2624"/>
  <c r="A2624"/>
  <c r="G2623"/>
  <c r="J2623" s="1"/>
  <c r="F2623"/>
  <c r="E2623"/>
  <c r="D2623"/>
  <c r="C2623"/>
  <c r="B2623"/>
  <c r="A2623"/>
  <c r="G2622"/>
  <c r="J2622" s="1"/>
  <c r="F2622"/>
  <c r="E2622"/>
  <c r="D2622"/>
  <c r="C2622"/>
  <c r="B2622"/>
  <c r="A2622"/>
  <c r="G2621"/>
  <c r="J2621" s="1"/>
  <c r="F2621"/>
  <c r="E2621"/>
  <c r="D2621"/>
  <c r="C2621"/>
  <c r="B2621"/>
  <c r="A2621"/>
  <c r="G2620"/>
  <c r="J2620" s="1"/>
  <c r="F2620"/>
  <c r="E2620"/>
  <c r="D2620"/>
  <c r="C2620"/>
  <c r="B2620"/>
  <c r="A2620"/>
  <c r="G2619"/>
  <c r="J2619" s="1"/>
  <c r="F2619"/>
  <c r="E2619"/>
  <c r="D2619"/>
  <c r="C2619"/>
  <c r="B2619"/>
  <c r="A2619"/>
  <c r="G2618"/>
  <c r="J2618" s="1"/>
  <c r="F2618"/>
  <c r="E2618"/>
  <c r="D2618"/>
  <c r="C2618"/>
  <c r="B2618"/>
  <c r="A2618"/>
  <c r="G2617"/>
  <c r="J2617" s="1"/>
  <c r="F2617"/>
  <c r="E2617"/>
  <c r="D2617"/>
  <c r="C2617"/>
  <c r="B2617"/>
  <c r="A2617"/>
  <c r="G2616"/>
  <c r="J2616" s="1"/>
  <c r="F2616"/>
  <c r="E2616"/>
  <c r="D2616"/>
  <c r="C2616"/>
  <c r="B2616"/>
  <c r="A2616"/>
  <c r="G2615"/>
  <c r="J2615" s="1"/>
  <c r="F2615"/>
  <c r="E2615"/>
  <c r="D2615"/>
  <c r="C2615"/>
  <c r="B2615"/>
  <c r="A2615"/>
  <c r="G2614"/>
  <c r="J2614" s="1"/>
  <c r="F2614"/>
  <c r="E2614"/>
  <c r="D2614"/>
  <c r="C2614"/>
  <c r="B2614"/>
  <c r="A2614"/>
  <c r="G2613"/>
  <c r="J2613" s="1"/>
  <c r="F2613"/>
  <c r="E2613"/>
  <c r="D2613"/>
  <c r="C2613"/>
  <c r="B2613"/>
  <c r="A2613"/>
  <c r="G2612"/>
  <c r="J2612" s="1"/>
  <c r="F2612"/>
  <c r="E2612"/>
  <c r="D2612"/>
  <c r="C2612"/>
  <c r="B2612"/>
  <c r="A2612"/>
  <c r="G2611"/>
  <c r="J2611" s="1"/>
  <c r="F2611"/>
  <c r="E2611"/>
  <c r="D2611"/>
  <c r="C2611"/>
  <c r="B2611"/>
  <c r="A2611"/>
  <c r="G2610"/>
  <c r="J2610" s="1"/>
  <c r="F2610"/>
  <c r="E2610"/>
  <c r="D2610"/>
  <c r="C2610"/>
  <c r="B2610"/>
  <c r="A2610"/>
  <c r="G2609"/>
  <c r="J2609" s="1"/>
  <c r="F2609"/>
  <c r="E2609"/>
  <c r="D2609"/>
  <c r="C2609"/>
  <c r="B2609"/>
  <c r="A2609"/>
  <c r="G2608"/>
  <c r="J2608" s="1"/>
  <c r="F2608"/>
  <c r="E2608"/>
  <c r="D2608"/>
  <c r="C2608"/>
  <c r="B2608"/>
  <c r="A2608"/>
  <c r="G2607"/>
  <c r="J2607" s="1"/>
  <c r="F2607"/>
  <c r="E2607"/>
  <c r="D2607"/>
  <c r="C2607"/>
  <c r="B2607"/>
  <c r="A2607"/>
  <c r="G2606"/>
  <c r="J2606" s="1"/>
  <c r="F2606"/>
  <c r="E2606"/>
  <c r="D2606"/>
  <c r="C2606"/>
  <c r="B2606"/>
  <c r="A2606"/>
  <c r="G2605"/>
  <c r="J2605" s="1"/>
  <c r="F2605"/>
  <c r="E2605"/>
  <c r="D2605"/>
  <c r="C2605"/>
  <c r="B2605"/>
  <c r="A2605"/>
  <c r="G2604"/>
  <c r="J2604" s="1"/>
  <c r="F2604"/>
  <c r="E2604"/>
  <c r="D2604"/>
  <c r="C2604"/>
  <c r="B2604"/>
  <c r="A2604"/>
  <c r="G2603"/>
  <c r="J2603" s="1"/>
  <c r="F2603"/>
  <c r="E2603"/>
  <c r="D2603"/>
  <c r="C2603"/>
  <c r="B2603"/>
  <c r="A2603"/>
  <c r="G2602"/>
  <c r="J2602" s="1"/>
  <c r="F2602"/>
  <c r="E2602"/>
  <c r="D2602"/>
  <c r="C2602"/>
  <c r="B2602"/>
  <c r="A2602"/>
  <c r="G2601"/>
  <c r="J2601" s="1"/>
  <c r="F2601"/>
  <c r="E2601"/>
  <c r="D2601"/>
  <c r="C2601"/>
  <c r="B2601"/>
  <c r="A2601"/>
  <c r="G2600"/>
  <c r="J2600" s="1"/>
  <c r="F2600"/>
  <c r="E2600"/>
  <c r="D2600"/>
  <c r="C2600"/>
  <c r="B2600"/>
  <c r="A2600"/>
  <c r="G2599"/>
  <c r="J2599" s="1"/>
  <c r="F2599"/>
  <c r="E2599"/>
  <c r="D2599"/>
  <c r="C2599"/>
  <c r="B2599"/>
  <c r="A2599"/>
  <c r="G2598"/>
  <c r="J2598" s="1"/>
  <c r="F2598"/>
  <c r="E2598"/>
  <c r="D2598"/>
  <c r="C2598"/>
  <c r="B2598"/>
  <c r="A2598"/>
  <c r="G2597"/>
  <c r="J2597" s="1"/>
  <c r="F2597"/>
  <c r="E2597"/>
  <c r="D2597"/>
  <c r="C2597"/>
  <c r="B2597"/>
  <c r="A2597"/>
  <c r="G2596"/>
  <c r="J2596" s="1"/>
  <c r="F2596"/>
  <c r="E2596"/>
  <c r="D2596"/>
  <c r="C2596"/>
  <c r="B2596"/>
  <c r="A2596"/>
  <c r="G2595"/>
  <c r="J2595" s="1"/>
  <c r="F2595"/>
  <c r="E2595"/>
  <c r="D2595"/>
  <c r="C2595"/>
  <c r="B2595"/>
  <c r="A2595"/>
  <c r="G2594"/>
  <c r="J2594" s="1"/>
  <c r="F2594"/>
  <c r="E2594"/>
  <c r="D2594"/>
  <c r="C2594"/>
  <c r="B2594"/>
  <c r="A2594"/>
  <c r="G2593"/>
  <c r="J2593" s="1"/>
  <c r="F2593"/>
  <c r="E2593"/>
  <c r="D2593"/>
  <c r="C2593"/>
  <c r="B2593"/>
  <c r="A2593"/>
  <c r="G2592"/>
  <c r="J2592" s="1"/>
  <c r="F2592"/>
  <c r="E2592"/>
  <c r="D2592"/>
  <c r="C2592"/>
  <c r="B2592"/>
  <c r="A2592"/>
  <c r="G2591"/>
  <c r="J2591" s="1"/>
  <c r="F2591"/>
  <c r="E2591"/>
  <c r="D2591"/>
  <c r="C2591"/>
  <c r="B2591"/>
  <c r="A2591"/>
  <c r="G2590"/>
  <c r="J2590" s="1"/>
  <c r="F2590"/>
  <c r="E2590"/>
  <c r="D2590"/>
  <c r="C2590"/>
  <c r="B2590"/>
  <c r="A2590"/>
  <c r="G2589"/>
  <c r="J2589" s="1"/>
  <c r="F2589"/>
  <c r="E2589"/>
  <c r="D2589"/>
  <c r="C2589"/>
  <c r="B2589"/>
  <c r="A2589"/>
  <c r="G2588"/>
  <c r="J2588" s="1"/>
  <c r="F2588"/>
  <c r="E2588"/>
  <c r="D2588"/>
  <c r="C2588"/>
  <c r="B2588"/>
  <c r="A2588"/>
  <c r="G2587"/>
  <c r="J2587" s="1"/>
  <c r="F2587"/>
  <c r="E2587"/>
  <c r="D2587"/>
  <c r="C2587"/>
  <c r="B2587"/>
  <c r="A2587"/>
  <c r="G2586"/>
  <c r="J2586" s="1"/>
  <c r="F2586"/>
  <c r="E2586"/>
  <c r="D2586"/>
  <c r="C2586"/>
  <c r="B2586"/>
  <c r="A2586"/>
  <c r="G2585"/>
  <c r="J2585" s="1"/>
  <c r="F2585"/>
  <c r="E2585"/>
  <c r="D2585"/>
  <c r="C2585"/>
  <c r="B2585"/>
  <c r="A2585"/>
  <c r="G2584"/>
  <c r="J2584" s="1"/>
  <c r="F2584"/>
  <c r="E2584"/>
  <c r="D2584"/>
  <c r="C2584"/>
  <c r="B2584"/>
  <c r="A2584"/>
  <c r="G2583"/>
  <c r="J2583" s="1"/>
  <c r="F2583"/>
  <c r="E2583"/>
  <c r="D2583"/>
  <c r="C2583"/>
  <c r="B2583"/>
  <c r="A2583"/>
  <c r="G2582"/>
  <c r="J2582" s="1"/>
  <c r="F2582"/>
  <c r="E2582"/>
  <c r="D2582"/>
  <c r="C2582"/>
  <c r="B2582"/>
  <c r="A2582"/>
  <c r="G2581"/>
  <c r="J2581" s="1"/>
  <c r="F2581"/>
  <c r="E2581"/>
  <c r="D2581"/>
  <c r="C2581"/>
  <c r="B2581"/>
  <c r="A2581"/>
  <c r="G2580"/>
  <c r="J2580" s="1"/>
  <c r="F2580"/>
  <c r="E2580"/>
  <c r="D2580"/>
  <c r="C2580"/>
  <c r="B2580"/>
  <c r="A2580"/>
  <c r="G2579"/>
  <c r="J2579" s="1"/>
  <c r="F2579"/>
  <c r="E2579"/>
  <c r="D2579"/>
  <c r="C2579"/>
  <c r="B2579"/>
  <c r="A2579"/>
  <c r="G2578"/>
  <c r="J2578" s="1"/>
  <c r="F2578"/>
  <c r="E2578"/>
  <c r="D2578"/>
  <c r="C2578"/>
  <c r="B2578"/>
  <c r="A2578"/>
  <c r="G2577"/>
  <c r="J2577" s="1"/>
  <c r="F2577"/>
  <c r="E2577"/>
  <c r="D2577"/>
  <c r="C2577"/>
  <c r="B2577"/>
  <c r="A2577"/>
  <c r="G2576"/>
  <c r="J2576" s="1"/>
  <c r="F2576"/>
  <c r="E2576"/>
  <c r="D2576"/>
  <c r="C2576"/>
  <c r="B2576"/>
  <c r="A2576"/>
  <c r="G2575"/>
  <c r="J2575" s="1"/>
  <c r="F2575"/>
  <c r="E2575"/>
  <c r="D2575"/>
  <c r="C2575"/>
  <c r="B2575"/>
  <c r="A2575"/>
  <c r="G2574"/>
  <c r="J2574" s="1"/>
  <c r="F2574"/>
  <c r="E2574"/>
  <c r="D2574"/>
  <c r="C2574"/>
  <c r="B2574"/>
  <c r="A2574"/>
  <c r="G2573"/>
  <c r="J2573" s="1"/>
  <c r="F2573"/>
  <c r="E2573"/>
  <c r="D2573"/>
  <c r="C2573"/>
  <c r="B2573"/>
  <c r="A2573"/>
  <c r="G2572"/>
  <c r="J2572" s="1"/>
  <c r="F2572"/>
  <c r="E2572"/>
  <c r="D2572"/>
  <c r="C2572"/>
  <c r="B2572"/>
  <c r="A2572"/>
  <c r="G2571"/>
  <c r="J2571" s="1"/>
  <c r="F2571"/>
  <c r="E2571"/>
  <c r="D2571"/>
  <c r="C2571"/>
  <c r="B2571"/>
  <c r="A2571"/>
  <c r="G2570"/>
  <c r="J2570" s="1"/>
  <c r="F2570"/>
  <c r="E2570"/>
  <c r="D2570"/>
  <c r="C2570"/>
  <c r="B2570"/>
  <c r="A2570"/>
  <c r="G2569"/>
  <c r="J2569" s="1"/>
  <c r="F2569"/>
  <c r="E2569"/>
  <c r="D2569"/>
  <c r="C2569"/>
  <c r="B2569"/>
  <c r="A2569"/>
  <c r="G2568"/>
  <c r="J2568" s="1"/>
  <c r="F2568"/>
  <c r="E2568"/>
  <c r="D2568"/>
  <c r="C2568"/>
  <c r="B2568"/>
  <c r="A2568"/>
  <c r="G2567"/>
  <c r="J2567" s="1"/>
  <c r="F2567"/>
  <c r="E2567"/>
  <c r="D2567"/>
  <c r="C2567"/>
  <c r="B2567"/>
  <c r="A2567"/>
  <c r="G2566"/>
  <c r="J2566" s="1"/>
  <c r="F2566"/>
  <c r="E2566"/>
  <c r="D2566"/>
  <c r="C2566"/>
  <c r="B2566"/>
  <c r="A2566"/>
  <c r="G2565"/>
  <c r="J2565" s="1"/>
  <c r="F2565"/>
  <c r="E2565"/>
  <c r="D2565"/>
  <c r="C2565"/>
  <c r="B2565"/>
  <c r="A2565"/>
  <c r="G2564"/>
  <c r="J2564" s="1"/>
  <c r="F2564"/>
  <c r="E2564"/>
  <c r="D2564"/>
  <c r="C2564"/>
  <c r="B2564"/>
  <c r="A2564"/>
  <c r="G2563"/>
  <c r="J2563" s="1"/>
  <c r="F2563"/>
  <c r="E2563"/>
  <c r="D2563"/>
  <c r="C2563"/>
  <c r="B2563"/>
  <c r="A2563"/>
  <c r="G2562"/>
  <c r="J2562" s="1"/>
  <c r="F2562"/>
  <c r="E2562"/>
  <c r="D2562"/>
  <c r="C2562"/>
  <c r="B2562"/>
  <c r="A2562"/>
  <c r="G2561"/>
  <c r="J2561" s="1"/>
  <c r="F2561"/>
  <c r="E2561"/>
  <c r="D2561"/>
  <c r="C2561"/>
  <c r="B2561"/>
  <c r="A2561"/>
  <c r="G2560"/>
  <c r="J2560" s="1"/>
  <c r="F2560"/>
  <c r="E2560"/>
  <c r="D2560"/>
  <c r="C2560"/>
  <c r="B2560"/>
  <c r="A2560"/>
  <c r="G2559"/>
  <c r="J2559" s="1"/>
  <c r="F2559"/>
  <c r="E2559"/>
  <c r="D2559"/>
  <c r="C2559"/>
  <c r="B2559"/>
  <c r="A2559"/>
  <c r="G2558"/>
  <c r="J2558" s="1"/>
  <c r="F2558"/>
  <c r="E2558"/>
  <c r="D2558"/>
  <c r="C2558"/>
  <c r="B2558"/>
  <c r="A2558"/>
  <c r="G2557"/>
  <c r="J2557" s="1"/>
  <c r="F2557"/>
  <c r="E2557"/>
  <c r="D2557"/>
  <c r="C2557"/>
  <c r="B2557"/>
  <c r="A2557"/>
  <c r="G2556"/>
  <c r="J2556" s="1"/>
  <c r="F2556"/>
  <c r="E2556"/>
  <c r="D2556"/>
  <c r="C2556"/>
  <c r="B2556"/>
  <c r="A2556"/>
  <c r="G2555"/>
  <c r="J2555" s="1"/>
  <c r="F2555"/>
  <c r="E2555"/>
  <c r="D2555"/>
  <c r="C2555"/>
  <c r="B2555"/>
  <c r="A2555"/>
  <c r="G2554"/>
  <c r="J2554" s="1"/>
  <c r="F2554"/>
  <c r="E2554"/>
  <c r="D2554"/>
  <c r="C2554"/>
  <c r="B2554"/>
  <c r="A2554"/>
  <c r="G2553"/>
  <c r="J2553" s="1"/>
  <c r="F2553"/>
  <c r="E2553"/>
  <c r="D2553"/>
  <c r="C2553"/>
  <c r="B2553"/>
  <c r="A2553"/>
  <c r="G2552"/>
  <c r="J2552" s="1"/>
  <c r="F2552"/>
  <c r="E2552"/>
  <c r="D2552"/>
  <c r="C2552"/>
  <c r="B2552"/>
  <c r="A2552"/>
  <c r="G2551"/>
  <c r="J2551" s="1"/>
  <c r="F2551"/>
  <c r="E2551"/>
  <c r="D2551"/>
  <c r="C2551"/>
  <c r="B2551"/>
  <c r="A2551"/>
  <c r="G2550"/>
  <c r="J2550" s="1"/>
  <c r="F2550"/>
  <c r="E2550"/>
  <c r="D2550"/>
  <c r="C2550"/>
  <c r="B2550"/>
  <c r="A2550"/>
  <c r="G2549"/>
  <c r="J2549" s="1"/>
  <c r="F2549"/>
  <c r="E2549"/>
  <c r="D2549"/>
  <c r="C2549"/>
  <c r="B2549"/>
  <c r="A2549"/>
  <c r="G2548"/>
  <c r="J2548" s="1"/>
  <c r="F2548"/>
  <c r="E2548"/>
  <c r="D2548"/>
  <c r="C2548"/>
  <c r="B2548"/>
  <c r="A2548"/>
  <c r="G2547"/>
  <c r="J2547" s="1"/>
  <c r="F2547"/>
  <c r="E2547"/>
  <c r="D2547"/>
  <c r="C2547"/>
  <c r="B2547"/>
  <c r="A2547"/>
  <c r="G2546"/>
  <c r="J2546" s="1"/>
  <c r="F2546"/>
  <c r="E2546"/>
  <c r="D2546"/>
  <c r="C2546"/>
  <c r="B2546"/>
  <c r="A2546"/>
  <c r="G2545"/>
  <c r="J2545" s="1"/>
  <c r="F2545"/>
  <c r="E2545"/>
  <c r="D2545"/>
  <c r="C2545"/>
  <c r="B2545"/>
  <c r="A2545"/>
  <c r="G2544"/>
  <c r="J2544" s="1"/>
  <c r="F2544"/>
  <c r="E2544"/>
  <c r="D2544"/>
  <c r="C2544"/>
  <c r="B2544"/>
  <c r="A2544"/>
  <c r="G2543"/>
  <c r="J2543" s="1"/>
  <c r="F2543"/>
  <c r="E2543"/>
  <c r="D2543"/>
  <c r="C2543"/>
  <c r="B2543"/>
  <c r="A2543"/>
  <c r="G2542"/>
  <c r="J2542" s="1"/>
  <c r="F2542"/>
  <c r="E2542"/>
  <c r="D2542"/>
  <c r="C2542"/>
  <c r="B2542"/>
  <c r="A2542"/>
  <c r="G2541"/>
  <c r="J2541" s="1"/>
  <c r="F2541"/>
  <c r="E2541"/>
  <c r="D2541"/>
  <c r="C2541"/>
  <c r="B2541"/>
  <c r="A2541"/>
  <c r="G2540"/>
  <c r="J2540" s="1"/>
  <c r="F2540"/>
  <c r="E2540"/>
  <c r="D2540"/>
  <c r="C2540"/>
  <c r="B2540"/>
  <c r="A2540"/>
  <c r="G2539"/>
  <c r="J2539" s="1"/>
  <c r="F2539"/>
  <c r="E2539"/>
  <c r="D2539"/>
  <c r="C2539"/>
  <c r="B2539"/>
  <c r="A2539"/>
  <c r="G2538"/>
  <c r="J2538" s="1"/>
  <c r="F2538"/>
  <c r="E2538"/>
  <c r="D2538"/>
  <c r="C2538"/>
  <c r="B2538"/>
  <c r="A2538"/>
  <c r="G2537"/>
  <c r="J2537" s="1"/>
  <c r="F2537"/>
  <c r="E2537"/>
  <c r="D2537"/>
  <c r="C2537"/>
  <c r="B2537"/>
  <c r="A2537"/>
  <c r="G2536"/>
  <c r="J2536" s="1"/>
  <c r="F2536"/>
  <c r="E2536"/>
  <c r="D2536"/>
  <c r="C2536"/>
  <c r="B2536"/>
  <c r="A2536"/>
  <c r="G2535"/>
  <c r="J2535" s="1"/>
  <c r="F2535"/>
  <c r="E2535"/>
  <c r="D2535"/>
  <c r="C2535"/>
  <c r="B2535"/>
  <c r="A2535"/>
  <c r="G2534"/>
  <c r="J2534" s="1"/>
  <c r="F2534"/>
  <c r="E2534"/>
  <c r="D2534"/>
  <c r="C2534"/>
  <c r="B2534"/>
  <c r="A2534"/>
  <c r="G2533"/>
  <c r="J2533" s="1"/>
  <c r="F2533"/>
  <c r="E2533"/>
  <c r="D2533"/>
  <c r="C2533"/>
  <c r="B2533"/>
  <c r="A2533"/>
  <c r="G2532"/>
  <c r="J2532" s="1"/>
  <c r="F2532"/>
  <c r="E2532"/>
  <c r="D2532"/>
  <c r="C2532"/>
  <c r="B2532"/>
  <c r="A2532"/>
  <c r="G2531"/>
  <c r="J2531" s="1"/>
  <c r="F2531"/>
  <c r="E2531"/>
  <c r="D2531"/>
  <c r="C2531"/>
  <c r="B2531"/>
  <c r="A2531"/>
  <c r="G2530"/>
  <c r="J2530" s="1"/>
  <c r="F2530"/>
  <c r="E2530"/>
  <c r="D2530"/>
  <c r="C2530"/>
  <c r="B2530"/>
  <c r="A2530"/>
  <c r="G2529"/>
  <c r="J2529" s="1"/>
  <c r="F2529"/>
  <c r="E2529"/>
  <c r="D2529"/>
  <c r="C2529"/>
  <c r="B2529"/>
  <c r="A2529"/>
  <c r="G2528"/>
  <c r="J2528" s="1"/>
  <c r="F2528"/>
  <c r="E2528"/>
  <c r="D2528"/>
  <c r="C2528"/>
  <c r="B2528"/>
  <c r="A2528"/>
  <c r="G2527"/>
  <c r="J2527" s="1"/>
  <c r="F2527"/>
  <c r="E2527"/>
  <c r="D2527"/>
  <c r="C2527"/>
  <c r="B2527"/>
  <c r="A2527"/>
  <c r="G2526"/>
  <c r="J2526" s="1"/>
  <c r="F2526"/>
  <c r="E2526"/>
  <c r="D2526"/>
  <c r="C2526"/>
  <c r="B2526"/>
  <c r="A2526"/>
  <c r="G2525"/>
  <c r="J2525" s="1"/>
  <c r="F2525"/>
  <c r="E2525"/>
  <c r="D2525"/>
  <c r="C2525"/>
  <c r="B2525"/>
  <c r="A2525"/>
  <c r="G2524"/>
  <c r="J2524" s="1"/>
  <c r="F2524"/>
  <c r="E2524"/>
  <c r="D2524"/>
  <c r="C2524"/>
  <c r="B2524"/>
  <c r="A2524"/>
  <c r="G2523"/>
  <c r="J2523" s="1"/>
  <c r="F2523"/>
  <c r="E2523"/>
  <c r="D2523"/>
  <c r="C2523"/>
  <c r="B2523"/>
  <c r="A2523"/>
  <c r="G2522"/>
  <c r="J2522" s="1"/>
  <c r="F2522"/>
  <c r="E2522"/>
  <c r="D2522"/>
  <c r="C2522"/>
  <c r="B2522"/>
  <c r="A2522"/>
  <c r="G2521"/>
  <c r="J2521" s="1"/>
  <c r="F2521"/>
  <c r="E2521"/>
  <c r="D2521"/>
  <c r="C2521"/>
  <c r="B2521"/>
  <c r="A2521"/>
  <c r="G2520"/>
  <c r="J2520" s="1"/>
  <c r="F2520"/>
  <c r="E2520"/>
  <c r="D2520"/>
  <c r="C2520"/>
  <c r="B2520"/>
  <c r="A2520"/>
  <c r="G2519"/>
  <c r="J2519" s="1"/>
  <c r="F2519"/>
  <c r="E2519"/>
  <c r="D2519"/>
  <c r="C2519"/>
  <c r="B2519"/>
  <c r="A2519"/>
  <c r="G2518"/>
  <c r="J2518" s="1"/>
  <c r="F2518"/>
  <c r="E2518"/>
  <c r="D2518"/>
  <c r="C2518"/>
  <c r="B2518"/>
  <c r="A2518"/>
  <c r="G2517"/>
  <c r="J2517" s="1"/>
  <c r="F2517"/>
  <c r="E2517"/>
  <c r="D2517"/>
  <c r="C2517"/>
  <c r="B2517"/>
  <c r="A2517"/>
  <c r="G2516"/>
  <c r="J2516" s="1"/>
  <c r="F2516"/>
  <c r="E2516"/>
  <c r="D2516"/>
  <c r="C2516"/>
  <c r="B2516"/>
  <c r="A2516"/>
  <c r="G2515"/>
  <c r="J2515" s="1"/>
  <c r="F2515"/>
  <c r="E2515"/>
  <c r="D2515"/>
  <c r="C2515"/>
  <c r="B2515"/>
  <c r="A2515"/>
  <c r="G2514"/>
  <c r="J2514" s="1"/>
  <c r="F2514"/>
  <c r="E2514"/>
  <c r="D2514"/>
  <c r="C2514"/>
  <c r="B2514"/>
  <c r="A2514"/>
  <c r="G2513"/>
  <c r="J2513" s="1"/>
  <c r="F2513"/>
  <c r="E2513"/>
  <c r="D2513"/>
  <c r="C2513"/>
  <c r="B2513"/>
  <c r="A2513"/>
  <c r="G2512"/>
  <c r="J2512" s="1"/>
  <c r="F2512"/>
  <c r="E2512"/>
  <c r="D2512"/>
  <c r="C2512"/>
  <c r="B2512"/>
  <c r="A2512"/>
  <c r="G2511"/>
  <c r="J2511" s="1"/>
  <c r="F2511"/>
  <c r="E2511"/>
  <c r="D2511"/>
  <c r="C2511"/>
  <c r="B2511"/>
  <c r="A2511"/>
  <c r="G2510"/>
  <c r="J2510" s="1"/>
  <c r="F2510"/>
  <c r="E2510"/>
  <c r="D2510"/>
  <c r="C2510"/>
  <c r="B2510"/>
  <c r="A2510"/>
  <c r="G2509"/>
  <c r="J2509" s="1"/>
  <c r="F2509"/>
  <c r="E2509"/>
  <c r="D2509"/>
  <c r="C2509"/>
  <c r="B2509"/>
  <c r="A2509"/>
  <c r="G2508"/>
  <c r="J2508" s="1"/>
  <c r="F2508"/>
  <c r="E2508"/>
  <c r="D2508"/>
  <c r="C2508"/>
  <c r="B2508"/>
  <c r="A2508"/>
  <c r="G2507"/>
  <c r="J2507" s="1"/>
  <c r="F2507"/>
  <c r="E2507"/>
  <c r="D2507"/>
  <c r="C2507"/>
  <c r="B2507"/>
  <c r="A2507"/>
  <c r="G2506"/>
  <c r="J2506" s="1"/>
  <c r="F2506"/>
  <c r="E2506"/>
  <c r="D2506"/>
  <c r="C2506"/>
  <c r="B2506"/>
  <c r="A2506"/>
  <c r="G2505"/>
  <c r="J2505" s="1"/>
  <c r="F2505"/>
  <c r="E2505"/>
  <c r="D2505"/>
  <c r="C2505"/>
  <c r="B2505"/>
  <c r="A2505"/>
  <c r="G2504"/>
  <c r="J2504" s="1"/>
  <c r="F2504"/>
  <c r="E2504"/>
  <c r="D2504"/>
  <c r="C2504"/>
  <c r="B2504"/>
  <c r="A2504"/>
  <c r="G2503"/>
  <c r="J2503" s="1"/>
  <c r="F2503"/>
  <c r="E2503"/>
  <c r="D2503"/>
  <c r="C2503"/>
  <c r="B2503"/>
  <c r="A2503"/>
  <c r="G2502"/>
  <c r="J2502" s="1"/>
  <c r="F2502"/>
  <c r="E2502"/>
  <c r="D2502"/>
  <c r="C2502"/>
  <c r="B2502"/>
  <c r="A2502"/>
  <c r="G2501"/>
  <c r="J2501" s="1"/>
  <c r="F2501"/>
  <c r="E2501"/>
  <c r="D2501"/>
  <c r="C2501"/>
  <c r="B2501"/>
  <c r="A2501"/>
  <c r="G2500"/>
  <c r="J2500" s="1"/>
  <c r="F2500"/>
  <c r="E2500"/>
  <c r="D2500"/>
  <c r="C2500"/>
  <c r="B2500"/>
  <c r="A2500"/>
  <c r="G2499"/>
  <c r="J2499" s="1"/>
  <c r="F2499"/>
  <c r="E2499"/>
  <c r="D2499"/>
  <c r="C2499"/>
  <c r="B2499"/>
  <c r="A2499"/>
  <c r="G2498"/>
  <c r="J2498" s="1"/>
  <c r="F2498"/>
  <c r="E2498"/>
  <c r="D2498"/>
  <c r="C2498"/>
  <c r="B2498"/>
  <c r="A2498"/>
  <c r="G2497"/>
  <c r="J2497" s="1"/>
  <c r="F2497"/>
  <c r="E2497"/>
  <c r="D2497"/>
  <c r="C2497"/>
  <c r="B2497"/>
  <c r="A2497"/>
  <c r="G2496"/>
  <c r="J2496" s="1"/>
  <c r="F2496"/>
  <c r="E2496"/>
  <c r="D2496"/>
  <c r="C2496"/>
  <c r="B2496"/>
  <c r="A2496"/>
  <c r="G2495"/>
  <c r="J2495" s="1"/>
  <c r="F2495"/>
  <c r="E2495"/>
  <c r="D2495"/>
  <c r="C2495"/>
  <c r="B2495"/>
  <c r="A2495"/>
  <c r="G2494"/>
  <c r="J2494" s="1"/>
  <c r="F2494"/>
  <c r="E2494"/>
  <c r="D2494"/>
  <c r="C2494"/>
  <c r="B2494"/>
  <c r="A2494"/>
  <c r="G2493"/>
  <c r="J2493" s="1"/>
  <c r="F2493"/>
  <c r="E2493"/>
  <c r="D2493"/>
  <c r="C2493"/>
  <c r="B2493"/>
  <c r="A2493"/>
  <c r="G2492"/>
  <c r="J2492" s="1"/>
  <c r="F2492"/>
  <c r="E2492"/>
  <c r="D2492"/>
  <c r="C2492"/>
  <c r="B2492"/>
  <c r="A2492"/>
  <c r="G2491"/>
  <c r="J2491" s="1"/>
  <c r="F2491"/>
  <c r="E2491"/>
  <c r="D2491"/>
  <c r="C2491"/>
  <c r="B2491"/>
  <c r="A2491"/>
  <c r="G2490"/>
  <c r="J2490" s="1"/>
  <c r="F2490"/>
  <c r="E2490"/>
  <c r="D2490"/>
  <c r="C2490"/>
  <c r="B2490"/>
  <c r="A2490"/>
  <c r="G2489"/>
  <c r="J2489" s="1"/>
  <c r="F2489"/>
  <c r="E2489"/>
  <c r="D2489"/>
  <c r="C2489"/>
  <c r="B2489"/>
  <c r="A2489"/>
  <c r="G2488"/>
  <c r="J2488" s="1"/>
  <c r="F2488"/>
  <c r="E2488"/>
  <c r="D2488"/>
  <c r="C2488"/>
  <c r="B2488"/>
  <c r="A2488"/>
  <c r="G2487"/>
  <c r="J2487" s="1"/>
  <c r="F2487"/>
  <c r="E2487"/>
  <c r="D2487"/>
  <c r="C2487"/>
  <c r="B2487"/>
  <c r="A2487"/>
  <c r="G2486"/>
  <c r="J2486" s="1"/>
  <c r="F2486"/>
  <c r="E2486"/>
  <c r="D2486"/>
  <c r="C2486"/>
  <c r="B2486"/>
  <c r="A2486"/>
  <c r="G2485"/>
  <c r="J2485" s="1"/>
  <c r="F2485"/>
  <c r="E2485"/>
  <c r="D2485"/>
  <c r="C2485"/>
  <c r="B2485"/>
  <c r="A2485"/>
  <c r="G2484"/>
  <c r="J2484" s="1"/>
  <c r="F2484"/>
  <c r="E2484"/>
  <c r="D2484"/>
  <c r="C2484"/>
  <c r="B2484"/>
  <c r="A2484"/>
  <c r="G2483"/>
  <c r="J2483" s="1"/>
  <c r="F2483"/>
  <c r="E2483"/>
  <c r="D2483"/>
  <c r="C2483"/>
  <c r="B2483"/>
  <c r="A2483"/>
  <c r="G2482"/>
  <c r="J2482" s="1"/>
  <c r="F2482"/>
  <c r="E2482"/>
  <c r="D2482"/>
  <c r="C2482"/>
  <c r="B2482"/>
  <c r="A2482"/>
  <c r="G2481"/>
  <c r="J2481" s="1"/>
  <c r="F2481"/>
  <c r="E2481"/>
  <c r="D2481"/>
  <c r="C2481"/>
  <c r="B2481"/>
  <c r="A2481"/>
  <c r="G2480"/>
  <c r="J2480" s="1"/>
  <c r="F2480"/>
  <c r="E2480"/>
  <c r="D2480"/>
  <c r="C2480"/>
  <c r="B2480"/>
  <c r="A2480"/>
  <c r="G2479"/>
  <c r="J2479" s="1"/>
  <c r="F2479"/>
  <c r="E2479"/>
  <c r="D2479"/>
  <c r="C2479"/>
  <c r="B2479"/>
  <c r="A2479"/>
  <c r="G2478"/>
  <c r="J2478" s="1"/>
  <c r="F2478"/>
  <c r="E2478"/>
  <c r="D2478"/>
  <c r="C2478"/>
  <c r="B2478"/>
  <c r="A2478"/>
  <c r="G2477"/>
  <c r="J2477" s="1"/>
  <c r="F2477"/>
  <c r="E2477"/>
  <c r="D2477"/>
  <c r="C2477"/>
  <c r="B2477"/>
  <c r="A2477"/>
  <c r="G2476"/>
  <c r="J2476" s="1"/>
  <c r="F2476"/>
  <c r="E2476"/>
  <c r="D2476"/>
  <c r="C2476"/>
  <c r="B2476"/>
  <c r="A2476"/>
  <c r="G2475"/>
  <c r="J2475" s="1"/>
  <c r="F2475"/>
  <c r="E2475"/>
  <c r="D2475"/>
  <c r="C2475"/>
  <c r="B2475"/>
  <c r="A2475"/>
  <c r="G2474"/>
  <c r="J2474" s="1"/>
  <c r="F2474"/>
  <c r="E2474"/>
  <c r="D2474"/>
  <c r="C2474"/>
  <c r="B2474"/>
  <c r="A2474"/>
  <c r="G2473"/>
  <c r="J2473" s="1"/>
  <c r="F2473"/>
  <c r="E2473"/>
  <c r="D2473"/>
  <c r="C2473"/>
  <c r="B2473"/>
  <c r="A2473"/>
  <c r="G2472"/>
  <c r="J2472" s="1"/>
  <c r="F2472"/>
  <c r="E2472"/>
  <c r="D2472"/>
  <c r="C2472"/>
  <c r="B2472"/>
  <c r="A2472"/>
  <c r="G2471"/>
  <c r="J2471" s="1"/>
  <c r="F2471"/>
  <c r="E2471"/>
  <c r="D2471"/>
  <c r="C2471"/>
  <c r="B2471"/>
  <c r="A2471"/>
  <c r="G2470"/>
  <c r="J2470" s="1"/>
  <c r="F2470"/>
  <c r="E2470"/>
  <c r="D2470"/>
  <c r="C2470"/>
  <c r="B2470"/>
  <c r="A2470"/>
  <c r="G2469"/>
  <c r="J2469" s="1"/>
  <c r="F2469"/>
  <c r="E2469"/>
  <c r="D2469"/>
  <c r="C2469"/>
  <c r="B2469"/>
  <c r="A2469"/>
  <c r="G2468"/>
  <c r="J2468" s="1"/>
  <c r="F2468"/>
  <c r="E2468"/>
  <c r="D2468"/>
  <c r="C2468"/>
  <c r="B2468"/>
  <c r="A2468"/>
  <c r="G2467"/>
  <c r="J2467" s="1"/>
  <c r="F2467"/>
  <c r="E2467"/>
  <c r="D2467"/>
  <c r="C2467"/>
  <c r="B2467"/>
  <c r="A2467"/>
  <c r="G2466"/>
  <c r="J2466" s="1"/>
  <c r="F2466"/>
  <c r="E2466"/>
  <c r="D2466"/>
  <c r="C2466"/>
  <c r="B2466"/>
  <c r="A2466"/>
  <c r="G2465"/>
  <c r="J2465" s="1"/>
  <c r="F2465"/>
  <c r="E2465"/>
  <c r="D2465"/>
  <c r="C2465"/>
  <c r="B2465"/>
  <c r="A2465"/>
  <c r="G2464"/>
  <c r="J2464" s="1"/>
  <c r="F2464"/>
  <c r="E2464"/>
  <c r="D2464"/>
  <c r="C2464"/>
  <c r="B2464"/>
  <c r="A2464"/>
  <c r="G2463"/>
  <c r="J2463" s="1"/>
  <c r="F2463"/>
  <c r="E2463"/>
  <c r="D2463"/>
  <c r="C2463"/>
  <c r="B2463"/>
  <c r="A2463"/>
  <c r="G2462"/>
  <c r="J2462" s="1"/>
  <c r="F2462"/>
  <c r="E2462"/>
  <c r="D2462"/>
  <c r="C2462"/>
  <c r="B2462"/>
  <c r="A2462"/>
  <c r="G2461"/>
  <c r="J2461" s="1"/>
  <c r="F2461"/>
  <c r="E2461"/>
  <c r="D2461"/>
  <c r="C2461"/>
  <c r="B2461"/>
  <c r="A2461"/>
  <c r="G2460"/>
  <c r="J2460" s="1"/>
  <c r="F2460"/>
  <c r="E2460"/>
  <c r="D2460"/>
  <c r="C2460"/>
  <c r="B2460"/>
  <c r="A2460"/>
  <c r="G2459"/>
  <c r="J2459" s="1"/>
  <c r="F2459"/>
  <c r="E2459"/>
  <c r="D2459"/>
  <c r="C2459"/>
  <c r="B2459"/>
  <c r="A2459"/>
  <c r="G2458"/>
  <c r="J2458" s="1"/>
  <c r="F2458"/>
  <c r="E2458"/>
  <c r="D2458"/>
  <c r="C2458"/>
  <c r="B2458"/>
  <c r="A2458"/>
  <c r="G2457"/>
  <c r="J2457" s="1"/>
  <c r="F2457"/>
  <c r="E2457"/>
  <c r="D2457"/>
  <c r="C2457"/>
  <c r="B2457"/>
  <c r="A2457"/>
  <c r="G2456"/>
  <c r="J2456" s="1"/>
  <c r="F2456"/>
  <c r="E2456"/>
  <c r="D2456"/>
  <c r="C2456"/>
  <c r="B2456"/>
  <c r="A2456"/>
  <c r="G2455"/>
  <c r="J2455" s="1"/>
  <c r="F2455"/>
  <c r="E2455"/>
  <c r="D2455"/>
  <c r="C2455"/>
  <c r="B2455"/>
  <c r="A2455"/>
  <c r="G2454"/>
  <c r="J2454" s="1"/>
  <c r="F2454"/>
  <c r="E2454"/>
  <c r="D2454"/>
  <c r="C2454"/>
  <c r="B2454"/>
  <c r="A2454"/>
  <c r="G2453"/>
  <c r="J2453" s="1"/>
  <c r="F2453"/>
  <c r="E2453"/>
  <c r="D2453"/>
  <c r="C2453"/>
  <c r="B2453"/>
  <c r="A2453"/>
  <c r="G2452"/>
  <c r="J2452" s="1"/>
  <c r="F2452"/>
  <c r="E2452"/>
  <c r="D2452"/>
  <c r="C2452"/>
  <c r="B2452"/>
  <c r="A2452"/>
  <c r="G2451"/>
  <c r="J2451" s="1"/>
  <c r="F2451"/>
  <c r="E2451"/>
  <c r="D2451"/>
  <c r="C2451"/>
  <c r="B2451"/>
  <c r="A2451"/>
  <c r="G2450"/>
  <c r="J2450" s="1"/>
  <c r="F2450"/>
  <c r="E2450"/>
  <c r="D2450"/>
  <c r="C2450"/>
  <c r="B2450"/>
  <c r="A2450"/>
  <c r="G2449"/>
  <c r="J2449" s="1"/>
  <c r="F2449"/>
  <c r="E2449"/>
  <c r="D2449"/>
  <c r="C2449"/>
  <c r="B2449"/>
  <c r="A2449"/>
  <c r="G2448"/>
  <c r="J2448" s="1"/>
  <c r="F2448"/>
  <c r="E2448"/>
  <c r="D2448"/>
  <c r="C2448"/>
  <c r="B2448"/>
  <c r="A2448"/>
  <c r="G2447"/>
  <c r="J2447" s="1"/>
  <c r="F2447"/>
  <c r="E2447"/>
  <c r="D2447"/>
  <c r="C2447"/>
  <c r="B2447"/>
  <c r="A2447"/>
  <c r="G2446"/>
  <c r="J2446" s="1"/>
  <c r="F2446"/>
  <c r="E2446"/>
  <c r="D2446"/>
  <c r="C2446"/>
  <c r="B2446"/>
  <c r="A2446"/>
  <c r="G2445"/>
  <c r="J2445" s="1"/>
  <c r="F2445"/>
  <c r="E2445"/>
  <c r="D2445"/>
  <c r="C2445"/>
  <c r="B2445"/>
  <c r="A2445"/>
  <c r="G2444"/>
  <c r="J2444" s="1"/>
  <c r="F2444"/>
  <c r="E2444"/>
  <c r="D2444"/>
  <c r="C2444"/>
  <c r="B2444"/>
  <c r="A2444"/>
  <c r="G2443"/>
  <c r="J2443" s="1"/>
  <c r="F2443"/>
  <c r="E2443"/>
  <c r="D2443"/>
  <c r="C2443"/>
  <c r="B2443"/>
  <c r="A2443"/>
  <c r="G2442"/>
  <c r="J2442" s="1"/>
  <c r="F2442"/>
  <c r="E2442"/>
  <c r="D2442"/>
  <c r="C2442"/>
  <c r="B2442"/>
  <c r="A2442"/>
  <c r="G2441"/>
  <c r="J2441" s="1"/>
  <c r="F2441"/>
  <c r="E2441"/>
  <c r="D2441"/>
  <c r="C2441"/>
  <c r="B2441"/>
  <c r="A2441"/>
  <c r="G2440"/>
  <c r="J2440" s="1"/>
  <c r="F2440"/>
  <c r="E2440"/>
  <c r="D2440"/>
  <c r="C2440"/>
  <c r="B2440"/>
  <c r="A2440"/>
  <c r="G2439"/>
  <c r="J2439" s="1"/>
  <c r="F2439"/>
  <c r="E2439"/>
  <c r="D2439"/>
  <c r="C2439"/>
  <c r="B2439"/>
  <c r="A2439"/>
  <c r="G2438"/>
  <c r="J2438" s="1"/>
  <c r="F2438"/>
  <c r="E2438"/>
  <c r="D2438"/>
  <c r="C2438"/>
  <c r="B2438"/>
  <c r="A2438"/>
  <c r="G2437"/>
  <c r="J2437" s="1"/>
  <c r="F2437"/>
  <c r="E2437"/>
  <c r="D2437"/>
  <c r="C2437"/>
  <c r="B2437"/>
  <c r="A2437"/>
  <c r="G2436"/>
  <c r="J2436" s="1"/>
  <c r="F2436"/>
  <c r="E2436"/>
  <c r="D2436"/>
  <c r="C2436"/>
  <c r="B2436"/>
  <c r="A2436"/>
  <c r="G2435"/>
  <c r="J2435" s="1"/>
  <c r="F2435"/>
  <c r="E2435"/>
  <c r="D2435"/>
  <c r="C2435"/>
  <c r="B2435"/>
  <c r="A2435"/>
  <c r="G2434"/>
  <c r="J2434" s="1"/>
  <c r="F2434"/>
  <c r="E2434"/>
  <c r="D2434"/>
  <c r="C2434"/>
  <c r="B2434"/>
  <c r="A2434"/>
  <c r="G2433"/>
  <c r="J2433" s="1"/>
  <c r="F2433"/>
  <c r="E2433"/>
  <c r="D2433"/>
  <c r="C2433"/>
  <c r="B2433"/>
  <c r="A2433"/>
  <c r="G2432"/>
  <c r="J2432" s="1"/>
  <c r="F2432"/>
  <c r="E2432"/>
  <c r="D2432"/>
  <c r="C2432"/>
  <c r="B2432"/>
  <c r="A2432"/>
  <c r="G2431"/>
  <c r="J2431" s="1"/>
  <c r="F2431"/>
  <c r="E2431"/>
  <c r="D2431"/>
  <c r="C2431"/>
  <c r="B2431"/>
  <c r="A2431"/>
  <c r="G2430"/>
  <c r="J2430" s="1"/>
  <c r="F2430"/>
  <c r="E2430"/>
  <c r="D2430"/>
  <c r="C2430"/>
  <c r="B2430"/>
  <c r="A2430"/>
  <c r="G2429"/>
  <c r="J2429" s="1"/>
  <c r="F2429"/>
  <c r="E2429"/>
  <c r="D2429"/>
  <c r="C2429"/>
  <c r="B2429"/>
  <c r="A2429"/>
  <c r="G2428"/>
  <c r="J2428" s="1"/>
  <c r="F2428"/>
  <c r="E2428"/>
  <c r="D2428"/>
  <c r="C2428"/>
  <c r="B2428"/>
  <c r="A2428"/>
  <c r="G2427"/>
  <c r="J2427" s="1"/>
  <c r="F2427"/>
  <c r="E2427"/>
  <c r="D2427"/>
  <c r="C2427"/>
  <c r="B2427"/>
  <c r="A2427"/>
  <c r="G2426"/>
  <c r="J2426" s="1"/>
  <c r="F2426"/>
  <c r="E2426"/>
  <c r="D2426"/>
  <c r="C2426"/>
  <c r="B2426"/>
  <c r="A2426"/>
  <c r="G2425"/>
  <c r="J2425" s="1"/>
  <c r="F2425"/>
  <c r="E2425"/>
  <c r="D2425"/>
  <c r="C2425"/>
  <c r="B2425"/>
  <c r="A2425"/>
  <c r="G2424"/>
  <c r="J2424" s="1"/>
  <c r="F2424"/>
  <c r="E2424"/>
  <c r="D2424"/>
  <c r="C2424"/>
  <c r="B2424"/>
  <c r="A2424"/>
  <c r="G2423"/>
  <c r="J2423" s="1"/>
  <c r="F2423"/>
  <c r="E2423"/>
  <c r="D2423"/>
  <c r="C2423"/>
  <c r="B2423"/>
  <c r="A2423"/>
  <c r="G2422"/>
  <c r="J2422" s="1"/>
  <c r="F2422"/>
  <c r="E2422"/>
  <c r="D2422"/>
  <c r="C2422"/>
  <c r="B2422"/>
  <c r="A2422"/>
  <c r="G2421"/>
  <c r="J2421" s="1"/>
  <c r="F2421"/>
  <c r="E2421"/>
  <c r="D2421"/>
  <c r="C2421"/>
  <c r="B2421"/>
  <c r="A2421"/>
  <c r="G2420"/>
  <c r="J2420" s="1"/>
  <c r="F2420"/>
  <c r="E2420"/>
  <c r="D2420"/>
  <c r="C2420"/>
  <c r="B2420"/>
  <c r="A2420"/>
  <c r="G2419"/>
  <c r="J2419" s="1"/>
  <c r="F2419"/>
  <c r="E2419"/>
  <c r="D2419"/>
  <c r="C2419"/>
  <c r="B2419"/>
  <c r="A2419"/>
  <c r="G2418"/>
  <c r="J2418" s="1"/>
  <c r="F2418"/>
  <c r="E2418"/>
  <c r="D2418"/>
  <c r="C2418"/>
  <c r="B2418"/>
  <c r="A2418"/>
  <c r="G2417"/>
  <c r="J2417" s="1"/>
  <c r="F2417"/>
  <c r="E2417"/>
  <c r="D2417"/>
  <c r="C2417"/>
  <c r="B2417"/>
  <c r="A2417"/>
  <c r="G2416"/>
  <c r="J2416" s="1"/>
  <c r="F2416"/>
  <c r="E2416"/>
  <c r="D2416"/>
  <c r="C2416"/>
  <c r="B2416"/>
  <c r="A2416"/>
  <c r="G2415"/>
  <c r="J2415" s="1"/>
  <c r="F2415"/>
  <c r="E2415"/>
  <c r="D2415"/>
  <c r="C2415"/>
  <c r="B2415"/>
  <c r="A2415"/>
  <c r="G2414"/>
  <c r="J2414" s="1"/>
  <c r="F2414"/>
  <c r="E2414"/>
  <c r="D2414"/>
  <c r="C2414"/>
  <c r="B2414"/>
  <c r="A2414"/>
  <c r="G2413"/>
  <c r="J2413" s="1"/>
  <c r="F2413"/>
  <c r="E2413"/>
  <c r="D2413"/>
  <c r="C2413"/>
  <c r="B2413"/>
  <c r="A2413"/>
  <c r="G2412"/>
  <c r="J2412" s="1"/>
  <c r="F2412"/>
  <c r="E2412"/>
  <c r="D2412"/>
  <c r="C2412"/>
  <c r="B2412"/>
  <c r="A2412"/>
  <c r="G2411"/>
  <c r="J2411" s="1"/>
  <c r="F2411"/>
  <c r="E2411"/>
  <c r="D2411"/>
  <c r="C2411"/>
  <c r="B2411"/>
  <c r="A2411"/>
  <c r="G2410"/>
  <c r="J2410" s="1"/>
  <c r="F2410"/>
  <c r="E2410"/>
  <c r="D2410"/>
  <c r="C2410"/>
  <c r="B2410"/>
  <c r="A2410"/>
  <c r="G2409"/>
  <c r="J2409" s="1"/>
  <c r="F2409"/>
  <c r="E2409"/>
  <c r="D2409"/>
  <c r="C2409"/>
  <c r="B2409"/>
  <c r="A2409"/>
  <c r="G2408"/>
  <c r="J2408" s="1"/>
  <c r="F2408"/>
  <c r="E2408"/>
  <c r="D2408"/>
  <c r="C2408"/>
  <c r="B2408"/>
  <c r="A2408"/>
  <c r="G2407"/>
  <c r="J2407" s="1"/>
  <c r="F2407"/>
  <c r="E2407"/>
  <c r="D2407"/>
  <c r="C2407"/>
  <c r="B2407"/>
  <c r="A2407"/>
  <c r="G2406"/>
  <c r="J2406" s="1"/>
  <c r="F2406"/>
  <c r="E2406"/>
  <c r="D2406"/>
  <c r="C2406"/>
  <c r="B2406"/>
  <c r="A2406"/>
  <c r="G2405"/>
  <c r="J2405" s="1"/>
  <c r="F2405"/>
  <c r="E2405"/>
  <c r="D2405"/>
  <c r="C2405"/>
  <c r="B2405"/>
  <c r="A2405"/>
  <c r="G2404"/>
  <c r="J2404" s="1"/>
  <c r="F2404"/>
  <c r="E2404"/>
  <c r="D2404"/>
  <c r="C2404"/>
  <c r="B2404"/>
  <c r="A2404"/>
  <c r="G2403"/>
  <c r="J2403" s="1"/>
  <c r="F2403"/>
  <c r="E2403"/>
  <c r="D2403"/>
  <c r="C2403"/>
  <c r="B2403"/>
  <c r="A2403"/>
  <c r="G2402"/>
  <c r="J2402" s="1"/>
  <c r="F2402"/>
  <c r="E2402"/>
  <c r="D2402"/>
  <c r="C2402"/>
  <c r="B2402"/>
  <c r="A2402"/>
  <c r="G2401"/>
  <c r="J2401" s="1"/>
  <c r="F2401"/>
  <c r="E2401"/>
  <c r="D2401"/>
  <c r="C2401"/>
  <c r="B2401"/>
  <c r="A2401"/>
  <c r="G2400"/>
  <c r="J2400" s="1"/>
  <c r="F2400"/>
  <c r="E2400"/>
  <c r="D2400"/>
  <c r="C2400"/>
  <c r="B2400"/>
  <c r="A2400"/>
  <c r="G2399"/>
  <c r="J2399" s="1"/>
  <c r="F2399"/>
  <c r="E2399"/>
  <c r="D2399"/>
  <c r="C2399"/>
  <c r="B2399"/>
  <c r="A2399"/>
  <c r="G2398"/>
  <c r="J2398" s="1"/>
  <c r="F2398"/>
  <c r="E2398"/>
  <c r="D2398"/>
  <c r="C2398"/>
  <c r="B2398"/>
  <c r="A2398"/>
  <c r="G2397"/>
  <c r="J2397" s="1"/>
  <c r="F2397"/>
  <c r="E2397"/>
  <c r="D2397"/>
  <c r="C2397"/>
  <c r="B2397"/>
  <c r="A2397"/>
  <c r="G2396"/>
  <c r="J2396" s="1"/>
  <c r="F2396"/>
  <c r="E2396"/>
  <c r="D2396"/>
  <c r="C2396"/>
  <c r="B2396"/>
  <c r="A2396"/>
  <c r="G2395"/>
  <c r="J2395" s="1"/>
  <c r="F2395"/>
  <c r="E2395"/>
  <c r="D2395"/>
  <c r="C2395"/>
  <c r="B2395"/>
  <c r="A2395"/>
  <c r="G2394"/>
  <c r="J2394" s="1"/>
  <c r="F2394"/>
  <c r="E2394"/>
  <c r="D2394"/>
  <c r="C2394"/>
  <c r="B2394"/>
  <c r="A2394"/>
  <c r="G2393"/>
  <c r="J2393" s="1"/>
  <c r="F2393"/>
  <c r="E2393"/>
  <c r="D2393"/>
  <c r="C2393"/>
  <c r="B2393"/>
  <c r="A2393"/>
  <c r="G2392"/>
  <c r="J2392" s="1"/>
  <c r="F2392"/>
  <c r="E2392"/>
  <c r="D2392"/>
  <c r="C2392"/>
  <c r="B2392"/>
  <c r="A2392"/>
  <c r="G2391"/>
  <c r="J2391" s="1"/>
  <c r="F2391"/>
  <c r="E2391"/>
  <c r="D2391"/>
  <c r="C2391"/>
  <c r="B2391"/>
  <c r="A2391"/>
  <c r="G2390"/>
  <c r="J2390" s="1"/>
  <c r="F2390"/>
  <c r="E2390"/>
  <c r="D2390"/>
  <c r="C2390"/>
  <c r="B2390"/>
  <c r="A2390"/>
  <c r="G2389"/>
  <c r="J2389" s="1"/>
  <c r="F2389"/>
  <c r="E2389"/>
  <c r="D2389"/>
  <c r="C2389"/>
  <c r="B2389"/>
  <c r="A2389"/>
  <c r="G2388"/>
  <c r="J2388" s="1"/>
  <c r="F2388"/>
  <c r="E2388"/>
  <c r="D2388"/>
  <c r="C2388"/>
  <c r="B2388"/>
  <c r="A2388"/>
  <c r="G2387"/>
  <c r="J2387" s="1"/>
  <c r="F2387"/>
  <c r="E2387"/>
  <c r="D2387"/>
  <c r="C2387"/>
  <c r="B2387"/>
  <c r="A2387"/>
  <c r="G2386"/>
  <c r="J2386" s="1"/>
  <c r="F2386"/>
  <c r="E2386"/>
  <c r="D2386"/>
  <c r="C2386"/>
  <c r="B2386"/>
  <c r="A2386"/>
  <c r="G2385"/>
  <c r="J2385" s="1"/>
  <c r="F2385"/>
  <c r="E2385"/>
  <c r="D2385"/>
  <c r="C2385"/>
  <c r="B2385"/>
  <c r="A2385"/>
  <c r="G2384"/>
  <c r="J2384" s="1"/>
  <c r="F2384"/>
  <c r="E2384"/>
  <c r="D2384"/>
  <c r="C2384"/>
  <c r="B2384"/>
  <c r="A2384"/>
  <c r="G2383"/>
  <c r="J2383" s="1"/>
  <c r="F2383"/>
  <c r="E2383"/>
  <c r="D2383"/>
  <c r="C2383"/>
  <c r="B2383"/>
  <c r="A2383"/>
  <c r="G2382"/>
  <c r="J2382" s="1"/>
  <c r="F2382"/>
  <c r="E2382"/>
  <c r="D2382"/>
  <c r="C2382"/>
  <c r="B2382"/>
  <c r="A2382"/>
  <c r="G2381"/>
  <c r="J2381" s="1"/>
  <c r="F2381"/>
  <c r="E2381"/>
  <c r="D2381"/>
  <c r="C2381"/>
  <c r="B2381"/>
  <c r="A2381"/>
  <c r="G2380"/>
  <c r="J2380" s="1"/>
  <c r="F2380"/>
  <c r="E2380"/>
  <c r="D2380"/>
  <c r="C2380"/>
  <c r="B2380"/>
  <c r="A2380"/>
  <c r="G2379"/>
  <c r="J2379" s="1"/>
  <c r="F2379"/>
  <c r="E2379"/>
  <c r="D2379"/>
  <c r="C2379"/>
  <c r="B2379"/>
  <c r="A2379"/>
  <c r="G2378"/>
  <c r="J2378" s="1"/>
  <c r="F2378"/>
  <c r="E2378"/>
  <c r="D2378"/>
  <c r="C2378"/>
  <c r="B2378"/>
  <c r="A2378"/>
  <c r="G2377"/>
  <c r="J2377" s="1"/>
  <c r="F2377"/>
  <c r="E2377"/>
  <c r="D2377"/>
  <c r="C2377"/>
  <c r="B2377"/>
  <c r="A2377"/>
  <c r="G2376"/>
  <c r="J2376" s="1"/>
  <c r="F2376"/>
  <c r="E2376"/>
  <c r="D2376"/>
  <c r="C2376"/>
  <c r="B2376"/>
  <c r="A2376"/>
  <c r="G2375"/>
  <c r="J2375" s="1"/>
  <c r="F2375"/>
  <c r="E2375"/>
  <c r="D2375"/>
  <c r="C2375"/>
  <c r="B2375"/>
  <c r="A2375"/>
  <c r="G2374"/>
  <c r="J2374" s="1"/>
  <c r="F2374"/>
  <c r="E2374"/>
  <c r="D2374"/>
  <c r="C2374"/>
  <c r="B2374"/>
  <c r="A2374"/>
  <c r="G2373"/>
  <c r="J2373" s="1"/>
  <c r="F2373"/>
  <c r="E2373"/>
  <c r="D2373"/>
  <c r="C2373"/>
  <c r="B2373"/>
  <c r="A2373"/>
  <c r="G2372"/>
  <c r="J2372" s="1"/>
  <c r="F2372"/>
  <c r="E2372"/>
  <c r="D2372"/>
  <c r="C2372"/>
  <c r="B2372"/>
  <c r="A2372"/>
  <c r="G2371"/>
  <c r="J2371" s="1"/>
  <c r="F2371"/>
  <c r="E2371"/>
  <c r="D2371"/>
  <c r="C2371"/>
  <c r="B2371"/>
  <c r="A2371"/>
  <c r="G2370"/>
  <c r="J2370" s="1"/>
  <c r="F2370"/>
  <c r="E2370"/>
  <c r="D2370"/>
  <c r="C2370"/>
  <c r="B2370"/>
  <c r="A2370"/>
  <c r="G2369"/>
  <c r="J2369" s="1"/>
  <c r="F2369"/>
  <c r="E2369"/>
  <c r="D2369"/>
  <c r="C2369"/>
  <c r="B2369"/>
  <c r="A2369"/>
  <c r="G2368"/>
  <c r="J2368" s="1"/>
  <c r="F2368"/>
  <c r="E2368"/>
  <c r="D2368"/>
  <c r="C2368"/>
  <c r="B2368"/>
  <c r="A2368"/>
  <c r="G2367"/>
  <c r="J2367" s="1"/>
  <c r="F2367"/>
  <c r="E2367"/>
  <c r="D2367"/>
  <c r="C2367"/>
  <c r="B2367"/>
  <c r="A2367"/>
  <c r="G2366"/>
  <c r="J2366" s="1"/>
  <c r="F2366"/>
  <c r="E2366"/>
  <c r="D2366"/>
  <c r="C2366"/>
  <c r="B2366"/>
  <c r="A2366"/>
  <c r="G2365"/>
  <c r="J2365" s="1"/>
  <c r="F2365"/>
  <c r="E2365"/>
  <c r="D2365"/>
  <c r="C2365"/>
  <c r="B2365"/>
  <c r="A2365"/>
  <c r="G2364"/>
  <c r="J2364" s="1"/>
  <c r="F2364"/>
  <c r="E2364"/>
  <c r="D2364"/>
  <c r="C2364"/>
  <c r="B2364"/>
  <c r="A2364"/>
  <c r="G2363"/>
  <c r="J2363" s="1"/>
  <c r="F2363"/>
  <c r="E2363"/>
  <c r="D2363"/>
  <c r="C2363"/>
  <c r="B2363"/>
  <c r="A2363"/>
  <c r="G2362"/>
  <c r="J2362" s="1"/>
  <c r="F2362"/>
  <c r="E2362"/>
  <c r="D2362"/>
  <c r="C2362"/>
  <c r="B2362"/>
  <c r="A2362"/>
  <c r="G2361"/>
  <c r="J2361" s="1"/>
  <c r="F2361"/>
  <c r="E2361"/>
  <c r="D2361"/>
  <c r="C2361"/>
  <c r="B2361"/>
  <c r="A2361"/>
  <c r="G2360"/>
  <c r="J2360" s="1"/>
  <c r="F2360"/>
  <c r="E2360"/>
  <c r="D2360"/>
  <c r="C2360"/>
  <c r="B2360"/>
  <c r="A2360"/>
  <c r="G2359"/>
  <c r="J2359" s="1"/>
  <c r="F2359"/>
  <c r="E2359"/>
  <c r="D2359"/>
  <c r="C2359"/>
  <c r="B2359"/>
  <c r="A2359"/>
  <c r="G2358"/>
  <c r="J2358" s="1"/>
  <c r="F2358"/>
  <c r="E2358"/>
  <c r="D2358"/>
  <c r="C2358"/>
  <c r="B2358"/>
  <c r="A2358"/>
  <c r="G2357"/>
  <c r="J2357" s="1"/>
  <c r="F2357"/>
  <c r="E2357"/>
  <c r="D2357"/>
  <c r="C2357"/>
  <c r="B2357"/>
  <c r="A2357"/>
  <c r="G2356"/>
  <c r="J2356" s="1"/>
  <c r="F2356"/>
  <c r="E2356"/>
  <c r="D2356"/>
  <c r="C2356"/>
  <c r="B2356"/>
  <c r="A2356"/>
  <c r="G2355"/>
  <c r="J2355" s="1"/>
  <c r="F2355"/>
  <c r="E2355"/>
  <c r="D2355"/>
  <c r="C2355"/>
  <c r="B2355"/>
  <c r="A2355"/>
  <c r="G2354"/>
  <c r="J2354" s="1"/>
  <c r="F2354"/>
  <c r="E2354"/>
  <c r="D2354"/>
  <c r="C2354"/>
  <c r="B2354"/>
  <c r="A2354"/>
  <c r="G2353"/>
  <c r="J2353" s="1"/>
  <c r="F2353"/>
  <c r="E2353"/>
  <c r="D2353"/>
  <c r="C2353"/>
  <c r="B2353"/>
  <c r="A2353"/>
  <c r="G2352"/>
  <c r="J2352" s="1"/>
  <c r="F2352"/>
  <c r="E2352"/>
  <c r="D2352"/>
  <c r="C2352"/>
  <c r="B2352"/>
  <c r="A2352"/>
  <c r="G2351"/>
  <c r="J2351" s="1"/>
  <c r="F2351"/>
  <c r="E2351"/>
  <c r="D2351"/>
  <c r="C2351"/>
  <c r="B2351"/>
  <c r="A2351"/>
  <c r="G2350"/>
  <c r="J2350" s="1"/>
  <c r="F2350"/>
  <c r="E2350"/>
  <c r="D2350"/>
  <c r="C2350"/>
  <c r="B2350"/>
  <c r="A2350"/>
  <c r="G2349"/>
  <c r="J2349" s="1"/>
  <c r="F2349"/>
  <c r="E2349"/>
  <c r="D2349"/>
  <c r="C2349"/>
  <c r="B2349"/>
  <c r="A2349"/>
  <c r="G2348"/>
  <c r="J2348" s="1"/>
  <c r="F2348"/>
  <c r="E2348"/>
  <c r="D2348"/>
  <c r="C2348"/>
  <c r="B2348"/>
  <c r="A2348"/>
  <c r="G2347"/>
  <c r="J2347" s="1"/>
  <c r="F2347"/>
  <c r="E2347"/>
  <c r="D2347"/>
  <c r="C2347"/>
  <c r="B2347"/>
  <c r="A2347"/>
  <c r="G2346"/>
  <c r="J2346" s="1"/>
  <c r="F2346"/>
  <c r="E2346"/>
  <c r="D2346"/>
  <c r="C2346"/>
  <c r="B2346"/>
  <c r="A2346"/>
  <c r="G2345"/>
  <c r="J2345" s="1"/>
  <c r="F2345"/>
  <c r="E2345"/>
  <c r="D2345"/>
  <c r="C2345"/>
  <c r="B2345"/>
  <c r="A2345"/>
  <c r="G2344"/>
  <c r="J2344" s="1"/>
  <c r="F2344"/>
  <c r="E2344"/>
  <c r="D2344"/>
  <c r="C2344"/>
  <c r="B2344"/>
  <c r="A2344"/>
  <c r="G2343"/>
  <c r="J2343" s="1"/>
  <c r="F2343"/>
  <c r="E2343"/>
  <c r="D2343"/>
  <c r="C2343"/>
  <c r="B2343"/>
  <c r="A2343"/>
  <c r="G2342"/>
  <c r="J2342" s="1"/>
  <c r="F2342"/>
  <c r="E2342"/>
  <c r="D2342"/>
  <c r="C2342"/>
  <c r="B2342"/>
  <c r="A2342"/>
  <c r="G2341"/>
  <c r="J2341" s="1"/>
  <c r="F2341"/>
  <c r="E2341"/>
  <c r="D2341"/>
  <c r="C2341"/>
  <c r="B2341"/>
  <c r="A2341"/>
  <c r="G2340"/>
  <c r="J2340" s="1"/>
  <c r="F2340"/>
  <c r="E2340"/>
  <c r="D2340"/>
  <c r="C2340"/>
  <c r="B2340"/>
  <c r="A2340"/>
  <c r="G2339"/>
  <c r="J2339" s="1"/>
  <c r="F2339"/>
  <c r="E2339"/>
  <c r="D2339"/>
  <c r="C2339"/>
  <c r="B2339"/>
  <c r="A2339"/>
  <c r="G2338"/>
  <c r="J2338" s="1"/>
  <c r="F2338"/>
  <c r="E2338"/>
  <c r="D2338"/>
  <c r="C2338"/>
  <c r="B2338"/>
  <c r="A2338"/>
  <c r="G2337"/>
  <c r="J2337" s="1"/>
  <c r="F2337"/>
  <c r="E2337"/>
  <c r="D2337"/>
  <c r="C2337"/>
  <c r="B2337"/>
  <c r="A2337"/>
  <c r="G2336"/>
  <c r="J2336" s="1"/>
  <c r="F2336"/>
  <c r="E2336"/>
  <c r="D2336"/>
  <c r="C2336"/>
  <c r="B2336"/>
  <c r="A2336"/>
  <c r="G2335"/>
  <c r="J2335" s="1"/>
  <c r="F2335"/>
  <c r="E2335"/>
  <c r="D2335"/>
  <c r="C2335"/>
  <c r="B2335"/>
  <c r="A2335"/>
  <c r="G2334"/>
  <c r="J2334" s="1"/>
  <c r="F2334"/>
  <c r="E2334"/>
  <c r="D2334"/>
  <c r="C2334"/>
  <c r="B2334"/>
  <c r="A2334"/>
  <c r="G2333"/>
  <c r="J2333" s="1"/>
  <c r="F2333"/>
  <c r="E2333"/>
  <c r="D2333"/>
  <c r="C2333"/>
  <c r="B2333"/>
  <c r="A2333"/>
  <c r="G2332"/>
  <c r="J2332" s="1"/>
  <c r="F2332"/>
  <c r="E2332"/>
  <c r="D2332"/>
  <c r="C2332"/>
  <c r="B2332"/>
  <c r="A2332"/>
  <c r="G2331"/>
  <c r="J2331" s="1"/>
  <c r="F2331"/>
  <c r="E2331"/>
  <c r="D2331"/>
  <c r="C2331"/>
  <c r="B2331"/>
  <c r="A2331"/>
  <c r="G2330"/>
  <c r="J2330" s="1"/>
  <c r="F2330"/>
  <c r="E2330"/>
  <c r="D2330"/>
  <c r="C2330"/>
  <c r="B2330"/>
  <c r="A2330"/>
  <c r="G2329"/>
  <c r="J2329" s="1"/>
  <c r="F2329"/>
  <c r="E2329"/>
  <c r="D2329"/>
  <c r="C2329"/>
  <c r="B2329"/>
  <c r="A2329"/>
  <c r="G2328"/>
  <c r="J2328" s="1"/>
  <c r="F2328"/>
  <c r="E2328"/>
  <c r="D2328"/>
  <c r="C2328"/>
  <c r="B2328"/>
  <c r="A2328"/>
  <c r="G2327"/>
  <c r="J2327" s="1"/>
  <c r="F2327"/>
  <c r="E2327"/>
  <c r="D2327"/>
  <c r="C2327"/>
  <c r="B2327"/>
  <c r="A2327"/>
  <c r="G2326"/>
  <c r="J2326" s="1"/>
  <c r="F2326"/>
  <c r="E2326"/>
  <c r="D2326"/>
  <c r="C2326"/>
  <c r="B2326"/>
  <c r="A2326"/>
  <c r="G2325"/>
  <c r="J2325" s="1"/>
  <c r="F2325"/>
  <c r="E2325"/>
  <c r="D2325"/>
  <c r="C2325"/>
  <c r="B2325"/>
  <c r="A2325"/>
  <c r="G2324"/>
  <c r="J2324" s="1"/>
  <c r="F2324"/>
  <c r="E2324"/>
  <c r="D2324"/>
  <c r="C2324"/>
  <c r="B2324"/>
  <c r="A2324"/>
  <c r="G2323"/>
  <c r="J2323" s="1"/>
  <c r="F2323"/>
  <c r="E2323"/>
  <c r="D2323"/>
  <c r="C2323"/>
  <c r="B2323"/>
  <c r="A2323"/>
  <c r="G2322"/>
  <c r="J2322" s="1"/>
  <c r="F2322"/>
  <c r="E2322"/>
  <c r="D2322"/>
  <c r="C2322"/>
  <c r="B2322"/>
  <c r="A2322"/>
  <c r="G2321"/>
  <c r="J2321" s="1"/>
  <c r="F2321"/>
  <c r="E2321"/>
  <c r="D2321"/>
  <c r="C2321"/>
  <c r="B2321"/>
  <c r="A2321"/>
  <c r="G2320"/>
  <c r="J2320" s="1"/>
  <c r="F2320"/>
  <c r="E2320"/>
  <c r="D2320"/>
  <c r="C2320"/>
  <c r="B2320"/>
  <c r="A2320"/>
  <c r="G2319"/>
  <c r="J2319" s="1"/>
  <c r="F2319"/>
  <c r="E2319"/>
  <c r="D2319"/>
  <c r="C2319"/>
  <c r="B2319"/>
  <c r="A2319"/>
  <c r="G2318"/>
  <c r="J2318" s="1"/>
  <c r="F2318"/>
  <c r="E2318"/>
  <c r="D2318"/>
  <c r="C2318"/>
  <c r="B2318"/>
  <c r="A2318"/>
  <c r="G2317"/>
  <c r="J2317" s="1"/>
  <c r="F2317"/>
  <c r="E2317"/>
  <c r="D2317"/>
  <c r="C2317"/>
  <c r="B2317"/>
  <c r="A2317"/>
  <c r="G2316"/>
  <c r="J2316" s="1"/>
  <c r="F2316"/>
  <c r="E2316"/>
  <c r="D2316"/>
  <c r="C2316"/>
  <c r="B2316"/>
  <c r="A2316"/>
  <c r="G2315"/>
  <c r="J2315" s="1"/>
  <c r="F2315"/>
  <c r="E2315"/>
  <c r="D2315"/>
  <c r="C2315"/>
  <c r="B2315"/>
  <c r="A2315"/>
  <c r="G2314"/>
  <c r="J2314" s="1"/>
  <c r="F2314"/>
  <c r="E2314"/>
  <c r="D2314"/>
  <c r="C2314"/>
  <c r="B2314"/>
  <c r="A2314"/>
  <c r="G2313"/>
  <c r="J2313" s="1"/>
  <c r="F2313"/>
  <c r="E2313"/>
  <c r="D2313"/>
  <c r="C2313"/>
  <c r="B2313"/>
  <c r="A2313"/>
  <c r="G2312"/>
  <c r="J2312" s="1"/>
  <c r="F2312"/>
  <c r="E2312"/>
  <c r="D2312"/>
  <c r="C2312"/>
  <c r="B2312"/>
  <c r="A2312"/>
  <c r="G2311"/>
  <c r="J2311" s="1"/>
  <c r="F2311"/>
  <c r="E2311"/>
  <c r="D2311"/>
  <c r="C2311"/>
  <c r="B2311"/>
  <c r="A2311"/>
  <c r="G2310"/>
  <c r="J2310" s="1"/>
  <c r="F2310"/>
  <c r="E2310"/>
  <c r="D2310"/>
  <c r="C2310"/>
  <c r="B2310"/>
  <c r="A2310"/>
  <c r="G2309"/>
  <c r="J2309" s="1"/>
  <c r="F2309"/>
  <c r="E2309"/>
  <c r="D2309"/>
  <c r="C2309"/>
  <c r="B2309"/>
  <c r="A2309"/>
  <c r="G2308"/>
  <c r="J2308" s="1"/>
  <c r="F2308"/>
  <c r="E2308"/>
  <c r="D2308"/>
  <c r="C2308"/>
  <c r="B2308"/>
  <c r="A2308"/>
  <c r="G2307"/>
  <c r="J2307" s="1"/>
  <c r="F2307"/>
  <c r="E2307"/>
  <c r="D2307"/>
  <c r="C2307"/>
  <c r="B2307"/>
  <c r="A2307"/>
  <c r="G2306"/>
  <c r="J2306" s="1"/>
  <c r="F2306"/>
  <c r="E2306"/>
  <c r="D2306"/>
  <c r="C2306"/>
  <c r="B2306"/>
  <c r="A2306"/>
  <c r="G2305"/>
  <c r="J2305" s="1"/>
  <c r="F2305"/>
  <c r="E2305"/>
  <c r="D2305"/>
  <c r="C2305"/>
  <c r="B2305"/>
  <c r="A2305"/>
  <c r="G2304"/>
  <c r="J2304" s="1"/>
  <c r="F2304"/>
  <c r="E2304"/>
  <c r="D2304"/>
  <c r="C2304"/>
  <c r="B2304"/>
  <c r="A2304"/>
  <c r="G2303"/>
  <c r="J2303" s="1"/>
  <c r="F2303"/>
  <c r="E2303"/>
  <c r="D2303"/>
  <c r="C2303"/>
  <c r="B2303"/>
  <c r="A2303"/>
  <c r="G2302"/>
  <c r="J2302" s="1"/>
  <c r="F2302"/>
  <c r="E2302"/>
  <c r="D2302"/>
  <c r="C2302"/>
  <c r="B2302"/>
  <c r="A2302"/>
  <c r="G2301"/>
  <c r="J2301" s="1"/>
  <c r="F2301"/>
  <c r="E2301"/>
  <c r="D2301"/>
  <c r="C2301"/>
  <c r="B2301"/>
  <c r="A2301"/>
  <c r="G2300"/>
  <c r="J2300" s="1"/>
  <c r="F2300"/>
  <c r="E2300"/>
  <c r="D2300"/>
  <c r="C2300"/>
  <c r="B2300"/>
  <c r="A2300"/>
  <c r="G2299"/>
  <c r="J2299" s="1"/>
  <c r="F2299"/>
  <c r="E2299"/>
  <c r="D2299"/>
  <c r="C2299"/>
  <c r="B2299"/>
  <c r="A2299"/>
  <c r="G2298"/>
  <c r="J2298" s="1"/>
  <c r="F2298"/>
  <c r="E2298"/>
  <c r="D2298"/>
  <c r="C2298"/>
  <c r="B2298"/>
  <c r="A2298"/>
  <c r="G2297"/>
  <c r="J2297" s="1"/>
  <c r="F2297"/>
  <c r="E2297"/>
  <c r="D2297"/>
  <c r="C2297"/>
  <c r="B2297"/>
  <c r="A2297"/>
  <c r="G2296"/>
  <c r="J2296" s="1"/>
  <c r="F2296"/>
  <c r="E2296"/>
  <c r="D2296"/>
  <c r="C2296"/>
  <c r="B2296"/>
  <c r="A2296"/>
  <c r="G2295"/>
  <c r="J2295" s="1"/>
  <c r="F2295"/>
  <c r="E2295"/>
  <c r="D2295"/>
  <c r="C2295"/>
  <c r="B2295"/>
  <c r="A2295"/>
  <c r="G2294"/>
  <c r="J2294" s="1"/>
  <c r="F2294"/>
  <c r="E2294"/>
  <c r="D2294"/>
  <c r="C2294"/>
  <c r="B2294"/>
  <c r="A2294"/>
  <c r="G2293"/>
  <c r="J2293" s="1"/>
  <c r="F2293"/>
  <c r="E2293"/>
  <c r="D2293"/>
  <c r="C2293"/>
  <c r="B2293"/>
  <c r="A2293"/>
  <c r="G2292"/>
  <c r="J2292" s="1"/>
  <c r="F2292"/>
  <c r="E2292"/>
  <c r="D2292"/>
  <c r="C2292"/>
  <c r="B2292"/>
  <c r="A2292"/>
  <c r="G2291"/>
  <c r="J2291" s="1"/>
  <c r="F2291"/>
  <c r="E2291"/>
  <c r="D2291"/>
  <c r="C2291"/>
  <c r="B2291"/>
  <c r="A2291"/>
  <c r="G2290"/>
  <c r="J2290" s="1"/>
  <c r="F2290"/>
  <c r="E2290"/>
  <c r="D2290"/>
  <c r="C2290"/>
  <c r="B2290"/>
  <c r="A2290"/>
  <c r="G2289"/>
  <c r="J2289" s="1"/>
  <c r="F2289"/>
  <c r="E2289"/>
  <c r="D2289"/>
  <c r="C2289"/>
  <c r="B2289"/>
  <c r="A2289"/>
  <c r="G2288"/>
  <c r="J2288" s="1"/>
  <c r="F2288"/>
  <c r="E2288"/>
  <c r="D2288"/>
  <c r="C2288"/>
  <c r="B2288"/>
  <c r="A2288"/>
  <c r="G2287"/>
  <c r="J2287" s="1"/>
  <c r="F2287"/>
  <c r="E2287"/>
  <c r="D2287"/>
  <c r="C2287"/>
  <c r="B2287"/>
  <c r="A2287"/>
  <c r="G2286"/>
  <c r="J2286" s="1"/>
  <c r="F2286"/>
  <c r="E2286"/>
  <c r="D2286"/>
  <c r="C2286"/>
  <c r="B2286"/>
  <c r="A2286"/>
  <c r="G2285"/>
  <c r="J2285" s="1"/>
  <c r="F2285"/>
  <c r="E2285"/>
  <c r="D2285"/>
  <c r="C2285"/>
  <c r="B2285"/>
  <c r="A2285"/>
  <c r="G2284"/>
  <c r="J2284" s="1"/>
  <c r="F2284"/>
  <c r="E2284"/>
  <c r="D2284"/>
  <c r="C2284"/>
  <c r="B2284"/>
  <c r="A2284"/>
  <c r="G2283"/>
  <c r="J2283" s="1"/>
  <c r="F2283"/>
  <c r="E2283"/>
  <c r="D2283"/>
  <c r="C2283"/>
  <c r="B2283"/>
  <c r="A2283"/>
  <c r="G2282"/>
  <c r="J2282" s="1"/>
  <c r="F2282"/>
  <c r="E2282"/>
  <c r="D2282"/>
  <c r="C2282"/>
  <c r="B2282"/>
  <c r="A2282"/>
  <c r="G2281"/>
  <c r="J2281" s="1"/>
  <c r="F2281"/>
  <c r="E2281"/>
  <c r="D2281"/>
  <c r="C2281"/>
  <c r="B2281"/>
  <c r="A2281"/>
  <c r="G2280"/>
  <c r="J2280" s="1"/>
  <c r="F2280"/>
  <c r="E2280"/>
  <c r="D2280"/>
  <c r="C2280"/>
  <c r="B2280"/>
  <c r="A2280"/>
  <c r="G2279"/>
  <c r="J2279" s="1"/>
  <c r="F2279"/>
  <c r="E2279"/>
  <c r="D2279"/>
  <c r="C2279"/>
  <c r="B2279"/>
  <c r="A2279"/>
  <c r="G2278"/>
  <c r="J2278" s="1"/>
  <c r="F2278"/>
  <c r="E2278"/>
  <c r="D2278"/>
  <c r="C2278"/>
  <c r="B2278"/>
  <c r="A2278"/>
  <c r="G2277"/>
  <c r="J2277" s="1"/>
  <c r="F2277"/>
  <c r="E2277"/>
  <c r="D2277"/>
  <c r="C2277"/>
  <c r="B2277"/>
  <c r="A2277"/>
  <c r="G2276"/>
  <c r="J2276" s="1"/>
  <c r="F2276"/>
  <c r="E2276"/>
  <c r="D2276"/>
  <c r="C2276"/>
  <c r="B2276"/>
  <c r="A2276"/>
  <c r="G2275"/>
  <c r="J2275" s="1"/>
  <c r="F2275"/>
  <c r="E2275"/>
  <c r="D2275"/>
  <c r="C2275"/>
  <c r="B2275"/>
  <c r="A2275"/>
  <c r="G2274"/>
  <c r="J2274" s="1"/>
  <c r="F2274"/>
  <c r="E2274"/>
  <c r="D2274"/>
  <c r="C2274"/>
  <c r="B2274"/>
  <c r="A2274"/>
  <c r="G2273"/>
  <c r="J2273" s="1"/>
  <c r="F2273"/>
  <c r="E2273"/>
  <c r="D2273"/>
  <c r="C2273"/>
  <c r="B2273"/>
  <c r="A2273"/>
  <c r="G2272"/>
  <c r="J2272" s="1"/>
  <c r="F2272"/>
  <c r="E2272"/>
  <c r="D2272"/>
  <c r="C2272"/>
  <c r="B2272"/>
  <c r="A2272"/>
  <c r="G2271"/>
  <c r="J2271" s="1"/>
  <c r="F2271"/>
  <c r="E2271"/>
  <c r="D2271"/>
  <c r="C2271"/>
  <c r="B2271"/>
  <c r="A2271"/>
  <c r="G2270"/>
  <c r="J2270" s="1"/>
  <c r="F2270"/>
  <c r="E2270"/>
  <c r="D2270"/>
  <c r="C2270"/>
  <c r="B2270"/>
  <c r="A2270"/>
  <c r="G2269"/>
  <c r="J2269" s="1"/>
  <c r="F2269"/>
  <c r="E2269"/>
  <c r="D2269"/>
  <c r="C2269"/>
  <c r="B2269"/>
  <c r="A2269"/>
  <c r="G2268"/>
  <c r="J2268" s="1"/>
  <c r="F2268"/>
  <c r="E2268"/>
  <c r="D2268"/>
  <c r="C2268"/>
  <c r="B2268"/>
  <c r="A2268"/>
  <c r="G2267"/>
  <c r="J2267" s="1"/>
  <c r="F2267"/>
  <c r="E2267"/>
  <c r="D2267"/>
  <c r="C2267"/>
  <c r="B2267"/>
  <c r="A2267"/>
  <c r="G2266"/>
  <c r="J2266" s="1"/>
  <c r="F2266"/>
  <c r="E2266"/>
  <c r="D2266"/>
  <c r="C2266"/>
  <c r="B2266"/>
  <c r="A2266"/>
  <c r="G2265"/>
  <c r="J2265" s="1"/>
  <c r="F2265"/>
  <c r="E2265"/>
  <c r="D2265"/>
  <c r="C2265"/>
  <c r="B2265"/>
  <c r="A2265"/>
  <c r="G2264"/>
  <c r="J2264" s="1"/>
  <c r="F2264"/>
  <c r="E2264"/>
  <c r="D2264"/>
  <c r="C2264"/>
  <c r="B2264"/>
  <c r="A2264"/>
  <c r="G2263"/>
  <c r="J2263" s="1"/>
  <c r="F2263"/>
  <c r="E2263"/>
  <c r="D2263"/>
  <c r="C2263"/>
  <c r="B2263"/>
  <c r="A2263"/>
  <c r="G2262"/>
  <c r="J2262" s="1"/>
  <c r="F2262"/>
  <c r="E2262"/>
  <c r="D2262"/>
  <c r="C2262"/>
  <c r="B2262"/>
  <c r="A2262"/>
  <c r="G2261"/>
  <c r="J2261" s="1"/>
  <c r="F2261"/>
  <c r="E2261"/>
  <c r="D2261"/>
  <c r="C2261"/>
  <c r="B2261"/>
  <c r="A2261"/>
  <c r="G2260"/>
  <c r="J2260" s="1"/>
  <c r="F2260"/>
  <c r="E2260"/>
  <c r="D2260"/>
  <c r="C2260"/>
  <c r="B2260"/>
  <c r="A2260"/>
  <c r="G2259"/>
  <c r="J2259" s="1"/>
  <c r="F2259"/>
  <c r="E2259"/>
  <c r="D2259"/>
  <c r="C2259"/>
  <c r="B2259"/>
  <c r="A2259"/>
  <c r="G2258"/>
  <c r="J2258" s="1"/>
  <c r="F2258"/>
  <c r="E2258"/>
  <c r="D2258"/>
  <c r="C2258"/>
  <c r="B2258"/>
  <c r="A2258"/>
  <c r="G2257"/>
  <c r="J2257" s="1"/>
  <c r="F2257"/>
  <c r="E2257"/>
  <c r="D2257"/>
  <c r="C2257"/>
  <c r="B2257"/>
  <c r="A2257"/>
  <c r="G2256"/>
  <c r="J2256" s="1"/>
  <c r="F2256"/>
  <c r="E2256"/>
  <c r="D2256"/>
  <c r="C2256"/>
  <c r="B2256"/>
  <c r="A2256"/>
  <c r="G2255"/>
  <c r="J2255" s="1"/>
  <c r="F2255"/>
  <c r="E2255"/>
  <c r="D2255"/>
  <c r="C2255"/>
  <c r="B2255"/>
  <c r="A2255"/>
  <c r="G2254"/>
  <c r="J2254" s="1"/>
  <c r="F2254"/>
  <c r="E2254"/>
  <c r="D2254"/>
  <c r="C2254"/>
  <c r="B2254"/>
  <c r="A2254"/>
  <c r="G2253"/>
  <c r="J2253" s="1"/>
  <c r="F2253"/>
  <c r="E2253"/>
  <c r="D2253"/>
  <c r="C2253"/>
  <c r="B2253"/>
  <c r="A2253"/>
  <c r="G2252"/>
  <c r="J2252" s="1"/>
  <c r="F2252"/>
  <c r="E2252"/>
  <c r="D2252"/>
  <c r="C2252"/>
  <c r="B2252"/>
  <c r="A2252"/>
  <c r="G2251"/>
  <c r="J2251" s="1"/>
  <c r="F2251"/>
  <c r="E2251"/>
  <c r="D2251"/>
  <c r="C2251"/>
  <c r="B2251"/>
  <c r="A2251"/>
  <c r="G2250"/>
  <c r="J2250" s="1"/>
  <c r="F2250"/>
  <c r="E2250"/>
  <c r="D2250"/>
  <c r="C2250"/>
  <c r="B2250"/>
  <c r="A2250"/>
  <c r="G2249"/>
  <c r="J2249" s="1"/>
  <c r="F2249"/>
  <c r="E2249"/>
  <c r="D2249"/>
  <c r="C2249"/>
  <c r="B2249"/>
  <c r="A2249"/>
  <c r="G2248"/>
  <c r="J2248" s="1"/>
  <c r="F2248"/>
  <c r="E2248"/>
  <c r="D2248"/>
  <c r="C2248"/>
  <c r="B2248"/>
  <c r="A2248"/>
  <c r="G2247"/>
  <c r="J2247" s="1"/>
  <c r="F2247"/>
  <c r="E2247"/>
  <c r="D2247"/>
  <c r="C2247"/>
  <c r="B2247"/>
  <c r="A2247"/>
  <c r="G2246"/>
  <c r="J2246" s="1"/>
  <c r="F2246"/>
  <c r="E2246"/>
  <c r="D2246"/>
  <c r="C2246"/>
  <c r="B2246"/>
  <c r="A2246"/>
  <c r="G2245"/>
  <c r="J2245" s="1"/>
  <c r="F2245"/>
  <c r="E2245"/>
  <c r="D2245"/>
  <c r="C2245"/>
  <c r="B2245"/>
  <c r="A2245"/>
  <c r="G2244"/>
  <c r="J2244" s="1"/>
  <c r="F2244"/>
  <c r="E2244"/>
  <c r="D2244"/>
  <c r="C2244"/>
  <c r="B2244"/>
  <c r="A2244"/>
  <c r="G2243"/>
  <c r="J2243" s="1"/>
  <c r="F2243"/>
  <c r="E2243"/>
  <c r="D2243"/>
  <c r="C2243"/>
  <c r="B2243"/>
  <c r="A2243"/>
  <c r="G2242"/>
  <c r="J2242" s="1"/>
  <c r="F2242"/>
  <c r="E2242"/>
  <c r="D2242"/>
  <c r="C2242"/>
  <c r="B2242"/>
  <c r="A2242"/>
  <c r="G2241"/>
  <c r="J2241" s="1"/>
  <c r="F2241"/>
  <c r="E2241"/>
  <c r="D2241"/>
  <c r="C2241"/>
  <c r="B2241"/>
  <c r="A2241"/>
  <c r="G2240"/>
  <c r="J2240" s="1"/>
  <c r="F2240"/>
  <c r="E2240"/>
  <c r="D2240"/>
  <c r="C2240"/>
  <c r="B2240"/>
  <c r="A2240"/>
  <c r="G2239"/>
  <c r="J2239" s="1"/>
  <c r="F2239"/>
  <c r="E2239"/>
  <c r="D2239"/>
  <c r="C2239"/>
  <c r="B2239"/>
  <c r="A2239"/>
  <c r="G2238"/>
  <c r="J2238" s="1"/>
  <c r="F2238"/>
  <c r="E2238"/>
  <c r="D2238"/>
  <c r="C2238"/>
  <c r="B2238"/>
  <c r="A2238"/>
  <c r="G2237"/>
  <c r="J2237" s="1"/>
  <c r="F2237"/>
  <c r="E2237"/>
  <c r="D2237"/>
  <c r="C2237"/>
  <c r="B2237"/>
  <c r="A2237"/>
  <c r="G2236"/>
  <c r="J2236" s="1"/>
  <c r="F2236"/>
  <c r="E2236"/>
  <c r="D2236"/>
  <c r="C2236"/>
  <c r="B2236"/>
  <c r="A2236"/>
  <c r="G2235"/>
  <c r="J2235" s="1"/>
  <c r="F2235"/>
  <c r="E2235"/>
  <c r="D2235"/>
  <c r="C2235"/>
  <c r="B2235"/>
  <c r="A2235"/>
  <c r="G2234"/>
  <c r="J2234" s="1"/>
  <c r="F2234"/>
  <c r="E2234"/>
  <c r="D2234"/>
  <c r="C2234"/>
  <c r="B2234"/>
  <c r="A2234"/>
  <c r="G2233"/>
  <c r="J2233" s="1"/>
  <c r="F2233"/>
  <c r="E2233"/>
  <c r="D2233"/>
  <c r="C2233"/>
  <c r="B2233"/>
  <c r="A2233"/>
  <c r="G2232"/>
  <c r="J2232" s="1"/>
  <c r="F2232"/>
  <c r="E2232"/>
  <c r="D2232"/>
  <c r="C2232"/>
  <c r="B2232"/>
  <c r="A2232"/>
  <c r="G2231"/>
  <c r="J2231" s="1"/>
  <c r="F2231"/>
  <c r="E2231"/>
  <c r="D2231"/>
  <c r="C2231"/>
  <c r="B2231"/>
  <c r="A2231"/>
  <c r="G2230"/>
  <c r="J2230" s="1"/>
  <c r="F2230"/>
  <c r="E2230"/>
  <c r="D2230"/>
  <c r="C2230"/>
  <c r="B2230"/>
  <c r="A2230"/>
  <c r="G2229"/>
  <c r="J2229" s="1"/>
  <c r="F2229"/>
  <c r="E2229"/>
  <c r="D2229"/>
  <c r="C2229"/>
  <c r="B2229"/>
  <c r="A2229"/>
  <c r="G2228"/>
  <c r="J2228" s="1"/>
  <c r="F2228"/>
  <c r="E2228"/>
  <c r="D2228"/>
  <c r="C2228"/>
  <c r="B2228"/>
  <c r="A2228"/>
  <c r="G2227"/>
  <c r="J2227" s="1"/>
  <c r="F2227"/>
  <c r="E2227"/>
  <c r="D2227"/>
  <c r="C2227"/>
  <c r="B2227"/>
  <c r="A2227"/>
  <c r="G2226"/>
  <c r="J2226" s="1"/>
  <c r="F2226"/>
  <c r="E2226"/>
  <c r="D2226"/>
  <c r="C2226"/>
  <c r="B2226"/>
  <c r="A2226"/>
  <c r="G2225"/>
  <c r="J2225" s="1"/>
  <c r="F2225"/>
  <c r="E2225"/>
  <c r="D2225"/>
  <c r="C2225"/>
  <c r="B2225"/>
  <c r="A2225"/>
  <c r="G2224"/>
  <c r="J2224" s="1"/>
  <c r="F2224"/>
  <c r="E2224"/>
  <c r="D2224"/>
  <c r="C2224"/>
  <c r="B2224"/>
  <c r="A2224"/>
  <c r="G2223"/>
  <c r="J2223" s="1"/>
  <c r="F2223"/>
  <c r="E2223"/>
  <c r="D2223"/>
  <c r="C2223"/>
  <c r="B2223"/>
  <c r="A2223"/>
  <c r="G2222"/>
  <c r="J2222" s="1"/>
  <c r="F2222"/>
  <c r="E2222"/>
  <c r="D2222"/>
  <c r="C2222"/>
  <c r="B2222"/>
  <c r="A2222"/>
  <c r="G2221"/>
  <c r="J2221" s="1"/>
  <c r="F2221"/>
  <c r="E2221"/>
  <c r="D2221"/>
  <c r="C2221"/>
  <c r="B2221"/>
  <c r="A2221"/>
  <c r="G2220"/>
  <c r="J2220" s="1"/>
  <c r="F2220"/>
  <c r="E2220"/>
  <c r="D2220"/>
  <c r="C2220"/>
  <c r="B2220"/>
  <c r="A2220"/>
  <c r="G2219"/>
  <c r="J2219" s="1"/>
  <c r="F2219"/>
  <c r="E2219"/>
  <c r="D2219"/>
  <c r="C2219"/>
  <c r="B2219"/>
  <c r="A2219"/>
  <c r="G2218"/>
  <c r="J2218" s="1"/>
  <c r="F2218"/>
  <c r="E2218"/>
  <c r="D2218"/>
  <c r="C2218"/>
  <c r="B2218"/>
  <c r="A2218"/>
  <c r="G2217"/>
  <c r="J2217" s="1"/>
  <c r="F2217"/>
  <c r="E2217"/>
  <c r="D2217"/>
  <c r="C2217"/>
  <c r="B2217"/>
  <c r="A2217"/>
  <c r="G2216"/>
  <c r="J2216" s="1"/>
  <c r="F2216"/>
  <c r="E2216"/>
  <c r="D2216"/>
  <c r="C2216"/>
  <c r="B2216"/>
  <c r="A2216"/>
  <c r="G2215"/>
  <c r="J2215" s="1"/>
  <c r="F2215"/>
  <c r="E2215"/>
  <c r="D2215"/>
  <c r="C2215"/>
  <c r="B2215"/>
  <c r="A2215"/>
  <c r="G2214"/>
  <c r="J2214" s="1"/>
  <c r="F2214"/>
  <c r="E2214"/>
  <c r="D2214"/>
  <c r="C2214"/>
  <c r="B2214"/>
  <c r="A2214"/>
  <c r="G2213"/>
  <c r="J2213" s="1"/>
  <c r="F2213"/>
  <c r="E2213"/>
  <c r="D2213"/>
  <c r="C2213"/>
  <c r="B2213"/>
  <c r="A2213"/>
  <c r="G2212"/>
  <c r="J2212" s="1"/>
  <c r="F2212"/>
  <c r="E2212"/>
  <c r="D2212"/>
  <c r="C2212"/>
  <c r="B2212"/>
  <c r="A2212"/>
  <c r="G2211"/>
  <c r="J2211" s="1"/>
  <c r="F2211"/>
  <c r="E2211"/>
  <c r="D2211"/>
  <c r="C2211"/>
  <c r="B2211"/>
  <c r="A2211"/>
  <c r="G2210"/>
  <c r="J2210" s="1"/>
  <c r="F2210"/>
  <c r="E2210"/>
  <c r="D2210"/>
  <c r="C2210"/>
  <c r="B2210"/>
  <c r="A2210"/>
  <c r="G2209"/>
  <c r="J2209" s="1"/>
  <c r="F2209"/>
  <c r="E2209"/>
  <c r="D2209"/>
  <c r="C2209"/>
  <c r="B2209"/>
  <c r="A2209"/>
  <c r="G2208"/>
  <c r="J2208" s="1"/>
  <c r="F2208"/>
  <c r="E2208"/>
  <c r="D2208"/>
  <c r="C2208"/>
  <c r="B2208"/>
  <c r="A2208"/>
  <c r="G2207"/>
  <c r="J2207" s="1"/>
  <c r="F2207"/>
  <c r="E2207"/>
  <c r="D2207"/>
  <c r="C2207"/>
  <c r="B2207"/>
  <c r="A2207"/>
  <c r="G2206"/>
  <c r="J2206" s="1"/>
  <c r="F2206"/>
  <c r="E2206"/>
  <c r="D2206"/>
  <c r="C2206"/>
  <c r="B2206"/>
  <c r="A2206"/>
  <c r="G2205"/>
  <c r="J2205" s="1"/>
  <c r="F2205"/>
  <c r="E2205"/>
  <c r="D2205"/>
  <c r="C2205"/>
  <c r="B2205"/>
  <c r="A2205"/>
  <c r="G2204"/>
  <c r="J2204" s="1"/>
  <c r="F2204"/>
  <c r="E2204"/>
  <c r="D2204"/>
  <c r="C2204"/>
  <c r="B2204"/>
  <c r="A2204"/>
  <c r="G2203"/>
  <c r="J2203" s="1"/>
  <c r="F2203"/>
  <c r="E2203"/>
  <c r="D2203"/>
  <c r="C2203"/>
  <c r="B2203"/>
  <c r="A2203"/>
  <c r="G2202"/>
  <c r="J2202" s="1"/>
  <c r="F2202"/>
  <c r="E2202"/>
  <c r="D2202"/>
  <c r="C2202"/>
  <c r="B2202"/>
  <c r="A2202"/>
  <c r="G2201"/>
  <c r="J2201" s="1"/>
  <c r="F2201"/>
  <c r="E2201"/>
  <c r="D2201"/>
  <c r="C2201"/>
  <c r="B2201"/>
  <c r="A2201"/>
  <c r="G2200"/>
  <c r="J2200" s="1"/>
  <c r="F2200"/>
  <c r="E2200"/>
  <c r="D2200"/>
  <c r="C2200"/>
  <c r="B2200"/>
  <c r="A2200"/>
  <c r="G2199"/>
  <c r="J2199" s="1"/>
  <c r="F2199"/>
  <c r="E2199"/>
  <c r="D2199"/>
  <c r="C2199"/>
  <c r="B2199"/>
  <c r="A2199"/>
  <c r="G2198"/>
  <c r="J2198" s="1"/>
  <c r="F2198"/>
  <c r="E2198"/>
  <c r="D2198"/>
  <c r="C2198"/>
  <c r="B2198"/>
  <c r="A2198"/>
  <c r="G2197"/>
  <c r="J2197" s="1"/>
  <c r="F2197"/>
  <c r="E2197"/>
  <c r="D2197"/>
  <c r="C2197"/>
  <c r="B2197"/>
  <c r="A2197"/>
  <c r="G2196"/>
  <c r="J2196" s="1"/>
  <c r="F2196"/>
  <c r="E2196"/>
  <c r="D2196"/>
  <c r="C2196"/>
  <c r="B2196"/>
  <c r="A2196"/>
  <c r="G2195"/>
  <c r="J2195" s="1"/>
  <c r="F2195"/>
  <c r="E2195"/>
  <c r="D2195"/>
  <c r="C2195"/>
  <c r="B2195"/>
  <c r="A2195"/>
  <c r="G2194"/>
  <c r="J2194" s="1"/>
  <c r="F2194"/>
  <c r="E2194"/>
  <c r="D2194"/>
  <c r="C2194"/>
  <c r="B2194"/>
  <c r="A2194"/>
  <c r="G2193"/>
  <c r="J2193" s="1"/>
  <c r="F2193"/>
  <c r="E2193"/>
  <c r="D2193"/>
  <c r="C2193"/>
  <c r="B2193"/>
  <c r="A2193"/>
  <c r="G2192"/>
  <c r="J2192" s="1"/>
  <c r="F2192"/>
  <c r="E2192"/>
  <c r="D2192"/>
  <c r="C2192"/>
  <c r="B2192"/>
  <c r="A2192"/>
  <c r="G2191"/>
  <c r="J2191" s="1"/>
  <c r="F2191"/>
  <c r="E2191"/>
  <c r="D2191"/>
  <c r="C2191"/>
  <c r="B2191"/>
  <c r="A2191"/>
  <c r="G2190"/>
  <c r="J2190" s="1"/>
  <c r="F2190"/>
  <c r="E2190"/>
  <c r="D2190"/>
  <c r="C2190"/>
  <c r="B2190"/>
  <c r="A2190"/>
  <c r="G2189"/>
  <c r="J2189" s="1"/>
  <c r="F2189"/>
  <c r="E2189"/>
  <c r="D2189"/>
  <c r="C2189"/>
  <c r="B2189"/>
  <c r="A2189"/>
  <c r="G2188"/>
  <c r="J2188" s="1"/>
  <c r="F2188"/>
  <c r="E2188"/>
  <c r="D2188"/>
  <c r="C2188"/>
  <c r="B2188"/>
  <c r="A2188"/>
  <c r="G2187"/>
  <c r="J2187" s="1"/>
  <c r="F2187"/>
  <c r="E2187"/>
  <c r="D2187"/>
  <c r="C2187"/>
  <c r="B2187"/>
  <c r="A2187"/>
  <c r="G2186"/>
  <c r="J2186" s="1"/>
  <c r="F2186"/>
  <c r="E2186"/>
  <c r="D2186"/>
  <c r="C2186"/>
  <c r="B2186"/>
  <c r="A2186"/>
  <c r="G2185"/>
  <c r="J2185" s="1"/>
  <c r="F2185"/>
  <c r="E2185"/>
  <c r="D2185"/>
  <c r="C2185"/>
  <c r="B2185"/>
  <c r="A2185"/>
  <c r="G2184"/>
  <c r="J2184" s="1"/>
  <c r="F2184"/>
  <c r="E2184"/>
  <c r="D2184"/>
  <c r="C2184"/>
  <c r="B2184"/>
  <c r="A2184"/>
  <c r="G2183"/>
  <c r="J2183" s="1"/>
  <c r="F2183"/>
  <c r="E2183"/>
  <c r="D2183"/>
  <c r="C2183"/>
  <c r="B2183"/>
  <c r="A2183"/>
  <c r="G2182"/>
  <c r="J2182" s="1"/>
  <c r="F2182"/>
  <c r="E2182"/>
  <c r="D2182"/>
  <c r="C2182"/>
  <c r="B2182"/>
  <c r="A2182"/>
  <c r="G2181"/>
  <c r="J2181" s="1"/>
  <c r="F2181"/>
  <c r="E2181"/>
  <c r="D2181"/>
  <c r="C2181"/>
  <c r="B2181"/>
  <c r="A2181"/>
  <c r="G2180"/>
  <c r="J2180" s="1"/>
  <c r="F2180"/>
  <c r="E2180"/>
  <c r="D2180"/>
  <c r="C2180"/>
  <c r="B2180"/>
  <c r="A2180"/>
  <c r="G2179"/>
  <c r="J2179" s="1"/>
  <c r="F2179"/>
  <c r="E2179"/>
  <c r="D2179"/>
  <c r="C2179"/>
  <c r="B2179"/>
  <c r="A2179"/>
  <c r="G2178"/>
  <c r="J2178" s="1"/>
  <c r="F2178"/>
  <c r="E2178"/>
  <c r="D2178"/>
  <c r="C2178"/>
  <c r="B2178"/>
  <c r="A2178"/>
  <c r="G2177"/>
  <c r="J2177" s="1"/>
  <c r="F2177"/>
  <c r="E2177"/>
  <c r="D2177"/>
  <c r="C2177"/>
  <c r="B2177"/>
  <c r="A2177"/>
  <c r="G2176"/>
  <c r="J2176" s="1"/>
  <c r="F2176"/>
  <c r="E2176"/>
  <c r="D2176"/>
  <c r="C2176"/>
  <c r="B2176"/>
  <c r="A2176"/>
  <c r="G2175"/>
  <c r="J2175" s="1"/>
  <c r="F2175"/>
  <c r="E2175"/>
  <c r="D2175"/>
  <c r="C2175"/>
  <c r="B2175"/>
  <c r="A2175"/>
  <c r="G2174"/>
  <c r="J2174" s="1"/>
  <c r="F2174"/>
  <c r="E2174"/>
  <c r="D2174"/>
  <c r="C2174"/>
  <c r="B2174"/>
  <c r="A2174"/>
  <c r="G2173"/>
  <c r="J2173" s="1"/>
  <c r="F2173"/>
  <c r="E2173"/>
  <c r="D2173"/>
  <c r="C2173"/>
  <c r="B2173"/>
  <c r="A2173"/>
  <c r="G2172"/>
  <c r="J2172" s="1"/>
  <c r="F2172"/>
  <c r="E2172"/>
  <c r="D2172"/>
  <c r="C2172"/>
  <c r="B2172"/>
  <c r="A2172"/>
  <c r="G2171"/>
  <c r="J2171" s="1"/>
  <c r="F2171"/>
  <c r="E2171"/>
  <c r="D2171"/>
  <c r="C2171"/>
  <c r="B2171"/>
  <c r="A2171"/>
  <c r="G2170"/>
  <c r="J2170" s="1"/>
  <c r="F2170"/>
  <c r="E2170"/>
  <c r="D2170"/>
  <c r="C2170"/>
  <c r="B2170"/>
  <c r="A2170"/>
  <c r="G2169"/>
  <c r="J2169" s="1"/>
  <c r="F2169"/>
  <c r="E2169"/>
  <c r="D2169"/>
  <c r="C2169"/>
  <c r="B2169"/>
  <c r="A2169"/>
  <c r="G2168"/>
  <c r="J2168" s="1"/>
  <c r="F2168"/>
  <c r="E2168"/>
  <c r="D2168"/>
  <c r="C2168"/>
  <c r="B2168"/>
  <c r="A2168"/>
  <c r="G2167"/>
  <c r="J2167" s="1"/>
  <c r="F2167"/>
  <c r="E2167"/>
  <c r="D2167"/>
  <c r="C2167"/>
  <c r="B2167"/>
  <c r="A2167"/>
  <c r="G2166"/>
  <c r="J2166" s="1"/>
  <c r="F2166"/>
  <c r="E2166"/>
  <c r="D2166"/>
  <c r="C2166"/>
  <c r="B2166"/>
  <c r="A2166"/>
  <c r="G2165"/>
  <c r="J2165" s="1"/>
  <c r="F2165"/>
  <c r="E2165"/>
  <c r="D2165"/>
  <c r="C2165"/>
  <c r="B2165"/>
  <c r="A2165"/>
  <c r="G2164"/>
  <c r="J2164" s="1"/>
  <c r="F2164"/>
  <c r="E2164"/>
  <c r="D2164"/>
  <c r="C2164"/>
  <c r="B2164"/>
  <c r="A2164"/>
  <c r="G2163"/>
  <c r="J2163" s="1"/>
  <c r="F2163"/>
  <c r="E2163"/>
  <c r="D2163"/>
  <c r="C2163"/>
  <c r="B2163"/>
  <c r="A2163"/>
  <c r="G2162"/>
  <c r="J2162" s="1"/>
  <c r="F2162"/>
  <c r="E2162"/>
  <c r="D2162"/>
  <c r="C2162"/>
  <c r="B2162"/>
  <c r="A2162"/>
  <c r="G2161"/>
  <c r="J2161" s="1"/>
  <c r="F2161"/>
  <c r="E2161"/>
  <c r="D2161"/>
  <c r="C2161"/>
  <c r="B2161"/>
  <c r="A2161"/>
  <c r="G2160"/>
  <c r="J2160" s="1"/>
  <c r="F2160"/>
  <c r="E2160"/>
  <c r="D2160"/>
  <c r="C2160"/>
  <c r="B2160"/>
  <c r="A2160"/>
  <c r="G2159"/>
  <c r="J2159" s="1"/>
  <c r="F2159"/>
  <c r="E2159"/>
  <c r="D2159"/>
  <c r="C2159"/>
  <c r="B2159"/>
  <c r="A2159"/>
  <c r="G2158"/>
  <c r="J2158" s="1"/>
  <c r="F2158"/>
  <c r="E2158"/>
  <c r="D2158"/>
  <c r="C2158"/>
  <c r="B2158"/>
  <c r="A2158"/>
  <c r="G2157"/>
  <c r="J2157" s="1"/>
  <c r="F2157"/>
  <c r="E2157"/>
  <c r="D2157"/>
  <c r="C2157"/>
  <c r="B2157"/>
  <c r="A2157"/>
  <c r="G2156"/>
  <c r="J2156" s="1"/>
  <c r="F2156"/>
  <c r="E2156"/>
  <c r="D2156"/>
  <c r="C2156"/>
  <c r="B2156"/>
  <c r="A2156"/>
  <c r="G2155"/>
  <c r="J2155" s="1"/>
  <c r="F2155"/>
  <c r="E2155"/>
  <c r="D2155"/>
  <c r="C2155"/>
  <c r="B2155"/>
  <c r="A2155"/>
  <c r="G2154"/>
  <c r="J2154" s="1"/>
  <c r="F2154"/>
  <c r="E2154"/>
  <c r="D2154"/>
  <c r="C2154"/>
  <c r="B2154"/>
  <c r="A2154"/>
  <c r="G2153"/>
  <c r="J2153" s="1"/>
  <c r="F2153"/>
  <c r="E2153"/>
  <c r="D2153"/>
  <c r="C2153"/>
  <c r="B2153"/>
  <c r="A2153"/>
  <c r="G2152"/>
  <c r="J2152" s="1"/>
  <c r="F2152"/>
  <c r="E2152"/>
  <c r="D2152"/>
  <c r="C2152"/>
  <c r="B2152"/>
  <c r="A2152"/>
  <c r="G2151"/>
  <c r="J2151" s="1"/>
  <c r="F2151"/>
  <c r="E2151"/>
  <c r="D2151"/>
  <c r="C2151"/>
  <c r="B2151"/>
  <c r="A2151"/>
  <c r="G2150"/>
  <c r="J2150" s="1"/>
  <c r="F2150"/>
  <c r="E2150"/>
  <c r="D2150"/>
  <c r="C2150"/>
  <c r="B2150"/>
  <c r="A2150"/>
  <c r="G2149"/>
  <c r="J2149" s="1"/>
  <c r="F2149"/>
  <c r="E2149"/>
  <c r="D2149"/>
  <c r="C2149"/>
  <c r="B2149"/>
  <c r="A2149"/>
  <c r="G2148"/>
  <c r="J2148" s="1"/>
  <c r="F2148"/>
  <c r="E2148"/>
  <c r="D2148"/>
  <c r="C2148"/>
  <c r="B2148"/>
  <c r="A2148"/>
  <c r="G2147"/>
  <c r="J2147" s="1"/>
  <c r="F2147"/>
  <c r="E2147"/>
  <c r="D2147"/>
  <c r="C2147"/>
  <c r="B2147"/>
  <c r="A2147"/>
  <c r="G2146"/>
  <c r="J2146" s="1"/>
  <c r="F2146"/>
  <c r="E2146"/>
  <c r="D2146"/>
  <c r="C2146"/>
  <c r="B2146"/>
  <c r="A2146"/>
  <c r="G2145"/>
  <c r="J2145" s="1"/>
  <c r="F2145"/>
  <c r="E2145"/>
  <c r="D2145"/>
  <c r="C2145"/>
  <c r="B2145"/>
  <c r="A2145"/>
  <c r="G2144"/>
  <c r="J2144" s="1"/>
  <c r="F2144"/>
  <c r="E2144"/>
  <c r="D2144"/>
  <c r="C2144"/>
  <c r="B2144"/>
  <c r="A2144"/>
  <c r="G2143"/>
  <c r="J2143" s="1"/>
  <c r="F2143"/>
  <c r="E2143"/>
  <c r="D2143"/>
  <c r="C2143"/>
  <c r="B2143"/>
  <c r="A2143"/>
  <c r="G2142"/>
  <c r="J2142" s="1"/>
  <c r="F2142"/>
  <c r="E2142"/>
  <c r="D2142"/>
  <c r="C2142"/>
  <c r="B2142"/>
  <c r="A2142"/>
  <c r="G2141"/>
  <c r="J2141" s="1"/>
  <c r="F2141"/>
  <c r="E2141"/>
  <c r="D2141"/>
  <c r="C2141"/>
  <c r="B2141"/>
  <c r="A2141"/>
  <c r="G2140"/>
  <c r="J2140" s="1"/>
  <c r="F2140"/>
  <c r="E2140"/>
  <c r="D2140"/>
  <c r="C2140"/>
  <c r="B2140"/>
  <c r="A2140"/>
  <c r="G2139"/>
  <c r="J2139" s="1"/>
  <c r="F2139"/>
  <c r="E2139"/>
  <c r="D2139"/>
  <c r="C2139"/>
  <c r="B2139"/>
  <c r="A2139"/>
  <c r="G2138"/>
  <c r="J2138" s="1"/>
  <c r="F2138"/>
  <c r="E2138"/>
  <c r="D2138"/>
  <c r="C2138"/>
  <c r="B2138"/>
  <c r="A2138"/>
  <c r="G2137"/>
  <c r="J2137" s="1"/>
  <c r="F2137"/>
  <c r="E2137"/>
  <c r="D2137"/>
  <c r="C2137"/>
  <c r="B2137"/>
  <c r="A2137"/>
  <c r="G2136"/>
  <c r="J2136" s="1"/>
  <c r="F2136"/>
  <c r="E2136"/>
  <c r="D2136"/>
  <c r="C2136"/>
  <c r="B2136"/>
  <c r="A2136"/>
  <c r="G2135"/>
  <c r="J2135" s="1"/>
  <c r="F2135"/>
  <c r="E2135"/>
  <c r="D2135"/>
  <c r="C2135"/>
  <c r="B2135"/>
  <c r="A2135"/>
  <c r="G2134"/>
  <c r="J2134" s="1"/>
  <c r="F2134"/>
  <c r="E2134"/>
  <c r="D2134"/>
  <c r="C2134"/>
  <c r="B2134"/>
  <c r="A2134"/>
  <c r="G2133"/>
  <c r="J2133" s="1"/>
  <c r="F2133"/>
  <c r="E2133"/>
  <c r="D2133"/>
  <c r="C2133"/>
  <c r="B2133"/>
  <c r="A2133"/>
  <c r="G2132"/>
  <c r="J2132" s="1"/>
  <c r="F2132"/>
  <c r="E2132"/>
  <c r="D2132"/>
  <c r="C2132"/>
  <c r="B2132"/>
  <c r="A2132"/>
  <c r="G2131"/>
  <c r="J2131" s="1"/>
  <c r="F2131"/>
  <c r="E2131"/>
  <c r="D2131"/>
  <c r="C2131"/>
  <c r="B2131"/>
  <c r="A2131"/>
  <c r="G2130"/>
  <c r="J2130" s="1"/>
  <c r="F2130"/>
  <c r="E2130"/>
  <c r="D2130"/>
  <c r="C2130"/>
  <c r="B2130"/>
  <c r="A2130"/>
  <c r="G2129"/>
  <c r="J2129" s="1"/>
  <c r="F2129"/>
  <c r="E2129"/>
  <c r="D2129"/>
  <c r="C2129"/>
  <c r="B2129"/>
  <c r="A2129"/>
  <c r="G2128"/>
  <c r="J2128" s="1"/>
  <c r="F2128"/>
  <c r="E2128"/>
  <c r="D2128"/>
  <c r="C2128"/>
  <c r="B2128"/>
  <c r="A2128"/>
  <c r="G2127"/>
  <c r="J2127" s="1"/>
  <c r="F2127"/>
  <c r="E2127"/>
  <c r="D2127"/>
  <c r="C2127"/>
  <c r="B2127"/>
  <c r="A2127"/>
  <c r="G2126"/>
  <c r="J2126" s="1"/>
  <c r="F2126"/>
  <c r="E2126"/>
  <c r="D2126"/>
  <c r="C2126"/>
  <c r="B2126"/>
  <c r="A2126"/>
  <c r="G2125"/>
  <c r="J2125" s="1"/>
  <c r="F2125"/>
  <c r="E2125"/>
  <c r="D2125"/>
  <c r="C2125"/>
  <c r="B2125"/>
  <c r="A2125"/>
  <c r="G2124"/>
  <c r="J2124" s="1"/>
  <c r="F2124"/>
  <c r="E2124"/>
  <c r="D2124"/>
  <c r="C2124"/>
  <c r="B2124"/>
  <c r="A2124"/>
  <c r="G2123"/>
  <c r="J2123" s="1"/>
  <c r="F2123"/>
  <c r="E2123"/>
  <c r="D2123"/>
  <c r="C2123"/>
  <c r="B2123"/>
  <c r="A2123"/>
  <c r="G2122"/>
  <c r="J2122" s="1"/>
  <c r="F2122"/>
  <c r="E2122"/>
  <c r="D2122"/>
  <c r="C2122"/>
  <c r="B2122"/>
  <c r="A2122"/>
  <c r="G2121"/>
  <c r="J2121" s="1"/>
  <c r="F2121"/>
  <c r="E2121"/>
  <c r="D2121"/>
  <c r="C2121"/>
  <c r="B2121"/>
  <c r="A2121"/>
  <c r="G2120"/>
  <c r="J2120" s="1"/>
  <c r="F2120"/>
  <c r="E2120"/>
  <c r="D2120"/>
  <c r="C2120"/>
  <c r="B2120"/>
  <c r="A2120"/>
  <c r="G2119"/>
  <c r="J2119" s="1"/>
  <c r="F2119"/>
  <c r="E2119"/>
  <c r="D2119"/>
  <c r="C2119"/>
  <c r="B2119"/>
  <c r="A2119"/>
  <c r="G2118"/>
  <c r="J2118" s="1"/>
  <c r="F2118"/>
  <c r="E2118"/>
  <c r="D2118"/>
  <c r="C2118"/>
  <c r="B2118"/>
  <c r="A2118"/>
  <c r="G2117"/>
  <c r="J2117" s="1"/>
  <c r="F2117"/>
  <c r="E2117"/>
  <c r="D2117"/>
  <c r="C2117"/>
  <c r="B2117"/>
  <c r="A2117"/>
  <c r="G2116"/>
  <c r="J2116" s="1"/>
  <c r="F2116"/>
  <c r="E2116"/>
  <c r="D2116"/>
  <c r="C2116"/>
  <c r="B2116"/>
  <c r="A2116"/>
  <c r="G2115"/>
  <c r="J2115" s="1"/>
  <c r="F2115"/>
  <c r="E2115"/>
  <c r="D2115"/>
  <c r="C2115"/>
  <c r="B2115"/>
  <c r="A2115"/>
  <c r="G2114"/>
  <c r="J2114" s="1"/>
  <c r="F2114"/>
  <c r="E2114"/>
  <c r="D2114"/>
  <c r="C2114"/>
  <c r="B2114"/>
  <c r="A2114"/>
  <c r="G2113"/>
  <c r="J2113" s="1"/>
  <c r="F2113"/>
  <c r="E2113"/>
  <c r="D2113"/>
  <c r="C2113"/>
  <c r="B2113"/>
  <c r="A2113"/>
  <c r="G2112"/>
  <c r="J2112" s="1"/>
  <c r="F2112"/>
  <c r="E2112"/>
  <c r="D2112"/>
  <c r="C2112"/>
  <c r="B2112"/>
  <c r="A2112"/>
  <c r="G2111"/>
  <c r="J2111" s="1"/>
  <c r="F2111"/>
  <c r="E2111"/>
  <c r="D2111"/>
  <c r="C2111"/>
  <c r="B2111"/>
  <c r="A2111"/>
  <c r="G2110"/>
  <c r="J2110" s="1"/>
  <c r="F2110"/>
  <c r="E2110"/>
  <c r="D2110"/>
  <c r="C2110"/>
  <c r="B2110"/>
  <c r="A2110"/>
  <c r="G2109"/>
  <c r="J2109" s="1"/>
  <c r="F2109"/>
  <c r="E2109"/>
  <c r="D2109"/>
  <c r="C2109"/>
  <c r="B2109"/>
  <c r="A2109"/>
  <c r="G2108"/>
  <c r="J2108" s="1"/>
  <c r="F2108"/>
  <c r="E2108"/>
  <c r="D2108"/>
  <c r="C2108"/>
  <c r="B2108"/>
  <c r="A2108"/>
  <c r="G2107"/>
  <c r="J2107" s="1"/>
  <c r="F2107"/>
  <c r="E2107"/>
  <c r="D2107"/>
  <c r="C2107"/>
  <c r="B2107"/>
  <c r="A2107"/>
  <c r="G2106"/>
  <c r="J2106" s="1"/>
  <c r="F2106"/>
  <c r="E2106"/>
  <c r="D2106"/>
  <c r="C2106"/>
  <c r="B2106"/>
  <c r="A2106"/>
  <c r="G2105"/>
  <c r="J2105" s="1"/>
  <c r="F2105"/>
  <c r="E2105"/>
  <c r="D2105"/>
  <c r="C2105"/>
  <c r="B2105"/>
  <c r="A2105"/>
  <c r="G2104"/>
  <c r="J2104" s="1"/>
  <c r="F2104"/>
  <c r="E2104"/>
  <c r="D2104"/>
  <c r="C2104"/>
  <c r="B2104"/>
  <c r="A2104"/>
  <c r="G2103"/>
  <c r="J2103" s="1"/>
  <c r="F2103"/>
  <c r="E2103"/>
  <c r="D2103"/>
  <c r="C2103"/>
  <c r="B2103"/>
  <c r="A2103"/>
  <c r="G2102"/>
  <c r="J2102" s="1"/>
  <c r="F2102"/>
  <c r="E2102"/>
  <c r="D2102"/>
  <c r="C2102"/>
  <c r="B2102"/>
  <c r="A2102"/>
  <c r="G2101"/>
  <c r="J2101" s="1"/>
  <c r="F2101"/>
  <c r="E2101"/>
  <c r="D2101"/>
  <c r="C2101"/>
  <c r="B2101"/>
  <c r="A2101"/>
  <c r="G2100"/>
  <c r="J2100" s="1"/>
  <c r="F2100"/>
  <c r="E2100"/>
  <c r="D2100"/>
  <c r="C2100"/>
  <c r="B2100"/>
  <c r="A2100"/>
  <c r="G2099"/>
  <c r="J2099" s="1"/>
  <c r="F2099"/>
  <c r="E2099"/>
  <c r="D2099"/>
  <c r="C2099"/>
  <c r="B2099"/>
  <c r="A2099"/>
  <c r="G2098"/>
  <c r="J2098" s="1"/>
  <c r="F2098"/>
  <c r="E2098"/>
  <c r="D2098"/>
  <c r="C2098"/>
  <c r="B2098"/>
  <c r="A2098"/>
  <c r="G2097"/>
  <c r="J2097" s="1"/>
  <c r="F2097"/>
  <c r="E2097"/>
  <c r="D2097"/>
  <c r="C2097"/>
  <c r="B2097"/>
  <c r="A2097"/>
  <c r="G2096"/>
  <c r="J2096" s="1"/>
  <c r="F2096"/>
  <c r="E2096"/>
  <c r="D2096"/>
  <c r="C2096"/>
  <c r="B2096"/>
  <c r="A2096"/>
  <c r="G2095"/>
  <c r="J2095" s="1"/>
  <c r="F2095"/>
  <c r="E2095"/>
  <c r="D2095"/>
  <c r="C2095"/>
  <c r="B2095"/>
  <c r="A2095"/>
  <c r="G2094"/>
  <c r="J2094" s="1"/>
  <c r="F2094"/>
  <c r="E2094"/>
  <c r="D2094"/>
  <c r="C2094"/>
  <c r="B2094"/>
  <c r="A2094"/>
  <c r="G2093"/>
  <c r="J2093" s="1"/>
  <c r="F2093"/>
  <c r="E2093"/>
  <c r="D2093"/>
  <c r="C2093"/>
  <c r="B2093"/>
  <c r="A2093"/>
  <c r="G2092"/>
  <c r="J2092" s="1"/>
  <c r="F2092"/>
  <c r="E2092"/>
  <c r="D2092"/>
  <c r="C2092"/>
  <c r="B2092"/>
  <c r="A2092"/>
  <c r="G2091"/>
  <c r="J2091" s="1"/>
  <c r="F2091"/>
  <c r="E2091"/>
  <c r="D2091"/>
  <c r="C2091"/>
  <c r="B2091"/>
  <c r="A2091"/>
  <c r="G2090"/>
  <c r="J2090" s="1"/>
  <c r="F2090"/>
  <c r="E2090"/>
  <c r="D2090"/>
  <c r="C2090"/>
  <c r="B2090"/>
  <c r="A2090"/>
  <c r="G2089"/>
  <c r="J2089" s="1"/>
  <c r="F2089"/>
  <c r="E2089"/>
  <c r="D2089"/>
  <c r="C2089"/>
  <c r="B2089"/>
  <c r="A2089"/>
  <c r="G2088"/>
  <c r="J2088" s="1"/>
  <c r="F2088"/>
  <c r="E2088"/>
  <c r="D2088"/>
  <c r="C2088"/>
  <c r="B2088"/>
  <c r="A2088"/>
  <c r="G2087"/>
  <c r="J2087" s="1"/>
  <c r="F2087"/>
  <c r="E2087"/>
  <c r="D2087"/>
  <c r="C2087"/>
  <c r="B2087"/>
  <c r="A2087"/>
  <c r="G2086"/>
  <c r="J2086" s="1"/>
  <c r="F2086"/>
  <c r="E2086"/>
  <c r="D2086"/>
  <c r="C2086"/>
  <c r="B2086"/>
  <c r="A2086"/>
  <c r="G2085"/>
  <c r="J2085" s="1"/>
  <c r="F2085"/>
  <c r="E2085"/>
  <c r="D2085"/>
  <c r="C2085"/>
  <c r="B2085"/>
  <c r="A2085"/>
  <c r="G2084"/>
  <c r="J2084" s="1"/>
  <c r="F2084"/>
  <c r="E2084"/>
  <c r="D2084"/>
  <c r="C2084"/>
  <c r="B2084"/>
  <c r="A2084"/>
  <c r="G2083"/>
  <c r="J2083" s="1"/>
  <c r="F2083"/>
  <c r="E2083"/>
  <c r="D2083"/>
  <c r="C2083"/>
  <c r="B2083"/>
  <c r="A2083"/>
  <c r="G2082"/>
  <c r="J2082" s="1"/>
  <c r="F2082"/>
  <c r="E2082"/>
  <c r="D2082"/>
  <c r="C2082"/>
  <c r="B2082"/>
  <c r="A2082"/>
  <c r="G2081"/>
  <c r="J2081" s="1"/>
  <c r="F2081"/>
  <c r="E2081"/>
  <c r="D2081"/>
  <c r="C2081"/>
  <c r="B2081"/>
  <c r="A2081"/>
  <c r="G2080"/>
  <c r="J2080" s="1"/>
  <c r="F2080"/>
  <c r="E2080"/>
  <c r="D2080"/>
  <c r="C2080"/>
  <c r="B2080"/>
  <c r="A2080"/>
  <c r="G2079"/>
  <c r="J2079" s="1"/>
  <c r="F2079"/>
  <c r="E2079"/>
  <c r="D2079"/>
  <c r="C2079"/>
  <c r="B2079"/>
  <c r="A2079"/>
  <c r="G2078"/>
  <c r="J2078" s="1"/>
  <c r="F2078"/>
  <c r="E2078"/>
  <c r="D2078"/>
  <c r="C2078"/>
  <c r="B2078"/>
  <c r="A2078"/>
  <c r="G2077"/>
  <c r="J2077" s="1"/>
  <c r="F2077"/>
  <c r="E2077"/>
  <c r="D2077"/>
  <c r="C2077"/>
  <c r="B2077"/>
  <c r="A2077"/>
  <c r="G2076"/>
  <c r="J2076" s="1"/>
  <c r="F2076"/>
  <c r="E2076"/>
  <c r="D2076"/>
  <c r="C2076"/>
  <c r="B2076"/>
  <c r="A2076"/>
  <c r="G2075"/>
  <c r="J2075" s="1"/>
  <c r="F2075"/>
  <c r="E2075"/>
  <c r="D2075"/>
  <c r="C2075"/>
  <c r="B2075"/>
  <c r="A2075"/>
  <c r="G2074"/>
  <c r="J2074" s="1"/>
  <c r="F2074"/>
  <c r="E2074"/>
  <c r="D2074"/>
  <c r="C2074"/>
  <c r="B2074"/>
  <c r="A2074"/>
  <c r="G2073"/>
  <c r="J2073" s="1"/>
  <c r="F2073"/>
  <c r="E2073"/>
  <c r="D2073"/>
  <c r="C2073"/>
  <c r="B2073"/>
  <c r="A2073"/>
  <c r="G2072"/>
  <c r="J2072" s="1"/>
  <c r="F2072"/>
  <c r="E2072"/>
  <c r="D2072"/>
  <c r="C2072"/>
  <c r="B2072"/>
  <c r="A2072"/>
  <c r="G2071"/>
  <c r="J2071" s="1"/>
  <c r="F2071"/>
  <c r="E2071"/>
  <c r="D2071"/>
  <c r="C2071"/>
  <c r="B2071"/>
  <c r="A2071"/>
  <c r="G2070"/>
  <c r="J2070" s="1"/>
  <c r="F2070"/>
  <c r="E2070"/>
  <c r="D2070"/>
  <c r="C2070"/>
  <c r="B2070"/>
  <c r="A2070"/>
  <c r="G2069"/>
  <c r="J2069" s="1"/>
  <c r="F2069"/>
  <c r="E2069"/>
  <c r="D2069"/>
  <c r="C2069"/>
  <c r="B2069"/>
  <c r="A2069"/>
  <c r="G2068"/>
  <c r="J2068" s="1"/>
  <c r="F2068"/>
  <c r="E2068"/>
  <c r="D2068"/>
  <c r="C2068"/>
  <c r="B2068"/>
  <c r="A2068"/>
  <c r="G2067"/>
  <c r="J2067" s="1"/>
  <c r="F2067"/>
  <c r="E2067"/>
  <c r="D2067"/>
  <c r="C2067"/>
  <c r="B2067"/>
  <c r="A2067"/>
  <c r="G2066"/>
  <c r="J2066" s="1"/>
  <c r="F2066"/>
  <c r="E2066"/>
  <c r="D2066"/>
  <c r="C2066"/>
  <c r="B2066"/>
  <c r="A2066"/>
  <c r="G2065"/>
  <c r="J2065" s="1"/>
  <c r="F2065"/>
  <c r="E2065"/>
  <c r="D2065"/>
  <c r="C2065"/>
  <c r="B2065"/>
  <c r="A2065"/>
  <c r="G2064"/>
  <c r="J2064" s="1"/>
  <c r="F2064"/>
  <c r="E2064"/>
  <c r="D2064"/>
  <c r="C2064"/>
  <c r="B2064"/>
  <c r="A2064"/>
  <c r="G2063"/>
  <c r="J2063" s="1"/>
  <c r="F2063"/>
  <c r="E2063"/>
  <c r="D2063"/>
  <c r="C2063"/>
  <c r="B2063"/>
  <c r="A2063"/>
  <c r="G2062"/>
  <c r="J2062" s="1"/>
  <c r="F2062"/>
  <c r="E2062"/>
  <c r="D2062"/>
  <c r="C2062"/>
  <c r="B2062"/>
  <c r="A2062"/>
  <c r="G2061"/>
  <c r="J2061" s="1"/>
  <c r="F2061"/>
  <c r="E2061"/>
  <c r="D2061"/>
  <c r="C2061"/>
  <c r="B2061"/>
  <c r="A2061"/>
  <c r="G2060"/>
  <c r="J2060" s="1"/>
  <c r="F2060"/>
  <c r="E2060"/>
  <c r="D2060"/>
  <c r="C2060"/>
  <c r="B2060"/>
  <c r="A2060"/>
  <c r="G2059"/>
  <c r="J2059" s="1"/>
  <c r="F2059"/>
  <c r="E2059"/>
  <c r="D2059"/>
  <c r="C2059"/>
  <c r="B2059"/>
  <c r="A2059"/>
  <c r="G2058"/>
  <c r="J2058" s="1"/>
  <c r="F2058"/>
  <c r="E2058"/>
  <c r="D2058"/>
  <c r="C2058"/>
  <c r="B2058"/>
  <c r="A2058"/>
  <c r="G2057"/>
  <c r="J2057" s="1"/>
  <c r="F2057"/>
  <c r="E2057"/>
  <c r="D2057"/>
  <c r="C2057"/>
  <c r="B2057"/>
  <c r="A2057"/>
  <c r="G2056"/>
  <c r="J2056" s="1"/>
  <c r="F2056"/>
  <c r="E2056"/>
  <c r="D2056"/>
  <c r="C2056"/>
  <c r="B2056"/>
  <c r="A2056"/>
  <c r="G2055"/>
  <c r="J2055" s="1"/>
  <c r="F2055"/>
  <c r="E2055"/>
  <c r="D2055"/>
  <c r="C2055"/>
  <c r="B2055"/>
  <c r="A2055"/>
  <c r="G2054"/>
  <c r="J2054" s="1"/>
  <c r="F2054"/>
  <c r="E2054"/>
  <c r="D2054"/>
  <c r="C2054"/>
  <c r="B2054"/>
  <c r="A2054"/>
  <c r="G2053"/>
  <c r="J2053" s="1"/>
  <c r="F2053"/>
  <c r="E2053"/>
  <c r="D2053"/>
  <c r="C2053"/>
  <c r="B2053"/>
  <c r="A2053"/>
  <c r="G2052"/>
  <c r="J2052" s="1"/>
  <c r="F2052"/>
  <c r="E2052"/>
  <c r="D2052"/>
  <c r="C2052"/>
  <c r="B2052"/>
  <c r="A2052"/>
  <c r="G2051"/>
  <c r="J2051" s="1"/>
  <c r="F2051"/>
  <c r="E2051"/>
  <c r="D2051"/>
  <c r="C2051"/>
  <c r="B2051"/>
  <c r="A2051"/>
  <c r="G2050"/>
  <c r="J2050" s="1"/>
  <c r="F2050"/>
  <c r="E2050"/>
  <c r="D2050"/>
  <c r="C2050"/>
  <c r="B2050"/>
  <c r="A2050"/>
  <c r="G2049"/>
  <c r="J2049" s="1"/>
  <c r="F2049"/>
  <c r="E2049"/>
  <c r="D2049"/>
  <c r="C2049"/>
  <c r="B2049"/>
  <c r="A2049"/>
  <c r="G2048"/>
  <c r="J2048" s="1"/>
  <c r="F2048"/>
  <c r="E2048"/>
  <c r="D2048"/>
  <c r="C2048"/>
  <c r="B2048"/>
  <c r="A2048"/>
  <c r="G2047"/>
  <c r="J2047" s="1"/>
  <c r="F2047"/>
  <c r="E2047"/>
  <c r="D2047"/>
  <c r="C2047"/>
  <c r="B2047"/>
  <c r="A2047"/>
  <c r="G2046"/>
  <c r="J2046" s="1"/>
  <c r="F2046"/>
  <c r="E2046"/>
  <c r="D2046"/>
  <c r="C2046"/>
  <c r="B2046"/>
  <c r="A2046"/>
  <c r="G2045"/>
  <c r="J2045" s="1"/>
  <c r="F2045"/>
  <c r="E2045"/>
  <c r="D2045"/>
  <c r="C2045"/>
  <c r="B2045"/>
  <c r="A2045"/>
  <c r="G2044"/>
  <c r="J2044" s="1"/>
  <c r="F2044"/>
  <c r="E2044"/>
  <c r="D2044"/>
  <c r="C2044"/>
  <c r="B2044"/>
  <c r="A2044"/>
  <c r="G2043"/>
  <c r="J2043" s="1"/>
  <c r="F2043"/>
  <c r="E2043"/>
  <c r="D2043"/>
  <c r="C2043"/>
  <c r="B2043"/>
  <c r="A2043"/>
  <c r="G2042"/>
  <c r="J2042" s="1"/>
  <c r="F2042"/>
  <c r="E2042"/>
  <c r="D2042"/>
  <c r="C2042"/>
  <c r="B2042"/>
  <c r="A2042"/>
  <c r="G2041"/>
  <c r="J2041" s="1"/>
  <c r="F2041"/>
  <c r="E2041"/>
  <c r="D2041"/>
  <c r="C2041"/>
  <c r="B2041"/>
  <c r="A2041"/>
  <c r="G2040"/>
  <c r="J2040" s="1"/>
  <c r="F2040"/>
  <c r="E2040"/>
  <c r="D2040"/>
  <c r="C2040"/>
  <c r="B2040"/>
  <c r="A2040"/>
  <c r="G2039"/>
  <c r="J2039" s="1"/>
  <c r="F2039"/>
  <c r="E2039"/>
  <c r="D2039"/>
  <c r="C2039"/>
  <c r="B2039"/>
  <c r="A2039"/>
  <c r="G2038"/>
  <c r="J2038" s="1"/>
  <c r="F2038"/>
  <c r="E2038"/>
  <c r="D2038"/>
  <c r="C2038"/>
  <c r="B2038"/>
  <c r="A2038"/>
  <c r="G2037"/>
  <c r="J2037" s="1"/>
  <c r="F2037"/>
  <c r="E2037"/>
  <c r="D2037"/>
  <c r="C2037"/>
  <c r="B2037"/>
  <c r="A2037"/>
  <c r="G2036"/>
  <c r="J2036" s="1"/>
  <c r="F2036"/>
  <c r="E2036"/>
  <c r="D2036"/>
  <c r="C2036"/>
  <c r="B2036"/>
  <c r="A2036"/>
  <c r="G2035"/>
  <c r="J2035" s="1"/>
  <c r="F2035"/>
  <c r="E2035"/>
  <c r="D2035"/>
  <c r="C2035"/>
  <c r="B2035"/>
  <c r="A2035"/>
  <c r="G2034"/>
  <c r="J2034" s="1"/>
  <c r="F2034"/>
  <c r="E2034"/>
  <c r="D2034"/>
  <c r="C2034"/>
  <c r="B2034"/>
  <c r="A2034"/>
  <c r="G2033"/>
  <c r="J2033" s="1"/>
  <c r="F2033"/>
  <c r="E2033"/>
  <c r="D2033"/>
  <c r="C2033"/>
  <c r="B2033"/>
  <c r="A2033"/>
  <c r="G2032"/>
  <c r="J2032" s="1"/>
  <c r="F2032"/>
  <c r="E2032"/>
  <c r="D2032"/>
  <c r="C2032"/>
  <c r="B2032"/>
  <c r="A2032"/>
  <c r="G2031"/>
  <c r="J2031" s="1"/>
  <c r="F2031"/>
  <c r="E2031"/>
  <c r="D2031"/>
  <c r="C2031"/>
  <c r="B2031"/>
  <c r="A2031"/>
  <c r="G2030"/>
  <c r="J2030" s="1"/>
  <c r="F2030"/>
  <c r="E2030"/>
  <c r="D2030"/>
  <c r="C2030"/>
  <c r="B2030"/>
  <c r="A2030"/>
  <c r="G2029"/>
  <c r="J2029" s="1"/>
  <c r="F2029"/>
  <c r="E2029"/>
  <c r="D2029"/>
  <c r="C2029"/>
  <c r="B2029"/>
  <c r="A2029"/>
  <c r="G2028"/>
  <c r="J2028" s="1"/>
  <c r="F2028"/>
  <c r="E2028"/>
  <c r="D2028"/>
  <c r="C2028"/>
  <c r="B2028"/>
  <c r="A2028"/>
  <c r="G2027"/>
  <c r="J2027" s="1"/>
  <c r="F2027"/>
  <c r="E2027"/>
  <c r="D2027"/>
  <c r="C2027"/>
  <c r="B2027"/>
  <c r="A2027"/>
  <c r="G2026"/>
  <c r="J2026" s="1"/>
  <c r="F2026"/>
  <c r="E2026"/>
  <c r="D2026"/>
  <c r="C2026"/>
  <c r="B2026"/>
  <c r="A2026"/>
  <c r="G2025"/>
  <c r="J2025" s="1"/>
  <c r="F2025"/>
  <c r="E2025"/>
  <c r="D2025"/>
  <c r="C2025"/>
  <c r="B2025"/>
  <c r="A2025"/>
  <c r="G2024"/>
  <c r="J2024" s="1"/>
  <c r="F2024"/>
  <c r="E2024"/>
  <c r="D2024"/>
  <c r="C2024"/>
  <c r="B2024"/>
  <c r="A2024"/>
  <c r="G2023"/>
  <c r="J2023" s="1"/>
  <c r="F2023"/>
  <c r="E2023"/>
  <c r="D2023"/>
  <c r="C2023"/>
  <c r="B2023"/>
  <c r="A2023"/>
  <c r="G2022"/>
  <c r="J2022" s="1"/>
  <c r="F2022"/>
  <c r="E2022"/>
  <c r="D2022"/>
  <c r="C2022"/>
  <c r="B2022"/>
  <c r="A2022"/>
  <c r="G2021"/>
  <c r="J2021" s="1"/>
  <c r="F2021"/>
  <c r="E2021"/>
  <c r="D2021"/>
  <c r="C2021"/>
  <c r="B2021"/>
  <c r="A2021"/>
  <c r="G2020"/>
  <c r="J2020" s="1"/>
  <c r="F2020"/>
  <c r="E2020"/>
  <c r="D2020"/>
  <c r="C2020"/>
  <c r="B2020"/>
  <c r="A2020"/>
  <c r="G2019"/>
  <c r="J2019" s="1"/>
  <c r="F2019"/>
  <c r="E2019"/>
  <c r="D2019"/>
  <c r="C2019"/>
  <c r="B2019"/>
  <c r="A2019"/>
  <c r="G2018"/>
  <c r="J2018" s="1"/>
  <c r="F2018"/>
  <c r="E2018"/>
  <c r="D2018"/>
  <c r="C2018"/>
  <c r="B2018"/>
  <c r="A2018"/>
  <c r="G2017"/>
  <c r="J2017" s="1"/>
  <c r="F2017"/>
  <c r="E2017"/>
  <c r="D2017"/>
  <c r="C2017"/>
  <c r="B2017"/>
  <c r="A2017"/>
  <c r="G2016"/>
  <c r="J2016" s="1"/>
  <c r="F2016"/>
  <c r="E2016"/>
  <c r="D2016"/>
  <c r="C2016"/>
  <c r="B2016"/>
  <c r="A2016"/>
  <c r="G2015"/>
  <c r="J2015" s="1"/>
  <c r="F2015"/>
  <c r="E2015"/>
  <c r="D2015"/>
  <c r="C2015"/>
  <c r="B2015"/>
  <c r="A2015"/>
  <c r="G2014"/>
  <c r="J2014" s="1"/>
  <c r="F2014"/>
  <c r="E2014"/>
  <c r="D2014"/>
  <c r="C2014"/>
  <c r="B2014"/>
  <c r="A2014"/>
  <c r="G2013"/>
  <c r="J2013" s="1"/>
  <c r="F2013"/>
  <c r="E2013"/>
  <c r="D2013"/>
  <c r="C2013"/>
  <c r="B2013"/>
  <c r="A2013"/>
  <c r="G2012"/>
  <c r="J2012" s="1"/>
  <c r="F2012"/>
  <c r="E2012"/>
  <c r="D2012"/>
  <c r="C2012"/>
  <c r="B2012"/>
  <c r="A2012"/>
  <c r="G2011"/>
  <c r="J2011" s="1"/>
  <c r="F2011"/>
  <c r="E2011"/>
  <c r="D2011"/>
  <c r="C2011"/>
  <c r="B2011"/>
  <c r="A2011"/>
  <c r="G2010"/>
  <c r="J2010" s="1"/>
  <c r="F2010"/>
  <c r="E2010"/>
  <c r="D2010"/>
  <c r="C2010"/>
  <c r="B2010"/>
  <c r="A2010"/>
  <c r="G2009"/>
  <c r="J2009" s="1"/>
  <c r="F2009"/>
  <c r="E2009"/>
  <c r="D2009"/>
  <c r="C2009"/>
  <c r="B2009"/>
  <c r="A2009"/>
  <c r="G2008"/>
  <c r="J2008" s="1"/>
  <c r="F2008"/>
  <c r="E2008"/>
  <c r="D2008"/>
  <c r="C2008"/>
  <c r="B2008"/>
  <c r="A2008"/>
  <c r="G2007"/>
  <c r="J2007" s="1"/>
  <c r="F2007"/>
  <c r="E2007"/>
  <c r="D2007"/>
  <c r="C2007"/>
  <c r="B2007"/>
  <c r="A2007"/>
  <c r="G2006"/>
  <c r="J2006" s="1"/>
  <c r="F2006"/>
  <c r="E2006"/>
  <c r="D2006"/>
  <c r="C2006"/>
  <c r="B2006"/>
  <c r="A2006"/>
  <c r="G2005"/>
  <c r="J2005" s="1"/>
  <c r="F2005"/>
  <c r="E2005"/>
  <c r="D2005"/>
  <c r="C2005"/>
  <c r="B2005"/>
  <c r="A2005"/>
  <c r="G2004"/>
  <c r="J2004" s="1"/>
  <c r="F2004"/>
  <c r="E2004"/>
  <c r="D2004"/>
  <c r="C2004"/>
  <c r="B2004"/>
  <c r="A2004"/>
  <c r="G2003"/>
  <c r="J2003" s="1"/>
  <c r="F2003"/>
  <c r="E2003"/>
  <c r="D2003"/>
  <c r="C2003"/>
  <c r="B2003"/>
  <c r="A2003"/>
  <c r="G2002"/>
  <c r="J2002" s="1"/>
  <c r="F2002"/>
  <c r="E2002"/>
  <c r="D2002"/>
  <c r="C2002"/>
  <c r="B2002"/>
  <c r="A2002"/>
  <c r="G2001"/>
  <c r="J2001" s="1"/>
  <c r="F2001"/>
  <c r="E2001"/>
  <c r="D2001"/>
  <c r="C2001"/>
  <c r="B2001"/>
  <c r="A2001"/>
  <c r="G2000"/>
  <c r="J2000" s="1"/>
  <c r="F2000"/>
  <c r="E2000"/>
  <c r="D2000"/>
  <c r="C2000"/>
  <c r="B2000"/>
  <c r="A2000"/>
  <c r="G1999"/>
  <c r="J1999" s="1"/>
  <c r="F1999"/>
  <c r="E1999"/>
  <c r="D1999"/>
  <c r="C1999"/>
  <c r="B1999"/>
  <c r="A1999"/>
  <c r="G1998"/>
  <c r="J1998" s="1"/>
  <c r="F1998"/>
  <c r="E1998"/>
  <c r="D1998"/>
  <c r="C1998"/>
  <c r="B1998"/>
  <c r="A1998"/>
  <c r="G1997"/>
  <c r="J1997" s="1"/>
  <c r="F1997"/>
  <c r="E1997"/>
  <c r="D1997"/>
  <c r="C1997"/>
  <c r="B1997"/>
  <c r="A1997"/>
  <c r="G1996"/>
  <c r="J1996" s="1"/>
  <c r="F1996"/>
  <c r="E1996"/>
  <c r="D1996"/>
  <c r="C1996"/>
  <c r="B1996"/>
  <c r="A1996"/>
  <c r="G1995"/>
  <c r="J1995" s="1"/>
  <c r="F1995"/>
  <c r="E1995"/>
  <c r="D1995"/>
  <c r="C1995"/>
  <c r="B1995"/>
  <c r="A1995"/>
  <c r="G1994"/>
  <c r="J1994" s="1"/>
  <c r="F1994"/>
  <c r="E1994"/>
  <c r="D1994"/>
  <c r="C1994"/>
  <c r="B1994"/>
  <c r="A1994"/>
  <c r="G1993"/>
  <c r="J1993" s="1"/>
  <c r="F1993"/>
  <c r="E1993"/>
  <c r="D1993"/>
  <c r="C1993"/>
  <c r="B1993"/>
  <c r="A1993"/>
  <c r="G1992"/>
  <c r="J1992" s="1"/>
  <c r="F1992"/>
  <c r="E1992"/>
  <c r="D1992"/>
  <c r="C1992"/>
  <c r="B1992"/>
  <c r="A1992"/>
  <c r="G1991"/>
  <c r="J1991" s="1"/>
  <c r="F1991"/>
  <c r="E1991"/>
  <c r="D1991"/>
  <c r="C1991"/>
  <c r="B1991"/>
  <c r="A1991"/>
  <c r="G1990"/>
  <c r="J1990" s="1"/>
  <c r="F1990"/>
  <c r="E1990"/>
  <c r="D1990"/>
  <c r="C1990"/>
  <c r="B1990"/>
  <c r="A1990"/>
  <c r="G1989"/>
  <c r="J1989" s="1"/>
  <c r="F1989"/>
  <c r="E1989"/>
  <c r="D1989"/>
  <c r="C1989"/>
  <c r="B1989"/>
  <c r="A1989"/>
  <c r="G1988"/>
  <c r="J1988" s="1"/>
  <c r="F1988"/>
  <c r="E1988"/>
  <c r="D1988"/>
  <c r="C1988"/>
  <c r="B1988"/>
  <c r="A1988"/>
  <c r="G1987"/>
  <c r="J1987" s="1"/>
  <c r="F1987"/>
  <c r="E1987"/>
  <c r="D1987"/>
  <c r="C1987"/>
  <c r="B1987"/>
  <c r="A1987"/>
  <c r="G1986"/>
  <c r="J1986" s="1"/>
  <c r="F1986"/>
  <c r="E1986"/>
  <c r="D1986"/>
  <c r="C1986"/>
  <c r="B1986"/>
  <c r="A1986"/>
  <c r="G1985"/>
  <c r="J1985" s="1"/>
  <c r="F1985"/>
  <c r="E1985"/>
  <c r="D1985"/>
  <c r="C1985"/>
  <c r="B1985"/>
  <c r="A1985"/>
  <c r="G1984"/>
  <c r="J1984" s="1"/>
  <c r="F1984"/>
  <c r="E1984"/>
  <c r="D1984"/>
  <c r="C1984"/>
  <c r="B1984"/>
  <c r="A1984"/>
  <c r="G1983"/>
  <c r="J1983" s="1"/>
  <c r="F1983"/>
  <c r="E1983"/>
  <c r="D1983"/>
  <c r="C1983"/>
  <c r="B1983"/>
  <c r="A1983"/>
  <c r="G1982"/>
  <c r="J1982" s="1"/>
  <c r="F1982"/>
  <c r="E1982"/>
  <c r="D1982"/>
  <c r="C1982"/>
  <c r="B1982"/>
  <c r="A1982"/>
  <c r="G1981"/>
  <c r="J1981" s="1"/>
  <c r="F1981"/>
  <c r="E1981"/>
  <c r="D1981"/>
  <c r="C1981"/>
  <c r="B1981"/>
  <c r="A1981"/>
  <c r="G1980"/>
  <c r="J1980" s="1"/>
  <c r="F1980"/>
  <c r="E1980"/>
  <c r="D1980"/>
  <c r="C1980"/>
  <c r="B1980"/>
  <c r="A1980"/>
  <c r="G1979"/>
  <c r="J1979" s="1"/>
  <c r="F1979"/>
  <c r="E1979"/>
  <c r="D1979"/>
  <c r="C1979"/>
  <c r="B1979"/>
  <c r="A1979"/>
  <c r="G1978"/>
  <c r="J1978" s="1"/>
  <c r="F1978"/>
  <c r="E1978"/>
  <c r="D1978"/>
  <c r="C1978"/>
  <c r="B1978"/>
  <c r="A1978"/>
  <c r="G1977"/>
  <c r="J1977" s="1"/>
  <c r="F1977"/>
  <c r="E1977"/>
  <c r="D1977"/>
  <c r="C1977"/>
  <c r="B1977"/>
  <c r="A1977"/>
  <c r="G1976"/>
  <c r="J1976" s="1"/>
  <c r="F1976"/>
  <c r="E1976"/>
  <c r="D1976"/>
  <c r="C1976"/>
  <c r="B1976"/>
  <c r="A1976"/>
  <c r="G1975"/>
  <c r="J1975" s="1"/>
  <c r="F1975"/>
  <c r="E1975"/>
  <c r="D1975"/>
  <c r="C1975"/>
  <c r="B1975"/>
  <c r="A1975"/>
  <c r="G1974"/>
  <c r="J1974" s="1"/>
  <c r="F1974"/>
  <c r="E1974"/>
  <c r="D1974"/>
  <c r="C1974"/>
  <c r="B1974"/>
  <c r="A1974"/>
  <c r="G1973"/>
  <c r="J1973" s="1"/>
  <c r="F1973"/>
  <c r="E1973"/>
  <c r="D1973"/>
  <c r="C1973"/>
  <c r="B1973"/>
  <c r="A1973"/>
  <c r="G1972"/>
  <c r="J1972" s="1"/>
  <c r="F1972"/>
  <c r="E1972"/>
  <c r="D1972"/>
  <c r="C1972"/>
  <c r="B1972"/>
  <c r="A1972"/>
  <c r="G1971"/>
  <c r="J1971" s="1"/>
  <c r="F1971"/>
  <c r="E1971"/>
  <c r="D1971"/>
  <c r="C1971"/>
  <c r="B1971"/>
  <c r="A1971"/>
  <c r="G1970"/>
  <c r="J1970" s="1"/>
  <c r="F1970"/>
  <c r="E1970"/>
  <c r="D1970"/>
  <c r="C1970"/>
  <c r="B1970"/>
  <c r="A1970"/>
  <c r="G1969"/>
  <c r="J1969" s="1"/>
  <c r="F1969"/>
  <c r="E1969"/>
  <c r="D1969"/>
  <c r="C1969"/>
  <c r="B1969"/>
  <c r="A1969"/>
  <c r="G1968"/>
  <c r="J1968" s="1"/>
  <c r="F1968"/>
  <c r="E1968"/>
  <c r="D1968"/>
  <c r="C1968"/>
  <c r="B1968"/>
  <c r="A1968"/>
  <c r="G1967"/>
  <c r="J1967" s="1"/>
  <c r="F1967"/>
  <c r="E1967"/>
  <c r="D1967"/>
  <c r="C1967"/>
  <c r="B1967"/>
  <c r="A1967"/>
  <c r="G1966"/>
  <c r="J1966" s="1"/>
  <c r="F1966"/>
  <c r="E1966"/>
  <c r="D1966"/>
  <c r="C1966"/>
  <c r="B1966"/>
  <c r="A1966"/>
  <c r="G1965"/>
  <c r="J1965" s="1"/>
  <c r="F1965"/>
  <c r="E1965"/>
  <c r="D1965"/>
  <c r="C1965"/>
  <c r="B1965"/>
  <c r="A1965"/>
  <c r="G1964"/>
  <c r="J1964" s="1"/>
  <c r="F1964"/>
  <c r="E1964"/>
  <c r="D1964"/>
  <c r="C1964"/>
  <c r="B1964"/>
  <c r="A1964"/>
  <c r="G1963"/>
  <c r="J1963" s="1"/>
  <c r="F1963"/>
  <c r="E1963"/>
  <c r="D1963"/>
  <c r="C1963"/>
  <c r="B1963"/>
  <c r="A1963"/>
  <c r="G1962"/>
  <c r="J1962" s="1"/>
  <c r="F1962"/>
  <c r="E1962"/>
  <c r="D1962"/>
  <c r="C1962"/>
  <c r="B1962"/>
  <c r="A1962"/>
  <c r="G1961"/>
  <c r="J1961" s="1"/>
  <c r="F1961"/>
  <c r="E1961"/>
  <c r="D1961"/>
  <c r="C1961"/>
  <c r="B1961"/>
  <c r="A1961"/>
  <c r="G1960"/>
  <c r="J1960" s="1"/>
  <c r="F1960"/>
  <c r="E1960"/>
  <c r="D1960"/>
  <c r="C1960"/>
  <c r="B1960"/>
  <c r="A1960"/>
  <c r="G1959"/>
  <c r="J1959" s="1"/>
  <c r="F1959"/>
  <c r="E1959"/>
  <c r="D1959"/>
  <c r="C1959"/>
  <c r="B1959"/>
  <c r="A1959"/>
  <c r="G1958"/>
  <c r="J1958" s="1"/>
  <c r="F1958"/>
  <c r="E1958"/>
  <c r="D1958"/>
  <c r="C1958"/>
  <c r="B1958"/>
  <c r="A1958"/>
  <c r="G1957"/>
  <c r="J1957" s="1"/>
  <c r="F1957"/>
  <c r="E1957"/>
  <c r="D1957"/>
  <c r="C1957"/>
  <c r="B1957"/>
  <c r="A1957"/>
  <c r="G1956"/>
  <c r="J1956" s="1"/>
  <c r="F1956"/>
  <c r="E1956"/>
  <c r="D1956"/>
  <c r="C1956"/>
  <c r="B1956"/>
  <c r="A1956"/>
  <c r="G1955"/>
  <c r="J1955" s="1"/>
  <c r="F1955"/>
  <c r="E1955"/>
  <c r="D1955"/>
  <c r="C1955"/>
  <c r="B1955"/>
  <c r="A1955"/>
  <c r="G1954"/>
  <c r="J1954" s="1"/>
  <c r="F1954"/>
  <c r="E1954"/>
  <c r="D1954"/>
  <c r="C1954"/>
  <c r="B1954"/>
  <c r="A1954"/>
  <c r="G1953"/>
  <c r="J1953" s="1"/>
  <c r="F1953"/>
  <c r="E1953"/>
  <c r="D1953"/>
  <c r="C1953"/>
  <c r="B1953"/>
  <c r="A1953"/>
  <c r="G1952"/>
  <c r="J1952" s="1"/>
  <c r="F1952"/>
  <c r="E1952"/>
  <c r="D1952"/>
  <c r="C1952"/>
  <c r="B1952"/>
  <c r="A1952"/>
  <c r="G1951"/>
  <c r="J1951" s="1"/>
  <c r="F1951"/>
  <c r="E1951"/>
  <c r="D1951"/>
  <c r="C1951"/>
  <c r="B1951"/>
  <c r="A1951"/>
  <c r="G1950"/>
  <c r="J1950" s="1"/>
  <c r="F1950"/>
  <c r="E1950"/>
  <c r="D1950"/>
  <c r="C1950"/>
  <c r="B1950"/>
  <c r="A1950"/>
  <c r="G1949"/>
  <c r="J1949" s="1"/>
  <c r="F1949"/>
  <c r="E1949"/>
  <c r="D1949"/>
  <c r="C1949"/>
  <c r="B1949"/>
  <c r="A1949"/>
  <c r="G1948"/>
  <c r="J1948" s="1"/>
  <c r="F1948"/>
  <c r="E1948"/>
  <c r="D1948"/>
  <c r="C1948"/>
  <c r="B1948"/>
  <c r="A1948"/>
  <c r="G1947"/>
  <c r="J1947" s="1"/>
  <c r="F1947"/>
  <c r="E1947"/>
  <c r="D1947"/>
  <c r="C1947"/>
  <c r="B1947"/>
  <c r="A1947"/>
  <c r="G1946"/>
  <c r="J1946" s="1"/>
  <c r="F1946"/>
  <c r="E1946"/>
  <c r="D1946"/>
  <c r="C1946"/>
  <c r="B1946"/>
  <c r="A1946"/>
  <c r="G1945"/>
  <c r="J1945" s="1"/>
  <c r="F1945"/>
  <c r="E1945"/>
  <c r="D1945"/>
  <c r="C1945"/>
  <c r="B1945"/>
  <c r="A1945"/>
  <c r="G1944"/>
  <c r="J1944" s="1"/>
  <c r="F1944"/>
  <c r="E1944"/>
  <c r="D1944"/>
  <c r="C1944"/>
  <c r="B1944"/>
  <c r="A1944"/>
  <c r="G1943"/>
  <c r="J1943" s="1"/>
  <c r="F1943"/>
  <c r="E1943"/>
  <c r="D1943"/>
  <c r="C1943"/>
  <c r="B1943"/>
  <c r="A1943"/>
  <c r="G1942"/>
  <c r="J1942" s="1"/>
  <c r="F1942"/>
  <c r="E1942"/>
  <c r="D1942"/>
  <c r="C1942"/>
  <c r="B1942"/>
  <c r="A1942"/>
  <c r="G1941"/>
  <c r="J1941" s="1"/>
  <c r="F1941"/>
  <c r="E1941"/>
  <c r="D1941"/>
  <c r="C1941"/>
  <c r="B1941"/>
  <c r="A1941"/>
  <c r="G1940"/>
  <c r="J1940" s="1"/>
  <c r="F1940"/>
  <c r="E1940"/>
  <c r="D1940"/>
  <c r="C1940"/>
  <c r="B1940"/>
  <c r="A1940"/>
  <c r="G1939"/>
  <c r="J1939" s="1"/>
  <c r="F1939"/>
  <c r="E1939"/>
  <c r="D1939"/>
  <c r="C1939"/>
  <c r="B1939"/>
  <c r="A1939"/>
  <c r="G1938"/>
  <c r="J1938" s="1"/>
  <c r="F1938"/>
  <c r="E1938"/>
  <c r="D1938"/>
  <c r="C1938"/>
  <c r="B1938"/>
  <c r="A1938"/>
  <c r="G1937"/>
  <c r="J1937" s="1"/>
  <c r="F1937"/>
  <c r="E1937"/>
  <c r="D1937"/>
  <c r="C1937"/>
  <c r="B1937"/>
  <c r="A1937"/>
  <c r="G1936"/>
  <c r="J1936" s="1"/>
  <c r="F1936"/>
  <c r="E1936"/>
  <c r="D1936"/>
  <c r="C1936"/>
  <c r="B1936"/>
  <c r="A1936"/>
  <c r="G1935"/>
  <c r="J1935" s="1"/>
  <c r="F1935"/>
  <c r="E1935"/>
  <c r="D1935"/>
  <c r="C1935"/>
  <c r="B1935"/>
  <c r="A1935"/>
  <c r="G1934"/>
  <c r="J1934" s="1"/>
  <c r="F1934"/>
  <c r="E1934"/>
  <c r="D1934"/>
  <c r="C1934"/>
  <c r="B1934"/>
  <c r="A1934"/>
  <c r="G1933"/>
  <c r="J1933" s="1"/>
  <c r="F1933"/>
  <c r="E1933"/>
  <c r="D1933"/>
  <c r="C1933"/>
  <c r="B1933"/>
  <c r="A1933"/>
  <c r="G1932"/>
  <c r="J1932" s="1"/>
  <c r="F1932"/>
  <c r="E1932"/>
  <c r="D1932"/>
  <c r="C1932"/>
  <c r="B1932"/>
  <c r="A1932"/>
  <c r="G1931"/>
  <c r="J1931" s="1"/>
  <c r="F1931"/>
  <c r="E1931"/>
  <c r="D1931"/>
  <c r="C1931"/>
  <c r="B1931"/>
  <c r="A1931"/>
  <c r="G1930"/>
  <c r="J1930" s="1"/>
  <c r="F1930"/>
  <c r="E1930"/>
  <c r="D1930"/>
  <c r="C1930"/>
  <c r="B1930"/>
  <c r="A1930"/>
  <c r="G1929"/>
  <c r="J1929" s="1"/>
  <c r="F1929"/>
  <c r="E1929"/>
  <c r="D1929"/>
  <c r="C1929"/>
  <c r="B1929"/>
  <c r="A1929"/>
  <c r="G1928"/>
  <c r="J1928" s="1"/>
  <c r="F1928"/>
  <c r="E1928"/>
  <c r="D1928"/>
  <c r="C1928"/>
  <c r="B1928"/>
  <c r="A1928"/>
  <c r="G1927"/>
  <c r="J1927" s="1"/>
  <c r="F1927"/>
  <c r="E1927"/>
  <c r="D1927"/>
  <c r="C1927"/>
  <c r="B1927"/>
  <c r="A1927"/>
  <c r="G1926"/>
  <c r="J1926" s="1"/>
  <c r="F1926"/>
  <c r="E1926"/>
  <c r="D1926"/>
  <c r="C1926"/>
  <c r="B1926"/>
  <c r="A1926"/>
  <c r="G1925"/>
  <c r="J1925" s="1"/>
  <c r="F1925"/>
  <c r="E1925"/>
  <c r="D1925"/>
  <c r="C1925"/>
  <c r="B1925"/>
  <c r="A1925"/>
  <c r="G1924"/>
  <c r="J1924" s="1"/>
  <c r="F1924"/>
  <c r="E1924"/>
  <c r="D1924"/>
  <c r="C1924"/>
  <c r="B1924"/>
  <c r="A1924"/>
  <c r="G1923"/>
  <c r="J1923" s="1"/>
  <c r="F1923"/>
  <c r="E1923"/>
  <c r="D1923"/>
  <c r="C1923"/>
  <c r="B1923"/>
  <c r="A1923"/>
  <c r="G1922"/>
  <c r="J1922" s="1"/>
  <c r="F1922"/>
  <c r="E1922"/>
  <c r="D1922"/>
  <c r="C1922"/>
  <c r="B1922"/>
  <c r="A1922"/>
  <c r="G1921"/>
  <c r="J1921" s="1"/>
  <c r="F1921"/>
  <c r="E1921"/>
  <c r="D1921"/>
  <c r="C1921"/>
  <c r="B1921"/>
  <c r="A1921"/>
  <c r="G1920"/>
  <c r="J1920" s="1"/>
  <c r="F1920"/>
  <c r="E1920"/>
  <c r="D1920"/>
  <c r="C1920"/>
  <c r="B1920"/>
  <c r="A1920"/>
  <c r="G1919"/>
  <c r="J1919" s="1"/>
  <c r="F1919"/>
  <c r="E1919"/>
  <c r="D1919"/>
  <c r="C1919"/>
  <c r="B1919"/>
  <c r="A1919"/>
  <c r="G1918"/>
  <c r="J1918" s="1"/>
  <c r="F1918"/>
  <c r="E1918"/>
  <c r="D1918"/>
  <c r="C1918"/>
  <c r="B1918"/>
  <c r="A1918"/>
  <c r="G1917"/>
  <c r="J1917" s="1"/>
  <c r="F1917"/>
  <c r="E1917"/>
  <c r="D1917"/>
  <c r="C1917"/>
  <c r="B1917"/>
  <c r="A1917"/>
  <c r="G1916"/>
  <c r="J1916" s="1"/>
  <c r="F1916"/>
  <c r="E1916"/>
  <c r="D1916"/>
  <c r="C1916"/>
  <c r="B1916"/>
  <c r="A1916"/>
  <c r="G1915"/>
  <c r="J1915" s="1"/>
  <c r="F1915"/>
  <c r="E1915"/>
  <c r="D1915"/>
  <c r="C1915"/>
  <c r="B1915"/>
  <c r="A1915"/>
  <c r="G1914"/>
  <c r="J1914" s="1"/>
  <c r="F1914"/>
  <c r="E1914"/>
  <c r="D1914"/>
  <c r="C1914"/>
  <c r="B1914"/>
  <c r="A1914"/>
  <c r="G1913"/>
  <c r="J1913" s="1"/>
  <c r="F1913"/>
  <c r="E1913"/>
  <c r="D1913"/>
  <c r="C1913"/>
  <c r="B1913"/>
  <c r="A1913"/>
  <c r="G1912"/>
  <c r="J1912" s="1"/>
  <c r="F1912"/>
  <c r="E1912"/>
  <c r="D1912"/>
  <c r="C1912"/>
  <c r="B1912"/>
  <c r="A1912"/>
  <c r="G1911"/>
  <c r="J1911" s="1"/>
  <c r="F1911"/>
  <c r="E1911"/>
  <c r="D1911"/>
  <c r="C1911"/>
  <c r="B1911"/>
  <c r="A1911"/>
  <c r="G1910"/>
  <c r="J1910" s="1"/>
  <c r="F1910"/>
  <c r="E1910"/>
  <c r="D1910"/>
  <c r="C1910"/>
  <c r="B1910"/>
  <c r="A1910"/>
  <c r="G1909"/>
  <c r="J1909" s="1"/>
  <c r="F1909"/>
  <c r="E1909"/>
  <c r="D1909"/>
  <c r="C1909"/>
  <c r="B1909"/>
  <c r="A1909"/>
  <c r="G1908"/>
  <c r="J1908" s="1"/>
  <c r="F1908"/>
  <c r="E1908"/>
  <c r="D1908"/>
  <c r="C1908"/>
  <c r="B1908"/>
  <c r="A1908"/>
  <c r="G1907"/>
  <c r="J1907" s="1"/>
  <c r="F1907"/>
  <c r="E1907"/>
  <c r="D1907"/>
  <c r="C1907"/>
  <c r="B1907"/>
  <c r="A1907"/>
  <c r="G1906"/>
  <c r="J1906" s="1"/>
  <c r="F1906"/>
  <c r="E1906"/>
  <c r="D1906"/>
  <c r="C1906"/>
  <c r="B1906"/>
  <c r="A1906"/>
  <c r="G1905"/>
  <c r="J1905" s="1"/>
  <c r="F1905"/>
  <c r="E1905"/>
  <c r="D1905"/>
  <c r="C1905"/>
  <c r="B1905"/>
  <c r="A1905"/>
  <c r="G1904"/>
  <c r="J1904" s="1"/>
  <c r="F1904"/>
  <c r="E1904"/>
  <c r="D1904"/>
  <c r="C1904"/>
  <c r="B1904"/>
  <c r="A1904"/>
  <c r="G1903"/>
  <c r="J1903" s="1"/>
  <c r="F1903"/>
  <c r="E1903"/>
  <c r="D1903"/>
  <c r="C1903"/>
  <c r="B1903"/>
  <c r="A1903"/>
  <c r="G1902"/>
  <c r="J1902" s="1"/>
  <c r="F1902"/>
  <c r="E1902"/>
  <c r="D1902"/>
  <c r="C1902"/>
  <c r="B1902"/>
  <c r="A1902"/>
  <c r="G1901"/>
  <c r="J1901" s="1"/>
  <c r="F1901"/>
  <c r="E1901"/>
  <c r="D1901"/>
  <c r="C1901"/>
  <c r="B1901"/>
  <c r="A1901"/>
  <c r="G1900"/>
  <c r="J1900" s="1"/>
  <c r="F1900"/>
  <c r="E1900"/>
  <c r="D1900"/>
  <c r="C1900"/>
  <c r="B1900"/>
  <c r="A1900"/>
  <c r="G1899"/>
  <c r="J1899" s="1"/>
  <c r="F1899"/>
  <c r="E1899"/>
  <c r="D1899"/>
  <c r="C1899"/>
  <c r="B1899"/>
  <c r="A1899"/>
  <c r="G1898"/>
  <c r="J1898" s="1"/>
  <c r="F1898"/>
  <c r="E1898"/>
  <c r="D1898"/>
  <c r="C1898"/>
  <c r="B1898"/>
  <c r="A1898"/>
  <c r="G1897"/>
  <c r="J1897" s="1"/>
  <c r="F1897"/>
  <c r="E1897"/>
  <c r="D1897"/>
  <c r="C1897"/>
  <c r="B1897"/>
  <c r="A1897"/>
  <c r="G1896"/>
  <c r="J1896" s="1"/>
  <c r="F1896"/>
  <c r="E1896"/>
  <c r="D1896"/>
  <c r="C1896"/>
  <c r="B1896"/>
  <c r="A1896"/>
  <c r="G1895"/>
  <c r="J1895" s="1"/>
  <c r="F1895"/>
  <c r="E1895"/>
  <c r="D1895"/>
  <c r="C1895"/>
  <c r="B1895"/>
  <c r="A1895"/>
  <c r="G1894"/>
  <c r="J1894" s="1"/>
  <c r="F1894"/>
  <c r="E1894"/>
  <c r="D1894"/>
  <c r="C1894"/>
  <c r="B1894"/>
  <c r="A1894"/>
  <c r="G1893"/>
  <c r="J1893" s="1"/>
  <c r="F1893"/>
  <c r="E1893"/>
  <c r="D1893"/>
  <c r="C1893"/>
  <c r="B1893"/>
  <c r="A1893"/>
  <c r="G1892"/>
  <c r="J1892" s="1"/>
  <c r="F1892"/>
  <c r="E1892"/>
  <c r="D1892"/>
  <c r="C1892"/>
  <c r="B1892"/>
  <c r="A1892"/>
  <c r="G1891"/>
  <c r="J1891" s="1"/>
  <c r="F1891"/>
  <c r="E1891"/>
  <c r="D1891"/>
  <c r="C1891"/>
  <c r="B1891"/>
  <c r="A1891"/>
  <c r="G1890"/>
  <c r="J1890" s="1"/>
  <c r="F1890"/>
  <c r="E1890"/>
  <c r="D1890"/>
  <c r="C1890"/>
  <c r="B1890"/>
  <c r="A1890"/>
  <c r="G1889"/>
  <c r="J1889" s="1"/>
  <c r="F1889"/>
  <c r="E1889"/>
  <c r="D1889"/>
  <c r="C1889"/>
  <c r="B1889"/>
  <c r="A1889"/>
  <c r="G1888"/>
  <c r="J1888" s="1"/>
  <c r="F1888"/>
  <c r="E1888"/>
  <c r="D1888"/>
  <c r="C1888"/>
  <c r="B1888"/>
  <c r="A1888"/>
  <c r="G1887"/>
  <c r="J1887" s="1"/>
  <c r="F1887"/>
  <c r="E1887"/>
  <c r="D1887"/>
  <c r="C1887"/>
  <c r="B1887"/>
  <c r="A1887"/>
  <c r="G1886"/>
  <c r="J1886" s="1"/>
  <c r="F1886"/>
  <c r="E1886"/>
  <c r="D1886"/>
  <c r="C1886"/>
  <c r="B1886"/>
  <c r="A1886"/>
  <c r="G1885"/>
  <c r="J1885" s="1"/>
  <c r="F1885"/>
  <c r="E1885"/>
  <c r="D1885"/>
  <c r="C1885"/>
  <c r="B1885"/>
  <c r="A1885"/>
  <c r="G1884"/>
  <c r="J1884" s="1"/>
  <c r="F1884"/>
  <c r="E1884"/>
  <c r="D1884"/>
  <c r="C1884"/>
  <c r="B1884"/>
  <c r="A1884"/>
  <c r="G1883"/>
  <c r="J1883" s="1"/>
  <c r="F1883"/>
  <c r="E1883"/>
  <c r="D1883"/>
  <c r="C1883"/>
  <c r="B1883"/>
  <c r="A1883"/>
  <c r="G1882"/>
  <c r="J1882" s="1"/>
  <c r="F1882"/>
  <c r="E1882"/>
  <c r="D1882"/>
  <c r="C1882"/>
  <c r="B1882"/>
  <c r="A1882"/>
  <c r="G1881"/>
  <c r="J1881" s="1"/>
  <c r="F1881"/>
  <c r="E1881"/>
  <c r="D1881"/>
  <c r="C1881"/>
  <c r="B1881"/>
  <c r="A1881"/>
  <c r="G1880"/>
  <c r="J1880" s="1"/>
  <c r="F1880"/>
  <c r="E1880"/>
  <c r="D1880"/>
  <c r="C1880"/>
  <c r="B1880"/>
  <c r="A1880"/>
  <c r="G1879"/>
  <c r="J1879" s="1"/>
  <c r="F1879"/>
  <c r="E1879"/>
  <c r="D1879"/>
  <c r="C1879"/>
  <c r="B1879"/>
  <c r="A1879"/>
  <c r="G1878"/>
  <c r="J1878" s="1"/>
  <c r="F1878"/>
  <c r="E1878"/>
  <c r="D1878"/>
  <c r="C1878"/>
  <c r="B1878"/>
  <c r="A1878"/>
  <c r="G1877"/>
  <c r="J1877" s="1"/>
  <c r="F1877"/>
  <c r="E1877"/>
  <c r="D1877"/>
  <c r="C1877"/>
  <c r="B1877"/>
  <c r="A1877"/>
  <c r="G1876"/>
  <c r="J1876" s="1"/>
  <c r="F1876"/>
  <c r="E1876"/>
  <c r="D1876"/>
  <c r="C1876"/>
  <c r="B1876"/>
  <c r="A1876"/>
  <c r="G1875"/>
  <c r="J1875" s="1"/>
  <c r="F1875"/>
  <c r="E1875"/>
  <c r="D1875"/>
  <c r="C1875"/>
  <c r="B1875"/>
  <c r="A1875"/>
  <c r="G1874"/>
  <c r="J1874" s="1"/>
  <c r="F1874"/>
  <c r="E1874"/>
  <c r="D1874"/>
  <c r="C1874"/>
  <c r="B1874"/>
  <c r="A1874"/>
  <c r="G1873"/>
  <c r="J1873" s="1"/>
  <c r="F1873"/>
  <c r="E1873"/>
  <c r="D1873"/>
  <c r="C1873"/>
  <c r="B1873"/>
  <c r="A1873"/>
  <c r="G1872"/>
  <c r="J1872" s="1"/>
  <c r="F1872"/>
  <c r="E1872"/>
  <c r="D1872"/>
  <c r="C1872"/>
  <c r="B1872"/>
  <c r="A1872"/>
  <c r="G1871"/>
  <c r="J1871" s="1"/>
  <c r="F1871"/>
  <c r="E1871"/>
  <c r="D1871"/>
  <c r="C1871"/>
  <c r="B1871"/>
  <c r="A1871"/>
  <c r="G1870"/>
  <c r="J1870" s="1"/>
  <c r="F1870"/>
  <c r="E1870"/>
  <c r="D1870"/>
  <c r="C1870"/>
  <c r="B1870"/>
  <c r="A1870"/>
  <c r="G1869"/>
  <c r="J1869" s="1"/>
  <c r="F1869"/>
  <c r="E1869"/>
  <c r="D1869"/>
  <c r="C1869"/>
  <c r="B1869"/>
  <c r="A1869"/>
  <c r="G1868"/>
  <c r="J1868" s="1"/>
  <c r="F1868"/>
  <c r="E1868"/>
  <c r="D1868"/>
  <c r="C1868"/>
  <c r="B1868"/>
  <c r="A1868"/>
  <c r="G1867"/>
  <c r="J1867" s="1"/>
  <c r="F1867"/>
  <c r="E1867"/>
  <c r="D1867"/>
  <c r="C1867"/>
  <c r="B1867"/>
  <c r="A1867"/>
  <c r="G1866"/>
  <c r="J1866" s="1"/>
  <c r="F1866"/>
  <c r="E1866"/>
  <c r="D1866"/>
  <c r="C1866"/>
  <c r="B1866"/>
  <c r="A1866"/>
  <c r="G1865"/>
  <c r="J1865" s="1"/>
  <c r="F1865"/>
  <c r="E1865"/>
  <c r="D1865"/>
  <c r="C1865"/>
  <c r="B1865"/>
  <c r="A1865"/>
  <c r="G1864"/>
  <c r="J1864" s="1"/>
  <c r="F1864"/>
  <c r="E1864"/>
  <c r="D1864"/>
  <c r="C1864"/>
  <c r="B1864"/>
  <c r="A1864"/>
  <c r="G1863"/>
  <c r="J1863" s="1"/>
  <c r="F1863"/>
  <c r="E1863"/>
  <c r="D1863"/>
  <c r="C1863"/>
  <c r="B1863"/>
  <c r="A1863"/>
  <c r="G1862"/>
  <c r="J1862" s="1"/>
  <c r="F1862"/>
  <c r="E1862"/>
  <c r="D1862"/>
  <c r="C1862"/>
  <c r="B1862"/>
  <c r="A1862"/>
  <c r="G1861"/>
  <c r="J1861" s="1"/>
  <c r="F1861"/>
  <c r="E1861"/>
  <c r="D1861"/>
  <c r="C1861"/>
  <c r="B1861"/>
  <c r="A1861"/>
  <c r="G1860"/>
  <c r="J1860" s="1"/>
  <c r="F1860"/>
  <c r="E1860"/>
  <c r="D1860"/>
  <c r="C1860"/>
  <c r="B1860"/>
  <c r="A1860"/>
  <c r="G1859"/>
  <c r="J1859" s="1"/>
  <c r="F1859"/>
  <c r="E1859"/>
  <c r="D1859"/>
  <c r="C1859"/>
  <c r="B1859"/>
  <c r="A1859"/>
  <c r="G1858"/>
  <c r="J1858" s="1"/>
  <c r="F1858"/>
  <c r="E1858"/>
  <c r="D1858"/>
  <c r="C1858"/>
  <c r="B1858"/>
  <c r="A1858"/>
  <c r="G1857"/>
  <c r="J1857" s="1"/>
  <c r="F1857"/>
  <c r="E1857"/>
  <c r="D1857"/>
  <c r="C1857"/>
  <c r="B1857"/>
  <c r="A1857"/>
  <c r="G1856"/>
  <c r="J1856" s="1"/>
  <c r="F1856"/>
  <c r="E1856"/>
  <c r="D1856"/>
  <c r="C1856"/>
  <c r="B1856"/>
  <c r="A1856"/>
  <c r="G1855"/>
  <c r="J1855" s="1"/>
  <c r="F1855"/>
  <c r="E1855"/>
  <c r="D1855"/>
  <c r="C1855"/>
  <c r="B1855"/>
  <c r="A1855"/>
  <c r="G1854"/>
  <c r="J1854" s="1"/>
  <c r="F1854"/>
  <c r="E1854"/>
  <c r="D1854"/>
  <c r="C1854"/>
  <c r="B1854"/>
  <c r="A1854"/>
  <c r="G1853"/>
  <c r="J1853" s="1"/>
  <c r="F1853"/>
  <c r="E1853"/>
  <c r="D1853"/>
  <c r="C1853"/>
  <c r="B1853"/>
  <c r="A1853"/>
  <c r="G1852"/>
  <c r="J1852" s="1"/>
  <c r="F1852"/>
  <c r="E1852"/>
  <c r="D1852"/>
  <c r="C1852"/>
  <c r="B1852"/>
  <c r="A1852"/>
  <c r="G1851"/>
  <c r="J1851" s="1"/>
  <c r="F1851"/>
  <c r="E1851"/>
  <c r="D1851"/>
  <c r="C1851"/>
  <c r="B1851"/>
  <c r="A1851"/>
  <c r="G1850"/>
  <c r="J1850" s="1"/>
  <c r="F1850"/>
  <c r="E1850"/>
  <c r="D1850"/>
  <c r="C1850"/>
  <c r="B1850"/>
  <c r="A1850"/>
  <c r="G1849"/>
  <c r="J1849" s="1"/>
  <c r="F1849"/>
  <c r="E1849"/>
  <c r="D1849"/>
  <c r="C1849"/>
  <c r="B1849"/>
  <c r="A1849"/>
  <c r="G1848"/>
  <c r="J1848" s="1"/>
  <c r="F1848"/>
  <c r="E1848"/>
  <c r="D1848"/>
  <c r="C1848"/>
  <c r="B1848"/>
  <c r="A1848"/>
  <c r="G1847"/>
  <c r="J1847" s="1"/>
  <c r="F1847"/>
  <c r="E1847"/>
  <c r="D1847"/>
  <c r="C1847"/>
  <c r="B1847"/>
  <c r="A1847"/>
  <c r="G1846"/>
  <c r="J1846" s="1"/>
  <c r="F1846"/>
  <c r="E1846"/>
  <c r="D1846"/>
  <c r="C1846"/>
  <c r="B1846"/>
  <c r="A1846"/>
  <c r="G1845"/>
  <c r="J1845" s="1"/>
  <c r="F1845"/>
  <c r="E1845"/>
  <c r="D1845"/>
  <c r="C1845"/>
  <c r="B1845"/>
  <c r="A1845"/>
  <c r="G1844"/>
  <c r="J1844" s="1"/>
  <c r="F1844"/>
  <c r="E1844"/>
  <c r="D1844"/>
  <c r="C1844"/>
  <c r="B1844"/>
  <c r="A1844"/>
  <c r="G1843"/>
  <c r="J1843" s="1"/>
  <c r="F1843"/>
  <c r="E1843"/>
  <c r="D1843"/>
  <c r="C1843"/>
  <c r="B1843"/>
  <c r="A1843"/>
  <c r="G1842"/>
  <c r="J1842" s="1"/>
  <c r="F1842"/>
  <c r="E1842"/>
  <c r="D1842"/>
  <c r="C1842"/>
  <c r="B1842"/>
  <c r="A1842"/>
  <c r="G1841"/>
  <c r="J1841" s="1"/>
  <c r="F1841"/>
  <c r="E1841"/>
  <c r="D1841"/>
  <c r="C1841"/>
  <c r="B1841"/>
  <c r="A1841"/>
  <c r="G1840"/>
  <c r="J1840" s="1"/>
  <c r="F1840"/>
  <c r="E1840"/>
  <c r="D1840"/>
  <c r="C1840"/>
  <c r="B1840"/>
  <c r="A1840"/>
  <c r="G1839"/>
  <c r="J1839" s="1"/>
  <c r="F1839"/>
  <c r="E1839"/>
  <c r="D1839"/>
  <c r="C1839"/>
  <c r="B1839"/>
  <c r="A1839"/>
  <c r="G1838"/>
  <c r="J1838" s="1"/>
  <c r="F1838"/>
  <c r="E1838"/>
  <c r="D1838"/>
  <c r="C1838"/>
  <c r="B1838"/>
  <c r="A1838"/>
  <c r="G1837"/>
  <c r="J1837" s="1"/>
  <c r="F1837"/>
  <c r="E1837"/>
  <c r="D1837"/>
  <c r="C1837"/>
  <c r="B1837"/>
  <c r="A1837"/>
  <c r="G1836"/>
  <c r="J1836" s="1"/>
  <c r="F1836"/>
  <c r="E1836"/>
  <c r="D1836"/>
  <c r="C1836"/>
  <c r="B1836"/>
  <c r="A1836"/>
  <c r="G1835"/>
  <c r="J1835" s="1"/>
  <c r="F1835"/>
  <c r="E1835"/>
  <c r="D1835"/>
  <c r="C1835"/>
  <c r="B1835"/>
  <c r="A1835"/>
  <c r="G1834"/>
  <c r="J1834" s="1"/>
  <c r="F1834"/>
  <c r="E1834"/>
  <c r="D1834"/>
  <c r="C1834"/>
  <c r="B1834"/>
  <c r="A1834"/>
  <c r="G1833"/>
  <c r="J1833" s="1"/>
  <c r="F1833"/>
  <c r="E1833"/>
  <c r="D1833"/>
  <c r="C1833"/>
  <c r="B1833"/>
  <c r="A1833"/>
  <c r="G1832"/>
  <c r="J1832" s="1"/>
  <c r="F1832"/>
  <c r="E1832"/>
  <c r="D1832"/>
  <c r="C1832"/>
  <c r="B1832"/>
  <c r="A1832"/>
  <c r="G1831"/>
  <c r="J1831" s="1"/>
  <c r="F1831"/>
  <c r="E1831"/>
  <c r="D1831"/>
  <c r="C1831"/>
  <c r="B1831"/>
  <c r="A1831"/>
  <c r="G1830"/>
  <c r="J1830" s="1"/>
  <c r="F1830"/>
  <c r="E1830"/>
  <c r="D1830"/>
  <c r="C1830"/>
  <c r="B1830"/>
  <c r="A1830"/>
  <c r="G1829"/>
  <c r="J1829" s="1"/>
  <c r="F1829"/>
  <c r="E1829"/>
  <c r="D1829"/>
  <c r="C1829"/>
  <c r="B1829"/>
  <c r="A1829"/>
  <c r="G1828"/>
  <c r="J1828" s="1"/>
  <c r="F1828"/>
  <c r="E1828"/>
  <c r="D1828"/>
  <c r="C1828"/>
  <c r="B1828"/>
  <c r="A1828"/>
  <c r="G1827"/>
  <c r="J1827" s="1"/>
  <c r="F1827"/>
  <c r="E1827"/>
  <c r="D1827"/>
  <c r="C1827"/>
  <c r="B1827"/>
  <c r="A1827"/>
  <c r="G1826"/>
  <c r="J1826" s="1"/>
  <c r="F1826"/>
  <c r="E1826"/>
  <c r="D1826"/>
  <c r="C1826"/>
  <c r="B1826"/>
  <c r="A1826"/>
  <c r="G1825"/>
  <c r="J1825" s="1"/>
  <c r="F1825"/>
  <c r="E1825"/>
  <c r="D1825"/>
  <c r="C1825"/>
  <c r="B1825"/>
  <c r="A1825"/>
  <c r="G1824"/>
  <c r="J1824" s="1"/>
  <c r="F1824"/>
  <c r="E1824"/>
  <c r="D1824"/>
  <c r="C1824"/>
  <c r="B1824"/>
  <c r="A1824"/>
  <c r="G1823"/>
  <c r="J1823" s="1"/>
  <c r="F1823"/>
  <c r="E1823"/>
  <c r="D1823"/>
  <c r="C1823"/>
  <c r="B1823"/>
  <c r="A1823"/>
  <c r="G1822"/>
  <c r="J1822" s="1"/>
  <c r="F1822"/>
  <c r="E1822"/>
  <c r="D1822"/>
  <c r="C1822"/>
  <c r="B1822"/>
  <c r="A1822"/>
  <c r="G1821"/>
  <c r="J1821" s="1"/>
  <c r="F1821"/>
  <c r="E1821"/>
  <c r="D1821"/>
  <c r="C1821"/>
  <c r="B1821"/>
  <c r="A1821"/>
  <c r="G1820"/>
  <c r="J1820" s="1"/>
  <c r="F1820"/>
  <c r="E1820"/>
  <c r="D1820"/>
  <c r="C1820"/>
  <c r="B1820"/>
  <c r="A1820"/>
  <c r="G1819"/>
  <c r="J1819" s="1"/>
  <c r="F1819"/>
  <c r="E1819"/>
  <c r="D1819"/>
  <c r="C1819"/>
  <c r="B1819"/>
  <c r="A1819"/>
  <c r="G1818"/>
  <c r="J1818" s="1"/>
  <c r="F1818"/>
  <c r="E1818"/>
  <c r="D1818"/>
  <c r="C1818"/>
  <c r="B1818"/>
  <c r="A1818"/>
  <c r="G1817"/>
  <c r="J1817" s="1"/>
  <c r="F1817"/>
  <c r="E1817"/>
  <c r="D1817"/>
  <c r="C1817"/>
  <c r="B1817"/>
  <c r="A1817"/>
  <c r="G1816"/>
  <c r="J1816" s="1"/>
  <c r="F1816"/>
  <c r="E1816"/>
  <c r="D1816"/>
  <c r="C1816"/>
  <c r="B1816"/>
  <c r="A1816"/>
  <c r="G1815"/>
  <c r="J1815" s="1"/>
  <c r="F1815"/>
  <c r="E1815"/>
  <c r="D1815"/>
  <c r="C1815"/>
  <c r="B1815"/>
  <c r="A1815"/>
  <c r="G1814"/>
  <c r="J1814" s="1"/>
  <c r="F1814"/>
  <c r="E1814"/>
  <c r="D1814"/>
  <c r="C1814"/>
  <c r="B1814"/>
  <c r="A1814"/>
  <c r="G1813"/>
  <c r="J1813" s="1"/>
  <c r="F1813"/>
  <c r="E1813"/>
  <c r="D1813"/>
  <c r="C1813"/>
  <c r="B1813"/>
  <c r="A1813"/>
  <c r="G1812"/>
  <c r="J1812" s="1"/>
  <c r="F1812"/>
  <c r="E1812"/>
  <c r="D1812"/>
  <c r="C1812"/>
  <c r="B1812"/>
  <c r="A1812"/>
  <c r="G1811"/>
  <c r="J1811" s="1"/>
  <c r="F1811"/>
  <c r="E1811"/>
  <c r="D1811"/>
  <c r="C1811"/>
  <c r="B1811"/>
  <c r="A1811"/>
  <c r="G1810"/>
  <c r="J1810" s="1"/>
  <c r="F1810"/>
  <c r="E1810"/>
  <c r="D1810"/>
  <c r="C1810"/>
  <c r="B1810"/>
  <c r="A1810"/>
  <c r="G1809"/>
  <c r="J1809" s="1"/>
  <c r="F1809"/>
  <c r="E1809"/>
  <c r="D1809"/>
  <c r="C1809"/>
  <c r="B1809"/>
  <c r="A1809"/>
  <c r="G1808"/>
  <c r="J1808" s="1"/>
  <c r="F1808"/>
  <c r="E1808"/>
  <c r="D1808"/>
  <c r="C1808"/>
  <c r="B1808"/>
  <c r="A1808"/>
  <c r="G1807"/>
  <c r="J1807" s="1"/>
  <c r="F1807"/>
  <c r="E1807"/>
  <c r="D1807"/>
  <c r="C1807"/>
  <c r="B1807"/>
  <c r="A1807"/>
  <c r="G1806"/>
  <c r="J1806" s="1"/>
  <c r="F1806"/>
  <c r="E1806"/>
  <c r="D1806"/>
  <c r="C1806"/>
  <c r="B1806"/>
  <c r="A1806"/>
  <c r="G1805"/>
  <c r="J1805" s="1"/>
  <c r="F1805"/>
  <c r="E1805"/>
  <c r="D1805"/>
  <c r="C1805"/>
  <c r="B1805"/>
  <c r="A1805"/>
  <c r="G1804"/>
  <c r="J1804" s="1"/>
  <c r="F1804"/>
  <c r="E1804"/>
  <c r="D1804"/>
  <c r="C1804"/>
  <c r="B1804"/>
  <c r="A1804"/>
  <c r="G1803"/>
  <c r="J1803" s="1"/>
  <c r="F1803"/>
  <c r="E1803"/>
  <c r="D1803"/>
  <c r="C1803"/>
  <c r="B1803"/>
  <c r="A1803"/>
  <c r="G1802"/>
  <c r="J1802" s="1"/>
  <c r="F1802"/>
  <c r="E1802"/>
  <c r="D1802"/>
  <c r="C1802"/>
  <c r="B1802"/>
  <c r="A1802"/>
  <c r="G1801"/>
  <c r="J1801" s="1"/>
  <c r="F1801"/>
  <c r="E1801"/>
  <c r="D1801"/>
  <c r="C1801"/>
  <c r="B1801"/>
  <c r="A1801"/>
  <c r="G1800"/>
  <c r="J1800" s="1"/>
  <c r="F1800"/>
  <c r="E1800"/>
  <c r="D1800"/>
  <c r="C1800"/>
  <c r="B1800"/>
  <c r="A1800"/>
  <c r="G1799"/>
  <c r="J1799" s="1"/>
  <c r="F1799"/>
  <c r="E1799"/>
  <c r="D1799"/>
  <c r="C1799"/>
  <c r="B1799"/>
  <c r="A1799"/>
  <c r="G1798"/>
  <c r="J1798" s="1"/>
  <c r="F1798"/>
  <c r="E1798"/>
  <c r="D1798"/>
  <c r="C1798"/>
  <c r="B1798"/>
  <c r="A1798"/>
  <c r="G1797"/>
  <c r="J1797" s="1"/>
  <c r="F1797"/>
  <c r="E1797"/>
  <c r="D1797"/>
  <c r="C1797"/>
  <c r="B1797"/>
  <c r="A1797"/>
  <c r="G1796"/>
  <c r="J1796" s="1"/>
  <c r="F1796"/>
  <c r="E1796"/>
  <c r="D1796"/>
  <c r="C1796"/>
  <c r="B1796"/>
  <c r="A1796"/>
  <c r="G1795"/>
  <c r="J1795" s="1"/>
  <c r="F1795"/>
  <c r="E1795"/>
  <c r="D1795"/>
  <c r="C1795"/>
  <c r="B1795"/>
  <c r="A1795"/>
  <c r="G1794"/>
  <c r="J1794" s="1"/>
  <c r="F1794"/>
  <c r="E1794"/>
  <c r="D1794"/>
  <c r="C1794"/>
  <c r="B1794"/>
  <c r="A1794"/>
  <c r="G1793"/>
  <c r="J1793" s="1"/>
  <c r="F1793"/>
  <c r="E1793"/>
  <c r="D1793"/>
  <c r="C1793"/>
  <c r="B1793"/>
  <c r="A1793"/>
  <c r="G1792"/>
  <c r="J1792" s="1"/>
  <c r="F1792"/>
  <c r="E1792"/>
  <c r="D1792"/>
  <c r="C1792"/>
  <c r="B1792"/>
  <c r="A1792"/>
  <c r="G1791"/>
  <c r="J1791" s="1"/>
  <c r="F1791"/>
  <c r="E1791"/>
  <c r="D1791"/>
  <c r="C1791"/>
  <c r="B1791"/>
  <c r="A1791"/>
  <c r="G1790"/>
  <c r="J1790" s="1"/>
  <c r="F1790"/>
  <c r="E1790"/>
  <c r="D1790"/>
  <c r="C1790"/>
  <c r="B1790"/>
  <c r="A1790"/>
  <c r="G1789"/>
  <c r="J1789" s="1"/>
  <c r="F1789"/>
  <c r="E1789"/>
  <c r="D1789"/>
  <c r="C1789"/>
  <c r="B1789"/>
  <c r="A1789"/>
  <c r="G1788"/>
  <c r="J1788" s="1"/>
  <c r="F1788"/>
  <c r="E1788"/>
  <c r="D1788"/>
  <c r="C1788"/>
  <c r="B1788"/>
  <c r="A1788"/>
  <c r="G1787"/>
  <c r="J1787" s="1"/>
  <c r="F1787"/>
  <c r="E1787"/>
  <c r="D1787"/>
  <c r="C1787"/>
  <c r="B1787"/>
  <c r="A1787"/>
  <c r="G1786"/>
  <c r="J1786" s="1"/>
  <c r="F1786"/>
  <c r="E1786"/>
  <c r="D1786"/>
  <c r="C1786"/>
  <c r="B1786"/>
  <c r="A1786"/>
  <c r="G1785"/>
  <c r="J1785" s="1"/>
  <c r="F1785"/>
  <c r="E1785"/>
  <c r="D1785"/>
  <c r="C1785"/>
  <c r="B1785"/>
  <c r="A1785"/>
  <c r="G1784"/>
  <c r="J1784" s="1"/>
  <c r="F1784"/>
  <c r="E1784"/>
  <c r="D1784"/>
  <c r="C1784"/>
  <c r="B1784"/>
  <c r="A1784"/>
  <c r="G1783"/>
  <c r="J1783" s="1"/>
  <c r="F1783"/>
  <c r="E1783"/>
  <c r="D1783"/>
  <c r="C1783"/>
  <c r="B1783"/>
  <c r="A1783"/>
  <c r="G1782"/>
  <c r="J1782" s="1"/>
  <c r="F1782"/>
  <c r="E1782"/>
  <c r="D1782"/>
  <c r="C1782"/>
  <c r="B1782"/>
  <c r="A1782"/>
  <c r="G1781"/>
  <c r="J1781" s="1"/>
  <c r="F1781"/>
  <c r="E1781"/>
  <c r="D1781"/>
  <c r="C1781"/>
  <c r="B1781"/>
  <c r="A1781"/>
  <c r="G1780"/>
  <c r="J1780" s="1"/>
  <c r="F1780"/>
  <c r="E1780"/>
  <c r="D1780"/>
  <c r="C1780"/>
  <c r="B1780"/>
  <c r="A1780"/>
  <c r="G1779"/>
  <c r="J1779" s="1"/>
  <c r="F1779"/>
  <c r="E1779"/>
  <c r="D1779"/>
  <c r="C1779"/>
  <c r="B1779"/>
  <c r="A1779"/>
  <c r="G1778"/>
  <c r="J1778" s="1"/>
  <c r="F1778"/>
  <c r="E1778"/>
  <c r="D1778"/>
  <c r="C1778"/>
  <c r="B1778"/>
  <c r="A1778"/>
  <c r="G1777"/>
  <c r="J1777" s="1"/>
  <c r="F1777"/>
  <c r="E1777"/>
  <c r="D1777"/>
  <c r="C1777"/>
  <c r="B1777"/>
  <c r="A1777"/>
  <c r="G1776"/>
  <c r="J1776" s="1"/>
  <c r="F1776"/>
  <c r="E1776"/>
  <c r="D1776"/>
  <c r="C1776"/>
  <c r="B1776"/>
  <c r="A1776"/>
  <c r="G1775"/>
  <c r="J1775" s="1"/>
  <c r="F1775"/>
  <c r="E1775"/>
  <c r="D1775"/>
  <c r="C1775"/>
  <c r="B1775"/>
  <c r="A1775"/>
  <c r="G1774"/>
  <c r="J1774" s="1"/>
  <c r="F1774"/>
  <c r="E1774"/>
  <c r="D1774"/>
  <c r="C1774"/>
  <c r="B1774"/>
  <c r="A1774"/>
  <c r="G1773"/>
  <c r="J1773" s="1"/>
  <c r="F1773"/>
  <c r="E1773"/>
  <c r="D1773"/>
  <c r="C1773"/>
  <c r="B1773"/>
  <c r="A1773"/>
  <c r="G1772"/>
  <c r="J1772" s="1"/>
  <c r="F1772"/>
  <c r="E1772"/>
  <c r="D1772"/>
  <c r="C1772"/>
  <c r="B1772"/>
  <c r="A1772"/>
  <c r="G1771"/>
  <c r="J1771" s="1"/>
  <c r="F1771"/>
  <c r="E1771"/>
  <c r="D1771"/>
  <c r="C1771"/>
  <c r="B1771"/>
  <c r="A1771"/>
  <c r="G1770"/>
  <c r="J1770" s="1"/>
  <c r="F1770"/>
  <c r="E1770"/>
  <c r="D1770"/>
  <c r="C1770"/>
  <c r="B1770"/>
  <c r="A1770"/>
  <c r="G1769"/>
  <c r="J1769" s="1"/>
  <c r="F1769"/>
  <c r="E1769"/>
  <c r="D1769"/>
  <c r="C1769"/>
  <c r="B1769"/>
  <c r="A1769"/>
  <c r="G1768"/>
  <c r="J1768" s="1"/>
  <c r="F1768"/>
  <c r="E1768"/>
  <c r="D1768"/>
  <c r="C1768"/>
  <c r="B1768"/>
  <c r="A1768"/>
  <c r="G1767"/>
  <c r="J1767" s="1"/>
  <c r="F1767"/>
  <c r="E1767"/>
  <c r="D1767"/>
  <c r="C1767"/>
  <c r="B1767"/>
  <c r="A1767"/>
  <c r="G1766"/>
  <c r="J1766" s="1"/>
  <c r="F1766"/>
  <c r="E1766"/>
  <c r="D1766"/>
  <c r="C1766"/>
  <c r="B1766"/>
  <c r="A1766"/>
  <c r="G1765"/>
  <c r="J1765" s="1"/>
  <c r="F1765"/>
  <c r="E1765"/>
  <c r="D1765"/>
  <c r="C1765"/>
  <c r="B1765"/>
  <c r="A1765"/>
  <c r="G1764"/>
  <c r="J1764" s="1"/>
  <c r="F1764"/>
  <c r="E1764"/>
  <c r="D1764"/>
  <c r="C1764"/>
  <c r="B1764"/>
  <c r="A1764"/>
  <c r="G1763"/>
  <c r="J1763" s="1"/>
  <c r="F1763"/>
  <c r="E1763"/>
  <c r="D1763"/>
  <c r="C1763"/>
  <c r="B1763"/>
  <c r="A1763"/>
  <c r="G1762"/>
  <c r="J1762" s="1"/>
  <c r="F1762"/>
  <c r="E1762"/>
  <c r="D1762"/>
  <c r="C1762"/>
  <c r="B1762"/>
  <c r="A1762"/>
  <c r="G1761"/>
  <c r="J1761" s="1"/>
  <c r="F1761"/>
  <c r="E1761"/>
  <c r="D1761"/>
  <c r="C1761"/>
  <c r="B1761"/>
  <c r="A1761"/>
  <c r="G1760"/>
  <c r="J1760" s="1"/>
  <c r="F1760"/>
  <c r="E1760"/>
  <c r="D1760"/>
  <c r="C1760"/>
  <c r="B1760"/>
  <c r="A1760"/>
  <c r="G1759"/>
  <c r="J1759" s="1"/>
  <c r="F1759"/>
  <c r="E1759"/>
  <c r="D1759"/>
  <c r="C1759"/>
  <c r="B1759"/>
  <c r="A1759"/>
  <c r="G1758"/>
  <c r="J1758" s="1"/>
  <c r="F1758"/>
  <c r="E1758"/>
  <c r="D1758"/>
  <c r="C1758"/>
  <c r="B1758"/>
  <c r="A1758"/>
  <c r="G1757"/>
  <c r="J1757" s="1"/>
  <c r="F1757"/>
  <c r="E1757"/>
  <c r="D1757"/>
  <c r="C1757"/>
  <c r="B1757"/>
  <c r="A1757"/>
  <c r="G1756"/>
  <c r="J1756" s="1"/>
  <c r="F1756"/>
  <c r="E1756"/>
  <c r="D1756"/>
  <c r="C1756"/>
  <c r="B1756"/>
  <c r="A1756"/>
  <c r="G1755"/>
  <c r="J1755" s="1"/>
  <c r="F1755"/>
  <c r="E1755"/>
  <c r="D1755"/>
  <c r="C1755"/>
  <c r="B1755"/>
  <c r="A1755"/>
  <c r="G1754"/>
  <c r="J1754" s="1"/>
  <c r="F1754"/>
  <c r="E1754"/>
  <c r="D1754"/>
  <c r="C1754"/>
  <c r="B1754"/>
  <c r="A1754"/>
  <c r="G1753"/>
  <c r="J1753" s="1"/>
  <c r="F1753"/>
  <c r="E1753"/>
  <c r="D1753"/>
  <c r="C1753"/>
  <c r="B1753"/>
  <c r="A1753"/>
  <c r="G1752"/>
  <c r="J1752" s="1"/>
  <c r="F1752"/>
  <c r="E1752"/>
  <c r="D1752"/>
  <c r="C1752"/>
  <c r="B1752"/>
  <c r="A1752"/>
  <c r="G1751"/>
  <c r="J1751" s="1"/>
  <c r="F1751"/>
  <c r="E1751"/>
  <c r="D1751"/>
  <c r="C1751"/>
  <c r="B1751"/>
  <c r="A1751"/>
  <c r="G1750"/>
  <c r="J1750" s="1"/>
  <c r="F1750"/>
  <c r="E1750"/>
  <c r="D1750"/>
  <c r="C1750"/>
  <c r="B1750"/>
  <c r="A1750"/>
  <c r="G1749"/>
  <c r="J1749" s="1"/>
  <c r="F1749"/>
  <c r="E1749"/>
  <c r="D1749"/>
  <c r="C1749"/>
  <c r="B1749"/>
  <c r="A1749"/>
  <c r="G1748"/>
  <c r="J1748" s="1"/>
  <c r="F1748"/>
  <c r="E1748"/>
  <c r="D1748"/>
  <c r="C1748"/>
  <c r="B1748"/>
  <c r="A1748"/>
  <c r="G1747"/>
  <c r="J1747" s="1"/>
  <c r="F1747"/>
  <c r="E1747"/>
  <c r="D1747"/>
  <c r="C1747"/>
  <c r="B1747"/>
  <c r="A1747"/>
  <c r="G1746"/>
  <c r="J1746" s="1"/>
  <c r="F1746"/>
  <c r="E1746"/>
  <c r="D1746"/>
  <c r="C1746"/>
  <c r="B1746"/>
  <c r="A1746"/>
  <c r="G1745"/>
  <c r="J1745" s="1"/>
  <c r="F1745"/>
  <c r="E1745"/>
  <c r="D1745"/>
  <c r="C1745"/>
  <c r="B1745"/>
  <c r="A1745"/>
  <c r="G1744"/>
  <c r="J1744" s="1"/>
  <c r="F1744"/>
  <c r="E1744"/>
  <c r="D1744"/>
  <c r="C1744"/>
  <c r="B1744"/>
  <c r="A1744"/>
  <c r="G1743"/>
  <c r="J1743" s="1"/>
  <c r="F1743"/>
  <c r="E1743"/>
  <c r="D1743"/>
  <c r="C1743"/>
  <c r="B1743"/>
  <c r="A1743"/>
  <c r="G1742"/>
  <c r="J1742" s="1"/>
  <c r="F1742"/>
  <c r="E1742"/>
  <c r="D1742"/>
  <c r="C1742"/>
  <c r="B1742"/>
  <c r="A1742"/>
  <c r="G1741"/>
  <c r="J1741" s="1"/>
  <c r="F1741"/>
  <c r="E1741"/>
  <c r="D1741"/>
  <c r="C1741"/>
  <c r="B1741"/>
  <c r="A1741"/>
  <c r="G1740"/>
  <c r="J1740" s="1"/>
  <c r="F1740"/>
  <c r="E1740"/>
  <c r="D1740"/>
  <c r="C1740"/>
  <c r="B1740"/>
  <c r="A1740"/>
  <c r="G1739"/>
  <c r="J1739" s="1"/>
  <c r="F1739"/>
  <c r="E1739"/>
  <c r="D1739"/>
  <c r="C1739"/>
  <c r="B1739"/>
  <c r="A1739"/>
  <c r="G1738"/>
  <c r="J1738" s="1"/>
  <c r="F1738"/>
  <c r="E1738"/>
  <c r="D1738"/>
  <c r="C1738"/>
  <c r="B1738"/>
  <c r="A1738"/>
  <c r="G1737"/>
  <c r="J1737" s="1"/>
  <c r="F1737"/>
  <c r="E1737"/>
  <c r="D1737"/>
  <c r="C1737"/>
  <c r="B1737"/>
  <c r="A1737"/>
  <c r="G1736"/>
  <c r="J1736" s="1"/>
  <c r="F1736"/>
  <c r="E1736"/>
  <c r="D1736"/>
  <c r="C1736"/>
  <c r="B1736"/>
  <c r="A1736"/>
  <c r="G1735"/>
  <c r="J1735" s="1"/>
  <c r="F1735"/>
  <c r="E1735"/>
  <c r="D1735"/>
  <c r="C1735"/>
  <c r="B1735"/>
  <c r="A1735"/>
  <c r="G1734"/>
  <c r="J1734" s="1"/>
  <c r="F1734"/>
  <c r="E1734"/>
  <c r="D1734"/>
  <c r="C1734"/>
  <c r="B1734"/>
  <c r="A1734"/>
  <c r="G1733"/>
  <c r="J1733" s="1"/>
  <c r="F1733"/>
  <c r="E1733"/>
  <c r="D1733"/>
  <c r="C1733"/>
  <c r="B1733"/>
  <c r="A1733"/>
  <c r="G1732"/>
  <c r="J1732" s="1"/>
  <c r="F1732"/>
  <c r="E1732"/>
  <c r="D1732"/>
  <c r="C1732"/>
  <c r="B1732"/>
  <c r="A1732"/>
  <c r="G1731"/>
  <c r="J1731" s="1"/>
  <c r="F1731"/>
  <c r="E1731"/>
  <c r="D1731"/>
  <c r="C1731"/>
  <c r="B1731"/>
  <c r="A1731"/>
  <c r="G1730"/>
  <c r="J1730" s="1"/>
  <c r="F1730"/>
  <c r="E1730"/>
  <c r="D1730"/>
  <c r="C1730"/>
  <c r="B1730"/>
  <c r="A1730"/>
  <c r="G1729"/>
  <c r="J1729" s="1"/>
  <c r="F1729"/>
  <c r="E1729"/>
  <c r="D1729"/>
  <c r="C1729"/>
  <c r="B1729"/>
  <c r="A1729"/>
  <c r="G1728"/>
  <c r="J1728" s="1"/>
  <c r="F1728"/>
  <c r="E1728"/>
  <c r="D1728"/>
  <c r="C1728"/>
  <c r="B1728"/>
  <c r="A1728"/>
  <c r="G1727"/>
  <c r="J1727" s="1"/>
  <c r="F1727"/>
  <c r="E1727"/>
  <c r="D1727"/>
  <c r="C1727"/>
  <c r="B1727"/>
  <c r="A1727"/>
  <c r="G1726"/>
  <c r="J1726" s="1"/>
  <c r="F1726"/>
  <c r="E1726"/>
  <c r="D1726"/>
  <c r="C1726"/>
  <c r="B1726"/>
  <c r="A1726"/>
  <c r="G1725"/>
  <c r="J1725" s="1"/>
  <c r="F1725"/>
  <c r="E1725"/>
  <c r="D1725"/>
  <c r="C1725"/>
  <c r="B1725"/>
  <c r="A1725"/>
  <c r="G1724"/>
  <c r="J1724" s="1"/>
  <c r="F1724"/>
  <c r="E1724"/>
  <c r="D1724"/>
  <c r="C1724"/>
  <c r="B1724"/>
  <c r="A1724"/>
  <c r="G1723"/>
  <c r="J1723" s="1"/>
  <c r="F1723"/>
  <c r="E1723"/>
  <c r="D1723"/>
  <c r="C1723"/>
  <c r="B1723"/>
  <c r="A1723"/>
  <c r="G1722"/>
  <c r="J1722" s="1"/>
  <c r="F1722"/>
  <c r="E1722"/>
  <c r="D1722"/>
  <c r="C1722"/>
  <c r="B1722"/>
  <c r="A1722"/>
  <c r="G1721"/>
  <c r="J1721" s="1"/>
  <c r="F1721"/>
  <c r="E1721"/>
  <c r="D1721"/>
  <c r="C1721"/>
  <c r="B1721"/>
  <c r="A1721"/>
  <c r="G1720"/>
  <c r="J1720" s="1"/>
  <c r="F1720"/>
  <c r="E1720"/>
  <c r="D1720"/>
  <c r="C1720"/>
  <c r="B1720"/>
  <c r="A1720"/>
  <c r="G1719"/>
  <c r="J1719" s="1"/>
  <c r="F1719"/>
  <c r="E1719"/>
  <c r="D1719"/>
  <c r="C1719"/>
  <c r="B1719"/>
  <c r="A1719"/>
  <c r="G1718"/>
  <c r="J1718" s="1"/>
  <c r="F1718"/>
  <c r="E1718"/>
  <c r="D1718"/>
  <c r="C1718"/>
  <c r="B1718"/>
  <c r="A1718"/>
  <c r="G1717"/>
  <c r="J1717" s="1"/>
  <c r="F1717"/>
  <c r="E1717"/>
  <c r="D1717"/>
  <c r="C1717"/>
  <c r="B1717"/>
  <c r="A1717"/>
  <c r="G1716"/>
  <c r="J1716" s="1"/>
  <c r="F1716"/>
  <c r="E1716"/>
  <c r="D1716"/>
  <c r="C1716"/>
  <c r="B1716"/>
  <c r="A1716"/>
  <c r="G1715"/>
  <c r="J1715" s="1"/>
  <c r="F1715"/>
  <c r="E1715"/>
  <c r="D1715"/>
  <c r="C1715"/>
  <c r="B1715"/>
  <c r="A1715"/>
  <c r="G1714"/>
  <c r="J1714" s="1"/>
  <c r="F1714"/>
  <c r="E1714"/>
  <c r="D1714"/>
  <c r="C1714"/>
  <c r="B1714"/>
  <c r="A1714"/>
  <c r="G1713"/>
  <c r="J1713" s="1"/>
  <c r="F1713"/>
  <c r="E1713"/>
  <c r="D1713"/>
  <c r="C1713"/>
  <c r="B1713"/>
  <c r="A1713"/>
  <c r="G1712"/>
  <c r="J1712" s="1"/>
  <c r="F1712"/>
  <c r="E1712"/>
  <c r="D1712"/>
  <c r="C1712"/>
  <c r="B1712"/>
  <c r="A1712"/>
  <c r="G1711"/>
  <c r="J1711" s="1"/>
  <c r="F1711"/>
  <c r="E1711"/>
  <c r="D1711"/>
  <c r="C1711"/>
  <c r="B1711"/>
  <c r="A1711"/>
  <c r="G1710"/>
  <c r="J1710" s="1"/>
  <c r="F1710"/>
  <c r="E1710"/>
  <c r="D1710"/>
  <c r="C1710"/>
  <c r="B1710"/>
  <c r="A1710"/>
  <c r="G1709"/>
  <c r="J1709" s="1"/>
  <c r="F1709"/>
  <c r="E1709"/>
  <c r="D1709"/>
  <c r="C1709"/>
  <c r="B1709"/>
  <c r="A1709"/>
  <c r="G1708"/>
  <c r="J1708" s="1"/>
  <c r="F1708"/>
  <c r="E1708"/>
  <c r="D1708"/>
  <c r="C1708"/>
  <c r="B1708"/>
  <c r="A1708"/>
  <c r="G1707"/>
  <c r="J1707" s="1"/>
  <c r="F1707"/>
  <c r="E1707"/>
  <c r="D1707"/>
  <c r="C1707"/>
  <c r="B1707"/>
  <c r="A1707"/>
  <c r="G1706"/>
  <c r="J1706" s="1"/>
  <c r="F1706"/>
  <c r="E1706"/>
  <c r="D1706"/>
  <c r="C1706"/>
  <c r="B1706"/>
  <c r="A1706"/>
  <c r="G1705"/>
  <c r="J1705" s="1"/>
  <c r="F1705"/>
  <c r="E1705"/>
  <c r="D1705"/>
  <c r="C1705"/>
  <c r="B1705"/>
  <c r="A1705"/>
  <c r="G1704"/>
  <c r="J1704" s="1"/>
  <c r="F1704"/>
  <c r="E1704"/>
  <c r="D1704"/>
  <c r="C1704"/>
  <c r="B1704"/>
  <c r="A1704"/>
  <c r="G1703"/>
  <c r="J1703" s="1"/>
  <c r="F1703"/>
  <c r="E1703"/>
  <c r="D1703"/>
  <c r="C1703"/>
  <c r="B1703"/>
  <c r="A1703"/>
  <c r="G1702"/>
  <c r="J1702" s="1"/>
  <c r="F1702"/>
  <c r="E1702"/>
  <c r="D1702"/>
  <c r="C1702"/>
  <c r="B1702"/>
  <c r="A1702"/>
  <c r="G1701"/>
  <c r="J1701" s="1"/>
  <c r="F1701"/>
  <c r="E1701"/>
  <c r="D1701"/>
  <c r="C1701"/>
  <c r="B1701"/>
  <c r="A1701"/>
  <c r="G1700"/>
  <c r="J1700" s="1"/>
  <c r="F1700"/>
  <c r="E1700"/>
  <c r="D1700"/>
  <c r="C1700"/>
  <c r="B1700"/>
  <c r="A1700"/>
  <c r="G1699"/>
  <c r="J1699" s="1"/>
  <c r="F1699"/>
  <c r="E1699"/>
  <c r="D1699"/>
  <c r="C1699"/>
  <c r="B1699"/>
  <c r="A1699"/>
  <c r="G1698"/>
  <c r="J1698" s="1"/>
  <c r="F1698"/>
  <c r="E1698"/>
  <c r="D1698"/>
  <c r="C1698"/>
  <c r="B1698"/>
  <c r="A1698"/>
  <c r="G1697"/>
  <c r="J1697" s="1"/>
  <c r="F1697"/>
  <c r="E1697"/>
  <c r="D1697"/>
  <c r="C1697"/>
  <c r="B1697"/>
  <c r="A1697"/>
  <c r="G1696"/>
  <c r="J1696" s="1"/>
  <c r="F1696"/>
  <c r="E1696"/>
  <c r="D1696"/>
  <c r="C1696"/>
  <c r="B1696"/>
  <c r="A1696"/>
  <c r="G1695"/>
  <c r="J1695" s="1"/>
  <c r="F1695"/>
  <c r="E1695"/>
  <c r="D1695"/>
  <c r="C1695"/>
  <c r="B1695"/>
  <c r="A1695"/>
  <c r="G1694"/>
  <c r="J1694" s="1"/>
  <c r="F1694"/>
  <c r="E1694"/>
  <c r="D1694"/>
  <c r="C1694"/>
  <c r="B1694"/>
  <c r="A1694"/>
  <c r="G1693"/>
  <c r="J1693" s="1"/>
  <c r="F1693"/>
  <c r="E1693"/>
  <c r="D1693"/>
  <c r="C1693"/>
  <c r="B1693"/>
  <c r="A1693"/>
  <c r="G1692"/>
  <c r="J1692" s="1"/>
  <c r="F1692"/>
  <c r="E1692"/>
  <c r="D1692"/>
  <c r="C1692"/>
  <c r="B1692"/>
  <c r="A1692"/>
  <c r="G1691"/>
  <c r="J1691" s="1"/>
  <c r="F1691"/>
  <c r="E1691"/>
  <c r="D1691"/>
  <c r="C1691"/>
  <c r="B1691"/>
  <c r="A1691"/>
  <c r="G1690"/>
  <c r="J1690" s="1"/>
  <c r="F1690"/>
  <c r="E1690"/>
  <c r="D1690"/>
  <c r="C1690"/>
  <c r="B1690"/>
  <c r="A1690"/>
  <c r="G1689"/>
  <c r="J1689" s="1"/>
  <c r="F1689"/>
  <c r="E1689"/>
  <c r="D1689"/>
  <c r="C1689"/>
  <c r="B1689"/>
  <c r="A1689"/>
  <c r="G1688"/>
  <c r="J1688" s="1"/>
  <c r="F1688"/>
  <c r="E1688"/>
  <c r="D1688"/>
  <c r="C1688"/>
  <c r="B1688"/>
  <c r="A1688"/>
  <c r="G1687"/>
  <c r="J1687" s="1"/>
  <c r="F1687"/>
  <c r="E1687"/>
  <c r="D1687"/>
  <c r="C1687"/>
  <c r="B1687"/>
  <c r="A1687"/>
  <c r="G1686"/>
  <c r="J1686" s="1"/>
  <c r="F1686"/>
  <c r="E1686"/>
  <c r="D1686"/>
  <c r="C1686"/>
  <c r="B1686"/>
  <c r="A1686"/>
  <c r="G1685"/>
  <c r="J1685" s="1"/>
  <c r="F1685"/>
  <c r="E1685"/>
  <c r="D1685"/>
  <c r="C1685"/>
  <c r="B1685"/>
  <c r="A1685"/>
  <c r="G1684"/>
  <c r="J1684" s="1"/>
  <c r="F1684"/>
  <c r="E1684"/>
  <c r="D1684"/>
  <c r="C1684"/>
  <c r="B1684"/>
  <c r="A1684"/>
  <c r="G1683"/>
  <c r="J1683" s="1"/>
  <c r="F1683"/>
  <c r="E1683"/>
  <c r="D1683"/>
  <c r="C1683"/>
  <c r="B1683"/>
  <c r="A1683"/>
  <c r="G1682"/>
  <c r="J1682" s="1"/>
  <c r="F1682"/>
  <c r="E1682"/>
  <c r="D1682"/>
  <c r="C1682"/>
  <c r="B1682"/>
  <c r="A1682"/>
  <c r="G1681"/>
  <c r="J1681" s="1"/>
  <c r="F1681"/>
  <c r="E1681"/>
  <c r="D1681"/>
  <c r="C1681"/>
  <c r="B1681"/>
  <c r="A1681"/>
  <c r="G1680"/>
  <c r="J1680" s="1"/>
  <c r="F1680"/>
  <c r="E1680"/>
  <c r="D1680"/>
  <c r="C1680"/>
  <c r="B1680"/>
  <c r="A1680"/>
  <c r="G1679"/>
  <c r="J1679" s="1"/>
  <c r="F1679"/>
  <c r="E1679"/>
  <c r="D1679"/>
  <c r="C1679"/>
  <c r="B1679"/>
  <c r="A1679"/>
  <c r="G1678"/>
  <c r="J1678" s="1"/>
  <c r="F1678"/>
  <c r="E1678"/>
  <c r="D1678"/>
  <c r="C1678"/>
  <c r="B1678"/>
  <c r="A1678"/>
  <c r="G1677"/>
  <c r="J1677" s="1"/>
  <c r="F1677"/>
  <c r="E1677"/>
  <c r="D1677"/>
  <c r="C1677"/>
  <c r="B1677"/>
  <c r="A1677"/>
  <c r="G1676"/>
  <c r="J1676" s="1"/>
  <c r="F1676"/>
  <c r="E1676"/>
  <c r="D1676"/>
  <c r="C1676"/>
  <c r="B1676"/>
  <c r="A1676"/>
  <c r="G1675"/>
  <c r="J1675" s="1"/>
  <c r="F1675"/>
  <c r="E1675"/>
  <c r="D1675"/>
  <c r="C1675"/>
  <c r="B1675"/>
  <c r="A1675"/>
  <c r="G1674"/>
  <c r="J1674" s="1"/>
  <c r="F1674"/>
  <c r="E1674"/>
  <c r="D1674"/>
  <c r="C1674"/>
  <c r="B1674"/>
  <c r="A1674"/>
  <c r="G1673"/>
  <c r="J1673" s="1"/>
  <c r="F1673"/>
  <c r="E1673"/>
  <c r="D1673"/>
  <c r="C1673"/>
  <c r="B1673"/>
  <c r="A1673"/>
  <c r="G1672"/>
  <c r="J1672" s="1"/>
  <c r="F1672"/>
  <c r="E1672"/>
  <c r="D1672"/>
  <c r="C1672"/>
  <c r="B1672"/>
  <c r="A1672"/>
  <c r="G1671"/>
  <c r="J1671" s="1"/>
  <c r="F1671"/>
  <c r="E1671"/>
  <c r="D1671"/>
  <c r="C1671"/>
  <c r="B1671"/>
  <c r="A1671"/>
  <c r="G1670"/>
  <c r="J1670" s="1"/>
  <c r="F1670"/>
  <c r="E1670"/>
  <c r="D1670"/>
  <c r="C1670"/>
  <c r="B1670"/>
  <c r="A1670"/>
  <c r="G1669"/>
  <c r="J1669" s="1"/>
  <c r="F1669"/>
  <c r="E1669"/>
  <c r="D1669"/>
  <c r="C1669"/>
  <c r="B1669"/>
  <c r="A1669"/>
  <c r="G1668"/>
  <c r="J1668" s="1"/>
  <c r="F1668"/>
  <c r="E1668"/>
  <c r="D1668"/>
  <c r="C1668"/>
  <c r="B1668"/>
  <c r="A1668"/>
  <c r="G1667"/>
  <c r="J1667" s="1"/>
  <c r="F1667"/>
  <c r="E1667"/>
  <c r="D1667"/>
  <c r="C1667"/>
  <c r="B1667"/>
  <c r="A1667"/>
  <c r="G1666"/>
  <c r="J1666" s="1"/>
  <c r="F1666"/>
  <c r="E1666"/>
  <c r="D1666"/>
  <c r="C1666"/>
  <c r="B1666"/>
  <c r="A1666"/>
  <c r="G1665"/>
  <c r="J1665" s="1"/>
  <c r="F1665"/>
  <c r="E1665"/>
  <c r="D1665"/>
  <c r="C1665"/>
  <c r="B1665"/>
  <c r="A1665"/>
  <c r="G1664"/>
  <c r="J1664" s="1"/>
  <c r="F1664"/>
  <c r="E1664"/>
  <c r="D1664"/>
  <c r="C1664"/>
  <c r="B1664"/>
  <c r="A1664"/>
  <c r="G1663"/>
  <c r="J1663" s="1"/>
  <c r="F1663"/>
  <c r="E1663"/>
  <c r="D1663"/>
  <c r="C1663"/>
  <c r="B1663"/>
  <c r="A1663"/>
  <c r="G1662"/>
  <c r="J1662" s="1"/>
  <c r="F1662"/>
  <c r="E1662"/>
  <c r="D1662"/>
  <c r="C1662"/>
  <c r="B1662"/>
  <c r="A1662"/>
  <c r="G1661"/>
  <c r="J1661" s="1"/>
  <c r="F1661"/>
  <c r="E1661"/>
  <c r="D1661"/>
  <c r="C1661"/>
  <c r="B1661"/>
  <c r="A1661"/>
  <c r="G1660"/>
  <c r="J1660" s="1"/>
  <c r="F1660"/>
  <c r="E1660"/>
  <c r="D1660"/>
  <c r="C1660"/>
  <c r="B1660"/>
  <c r="A1660"/>
  <c r="G1659"/>
  <c r="J1659" s="1"/>
  <c r="F1659"/>
  <c r="E1659"/>
  <c r="D1659"/>
  <c r="C1659"/>
  <c r="B1659"/>
  <c r="A1659"/>
  <c r="G1658"/>
  <c r="J1658" s="1"/>
  <c r="F1658"/>
  <c r="E1658"/>
  <c r="D1658"/>
  <c r="C1658"/>
  <c r="B1658"/>
  <c r="A1658"/>
  <c r="G1657"/>
  <c r="J1657" s="1"/>
  <c r="F1657"/>
  <c r="E1657"/>
  <c r="D1657"/>
  <c r="C1657"/>
  <c r="B1657"/>
  <c r="A1657"/>
  <c r="G1656"/>
  <c r="J1656" s="1"/>
  <c r="F1656"/>
  <c r="E1656"/>
  <c r="D1656"/>
  <c r="C1656"/>
  <c r="B1656"/>
  <c r="A1656"/>
  <c r="G1655"/>
  <c r="J1655" s="1"/>
  <c r="F1655"/>
  <c r="E1655"/>
  <c r="D1655"/>
  <c r="C1655"/>
  <c r="B1655"/>
  <c r="A1655"/>
  <c r="G1654"/>
  <c r="J1654" s="1"/>
  <c r="F1654"/>
  <c r="E1654"/>
  <c r="D1654"/>
  <c r="C1654"/>
  <c r="B1654"/>
  <c r="A1654"/>
  <c r="G1653"/>
  <c r="J1653" s="1"/>
  <c r="F1653"/>
  <c r="E1653"/>
  <c r="D1653"/>
  <c r="C1653"/>
  <c r="B1653"/>
  <c r="A1653"/>
  <c r="G1652"/>
  <c r="J1652" s="1"/>
  <c r="F1652"/>
  <c r="E1652"/>
  <c r="D1652"/>
  <c r="C1652"/>
  <c r="B1652"/>
  <c r="A1652"/>
  <c r="G1651"/>
  <c r="J1651" s="1"/>
  <c r="F1651"/>
  <c r="E1651"/>
  <c r="D1651"/>
  <c r="C1651"/>
  <c r="B1651"/>
  <c r="A1651"/>
  <c r="G1650"/>
  <c r="J1650" s="1"/>
  <c r="F1650"/>
  <c r="E1650"/>
  <c r="D1650"/>
  <c r="C1650"/>
  <c r="B1650"/>
  <c r="A1650"/>
  <c r="G1649"/>
  <c r="J1649" s="1"/>
  <c r="F1649"/>
  <c r="E1649"/>
  <c r="D1649"/>
  <c r="C1649"/>
  <c r="B1649"/>
  <c r="A1649"/>
  <c r="G1648"/>
  <c r="J1648" s="1"/>
  <c r="F1648"/>
  <c r="E1648"/>
  <c r="D1648"/>
  <c r="C1648"/>
  <c r="B1648"/>
  <c r="A1648"/>
  <c r="G1647"/>
  <c r="J1647" s="1"/>
  <c r="F1647"/>
  <c r="E1647"/>
  <c r="D1647"/>
  <c r="C1647"/>
  <c r="B1647"/>
  <c r="A1647"/>
  <c r="G1646"/>
  <c r="J1646" s="1"/>
  <c r="F1646"/>
  <c r="E1646"/>
  <c r="D1646"/>
  <c r="C1646"/>
  <c r="B1646"/>
  <c r="A1646"/>
  <c r="G1645"/>
  <c r="J1645" s="1"/>
  <c r="F1645"/>
  <c r="E1645"/>
  <c r="D1645"/>
  <c r="C1645"/>
  <c r="B1645"/>
  <c r="A1645"/>
  <c r="G1644"/>
  <c r="J1644" s="1"/>
  <c r="F1644"/>
  <c r="E1644"/>
  <c r="D1644"/>
  <c r="C1644"/>
  <c r="B1644"/>
  <c r="A1644"/>
  <c r="G1643"/>
  <c r="J1643" s="1"/>
  <c r="F1643"/>
  <c r="E1643"/>
  <c r="D1643"/>
  <c r="C1643"/>
  <c r="B1643"/>
  <c r="A1643"/>
  <c r="G1642"/>
  <c r="J1642" s="1"/>
  <c r="F1642"/>
  <c r="E1642"/>
  <c r="D1642"/>
  <c r="C1642"/>
  <c r="B1642"/>
  <c r="A1642"/>
  <c r="G1641"/>
  <c r="J1641" s="1"/>
  <c r="F1641"/>
  <c r="E1641"/>
  <c r="D1641"/>
  <c r="C1641"/>
  <c r="B1641"/>
  <c r="A1641"/>
  <c r="G1640"/>
  <c r="J1640" s="1"/>
  <c r="F1640"/>
  <c r="E1640"/>
  <c r="D1640"/>
  <c r="C1640"/>
  <c r="B1640"/>
  <c r="A1640"/>
  <c r="G1639"/>
  <c r="J1639" s="1"/>
  <c r="F1639"/>
  <c r="E1639"/>
  <c r="D1639"/>
  <c r="C1639"/>
  <c r="B1639"/>
  <c r="A1639"/>
  <c r="G1638"/>
  <c r="J1638" s="1"/>
  <c r="F1638"/>
  <c r="E1638"/>
  <c r="D1638"/>
  <c r="C1638"/>
  <c r="B1638"/>
  <c r="A1638"/>
  <c r="G1637"/>
  <c r="J1637" s="1"/>
  <c r="F1637"/>
  <c r="E1637"/>
  <c r="D1637"/>
  <c r="C1637"/>
  <c r="B1637"/>
  <c r="A1637"/>
  <c r="G1636"/>
  <c r="J1636" s="1"/>
  <c r="F1636"/>
  <c r="E1636"/>
  <c r="D1636"/>
  <c r="C1636"/>
  <c r="B1636"/>
  <c r="A1636"/>
  <c r="G1635"/>
  <c r="J1635" s="1"/>
  <c r="F1635"/>
  <c r="E1635"/>
  <c r="D1635"/>
  <c r="C1635"/>
  <c r="B1635"/>
  <c r="A1635"/>
  <c r="G1634"/>
  <c r="J1634" s="1"/>
  <c r="F1634"/>
  <c r="E1634"/>
  <c r="D1634"/>
  <c r="C1634"/>
  <c r="B1634"/>
  <c r="A1634"/>
  <c r="G1633"/>
  <c r="J1633" s="1"/>
  <c r="F1633"/>
  <c r="E1633"/>
  <c r="D1633"/>
  <c r="C1633"/>
  <c r="B1633"/>
  <c r="A1633"/>
  <c r="G1632"/>
  <c r="J1632" s="1"/>
  <c r="F1632"/>
  <c r="E1632"/>
  <c r="D1632"/>
  <c r="C1632"/>
  <c r="B1632"/>
  <c r="A1632"/>
  <c r="G1631"/>
  <c r="J1631" s="1"/>
  <c r="F1631"/>
  <c r="E1631"/>
  <c r="D1631"/>
  <c r="C1631"/>
  <c r="B1631"/>
  <c r="A1631"/>
  <c r="G1630"/>
  <c r="J1630" s="1"/>
  <c r="F1630"/>
  <c r="E1630"/>
  <c r="D1630"/>
  <c r="C1630"/>
  <c r="B1630"/>
  <c r="A1630"/>
  <c r="G1629"/>
  <c r="J1629" s="1"/>
  <c r="F1629"/>
  <c r="E1629"/>
  <c r="D1629"/>
  <c r="C1629"/>
  <c r="B1629"/>
  <c r="A1629"/>
  <c r="G1628"/>
  <c r="J1628" s="1"/>
  <c r="F1628"/>
  <c r="E1628"/>
  <c r="D1628"/>
  <c r="C1628"/>
  <c r="B1628"/>
  <c r="A1628"/>
  <c r="G1627"/>
  <c r="J1627" s="1"/>
  <c r="F1627"/>
  <c r="E1627"/>
  <c r="D1627"/>
  <c r="C1627"/>
  <c r="B1627"/>
  <c r="A1627"/>
  <c r="G1626"/>
  <c r="J1626" s="1"/>
  <c r="F1626"/>
  <c r="E1626"/>
  <c r="D1626"/>
  <c r="C1626"/>
  <c r="B1626"/>
  <c r="A1626"/>
  <c r="G1625"/>
  <c r="J1625" s="1"/>
  <c r="F1625"/>
  <c r="E1625"/>
  <c r="D1625"/>
  <c r="C1625"/>
  <c r="B1625"/>
  <c r="A1625"/>
  <c r="G1624"/>
  <c r="J1624" s="1"/>
  <c r="F1624"/>
  <c r="E1624"/>
  <c r="D1624"/>
  <c r="C1624"/>
  <c r="B1624"/>
  <c r="A1624"/>
  <c r="G1623"/>
  <c r="J1623" s="1"/>
  <c r="F1623"/>
  <c r="E1623"/>
  <c r="D1623"/>
  <c r="C1623"/>
  <c r="B1623"/>
  <c r="A1623"/>
  <c r="G1622"/>
  <c r="J1622" s="1"/>
  <c r="F1622"/>
  <c r="E1622"/>
  <c r="D1622"/>
  <c r="C1622"/>
  <c r="B1622"/>
  <c r="A1622"/>
  <c r="G1621"/>
  <c r="J1621" s="1"/>
  <c r="F1621"/>
  <c r="E1621"/>
  <c r="D1621"/>
  <c r="C1621"/>
  <c r="B1621"/>
  <c r="A1621"/>
  <c r="G1620"/>
  <c r="J1620" s="1"/>
  <c r="F1620"/>
  <c r="E1620"/>
  <c r="D1620"/>
  <c r="C1620"/>
  <c r="B1620"/>
  <c r="A1620"/>
  <c r="G1619"/>
  <c r="J1619" s="1"/>
  <c r="F1619"/>
  <c r="E1619"/>
  <c r="D1619"/>
  <c r="C1619"/>
  <c r="B1619"/>
  <c r="A1619"/>
  <c r="G1618"/>
  <c r="J1618" s="1"/>
  <c r="F1618"/>
  <c r="E1618"/>
  <c r="D1618"/>
  <c r="C1618"/>
  <c r="B1618"/>
  <c r="A1618"/>
  <c r="G1617"/>
  <c r="J1617" s="1"/>
  <c r="F1617"/>
  <c r="E1617"/>
  <c r="D1617"/>
  <c r="C1617"/>
  <c r="B1617"/>
  <c r="A1617"/>
  <c r="G1616"/>
  <c r="J1616" s="1"/>
  <c r="F1616"/>
  <c r="E1616"/>
  <c r="D1616"/>
  <c r="C1616"/>
  <c r="B1616"/>
  <c r="A1616"/>
  <c r="G1615"/>
  <c r="J1615" s="1"/>
  <c r="F1615"/>
  <c r="E1615"/>
  <c r="D1615"/>
  <c r="C1615"/>
  <c r="B1615"/>
  <c r="A1615"/>
  <c r="G1614"/>
  <c r="J1614" s="1"/>
  <c r="F1614"/>
  <c r="E1614"/>
  <c r="D1614"/>
  <c r="C1614"/>
  <c r="B1614"/>
  <c r="A1614"/>
  <c r="G1613"/>
  <c r="J1613" s="1"/>
  <c r="F1613"/>
  <c r="E1613"/>
  <c r="D1613"/>
  <c r="C1613"/>
  <c r="B1613"/>
  <c r="A1613"/>
  <c r="G1612"/>
  <c r="J1612" s="1"/>
  <c r="F1612"/>
  <c r="E1612"/>
  <c r="D1612"/>
  <c r="C1612"/>
  <c r="B1612"/>
  <c r="A1612"/>
  <c r="G1611"/>
  <c r="J1611" s="1"/>
  <c r="F1611"/>
  <c r="E1611"/>
  <c r="D1611"/>
  <c r="C1611"/>
  <c r="B1611"/>
  <c r="A1611"/>
  <c r="G1610"/>
  <c r="J1610" s="1"/>
  <c r="F1610"/>
  <c r="E1610"/>
  <c r="D1610"/>
  <c r="C1610"/>
  <c r="B1610"/>
  <c r="A1610"/>
  <c r="G1609"/>
  <c r="J1609" s="1"/>
  <c r="F1609"/>
  <c r="E1609"/>
  <c r="D1609"/>
  <c r="C1609"/>
  <c r="B1609"/>
  <c r="A1609"/>
  <c r="G1608"/>
  <c r="J1608" s="1"/>
  <c r="F1608"/>
  <c r="E1608"/>
  <c r="D1608"/>
  <c r="C1608"/>
  <c r="B1608"/>
  <c r="A1608"/>
  <c r="G1607"/>
  <c r="J1607" s="1"/>
  <c r="F1607"/>
  <c r="E1607"/>
  <c r="D1607"/>
  <c r="C1607"/>
  <c r="B1607"/>
  <c r="A1607"/>
  <c r="G1606"/>
  <c r="J1606" s="1"/>
  <c r="F1606"/>
  <c r="E1606"/>
  <c r="D1606"/>
  <c r="C1606"/>
  <c r="B1606"/>
  <c r="A1606"/>
  <c r="G1605"/>
  <c r="J1605" s="1"/>
  <c r="F1605"/>
  <c r="E1605"/>
  <c r="D1605"/>
  <c r="C1605"/>
  <c r="B1605"/>
  <c r="A1605"/>
  <c r="G1604"/>
  <c r="J1604" s="1"/>
  <c r="F1604"/>
  <c r="E1604"/>
  <c r="D1604"/>
  <c r="C1604"/>
  <c r="B1604"/>
  <c r="A1604"/>
  <c r="G1603"/>
  <c r="J1603" s="1"/>
  <c r="F1603"/>
  <c r="E1603"/>
  <c r="D1603"/>
  <c r="C1603"/>
  <c r="B1603"/>
  <c r="A1603"/>
  <c r="G1602"/>
  <c r="J1602" s="1"/>
  <c r="F1602"/>
  <c r="E1602"/>
  <c r="D1602"/>
  <c r="C1602"/>
  <c r="B1602"/>
  <c r="A1602"/>
  <c r="G1601"/>
  <c r="J1601" s="1"/>
  <c r="F1601"/>
  <c r="E1601"/>
  <c r="D1601"/>
  <c r="C1601"/>
  <c r="B1601"/>
  <c r="A1601"/>
  <c r="G1600"/>
  <c r="J1600" s="1"/>
  <c r="F1600"/>
  <c r="E1600"/>
  <c r="D1600"/>
  <c r="C1600"/>
  <c r="B1600"/>
  <c r="A1600"/>
  <c r="G1599"/>
  <c r="J1599" s="1"/>
  <c r="F1599"/>
  <c r="E1599"/>
  <c r="D1599"/>
  <c r="C1599"/>
  <c r="B1599"/>
  <c r="A1599"/>
  <c r="G1598"/>
  <c r="J1598" s="1"/>
  <c r="F1598"/>
  <c r="E1598"/>
  <c r="D1598"/>
  <c r="C1598"/>
  <c r="B1598"/>
  <c r="A1598"/>
  <c r="G1597"/>
  <c r="J1597" s="1"/>
  <c r="F1597"/>
  <c r="E1597"/>
  <c r="D1597"/>
  <c r="C1597"/>
  <c r="B1597"/>
  <c r="A1597"/>
  <c r="G1596"/>
  <c r="J1596" s="1"/>
  <c r="F1596"/>
  <c r="E1596"/>
  <c r="D1596"/>
  <c r="C1596"/>
  <c r="B1596"/>
  <c r="A1596"/>
  <c r="G1595"/>
  <c r="J1595" s="1"/>
  <c r="F1595"/>
  <c r="E1595"/>
  <c r="D1595"/>
  <c r="C1595"/>
  <c r="B1595"/>
  <c r="A1595"/>
  <c r="G1594"/>
  <c r="J1594" s="1"/>
  <c r="F1594"/>
  <c r="E1594"/>
  <c r="D1594"/>
  <c r="C1594"/>
  <c r="B1594"/>
  <c r="A1594"/>
  <c r="G1593"/>
  <c r="J1593" s="1"/>
  <c r="F1593"/>
  <c r="E1593"/>
  <c r="D1593"/>
  <c r="C1593"/>
  <c r="B1593"/>
  <c r="A1593"/>
  <c r="G1592"/>
  <c r="J1592" s="1"/>
  <c r="F1592"/>
  <c r="E1592"/>
  <c r="D1592"/>
  <c r="C1592"/>
  <c r="B1592"/>
  <c r="A1592"/>
  <c r="G1591"/>
  <c r="J1591" s="1"/>
  <c r="F1591"/>
  <c r="E1591"/>
  <c r="D1591"/>
  <c r="C1591"/>
  <c r="B1591"/>
  <c r="A1591"/>
  <c r="G1590"/>
  <c r="J1590" s="1"/>
  <c r="F1590"/>
  <c r="E1590"/>
  <c r="D1590"/>
  <c r="C1590"/>
  <c r="B1590"/>
  <c r="A1590"/>
  <c r="G1589"/>
  <c r="J1589" s="1"/>
  <c r="F1589"/>
  <c r="E1589"/>
  <c r="D1589"/>
  <c r="C1589"/>
  <c r="B1589"/>
  <c r="A1589"/>
  <c r="G1588"/>
  <c r="J1588" s="1"/>
  <c r="F1588"/>
  <c r="E1588"/>
  <c r="D1588"/>
  <c r="C1588"/>
  <c r="B1588"/>
  <c r="A1588"/>
  <c r="G1587"/>
  <c r="J1587" s="1"/>
  <c r="F1587"/>
  <c r="E1587"/>
  <c r="D1587"/>
  <c r="C1587"/>
  <c r="B1587"/>
  <c r="A1587"/>
  <c r="G1586"/>
  <c r="J1586" s="1"/>
  <c r="F1586"/>
  <c r="E1586"/>
  <c r="D1586"/>
  <c r="C1586"/>
  <c r="B1586"/>
  <c r="A1586"/>
  <c r="G1585"/>
  <c r="J1585" s="1"/>
  <c r="F1585"/>
  <c r="E1585"/>
  <c r="D1585"/>
  <c r="C1585"/>
  <c r="B1585"/>
  <c r="A1585"/>
  <c r="G1584"/>
  <c r="J1584" s="1"/>
  <c r="F1584"/>
  <c r="E1584"/>
  <c r="D1584"/>
  <c r="C1584"/>
  <c r="B1584"/>
  <c r="A1584"/>
  <c r="G1583"/>
  <c r="J1583" s="1"/>
  <c r="F1583"/>
  <c r="E1583"/>
  <c r="D1583"/>
  <c r="C1583"/>
  <c r="B1583"/>
  <c r="A1583"/>
  <c r="G1582"/>
  <c r="J1582" s="1"/>
  <c r="F1582"/>
  <c r="E1582"/>
  <c r="D1582"/>
  <c r="C1582"/>
  <c r="B1582"/>
  <c r="A1582"/>
  <c r="G1581"/>
  <c r="J1581" s="1"/>
  <c r="F1581"/>
  <c r="E1581"/>
  <c r="D1581"/>
  <c r="C1581"/>
  <c r="B1581"/>
  <c r="A1581"/>
  <c r="G1580"/>
  <c r="J1580" s="1"/>
  <c r="F1580"/>
  <c r="E1580"/>
  <c r="D1580"/>
  <c r="C1580"/>
  <c r="B1580"/>
  <c r="A1580"/>
  <c r="G1579"/>
  <c r="J1579" s="1"/>
  <c r="F1579"/>
  <c r="E1579"/>
  <c r="D1579"/>
  <c r="C1579"/>
  <c r="B1579"/>
  <c r="A1579"/>
  <c r="G1578"/>
  <c r="J1578" s="1"/>
  <c r="F1578"/>
  <c r="E1578"/>
  <c r="D1578"/>
  <c r="C1578"/>
  <c r="B1578"/>
  <c r="A1578"/>
  <c r="G1577"/>
  <c r="J1577" s="1"/>
  <c r="F1577"/>
  <c r="E1577"/>
  <c r="D1577"/>
  <c r="C1577"/>
  <c r="B1577"/>
  <c r="A1577"/>
  <c r="G1576"/>
  <c r="J1576" s="1"/>
  <c r="F1576"/>
  <c r="E1576"/>
  <c r="D1576"/>
  <c r="C1576"/>
  <c r="B1576"/>
  <c r="A1576"/>
  <c r="G1575"/>
  <c r="J1575" s="1"/>
  <c r="F1575"/>
  <c r="E1575"/>
  <c r="D1575"/>
  <c r="C1575"/>
  <c r="B1575"/>
  <c r="A1575"/>
  <c r="G1574"/>
  <c r="J1574" s="1"/>
  <c r="F1574"/>
  <c r="E1574"/>
  <c r="D1574"/>
  <c r="C1574"/>
  <c r="B1574"/>
  <c r="A1574"/>
  <c r="G1573"/>
  <c r="J1573" s="1"/>
  <c r="F1573"/>
  <c r="E1573"/>
  <c r="D1573"/>
  <c r="C1573"/>
  <c r="B1573"/>
  <c r="A1573"/>
  <c r="G1572"/>
  <c r="J1572" s="1"/>
  <c r="F1572"/>
  <c r="E1572"/>
  <c r="D1572"/>
  <c r="C1572"/>
  <c r="B1572"/>
  <c r="A1572"/>
  <c r="G1571"/>
  <c r="J1571" s="1"/>
  <c r="F1571"/>
  <c r="E1571"/>
  <c r="D1571"/>
  <c r="C1571"/>
  <c r="B1571"/>
  <c r="A1571"/>
  <c r="G1570"/>
  <c r="J1570" s="1"/>
  <c r="F1570"/>
  <c r="E1570"/>
  <c r="D1570"/>
  <c r="C1570"/>
  <c r="B1570"/>
  <c r="A1570"/>
  <c r="G1569"/>
  <c r="J1569" s="1"/>
  <c r="F1569"/>
  <c r="E1569"/>
  <c r="D1569"/>
  <c r="C1569"/>
  <c r="B1569"/>
  <c r="A1569"/>
  <c r="G1568"/>
  <c r="J1568" s="1"/>
  <c r="F1568"/>
  <c r="E1568"/>
  <c r="D1568"/>
  <c r="C1568"/>
  <c r="B1568"/>
  <c r="A1568"/>
  <c r="G1567"/>
  <c r="J1567" s="1"/>
  <c r="F1567"/>
  <c r="E1567"/>
  <c r="D1567"/>
  <c r="C1567"/>
  <c r="B1567"/>
  <c r="A1567"/>
  <c r="G1566"/>
  <c r="J1566" s="1"/>
  <c r="F1566"/>
  <c r="E1566"/>
  <c r="D1566"/>
  <c r="C1566"/>
  <c r="B1566"/>
  <c r="A1566"/>
  <c r="G1565"/>
  <c r="J1565" s="1"/>
  <c r="F1565"/>
  <c r="E1565"/>
  <c r="D1565"/>
  <c r="C1565"/>
  <c r="B1565"/>
  <c r="A1565"/>
  <c r="G1564"/>
  <c r="J1564" s="1"/>
  <c r="F1564"/>
  <c r="E1564"/>
  <c r="D1564"/>
  <c r="C1564"/>
  <c r="B1564"/>
  <c r="A1564"/>
  <c r="G1563"/>
  <c r="J1563" s="1"/>
  <c r="F1563"/>
  <c r="E1563"/>
  <c r="D1563"/>
  <c r="C1563"/>
  <c r="B1563"/>
  <c r="A1563"/>
  <c r="G1562"/>
  <c r="J1562" s="1"/>
  <c r="F1562"/>
  <c r="E1562"/>
  <c r="D1562"/>
  <c r="C1562"/>
  <c r="B1562"/>
  <c r="A1562"/>
  <c r="G1561"/>
  <c r="J1561" s="1"/>
  <c r="F1561"/>
  <c r="E1561"/>
  <c r="D1561"/>
  <c r="C1561"/>
  <c r="B1561"/>
  <c r="A1561"/>
  <c r="G1560"/>
  <c r="J1560" s="1"/>
  <c r="F1560"/>
  <c r="E1560"/>
  <c r="D1560"/>
  <c r="C1560"/>
  <c r="B1560"/>
  <c r="A1560"/>
  <c r="G1559"/>
  <c r="J1559" s="1"/>
  <c r="F1559"/>
  <c r="E1559"/>
  <c r="D1559"/>
  <c r="C1559"/>
  <c r="B1559"/>
  <c r="A1559"/>
  <c r="G1558"/>
  <c r="J1558" s="1"/>
  <c r="F1558"/>
  <c r="E1558"/>
  <c r="D1558"/>
  <c r="C1558"/>
  <c r="B1558"/>
  <c r="A1558"/>
  <c r="G1557"/>
  <c r="J1557" s="1"/>
  <c r="F1557"/>
  <c r="E1557"/>
  <c r="D1557"/>
  <c r="C1557"/>
  <c r="B1557"/>
  <c r="A1557"/>
  <c r="G1556"/>
  <c r="J1556" s="1"/>
  <c r="F1556"/>
  <c r="E1556"/>
  <c r="D1556"/>
  <c r="C1556"/>
  <c r="B1556"/>
  <c r="A1556"/>
  <c r="G1555"/>
  <c r="J1555" s="1"/>
  <c r="F1555"/>
  <c r="E1555"/>
  <c r="D1555"/>
  <c r="C1555"/>
  <c r="B1555"/>
  <c r="A1555"/>
  <c r="G1554"/>
  <c r="J1554" s="1"/>
  <c r="F1554"/>
  <c r="E1554"/>
  <c r="D1554"/>
  <c r="C1554"/>
  <c r="B1554"/>
  <c r="A1554"/>
  <c r="G1553"/>
  <c r="J1553" s="1"/>
  <c r="F1553"/>
  <c r="E1553"/>
  <c r="D1553"/>
  <c r="C1553"/>
  <c r="B1553"/>
  <c r="A1553"/>
  <c r="G1552"/>
  <c r="J1552" s="1"/>
  <c r="F1552"/>
  <c r="E1552"/>
  <c r="D1552"/>
  <c r="C1552"/>
  <c r="B1552"/>
  <c r="A1552"/>
  <c r="G1551"/>
  <c r="J1551" s="1"/>
  <c r="F1551"/>
  <c r="E1551"/>
  <c r="D1551"/>
  <c r="C1551"/>
  <c r="B1551"/>
  <c r="A1551"/>
  <c r="G1550"/>
  <c r="J1550" s="1"/>
  <c r="F1550"/>
  <c r="E1550"/>
  <c r="D1550"/>
  <c r="C1550"/>
  <c r="B1550"/>
  <c r="A1550"/>
  <c r="G1549"/>
  <c r="J1549" s="1"/>
  <c r="F1549"/>
  <c r="E1549"/>
  <c r="D1549"/>
  <c r="C1549"/>
  <c r="B1549"/>
  <c r="A1549"/>
  <c r="G1548"/>
  <c r="J1548" s="1"/>
  <c r="F1548"/>
  <c r="E1548"/>
  <c r="D1548"/>
  <c r="C1548"/>
  <c r="B1548"/>
  <c r="A1548"/>
  <c r="G1547"/>
  <c r="J1547" s="1"/>
  <c r="F1547"/>
  <c r="E1547"/>
  <c r="D1547"/>
  <c r="C1547"/>
  <c r="B1547"/>
  <c r="A1547"/>
  <c r="G1546"/>
  <c r="J1546" s="1"/>
  <c r="F1546"/>
  <c r="E1546"/>
  <c r="D1546"/>
  <c r="C1546"/>
  <c r="B1546"/>
  <c r="A1546"/>
  <c r="G1545"/>
  <c r="J1545" s="1"/>
  <c r="F1545"/>
  <c r="E1545"/>
  <c r="D1545"/>
  <c r="C1545"/>
  <c r="B1545"/>
  <c r="A1545"/>
  <c r="G1544"/>
  <c r="J1544" s="1"/>
  <c r="F1544"/>
  <c r="E1544"/>
  <c r="D1544"/>
  <c r="C1544"/>
  <c r="B1544"/>
  <c r="A1544"/>
  <c r="G1543"/>
  <c r="J1543" s="1"/>
  <c r="F1543"/>
  <c r="E1543"/>
  <c r="D1543"/>
  <c r="C1543"/>
  <c r="B1543"/>
  <c r="A1543"/>
  <c r="G1542"/>
  <c r="J1542" s="1"/>
  <c r="F1542"/>
  <c r="E1542"/>
  <c r="D1542"/>
  <c r="C1542"/>
  <c r="B1542"/>
  <c r="A1542"/>
  <c r="G1541"/>
  <c r="J1541" s="1"/>
  <c r="F1541"/>
  <c r="E1541"/>
  <c r="D1541"/>
  <c r="C1541"/>
  <c r="B1541"/>
  <c r="A1541"/>
  <c r="G1540"/>
  <c r="J1540" s="1"/>
  <c r="F1540"/>
  <c r="E1540"/>
  <c r="D1540"/>
  <c r="C1540"/>
  <c r="B1540"/>
  <c r="A1540"/>
  <c r="G1539"/>
  <c r="J1539" s="1"/>
  <c r="F1539"/>
  <c r="E1539"/>
  <c r="D1539"/>
  <c r="C1539"/>
  <c r="B1539"/>
  <c r="A1539"/>
  <c r="G1538"/>
  <c r="J1538" s="1"/>
  <c r="F1538"/>
  <c r="E1538"/>
  <c r="D1538"/>
  <c r="C1538"/>
  <c r="B1538"/>
  <c r="A1538"/>
  <c r="G1537"/>
  <c r="J1537" s="1"/>
  <c r="F1537"/>
  <c r="E1537"/>
  <c r="D1537"/>
  <c r="C1537"/>
  <c r="B1537"/>
  <c r="A1537"/>
  <c r="G1536"/>
  <c r="J1536" s="1"/>
  <c r="F1536"/>
  <c r="E1536"/>
  <c r="D1536"/>
  <c r="C1536"/>
  <c r="B1536"/>
  <c r="A1536"/>
  <c r="G1535"/>
  <c r="J1535" s="1"/>
  <c r="F1535"/>
  <c r="E1535"/>
  <c r="D1535"/>
  <c r="C1535"/>
  <c r="B1535"/>
  <c r="A1535"/>
  <c r="G1534"/>
  <c r="J1534" s="1"/>
  <c r="F1534"/>
  <c r="E1534"/>
  <c r="D1534"/>
  <c r="C1534"/>
  <c r="B1534"/>
  <c r="A1534"/>
  <c r="G1533"/>
  <c r="J1533" s="1"/>
  <c r="F1533"/>
  <c r="E1533"/>
  <c r="D1533"/>
  <c r="C1533"/>
  <c r="B1533"/>
  <c r="A1533"/>
  <c r="G1532"/>
  <c r="J1532" s="1"/>
  <c r="F1532"/>
  <c r="E1532"/>
  <c r="D1532"/>
  <c r="C1532"/>
  <c r="B1532"/>
  <c r="A1532"/>
  <c r="G1531"/>
  <c r="J1531" s="1"/>
  <c r="F1531"/>
  <c r="E1531"/>
  <c r="D1531"/>
  <c r="C1531"/>
  <c r="B1531"/>
  <c r="A1531"/>
  <c r="G1530"/>
  <c r="J1530" s="1"/>
  <c r="F1530"/>
  <c r="E1530"/>
  <c r="D1530"/>
  <c r="C1530"/>
  <c r="B1530"/>
  <c r="A1530"/>
  <c r="G1529"/>
  <c r="J1529" s="1"/>
  <c r="F1529"/>
  <c r="E1529"/>
  <c r="D1529"/>
  <c r="C1529"/>
  <c r="B1529"/>
  <c r="A1529"/>
  <c r="G1528"/>
  <c r="J1528" s="1"/>
  <c r="F1528"/>
  <c r="E1528"/>
  <c r="D1528"/>
  <c r="C1528"/>
  <c r="B1528"/>
  <c r="A1528"/>
  <c r="G1527"/>
  <c r="J1527" s="1"/>
  <c r="F1527"/>
  <c r="E1527"/>
  <c r="D1527"/>
  <c r="C1527"/>
  <c r="B1527"/>
  <c r="A1527"/>
  <c r="G1526"/>
  <c r="J1526" s="1"/>
  <c r="F1526"/>
  <c r="E1526"/>
  <c r="D1526"/>
  <c r="C1526"/>
  <c r="B1526"/>
  <c r="A1526"/>
  <c r="G1525"/>
  <c r="J1525" s="1"/>
  <c r="F1525"/>
  <c r="E1525"/>
  <c r="D1525"/>
  <c r="C1525"/>
  <c r="B1525"/>
  <c r="A1525"/>
  <c r="G1524"/>
  <c r="J1524" s="1"/>
  <c r="F1524"/>
  <c r="E1524"/>
  <c r="D1524"/>
  <c r="C1524"/>
  <c r="B1524"/>
  <c r="A1524"/>
  <c r="G1523"/>
  <c r="J1523" s="1"/>
  <c r="F1523"/>
  <c r="E1523"/>
  <c r="D1523"/>
  <c r="C1523"/>
  <c r="B1523"/>
  <c r="A1523"/>
  <c r="G1522"/>
  <c r="J1522" s="1"/>
  <c r="F1522"/>
  <c r="E1522"/>
  <c r="D1522"/>
  <c r="C1522"/>
  <c r="B1522"/>
  <c r="A1522"/>
  <c r="G1521"/>
  <c r="J1521" s="1"/>
  <c r="F1521"/>
  <c r="E1521"/>
  <c r="D1521"/>
  <c r="C1521"/>
  <c r="B1521"/>
  <c r="A1521"/>
  <c r="G1520"/>
  <c r="J1520" s="1"/>
  <c r="F1520"/>
  <c r="E1520"/>
  <c r="D1520"/>
  <c r="C1520"/>
  <c r="B1520"/>
  <c r="A1520"/>
  <c r="G1519"/>
  <c r="J1519" s="1"/>
  <c r="F1519"/>
  <c r="E1519"/>
  <c r="D1519"/>
  <c r="C1519"/>
  <c r="B1519"/>
  <c r="A1519"/>
  <c r="G1518"/>
  <c r="J1518" s="1"/>
  <c r="F1518"/>
  <c r="E1518"/>
  <c r="D1518"/>
  <c r="C1518"/>
  <c r="B1518"/>
  <c r="A1518"/>
  <c r="G1517"/>
  <c r="J1517" s="1"/>
  <c r="F1517"/>
  <c r="E1517"/>
  <c r="D1517"/>
  <c r="C1517"/>
  <c r="B1517"/>
  <c r="A1517"/>
  <c r="G1516"/>
  <c r="J1516" s="1"/>
  <c r="F1516"/>
  <c r="E1516"/>
  <c r="D1516"/>
  <c r="C1516"/>
  <c r="B1516"/>
  <c r="A1516"/>
  <c r="G1515"/>
  <c r="J1515" s="1"/>
  <c r="F1515"/>
  <c r="E1515"/>
  <c r="D1515"/>
  <c r="C1515"/>
  <c r="B1515"/>
  <c r="A1515"/>
  <c r="G1514"/>
  <c r="J1514" s="1"/>
  <c r="F1514"/>
  <c r="E1514"/>
  <c r="D1514"/>
  <c r="C1514"/>
  <c r="B1514"/>
  <c r="A1514"/>
  <c r="G1513"/>
  <c r="J1513" s="1"/>
  <c r="F1513"/>
  <c r="E1513"/>
  <c r="D1513"/>
  <c r="C1513"/>
  <c r="B1513"/>
  <c r="A1513"/>
  <c r="G1512"/>
  <c r="J1512" s="1"/>
  <c r="F1512"/>
  <c r="E1512"/>
  <c r="D1512"/>
  <c r="C1512"/>
  <c r="B1512"/>
  <c r="A1512"/>
  <c r="G1511"/>
  <c r="J1511" s="1"/>
  <c r="F1511"/>
  <c r="E1511"/>
  <c r="D1511"/>
  <c r="C1511"/>
  <c r="B1511"/>
  <c r="A1511"/>
  <c r="G1510"/>
  <c r="J1510" s="1"/>
  <c r="F1510"/>
  <c r="E1510"/>
  <c r="D1510"/>
  <c r="C1510"/>
  <c r="B1510"/>
  <c r="A1510"/>
  <c r="G1509"/>
  <c r="J1509" s="1"/>
  <c r="F1509"/>
  <c r="E1509"/>
  <c r="D1509"/>
  <c r="C1509"/>
  <c r="B1509"/>
  <c r="A1509"/>
  <c r="G1508"/>
  <c r="J1508" s="1"/>
  <c r="F1508"/>
  <c r="E1508"/>
  <c r="D1508"/>
  <c r="C1508"/>
  <c r="B1508"/>
  <c r="A1508"/>
  <c r="G1507"/>
  <c r="J1507" s="1"/>
  <c r="F1507"/>
  <c r="E1507"/>
  <c r="D1507"/>
  <c r="C1507"/>
  <c r="B1507"/>
  <c r="A1507"/>
  <c r="G1506"/>
  <c r="J1506" s="1"/>
  <c r="F1506"/>
  <c r="E1506"/>
  <c r="D1506"/>
  <c r="C1506"/>
  <c r="B1506"/>
  <c r="A1506"/>
  <c r="G1505"/>
  <c r="J1505" s="1"/>
  <c r="F1505"/>
  <c r="E1505"/>
  <c r="D1505"/>
  <c r="C1505"/>
  <c r="B1505"/>
  <c r="A1505"/>
  <c r="G1504"/>
  <c r="J1504" s="1"/>
  <c r="F1504"/>
  <c r="E1504"/>
  <c r="D1504"/>
  <c r="C1504"/>
  <c r="B1504"/>
  <c r="A1504"/>
  <c r="G1503"/>
  <c r="J1503" s="1"/>
  <c r="F1503"/>
  <c r="E1503"/>
  <c r="D1503"/>
  <c r="C1503"/>
  <c r="B1503"/>
  <c r="A1503"/>
  <c r="G1502"/>
  <c r="J1502" s="1"/>
  <c r="F1502"/>
  <c r="E1502"/>
  <c r="D1502"/>
  <c r="C1502"/>
  <c r="B1502"/>
  <c r="A1502"/>
  <c r="G1501"/>
  <c r="J1501" s="1"/>
  <c r="F1501"/>
  <c r="E1501"/>
  <c r="D1501"/>
  <c r="C1501"/>
  <c r="B1501"/>
  <c r="A1501"/>
  <c r="G1500"/>
  <c r="J1500" s="1"/>
  <c r="F1500"/>
  <c r="E1500"/>
  <c r="D1500"/>
  <c r="C1500"/>
  <c r="B1500"/>
  <c r="A1500"/>
  <c r="G1499"/>
  <c r="J1499" s="1"/>
  <c r="F1499"/>
  <c r="E1499"/>
  <c r="D1499"/>
  <c r="C1499"/>
  <c r="B1499"/>
  <c r="A1499"/>
  <c r="G1498"/>
  <c r="J1498" s="1"/>
  <c r="F1498"/>
  <c r="E1498"/>
  <c r="D1498"/>
  <c r="C1498"/>
  <c r="B1498"/>
  <c r="A1498"/>
  <c r="G1497"/>
  <c r="J1497" s="1"/>
  <c r="F1497"/>
  <c r="E1497"/>
  <c r="D1497"/>
  <c r="C1497"/>
  <c r="B1497"/>
  <c r="A1497"/>
  <c r="G1496"/>
  <c r="J1496" s="1"/>
  <c r="F1496"/>
  <c r="E1496"/>
  <c r="D1496"/>
  <c r="C1496"/>
  <c r="B1496"/>
  <c r="A1496"/>
  <c r="G1495"/>
  <c r="J1495" s="1"/>
  <c r="F1495"/>
  <c r="E1495"/>
  <c r="D1495"/>
  <c r="C1495"/>
  <c r="B1495"/>
  <c r="A1495"/>
  <c r="G1494"/>
  <c r="J1494" s="1"/>
  <c r="F1494"/>
  <c r="E1494"/>
  <c r="D1494"/>
  <c r="C1494"/>
  <c r="B1494"/>
  <c r="A1494"/>
  <c r="G1493"/>
  <c r="J1493" s="1"/>
  <c r="F1493"/>
  <c r="E1493"/>
  <c r="D1493"/>
  <c r="C1493"/>
  <c r="B1493"/>
  <c r="A1493"/>
  <c r="G1492"/>
  <c r="J1492" s="1"/>
  <c r="F1492"/>
  <c r="E1492"/>
  <c r="D1492"/>
  <c r="C1492"/>
  <c r="B1492"/>
  <c r="A1492"/>
  <c r="G1491"/>
  <c r="J1491" s="1"/>
  <c r="F1491"/>
  <c r="E1491"/>
  <c r="D1491"/>
  <c r="C1491"/>
  <c r="B1491"/>
  <c r="A1491"/>
  <c r="G1490"/>
  <c r="J1490" s="1"/>
  <c r="F1490"/>
  <c r="E1490"/>
  <c r="D1490"/>
  <c r="C1490"/>
  <c r="B1490"/>
  <c r="A1490"/>
  <c r="G1489"/>
  <c r="J1489" s="1"/>
  <c r="F1489"/>
  <c r="E1489"/>
  <c r="D1489"/>
  <c r="C1489"/>
  <c r="B1489"/>
  <c r="A1489"/>
  <c r="G1488"/>
  <c r="J1488" s="1"/>
  <c r="F1488"/>
  <c r="E1488"/>
  <c r="D1488"/>
  <c r="C1488"/>
  <c r="B1488"/>
  <c r="A1488"/>
  <c r="G1487"/>
  <c r="J1487" s="1"/>
  <c r="F1487"/>
  <c r="E1487"/>
  <c r="D1487"/>
  <c r="C1487"/>
  <c r="B1487"/>
  <c r="A1487"/>
  <c r="G1486"/>
  <c r="J1486" s="1"/>
  <c r="F1486"/>
  <c r="E1486"/>
  <c r="D1486"/>
  <c r="C1486"/>
  <c r="B1486"/>
  <c r="A1486"/>
  <c r="G1485"/>
  <c r="J1485" s="1"/>
  <c r="F1485"/>
  <c r="E1485"/>
  <c r="D1485"/>
  <c r="C1485"/>
  <c r="B1485"/>
  <c r="A1485"/>
  <c r="G1484"/>
  <c r="J1484" s="1"/>
  <c r="F1484"/>
  <c r="E1484"/>
  <c r="D1484"/>
  <c r="C1484"/>
  <c r="B1484"/>
  <c r="A1484"/>
  <c r="G1483"/>
  <c r="J1483" s="1"/>
  <c r="F1483"/>
  <c r="E1483"/>
  <c r="D1483"/>
  <c r="C1483"/>
  <c r="B1483"/>
  <c r="A1483"/>
  <c r="G1482"/>
  <c r="J1482" s="1"/>
  <c r="F1482"/>
  <c r="E1482"/>
  <c r="D1482"/>
  <c r="C1482"/>
  <c r="B1482"/>
  <c r="A1482"/>
  <c r="G1481"/>
  <c r="J1481" s="1"/>
  <c r="F1481"/>
  <c r="E1481"/>
  <c r="D1481"/>
  <c r="C1481"/>
  <c r="B1481"/>
  <c r="A1481"/>
  <c r="G1480"/>
  <c r="J1480" s="1"/>
  <c r="F1480"/>
  <c r="E1480"/>
  <c r="D1480"/>
  <c r="C1480"/>
  <c r="B1480"/>
  <c r="A1480"/>
  <c r="G1479"/>
  <c r="J1479" s="1"/>
  <c r="F1479"/>
  <c r="E1479"/>
  <c r="D1479"/>
  <c r="C1479"/>
  <c r="B1479"/>
  <c r="A1479"/>
  <c r="G1478"/>
  <c r="J1478" s="1"/>
  <c r="F1478"/>
  <c r="E1478"/>
  <c r="D1478"/>
  <c r="C1478"/>
  <c r="B1478"/>
  <c r="A1478"/>
  <c r="G1477"/>
  <c r="J1477" s="1"/>
  <c r="F1477"/>
  <c r="E1477"/>
  <c r="D1477"/>
  <c r="C1477"/>
  <c r="B1477"/>
  <c r="A1477"/>
  <c r="G1476"/>
  <c r="J1476" s="1"/>
  <c r="F1476"/>
  <c r="E1476"/>
  <c r="D1476"/>
  <c r="C1476"/>
  <c r="B1476"/>
  <c r="A1476"/>
  <c r="G1475"/>
  <c r="J1475" s="1"/>
  <c r="F1475"/>
  <c r="E1475"/>
  <c r="D1475"/>
  <c r="C1475"/>
  <c r="B1475"/>
  <c r="A1475"/>
  <c r="G1474"/>
  <c r="J1474" s="1"/>
  <c r="F1474"/>
  <c r="E1474"/>
  <c r="D1474"/>
  <c r="C1474"/>
  <c r="B1474"/>
  <c r="A1474"/>
  <c r="G1473"/>
  <c r="J1473" s="1"/>
  <c r="F1473"/>
  <c r="E1473"/>
  <c r="D1473"/>
  <c r="C1473"/>
  <c r="B1473"/>
  <c r="A1473"/>
  <c r="G1472"/>
  <c r="J1472" s="1"/>
  <c r="F1472"/>
  <c r="E1472"/>
  <c r="D1472"/>
  <c r="C1472"/>
  <c r="B1472"/>
  <c r="A1472"/>
  <c r="G1471"/>
  <c r="J1471" s="1"/>
  <c r="F1471"/>
  <c r="E1471"/>
  <c r="D1471"/>
  <c r="C1471"/>
  <c r="B1471"/>
  <c r="A1471"/>
  <c r="G1470"/>
  <c r="J1470" s="1"/>
  <c r="F1470"/>
  <c r="E1470"/>
  <c r="D1470"/>
  <c r="C1470"/>
  <c r="B1470"/>
  <c r="A1470"/>
  <c r="G1469"/>
  <c r="J1469" s="1"/>
  <c r="F1469"/>
  <c r="E1469"/>
  <c r="D1469"/>
  <c r="C1469"/>
  <c r="B1469"/>
  <c r="A1469"/>
  <c r="G1468"/>
  <c r="J1468" s="1"/>
  <c r="F1468"/>
  <c r="E1468"/>
  <c r="D1468"/>
  <c r="C1468"/>
  <c r="B1468"/>
  <c r="A1468"/>
  <c r="G1467"/>
  <c r="J1467" s="1"/>
  <c r="F1467"/>
  <c r="E1467"/>
  <c r="D1467"/>
  <c r="C1467"/>
  <c r="B1467"/>
  <c r="A1467"/>
  <c r="G1466"/>
  <c r="J1466" s="1"/>
  <c r="F1466"/>
  <c r="E1466"/>
  <c r="D1466"/>
  <c r="C1466"/>
  <c r="B1466"/>
  <c r="A1466"/>
  <c r="G1465"/>
  <c r="J1465" s="1"/>
  <c r="F1465"/>
  <c r="E1465"/>
  <c r="D1465"/>
  <c r="C1465"/>
  <c r="B1465"/>
  <c r="A1465"/>
  <c r="G1464"/>
  <c r="J1464" s="1"/>
  <c r="F1464"/>
  <c r="E1464"/>
  <c r="D1464"/>
  <c r="C1464"/>
  <c r="B1464"/>
  <c r="A1464"/>
  <c r="G1463"/>
  <c r="J1463" s="1"/>
  <c r="F1463"/>
  <c r="E1463"/>
  <c r="D1463"/>
  <c r="C1463"/>
  <c r="B1463"/>
  <c r="A1463"/>
  <c r="G1462"/>
  <c r="J1462" s="1"/>
  <c r="F1462"/>
  <c r="E1462"/>
  <c r="D1462"/>
  <c r="C1462"/>
  <c r="B1462"/>
  <c r="A1462"/>
  <c r="G1461"/>
  <c r="J1461" s="1"/>
  <c r="F1461"/>
  <c r="E1461"/>
  <c r="D1461"/>
  <c r="C1461"/>
  <c r="B1461"/>
  <c r="A1461"/>
  <c r="G1460"/>
  <c r="J1460" s="1"/>
  <c r="F1460"/>
  <c r="E1460"/>
  <c r="D1460"/>
  <c r="C1460"/>
  <c r="B1460"/>
  <c r="A1460"/>
  <c r="G1459"/>
  <c r="J1459" s="1"/>
  <c r="F1459"/>
  <c r="E1459"/>
  <c r="D1459"/>
  <c r="C1459"/>
  <c r="B1459"/>
  <c r="A1459"/>
  <c r="G1458"/>
  <c r="J1458" s="1"/>
  <c r="F1458"/>
  <c r="E1458"/>
  <c r="D1458"/>
  <c r="C1458"/>
  <c r="B1458"/>
  <c r="A1458"/>
  <c r="G1457"/>
  <c r="J1457" s="1"/>
  <c r="F1457"/>
  <c r="E1457"/>
  <c r="D1457"/>
  <c r="C1457"/>
  <c r="B1457"/>
  <c r="A1457"/>
  <c r="G1456"/>
  <c r="J1456" s="1"/>
  <c r="F1456"/>
  <c r="E1456"/>
  <c r="D1456"/>
  <c r="C1456"/>
  <c r="B1456"/>
  <c r="A1456"/>
  <c r="G1455"/>
  <c r="J1455" s="1"/>
  <c r="F1455"/>
  <c r="E1455"/>
  <c r="D1455"/>
  <c r="C1455"/>
  <c r="B1455"/>
  <c r="A1455"/>
  <c r="G1454"/>
  <c r="J1454" s="1"/>
  <c r="F1454"/>
  <c r="E1454"/>
  <c r="D1454"/>
  <c r="C1454"/>
  <c r="B1454"/>
  <c r="A1454"/>
  <c r="G1453"/>
  <c r="J1453" s="1"/>
  <c r="F1453"/>
  <c r="E1453"/>
  <c r="D1453"/>
  <c r="C1453"/>
  <c r="B1453"/>
  <c r="A1453"/>
  <c r="G1452"/>
  <c r="J1452" s="1"/>
  <c r="F1452"/>
  <c r="E1452"/>
  <c r="D1452"/>
  <c r="C1452"/>
  <c r="B1452"/>
  <c r="A1452"/>
  <c r="G1451"/>
  <c r="J1451" s="1"/>
  <c r="F1451"/>
  <c r="E1451"/>
  <c r="D1451"/>
  <c r="C1451"/>
  <c r="B1451"/>
  <c r="A1451"/>
  <c r="G1450"/>
  <c r="J1450" s="1"/>
  <c r="F1450"/>
  <c r="E1450"/>
  <c r="D1450"/>
  <c r="C1450"/>
  <c r="B1450"/>
  <c r="A1450"/>
  <c r="G1449"/>
  <c r="J1449" s="1"/>
  <c r="F1449"/>
  <c r="E1449"/>
  <c r="D1449"/>
  <c r="C1449"/>
  <c r="B1449"/>
  <c r="A1449"/>
  <c r="G1448"/>
  <c r="J1448" s="1"/>
  <c r="F1448"/>
  <c r="E1448"/>
  <c r="D1448"/>
  <c r="C1448"/>
  <c r="B1448"/>
  <c r="A1448"/>
  <c r="G1447"/>
  <c r="J1447" s="1"/>
  <c r="F1447"/>
  <c r="E1447"/>
  <c r="D1447"/>
  <c r="C1447"/>
  <c r="B1447"/>
  <c r="A1447"/>
  <c r="G1446"/>
  <c r="J1446" s="1"/>
  <c r="F1446"/>
  <c r="E1446"/>
  <c r="D1446"/>
  <c r="C1446"/>
  <c r="B1446"/>
  <c r="A1446"/>
  <c r="G1445"/>
  <c r="J1445" s="1"/>
  <c r="F1445"/>
  <c r="E1445"/>
  <c r="D1445"/>
  <c r="C1445"/>
  <c r="B1445"/>
  <c r="A1445"/>
  <c r="G1444"/>
  <c r="J1444" s="1"/>
  <c r="F1444"/>
  <c r="E1444"/>
  <c r="D1444"/>
  <c r="C1444"/>
  <c r="B1444"/>
  <c r="A1444"/>
  <c r="G1443"/>
  <c r="J1443" s="1"/>
  <c r="F1443"/>
  <c r="E1443"/>
  <c r="D1443"/>
  <c r="C1443"/>
  <c r="B1443"/>
  <c r="A1443"/>
  <c r="G1442"/>
  <c r="J1442" s="1"/>
  <c r="F1442"/>
  <c r="E1442"/>
  <c r="D1442"/>
  <c r="C1442"/>
  <c r="B1442"/>
  <c r="A1442"/>
  <c r="G1441"/>
  <c r="J1441" s="1"/>
  <c r="F1441"/>
  <c r="E1441"/>
  <c r="D1441"/>
  <c r="C1441"/>
  <c r="B1441"/>
  <c r="A1441"/>
  <c r="G1440"/>
  <c r="J1440" s="1"/>
  <c r="F1440"/>
  <c r="E1440"/>
  <c r="D1440"/>
  <c r="C1440"/>
  <c r="B1440"/>
  <c r="A1440"/>
  <c r="G1439"/>
  <c r="J1439" s="1"/>
  <c r="F1439"/>
  <c r="E1439"/>
  <c r="D1439"/>
  <c r="C1439"/>
  <c r="B1439"/>
  <c r="A1439"/>
  <c r="G1438"/>
  <c r="J1438" s="1"/>
  <c r="F1438"/>
  <c r="E1438"/>
  <c r="D1438"/>
  <c r="C1438"/>
  <c r="B1438"/>
  <c r="A1438"/>
  <c r="G1437"/>
  <c r="J1437" s="1"/>
  <c r="F1437"/>
  <c r="E1437"/>
  <c r="D1437"/>
  <c r="C1437"/>
  <c r="B1437"/>
  <c r="A1437"/>
  <c r="G1436"/>
  <c r="J1436" s="1"/>
  <c r="F1436"/>
  <c r="E1436"/>
  <c r="D1436"/>
  <c r="C1436"/>
  <c r="B1436"/>
  <c r="A1436"/>
  <c r="G1435"/>
  <c r="J1435" s="1"/>
  <c r="F1435"/>
  <c r="E1435"/>
  <c r="D1435"/>
  <c r="C1435"/>
  <c r="B1435"/>
  <c r="A1435"/>
  <c r="G1434"/>
  <c r="J1434" s="1"/>
  <c r="F1434"/>
  <c r="E1434"/>
  <c r="D1434"/>
  <c r="C1434"/>
  <c r="B1434"/>
  <c r="A1434"/>
  <c r="G1433"/>
  <c r="J1433" s="1"/>
  <c r="F1433"/>
  <c r="E1433"/>
  <c r="D1433"/>
  <c r="C1433"/>
  <c r="B1433"/>
  <c r="A1433"/>
  <c r="G1432"/>
  <c r="J1432" s="1"/>
  <c r="F1432"/>
  <c r="E1432"/>
  <c r="D1432"/>
  <c r="C1432"/>
  <c r="B1432"/>
  <c r="A1432"/>
  <c r="G1431"/>
  <c r="J1431" s="1"/>
  <c r="F1431"/>
  <c r="E1431"/>
  <c r="D1431"/>
  <c r="C1431"/>
  <c r="B1431"/>
  <c r="A1431"/>
  <c r="G1430"/>
  <c r="J1430" s="1"/>
  <c r="F1430"/>
  <c r="E1430"/>
  <c r="D1430"/>
  <c r="C1430"/>
  <c r="B1430"/>
  <c r="A1430"/>
  <c r="G1429"/>
  <c r="J1429" s="1"/>
  <c r="F1429"/>
  <c r="E1429"/>
  <c r="D1429"/>
  <c r="C1429"/>
  <c r="B1429"/>
  <c r="A1429"/>
  <c r="G1428"/>
  <c r="J1428" s="1"/>
  <c r="F1428"/>
  <c r="E1428"/>
  <c r="D1428"/>
  <c r="C1428"/>
  <c r="B1428"/>
  <c r="A1428"/>
  <c r="G1427"/>
  <c r="J1427" s="1"/>
  <c r="F1427"/>
  <c r="E1427"/>
  <c r="D1427"/>
  <c r="C1427"/>
  <c r="B1427"/>
  <c r="A1427"/>
  <c r="G1426"/>
  <c r="J1426" s="1"/>
  <c r="F1426"/>
  <c r="E1426"/>
  <c r="D1426"/>
  <c r="C1426"/>
  <c r="B1426"/>
  <c r="A1426"/>
  <c r="G1425"/>
  <c r="J1425" s="1"/>
  <c r="F1425"/>
  <c r="E1425"/>
  <c r="D1425"/>
  <c r="C1425"/>
  <c r="B1425"/>
  <c r="A1425"/>
  <c r="G1424"/>
  <c r="J1424" s="1"/>
  <c r="F1424"/>
  <c r="E1424"/>
  <c r="D1424"/>
  <c r="C1424"/>
  <c r="B1424"/>
  <c r="A1424"/>
  <c r="G1423"/>
  <c r="J1423" s="1"/>
  <c r="F1423"/>
  <c r="E1423"/>
  <c r="D1423"/>
  <c r="C1423"/>
  <c r="B1423"/>
  <c r="A1423"/>
  <c r="G1422"/>
  <c r="J1422" s="1"/>
  <c r="F1422"/>
  <c r="E1422"/>
  <c r="D1422"/>
  <c r="C1422"/>
  <c r="B1422"/>
  <c r="A1422"/>
  <c r="G1421"/>
  <c r="J1421" s="1"/>
  <c r="F1421"/>
  <c r="E1421"/>
  <c r="D1421"/>
  <c r="C1421"/>
  <c r="B1421"/>
  <c r="A1421"/>
  <c r="G1420"/>
  <c r="J1420" s="1"/>
  <c r="F1420"/>
  <c r="E1420"/>
  <c r="D1420"/>
  <c r="C1420"/>
  <c r="B1420"/>
  <c r="A1420"/>
  <c r="G1419"/>
  <c r="J1419" s="1"/>
  <c r="F1419"/>
  <c r="E1419"/>
  <c r="D1419"/>
  <c r="C1419"/>
  <c r="B1419"/>
  <c r="A1419"/>
  <c r="G1418"/>
  <c r="J1418" s="1"/>
  <c r="F1418"/>
  <c r="E1418"/>
  <c r="D1418"/>
  <c r="C1418"/>
  <c r="B1418"/>
  <c r="A1418"/>
  <c r="G1417"/>
  <c r="J1417" s="1"/>
  <c r="F1417"/>
  <c r="E1417"/>
  <c r="D1417"/>
  <c r="C1417"/>
  <c r="B1417"/>
  <c r="A1417"/>
  <c r="G1416"/>
  <c r="J1416" s="1"/>
  <c r="F1416"/>
  <c r="E1416"/>
  <c r="D1416"/>
  <c r="C1416"/>
  <c r="B1416"/>
  <c r="A1416"/>
  <c r="G1415"/>
  <c r="J1415" s="1"/>
  <c r="F1415"/>
  <c r="E1415"/>
  <c r="D1415"/>
  <c r="C1415"/>
  <c r="B1415"/>
  <c r="A1415"/>
  <c r="G1414"/>
  <c r="J1414" s="1"/>
  <c r="F1414"/>
  <c r="E1414"/>
  <c r="D1414"/>
  <c r="C1414"/>
  <c r="B1414"/>
  <c r="A1414"/>
  <c r="G1413"/>
  <c r="J1413" s="1"/>
  <c r="F1413"/>
  <c r="E1413"/>
  <c r="D1413"/>
  <c r="C1413"/>
  <c r="B1413"/>
  <c r="A1413"/>
  <c r="G1412"/>
  <c r="J1412" s="1"/>
  <c r="F1412"/>
  <c r="E1412"/>
  <c r="D1412"/>
  <c r="C1412"/>
  <c r="B1412"/>
  <c r="A1412"/>
  <c r="G1411"/>
  <c r="J1411" s="1"/>
  <c r="F1411"/>
  <c r="E1411"/>
  <c r="D1411"/>
  <c r="C1411"/>
  <c r="B1411"/>
  <c r="A1411"/>
  <c r="G1410"/>
  <c r="J1410" s="1"/>
  <c r="F1410"/>
  <c r="E1410"/>
  <c r="D1410"/>
  <c r="C1410"/>
  <c r="B1410"/>
  <c r="A1410"/>
  <c r="G1409"/>
  <c r="J1409" s="1"/>
  <c r="F1409"/>
  <c r="E1409"/>
  <c r="D1409"/>
  <c r="C1409"/>
  <c r="B1409"/>
  <c r="A1409"/>
  <c r="G1408"/>
  <c r="J1408" s="1"/>
  <c r="F1408"/>
  <c r="E1408"/>
  <c r="D1408"/>
  <c r="C1408"/>
  <c r="B1408"/>
  <c r="A1408"/>
  <c r="G1407"/>
  <c r="J1407" s="1"/>
  <c r="F1407"/>
  <c r="E1407"/>
  <c r="D1407"/>
  <c r="C1407"/>
  <c r="B1407"/>
  <c r="A1407"/>
  <c r="G1406"/>
  <c r="J1406" s="1"/>
  <c r="F1406"/>
  <c r="E1406"/>
  <c r="D1406"/>
  <c r="C1406"/>
  <c r="B1406"/>
  <c r="A1406"/>
  <c r="G1405"/>
  <c r="J1405" s="1"/>
  <c r="F1405"/>
  <c r="E1405"/>
  <c r="D1405"/>
  <c r="C1405"/>
  <c r="B1405"/>
  <c r="A1405"/>
  <c r="G1404"/>
  <c r="J1404" s="1"/>
  <c r="F1404"/>
  <c r="E1404"/>
  <c r="D1404"/>
  <c r="C1404"/>
  <c r="B1404"/>
  <c r="A1404"/>
  <c r="G1403"/>
  <c r="J1403" s="1"/>
  <c r="F1403"/>
  <c r="E1403"/>
  <c r="D1403"/>
  <c r="C1403"/>
  <c r="B1403"/>
  <c r="A1403"/>
  <c r="G1402"/>
  <c r="J1402" s="1"/>
  <c r="F1402"/>
  <c r="E1402"/>
  <c r="D1402"/>
  <c r="C1402"/>
  <c r="B1402"/>
  <c r="A1402"/>
  <c r="G1401"/>
  <c r="J1401" s="1"/>
  <c r="F1401"/>
  <c r="E1401"/>
  <c r="D1401"/>
  <c r="C1401"/>
  <c r="B1401"/>
  <c r="A1401"/>
  <c r="G1400"/>
  <c r="J1400" s="1"/>
  <c r="F1400"/>
  <c r="E1400"/>
  <c r="D1400"/>
  <c r="C1400"/>
  <c r="B1400"/>
  <c r="A1400"/>
  <c r="G1399"/>
  <c r="J1399" s="1"/>
  <c r="F1399"/>
  <c r="E1399"/>
  <c r="D1399"/>
  <c r="C1399"/>
  <c r="B1399"/>
  <c r="A1399"/>
  <c r="G1398"/>
  <c r="J1398" s="1"/>
  <c r="F1398"/>
  <c r="E1398"/>
  <c r="D1398"/>
  <c r="C1398"/>
  <c r="B1398"/>
  <c r="A1398"/>
  <c r="G1397"/>
  <c r="J1397" s="1"/>
  <c r="F1397"/>
  <c r="E1397"/>
  <c r="D1397"/>
  <c r="C1397"/>
  <c r="B1397"/>
  <c r="A1397"/>
  <c r="G1396"/>
  <c r="J1396" s="1"/>
  <c r="F1396"/>
  <c r="E1396"/>
  <c r="D1396"/>
  <c r="C1396"/>
  <c r="B1396"/>
  <c r="A1396"/>
  <c r="G1395"/>
  <c r="J1395" s="1"/>
  <c r="F1395"/>
  <c r="E1395"/>
  <c r="D1395"/>
  <c r="C1395"/>
  <c r="B1395"/>
  <c r="A1395"/>
  <c r="G1394"/>
  <c r="J1394" s="1"/>
  <c r="F1394"/>
  <c r="E1394"/>
  <c r="D1394"/>
  <c r="C1394"/>
  <c r="B1394"/>
  <c r="A1394"/>
  <c r="G1393"/>
  <c r="J1393" s="1"/>
  <c r="F1393"/>
  <c r="E1393"/>
  <c r="D1393"/>
  <c r="C1393"/>
  <c r="B1393"/>
  <c r="A1393"/>
  <c r="G1392"/>
  <c r="J1392" s="1"/>
  <c r="F1392"/>
  <c r="E1392"/>
  <c r="D1392"/>
  <c r="C1392"/>
  <c r="B1392"/>
  <c r="A1392"/>
  <c r="G1391"/>
  <c r="J1391" s="1"/>
  <c r="F1391"/>
  <c r="E1391"/>
  <c r="D1391"/>
  <c r="C1391"/>
  <c r="B1391"/>
  <c r="A1391"/>
  <c r="G1390"/>
  <c r="J1390" s="1"/>
  <c r="F1390"/>
  <c r="E1390"/>
  <c r="D1390"/>
  <c r="C1390"/>
  <c r="B1390"/>
  <c r="A1390"/>
  <c r="G1389"/>
  <c r="J1389" s="1"/>
  <c r="F1389"/>
  <c r="E1389"/>
  <c r="D1389"/>
  <c r="C1389"/>
  <c r="B1389"/>
  <c r="A1389"/>
  <c r="G1388"/>
  <c r="J1388" s="1"/>
  <c r="F1388"/>
  <c r="E1388"/>
  <c r="D1388"/>
  <c r="C1388"/>
  <c r="B1388"/>
  <c r="A1388"/>
  <c r="G1387"/>
  <c r="J1387" s="1"/>
  <c r="F1387"/>
  <c r="E1387"/>
  <c r="D1387"/>
  <c r="C1387"/>
  <c r="B1387"/>
  <c r="A1387"/>
  <c r="G1386"/>
  <c r="J1386" s="1"/>
  <c r="F1386"/>
  <c r="E1386"/>
  <c r="D1386"/>
  <c r="C1386"/>
  <c r="B1386"/>
  <c r="A1386"/>
  <c r="G1385"/>
  <c r="J1385" s="1"/>
  <c r="F1385"/>
  <c r="E1385"/>
  <c r="D1385"/>
  <c r="C1385"/>
  <c r="B1385"/>
  <c r="A1385"/>
  <c r="G1384"/>
  <c r="J1384" s="1"/>
  <c r="F1384"/>
  <c r="E1384"/>
  <c r="D1384"/>
  <c r="C1384"/>
  <c r="B1384"/>
  <c r="A1384"/>
  <c r="G1383"/>
  <c r="J1383" s="1"/>
  <c r="F1383"/>
  <c r="E1383"/>
  <c r="D1383"/>
  <c r="C1383"/>
  <c r="B1383"/>
  <c r="A1383"/>
  <c r="G1382"/>
  <c r="J1382" s="1"/>
  <c r="F1382"/>
  <c r="E1382"/>
  <c r="D1382"/>
  <c r="C1382"/>
  <c r="B1382"/>
  <c r="A1382"/>
  <c r="G1381"/>
  <c r="J1381" s="1"/>
  <c r="F1381"/>
  <c r="E1381"/>
  <c r="D1381"/>
  <c r="C1381"/>
  <c r="B1381"/>
  <c r="A1381"/>
  <c r="G1380"/>
  <c r="J1380" s="1"/>
  <c r="F1380"/>
  <c r="E1380"/>
  <c r="D1380"/>
  <c r="C1380"/>
  <c r="B1380"/>
  <c r="A1380"/>
  <c r="G1379"/>
  <c r="J1379" s="1"/>
  <c r="F1379"/>
  <c r="E1379"/>
  <c r="D1379"/>
  <c r="C1379"/>
  <c r="B1379"/>
  <c r="A1379"/>
  <c r="G1378"/>
  <c r="J1378" s="1"/>
  <c r="F1378"/>
  <c r="E1378"/>
  <c r="D1378"/>
  <c r="C1378"/>
  <c r="B1378"/>
  <c r="A1378"/>
  <c r="G1377"/>
  <c r="J1377" s="1"/>
  <c r="F1377"/>
  <c r="E1377"/>
  <c r="D1377"/>
  <c r="C1377"/>
  <c r="B1377"/>
  <c r="A1377"/>
  <c r="G1376"/>
  <c r="J1376" s="1"/>
  <c r="F1376"/>
  <c r="E1376"/>
  <c r="D1376"/>
  <c r="C1376"/>
  <c r="B1376"/>
  <c r="A1376"/>
  <c r="G1375"/>
  <c r="J1375" s="1"/>
  <c r="F1375"/>
  <c r="E1375"/>
  <c r="D1375"/>
  <c r="C1375"/>
  <c r="B1375"/>
  <c r="A1375"/>
  <c r="G1374"/>
  <c r="J1374" s="1"/>
  <c r="F1374"/>
  <c r="E1374"/>
  <c r="D1374"/>
  <c r="C1374"/>
  <c r="B1374"/>
  <c r="A1374"/>
  <c r="G1373"/>
  <c r="J1373" s="1"/>
  <c r="F1373"/>
  <c r="E1373"/>
  <c r="D1373"/>
  <c r="C1373"/>
  <c r="B1373"/>
  <c r="A1373"/>
  <c r="G1372"/>
  <c r="J1372" s="1"/>
  <c r="F1372"/>
  <c r="E1372"/>
  <c r="D1372"/>
  <c r="C1372"/>
  <c r="B1372"/>
  <c r="A1372"/>
  <c r="G1371"/>
  <c r="J1371" s="1"/>
  <c r="F1371"/>
  <c r="E1371"/>
  <c r="D1371"/>
  <c r="C1371"/>
  <c r="B1371"/>
  <c r="A1371"/>
  <c r="G1370"/>
  <c r="J1370" s="1"/>
  <c r="F1370"/>
  <c r="E1370"/>
  <c r="D1370"/>
  <c r="C1370"/>
  <c r="B1370"/>
  <c r="A1370"/>
  <c r="G1369"/>
  <c r="J1369" s="1"/>
  <c r="F1369"/>
  <c r="E1369"/>
  <c r="D1369"/>
  <c r="C1369"/>
  <c r="B1369"/>
  <c r="A1369"/>
  <c r="G1368"/>
  <c r="J1368" s="1"/>
  <c r="F1368"/>
  <c r="E1368"/>
  <c r="D1368"/>
  <c r="C1368"/>
  <c r="B1368"/>
  <c r="A1368"/>
  <c r="G1367"/>
  <c r="J1367" s="1"/>
  <c r="F1367"/>
  <c r="E1367"/>
  <c r="D1367"/>
  <c r="C1367"/>
  <c r="B1367"/>
  <c r="A1367"/>
  <c r="G1366"/>
  <c r="J1366" s="1"/>
  <c r="F1366"/>
  <c r="E1366"/>
  <c r="D1366"/>
  <c r="C1366"/>
  <c r="B1366"/>
  <c r="A1366"/>
  <c r="G1365"/>
  <c r="J1365" s="1"/>
  <c r="F1365"/>
  <c r="E1365"/>
  <c r="D1365"/>
  <c r="C1365"/>
  <c r="B1365"/>
  <c r="A1365"/>
  <c r="G1364"/>
  <c r="J1364" s="1"/>
  <c r="F1364"/>
  <c r="E1364"/>
  <c r="D1364"/>
  <c r="C1364"/>
  <c r="B1364"/>
  <c r="A1364"/>
  <c r="G1363"/>
  <c r="J1363" s="1"/>
  <c r="F1363"/>
  <c r="E1363"/>
  <c r="D1363"/>
  <c r="C1363"/>
  <c r="B1363"/>
  <c r="A1363"/>
  <c r="G1362"/>
  <c r="J1362" s="1"/>
  <c r="F1362"/>
  <c r="E1362"/>
  <c r="D1362"/>
  <c r="C1362"/>
  <c r="B1362"/>
  <c r="A1362"/>
  <c r="G1361"/>
  <c r="J1361" s="1"/>
  <c r="F1361"/>
  <c r="E1361"/>
  <c r="D1361"/>
  <c r="C1361"/>
  <c r="B1361"/>
  <c r="A1361"/>
  <c r="G1360"/>
  <c r="J1360" s="1"/>
  <c r="F1360"/>
  <c r="E1360"/>
  <c r="D1360"/>
  <c r="C1360"/>
  <c r="B1360"/>
  <c r="A1360"/>
  <c r="G1359"/>
  <c r="J1359" s="1"/>
  <c r="F1359"/>
  <c r="E1359"/>
  <c r="D1359"/>
  <c r="C1359"/>
  <c r="B1359"/>
  <c r="A1359"/>
  <c r="G1358"/>
  <c r="J1358" s="1"/>
  <c r="F1358"/>
  <c r="E1358"/>
  <c r="D1358"/>
  <c r="C1358"/>
  <c r="B1358"/>
  <c r="A1358"/>
  <c r="G1357"/>
  <c r="J1357" s="1"/>
  <c r="F1357"/>
  <c r="E1357"/>
  <c r="D1357"/>
  <c r="C1357"/>
  <c r="B1357"/>
  <c r="A1357"/>
  <c r="G1356"/>
  <c r="J1356" s="1"/>
  <c r="F1356"/>
  <c r="E1356"/>
  <c r="D1356"/>
  <c r="C1356"/>
  <c r="B1356"/>
  <c r="A1356"/>
  <c r="G1355"/>
  <c r="J1355" s="1"/>
  <c r="F1355"/>
  <c r="E1355"/>
  <c r="D1355"/>
  <c r="C1355"/>
  <c r="B1355"/>
  <c r="A1355"/>
  <c r="G1354"/>
  <c r="J1354" s="1"/>
  <c r="F1354"/>
  <c r="E1354"/>
  <c r="D1354"/>
  <c r="C1354"/>
  <c r="B1354"/>
  <c r="A1354"/>
  <c r="G1353"/>
  <c r="J1353" s="1"/>
  <c r="F1353"/>
  <c r="E1353"/>
  <c r="D1353"/>
  <c r="C1353"/>
  <c r="B1353"/>
  <c r="A1353"/>
  <c r="G1352"/>
  <c r="J1352" s="1"/>
  <c r="F1352"/>
  <c r="E1352"/>
  <c r="D1352"/>
  <c r="C1352"/>
  <c r="B1352"/>
  <c r="A1352"/>
  <c r="G1351"/>
  <c r="J1351" s="1"/>
  <c r="F1351"/>
  <c r="E1351"/>
  <c r="D1351"/>
  <c r="C1351"/>
  <c r="B1351"/>
  <c r="A1351"/>
  <c r="G1350"/>
  <c r="J1350" s="1"/>
  <c r="F1350"/>
  <c r="E1350"/>
  <c r="D1350"/>
  <c r="C1350"/>
  <c r="B1350"/>
  <c r="A1350"/>
  <c r="G1349"/>
  <c r="J1349" s="1"/>
  <c r="F1349"/>
  <c r="E1349"/>
  <c r="D1349"/>
  <c r="C1349"/>
  <c r="B1349"/>
  <c r="A1349"/>
  <c r="G1348"/>
  <c r="J1348" s="1"/>
  <c r="F1348"/>
  <c r="E1348"/>
  <c r="D1348"/>
  <c r="C1348"/>
  <c r="B1348"/>
  <c r="A1348"/>
  <c r="G1347"/>
  <c r="J1347" s="1"/>
  <c r="F1347"/>
  <c r="E1347"/>
  <c r="D1347"/>
  <c r="C1347"/>
  <c r="B1347"/>
  <c r="A1347"/>
  <c r="G1346"/>
  <c r="J1346" s="1"/>
  <c r="F1346"/>
  <c r="E1346"/>
  <c r="D1346"/>
  <c r="C1346"/>
  <c r="B1346"/>
  <c r="A1346"/>
  <c r="G1345"/>
  <c r="J1345" s="1"/>
  <c r="F1345"/>
  <c r="E1345"/>
  <c r="D1345"/>
  <c r="C1345"/>
  <c r="B1345"/>
  <c r="A1345"/>
  <c r="G1344"/>
  <c r="J1344" s="1"/>
  <c r="F1344"/>
  <c r="E1344"/>
  <c r="D1344"/>
  <c r="C1344"/>
  <c r="B1344"/>
  <c r="A1344"/>
  <c r="G1343"/>
  <c r="J1343" s="1"/>
  <c r="F1343"/>
  <c r="E1343"/>
  <c r="D1343"/>
  <c r="C1343"/>
  <c r="B1343"/>
  <c r="A1343"/>
  <c r="G1342"/>
  <c r="J1342" s="1"/>
  <c r="F1342"/>
  <c r="E1342"/>
  <c r="D1342"/>
  <c r="C1342"/>
  <c r="B1342"/>
  <c r="A1342"/>
  <c r="G1341"/>
  <c r="J1341" s="1"/>
  <c r="F1341"/>
  <c r="E1341"/>
  <c r="D1341"/>
  <c r="C1341"/>
  <c r="B1341"/>
  <c r="A1341"/>
  <c r="G1340"/>
  <c r="J1340" s="1"/>
  <c r="F1340"/>
  <c r="E1340"/>
  <c r="D1340"/>
  <c r="C1340"/>
  <c r="B1340"/>
  <c r="A1340"/>
  <c r="G1339"/>
  <c r="J1339" s="1"/>
  <c r="F1339"/>
  <c r="E1339"/>
  <c r="D1339"/>
  <c r="C1339"/>
  <c r="B1339"/>
  <c r="A1339"/>
  <c r="G1338"/>
  <c r="J1338" s="1"/>
  <c r="F1338"/>
  <c r="E1338"/>
  <c r="D1338"/>
  <c r="C1338"/>
  <c r="B1338"/>
  <c r="A1338"/>
  <c r="G1337"/>
  <c r="J1337" s="1"/>
  <c r="F1337"/>
  <c r="E1337"/>
  <c r="D1337"/>
  <c r="C1337"/>
  <c r="B1337"/>
  <c r="A1337"/>
  <c r="G1336"/>
  <c r="J1336" s="1"/>
  <c r="F1336"/>
  <c r="E1336"/>
  <c r="D1336"/>
  <c r="C1336"/>
  <c r="B1336"/>
  <c r="A1336"/>
  <c r="G1335"/>
  <c r="J1335" s="1"/>
  <c r="F1335"/>
  <c r="E1335"/>
  <c r="D1335"/>
  <c r="C1335"/>
  <c r="B1335"/>
  <c r="A1335"/>
  <c r="G1334"/>
  <c r="J1334" s="1"/>
  <c r="F1334"/>
  <c r="E1334"/>
  <c r="D1334"/>
  <c r="C1334"/>
  <c r="B1334"/>
  <c r="A1334"/>
  <c r="G1333"/>
  <c r="J1333" s="1"/>
  <c r="F1333"/>
  <c r="E1333"/>
  <c r="D1333"/>
  <c r="C1333"/>
  <c r="B1333"/>
  <c r="A1333"/>
  <c r="G1332"/>
  <c r="J1332" s="1"/>
  <c r="F1332"/>
  <c r="E1332"/>
  <c r="D1332"/>
  <c r="C1332"/>
  <c r="B1332"/>
  <c r="A1332"/>
  <c r="G1331"/>
  <c r="J1331" s="1"/>
  <c r="F1331"/>
  <c r="E1331"/>
  <c r="D1331"/>
  <c r="C1331"/>
  <c r="B1331"/>
  <c r="A1331"/>
  <c r="G1330"/>
  <c r="J1330" s="1"/>
  <c r="F1330"/>
  <c r="E1330"/>
  <c r="D1330"/>
  <c r="C1330"/>
  <c r="B1330"/>
  <c r="A1330"/>
  <c r="G1329"/>
  <c r="J1329" s="1"/>
  <c r="F1329"/>
  <c r="E1329"/>
  <c r="D1329"/>
  <c r="C1329"/>
  <c r="B1329"/>
  <c r="A1329"/>
  <c r="G1328"/>
  <c r="J1328" s="1"/>
  <c r="F1328"/>
  <c r="E1328"/>
  <c r="D1328"/>
  <c r="C1328"/>
  <c r="B1328"/>
  <c r="A1328"/>
  <c r="G1327"/>
  <c r="J1327" s="1"/>
  <c r="F1327"/>
  <c r="E1327"/>
  <c r="D1327"/>
  <c r="C1327"/>
  <c r="B1327"/>
  <c r="A1327"/>
  <c r="G1326"/>
  <c r="J1326" s="1"/>
  <c r="F1326"/>
  <c r="E1326"/>
  <c r="D1326"/>
  <c r="C1326"/>
  <c r="B1326"/>
  <c r="A1326"/>
  <c r="G1325"/>
  <c r="J1325" s="1"/>
  <c r="F1325"/>
  <c r="E1325"/>
  <c r="D1325"/>
  <c r="C1325"/>
  <c r="B1325"/>
  <c r="A1325"/>
  <c r="G1324"/>
  <c r="J1324" s="1"/>
  <c r="F1324"/>
  <c r="E1324"/>
  <c r="D1324"/>
  <c r="C1324"/>
  <c r="B1324"/>
  <c r="A1324"/>
  <c r="G1323"/>
  <c r="J1323" s="1"/>
  <c r="F1323"/>
  <c r="E1323"/>
  <c r="D1323"/>
  <c r="C1323"/>
  <c r="B1323"/>
  <c r="A1323"/>
  <c r="G1322"/>
  <c r="J1322" s="1"/>
  <c r="F1322"/>
  <c r="E1322"/>
  <c r="D1322"/>
  <c r="C1322"/>
  <c r="B1322"/>
  <c r="A1322"/>
  <c r="G1321"/>
  <c r="J1321" s="1"/>
  <c r="F1321"/>
  <c r="E1321"/>
  <c r="D1321"/>
  <c r="C1321"/>
  <c r="B1321"/>
  <c r="A1321"/>
  <c r="G1320"/>
  <c r="J1320" s="1"/>
  <c r="F1320"/>
  <c r="E1320"/>
  <c r="D1320"/>
  <c r="C1320"/>
  <c r="B1320"/>
  <c r="A1320"/>
  <c r="G1319"/>
  <c r="J1319" s="1"/>
  <c r="F1319"/>
  <c r="E1319"/>
  <c r="D1319"/>
  <c r="C1319"/>
  <c r="B1319"/>
  <c r="A1319"/>
  <c r="G1318"/>
  <c r="J1318" s="1"/>
  <c r="F1318"/>
  <c r="E1318"/>
  <c r="D1318"/>
  <c r="C1318"/>
  <c r="B1318"/>
  <c r="A1318"/>
  <c r="G1317"/>
  <c r="J1317" s="1"/>
  <c r="F1317"/>
  <c r="E1317"/>
  <c r="D1317"/>
  <c r="C1317"/>
  <c r="B1317"/>
  <c r="A1317"/>
  <c r="G1316"/>
  <c r="J1316" s="1"/>
  <c r="F1316"/>
  <c r="E1316"/>
  <c r="D1316"/>
  <c r="C1316"/>
  <c r="B1316"/>
  <c r="A1316"/>
  <c r="G1315"/>
  <c r="J1315" s="1"/>
  <c r="F1315"/>
  <c r="E1315"/>
  <c r="D1315"/>
  <c r="C1315"/>
  <c r="B1315"/>
  <c r="A1315"/>
  <c r="G1314"/>
  <c r="J1314" s="1"/>
  <c r="F1314"/>
  <c r="E1314"/>
  <c r="D1314"/>
  <c r="C1314"/>
  <c r="B1314"/>
  <c r="A1314"/>
  <c r="G1313"/>
  <c r="J1313" s="1"/>
  <c r="F1313"/>
  <c r="E1313"/>
  <c r="D1313"/>
  <c r="C1313"/>
  <c r="B1313"/>
  <c r="A1313"/>
  <c r="G1312"/>
  <c r="J1312" s="1"/>
  <c r="F1312"/>
  <c r="E1312"/>
  <c r="D1312"/>
  <c r="C1312"/>
  <c r="B1312"/>
  <c r="A1312"/>
  <c r="G1311"/>
  <c r="J1311" s="1"/>
  <c r="F1311"/>
  <c r="E1311"/>
  <c r="D1311"/>
  <c r="C1311"/>
  <c r="B1311"/>
  <c r="A1311"/>
  <c r="G1310"/>
  <c r="J1310" s="1"/>
  <c r="F1310"/>
  <c r="E1310"/>
  <c r="D1310"/>
  <c r="C1310"/>
  <c r="B1310"/>
  <c r="A1310"/>
  <c r="G1309"/>
  <c r="J1309" s="1"/>
  <c r="F1309"/>
  <c r="E1309"/>
  <c r="D1309"/>
  <c r="C1309"/>
  <c r="B1309"/>
  <c r="A1309"/>
  <c r="G1308"/>
  <c r="J1308" s="1"/>
  <c r="F1308"/>
  <c r="E1308"/>
  <c r="D1308"/>
  <c r="C1308"/>
  <c r="B1308"/>
  <c r="A1308"/>
  <c r="G1307"/>
  <c r="J1307" s="1"/>
  <c r="F1307"/>
  <c r="E1307"/>
  <c r="D1307"/>
  <c r="C1307"/>
  <c r="B1307"/>
  <c r="A1307"/>
  <c r="G1306"/>
  <c r="J1306" s="1"/>
  <c r="F1306"/>
  <c r="E1306"/>
  <c r="D1306"/>
  <c r="C1306"/>
  <c r="B1306"/>
  <c r="A1306"/>
  <c r="G1305"/>
  <c r="J1305" s="1"/>
  <c r="F1305"/>
  <c r="E1305"/>
  <c r="D1305"/>
  <c r="C1305"/>
  <c r="B1305"/>
  <c r="A1305"/>
  <c r="G1304"/>
  <c r="J1304" s="1"/>
  <c r="F1304"/>
  <c r="E1304"/>
  <c r="D1304"/>
  <c r="C1304"/>
  <c r="B1304"/>
  <c r="A1304"/>
  <c r="G1303"/>
  <c r="J1303" s="1"/>
  <c r="F1303"/>
  <c r="E1303"/>
  <c r="D1303"/>
  <c r="C1303"/>
  <c r="B1303"/>
  <c r="A1303"/>
  <c r="G1302"/>
  <c r="J1302" s="1"/>
  <c r="F1302"/>
  <c r="E1302"/>
  <c r="D1302"/>
  <c r="C1302"/>
  <c r="B1302"/>
  <c r="A1302"/>
  <c r="G1301"/>
  <c r="J1301" s="1"/>
  <c r="F1301"/>
  <c r="E1301"/>
  <c r="D1301"/>
  <c r="C1301"/>
  <c r="B1301"/>
  <c r="A1301"/>
  <c r="G1300"/>
  <c r="J1300" s="1"/>
  <c r="F1300"/>
  <c r="E1300"/>
  <c r="D1300"/>
  <c r="C1300"/>
  <c r="B1300"/>
  <c r="A1300"/>
  <c r="G1299"/>
  <c r="J1299" s="1"/>
  <c r="F1299"/>
  <c r="E1299"/>
  <c r="D1299"/>
  <c r="C1299"/>
  <c r="B1299"/>
  <c r="A1299"/>
  <c r="G1298"/>
  <c r="J1298" s="1"/>
  <c r="F1298"/>
  <c r="E1298"/>
  <c r="D1298"/>
  <c r="C1298"/>
  <c r="B1298"/>
  <c r="A1298"/>
  <c r="G1297"/>
  <c r="J1297" s="1"/>
  <c r="F1297"/>
  <c r="E1297"/>
  <c r="D1297"/>
  <c r="C1297"/>
  <c r="B1297"/>
  <c r="A1297"/>
  <c r="G1296"/>
  <c r="J1296" s="1"/>
  <c r="F1296"/>
  <c r="E1296"/>
  <c r="D1296"/>
  <c r="C1296"/>
  <c r="B1296"/>
  <c r="A1296"/>
  <c r="G1295"/>
  <c r="J1295" s="1"/>
  <c r="F1295"/>
  <c r="E1295"/>
  <c r="D1295"/>
  <c r="C1295"/>
  <c r="B1295"/>
  <c r="A1295"/>
  <c r="G1294"/>
  <c r="J1294" s="1"/>
  <c r="F1294"/>
  <c r="E1294"/>
  <c r="D1294"/>
  <c r="C1294"/>
  <c r="B1294"/>
  <c r="A1294"/>
  <c r="G1293"/>
  <c r="J1293" s="1"/>
  <c r="F1293"/>
  <c r="E1293"/>
  <c r="D1293"/>
  <c r="C1293"/>
  <c r="B1293"/>
  <c r="A1293"/>
  <c r="G1292"/>
  <c r="J1292" s="1"/>
  <c r="F1292"/>
  <c r="E1292"/>
  <c r="D1292"/>
  <c r="C1292"/>
  <c r="B1292"/>
  <c r="A1292"/>
  <c r="G1291"/>
  <c r="J1291" s="1"/>
  <c r="F1291"/>
  <c r="E1291"/>
  <c r="D1291"/>
  <c r="C1291"/>
  <c r="B1291"/>
  <c r="A1291"/>
  <c r="G1290"/>
  <c r="J1290" s="1"/>
  <c r="F1290"/>
  <c r="E1290"/>
  <c r="D1290"/>
  <c r="C1290"/>
  <c r="B1290"/>
  <c r="A1290"/>
  <c r="G1289"/>
  <c r="J1289" s="1"/>
  <c r="F1289"/>
  <c r="E1289"/>
  <c r="D1289"/>
  <c r="C1289"/>
  <c r="B1289"/>
  <c r="A1289"/>
  <c r="G1288"/>
  <c r="J1288" s="1"/>
  <c r="F1288"/>
  <c r="E1288"/>
  <c r="D1288"/>
  <c r="C1288"/>
  <c r="B1288"/>
  <c r="A1288"/>
  <c r="G1287"/>
  <c r="J1287" s="1"/>
  <c r="F1287"/>
  <c r="E1287"/>
  <c r="D1287"/>
  <c r="C1287"/>
  <c r="B1287"/>
  <c r="A1287"/>
  <c r="G1286"/>
  <c r="J1286" s="1"/>
  <c r="F1286"/>
  <c r="E1286"/>
  <c r="D1286"/>
  <c r="C1286"/>
  <c r="B1286"/>
  <c r="A1286"/>
  <c r="G1285"/>
  <c r="J1285" s="1"/>
  <c r="F1285"/>
  <c r="E1285"/>
  <c r="D1285"/>
  <c r="C1285"/>
  <c r="B1285"/>
  <c r="A1285"/>
  <c r="G1284"/>
  <c r="J1284" s="1"/>
  <c r="F1284"/>
  <c r="E1284"/>
  <c r="D1284"/>
  <c r="C1284"/>
  <c r="B1284"/>
  <c r="A1284"/>
  <c r="G1283"/>
  <c r="J1283" s="1"/>
  <c r="F1283"/>
  <c r="E1283"/>
  <c r="D1283"/>
  <c r="C1283"/>
  <c r="B1283"/>
  <c r="A1283"/>
  <c r="G1282"/>
  <c r="J1282" s="1"/>
  <c r="F1282"/>
  <c r="E1282"/>
  <c r="D1282"/>
  <c r="C1282"/>
  <c r="B1282"/>
  <c r="A1282"/>
  <c r="G1281"/>
  <c r="J1281" s="1"/>
  <c r="F1281"/>
  <c r="E1281"/>
  <c r="D1281"/>
  <c r="C1281"/>
  <c r="B1281"/>
  <c r="A1281"/>
  <c r="G1280"/>
  <c r="J1280" s="1"/>
  <c r="F1280"/>
  <c r="E1280"/>
  <c r="D1280"/>
  <c r="C1280"/>
  <c r="B1280"/>
  <c r="A1280"/>
  <c r="G1279"/>
  <c r="J1279" s="1"/>
  <c r="F1279"/>
  <c r="E1279"/>
  <c r="D1279"/>
  <c r="C1279"/>
  <c r="B1279"/>
  <c r="A1279"/>
  <c r="G1278"/>
  <c r="J1278" s="1"/>
  <c r="F1278"/>
  <c r="E1278"/>
  <c r="D1278"/>
  <c r="C1278"/>
  <c r="B1278"/>
  <c r="A1278"/>
  <c r="G1277"/>
  <c r="J1277" s="1"/>
  <c r="F1277"/>
  <c r="E1277"/>
  <c r="D1277"/>
  <c r="C1277"/>
  <c r="B1277"/>
  <c r="A1277"/>
  <c r="G1276"/>
  <c r="J1276" s="1"/>
  <c r="F1276"/>
  <c r="E1276"/>
  <c r="D1276"/>
  <c r="C1276"/>
  <c r="B1276"/>
  <c r="A1276"/>
  <c r="G1275"/>
  <c r="J1275" s="1"/>
  <c r="F1275"/>
  <c r="E1275"/>
  <c r="D1275"/>
  <c r="C1275"/>
  <c r="B1275"/>
  <c r="A1275"/>
  <c r="G1274"/>
  <c r="J1274" s="1"/>
  <c r="F1274"/>
  <c r="E1274"/>
  <c r="D1274"/>
  <c r="C1274"/>
  <c r="B1274"/>
  <c r="A1274"/>
  <c r="G1273"/>
  <c r="J1273" s="1"/>
  <c r="F1273"/>
  <c r="E1273"/>
  <c r="D1273"/>
  <c r="C1273"/>
  <c r="B1273"/>
  <c r="A1273"/>
  <c r="G1272"/>
  <c r="J1272" s="1"/>
  <c r="F1272"/>
  <c r="E1272"/>
  <c r="D1272"/>
  <c r="C1272"/>
  <c r="B1272"/>
  <c r="A1272"/>
  <c r="G1271"/>
  <c r="J1271" s="1"/>
  <c r="F1271"/>
  <c r="E1271"/>
  <c r="D1271"/>
  <c r="C1271"/>
  <c r="B1271"/>
  <c r="A1271"/>
  <c r="G1270"/>
  <c r="J1270" s="1"/>
  <c r="F1270"/>
  <c r="E1270"/>
  <c r="D1270"/>
  <c r="C1270"/>
  <c r="B1270"/>
  <c r="A1270"/>
  <c r="G1269"/>
  <c r="J1269" s="1"/>
  <c r="F1269"/>
  <c r="E1269"/>
  <c r="D1269"/>
  <c r="C1269"/>
  <c r="B1269"/>
  <c r="A1269"/>
  <c r="G1268"/>
  <c r="J1268" s="1"/>
  <c r="F1268"/>
  <c r="E1268"/>
  <c r="D1268"/>
  <c r="C1268"/>
  <c r="B1268"/>
  <c r="A1268"/>
  <c r="G1267"/>
  <c r="J1267" s="1"/>
  <c r="F1267"/>
  <c r="E1267"/>
  <c r="D1267"/>
  <c r="C1267"/>
  <c r="B1267"/>
  <c r="A1267"/>
  <c r="G1266"/>
  <c r="J1266" s="1"/>
  <c r="F1266"/>
  <c r="E1266"/>
  <c r="D1266"/>
  <c r="C1266"/>
  <c r="B1266"/>
  <c r="A1266"/>
  <c r="G1265"/>
  <c r="J1265" s="1"/>
  <c r="F1265"/>
  <c r="E1265"/>
  <c r="D1265"/>
  <c r="C1265"/>
  <c r="B1265"/>
  <c r="A1265"/>
  <c r="G1264"/>
  <c r="J1264" s="1"/>
  <c r="F1264"/>
  <c r="E1264"/>
  <c r="D1264"/>
  <c r="C1264"/>
  <c r="B1264"/>
  <c r="A1264"/>
  <c r="G1263"/>
  <c r="J1263" s="1"/>
  <c r="F1263"/>
  <c r="E1263"/>
  <c r="D1263"/>
  <c r="C1263"/>
  <c r="B1263"/>
  <c r="A1263"/>
  <c r="G1262"/>
  <c r="J1262" s="1"/>
  <c r="F1262"/>
  <c r="E1262"/>
  <c r="D1262"/>
  <c r="C1262"/>
  <c r="B1262"/>
  <c r="A1262"/>
  <c r="G1261"/>
  <c r="J1261" s="1"/>
  <c r="F1261"/>
  <c r="E1261"/>
  <c r="D1261"/>
  <c r="C1261"/>
  <c r="B1261"/>
  <c r="A1261"/>
  <c r="G1260"/>
  <c r="J1260" s="1"/>
  <c r="F1260"/>
  <c r="E1260"/>
  <c r="D1260"/>
  <c r="C1260"/>
  <c r="B1260"/>
  <c r="A1260"/>
  <c r="G1259"/>
  <c r="J1259" s="1"/>
  <c r="F1259"/>
  <c r="E1259"/>
  <c r="D1259"/>
  <c r="C1259"/>
  <c r="B1259"/>
  <c r="A1259"/>
  <c r="G1258"/>
  <c r="J1258" s="1"/>
  <c r="F1258"/>
  <c r="E1258"/>
  <c r="D1258"/>
  <c r="C1258"/>
  <c r="B1258"/>
  <c r="A1258"/>
  <c r="G1257"/>
  <c r="J1257" s="1"/>
  <c r="F1257"/>
  <c r="E1257"/>
  <c r="D1257"/>
  <c r="C1257"/>
  <c r="B1257"/>
  <c r="A1257"/>
  <c r="G1256"/>
  <c r="J1256" s="1"/>
  <c r="F1256"/>
  <c r="E1256"/>
  <c r="D1256"/>
  <c r="C1256"/>
  <c r="B1256"/>
  <c r="A1256"/>
  <c r="G1255"/>
  <c r="J1255" s="1"/>
  <c r="F1255"/>
  <c r="E1255"/>
  <c r="D1255"/>
  <c r="C1255"/>
  <c r="B1255"/>
  <c r="A1255"/>
  <c r="G1254"/>
  <c r="J1254" s="1"/>
  <c r="F1254"/>
  <c r="E1254"/>
  <c r="D1254"/>
  <c r="C1254"/>
  <c r="B1254"/>
  <c r="A1254"/>
  <c r="G1253"/>
  <c r="J1253" s="1"/>
  <c r="F1253"/>
  <c r="E1253"/>
  <c r="D1253"/>
  <c r="C1253"/>
  <c r="B1253"/>
  <c r="A1253"/>
  <c r="G1252"/>
  <c r="J1252" s="1"/>
  <c r="F1252"/>
  <c r="E1252"/>
  <c r="D1252"/>
  <c r="C1252"/>
  <c r="B1252"/>
  <c r="A1252"/>
  <c r="G1251"/>
  <c r="J1251" s="1"/>
  <c r="F1251"/>
  <c r="E1251"/>
  <c r="D1251"/>
  <c r="C1251"/>
  <c r="B1251"/>
  <c r="A1251"/>
  <c r="G1250"/>
  <c r="J1250" s="1"/>
  <c r="F1250"/>
  <c r="E1250"/>
  <c r="D1250"/>
  <c r="C1250"/>
  <c r="B1250"/>
  <c r="A1250"/>
  <c r="G1249"/>
  <c r="J1249" s="1"/>
  <c r="F1249"/>
  <c r="E1249"/>
  <c r="D1249"/>
  <c r="C1249"/>
  <c r="B1249"/>
  <c r="A1249"/>
  <c r="G1248"/>
  <c r="J1248" s="1"/>
  <c r="F1248"/>
  <c r="E1248"/>
  <c r="D1248"/>
  <c r="C1248"/>
  <c r="B1248"/>
  <c r="A1248"/>
  <c r="G1247"/>
  <c r="J1247" s="1"/>
  <c r="F1247"/>
  <c r="E1247"/>
  <c r="D1247"/>
  <c r="C1247"/>
  <c r="B1247"/>
  <c r="A1247"/>
  <c r="G1246"/>
  <c r="J1246" s="1"/>
  <c r="F1246"/>
  <c r="E1246"/>
  <c r="D1246"/>
  <c r="C1246"/>
  <c r="B1246"/>
  <c r="A1246"/>
  <c r="G1245"/>
  <c r="J1245" s="1"/>
  <c r="F1245"/>
  <c r="E1245"/>
  <c r="D1245"/>
  <c r="C1245"/>
  <c r="B1245"/>
  <c r="A1245"/>
  <c r="G1244"/>
  <c r="J1244" s="1"/>
  <c r="F1244"/>
  <c r="E1244"/>
  <c r="D1244"/>
  <c r="C1244"/>
  <c r="B1244"/>
  <c r="A1244"/>
  <c r="G1243"/>
  <c r="J1243" s="1"/>
  <c r="F1243"/>
  <c r="E1243"/>
  <c r="D1243"/>
  <c r="C1243"/>
  <c r="B1243"/>
  <c r="A1243"/>
  <c r="G1242"/>
  <c r="J1242" s="1"/>
  <c r="F1242"/>
  <c r="E1242"/>
  <c r="D1242"/>
  <c r="C1242"/>
  <c r="B1242"/>
  <c r="A1242"/>
  <c r="G1241"/>
  <c r="J1241" s="1"/>
  <c r="F1241"/>
  <c r="E1241"/>
  <c r="D1241"/>
  <c r="C1241"/>
  <c r="B1241"/>
  <c r="A1241"/>
  <c r="G1240"/>
  <c r="J1240" s="1"/>
  <c r="F1240"/>
  <c r="E1240"/>
  <c r="D1240"/>
  <c r="C1240"/>
  <c r="B1240"/>
  <c r="A1240"/>
  <c r="G1239"/>
  <c r="J1239" s="1"/>
  <c r="F1239"/>
  <c r="E1239"/>
  <c r="D1239"/>
  <c r="C1239"/>
  <c r="B1239"/>
  <c r="A1239"/>
  <c r="G1238"/>
  <c r="J1238" s="1"/>
  <c r="F1238"/>
  <c r="E1238"/>
  <c r="D1238"/>
  <c r="C1238"/>
  <c r="B1238"/>
  <c r="A1238"/>
  <c r="G1237"/>
  <c r="J1237" s="1"/>
  <c r="F1237"/>
  <c r="E1237"/>
  <c r="D1237"/>
  <c r="C1237"/>
  <c r="B1237"/>
  <c r="A1237"/>
  <c r="G1236"/>
  <c r="J1236" s="1"/>
  <c r="F1236"/>
  <c r="E1236"/>
  <c r="D1236"/>
  <c r="C1236"/>
  <c r="B1236"/>
  <c r="A1236"/>
  <c r="G1235"/>
  <c r="J1235" s="1"/>
  <c r="F1235"/>
  <c r="E1235"/>
  <c r="D1235"/>
  <c r="C1235"/>
  <c r="B1235"/>
  <c r="A1235"/>
  <c r="G1234"/>
  <c r="J1234" s="1"/>
  <c r="F1234"/>
  <c r="E1234"/>
  <c r="D1234"/>
  <c r="C1234"/>
  <c r="B1234"/>
  <c r="A1234"/>
  <c r="G1233"/>
  <c r="J1233" s="1"/>
  <c r="F1233"/>
  <c r="E1233"/>
  <c r="D1233"/>
  <c r="C1233"/>
  <c r="B1233"/>
  <c r="A1233"/>
  <c r="G1232"/>
  <c r="J1232" s="1"/>
  <c r="F1232"/>
  <c r="E1232"/>
  <c r="D1232"/>
  <c r="C1232"/>
  <c r="B1232"/>
  <c r="A1232"/>
  <c r="G1231"/>
  <c r="J1231" s="1"/>
  <c r="F1231"/>
  <c r="E1231"/>
  <c r="D1231"/>
  <c r="C1231"/>
  <c r="B1231"/>
  <c r="A1231"/>
  <c r="G1230"/>
  <c r="J1230" s="1"/>
  <c r="F1230"/>
  <c r="E1230"/>
  <c r="D1230"/>
  <c r="C1230"/>
  <c r="B1230"/>
  <c r="A1230"/>
  <c r="G1229"/>
  <c r="J1229" s="1"/>
  <c r="F1229"/>
  <c r="E1229"/>
  <c r="D1229"/>
  <c r="C1229"/>
  <c r="B1229"/>
  <c r="A1229"/>
  <c r="G1228"/>
  <c r="J1228" s="1"/>
  <c r="F1228"/>
  <c r="E1228"/>
  <c r="D1228"/>
  <c r="C1228"/>
  <c r="B1228"/>
  <c r="A1228"/>
  <c r="G1227"/>
  <c r="J1227" s="1"/>
  <c r="F1227"/>
  <c r="E1227"/>
  <c r="D1227"/>
  <c r="C1227"/>
  <c r="B1227"/>
  <c r="A1227"/>
  <c r="G1226"/>
  <c r="J1226" s="1"/>
  <c r="F1226"/>
  <c r="E1226"/>
  <c r="D1226"/>
  <c r="C1226"/>
  <c r="B1226"/>
  <c r="A1226"/>
  <c r="G1225"/>
  <c r="J1225" s="1"/>
  <c r="F1225"/>
  <c r="E1225"/>
  <c r="D1225"/>
  <c r="C1225"/>
  <c r="B1225"/>
  <c r="A1225"/>
  <c r="G1224"/>
  <c r="J1224" s="1"/>
  <c r="F1224"/>
  <c r="E1224"/>
  <c r="D1224"/>
  <c r="C1224"/>
  <c r="B1224"/>
  <c r="A1224"/>
  <c r="G1223"/>
  <c r="J1223" s="1"/>
  <c r="F1223"/>
  <c r="E1223"/>
  <c r="D1223"/>
  <c r="C1223"/>
  <c r="B1223"/>
  <c r="A1223"/>
  <c r="G1222"/>
  <c r="J1222" s="1"/>
  <c r="F1222"/>
  <c r="E1222"/>
  <c r="D1222"/>
  <c r="C1222"/>
  <c r="B1222"/>
  <c r="A1222"/>
  <c r="G1221"/>
  <c r="J1221" s="1"/>
  <c r="F1221"/>
  <c r="E1221"/>
  <c r="D1221"/>
  <c r="C1221"/>
  <c r="B1221"/>
  <c r="A1221"/>
  <c r="G1220"/>
  <c r="J1220" s="1"/>
  <c r="F1220"/>
  <c r="E1220"/>
  <c r="D1220"/>
  <c r="C1220"/>
  <c r="B1220"/>
  <c r="A1220"/>
  <c r="G1219"/>
  <c r="J1219" s="1"/>
  <c r="F1219"/>
  <c r="E1219"/>
  <c r="D1219"/>
  <c r="C1219"/>
  <c r="B1219"/>
  <c r="A1219"/>
  <c r="G1218"/>
  <c r="J1218" s="1"/>
  <c r="F1218"/>
  <c r="E1218"/>
  <c r="D1218"/>
  <c r="C1218"/>
  <c r="B1218"/>
  <c r="A1218"/>
  <c r="G1217"/>
  <c r="J1217" s="1"/>
  <c r="F1217"/>
  <c r="E1217"/>
  <c r="D1217"/>
  <c r="C1217"/>
  <c r="B1217"/>
  <c r="A1217"/>
  <c r="G1216"/>
  <c r="J1216" s="1"/>
  <c r="F1216"/>
  <c r="E1216"/>
  <c r="D1216"/>
  <c r="C1216"/>
  <c r="B1216"/>
  <c r="A1216"/>
  <c r="G1215"/>
  <c r="J1215" s="1"/>
  <c r="F1215"/>
  <c r="E1215"/>
  <c r="D1215"/>
  <c r="C1215"/>
  <c r="B1215"/>
  <c r="A1215"/>
  <c r="G1214"/>
  <c r="J1214" s="1"/>
  <c r="F1214"/>
  <c r="E1214"/>
  <c r="D1214"/>
  <c r="C1214"/>
  <c r="B1214"/>
  <c r="A1214"/>
  <c r="G1213"/>
  <c r="J1213" s="1"/>
  <c r="F1213"/>
  <c r="E1213"/>
  <c r="D1213"/>
  <c r="C1213"/>
  <c r="B1213"/>
  <c r="A1213"/>
  <c r="G1212"/>
  <c r="J1212" s="1"/>
  <c r="F1212"/>
  <c r="E1212"/>
  <c r="D1212"/>
  <c r="C1212"/>
  <c r="B1212"/>
  <c r="A1212"/>
  <c r="G1211"/>
  <c r="J1211" s="1"/>
  <c r="F1211"/>
  <c r="E1211"/>
  <c r="D1211"/>
  <c r="C1211"/>
  <c r="B1211"/>
  <c r="A1211"/>
  <c r="G1210"/>
  <c r="J1210" s="1"/>
  <c r="F1210"/>
  <c r="E1210"/>
  <c r="D1210"/>
  <c r="C1210"/>
  <c r="B1210"/>
  <c r="A1210"/>
  <c r="G1209"/>
  <c r="J1209" s="1"/>
  <c r="F1209"/>
  <c r="E1209"/>
  <c r="D1209"/>
  <c r="C1209"/>
  <c r="B1209"/>
  <c r="A1209"/>
  <c r="G1208"/>
  <c r="J1208" s="1"/>
  <c r="F1208"/>
  <c r="E1208"/>
  <c r="D1208"/>
  <c r="C1208"/>
  <c r="B1208"/>
  <c r="A1208"/>
  <c r="G1207"/>
  <c r="J1207" s="1"/>
  <c r="F1207"/>
  <c r="E1207"/>
  <c r="D1207"/>
  <c r="C1207"/>
  <c r="B1207"/>
  <c r="A1207"/>
  <c r="G1206"/>
  <c r="J1206" s="1"/>
  <c r="F1206"/>
  <c r="E1206"/>
  <c r="D1206"/>
  <c r="C1206"/>
  <c r="B1206"/>
  <c r="A1206"/>
  <c r="G1205"/>
  <c r="J1205" s="1"/>
  <c r="F1205"/>
  <c r="E1205"/>
  <c r="D1205"/>
  <c r="C1205"/>
  <c r="B1205"/>
  <c r="A1205"/>
  <c r="G1204"/>
  <c r="J1204" s="1"/>
  <c r="F1204"/>
  <c r="E1204"/>
  <c r="D1204"/>
  <c r="C1204"/>
  <c r="B1204"/>
  <c r="A1204"/>
  <c r="G1203"/>
  <c r="J1203" s="1"/>
  <c r="F1203"/>
  <c r="E1203"/>
  <c r="D1203"/>
  <c r="C1203"/>
  <c r="B1203"/>
  <c r="A1203"/>
  <c r="G1202"/>
  <c r="J1202" s="1"/>
  <c r="F1202"/>
  <c r="E1202"/>
  <c r="D1202"/>
  <c r="C1202"/>
  <c r="B1202"/>
  <c r="A1202"/>
  <c r="G1201"/>
  <c r="J1201" s="1"/>
  <c r="F1201"/>
  <c r="E1201"/>
  <c r="D1201"/>
  <c r="C1201"/>
  <c r="B1201"/>
  <c r="A1201"/>
  <c r="G1200"/>
  <c r="J1200" s="1"/>
  <c r="F1200"/>
  <c r="E1200"/>
  <c r="D1200"/>
  <c r="C1200"/>
  <c r="B1200"/>
  <c r="A1200"/>
  <c r="G1199"/>
  <c r="J1199" s="1"/>
  <c r="F1199"/>
  <c r="E1199"/>
  <c r="D1199"/>
  <c r="C1199"/>
  <c r="B1199"/>
  <c r="A1199"/>
  <c r="G1198"/>
  <c r="J1198" s="1"/>
  <c r="F1198"/>
  <c r="E1198"/>
  <c r="D1198"/>
  <c r="C1198"/>
  <c r="B1198"/>
  <c r="A1198"/>
  <c r="G1197"/>
  <c r="J1197" s="1"/>
  <c r="F1197"/>
  <c r="E1197"/>
  <c r="D1197"/>
  <c r="C1197"/>
  <c r="B1197"/>
  <c r="A1197"/>
  <c r="G1196"/>
  <c r="J1196" s="1"/>
  <c r="F1196"/>
  <c r="E1196"/>
  <c r="D1196"/>
  <c r="C1196"/>
  <c r="B1196"/>
  <c r="A1196"/>
  <c r="G1195"/>
  <c r="J1195" s="1"/>
  <c r="F1195"/>
  <c r="E1195"/>
  <c r="D1195"/>
  <c r="C1195"/>
  <c r="B1195"/>
  <c r="A1195"/>
  <c r="G1194"/>
  <c r="J1194" s="1"/>
  <c r="F1194"/>
  <c r="E1194"/>
  <c r="D1194"/>
  <c r="C1194"/>
  <c r="B1194"/>
  <c r="A1194"/>
  <c r="G1193"/>
  <c r="J1193" s="1"/>
  <c r="F1193"/>
  <c r="E1193"/>
  <c r="D1193"/>
  <c r="C1193"/>
  <c r="B1193"/>
  <c r="A1193"/>
  <c r="G1192"/>
  <c r="J1192" s="1"/>
  <c r="F1192"/>
  <c r="E1192"/>
  <c r="D1192"/>
  <c r="C1192"/>
  <c r="B1192"/>
  <c r="A1192"/>
  <c r="G1191"/>
  <c r="J1191" s="1"/>
  <c r="F1191"/>
  <c r="E1191"/>
  <c r="D1191"/>
  <c r="C1191"/>
  <c r="B1191"/>
  <c r="A1191"/>
  <c r="G1190"/>
  <c r="J1190" s="1"/>
  <c r="F1190"/>
  <c r="E1190"/>
  <c r="D1190"/>
  <c r="C1190"/>
  <c r="B1190"/>
  <c r="A1190"/>
  <c r="G1189"/>
  <c r="J1189" s="1"/>
  <c r="F1189"/>
  <c r="E1189"/>
  <c r="D1189"/>
  <c r="C1189"/>
  <c r="B1189"/>
  <c r="A1189"/>
  <c r="G1188"/>
  <c r="J1188" s="1"/>
  <c r="F1188"/>
  <c r="E1188"/>
  <c r="D1188"/>
  <c r="C1188"/>
  <c r="B1188"/>
  <c r="A1188"/>
  <c r="G1187"/>
  <c r="J1187" s="1"/>
  <c r="F1187"/>
  <c r="E1187"/>
  <c r="D1187"/>
  <c r="C1187"/>
  <c r="B1187"/>
  <c r="A1187"/>
  <c r="G1186"/>
  <c r="J1186" s="1"/>
  <c r="F1186"/>
  <c r="E1186"/>
  <c r="D1186"/>
  <c r="C1186"/>
  <c r="B1186"/>
  <c r="A1186"/>
  <c r="G1185"/>
  <c r="J1185" s="1"/>
  <c r="F1185"/>
  <c r="E1185"/>
  <c r="D1185"/>
  <c r="C1185"/>
  <c r="B1185"/>
  <c r="A1185"/>
  <c r="G1184"/>
  <c r="J1184" s="1"/>
  <c r="F1184"/>
  <c r="E1184"/>
  <c r="D1184"/>
  <c r="C1184"/>
  <c r="B1184"/>
  <c r="A1184"/>
  <c r="G1183"/>
  <c r="J1183" s="1"/>
  <c r="F1183"/>
  <c r="E1183"/>
  <c r="D1183"/>
  <c r="C1183"/>
  <c r="B1183"/>
  <c r="A1183"/>
  <c r="G1182"/>
  <c r="J1182" s="1"/>
  <c r="F1182"/>
  <c r="E1182"/>
  <c r="D1182"/>
  <c r="C1182"/>
  <c r="B1182"/>
  <c r="A1182"/>
  <c r="G1181"/>
  <c r="J1181" s="1"/>
  <c r="F1181"/>
  <c r="E1181"/>
  <c r="D1181"/>
  <c r="C1181"/>
  <c r="B1181"/>
  <c r="A1181"/>
  <c r="G1180"/>
  <c r="J1180" s="1"/>
  <c r="F1180"/>
  <c r="E1180"/>
  <c r="D1180"/>
  <c r="C1180"/>
  <c r="B1180"/>
  <c r="A1180"/>
  <c r="G1179"/>
  <c r="J1179" s="1"/>
  <c r="F1179"/>
  <c r="E1179"/>
  <c r="D1179"/>
  <c r="C1179"/>
  <c r="B1179"/>
  <c r="A1179"/>
  <c r="G1178"/>
  <c r="J1178" s="1"/>
  <c r="F1178"/>
  <c r="E1178"/>
  <c r="D1178"/>
  <c r="C1178"/>
  <c r="B1178"/>
  <c r="A1178"/>
  <c r="G1177"/>
  <c r="J1177" s="1"/>
  <c r="F1177"/>
  <c r="E1177"/>
  <c r="D1177"/>
  <c r="C1177"/>
  <c r="B1177"/>
  <c r="A1177"/>
  <c r="G1176"/>
  <c r="J1176" s="1"/>
  <c r="F1176"/>
  <c r="E1176"/>
  <c r="D1176"/>
  <c r="C1176"/>
  <c r="B1176"/>
  <c r="A1176"/>
  <c r="G1175"/>
  <c r="J1175" s="1"/>
  <c r="F1175"/>
  <c r="E1175"/>
  <c r="D1175"/>
  <c r="C1175"/>
  <c r="B1175"/>
  <c r="A1175"/>
  <c r="G1174"/>
  <c r="J1174" s="1"/>
  <c r="F1174"/>
  <c r="E1174"/>
  <c r="D1174"/>
  <c r="C1174"/>
  <c r="B1174"/>
  <c r="A1174"/>
  <c r="G1173"/>
  <c r="J1173" s="1"/>
  <c r="F1173"/>
  <c r="E1173"/>
  <c r="D1173"/>
  <c r="C1173"/>
  <c r="B1173"/>
  <c r="A1173"/>
  <c r="G1172"/>
  <c r="J1172" s="1"/>
  <c r="F1172"/>
  <c r="E1172"/>
  <c r="D1172"/>
  <c r="C1172"/>
  <c r="B1172"/>
  <c r="A1172"/>
  <c r="G1171"/>
  <c r="J1171" s="1"/>
  <c r="F1171"/>
  <c r="E1171"/>
  <c r="D1171"/>
  <c r="C1171"/>
  <c r="B1171"/>
  <c r="A1171"/>
  <c r="G1170"/>
  <c r="J1170" s="1"/>
  <c r="F1170"/>
  <c r="E1170"/>
  <c r="D1170"/>
  <c r="C1170"/>
  <c r="B1170"/>
  <c r="A1170"/>
  <c r="G1169"/>
  <c r="J1169" s="1"/>
  <c r="F1169"/>
  <c r="E1169"/>
  <c r="D1169"/>
  <c r="C1169"/>
  <c r="B1169"/>
  <c r="A1169"/>
  <c r="G1168"/>
  <c r="J1168" s="1"/>
  <c r="F1168"/>
  <c r="E1168"/>
  <c r="D1168"/>
  <c r="C1168"/>
  <c r="B1168"/>
  <c r="A1168"/>
  <c r="G1167"/>
  <c r="J1167" s="1"/>
  <c r="F1167"/>
  <c r="E1167"/>
  <c r="D1167"/>
  <c r="C1167"/>
  <c r="B1167"/>
  <c r="A1167"/>
  <c r="G1166"/>
  <c r="J1166" s="1"/>
  <c r="F1166"/>
  <c r="E1166"/>
  <c r="D1166"/>
  <c r="C1166"/>
  <c r="B1166"/>
  <c r="A1166"/>
  <c r="G1165"/>
  <c r="J1165" s="1"/>
  <c r="F1165"/>
  <c r="E1165"/>
  <c r="D1165"/>
  <c r="C1165"/>
  <c r="B1165"/>
  <c r="A1165"/>
  <c r="G1164"/>
  <c r="J1164" s="1"/>
  <c r="F1164"/>
  <c r="E1164"/>
  <c r="D1164"/>
  <c r="C1164"/>
  <c r="B1164"/>
  <c r="A1164"/>
  <c r="G1163"/>
  <c r="J1163" s="1"/>
  <c r="F1163"/>
  <c r="E1163"/>
  <c r="D1163"/>
  <c r="C1163"/>
  <c r="B1163"/>
  <c r="A1163"/>
  <c r="G1162"/>
  <c r="J1162" s="1"/>
  <c r="F1162"/>
  <c r="E1162"/>
  <c r="D1162"/>
  <c r="C1162"/>
  <c r="B1162"/>
  <c r="A1162"/>
  <c r="G1161"/>
  <c r="J1161" s="1"/>
  <c r="F1161"/>
  <c r="E1161"/>
  <c r="D1161"/>
  <c r="C1161"/>
  <c r="B1161"/>
  <c r="A1161"/>
  <c r="G1160"/>
  <c r="J1160" s="1"/>
  <c r="F1160"/>
  <c r="E1160"/>
  <c r="D1160"/>
  <c r="C1160"/>
  <c r="B1160"/>
  <c r="A1160"/>
  <c r="G1159"/>
  <c r="J1159" s="1"/>
  <c r="F1159"/>
  <c r="E1159"/>
  <c r="D1159"/>
  <c r="C1159"/>
  <c r="B1159"/>
  <c r="A1159"/>
  <c r="G1158"/>
  <c r="J1158" s="1"/>
  <c r="F1158"/>
  <c r="E1158"/>
  <c r="D1158"/>
  <c r="C1158"/>
  <c r="B1158"/>
  <c r="A1158"/>
  <c r="G1157"/>
  <c r="J1157" s="1"/>
  <c r="F1157"/>
  <c r="E1157"/>
  <c r="D1157"/>
  <c r="C1157"/>
  <c r="B1157"/>
  <c r="A1157"/>
  <c r="G1156"/>
  <c r="J1156" s="1"/>
  <c r="F1156"/>
  <c r="E1156"/>
  <c r="D1156"/>
  <c r="C1156"/>
  <c r="B1156"/>
  <c r="A1156"/>
  <c r="G1155"/>
  <c r="J1155" s="1"/>
  <c r="F1155"/>
  <c r="E1155"/>
  <c r="D1155"/>
  <c r="C1155"/>
  <c r="B1155"/>
  <c r="A1155"/>
  <c r="G1154"/>
  <c r="J1154" s="1"/>
  <c r="F1154"/>
  <c r="E1154"/>
  <c r="D1154"/>
  <c r="C1154"/>
  <c r="B1154"/>
  <c r="A1154"/>
  <c r="G1153"/>
  <c r="J1153" s="1"/>
  <c r="F1153"/>
  <c r="E1153"/>
  <c r="D1153"/>
  <c r="C1153"/>
  <c r="B1153"/>
  <c r="A1153"/>
  <c r="G1152"/>
  <c r="J1152" s="1"/>
  <c r="F1152"/>
  <c r="E1152"/>
  <c r="D1152"/>
  <c r="C1152"/>
  <c r="B1152"/>
  <c r="A1152"/>
  <c r="G1151"/>
  <c r="J1151" s="1"/>
  <c r="F1151"/>
  <c r="E1151"/>
  <c r="D1151"/>
  <c r="C1151"/>
  <c r="B1151"/>
  <c r="A1151"/>
  <c r="G1150"/>
  <c r="J1150" s="1"/>
  <c r="F1150"/>
  <c r="E1150"/>
  <c r="D1150"/>
  <c r="C1150"/>
  <c r="B1150"/>
  <c r="A1150"/>
  <c r="G1149"/>
  <c r="J1149" s="1"/>
  <c r="F1149"/>
  <c r="E1149"/>
  <c r="D1149"/>
  <c r="C1149"/>
  <c r="B1149"/>
  <c r="A1149"/>
  <c r="G1148"/>
  <c r="J1148" s="1"/>
  <c r="F1148"/>
  <c r="E1148"/>
  <c r="D1148"/>
  <c r="C1148"/>
  <c r="B1148"/>
  <c r="A1148"/>
  <c r="G1147"/>
  <c r="J1147" s="1"/>
  <c r="F1147"/>
  <c r="E1147"/>
  <c r="D1147"/>
  <c r="C1147"/>
  <c r="B1147"/>
  <c r="A1147"/>
  <c r="G1146"/>
  <c r="J1146" s="1"/>
  <c r="F1146"/>
  <c r="E1146"/>
  <c r="D1146"/>
  <c r="C1146"/>
  <c r="B1146"/>
  <c r="A1146"/>
  <c r="G1145"/>
  <c r="J1145" s="1"/>
  <c r="F1145"/>
  <c r="E1145"/>
  <c r="D1145"/>
  <c r="C1145"/>
  <c r="B1145"/>
  <c r="A1145"/>
  <c r="G1144"/>
  <c r="J1144" s="1"/>
  <c r="F1144"/>
  <c r="E1144"/>
  <c r="D1144"/>
  <c r="C1144"/>
  <c r="B1144"/>
  <c r="A1144"/>
  <c r="G1143"/>
  <c r="J1143" s="1"/>
  <c r="F1143"/>
  <c r="E1143"/>
  <c r="D1143"/>
  <c r="C1143"/>
  <c r="B1143"/>
  <c r="A1143"/>
  <c r="G1142"/>
  <c r="J1142" s="1"/>
  <c r="F1142"/>
  <c r="E1142"/>
  <c r="D1142"/>
  <c r="C1142"/>
  <c r="B1142"/>
  <c r="A1142"/>
  <c r="G1141"/>
  <c r="J1141" s="1"/>
  <c r="F1141"/>
  <c r="E1141"/>
  <c r="D1141"/>
  <c r="C1141"/>
  <c r="B1141"/>
  <c r="A1141"/>
  <c r="G1140"/>
  <c r="J1140" s="1"/>
  <c r="F1140"/>
  <c r="E1140"/>
  <c r="D1140"/>
  <c r="C1140"/>
  <c r="B1140"/>
  <c r="A1140"/>
  <c r="G1139"/>
  <c r="J1139" s="1"/>
  <c r="F1139"/>
  <c r="E1139"/>
  <c r="D1139"/>
  <c r="C1139"/>
  <c r="B1139"/>
  <c r="A1139"/>
  <c r="G1138"/>
  <c r="J1138" s="1"/>
  <c r="F1138"/>
  <c r="E1138"/>
  <c r="D1138"/>
  <c r="C1138"/>
  <c r="B1138"/>
  <c r="A1138"/>
  <c r="G1137"/>
  <c r="J1137" s="1"/>
  <c r="F1137"/>
  <c r="E1137"/>
  <c r="D1137"/>
  <c r="C1137"/>
  <c r="B1137"/>
  <c r="A1137"/>
  <c r="G1136"/>
  <c r="J1136" s="1"/>
  <c r="F1136"/>
  <c r="E1136"/>
  <c r="D1136"/>
  <c r="C1136"/>
  <c r="B1136"/>
  <c r="A1136"/>
  <c r="G1135"/>
  <c r="J1135" s="1"/>
  <c r="F1135"/>
  <c r="E1135"/>
  <c r="D1135"/>
  <c r="C1135"/>
  <c r="B1135"/>
  <c r="A1135"/>
  <c r="G1134"/>
  <c r="J1134" s="1"/>
  <c r="F1134"/>
  <c r="E1134"/>
  <c r="D1134"/>
  <c r="C1134"/>
  <c r="B1134"/>
  <c r="A1134"/>
  <c r="G1133"/>
  <c r="J1133" s="1"/>
  <c r="F1133"/>
  <c r="E1133"/>
  <c r="D1133"/>
  <c r="C1133"/>
  <c r="B1133"/>
  <c r="A1133"/>
  <c r="G1132"/>
  <c r="J1132" s="1"/>
  <c r="F1132"/>
  <c r="E1132"/>
  <c r="D1132"/>
  <c r="C1132"/>
  <c r="B1132"/>
  <c r="A1132"/>
  <c r="G1131"/>
  <c r="J1131" s="1"/>
  <c r="F1131"/>
  <c r="E1131"/>
  <c r="D1131"/>
  <c r="C1131"/>
  <c r="B1131"/>
  <c r="A1131"/>
  <c r="G1130"/>
  <c r="J1130" s="1"/>
  <c r="F1130"/>
  <c r="E1130"/>
  <c r="D1130"/>
  <c r="C1130"/>
  <c r="B1130"/>
  <c r="A1130"/>
  <c r="G1129"/>
  <c r="J1129" s="1"/>
  <c r="F1129"/>
  <c r="E1129"/>
  <c r="D1129"/>
  <c r="C1129"/>
  <c r="B1129"/>
  <c r="A1129"/>
  <c r="G1128"/>
  <c r="J1128" s="1"/>
  <c r="F1128"/>
  <c r="E1128"/>
  <c r="D1128"/>
  <c r="C1128"/>
  <c r="B1128"/>
  <c r="A1128"/>
  <c r="G1127"/>
  <c r="J1127" s="1"/>
  <c r="F1127"/>
  <c r="E1127"/>
  <c r="D1127"/>
  <c r="C1127"/>
  <c r="B1127"/>
  <c r="A1127"/>
  <c r="G1126"/>
  <c r="J1126" s="1"/>
  <c r="F1126"/>
  <c r="E1126"/>
  <c r="D1126"/>
  <c r="C1126"/>
  <c r="B1126"/>
  <c r="A1126"/>
  <c r="G1125"/>
  <c r="J1125" s="1"/>
  <c r="F1125"/>
  <c r="E1125"/>
  <c r="D1125"/>
  <c r="C1125"/>
  <c r="B1125"/>
  <c r="A1125"/>
  <c r="G1124"/>
  <c r="J1124" s="1"/>
  <c r="F1124"/>
  <c r="E1124"/>
  <c r="D1124"/>
  <c r="C1124"/>
  <c r="B1124"/>
  <c r="A1124"/>
  <c r="G1123"/>
  <c r="J1123" s="1"/>
  <c r="F1123"/>
  <c r="E1123"/>
  <c r="D1123"/>
  <c r="C1123"/>
  <c r="B1123"/>
  <c r="A1123"/>
  <c r="G1122"/>
  <c r="J1122" s="1"/>
  <c r="F1122"/>
  <c r="E1122"/>
  <c r="D1122"/>
  <c r="C1122"/>
  <c r="B1122"/>
  <c r="A1122"/>
  <c r="G1121"/>
  <c r="J1121" s="1"/>
  <c r="F1121"/>
  <c r="E1121"/>
  <c r="D1121"/>
  <c r="C1121"/>
  <c r="B1121"/>
  <c r="A1121"/>
  <c r="G1120"/>
  <c r="J1120" s="1"/>
  <c r="F1120"/>
  <c r="E1120"/>
  <c r="D1120"/>
  <c r="C1120"/>
  <c r="B1120"/>
  <c r="A1120"/>
  <c r="G1119"/>
  <c r="J1119" s="1"/>
  <c r="F1119"/>
  <c r="E1119"/>
  <c r="D1119"/>
  <c r="C1119"/>
  <c r="B1119"/>
  <c r="A1119"/>
  <c r="G1118"/>
  <c r="J1118" s="1"/>
  <c r="F1118"/>
  <c r="E1118"/>
  <c r="D1118"/>
  <c r="C1118"/>
  <c r="B1118"/>
  <c r="A1118"/>
  <c r="G1117"/>
  <c r="J1117" s="1"/>
  <c r="F1117"/>
  <c r="E1117"/>
  <c r="D1117"/>
  <c r="C1117"/>
  <c r="B1117"/>
  <c r="A1117"/>
  <c r="G1116"/>
  <c r="J1116" s="1"/>
  <c r="F1116"/>
  <c r="E1116"/>
  <c r="D1116"/>
  <c r="C1116"/>
  <c r="B1116"/>
  <c r="A1116"/>
  <c r="G1115"/>
  <c r="J1115" s="1"/>
  <c r="F1115"/>
  <c r="E1115"/>
  <c r="D1115"/>
  <c r="C1115"/>
  <c r="B1115"/>
  <c r="A1115"/>
  <c r="G1114"/>
  <c r="J1114" s="1"/>
  <c r="F1114"/>
  <c r="E1114"/>
  <c r="D1114"/>
  <c r="C1114"/>
  <c r="B1114"/>
  <c r="A1114"/>
  <c r="G1113"/>
  <c r="J1113" s="1"/>
  <c r="F1113"/>
  <c r="E1113"/>
  <c r="D1113"/>
  <c r="C1113"/>
  <c r="B1113"/>
  <c r="A1113"/>
  <c r="G1112"/>
  <c r="J1112" s="1"/>
  <c r="F1112"/>
  <c r="E1112"/>
  <c r="D1112"/>
  <c r="C1112"/>
  <c r="B1112"/>
  <c r="A1112"/>
  <c r="G1111"/>
  <c r="J1111" s="1"/>
  <c r="F1111"/>
  <c r="E1111"/>
  <c r="D1111"/>
  <c r="C1111"/>
  <c r="B1111"/>
  <c r="A1111"/>
  <c r="G1110"/>
  <c r="J1110" s="1"/>
  <c r="F1110"/>
  <c r="E1110"/>
  <c r="D1110"/>
  <c r="C1110"/>
  <c r="B1110"/>
  <c r="A1110"/>
  <c r="G1109"/>
  <c r="J1109" s="1"/>
  <c r="F1109"/>
  <c r="E1109"/>
  <c r="D1109"/>
  <c r="C1109"/>
  <c r="B1109"/>
  <c r="A1109"/>
  <c r="G1108"/>
  <c r="J1108" s="1"/>
  <c r="F1108"/>
  <c r="E1108"/>
  <c r="D1108"/>
  <c r="C1108"/>
  <c r="B1108"/>
  <c r="A1108"/>
  <c r="G1107"/>
  <c r="J1107" s="1"/>
  <c r="F1107"/>
  <c r="E1107"/>
  <c r="D1107"/>
  <c r="C1107"/>
  <c r="B1107"/>
  <c r="A1107"/>
  <c r="G1106"/>
  <c r="J1106" s="1"/>
  <c r="F1106"/>
  <c r="E1106"/>
  <c r="D1106"/>
  <c r="C1106"/>
  <c r="B1106"/>
  <c r="A1106"/>
  <c r="G1105"/>
  <c r="J1105" s="1"/>
  <c r="F1105"/>
  <c r="E1105"/>
  <c r="D1105"/>
  <c r="C1105"/>
  <c r="B1105"/>
  <c r="A1105"/>
  <c r="G1104"/>
  <c r="J1104" s="1"/>
  <c r="F1104"/>
  <c r="E1104"/>
  <c r="D1104"/>
  <c r="C1104"/>
  <c r="B1104"/>
  <c r="A1104"/>
  <c r="G1103"/>
  <c r="J1103" s="1"/>
  <c r="F1103"/>
  <c r="E1103"/>
  <c r="D1103"/>
  <c r="C1103"/>
  <c r="B1103"/>
  <c r="A1103"/>
  <c r="G1102"/>
  <c r="J1102" s="1"/>
  <c r="F1102"/>
  <c r="E1102"/>
  <c r="D1102"/>
  <c r="C1102"/>
  <c r="B1102"/>
  <c r="A1102"/>
  <c r="G1101"/>
  <c r="J1101" s="1"/>
  <c r="F1101"/>
  <c r="E1101"/>
  <c r="D1101"/>
  <c r="C1101"/>
  <c r="B1101"/>
  <c r="A1101"/>
  <c r="G1100"/>
  <c r="J1100" s="1"/>
  <c r="F1100"/>
  <c r="E1100"/>
  <c r="D1100"/>
  <c r="C1100"/>
  <c r="B1100"/>
  <c r="A1100"/>
  <c r="G1099"/>
  <c r="J1099" s="1"/>
  <c r="F1099"/>
  <c r="E1099"/>
  <c r="D1099"/>
  <c r="C1099"/>
  <c r="B1099"/>
  <c r="A1099"/>
  <c r="G1098"/>
  <c r="J1098" s="1"/>
  <c r="F1098"/>
  <c r="E1098"/>
  <c r="D1098"/>
  <c r="C1098"/>
  <c r="B1098"/>
  <c r="A1098"/>
  <c r="G1097"/>
  <c r="J1097" s="1"/>
  <c r="F1097"/>
  <c r="E1097"/>
  <c r="D1097"/>
  <c r="C1097"/>
  <c r="B1097"/>
  <c r="A1097"/>
  <c r="G1096"/>
  <c r="J1096" s="1"/>
  <c r="F1096"/>
  <c r="E1096"/>
  <c r="D1096"/>
  <c r="C1096"/>
  <c r="B1096"/>
  <c r="A1096"/>
  <c r="G1095"/>
  <c r="J1095" s="1"/>
  <c r="F1095"/>
  <c r="E1095"/>
  <c r="D1095"/>
  <c r="C1095"/>
  <c r="B1095"/>
  <c r="A1095"/>
  <c r="G1094"/>
  <c r="J1094" s="1"/>
  <c r="F1094"/>
  <c r="E1094"/>
  <c r="D1094"/>
  <c r="C1094"/>
  <c r="B1094"/>
  <c r="A1094"/>
  <c r="G1093"/>
  <c r="J1093" s="1"/>
  <c r="F1093"/>
  <c r="E1093"/>
  <c r="D1093"/>
  <c r="C1093"/>
  <c r="B1093"/>
  <c r="A1093"/>
  <c r="G1092"/>
  <c r="J1092" s="1"/>
  <c r="F1092"/>
  <c r="E1092"/>
  <c r="D1092"/>
  <c r="C1092"/>
  <c r="B1092"/>
  <c r="A1092"/>
  <c r="G1091"/>
  <c r="J1091" s="1"/>
  <c r="F1091"/>
  <c r="E1091"/>
  <c r="D1091"/>
  <c r="C1091"/>
  <c r="B1091"/>
  <c r="A1091"/>
  <c r="G1090"/>
  <c r="J1090" s="1"/>
  <c r="F1090"/>
  <c r="E1090"/>
  <c r="D1090"/>
  <c r="C1090"/>
  <c r="B1090"/>
  <c r="A1090"/>
  <c r="G1089"/>
  <c r="J1089" s="1"/>
  <c r="F1089"/>
  <c r="E1089"/>
  <c r="D1089"/>
  <c r="C1089"/>
  <c r="B1089"/>
  <c r="A1089"/>
  <c r="G1088"/>
  <c r="J1088" s="1"/>
  <c r="F1088"/>
  <c r="E1088"/>
  <c r="D1088"/>
  <c r="C1088"/>
  <c r="B1088"/>
  <c r="A1088"/>
  <c r="G1087"/>
  <c r="J1087" s="1"/>
  <c r="F1087"/>
  <c r="E1087"/>
  <c r="D1087"/>
  <c r="C1087"/>
  <c r="B1087"/>
  <c r="A1087"/>
  <c r="G1086"/>
  <c r="J1086" s="1"/>
  <c r="F1086"/>
  <c r="E1086"/>
  <c r="D1086"/>
  <c r="C1086"/>
  <c r="B1086"/>
  <c r="A1086"/>
  <c r="G1085"/>
  <c r="J1085" s="1"/>
  <c r="F1085"/>
  <c r="E1085"/>
  <c r="D1085"/>
  <c r="C1085"/>
  <c r="B1085"/>
  <c r="A1085"/>
  <c r="G1084"/>
  <c r="J1084" s="1"/>
  <c r="F1084"/>
  <c r="E1084"/>
  <c r="D1084"/>
  <c r="C1084"/>
  <c r="B1084"/>
  <c r="A1084"/>
  <c r="G1083"/>
  <c r="J1083" s="1"/>
  <c r="F1083"/>
  <c r="E1083"/>
  <c r="D1083"/>
  <c r="C1083"/>
  <c r="B1083"/>
  <c r="A1083"/>
  <c r="G1082"/>
  <c r="J1082" s="1"/>
  <c r="F1082"/>
  <c r="E1082"/>
  <c r="D1082"/>
  <c r="C1082"/>
  <c r="B1082"/>
  <c r="A1082"/>
  <c r="G1081"/>
  <c r="J1081" s="1"/>
  <c r="F1081"/>
  <c r="E1081"/>
  <c r="D1081"/>
  <c r="C1081"/>
  <c r="B1081"/>
  <c r="A1081"/>
  <c r="G1080"/>
  <c r="J1080" s="1"/>
  <c r="F1080"/>
  <c r="E1080"/>
  <c r="D1080"/>
  <c r="C1080"/>
  <c r="B1080"/>
  <c r="A1080"/>
  <c r="G1079"/>
  <c r="J1079" s="1"/>
  <c r="F1079"/>
  <c r="E1079"/>
  <c r="D1079"/>
  <c r="C1079"/>
  <c r="B1079"/>
  <c r="A1079"/>
  <c r="G1078"/>
  <c r="J1078" s="1"/>
  <c r="F1078"/>
  <c r="E1078"/>
  <c r="D1078"/>
  <c r="C1078"/>
  <c r="B1078"/>
  <c r="A1078"/>
  <c r="G1077"/>
  <c r="J1077" s="1"/>
  <c r="F1077"/>
  <c r="E1077"/>
  <c r="D1077"/>
  <c r="C1077"/>
  <c r="B1077"/>
  <c r="A1077"/>
  <c r="G1076"/>
  <c r="J1076" s="1"/>
  <c r="F1076"/>
  <c r="E1076"/>
  <c r="D1076"/>
  <c r="C1076"/>
  <c r="B1076"/>
  <c r="A1076"/>
  <c r="G1075"/>
  <c r="J1075" s="1"/>
  <c r="F1075"/>
  <c r="E1075"/>
  <c r="D1075"/>
  <c r="C1075"/>
  <c r="B1075"/>
  <c r="A1075"/>
  <c r="G1074"/>
  <c r="J1074" s="1"/>
  <c r="F1074"/>
  <c r="E1074"/>
  <c r="D1074"/>
  <c r="C1074"/>
  <c r="B1074"/>
  <c r="A1074"/>
  <c r="G1073"/>
  <c r="J1073" s="1"/>
  <c r="F1073"/>
  <c r="E1073"/>
  <c r="D1073"/>
  <c r="C1073"/>
  <c r="B1073"/>
  <c r="A1073"/>
  <c r="G1072"/>
  <c r="J1072" s="1"/>
  <c r="F1072"/>
  <c r="E1072"/>
  <c r="D1072"/>
  <c r="C1072"/>
  <c r="B1072"/>
  <c r="A1072"/>
  <c r="G1071"/>
  <c r="J1071" s="1"/>
  <c r="F1071"/>
  <c r="E1071"/>
  <c r="D1071"/>
  <c r="C1071"/>
  <c r="B1071"/>
  <c r="A1071"/>
  <c r="G1070"/>
  <c r="J1070" s="1"/>
  <c r="F1070"/>
  <c r="E1070"/>
  <c r="D1070"/>
  <c r="C1070"/>
  <c r="B1070"/>
  <c r="A1070"/>
  <c r="G1069"/>
  <c r="J1069" s="1"/>
  <c r="F1069"/>
  <c r="E1069"/>
  <c r="D1069"/>
  <c r="C1069"/>
  <c r="B1069"/>
  <c r="A1069"/>
  <c r="G1068"/>
  <c r="J1068" s="1"/>
  <c r="F1068"/>
  <c r="E1068"/>
  <c r="D1068"/>
  <c r="C1068"/>
  <c r="B1068"/>
  <c r="A1068"/>
  <c r="G1067"/>
  <c r="J1067" s="1"/>
  <c r="F1067"/>
  <c r="E1067"/>
  <c r="D1067"/>
  <c r="C1067"/>
  <c r="B1067"/>
  <c r="A1067"/>
  <c r="G1066"/>
  <c r="J1066" s="1"/>
  <c r="F1066"/>
  <c r="E1066"/>
  <c r="D1066"/>
  <c r="C1066"/>
  <c r="B1066"/>
  <c r="A1066"/>
  <c r="G1065"/>
  <c r="J1065" s="1"/>
  <c r="F1065"/>
  <c r="E1065"/>
  <c r="D1065"/>
  <c r="C1065"/>
  <c r="B1065"/>
  <c r="A1065"/>
  <c r="G1064"/>
  <c r="J1064" s="1"/>
  <c r="F1064"/>
  <c r="E1064"/>
  <c r="D1064"/>
  <c r="C1064"/>
  <c r="B1064"/>
  <c r="A1064"/>
  <c r="G1063"/>
  <c r="J1063" s="1"/>
  <c r="F1063"/>
  <c r="E1063"/>
  <c r="D1063"/>
  <c r="C1063"/>
  <c r="B1063"/>
  <c r="A1063"/>
  <c r="G1062"/>
  <c r="J1062" s="1"/>
  <c r="F1062"/>
  <c r="E1062"/>
  <c r="D1062"/>
  <c r="C1062"/>
  <c r="B1062"/>
  <c r="A1062"/>
  <c r="G1061"/>
  <c r="J1061" s="1"/>
  <c r="F1061"/>
  <c r="E1061"/>
  <c r="D1061"/>
  <c r="C1061"/>
  <c r="B1061"/>
  <c r="A1061"/>
  <c r="G1060"/>
  <c r="J1060" s="1"/>
  <c r="F1060"/>
  <c r="E1060"/>
  <c r="D1060"/>
  <c r="C1060"/>
  <c r="B1060"/>
  <c r="A1060"/>
  <c r="G1059"/>
  <c r="J1059" s="1"/>
  <c r="F1059"/>
  <c r="E1059"/>
  <c r="D1059"/>
  <c r="C1059"/>
  <c r="B1059"/>
  <c r="A1059"/>
  <c r="G1058"/>
  <c r="J1058" s="1"/>
  <c r="F1058"/>
  <c r="E1058"/>
  <c r="D1058"/>
  <c r="C1058"/>
  <c r="B1058"/>
  <c r="A1058"/>
  <c r="G1057"/>
  <c r="J1057" s="1"/>
  <c r="F1057"/>
  <c r="E1057"/>
  <c r="D1057"/>
  <c r="C1057"/>
  <c r="B1057"/>
  <c r="A1057"/>
  <c r="G1056"/>
  <c r="J1056" s="1"/>
  <c r="F1056"/>
  <c r="E1056"/>
  <c r="D1056"/>
  <c r="C1056"/>
  <c r="B1056"/>
  <c r="A1056"/>
  <c r="G1055"/>
  <c r="J1055" s="1"/>
  <c r="F1055"/>
  <c r="E1055"/>
  <c r="D1055"/>
  <c r="C1055"/>
  <c r="B1055"/>
  <c r="A1055"/>
  <c r="G1054"/>
  <c r="J1054" s="1"/>
  <c r="F1054"/>
  <c r="E1054"/>
  <c r="D1054"/>
  <c r="C1054"/>
  <c r="B1054"/>
  <c r="A1054"/>
  <c r="G1053"/>
  <c r="J1053" s="1"/>
  <c r="F1053"/>
  <c r="E1053"/>
  <c r="D1053"/>
  <c r="C1053"/>
  <c r="B1053"/>
  <c r="A1053"/>
  <c r="G1052"/>
  <c r="J1052" s="1"/>
  <c r="F1052"/>
  <c r="E1052"/>
  <c r="D1052"/>
  <c r="C1052"/>
  <c r="B1052"/>
  <c r="A1052"/>
  <c r="G1051"/>
  <c r="J1051" s="1"/>
  <c r="F1051"/>
  <c r="E1051"/>
  <c r="D1051"/>
  <c r="C1051"/>
  <c r="B1051"/>
  <c r="A1051"/>
  <c r="G1050"/>
  <c r="J1050" s="1"/>
  <c r="F1050"/>
  <c r="E1050"/>
  <c r="D1050"/>
  <c r="C1050"/>
  <c r="B1050"/>
  <c r="A1050"/>
  <c r="G1049"/>
  <c r="J1049" s="1"/>
  <c r="F1049"/>
  <c r="E1049"/>
  <c r="D1049"/>
  <c r="C1049"/>
  <c r="B1049"/>
  <c r="A1049"/>
  <c r="G1048"/>
  <c r="J1048" s="1"/>
  <c r="F1048"/>
  <c r="E1048"/>
  <c r="D1048"/>
  <c r="C1048"/>
  <c r="B1048"/>
  <c r="A1048"/>
  <c r="G1047"/>
  <c r="J1047" s="1"/>
  <c r="F1047"/>
  <c r="E1047"/>
  <c r="D1047"/>
  <c r="C1047"/>
  <c r="B1047"/>
  <c r="A1047"/>
  <c r="G1046"/>
  <c r="J1046" s="1"/>
  <c r="F1046"/>
  <c r="E1046"/>
  <c r="D1046"/>
  <c r="C1046"/>
  <c r="B1046"/>
  <c r="A1046"/>
  <c r="G1045"/>
  <c r="J1045" s="1"/>
  <c r="F1045"/>
  <c r="E1045"/>
  <c r="D1045"/>
  <c r="C1045"/>
  <c r="B1045"/>
  <c r="A1045"/>
  <c r="G1044"/>
  <c r="J1044" s="1"/>
  <c r="F1044"/>
  <c r="E1044"/>
  <c r="D1044"/>
  <c r="C1044"/>
  <c r="B1044"/>
  <c r="A1044"/>
  <c r="G1043"/>
  <c r="J1043" s="1"/>
  <c r="F1043"/>
  <c r="E1043"/>
  <c r="D1043"/>
  <c r="C1043"/>
  <c r="B1043"/>
  <c r="A1043"/>
  <c r="G1042"/>
  <c r="J1042" s="1"/>
  <c r="F1042"/>
  <c r="E1042"/>
  <c r="D1042"/>
  <c r="C1042"/>
  <c r="B1042"/>
  <c r="A1042"/>
  <c r="G1041"/>
  <c r="J1041" s="1"/>
  <c r="F1041"/>
  <c r="E1041"/>
  <c r="D1041"/>
  <c r="C1041"/>
  <c r="B1041"/>
  <c r="A1041"/>
  <c r="G1040"/>
  <c r="J1040" s="1"/>
  <c r="F1040"/>
  <c r="E1040"/>
  <c r="D1040"/>
  <c r="C1040"/>
  <c r="B1040"/>
  <c r="A1040"/>
  <c r="G1039"/>
  <c r="J1039" s="1"/>
  <c r="F1039"/>
  <c r="E1039"/>
  <c r="D1039"/>
  <c r="C1039"/>
  <c r="B1039"/>
  <c r="A1039"/>
  <c r="G1038"/>
  <c r="J1038" s="1"/>
  <c r="F1038"/>
  <c r="E1038"/>
  <c r="D1038"/>
  <c r="C1038"/>
  <c r="B1038"/>
  <c r="A1038"/>
  <c r="G1037"/>
  <c r="J1037" s="1"/>
  <c r="F1037"/>
  <c r="E1037"/>
  <c r="D1037"/>
  <c r="C1037"/>
  <c r="B1037"/>
  <c r="A1037"/>
  <c r="G1036"/>
  <c r="J1036" s="1"/>
  <c r="F1036"/>
  <c r="E1036"/>
  <c r="D1036"/>
  <c r="C1036"/>
  <c r="B1036"/>
  <c r="A1036"/>
  <c r="G1035"/>
  <c r="J1035" s="1"/>
  <c r="F1035"/>
  <c r="E1035"/>
  <c r="D1035"/>
  <c r="C1035"/>
  <c r="B1035"/>
  <c r="A1035"/>
  <c r="G1034"/>
  <c r="J1034" s="1"/>
  <c r="F1034"/>
  <c r="E1034"/>
  <c r="D1034"/>
  <c r="C1034"/>
  <c r="B1034"/>
  <c r="A1034"/>
  <c r="G1033"/>
  <c r="J1033" s="1"/>
  <c r="F1033"/>
  <c r="E1033"/>
  <c r="D1033"/>
  <c r="C1033"/>
  <c r="B1033"/>
  <c r="A1033"/>
  <c r="G1032"/>
  <c r="J1032" s="1"/>
  <c r="F1032"/>
  <c r="E1032"/>
  <c r="D1032"/>
  <c r="C1032"/>
  <c r="B1032"/>
  <c r="A1032"/>
  <c r="G1031"/>
  <c r="J1031" s="1"/>
  <c r="F1031"/>
  <c r="E1031"/>
  <c r="D1031"/>
  <c r="C1031"/>
  <c r="B1031"/>
  <c r="A1031"/>
  <c r="G1030"/>
  <c r="J1030" s="1"/>
  <c r="F1030"/>
  <c r="E1030"/>
  <c r="D1030"/>
  <c r="C1030"/>
  <c r="B1030"/>
  <c r="A1030"/>
  <c r="G1029"/>
  <c r="J1029" s="1"/>
  <c r="F1029"/>
  <c r="E1029"/>
  <c r="D1029"/>
  <c r="C1029"/>
  <c r="B1029"/>
  <c r="A1029"/>
  <c r="G1028"/>
  <c r="J1028" s="1"/>
  <c r="F1028"/>
  <c r="E1028"/>
  <c r="D1028"/>
  <c r="C1028"/>
  <c r="B1028"/>
  <c r="A1028"/>
  <c r="G1027"/>
  <c r="J1027" s="1"/>
  <c r="F1027"/>
  <c r="E1027"/>
  <c r="D1027"/>
  <c r="C1027"/>
  <c r="B1027"/>
  <c r="A1027"/>
  <c r="G1026"/>
  <c r="J1026" s="1"/>
  <c r="F1026"/>
  <c r="E1026"/>
  <c r="D1026"/>
  <c r="C1026"/>
  <c r="B1026"/>
  <c r="A1026"/>
  <c r="G1025"/>
  <c r="J1025" s="1"/>
  <c r="F1025"/>
  <c r="E1025"/>
  <c r="D1025"/>
  <c r="C1025"/>
  <c r="B1025"/>
  <c r="A1025"/>
  <c r="G1024"/>
  <c r="J1024" s="1"/>
  <c r="F1024"/>
  <c r="E1024"/>
  <c r="D1024"/>
  <c r="C1024"/>
  <c r="B1024"/>
  <c r="A1024"/>
  <c r="G1023"/>
  <c r="J1023" s="1"/>
  <c r="F1023"/>
  <c r="E1023"/>
  <c r="D1023"/>
  <c r="C1023"/>
  <c r="B1023"/>
  <c r="A1023"/>
  <c r="G1022"/>
  <c r="J1022" s="1"/>
  <c r="F1022"/>
  <c r="E1022"/>
  <c r="D1022"/>
  <c r="C1022"/>
  <c r="B1022"/>
  <c r="A1022"/>
  <c r="G1021"/>
  <c r="J1021" s="1"/>
  <c r="F1021"/>
  <c r="E1021"/>
  <c r="D1021"/>
  <c r="C1021"/>
  <c r="B1021"/>
  <c r="A1021"/>
  <c r="G1020"/>
  <c r="J1020" s="1"/>
  <c r="F1020"/>
  <c r="E1020"/>
  <c r="D1020"/>
  <c r="C1020"/>
  <c r="B1020"/>
  <c r="A1020"/>
  <c r="G1019"/>
  <c r="J1019" s="1"/>
  <c r="F1019"/>
  <c r="E1019"/>
  <c r="D1019"/>
  <c r="C1019"/>
  <c r="B1019"/>
  <c r="A1019"/>
  <c r="G1018"/>
  <c r="J1018" s="1"/>
  <c r="F1018"/>
  <c r="E1018"/>
  <c r="D1018"/>
  <c r="C1018"/>
  <c r="B1018"/>
  <c r="A1018"/>
  <c r="G1017"/>
  <c r="J1017" s="1"/>
  <c r="F1017"/>
  <c r="E1017"/>
  <c r="D1017"/>
  <c r="C1017"/>
  <c r="B1017"/>
  <c r="A1017"/>
  <c r="G1016"/>
  <c r="J1016" s="1"/>
  <c r="F1016"/>
  <c r="E1016"/>
  <c r="D1016"/>
  <c r="C1016"/>
  <c r="B1016"/>
  <c r="A1016"/>
  <c r="G1015"/>
  <c r="J1015" s="1"/>
  <c r="F1015"/>
  <c r="E1015"/>
  <c r="D1015"/>
  <c r="C1015"/>
  <c r="B1015"/>
  <c r="A1015"/>
  <c r="G1014"/>
  <c r="J1014" s="1"/>
  <c r="F1014"/>
  <c r="E1014"/>
  <c r="D1014"/>
  <c r="C1014"/>
  <c r="B1014"/>
  <c r="A1014"/>
  <c r="G1013"/>
  <c r="J1013" s="1"/>
  <c r="F1013"/>
  <c r="E1013"/>
  <c r="D1013"/>
  <c r="C1013"/>
  <c r="B1013"/>
  <c r="A1013"/>
  <c r="G1012"/>
  <c r="J1012" s="1"/>
  <c r="F1012"/>
  <c r="E1012"/>
  <c r="D1012"/>
  <c r="C1012"/>
  <c r="B1012"/>
  <c r="A1012"/>
  <c r="G1011"/>
  <c r="J1011" s="1"/>
  <c r="F1011"/>
  <c r="E1011"/>
  <c r="D1011"/>
  <c r="C1011"/>
  <c r="B1011"/>
  <c r="A1011"/>
  <c r="G1010"/>
  <c r="J1010" s="1"/>
  <c r="F1010"/>
  <c r="E1010"/>
  <c r="D1010"/>
  <c r="C1010"/>
  <c r="B1010"/>
  <c r="A1010"/>
  <c r="G1009"/>
  <c r="J1009" s="1"/>
  <c r="F1009"/>
  <c r="E1009"/>
  <c r="D1009"/>
  <c r="C1009"/>
  <c r="B1009"/>
  <c r="A1009"/>
  <c r="G1008"/>
  <c r="J1008" s="1"/>
  <c r="F1008"/>
  <c r="E1008"/>
  <c r="D1008"/>
  <c r="C1008"/>
  <c r="B1008"/>
  <c r="A1008"/>
  <c r="G1007"/>
  <c r="J1007" s="1"/>
  <c r="F1007"/>
  <c r="E1007"/>
  <c r="D1007"/>
  <c r="C1007"/>
  <c r="B1007"/>
  <c r="A1007"/>
  <c r="G1006"/>
  <c r="J1006" s="1"/>
  <c r="F1006"/>
  <c r="E1006"/>
  <c r="D1006"/>
  <c r="C1006"/>
  <c r="B1006"/>
  <c r="A1006"/>
  <c r="G1005"/>
  <c r="J1005" s="1"/>
  <c r="F1005"/>
  <c r="E1005"/>
  <c r="D1005"/>
  <c r="C1005"/>
  <c r="B1005"/>
  <c r="A1005"/>
  <c r="G1004"/>
  <c r="J1004" s="1"/>
  <c r="F1004"/>
  <c r="E1004"/>
  <c r="D1004"/>
  <c r="C1004"/>
  <c r="B1004"/>
  <c r="A1004"/>
  <c r="G1003"/>
  <c r="J1003" s="1"/>
  <c r="F1003"/>
  <c r="E1003"/>
  <c r="D1003"/>
  <c r="C1003"/>
  <c r="B1003"/>
  <c r="A1003"/>
  <c r="G1002"/>
  <c r="J1002" s="1"/>
  <c r="F1002"/>
  <c r="E1002"/>
  <c r="D1002"/>
  <c r="C1002"/>
  <c r="B1002"/>
  <c r="A1002"/>
  <c r="G1001"/>
  <c r="J1001" s="1"/>
  <c r="F1001"/>
  <c r="E1001"/>
  <c r="D1001"/>
  <c r="C1001"/>
  <c r="B1001"/>
  <c r="A1001"/>
  <c r="G1000"/>
  <c r="J1000" s="1"/>
  <c r="F1000"/>
  <c r="E1000"/>
  <c r="D1000"/>
  <c r="C1000"/>
  <c r="B1000"/>
  <c r="A1000"/>
  <c r="G999"/>
  <c r="J999" s="1"/>
  <c r="F999"/>
  <c r="E999"/>
  <c r="D999"/>
  <c r="C999"/>
  <c r="B999"/>
  <c r="A999"/>
  <c r="G998"/>
  <c r="J998" s="1"/>
  <c r="F998"/>
  <c r="E998"/>
  <c r="D998"/>
  <c r="C998"/>
  <c r="B998"/>
  <c r="A998"/>
  <c r="G997"/>
  <c r="J997" s="1"/>
  <c r="F997"/>
  <c r="E997"/>
  <c r="D997"/>
  <c r="C997"/>
  <c r="B997"/>
  <c r="A997"/>
  <c r="G996"/>
  <c r="J996" s="1"/>
  <c r="F996"/>
  <c r="E996"/>
  <c r="D996"/>
  <c r="C996"/>
  <c r="B996"/>
  <c r="A996"/>
  <c r="G995"/>
  <c r="J995" s="1"/>
  <c r="F995"/>
  <c r="E995"/>
  <c r="D995"/>
  <c r="C995"/>
  <c r="B995"/>
  <c r="A995"/>
  <c r="G994"/>
  <c r="J994" s="1"/>
  <c r="F994"/>
  <c r="E994"/>
  <c r="D994"/>
  <c r="C994"/>
  <c r="B994"/>
  <c r="A994"/>
  <c r="G993"/>
  <c r="J993" s="1"/>
  <c r="F993"/>
  <c r="E993"/>
  <c r="D993"/>
  <c r="C993"/>
  <c r="B993"/>
  <c r="A993"/>
  <c r="G992"/>
  <c r="J992" s="1"/>
  <c r="F992"/>
  <c r="E992"/>
  <c r="D992"/>
  <c r="C992"/>
  <c r="B992"/>
  <c r="A992"/>
  <c r="G991"/>
  <c r="J991" s="1"/>
  <c r="F991"/>
  <c r="E991"/>
  <c r="D991"/>
  <c r="C991"/>
  <c r="B991"/>
  <c r="A991"/>
  <c r="G990"/>
  <c r="J990" s="1"/>
  <c r="F990"/>
  <c r="E990"/>
  <c r="D990"/>
  <c r="C990"/>
  <c r="B990"/>
  <c r="A990"/>
  <c r="G989"/>
  <c r="J989" s="1"/>
  <c r="F989"/>
  <c r="E989"/>
  <c r="D989"/>
  <c r="C989"/>
  <c r="B989"/>
  <c r="A989"/>
  <c r="G988"/>
  <c r="J988" s="1"/>
  <c r="F988"/>
  <c r="E988"/>
  <c r="D988"/>
  <c r="C988"/>
  <c r="B988"/>
  <c r="A988"/>
  <c r="G987"/>
  <c r="J987" s="1"/>
  <c r="F987"/>
  <c r="E987"/>
  <c r="D987"/>
  <c r="C987"/>
  <c r="B987"/>
  <c r="A987"/>
  <c r="G986"/>
  <c r="J986" s="1"/>
  <c r="F986"/>
  <c r="E986"/>
  <c r="D986"/>
  <c r="C986"/>
  <c r="B986"/>
  <c r="A986"/>
  <c r="G985"/>
  <c r="J985" s="1"/>
  <c r="F985"/>
  <c r="E985"/>
  <c r="D985"/>
  <c r="C985"/>
  <c r="B985"/>
  <c r="A985"/>
  <c r="G984"/>
  <c r="J984" s="1"/>
  <c r="F984"/>
  <c r="E984"/>
  <c r="D984"/>
  <c r="C984"/>
  <c r="B984"/>
  <c r="A984"/>
  <c r="G983"/>
  <c r="J983" s="1"/>
  <c r="F983"/>
  <c r="E983"/>
  <c r="D983"/>
  <c r="C983"/>
  <c r="B983"/>
  <c r="A983"/>
  <c r="G982"/>
  <c r="J982" s="1"/>
  <c r="F982"/>
  <c r="E982"/>
  <c r="D982"/>
  <c r="C982"/>
  <c r="B982"/>
  <c r="A982"/>
  <c r="G981"/>
  <c r="J981" s="1"/>
  <c r="F981"/>
  <c r="E981"/>
  <c r="D981"/>
  <c r="C981"/>
  <c r="B981"/>
  <c r="A981"/>
  <c r="G980"/>
  <c r="J980" s="1"/>
  <c r="F980"/>
  <c r="E980"/>
  <c r="D980"/>
  <c r="C980"/>
  <c r="B980"/>
  <c r="A980"/>
  <c r="G979"/>
  <c r="J979" s="1"/>
  <c r="F979"/>
  <c r="E979"/>
  <c r="D979"/>
  <c r="C979"/>
  <c r="B979"/>
  <c r="A979"/>
  <c r="G978"/>
  <c r="J978" s="1"/>
  <c r="F978"/>
  <c r="E978"/>
  <c r="D978"/>
  <c r="C978"/>
  <c r="B978"/>
  <c r="A978"/>
  <c r="G977"/>
  <c r="J977" s="1"/>
  <c r="F977"/>
  <c r="E977"/>
  <c r="D977"/>
  <c r="C977"/>
  <c r="B977"/>
  <c r="A977"/>
  <c r="G976"/>
  <c r="J976" s="1"/>
  <c r="F976"/>
  <c r="E976"/>
  <c r="D976"/>
  <c r="C976"/>
  <c r="B976"/>
  <c r="A976"/>
  <c r="G975"/>
  <c r="J975" s="1"/>
  <c r="F975"/>
  <c r="E975"/>
  <c r="D975"/>
  <c r="C975"/>
  <c r="B975"/>
  <c r="A975"/>
  <c r="G974"/>
  <c r="J974" s="1"/>
  <c r="F974"/>
  <c r="E974"/>
  <c r="D974"/>
  <c r="C974"/>
  <c r="B974"/>
  <c r="A974"/>
  <c r="G973"/>
  <c r="J973" s="1"/>
  <c r="F973"/>
  <c r="E973"/>
  <c r="D973"/>
  <c r="C973"/>
  <c r="B973"/>
  <c r="A973"/>
  <c r="G972"/>
  <c r="J972" s="1"/>
  <c r="F972"/>
  <c r="E972"/>
  <c r="D972"/>
  <c r="C972"/>
  <c r="B972"/>
  <c r="A972"/>
  <c r="G971"/>
  <c r="J971" s="1"/>
  <c r="F971"/>
  <c r="E971"/>
  <c r="D971"/>
  <c r="C971"/>
  <c r="B971"/>
  <c r="A971"/>
  <c r="G970"/>
  <c r="J970" s="1"/>
  <c r="F970"/>
  <c r="E970"/>
  <c r="D970"/>
  <c r="C970"/>
  <c r="B970"/>
  <c r="A970"/>
  <c r="G969"/>
  <c r="J969" s="1"/>
  <c r="F969"/>
  <c r="E969"/>
  <c r="D969"/>
  <c r="C969"/>
  <c r="B969"/>
  <c r="A969"/>
  <c r="G968"/>
  <c r="J968" s="1"/>
  <c r="F968"/>
  <c r="E968"/>
  <c r="D968"/>
  <c r="C968"/>
  <c r="B968"/>
  <c r="A968"/>
  <c r="G967"/>
  <c r="J967" s="1"/>
  <c r="F967"/>
  <c r="E967"/>
  <c r="D967"/>
  <c r="C967"/>
  <c r="B967"/>
  <c r="A967"/>
  <c r="G966"/>
  <c r="J966" s="1"/>
  <c r="F966"/>
  <c r="E966"/>
  <c r="D966"/>
  <c r="C966"/>
  <c r="B966"/>
  <c r="A966"/>
  <c r="G965"/>
  <c r="J965" s="1"/>
  <c r="F965"/>
  <c r="E965"/>
  <c r="D965"/>
  <c r="C965"/>
  <c r="B965"/>
  <c r="A965"/>
  <c r="G964"/>
  <c r="J964" s="1"/>
  <c r="F964"/>
  <c r="E964"/>
  <c r="D964"/>
  <c r="C964"/>
  <c r="B964"/>
  <c r="A964"/>
  <c r="G963"/>
  <c r="J963" s="1"/>
  <c r="F963"/>
  <c r="E963"/>
  <c r="D963"/>
  <c r="C963"/>
  <c r="B963"/>
  <c r="A963"/>
  <c r="G962"/>
  <c r="J962" s="1"/>
  <c r="F962"/>
  <c r="E962"/>
  <c r="D962"/>
  <c r="C962"/>
  <c r="B962"/>
  <c r="A962"/>
  <c r="G961"/>
  <c r="J961" s="1"/>
  <c r="F961"/>
  <c r="E961"/>
  <c r="D961"/>
  <c r="C961"/>
  <c r="B961"/>
  <c r="A961"/>
  <c r="G960"/>
  <c r="J960" s="1"/>
  <c r="F960"/>
  <c r="E960"/>
  <c r="D960"/>
  <c r="C960"/>
  <c r="B960"/>
  <c r="A960"/>
  <c r="G959"/>
  <c r="J959" s="1"/>
  <c r="F959"/>
  <c r="E959"/>
  <c r="D959"/>
  <c r="C959"/>
  <c r="B959"/>
  <c r="A959"/>
  <c r="G958"/>
  <c r="J958" s="1"/>
  <c r="F958"/>
  <c r="E958"/>
  <c r="D958"/>
  <c r="C958"/>
  <c r="B958"/>
  <c r="A958"/>
  <c r="G957"/>
  <c r="J957" s="1"/>
  <c r="F957"/>
  <c r="E957"/>
  <c r="D957"/>
  <c r="C957"/>
  <c r="B957"/>
  <c r="A957"/>
  <c r="G956"/>
  <c r="J956" s="1"/>
  <c r="F956"/>
  <c r="E956"/>
  <c r="D956"/>
  <c r="C956"/>
  <c r="B956"/>
  <c r="A956"/>
  <c r="G955"/>
  <c r="J955" s="1"/>
  <c r="F955"/>
  <c r="E955"/>
  <c r="D955"/>
  <c r="C955"/>
  <c r="B955"/>
  <c r="A955"/>
  <c r="G954"/>
  <c r="J954" s="1"/>
  <c r="F954"/>
  <c r="E954"/>
  <c r="D954"/>
  <c r="C954"/>
  <c r="B954"/>
  <c r="A954"/>
  <c r="G953"/>
  <c r="J953" s="1"/>
  <c r="F953"/>
  <c r="E953"/>
  <c r="D953"/>
  <c r="C953"/>
  <c r="B953"/>
  <c r="A953"/>
  <c r="G952"/>
  <c r="J952" s="1"/>
  <c r="F952"/>
  <c r="E952"/>
  <c r="D952"/>
  <c r="C952"/>
  <c r="B952"/>
  <c r="A952"/>
  <c r="G951"/>
  <c r="J951" s="1"/>
  <c r="F951"/>
  <c r="E951"/>
  <c r="D951"/>
  <c r="C951"/>
  <c r="B951"/>
  <c r="A951"/>
  <c r="G950"/>
  <c r="J950" s="1"/>
  <c r="F950"/>
  <c r="E950"/>
  <c r="D950"/>
  <c r="C950"/>
  <c r="B950"/>
  <c r="A950"/>
  <c r="G949"/>
  <c r="J949" s="1"/>
  <c r="F949"/>
  <c r="E949"/>
  <c r="D949"/>
  <c r="C949"/>
  <c r="B949"/>
  <c r="A949"/>
  <c r="G948"/>
  <c r="J948" s="1"/>
  <c r="F948"/>
  <c r="E948"/>
  <c r="D948"/>
  <c r="C948"/>
  <c r="B948"/>
  <c r="A948"/>
  <c r="G947"/>
  <c r="J947" s="1"/>
  <c r="F947"/>
  <c r="E947"/>
  <c r="D947"/>
  <c r="C947"/>
  <c r="B947"/>
  <c r="A947"/>
  <c r="G946"/>
  <c r="J946" s="1"/>
  <c r="F946"/>
  <c r="E946"/>
  <c r="D946"/>
  <c r="C946"/>
  <c r="B946"/>
  <c r="A946"/>
  <c r="G945"/>
  <c r="J945" s="1"/>
  <c r="F945"/>
  <c r="E945"/>
  <c r="D945"/>
  <c r="C945"/>
  <c r="B945"/>
  <c r="A945"/>
  <c r="G944"/>
  <c r="J944" s="1"/>
  <c r="F944"/>
  <c r="E944"/>
  <c r="D944"/>
  <c r="C944"/>
  <c r="B944"/>
  <c r="A944"/>
  <c r="G943"/>
  <c r="J943" s="1"/>
  <c r="F943"/>
  <c r="E943"/>
  <c r="D943"/>
  <c r="C943"/>
  <c r="B943"/>
  <c r="A943"/>
  <c r="G942"/>
  <c r="J942" s="1"/>
  <c r="F942"/>
  <c r="E942"/>
  <c r="D942"/>
  <c r="C942"/>
  <c r="B942"/>
  <c r="A942"/>
  <c r="G941"/>
  <c r="J941" s="1"/>
  <c r="F941"/>
  <c r="E941"/>
  <c r="D941"/>
  <c r="C941"/>
  <c r="B941"/>
  <c r="A941"/>
  <c r="G940"/>
  <c r="J940" s="1"/>
  <c r="F940"/>
  <c r="E940"/>
  <c r="D940"/>
  <c r="C940"/>
  <c r="B940"/>
  <c r="A940"/>
  <c r="G939"/>
  <c r="J939" s="1"/>
  <c r="F939"/>
  <c r="E939"/>
  <c r="D939"/>
  <c r="C939"/>
  <c r="B939"/>
  <c r="A939"/>
  <c r="G938"/>
  <c r="J938" s="1"/>
  <c r="F938"/>
  <c r="E938"/>
  <c r="D938"/>
  <c r="C938"/>
  <c r="B938"/>
  <c r="A938"/>
  <c r="G937"/>
  <c r="J937" s="1"/>
  <c r="F937"/>
  <c r="E937"/>
  <c r="D937"/>
  <c r="C937"/>
  <c r="B937"/>
  <c r="A937"/>
  <c r="G936"/>
  <c r="J936" s="1"/>
  <c r="F936"/>
  <c r="E936"/>
  <c r="D936"/>
  <c r="C936"/>
  <c r="B936"/>
  <c r="A936"/>
  <c r="G935"/>
  <c r="J935" s="1"/>
  <c r="F935"/>
  <c r="E935"/>
  <c r="D935"/>
  <c r="C935"/>
  <c r="B935"/>
  <c r="A935"/>
  <c r="G934"/>
  <c r="J934" s="1"/>
  <c r="F934"/>
  <c r="E934"/>
  <c r="D934"/>
  <c r="C934"/>
  <c r="B934"/>
  <c r="A934"/>
  <c r="G933"/>
  <c r="J933" s="1"/>
  <c r="F933"/>
  <c r="E933"/>
  <c r="D933"/>
  <c r="C933"/>
  <c r="B933"/>
  <c r="A933"/>
  <c r="G932"/>
  <c r="J932" s="1"/>
  <c r="F932"/>
  <c r="E932"/>
  <c r="D932"/>
  <c r="C932"/>
  <c r="B932"/>
  <c r="A932"/>
  <c r="G931"/>
  <c r="J931" s="1"/>
  <c r="F931"/>
  <c r="E931"/>
  <c r="D931"/>
  <c r="C931"/>
  <c r="B931"/>
  <c r="A931"/>
  <c r="G930"/>
  <c r="J930" s="1"/>
  <c r="F930"/>
  <c r="E930"/>
  <c r="D930"/>
  <c r="C930"/>
  <c r="B930"/>
  <c r="A930"/>
  <c r="G929"/>
  <c r="J929" s="1"/>
  <c r="F929"/>
  <c r="E929"/>
  <c r="D929"/>
  <c r="C929"/>
  <c r="B929"/>
  <c r="A929"/>
  <c r="G928"/>
  <c r="J928" s="1"/>
  <c r="F928"/>
  <c r="E928"/>
  <c r="D928"/>
  <c r="C928"/>
  <c r="B928"/>
  <c r="A928"/>
  <c r="G927"/>
  <c r="J927" s="1"/>
  <c r="F927"/>
  <c r="E927"/>
  <c r="D927"/>
  <c r="C927"/>
  <c r="B927"/>
  <c r="A927"/>
  <c r="G926"/>
  <c r="J926" s="1"/>
  <c r="F926"/>
  <c r="E926"/>
  <c r="D926"/>
  <c r="C926"/>
  <c r="B926"/>
  <c r="A926"/>
  <c r="G925"/>
  <c r="J925" s="1"/>
  <c r="F925"/>
  <c r="E925"/>
  <c r="D925"/>
  <c r="C925"/>
  <c r="B925"/>
  <c r="A925"/>
  <c r="G924"/>
  <c r="J924" s="1"/>
  <c r="F924"/>
  <c r="E924"/>
  <c r="D924"/>
  <c r="C924"/>
  <c r="B924"/>
  <c r="A924"/>
  <c r="G923"/>
  <c r="J923" s="1"/>
  <c r="F923"/>
  <c r="E923"/>
  <c r="D923"/>
  <c r="C923"/>
  <c r="B923"/>
  <c r="A923"/>
  <c r="G922"/>
  <c r="J922" s="1"/>
  <c r="F922"/>
  <c r="E922"/>
  <c r="D922"/>
  <c r="C922"/>
  <c r="B922"/>
  <c r="A922"/>
  <c r="G921"/>
  <c r="J921" s="1"/>
  <c r="F921"/>
  <c r="E921"/>
  <c r="D921"/>
  <c r="C921"/>
  <c r="B921"/>
  <c r="A921"/>
  <c r="G920"/>
  <c r="J920" s="1"/>
  <c r="F920"/>
  <c r="E920"/>
  <c r="D920"/>
  <c r="C920"/>
  <c r="B920"/>
  <c r="A920"/>
  <c r="G919"/>
  <c r="J919" s="1"/>
  <c r="F919"/>
  <c r="E919"/>
  <c r="D919"/>
  <c r="C919"/>
  <c r="B919"/>
  <c r="A919"/>
  <c r="G918"/>
  <c r="J918" s="1"/>
  <c r="F918"/>
  <c r="E918"/>
  <c r="D918"/>
  <c r="C918"/>
  <c r="B918"/>
  <c r="A918"/>
  <c r="G917"/>
  <c r="J917" s="1"/>
  <c r="F917"/>
  <c r="E917"/>
  <c r="D917"/>
  <c r="C917"/>
  <c r="B917"/>
  <c r="A917"/>
  <c r="G916"/>
  <c r="J916" s="1"/>
  <c r="F916"/>
  <c r="E916"/>
  <c r="D916"/>
  <c r="C916"/>
  <c r="B916"/>
  <c r="A916"/>
  <c r="G915"/>
  <c r="J915" s="1"/>
  <c r="F915"/>
  <c r="E915"/>
  <c r="D915"/>
  <c r="C915"/>
  <c r="B915"/>
  <c r="A915"/>
  <c r="G914"/>
  <c r="J914" s="1"/>
  <c r="F914"/>
  <c r="E914"/>
  <c r="D914"/>
  <c r="C914"/>
  <c r="B914"/>
  <c r="A914"/>
  <c r="G913"/>
  <c r="J913" s="1"/>
  <c r="F913"/>
  <c r="E913"/>
  <c r="D913"/>
  <c r="C913"/>
  <c r="B913"/>
  <c r="A913"/>
  <c r="G912"/>
  <c r="J912" s="1"/>
  <c r="F912"/>
  <c r="E912"/>
  <c r="D912"/>
  <c r="C912"/>
  <c r="B912"/>
  <c r="A912"/>
  <c r="G911"/>
  <c r="J911" s="1"/>
  <c r="F911"/>
  <c r="E911"/>
  <c r="D911"/>
  <c r="C911"/>
  <c r="B911"/>
  <c r="A911"/>
  <c r="G910"/>
  <c r="J910" s="1"/>
  <c r="F910"/>
  <c r="E910"/>
  <c r="D910"/>
  <c r="C910"/>
  <c r="B910"/>
  <c r="A910"/>
  <c r="G909"/>
  <c r="J909" s="1"/>
  <c r="F909"/>
  <c r="E909"/>
  <c r="D909"/>
  <c r="C909"/>
  <c r="B909"/>
  <c r="A909"/>
  <c r="G908"/>
  <c r="J908" s="1"/>
  <c r="F908"/>
  <c r="E908"/>
  <c r="D908"/>
  <c r="C908"/>
  <c r="B908"/>
  <c r="A908"/>
  <c r="G907"/>
  <c r="J907" s="1"/>
  <c r="F907"/>
  <c r="E907"/>
  <c r="D907"/>
  <c r="C907"/>
  <c r="B907"/>
  <c r="A907"/>
  <c r="G906"/>
  <c r="J906" s="1"/>
  <c r="F906"/>
  <c r="E906"/>
  <c r="D906"/>
  <c r="C906"/>
  <c r="B906"/>
  <c r="A906"/>
  <c r="G905"/>
  <c r="J905" s="1"/>
  <c r="F905"/>
  <c r="E905"/>
  <c r="D905"/>
  <c r="C905"/>
  <c r="B905"/>
  <c r="A905"/>
  <c r="G904"/>
  <c r="J904" s="1"/>
  <c r="F904"/>
  <c r="E904"/>
  <c r="D904"/>
  <c r="C904"/>
  <c r="B904"/>
  <c r="A904"/>
  <c r="G903"/>
  <c r="J903" s="1"/>
  <c r="F903"/>
  <c r="E903"/>
  <c r="D903"/>
  <c r="C903"/>
  <c r="B903"/>
  <c r="A903"/>
  <c r="G902"/>
  <c r="J902" s="1"/>
  <c r="F902"/>
  <c r="E902"/>
  <c r="D902"/>
  <c r="C902"/>
  <c r="B902"/>
  <c r="A902"/>
  <c r="G901"/>
  <c r="J901" s="1"/>
  <c r="F901"/>
  <c r="E901"/>
  <c r="D901"/>
  <c r="C901"/>
  <c r="B901"/>
  <c r="A901"/>
  <c r="G900"/>
  <c r="J900" s="1"/>
  <c r="F900"/>
  <c r="E900"/>
  <c r="D900"/>
  <c r="C900"/>
  <c r="B900"/>
  <c r="A900"/>
  <c r="G899"/>
  <c r="J899" s="1"/>
  <c r="F899"/>
  <c r="E899"/>
  <c r="D899"/>
  <c r="C899"/>
  <c r="B899"/>
  <c r="A899"/>
  <c r="G898"/>
  <c r="J898" s="1"/>
  <c r="F898"/>
  <c r="E898"/>
  <c r="D898"/>
  <c r="C898"/>
  <c r="B898"/>
  <c r="A898"/>
  <c r="G897"/>
  <c r="J897" s="1"/>
  <c r="F897"/>
  <c r="E897"/>
  <c r="D897"/>
  <c r="C897"/>
  <c r="B897"/>
  <c r="A897"/>
  <c r="G896"/>
  <c r="J896" s="1"/>
  <c r="F896"/>
  <c r="E896"/>
  <c r="D896"/>
  <c r="C896"/>
  <c r="B896"/>
  <c r="A896"/>
  <c r="G895"/>
  <c r="J895" s="1"/>
  <c r="F895"/>
  <c r="E895"/>
  <c r="D895"/>
  <c r="C895"/>
  <c r="B895"/>
  <c r="A895"/>
  <c r="G894"/>
  <c r="J894" s="1"/>
  <c r="F894"/>
  <c r="E894"/>
  <c r="D894"/>
  <c r="C894"/>
  <c r="B894"/>
  <c r="A894"/>
  <c r="G893"/>
  <c r="J893" s="1"/>
  <c r="F893"/>
  <c r="E893"/>
  <c r="D893"/>
  <c r="C893"/>
  <c r="B893"/>
  <c r="A893"/>
  <c r="G892"/>
  <c r="J892" s="1"/>
  <c r="F892"/>
  <c r="E892"/>
  <c r="D892"/>
  <c r="C892"/>
  <c r="B892"/>
  <c r="A892"/>
  <c r="G891"/>
  <c r="J891" s="1"/>
  <c r="F891"/>
  <c r="E891"/>
  <c r="D891"/>
  <c r="C891"/>
  <c r="B891"/>
  <c r="A891"/>
  <c r="G890"/>
  <c r="J890" s="1"/>
  <c r="F890"/>
  <c r="E890"/>
  <c r="D890"/>
  <c r="C890"/>
  <c r="B890"/>
  <c r="A890"/>
  <c r="G889"/>
  <c r="J889" s="1"/>
  <c r="F889"/>
  <c r="E889"/>
  <c r="D889"/>
  <c r="C889"/>
  <c r="B889"/>
  <c r="A889"/>
  <c r="G888"/>
  <c r="J888" s="1"/>
  <c r="F888"/>
  <c r="E888"/>
  <c r="D888"/>
  <c r="C888"/>
  <c r="B888"/>
  <c r="A888"/>
  <c r="G887"/>
  <c r="J887" s="1"/>
  <c r="F887"/>
  <c r="E887"/>
  <c r="D887"/>
  <c r="C887"/>
  <c r="B887"/>
  <c r="A887"/>
  <c r="G886"/>
  <c r="J886" s="1"/>
  <c r="F886"/>
  <c r="E886"/>
  <c r="D886"/>
  <c r="C886"/>
  <c r="B886"/>
  <c r="A886"/>
  <c r="G885"/>
  <c r="J885" s="1"/>
  <c r="F885"/>
  <c r="E885"/>
  <c r="D885"/>
  <c r="C885"/>
  <c r="B885"/>
  <c r="A885"/>
  <c r="G884"/>
  <c r="J884" s="1"/>
  <c r="F884"/>
  <c r="E884"/>
  <c r="D884"/>
  <c r="C884"/>
  <c r="B884"/>
  <c r="A884"/>
  <c r="G883"/>
  <c r="J883" s="1"/>
  <c r="F883"/>
  <c r="E883"/>
  <c r="D883"/>
  <c r="C883"/>
  <c r="B883"/>
  <c r="A883"/>
  <c r="G882"/>
  <c r="J882" s="1"/>
  <c r="F882"/>
  <c r="E882"/>
  <c r="D882"/>
  <c r="C882"/>
  <c r="B882"/>
  <c r="A882"/>
  <c r="G881"/>
  <c r="J881" s="1"/>
  <c r="F881"/>
  <c r="E881"/>
  <c r="D881"/>
  <c r="C881"/>
  <c r="B881"/>
  <c r="A881"/>
  <c r="G880"/>
  <c r="J880" s="1"/>
  <c r="F880"/>
  <c r="E880"/>
  <c r="D880"/>
  <c r="C880"/>
  <c r="B880"/>
  <c r="A880"/>
  <c r="G879"/>
  <c r="J879" s="1"/>
  <c r="F879"/>
  <c r="E879"/>
  <c r="D879"/>
  <c r="C879"/>
  <c r="B879"/>
  <c r="A879"/>
  <c r="G878"/>
  <c r="J878" s="1"/>
  <c r="F878"/>
  <c r="E878"/>
  <c r="D878"/>
  <c r="C878"/>
  <c r="B878"/>
  <c r="A878"/>
  <c r="G877"/>
  <c r="J877" s="1"/>
  <c r="F877"/>
  <c r="E877"/>
  <c r="D877"/>
  <c r="C877"/>
  <c r="B877"/>
  <c r="A877"/>
  <c r="G876"/>
  <c r="J876" s="1"/>
  <c r="F876"/>
  <c r="E876"/>
  <c r="D876"/>
  <c r="C876"/>
  <c r="B876"/>
  <c r="A876"/>
  <c r="G875"/>
  <c r="J875" s="1"/>
  <c r="F875"/>
  <c r="E875"/>
  <c r="D875"/>
  <c r="C875"/>
  <c r="B875"/>
  <c r="A875"/>
  <c r="G874"/>
  <c r="J874" s="1"/>
  <c r="F874"/>
  <c r="E874"/>
  <c r="D874"/>
  <c r="C874"/>
  <c r="B874"/>
  <c r="A874"/>
  <c r="G873"/>
  <c r="J873" s="1"/>
  <c r="F873"/>
  <c r="E873"/>
  <c r="D873"/>
  <c r="C873"/>
  <c r="B873"/>
  <c r="A873"/>
  <c r="G872"/>
  <c r="J872" s="1"/>
  <c r="F872"/>
  <c r="E872"/>
  <c r="D872"/>
  <c r="C872"/>
  <c r="B872"/>
  <c r="A872"/>
  <c r="G871"/>
  <c r="J871" s="1"/>
  <c r="F871"/>
  <c r="E871"/>
  <c r="D871"/>
  <c r="C871"/>
  <c r="B871"/>
  <c r="A871"/>
  <c r="G870"/>
  <c r="J870" s="1"/>
  <c r="F870"/>
  <c r="E870"/>
  <c r="D870"/>
  <c r="C870"/>
  <c r="B870"/>
  <c r="A870"/>
  <c r="G869"/>
  <c r="J869" s="1"/>
  <c r="F869"/>
  <c r="E869"/>
  <c r="D869"/>
  <c r="C869"/>
  <c r="B869"/>
  <c r="A869"/>
  <c r="G868"/>
  <c r="J868" s="1"/>
  <c r="F868"/>
  <c r="E868"/>
  <c r="D868"/>
  <c r="C868"/>
  <c r="B868"/>
  <c r="A868"/>
  <c r="G867"/>
  <c r="J867" s="1"/>
  <c r="F867"/>
  <c r="E867"/>
  <c r="D867"/>
  <c r="C867"/>
  <c r="B867"/>
  <c r="A867"/>
  <c r="G866"/>
  <c r="J866" s="1"/>
  <c r="F866"/>
  <c r="E866"/>
  <c r="D866"/>
  <c r="C866"/>
  <c r="B866"/>
  <c r="A866"/>
  <c r="G865"/>
  <c r="J865" s="1"/>
  <c r="F865"/>
  <c r="E865"/>
  <c r="D865"/>
  <c r="C865"/>
  <c r="B865"/>
  <c r="A865"/>
  <c r="G864"/>
  <c r="J864" s="1"/>
  <c r="F864"/>
  <c r="E864"/>
  <c r="D864"/>
  <c r="C864"/>
  <c r="B864"/>
  <c r="A864"/>
  <c r="G863"/>
  <c r="J863" s="1"/>
  <c r="F863"/>
  <c r="E863"/>
  <c r="D863"/>
  <c r="C863"/>
  <c r="B863"/>
  <c r="A863"/>
  <c r="G862"/>
  <c r="J862" s="1"/>
  <c r="F862"/>
  <c r="E862"/>
  <c r="D862"/>
  <c r="C862"/>
  <c r="B862"/>
  <c r="A862"/>
  <c r="G861"/>
  <c r="J861" s="1"/>
  <c r="F861"/>
  <c r="E861"/>
  <c r="D861"/>
  <c r="C861"/>
  <c r="B861"/>
  <c r="A861"/>
  <c r="G860"/>
  <c r="J860" s="1"/>
  <c r="F860"/>
  <c r="E860"/>
  <c r="D860"/>
  <c r="C860"/>
  <c r="B860"/>
  <c r="A860"/>
  <c r="G859"/>
  <c r="J859" s="1"/>
  <c r="F859"/>
  <c r="E859"/>
  <c r="D859"/>
  <c r="C859"/>
  <c r="B859"/>
  <c r="A859"/>
  <c r="G858"/>
  <c r="J858" s="1"/>
  <c r="F858"/>
  <c r="E858"/>
  <c r="D858"/>
  <c r="C858"/>
  <c r="B858"/>
  <c r="A858"/>
  <c r="G857"/>
  <c r="J857" s="1"/>
  <c r="F857"/>
  <c r="E857"/>
  <c r="D857"/>
  <c r="C857"/>
  <c r="B857"/>
  <c r="A857"/>
  <c r="G856"/>
  <c r="J856" s="1"/>
  <c r="F856"/>
  <c r="E856"/>
  <c r="D856"/>
  <c r="C856"/>
  <c r="B856"/>
  <c r="A856"/>
  <c r="G855"/>
  <c r="J855" s="1"/>
  <c r="F855"/>
  <c r="E855"/>
  <c r="D855"/>
  <c r="C855"/>
  <c r="B855"/>
  <c r="A855"/>
  <c r="G854"/>
  <c r="J854" s="1"/>
  <c r="F854"/>
  <c r="E854"/>
  <c r="D854"/>
  <c r="C854"/>
  <c r="B854"/>
  <c r="A854"/>
  <c r="G853"/>
  <c r="J853" s="1"/>
  <c r="F853"/>
  <c r="E853"/>
  <c r="D853"/>
  <c r="C853"/>
  <c r="B853"/>
  <c r="A853"/>
  <c r="G852"/>
  <c r="J852" s="1"/>
  <c r="F852"/>
  <c r="E852"/>
  <c r="D852"/>
  <c r="C852"/>
  <c r="B852"/>
  <c r="A852"/>
  <c r="G851"/>
  <c r="J851" s="1"/>
  <c r="F851"/>
  <c r="E851"/>
  <c r="D851"/>
  <c r="C851"/>
  <c r="B851"/>
  <c r="A851"/>
  <c r="G850"/>
  <c r="J850" s="1"/>
  <c r="F850"/>
  <c r="E850"/>
  <c r="D850"/>
  <c r="C850"/>
  <c r="B850"/>
  <c r="A850"/>
  <c r="G849"/>
  <c r="J849" s="1"/>
  <c r="F849"/>
  <c r="E849"/>
  <c r="D849"/>
  <c r="C849"/>
  <c r="B849"/>
  <c r="A849"/>
  <c r="G848"/>
  <c r="J848" s="1"/>
  <c r="F848"/>
  <c r="E848"/>
  <c r="D848"/>
  <c r="C848"/>
  <c r="B848"/>
  <c r="A848"/>
  <c r="G847"/>
  <c r="J847" s="1"/>
  <c r="F847"/>
  <c r="E847"/>
  <c r="D847"/>
  <c r="C847"/>
  <c r="B847"/>
  <c r="A847"/>
  <c r="G846"/>
  <c r="J846" s="1"/>
  <c r="F846"/>
  <c r="E846"/>
  <c r="D846"/>
  <c r="C846"/>
  <c r="B846"/>
  <c r="A846"/>
  <c r="G845"/>
  <c r="J845" s="1"/>
  <c r="F845"/>
  <c r="E845"/>
  <c r="D845"/>
  <c r="C845"/>
  <c r="B845"/>
  <c r="A845"/>
  <c r="G844"/>
  <c r="J844" s="1"/>
  <c r="F844"/>
  <c r="E844"/>
  <c r="D844"/>
  <c r="C844"/>
  <c r="B844"/>
  <c r="A844"/>
  <c r="G843"/>
  <c r="J843" s="1"/>
  <c r="F843"/>
  <c r="E843"/>
  <c r="D843"/>
  <c r="C843"/>
  <c r="B843"/>
  <c r="A843"/>
  <c r="G842"/>
  <c r="J842" s="1"/>
  <c r="F842"/>
  <c r="E842"/>
  <c r="D842"/>
  <c r="C842"/>
  <c r="B842"/>
  <c r="A842"/>
  <c r="G841"/>
  <c r="J841" s="1"/>
  <c r="F841"/>
  <c r="E841"/>
  <c r="D841"/>
  <c r="C841"/>
  <c r="B841"/>
  <c r="A841"/>
  <c r="G840"/>
  <c r="J840" s="1"/>
  <c r="F840"/>
  <c r="E840"/>
  <c r="D840"/>
  <c r="C840"/>
  <c r="B840"/>
  <c r="A840"/>
  <c r="G839"/>
  <c r="J839" s="1"/>
  <c r="F839"/>
  <c r="E839"/>
  <c r="D839"/>
  <c r="C839"/>
  <c r="B839"/>
  <c r="A839"/>
  <c r="G838"/>
  <c r="J838" s="1"/>
  <c r="F838"/>
  <c r="E838"/>
  <c r="D838"/>
  <c r="C838"/>
  <c r="B838"/>
  <c r="A838"/>
  <c r="G837"/>
  <c r="J837" s="1"/>
  <c r="F837"/>
  <c r="E837"/>
  <c r="D837"/>
  <c r="C837"/>
  <c r="B837"/>
  <c r="A837"/>
  <c r="G836"/>
  <c r="J836" s="1"/>
  <c r="F836"/>
  <c r="E836"/>
  <c r="D836"/>
  <c r="C836"/>
  <c r="B836"/>
  <c r="A836"/>
  <c r="G835"/>
  <c r="J835" s="1"/>
  <c r="F835"/>
  <c r="E835"/>
  <c r="D835"/>
  <c r="C835"/>
  <c r="B835"/>
  <c r="A835"/>
  <c r="G834"/>
  <c r="J834" s="1"/>
  <c r="F834"/>
  <c r="E834"/>
  <c r="D834"/>
  <c r="C834"/>
  <c r="B834"/>
  <c r="A834"/>
  <c r="G833"/>
  <c r="J833" s="1"/>
  <c r="F833"/>
  <c r="E833"/>
  <c r="D833"/>
  <c r="C833"/>
  <c r="B833"/>
  <c r="A833"/>
  <c r="G832"/>
  <c r="J832" s="1"/>
  <c r="F832"/>
  <c r="E832"/>
  <c r="D832"/>
  <c r="C832"/>
  <c r="B832"/>
  <c r="A832"/>
  <c r="G831"/>
  <c r="J831" s="1"/>
  <c r="F831"/>
  <c r="E831"/>
  <c r="D831"/>
  <c r="C831"/>
  <c r="B831"/>
  <c r="A831"/>
  <c r="G830"/>
  <c r="J830" s="1"/>
  <c r="F830"/>
  <c r="E830"/>
  <c r="D830"/>
  <c r="C830"/>
  <c r="B830"/>
  <c r="A830"/>
  <c r="G829"/>
  <c r="J829" s="1"/>
  <c r="F829"/>
  <c r="E829"/>
  <c r="D829"/>
  <c r="C829"/>
  <c r="B829"/>
  <c r="A829"/>
  <c r="G828"/>
  <c r="J828" s="1"/>
  <c r="F828"/>
  <c r="E828"/>
  <c r="D828"/>
  <c r="C828"/>
  <c r="B828"/>
  <c r="A828"/>
  <c r="G827"/>
  <c r="J827" s="1"/>
  <c r="F827"/>
  <c r="E827"/>
  <c r="D827"/>
  <c r="C827"/>
  <c r="B827"/>
  <c r="A827"/>
  <c r="G826"/>
  <c r="J826" s="1"/>
  <c r="F826"/>
  <c r="E826"/>
  <c r="D826"/>
  <c r="C826"/>
  <c r="B826"/>
  <c r="A826"/>
  <c r="G825"/>
  <c r="J825" s="1"/>
  <c r="F825"/>
  <c r="E825"/>
  <c r="D825"/>
  <c r="C825"/>
  <c r="B825"/>
  <c r="A825"/>
  <c r="G824"/>
  <c r="J824" s="1"/>
  <c r="F824"/>
  <c r="E824"/>
  <c r="D824"/>
  <c r="C824"/>
  <c r="B824"/>
  <c r="A824"/>
  <c r="G823"/>
  <c r="J823" s="1"/>
  <c r="F823"/>
  <c r="E823"/>
  <c r="D823"/>
  <c r="C823"/>
  <c r="B823"/>
  <c r="A823"/>
  <c r="G822"/>
  <c r="J822" s="1"/>
  <c r="F822"/>
  <c r="E822"/>
  <c r="D822"/>
  <c r="C822"/>
  <c r="B822"/>
  <c r="A822"/>
  <c r="G821"/>
  <c r="J821" s="1"/>
  <c r="F821"/>
  <c r="E821"/>
  <c r="D821"/>
  <c r="C821"/>
  <c r="B821"/>
  <c r="A821"/>
  <c r="G820"/>
  <c r="J820" s="1"/>
  <c r="F820"/>
  <c r="E820"/>
  <c r="D820"/>
  <c r="C820"/>
  <c r="B820"/>
  <c r="A820"/>
  <c r="G819"/>
  <c r="J819" s="1"/>
  <c r="F819"/>
  <c r="E819"/>
  <c r="D819"/>
  <c r="C819"/>
  <c r="B819"/>
  <c r="A819"/>
  <c r="G818"/>
  <c r="J818" s="1"/>
  <c r="F818"/>
  <c r="E818"/>
  <c r="D818"/>
  <c r="C818"/>
  <c r="B818"/>
  <c r="A818"/>
  <c r="G817"/>
  <c r="J817" s="1"/>
  <c r="F817"/>
  <c r="E817"/>
  <c r="D817"/>
  <c r="C817"/>
  <c r="B817"/>
  <c r="A817"/>
  <c r="G816"/>
  <c r="J816" s="1"/>
  <c r="F816"/>
  <c r="E816"/>
  <c r="D816"/>
  <c r="C816"/>
  <c r="B816"/>
  <c r="A816"/>
  <c r="G815"/>
  <c r="J815" s="1"/>
  <c r="F815"/>
  <c r="E815"/>
  <c r="D815"/>
  <c r="C815"/>
  <c r="B815"/>
  <c r="A815"/>
  <c r="G814"/>
  <c r="J814" s="1"/>
  <c r="F814"/>
  <c r="E814"/>
  <c r="D814"/>
  <c r="C814"/>
  <c r="B814"/>
  <c r="A814"/>
  <c r="G813"/>
  <c r="J813" s="1"/>
  <c r="F813"/>
  <c r="E813"/>
  <c r="D813"/>
  <c r="C813"/>
  <c r="B813"/>
  <c r="A813"/>
  <c r="G812"/>
  <c r="J812" s="1"/>
  <c r="F812"/>
  <c r="E812"/>
  <c r="D812"/>
  <c r="C812"/>
  <c r="B812"/>
  <c r="A812"/>
  <c r="G811"/>
  <c r="J811" s="1"/>
  <c r="F811"/>
  <c r="E811"/>
  <c r="D811"/>
  <c r="C811"/>
  <c r="B811"/>
  <c r="A811"/>
  <c r="G810"/>
  <c r="J810" s="1"/>
  <c r="F810"/>
  <c r="E810"/>
  <c r="D810"/>
  <c r="C810"/>
  <c r="B810"/>
  <c r="A810"/>
  <c r="G809"/>
  <c r="J809" s="1"/>
  <c r="F809"/>
  <c r="E809"/>
  <c r="D809"/>
  <c r="C809"/>
  <c r="B809"/>
  <c r="A809"/>
  <c r="G808"/>
  <c r="J808" s="1"/>
  <c r="F808"/>
  <c r="E808"/>
  <c r="D808"/>
  <c r="C808"/>
  <c r="B808"/>
  <c r="A808"/>
  <c r="G807"/>
  <c r="J807" s="1"/>
  <c r="F807"/>
  <c r="E807"/>
  <c r="D807"/>
  <c r="C807"/>
  <c r="B807"/>
  <c r="A807"/>
  <c r="G806"/>
  <c r="J806" s="1"/>
  <c r="F806"/>
  <c r="E806"/>
  <c r="D806"/>
  <c r="C806"/>
  <c r="B806"/>
  <c r="A806"/>
  <c r="G805"/>
  <c r="J805" s="1"/>
  <c r="F805"/>
  <c r="E805"/>
  <c r="D805"/>
  <c r="C805"/>
  <c r="B805"/>
  <c r="A805"/>
  <c r="G804"/>
  <c r="J804" s="1"/>
  <c r="F804"/>
  <c r="E804"/>
  <c r="D804"/>
  <c r="C804"/>
  <c r="B804"/>
  <c r="A804"/>
  <c r="G803"/>
  <c r="J803" s="1"/>
  <c r="F803"/>
  <c r="E803"/>
  <c r="D803"/>
  <c r="C803"/>
  <c r="B803"/>
  <c r="A803"/>
  <c r="G802"/>
  <c r="J802" s="1"/>
  <c r="F802"/>
  <c r="E802"/>
  <c r="D802"/>
  <c r="C802"/>
  <c r="B802"/>
  <c r="A802"/>
  <c r="G801"/>
  <c r="J801" s="1"/>
  <c r="F801"/>
  <c r="E801"/>
  <c r="D801"/>
  <c r="C801"/>
  <c r="B801"/>
  <c r="A801"/>
  <c r="G800"/>
  <c r="J800" s="1"/>
  <c r="F800"/>
  <c r="E800"/>
  <c r="D800"/>
  <c r="C800"/>
  <c r="B800"/>
  <c r="A800"/>
  <c r="G799"/>
  <c r="J799" s="1"/>
  <c r="F799"/>
  <c r="E799"/>
  <c r="D799"/>
  <c r="C799"/>
  <c r="B799"/>
  <c r="A799"/>
  <c r="G798"/>
  <c r="J798" s="1"/>
  <c r="F798"/>
  <c r="E798"/>
  <c r="D798"/>
  <c r="C798"/>
  <c r="B798"/>
  <c r="A798"/>
  <c r="G797"/>
  <c r="J797" s="1"/>
  <c r="F797"/>
  <c r="E797"/>
  <c r="D797"/>
  <c r="C797"/>
  <c r="B797"/>
  <c r="A797"/>
  <c r="G796"/>
  <c r="J796" s="1"/>
  <c r="F796"/>
  <c r="E796"/>
  <c r="D796"/>
  <c r="C796"/>
  <c r="B796"/>
  <c r="A796"/>
  <c r="G795"/>
  <c r="J795" s="1"/>
  <c r="F795"/>
  <c r="E795"/>
  <c r="D795"/>
  <c r="C795"/>
  <c r="B795"/>
  <c r="A795"/>
  <c r="G794"/>
  <c r="J794" s="1"/>
  <c r="F794"/>
  <c r="E794"/>
  <c r="D794"/>
  <c r="C794"/>
  <c r="B794"/>
  <c r="A794"/>
  <c r="G793"/>
  <c r="J793" s="1"/>
  <c r="F793"/>
  <c r="E793"/>
  <c r="D793"/>
  <c r="C793"/>
  <c r="B793"/>
  <c r="A793"/>
  <c r="G792"/>
  <c r="J792" s="1"/>
  <c r="F792"/>
  <c r="E792"/>
  <c r="D792"/>
  <c r="C792"/>
  <c r="B792"/>
  <c r="A792"/>
  <c r="G791"/>
  <c r="J791" s="1"/>
  <c r="F791"/>
  <c r="E791"/>
  <c r="D791"/>
  <c r="C791"/>
  <c r="B791"/>
  <c r="A791"/>
  <c r="G790"/>
  <c r="J790" s="1"/>
  <c r="F790"/>
  <c r="E790"/>
  <c r="D790"/>
  <c r="C790"/>
  <c r="B790"/>
  <c r="A790"/>
  <c r="G789"/>
  <c r="J789" s="1"/>
  <c r="F789"/>
  <c r="E789"/>
  <c r="D789"/>
  <c r="C789"/>
  <c r="B789"/>
  <c r="A789"/>
  <c r="G788"/>
  <c r="J788" s="1"/>
  <c r="F788"/>
  <c r="E788"/>
  <c r="D788"/>
  <c r="C788"/>
  <c r="B788"/>
  <c r="A788"/>
  <c r="G787"/>
  <c r="J787" s="1"/>
  <c r="F787"/>
  <c r="E787"/>
  <c r="D787"/>
  <c r="C787"/>
  <c r="B787"/>
  <c r="A787"/>
  <c r="G786"/>
  <c r="J786" s="1"/>
  <c r="F786"/>
  <c r="E786"/>
  <c r="D786"/>
  <c r="C786"/>
  <c r="B786"/>
  <c r="A786"/>
  <c r="G785"/>
  <c r="J785" s="1"/>
  <c r="F785"/>
  <c r="E785"/>
  <c r="D785"/>
  <c r="C785"/>
  <c r="B785"/>
  <c r="A785"/>
  <c r="G784"/>
  <c r="J784" s="1"/>
  <c r="F784"/>
  <c r="E784"/>
  <c r="D784"/>
  <c r="C784"/>
  <c r="B784"/>
  <c r="A784"/>
  <c r="G783"/>
  <c r="J783" s="1"/>
  <c r="F783"/>
  <c r="E783"/>
  <c r="D783"/>
  <c r="C783"/>
  <c r="B783"/>
  <c r="A783"/>
  <c r="G782"/>
  <c r="J782" s="1"/>
  <c r="F782"/>
  <c r="E782"/>
  <c r="D782"/>
  <c r="C782"/>
  <c r="B782"/>
  <c r="A782"/>
  <c r="G781"/>
  <c r="J781" s="1"/>
  <c r="F781"/>
  <c r="E781"/>
  <c r="D781"/>
  <c r="C781"/>
  <c r="B781"/>
  <c r="A781"/>
  <c r="G780"/>
  <c r="J780" s="1"/>
  <c r="F780"/>
  <c r="E780"/>
  <c r="D780"/>
  <c r="C780"/>
  <c r="B780"/>
  <c r="A780"/>
  <c r="G779"/>
  <c r="J779" s="1"/>
  <c r="F779"/>
  <c r="E779"/>
  <c r="D779"/>
  <c r="C779"/>
  <c r="B779"/>
  <c r="A779"/>
  <c r="G778"/>
  <c r="J778" s="1"/>
  <c r="F778"/>
  <c r="E778"/>
  <c r="D778"/>
  <c r="C778"/>
  <c r="B778"/>
  <c r="A778"/>
  <c r="G777"/>
  <c r="J777" s="1"/>
  <c r="F777"/>
  <c r="E777"/>
  <c r="D777"/>
  <c r="C777"/>
  <c r="B777"/>
  <c r="A777"/>
  <c r="G776"/>
  <c r="J776" s="1"/>
  <c r="F776"/>
  <c r="E776"/>
  <c r="D776"/>
  <c r="C776"/>
  <c r="B776"/>
  <c r="A776"/>
  <c r="G775"/>
  <c r="J775" s="1"/>
  <c r="F775"/>
  <c r="E775"/>
  <c r="D775"/>
  <c r="C775"/>
  <c r="B775"/>
  <c r="A775"/>
  <c r="G774"/>
  <c r="J774" s="1"/>
  <c r="F774"/>
  <c r="E774"/>
  <c r="D774"/>
  <c r="C774"/>
  <c r="B774"/>
  <c r="A774"/>
  <c r="G773"/>
  <c r="J773" s="1"/>
  <c r="F773"/>
  <c r="E773"/>
  <c r="D773"/>
  <c r="C773"/>
  <c r="B773"/>
  <c r="A773"/>
  <c r="G772"/>
  <c r="J772" s="1"/>
  <c r="F772"/>
  <c r="E772"/>
  <c r="D772"/>
  <c r="C772"/>
  <c r="B772"/>
  <c r="A772"/>
  <c r="G771"/>
  <c r="J771" s="1"/>
  <c r="F771"/>
  <c r="E771"/>
  <c r="D771"/>
  <c r="C771"/>
  <c r="B771"/>
  <c r="A771"/>
  <c r="G770"/>
  <c r="J770" s="1"/>
  <c r="F770"/>
  <c r="E770"/>
  <c r="D770"/>
  <c r="C770"/>
  <c r="B770"/>
  <c r="A770"/>
  <c r="G769"/>
  <c r="J769" s="1"/>
  <c r="F769"/>
  <c r="E769"/>
  <c r="D769"/>
  <c r="C769"/>
  <c r="B769"/>
  <c r="A769"/>
  <c r="G768"/>
  <c r="J768" s="1"/>
  <c r="F768"/>
  <c r="E768"/>
  <c r="D768"/>
  <c r="C768"/>
  <c r="B768"/>
  <c r="A768"/>
  <c r="G767"/>
  <c r="J767" s="1"/>
  <c r="F767"/>
  <c r="E767"/>
  <c r="D767"/>
  <c r="C767"/>
  <c r="B767"/>
  <c r="A767"/>
  <c r="G766"/>
  <c r="J766" s="1"/>
  <c r="F766"/>
  <c r="E766"/>
  <c r="D766"/>
  <c r="C766"/>
  <c r="B766"/>
  <c r="A766"/>
  <c r="G765"/>
  <c r="J765" s="1"/>
  <c r="F765"/>
  <c r="E765"/>
  <c r="D765"/>
  <c r="C765"/>
  <c r="B765"/>
  <c r="A765"/>
  <c r="G764"/>
  <c r="J764" s="1"/>
  <c r="F764"/>
  <c r="E764"/>
  <c r="D764"/>
  <c r="C764"/>
  <c r="B764"/>
  <c r="A764"/>
  <c r="G763"/>
  <c r="J763" s="1"/>
  <c r="F763"/>
  <c r="E763"/>
  <c r="D763"/>
  <c r="C763"/>
  <c r="B763"/>
  <c r="A763"/>
  <c r="G762"/>
  <c r="J762" s="1"/>
  <c r="F762"/>
  <c r="E762"/>
  <c r="D762"/>
  <c r="C762"/>
  <c r="B762"/>
  <c r="A762"/>
  <c r="G761"/>
  <c r="J761" s="1"/>
  <c r="F761"/>
  <c r="E761"/>
  <c r="D761"/>
  <c r="C761"/>
  <c r="B761"/>
  <c r="A761"/>
  <c r="G760"/>
  <c r="J760" s="1"/>
  <c r="F760"/>
  <c r="E760"/>
  <c r="D760"/>
  <c r="C760"/>
  <c r="B760"/>
  <c r="A760"/>
  <c r="G759"/>
  <c r="J759" s="1"/>
  <c r="F759"/>
  <c r="E759"/>
  <c r="D759"/>
  <c r="C759"/>
  <c r="B759"/>
  <c r="A759"/>
  <c r="G758"/>
  <c r="J758" s="1"/>
  <c r="F758"/>
  <c r="E758"/>
  <c r="D758"/>
  <c r="C758"/>
  <c r="B758"/>
  <c r="A758"/>
  <c r="G757"/>
  <c r="J757" s="1"/>
  <c r="F757"/>
  <c r="E757"/>
  <c r="D757"/>
  <c r="C757"/>
  <c r="B757"/>
  <c r="A757"/>
  <c r="G756"/>
  <c r="J756" s="1"/>
  <c r="F756"/>
  <c r="E756"/>
  <c r="D756"/>
  <c r="C756"/>
  <c r="B756"/>
  <c r="A756"/>
  <c r="G755"/>
  <c r="J755" s="1"/>
  <c r="F755"/>
  <c r="E755"/>
  <c r="D755"/>
  <c r="C755"/>
  <c r="B755"/>
  <c r="A755"/>
  <c r="G754"/>
  <c r="J754" s="1"/>
  <c r="F754"/>
  <c r="E754"/>
  <c r="D754"/>
  <c r="C754"/>
  <c r="B754"/>
  <c r="A754"/>
  <c r="G753"/>
  <c r="J753" s="1"/>
  <c r="F753"/>
  <c r="E753"/>
  <c r="D753"/>
  <c r="C753"/>
  <c r="B753"/>
  <c r="A753"/>
  <c r="G752"/>
  <c r="J752" s="1"/>
  <c r="F752"/>
  <c r="E752"/>
  <c r="D752"/>
  <c r="C752"/>
  <c r="B752"/>
  <c r="A752"/>
  <c r="G751"/>
  <c r="J751" s="1"/>
  <c r="F751"/>
  <c r="E751"/>
  <c r="D751"/>
  <c r="C751"/>
  <c r="B751"/>
  <c r="A751"/>
  <c r="G750"/>
  <c r="J750" s="1"/>
  <c r="F750"/>
  <c r="E750"/>
  <c r="D750"/>
  <c r="C750"/>
  <c r="B750"/>
  <c r="A750"/>
  <c r="G749"/>
  <c r="J749" s="1"/>
  <c r="F749"/>
  <c r="E749"/>
  <c r="D749"/>
  <c r="C749"/>
  <c r="B749"/>
  <c r="A749"/>
  <c r="G748"/>
  <c r="J748" s="1"/>
  <c r="F748"/>
  <c r="E748"/>
  <c r="D748"/>
  <c r="C748"/>
  <c r="B748"/>
  <c r="A748"/>
  <c r="G747"/>
  <c r="J747" s="1"/>
  <c r="F747"/>
  <c r="E747"/>
  <c r="D747"/>
  <c r="C747"/>
  <c r="B747"/>
  <c r="A747"/>
  <c r="G746"/>
  <c r="J746" s="1"/>
  <c r="F746"/>
  <c r="E746"/>
  <c r="D746"/>
  <c r="C746"/>
  <c r="B746"/>
  <c r="A746"/>
  <c r="G745"/>
  <c r="J745" s="1"/>
  <c r="F745"/>
  <c r="E745"/>
  <c r="D745"/>
  <c r="C745"/>
  <c r="B745"/>
  <c r="A745"/>
  <c r="G744"/>
  <c r="J744" s="1"/>
  <c r="F744"/>
  <c r="E744"/>
  <c r="D744"/>
  <c r="C744"/>
  <c r="B744"/>
  <c r="A744"/>
  <c r="G743"/>
  <c r="J743" s="1"/>
  <c r="F743"/>
  <c r="E743"/>
  <c r="D743"/>
  <c r="C743"/>
  <c r="B743"/>
  <c r="A743"/>
  <c r="G742"/>
  <c r="J742" s="1"/>
  <c r="F742"/>
  <c r="E742"/>
  <c r="D742"/>
  <c r="C742"/>
  <c r="B742"/>
  <c r="A742"/>
  <c r="G741"/>
  <c r="J741" s="1"/>
  <c r="F741"/>
  <c r="E741"/>
  <c r="D741"/>
  <c r="C741"/>
  <c r="B741"/>
  <c r="A741"/>
  <c r="G740"/>
  <c r="J740" s="1"/>
  <c r="F740"/>
  <c r="E740"/>
  <c r="D740"/>
  <c r="C740"/>
  <c r="B740"/>
  <c r="A740"/>
  <c r="G739"/>
  <c r="J739" s="1"/>
  <c r="F739"/>
  <c r="E739"/>
  <c r="D739"/>
  <c r="C739"/>
  <c r="B739"/>
  <c r="A739"/>
  <c r="G738"/>
  <c r="J738" s="1"/>
  <c r="F738"/>
  <c r="E738"/>
  <c r="D738"/>
  <c r="C738"/>
  <c r="B738"/>
  <c r="A738"/>
  <c r="G737"/>
  <c r="J737" s="1"/>
  <c r="F737"/>
  <c r="E737"/>
  <c r="D737"/>
  <c r="C737"/>
  <c r="B737"/>
  <c r="A737"/>
  <c r="G736"/>
  <c r="J736" s="1"/>
  <c r="F736"/>
  <c r="E736"/>
  <c r="D736"/>
  <c r="C736"/>
  <c r="B736"/>
  <c r="A736"/>
  <c r="G735"/>
  <c r="J735" s="1"/>
  <c r="F735"/>
  <c r="E735"/>
  <c r="D735"/>
  <c r="C735"/>
  <c r="B735"/>
  <c r="A735"/>
  <c r="G734"/>
  <c r="J734" s="1"/>
  <c r="F734"/>
  <c r="E734"/>
  <c r="D734"/>
  <c r="C734"/>
  <c r="B734"/>
  <c r="A734"/>
  <c r="G733"/>
  <c r="J733" s="1"/>
  <c r="F733"/>
  <c r="E733"/>
  <c r="D733"/>
  <c r="C733"/>
  <c r="B733"/>
  <c r="A733"/>
  <c r="G732"/>
  <c r="J732" s="1"/>
  <c r="F732"/>
  <c r="E732"/>
  <c r="D732"/>
  <c r="C732"/>
  <c r="B732"/>
  <c r="A732"/>
  <c r="G731"/>
  <c r="J731" s="1"/>
  <c r="F731"/>
  <c r="E731"/>
  <c r="D731"/>
  <c r="C731"/>
  <c r="B731"/>
  <c r="A731"/>
  <c r="G730"/>
  <c r="J730" s="1"/>
  <c r="F730"/>
  <c r="E730"/>
  <c r="D730"/>
  <c r="C730"/>
  <c r="B730"/>
  <c r="A730"/>
  <c r="G729"/>
  <c r="J729" s="1"/>
  <c r="F729"/>
  <c r="E729"/>
  <c r="D729"/>
  <c r="C729"/>
  <c r="B729"/>
  <c r="A729"/>
  <c r="G728"/>
  <c r="J728" s="1"/>
  <c r="F728"/>
  <c r="E728"/>
  <c r="D728"/>
  <c r="C728"/>
  <c r="B728"/>
  <c r="A728"/>
  <c r="G727"/>
  <c r="J727" s="1"/>
  <c r="F727"/>
  <c r="E727"/>
  <c r="D727"/>
  <c r="C727"/>
  <c r="B727"/>
  <c r="A727"/>
  <c r="G726"/>
  <c r="J726" s="1"/>
  <c r="F726"/>
  <c r="E726"/>
  <c r="D726"/>
  <c r="C726"/>
  <c r="B726"/>
  <c r="A726"/>
  <c r="G725"/>
  <c r="J725" s="1"/>
  <c r="F725"/>
  <c r="E725"/>
  <c r="D725"/>
  <c r="C725"/>
  <c r="B725"/>
  <c r="A725"/>
  <c r="G724"/>
  <c r="J724" s="1"/>
  <c r="F724"/>
  <c r="E724"/>
  <c r="D724"/>
  <c r="C724"/>
  <c r="B724"/>
  <c r="A724"/>
  <c r="G723"/>
  <c r="J723" s="1"/>
  <c r="F723"/>
  <c r="E723"/>
  <c r="D723"/>
  <c r="C723"/>
  <c r="B723"/>
  <c r="A723"/>
  <c r="G722"/>
  <c r="J722" s="1"/>
  <c r="F722"/>
  <c r="E722"/>
  <c r="D722"/>
  <c r="C722"/>
  <c r="B722"/>
  <c r="A722"/>
  <c r="G721"/>
  <c r="J721" s="1"/>
  <c r="F721"/>
  <c r="E721"/>
  <c r="D721"/>
  <c r="C721"/>
  <c r="B721"/>
  <c r="A721"/>
  <c r="G720"/>
  <c r="J720" s="1"/>
  <c r="F720"/>
  <c r="E720"/>
  <c r="D720"/>
  <c r="C720"/>
  <c r="B720"/>
  <c r="A720"/>
  <c r="G719"/>
  <c r="J719" s="1"/>
  <c r="F719"/>
  <c r="E719"/>
  <c r="D719"/>
  <c r="C719"/>
  <c r="B719"/>
  <c r="A719"/>
  <c r="G718"/>
  <c r="J718" s="1"/>
  <c r="F718"/>
  <c r="E718"/>
  <c r="D718"/>
  <c r="C718"/>
  <c r="B718"/>
  <c r="A718"/>
  <c r="G717"/>
  <c r="J717" s="1"/>
  <c r="F717"/>
  <c r="E717"/>
  <c r="D717"/>
  <c r="C717"/>
  <c r="B717"/>
  <c r="A717"/>
  <c r="G716"/>
  <c r="J716" s="1"/>
  <c r="F716"/>
  <c r="E716"/>
  <c r="D716"/>
  <c r="C716"/>
  <c r="B716"/>
  <c r="A716"/>
  <c r="G715"/>
  <c r="J715" s="1"/>
  <c r="F715"/>
  <c r="E715"/>
  <c r="D715"/>
  <c r="C715"/>
  <c r="B715"/>
  <c r="A715"/>
  <c r="G714"/>
  <c r="J714" s="1"/>
  <c r="F714"/>
  <c r="E714"/>
  <c r="D714"/>
  <c r="C714"/>
  <c r="B714"/>
  <c r="A714"/>
  <c r="G713"/>
  <c r="J713" s="1"/>
  <c r="F713"/>
  <c r="E713"/>
  <c r="D713"/>
  <c r="C713"/>
  <c r="B713"/>
  <c r="A713"/>
  <c r="G712"/>
  <c r="J712" s="1"/>
  <c r="F712"/>
  <c r="E712"/>
  <c r="D712"/>
  <c r="C712"/>
  <c r="B712"/>
  <c r="A712"/>
  <c r="G711"/>
  <c r="J711" s="1"/>
  <c r="F711"/>
  <c r="E711"/>
  <c r="D711"/>
  <c r="C711"/>
  <c r="B711"/>
  <c r="A711"/>
  <c r="G710"/>
  <c r="J710" s="1"/>
  <c r="F710"/>
  <c r="E710"/>
  <c r="D710"/>
  <c r="C710"/>
  <c r="B710"/>
  <c r="A710"/>
  <c r="G709"/>
  <c r="J709" s="1"/>
  <c r="F709"/>
  <c r="E709"/>
  <c r="D709"/>
  <c r="C709"/>
  <c r="B709"/>
  <c r="A709"/>
  <c r="G708"/>
  <c r="J708" s="1"/>
  <c r="F708"/>
  <c r="E708"/>
  <c r="D708"/>
  <c r="C708"/>
  <c r="B708"/>
  <c r="A708"/>
  <c r="G707"/>
  <c r="J707" s="1"/>
  <c r="F707"/>
  <c r="E707"/>
  <c r="D707"/>
  <c r="C707"/>
  <c r="B707"/>
  <c r="A707"/>
  <c r="G706"/>
  <c r="J706" s="1"/>
  <c r="F706"/>
  <c r="E706"/>
  <c r="D706"/>
  <c r="C706"/>
  <c r="B706"/>
  <c r="A706"/>
  <c r="G705"/>
  <c r="J705" s="1"/>
  <c r="F705"/>
  <c r="E705"/>
  <c r="D705"/>
  <c r="C705"/>
  <c r="B705"/>
  <c r="A705"/>
  <c r="G704"/>
  <c r="J704" s="1"/>
  <c r="F704"/>
  <c r="E704"/>
  <c r="D704"/>
  <c r="C704"/>
  <c r="B704"/>
  <c r="A704"/>
  <c r="G703"/>
  <c r="J703" s="1"/>
  <c r="F703"/>
  <c r="E703"/>
  <c r="D703"/>
  <c r="C703"/>
  <c r="B703"/>
  <c r="A703"/>
  <c r="G702"/>
  <c r="J702" s="1"/>
  <c r="F702"/>
  <c r="E702"/>
  <c r="D702"/>
  <c r="C702"/>
  <c r="B702"/>
  <c r="A702"/>
  <c r="G701"/>
  <c r="J701" s="1"/>
  <c r="F701"/>
  <c r="E701"/>
  <c r="D701"/>
  <c r="C701"/>
  <c r="B701"/>
  <c r="A701"/>
  <c r="G700"/>
  <c r="J700" s="1"/>
  <c r="F700"/>
  <c r="E700"/>
  <c r="D700"/>
  <c r="C700"/>
  <c r="B700"/>
  <c r="A700"/>
  <c r="G699"/>
  <c r="J699" s="1"/>
  <c r="F699"/>
  <c r="E699"/>
  <c r="D699"/>
  <c r="C699"/>
  <c r="B699"/>
  <c r="A699"/>
  <c r="G698"/>
  <c r="J698" s="1"/>
  <c r="F698"/>
  <c r="E698"/>
  <c r="D698"/>
  <c r="C698"/>
  <c r="B698"/>
  <c r="A698"/>
  <c r="G697"/>
  <c r="J697" s="1"/>
  <c r="F697"/>
  <c r="E697"/>
  <c r="D697"/>
  <c r="C697"/>
  <c r="B697"/>
  <c r="A697"/>
  <c r="G696"/>
  <c r="J696" s="1"/>
  <c r="F696"/>
  <c r="E696"/>
  <c r="D696"/>
  <c r="C696"/>
  <c r="B696"/>
  <c r="A696"/>
  <c r="G695"/>
  <c r="J695" s="1"/>
  <c r="F695"/>
  <c r="E695"/>
  <c r="D695"/>
  <c r="C695"/>
  <c r="B695"/>
  <c r="A695"/>
  <c r="G694"/>
  <c r="J694" s="1"/>
  <c r="F694"/>
  <c r="E694"/>
  <c r="D694"/>
  <c r="C694"/>
  <c r="B694"/>
  <c r="A694"/>
  <c r="G693"/>
  <c r="J693" s="1"/>
  <c r="F693"/>
  <c r="E693"/>
  <c r="D693"/>
  <c r="C693"/>
  <c r="B693"/>
  <c r="A693"/>
  <c r="G692"/>
  <c r="J692" s="1"/>
  <c r="F692"/>
  <c r="E692"/>
  <c r="D692"/>
  <c r="C692"/>
  <c r="B692"/>
  <c r="A692"/>
  <c r="G691"/>
  <c r="J691" s="1"/>
  <c r="F691"/>
  <c r="E691"/>
  <c r="D691"/>
  <c r="C691"/>
  <c r="B691"/>
  <c r="A691"/>
  <c r="G690"/>
  <c r="J690" s="1"/>
  <c r="F690"/>
  <c r="E690"/>
  <c r="D690"/>
  <c r="C690"/>
  <c r="B690"/>
  <c r="A690"/>
  <c r="G689"/>
  <c r="J689" s="1"/>
  <c r="F689"/>
  <c r="E689"/>
  <c r="D689"/>
  <c r="C689"/>
  <c r="B689"/>
  <c r="A689"/>
  <c r="G688"/>
  <c r="J688" s="1"/>
  <c r="F688"/>
  <c r="E688"/>
  <c r="D688"/>
  <c r="C688"/>
  <c r="B688"/>
  <c r="A688"/>
  <c r="G687"/>
  <c r="J687" s="1"/>
  <c r="F687"/>
  <c r="E687"/>
  <c r="D687"/>
  <c r="C687"/>
  <c r="B687"/>
  <c r="A687"/>
  <c r="G686"/>
  <c r="J686" s="1"/>
  <c r="F686"/>
  <c r="E686"/>
  <c r="D686"/>
  <c r="C686"/>
  <c r="B686"/>
  <c r="A686"/>
  <c r="G685"/>
  <c r="J685" s="1"/>
  <c r="F685"/>
  <c r="E685"/>
  <c r="D685"/>
  <c r="C685"/>
  <c r="B685"/>
  <c r="A685"/>
  <c r="G684"/>
  <c r="J684" s="1"/>
  <c r="F684"/>
  <c r="E684"/>
  <c r="D684"/>
  <c r="C684"/>
  <c r="B684"/>
  <c r="A684"/>
  <c r="G683"/>
  <c r="J683" s="1"/>
  <c r="F683"/>
  <c r="E683"/>
  <c r="D683"/>
  <c r="C683"/>
  <c r="B683"/>
  <c r="A683"/>
  <c r="G682"/>
  <c r="J682" s="1"/>
  <c r="F682"/>
  <c r="E682"/>
  <c r="D682"/>
  <c r="C682"/>
  <c r="B682"/>
  <c r="A682"/>
  <c r="G681"/>
  <c r="J681" s="1"/>
  <c r="F681"/>
  <c r="E681"/>
  <c r="D681"/>
  <c r="C681"/>
  <c r="B681"/>
  <c r="A681"/>
  <c r="G680"/>
  <c r="J680" s="1"/>
  <c r="F680"/>
  <c r="E680"/>
  <c r="D680"/>
  <c r="C680"/>
  <c r="B680"/>
  <c r="A680"/>
  <c r="G679"/>
  <c r="J679" s="1"/>
  <c r="F679"/>
  <c r="E679"/>
  <c r="D679"/>
  <c r="C679"/>
  <c r="B679"/>
  <c r="A679"/>
  <c r="G678"/>
  <c r="J678" s="1"/>
  <c r="F678"/>
  <c r="E678"/>
  <c r="D678"/>
  <c r="C678"/>
  <c r="B678"/>
  <c r="A678"/>
  <c r="G677"/>
  <c r="J677" s="1"/>
  <c r="F677"/>
  <c r="E677"/>
  <c r="D677"/>
  <c r="C677"/>
  <c r="B677"/>
  <c r="A677"/>
  <c r="G676"/>
  <c r="J676" s="1"/>
  <c r="F676"/>
  <c r="E676"/>
  <c r="D676"/>
  <c r="C676"/>
  <c r="B676"/>
  <c r="A676"/>
  <c r="G675"/>
  <c r="J675" s="1"/>
  <c r="F675"/>
  <c r="E675"/>
  <c r="D675"/>
  <c r="C675"/>
  <c r="B675"/>
  <c r="A675"/>
  <c r="G674"/>
  <c r="J674" s="1"/>
  <c r="F674"/>
  <c r="E674"/>
  <c r="D674"/>
  <c r="C674"/>
  <c r="B674"/>
  <c r="A674"/>
  <c r="G673"/>
  <c r="J673" s="1"/>
  <c r="F673"/>
  <c r="E673"/>
  <c r="D673"/>
  <c r="C673"/>
  <c r="B673"/>
  <c r="A673"/>
  <c r="G672"/>
  <c r="J672" s="1"/>
  <c r="F672"/>
  <c r="E672"/>
  <c r="D672"/>
  <c r="C672"/>
  <c r="B672"/>
  <c r="A672"/>
  <c r="G671"/>
  <c r="J671" s="1"/>
  <c r="F671"/>
  <c r="E671"/>
  <c r="D671"/>
  <c r="C671"/>
  <c r="B671"/>
  <c r="A671"/>
  <c r="G670"/>
  <c r="J670" s="1"/>
  <c r="F670"/>
  <c r="E670"/>
  <c r="D670"/>
  <c r="C670"/>
  <c r="B670"/>
  <c r="A670"/>
  <c r="G669"/>
  <c r="J669" s="1"/>
  <c r="F669"/>
  <c r="E669"/>
  <c r="D669"/>
  <c r="C669"/>
  <c r="B669"/>
  <c r="A669"/>
  <c r="G668"/>
  <c r="J668" s="1"/>
  <c r="F668"/>
  <c r="E668"/>
  <c r="D668"/>
  <c r="C668"/>
  <c r="B668"/>
  <c r="A668"/>
  <c r="G667"/>
  <c r="J667" s="1"/>
  <c r="F667"/>
  <c r="E667"/>
  <c r="D667"/>
  <c r="C667"/>
  <c r="B667"/>
  <c r="A667"/>
  <c r="G666"/>
  <c r="J666" s="1"/>
  <c r="F666"/>
  <c r="E666"/>
  <c r="D666"/>
  <c r="C666"/>
  <c r="B666"/>
  <c r="A666"/>
  <c r="G665"/>
  <c r="J665" s="1"/>
  <c r="F665"/>
  <c r="E665"/>
  <c r="D665"/>
  <c r="C665"/>
  <c r="B665"/>
  <c r="A665"/>
  <c r="G664"/>
  <c r="J664" s="1"/>
  <c r="F664"/>
  <c r="E664"/>
  <c r="D664"/>
  <c r="C664"/>
  <c r="B664"/>
  <c r="A664"/>
  <c r="G663"/>
  <c r="J663" s="1"/>
  <c r="F663"/>
  <c r="E663"/>
  <c r="D663"/>
  <c r="C663"/>
  <c r="B663"/>
  <c r="A663"/>
  <c r="G662"/>
  <c r="J662" s="1"/>
  <c r="F662"/>
  <c r="E662"/>
  <c r="D662"/>
  <c r="C662"/>
  <c r="B662"/>
  <c r="A662"/>
  <c r="G661"/>
  <c r="J661" s="1"/>
  <c r="F661"/>
  <c r="E661"/>
  <c r="D661"/>
  <c r="C661"/>
  <c r="B661"/>
  <c r="A661"/>
  <c r="G660"/>
  <c r="J660" s="1"/>
  <c r="F660"/>
  <c r="E660"/>
  <c r="D660"/>
  <c r="C660"/>
  <c r="B660"/>
  <c r="A660"/>
  <c r="G659"/>
  <c r="J659" s="1"/>
  <c r="F659"/>
  <c r="E659"/>
  <c r="D659"/>
  <c r="C659"/>
  <c r="B659"/>
  <c r="A659"/>
  <c r="G658"/>
  <c r="J658" s="1"/>
  <c r="F658"/>
  <c r="E658"/>
  <c r="D658"/>
  <c r="C658"/>
  <c r="B658"/>
  <c r="A658"/>
  <c r="G657"/>
  <c r="J657" s="1"/>
  <c r="F657"/>
  <c r="E657"/>
  <c r="D657"/>
  <c r="C657"/>
  <c r="B657"/>
  <c r="A657"/>
  <c r="G656"/>
  <c r="J656" s="1"/>
  <c r="F656"/>
  <c r="E656"/>
  <c r="D656"/>
  <c r="C656"/>
  <c r="B656"/>
  <c r="A656"/>
  <c r="G655"/>
  <c r="J655" s="1"/>
  <c r="F655"/>
  <c r="E655"/>
  <c r="D655"/>
  <c r="C655"/>
  <c r="B655"/>
  <c r="A655"/>
  <c r="G654"/>
  <c r="J654" s="1"/>
  <c r="F654"/>
  <c r="E654"/>
  <c r="D654"/>
  <c r="C654"/>
  <c r="B654"/>
  <c r="A654"/>
  <c r="G653"/>
  <c r="J653" s="1"/>
  <c r="F653"/>
  <c r="E653"/>
  <c r="D653"/>
  <c r="C653"/>
  <c r="B653"/>
  <c r="A653"/>
  <c r="G652"/>
  <c r="J652" s="1"/>
  <c r="F652"/>
  <c r="E652"/>
  <c r="D652"/>
  <c r="C652"/>
  <c r="B652"/>
  <c r="A652"/>
  <c r="G651"/>
  <c r="J651" s="1"/>
  <c r="F651"/>
  <c r="E651"/>
  <c r="D651"/>
  <c r="C651"/>
  <c r="B651"/>
  <c r="A651"/>
  <c r="G650"/>
  <c r="J650" s="1"/>
  <c r="F650"/>
  <c r="E650"/>
  <c r="D650"/>
  <c r="C650"/>
  <c r="B650"/>
  <c r="A650"/>
  <c r="G649"/>
  <c r="J649" s="1"/>
  <c r="F649"/>
  <c r="E649"/>
  <c r="D649"/>
  <c r="C649"/>
  <c r="B649"/>
  <c r="A649"/>
  <c r="G648"/>
  <c r="J648" s="1"/>
  <c r="F648"/>
  <c r="E648"/>
  <c r="D648"/>
  <c r="C648"/>
  <c r="B648"/>
  <c r="A648"/>
  <c r="G647"/>
  <c r="J647" s="1"/>
  <c r="F647"/>
  <c r="E647"/>
  <c r="D647"/>
  <c r="C647"/>
  <c r="B647"/>
  <c r="A647"/>
  <c r="G646"/>
  <c r="J646" s="1"/>
  <c r="F646"/>
  <c r="E646"/>
  <c r="D646"/>
  <c r="C646"/>
  <c r="B646"/>
  <c r="A646"/>
  <c r="G645"/>
  <c r="J645" s="1"/>
  <c r="F645"/>
  <c r="E645"/>
  <c r="D645"/>
  <c r="C645"/>
  <c r="B645"/>
  <c r="A645"/>
  <c r="G644"/>
  <c r="J644" s="1"/>
  <c r="F644"/>
  <c r="E644"/>
  <c r="D644"/>
  <c r="C644"/>
  <c r="B644"/>
  <c r="A644"/>
  <c r="G643"/>
  <c r="J643" s="1"/>
  <c r="F643"/>
  <c r="E643"/>
  <c r="D643"/>
  <c r="C643"/>
  <c r="B643"/>
  <c r="A643"/>
  <c r="G642"/>
  <c r="J642" s="1"/>
  <c r="F642"/>
  <c r="E642"/>
  <c r="D642"/>
  <c r="C642"/>
  <c r="B642"/>
  <c r="A642"/>
  <c r="G641"/>
  <c r="J641" s="1"/>
  <c r="F641"/>
  <c r="E641"/>
  <c r="D641"/>
  <c r="C641"/>
  <c r="B641"/>
  <c r="A641"/>
  <c r="G640"/>
  <c r="J640" s="1"/>
  <c r="F640"/>
  <c r="E640"/>
  <c r="D640"/>
  <c r="C640"/>
  <c r="B640"/>
  <c r="A640"/>
  <c r="G639"/>
  <c r="J639" s="1"/>
  <c r="F639"/>
  <c r="E639"/>
  <c r="D639"/>
  <c r="C639"/>
  <c r="B639"/>
  <c r="A639"/>
  <c r="G638"/>
  <c r="J638" s="1"/>
  <c r="F638"/>
  <c r="E638"/>
  <c r="D638"/>
  <c r="C638"/>
  <c r="B638"/>
  <c r="A638"/>
  <c r="G637"/>
  <c r="J637" s="1"/>
  <c r="F637"/>
  <c r="E637"/>
  <c r="D637"/>
  <c r="C637"/>
  <c r="B637"/>
  <c r="A637"/>
  <c r="G636"/>
  <c r="J636" s="1"/>
  <c r="F636"/>
  <c r="E636"/>
  <c r="D636"/>
  <c r="C636"/>
  <c r="B636"/>
  <c r="A636"/>
  <c r="G635"/>
  <c r="J635" s="1"/>
  <c r="F635"/>
  <c r="E635"/>
  <c r="D635"/>
  <c r="C635"/>
  <c r="B635"/>
  <c r="A635"/>
  <c r="G634"/>
  <c r="J634" s="1"/>
  <c r="F634"/>
  <c r="E634"/>
  <c r="D634"/>
  <c r="C634"/>
  <c r="B634"/>
  <c r="A634"/>
  <c r="G633"/>
  <c r="J633" s="1"/>
  <c r="F633"/>
  <c r="E633"/>
  <c r="D633"/>
  <c r="C633"/>
  <c r="B633"/>
  <c r="A633"/>
  <c r="G632"/>
  <c r="J632" s="1"/>
  <c r="F632"/>
  <c r="E632"/>
  <c r="D632"/>
  <c r="C632"/>
  <c r="B632"/>
  <c r="A632"/>
  <c r="G631"/>
  <c r="J631" s="1"/>
  <c r="F631"/>
  <c r="E631"/>
  <c r="D631"/>
  <c r="C631"/>
  <c r="B631"/>
  <c r="A631"/>
  <c r="G630"/>
  <c r="J630" s="1"/>
  <c r="F630"/>
  <c r="E630"/>
  <c r="D630"/>
  <c r="C630"/>
  <c r="B630"/>
  <c r="A630"/>
  <c r="G629"/>
  <c r="J629" s="1"/>
  <c r="F629"/>
  <c r="E629"/>
  <c r="D629"/>
  <c r="C629"/>
  <c r="B629"/>
  <c r="A629"/>
  <c r="G628"/>
  <c r="J628" s="1"/>
  <c r="F628"/>
  <c r="E628"/>
  <c r="D628"/>
  <c r="C628"/>
  <c r="B628"/>
  <c r="A628"/>
  <c r="G627"/>
  <c r="J627" s="1"/>
  <c r="F627"/>
  <c r="E627"/>
  <c r="D627"/>
  <c r="C627"/>
  <c r="B627"/>
  <c r="A627"/>
  <c r="G626"/>
  <c r="J626" s="1"/>
  <c r="F626"/>
  <c r="E626"/>
  <c r="D626"/>
  <c r="C626"/>
  <c r="B626"/>
  <c r="A626"/>
  <c r="G625"/>
  <c r="J625" s="1"/>
  <c r="F625"/>
  <c r="E625"/>
  <c r="D625"/>
  <c r="C625"/>
  <c r="B625"/>
  <c r="A625"/>
  <c r="G624"/>
  <c r="J624" s="1"/>
  <c r="F624"/>
  <c r="E624"/>
  <c r="D624"/>
  <c r="C624"/>
  <c r="B624"/>
  <c r="A624"/>
  <c r="G623"/>
  <c r="J623" s="1"/>
  <c r="F623"/>
  <c r="E623"/>
  <c r="D623"/>
  <c r="C623"/>
  <c r="B623"/>
  <c r="A623"/>
  <c r="G622"/>
  <c r="J622" s="1"/>
  <c r="F622"/>
  <c r="E622"/>
  <c r="D622"/>
  <c r="C622"/>
  <c r="B622"/>
  <c r="A622"/>
  <c r="G621"/>
  <c r="J621" s="1"/>
  <c r="F621"/>
  <c r="E621"/>
  <c r="D621"/>
  <c r="C621"/>
  <c r="B621"/>
  <c r="A621"/>
  <c r="G620"/>
  <c r="J620" s="1"/>
  <c r="F620"/>
  <c r="E620"/>
  <c r="D620"/>
  <c r="C620"/>
  <c r="B620"/>
  <c r="A620"/>
  <c r="G619"/>
  <c r="J619" s="1"/>
  <c r="F619"/>
  <c r="E619"/>
  <c r="D619"/>
  <c r="C619"/>
  <c r="B619"/>
  <c r="A619"/>
  <c r="G618"/>
  <c r="J618" s="1"/>
  <c r="F618"/>
  <c r="E618"/>
  <c r="D618"/>
  <c r="C618"/>
  <c r="B618"/>
  <c r="A618"/>
  <c r="G617"/>
  <c r="J617" s="1"/>
  <c r="F617"/>
  <c r="E617"/>
  <c r="D617"/>
  <c r="C617"/>
  <c r="B617"/>
  <c r="A617"/>
  <c r="G616"/>
  <c r="J616" s="1"/>
  <c r="F616"/>
  <c r="E616"/>
  <c r="D616"/>
  <c r="C616"/>
  <c r="B616"/>
  <c r="A616"/>
  <c r="G615"/>
  <c r="J615" s="1"/>
  <c r="F615"/>
  <c r="E615"/>
  <c r="D615"/>
  <c r="C615"/>
  <c r="B615"/>
  <c r="A615"/>
  <c r="G614"/>
  <c r="J614" s="1"/>
  <c r="F614"/>
  <c r="E614"/>
  <c r="D614"/>
  <c r="C614"/>
  <c r="B614"/>
  <c r="A614"/>
  <c r="G613"/>
  <c r="J613" s="1"/>
  <c r="F613"/>
  <c r="E613"/>
  <c r="D613"/>
  <c r="C613"/>
  <c r="B613"/>
  <c r="A613"/>
  <c r="G612"/>
  <c r="J612" s="1"/>
  <c r="F612"/>
  <c r="E612"/>
  <c r="D612"/>
  <c r="C612"/>
  <c r="B612"/>
  <c r="A612"/>
  <c r="G611"/>
  <c r="J611" s="1"/>
  <c r="F611"/>
  <c r="E611"/>
  <c r="D611"/>
  <c r="C611"/>
  <c r="B611"/>
  <c r="A611"/>
  <c r="G610"/>
  <c r="J610" s="1"/>
  <c r="F610"/>
  <c r="E610"/>
  <c r="D610"/>
  <c r="C610"/>
  <c r="B610"/>
  <c r="A610"/>
  <c r="G609"/>
  <c r="J609" s="1"/>
  <c r="F609"/>
  <c r="E609"/>
  <c r="D609"/>
  <c r="C609"/>
  <c r="B609"/>
  <c r="A609"/>
  <c r="G608"/>
  <c r="J608" s="1"/>
  <c r="F608"/>
  <c r="E608"/>
  <c r="D608"/>
  <c r="C608"/>
  <c r="B608"/>
  <c r="A608"/>
  <c r="G607"/>
  <c r="J607" s="1"/>
  <c r="F607"/>
  <c r="E607"/>
  <c r="D607"/>
  <c r="C607"/>
  <c r="B607"/>
  <c r="A607"/>
  <c r="G606"/>
  <c r="J606" s="1"/>
  <c r="F606"/>
  <c r="E606"/>
  <c r="D606"/>
  <c r="C606"/>
  <c r="B606"/>
  <c r="A606"/>
  <c r="G605"/>
  <c r="J605" s="1"/>
  <c r="F605"/>
  <c r="E605"/>
  <c r="D605"/>
  <c r="C605"/>
  <c r="B605"/>
  <c r="A605"/>
  <c r="G604"/>
  <c r="J604" s="1"/>
  <c r="F604"/>
  <c r="E604"/>
  <c r="D604"/>
  <c r="C604"/>
  <c r="B604"/>
  <c r="A604"/>
  <c r="G603"/>
  <c r="J603" s="1"/>
  <c r="F603"/>
  <c r="E603"/>
  <c r="D603"/>
  <c r="C603"/>
  <c r="B603"/>
  <c r="A603"/>
  <c r="G602"/>
  <c r="J602" s="1"/>
  <c r="F602"/>
  <c r="E602"/>
  <c r="D602"/>
  <c r="C602"/>
  <c r="B602"/>
  <c r="A602"/>
  <c r="G601"/>
  <c r="J601" s="1"/>
  <c r="F601"/>
  <c r="E601"/>
  <c r="D601"/>
  <c r="C601"/>
  <c r="B601"/>
  <c r="A601"/>
  <c r="G600"/>
  <c r="J600" s="1"/>
  <c r="F600"/>
  <c r="E600"/>
  <c r="D600"/>
  <c r="C600"/>
  <c r="B600"/>
  <c r="A600"/>
  <c r="G599"/>
  <c r="J599" s="1"/>
  <c r="F599"/>
  <c r="E599"/>
  <c r="D599"/>
  <c r="C599"/>
  <c r="B599"/>
  <c r="A599"/>
  <c r="G598"/>
  <c r="J598" s="1"/>
  <c r="F598"/>
  <c r="E598"/>
  <c r="D598"/>
  <c r="C598"/>
  <c r="B598"/>
  <c r="A598"/>
  <c r="G597"/>
  <c r="J597" s="1"/>
  <c r="F597"/>
  <c r="E597"/>
  <c r="D597"/>
  <c r="C597"/>
  <c r="B597"/>
  <c r="A597"/>
  <c r="G596"/>
  <c r="J596" s="1"/>
  <c r="F596"/>
  <c r="E596"/>
  <c r="D596"/>
  <c r="C596"/>
  <c r="B596"/>
  <c r="A596"/>
  <c r="G595"/>
  <c r="J595" s="1"/>
  <c r="F595"/>
  <c r="E595"/>
  <c r="D595"/>
  <c r="C595"/>
  <c r="B595"/>
  <c r="A595"/>
  <c r="G594"/>
  <c r="J594" s="1"/>
  <c r="F594"/>
  <c r="E594"/>
  <c r="D594"/>
  <c r="C594"/>
  <c r="B594"/>
  <c r="A594"/>
  <c r="G593"/>
  <c r="J593" s="1"/>
  <c r="F593"/>
  <c r="E593"/>
  <c r="D593"/>
  <c r="C593"/>
  <c r="B593"/>
  <c r="A593"/>
  <c r="G592"/>
  <c r="J592" s="1"/>
  <c r="F592"/>
  <c r="E592"/>
  <c r="D592"/>
  <c r="C592"/>
  <c r="B592"/>
  <c r="A592"/>
  <c r="G591"/>
  <c r="J591" s="1"/>
  <c r="F591"/>
  <c r="E591"/>
  <c r="D591"/>
  <c r="C591"/>
  <c r="B591"/>
  <c r="A591"/>
  <c r="G590"/>
  <c r="J590" s="1"/>
  <c r="F590"/>
  <c r="E590"/>
  <c r="D590"/>
  <c r="C590"/>
  <c r="B590"/>
  <c r="A590"/>
  <c r="G589"/>
  <c r="J589" s="1"/>
  <c r="F589"/>
  <c r="E589"/>
  <c r="D589"/>
  <c r="C589"/>
  <c r="B589"/>
  <c r="A589"/>
  <c r="G588"/>
  <c r="J588" s="1"/>
  <c r="F588"/>
  <c r="E588"/>
  <c r="D588"/>
  <c r="C588"/>
  <c r="B588"/>
  <c r="A588"/>
  <c r="G587"/>
  <c r="J587" s="1"/>
  <c r="F587"/>
  <c r="E587"/>
  <c r="D587"/>
  <c r="C587"/>
  <c r="B587"/>
  <c r="A587"/>
  <c r="G586"/>
  <c r="J586" s="1"/>
  <c r="F586"/>
  <c r="E586"/>
  <c r="D586"/>
  <c r="C586"/>
  <c r="B586"/>
  <c r="A586"/>
  <c r="G585"/>
  <c r="J585" s="1"/>
  <c r="F585"/>
  <c r="E585"/>
  <c r="D585"/>
  <c r="C585"/>
  <c r="B585"/>
  <c r="A585"/>
  <c r="G584"/>
  <c r="J584" s="1"/>
  <c r="F584"/>
  <c r="E584"/>
  <c r="D584"/>
  <c r="C584"/>
  <c r="B584"/>
  <c r="A584"/>
  <c r="G583"/>
  <c r="J583" s="1"/>
  <c r="F583"/>
  <c r="E583"/>
  <c r="D583"/>
  <c r="C583"/>
  <c r="B583"/>
  <c r="A583"/>
  <c r="G582"/>
  <c r="J582" s="1"/>
  <c r="F582"/>
  <c r="E582"/>
  <c r="D582"/>
  <c r="C582"/>
  <c r="B582"/>
  <c r="A582"/>
  <c r="G581"/>
  <c r="J581" s="1"/>
  <c r="F581"/>
  <c r="E581"/>
  <c r="D581"/>
  <c r="C581"/>
  <c r="B581"/>
  <c r="A581"/>
  <c r="G580"/>
  <c r="J580" s="1"/>
  <c r="F580"/>
  <c r="E580"/>
  <c r="D580"/>
  <c r="C580"/>
  <c r="B580"/>
  <c r="A580"/>
  <c r="G579"/>
  <c r="J579" s="1"/>
  <c r="F579"/>
  <c r="E579"/>
  <c r="D579"/>
  <c r="C579"/>
  <c r="B579"/>
  <c r="A579"/>
  <c r="G578"/>
  <c r="J578" s="1"/>
  <c r="F578"/>
  <c r="E578"/>
  <c r="D578"/>
  <c r="C578"/>
  <c r="B578"/>
  <c r="A578"/>
  <c r="G577"/>
  <c r="J577" s="1"/>
  <c r="F577"/>
  <c r="E577"/>
  <c r="D577"/>
  <c r="C577"/>
  <c r="B577"/>
  <c r="A577"/>
  <c r="G576"/>
  <c r="J576" s="1"/>
  <c r="F576"/>
  <c r="E576"/>
  <c r="D576"/>
  <c r="C576"/>
  <c r="B576"/>
  <c r="A576"/>
  <c r="G575"/>
  <c r="J575" s="1"/>
  <c r="F575"/>
  <c r="E575"/>
  <c r="D575"/>
  <c r="C575"/>
  <c r="B575"/>
  <c r="A575"/>
  <c r="G574"/>
  <c r="J574" s="1"/>
  <c r="F574"/>
  <c r="E574"/>
  <c r="D574"/>
  <c r="C574"/>
  <c r="B574"/>
  <c r="A574"/>
  <c r="G573"/>
  <c r="J573" s="1"/>
  <c r="F573"/>
  <c r="E573"/>
  <c r="D573"/>
  <c r="C573"/>
  <c r="B573"/>
  <c r="A573"/>
  <c r="G572"/>
  <c r="J572" s="1"/>
  <c r="F572"/>
  <c r="E572"/>
  <c r="D572"/>
  <c r="C572"/>
  <c r="B572"/>
  <c r="A572"/>
  <c r="G571"/>
  <c r="J571" s="1"/>
  <c r="F571"/>
  <c r="E571"/>
  <c r="D571"/>
  <c r="C571"/>
  <c r="B571"/>
  <c r="A571"/>
  <c r="G570"/>
  <c r="J570" s="1"/>
  <c r="F570"/>
  <c r="E570"/>
  <c r="D570"/>
  <c r="C570"/>
  <c r="B570"/>
  <c r="A570"/>
  <c r="G569"/>
  <c r="J569" s="1"/>
  <c r="F569"/>
  <c r="E569"/>
  <c r="D569"/>
  <c r="C569"/>
  <c r="B569"/>
  <c r="A569"/>
  <c r="G568"/>
  <c r="J568" s="1"/>
  <c r="F568"/>
  <c r="E568"/>
  <c r="D568"/>
  <c r="C568"/>
  <c r="B568"/>
  <c r="A568"/>
  <c r="G567"/>
  <c r="J567" s="1"/>
  <c r="F567"/>
  <c r="E567"/>
  <c r="D567"/>
  <c r="C567"/>
  <c r="B567"/>
  <c r="A567"/>
  <c r="G566"/>
  <c r="J566" s="1"/>
  <c r="F566"/>
  <c r="E566"/>
  <c r="D566"/>
  <c r="C566"/>
  <c r="B566"/>
  <c r="A566"/>
  <c r="G565"/>
  <c r="J565" s="1"/>
  <c r="F565"/>
  <c r="E565"/>
  <c r="D565"/>
  <c r="C565"/>
  <c r="B565"/>
  <c r="A565"/>
  <c r="G564"/>
  <c r="J564" s="1"/>
  <c r="F564"/>
  <c r="E564"/>
  <c r="D564"/>
  <c r="C564"/>
  <c r="B564"/>
  <c r="A564"/>
  <c r="G563"/>
  <c r="J563" s="1"/>
  <c r="F563"/>
  <c r="E563"/>
  <c r="D563"/>
  <c r="C563"/>
  <c r="B563"/>
  <c r="A563"/>
  <c r="G562"/>
  <c r="J562" s="1"/>
  <c r="F562"/>
  <c r="E562"/>
  <c r="D562"/>
  <c r="C562"/>
  <c r="B562"/>
  <c r="A562"/>
  <c r="G561"/>
  <c r="J561" s="1"/>
  <c r="F561"/>
  <c r="E561"/>
  <c r="D561"/>
  <c r="C561"/>
  <c r="B561"/>
  <c r="A561"/>
  <c r="G560"/>
  <c r="J560" s="1"/>
  <c r="F560"/>
  <c r="E560"/>
  <c r="D560"/>
  <c r="C560"/>
  <c r="B560"/>
  <c r="A560"/>
  <c r="A3"/>
  <c r="B3"/>
  <c r="C3"/>
  <c r="D3"/>
  <c r="E3"/>
  <c r="F3"/>
  <c r="G3"/>
  <c r="J3" s="1"/>
  <c r="A4"/>
  <c r="B4"/>
  <c r="C4"/>
  <c r="D4"/>
  <c r="E4"/>
  <c r="F4"/>
  <c r="G4"/>
  <c r="J4" s="1"/>
  <c r="A5"/>
  <c r="B5"/>
  <c r="C5"/>
  <c r="D5"/>
  <c r="E5"/>
  <c r="F5"/>
  <c r="G5"/>
  <c r="J5" s="1"/>
  <c r="A6"/>
  <c r="B6"/>
  <c r="C6"/>
  <c r="D6"/>
  <c r="E6"/>
  <c r="F6"/>
  <c r="G6"/>
  <c r="J6" s="1"/>
  <c r="A7"/>
  <c r="B7"/>
  <c r="C7"/>
  <c r="D7"/>
  <c r="E7"/>
  <c r="F7"/>
  <c r="G7"/>
  <c r="J7" s="1"/>
  <c r="A8"/>
  <c r="B8"/>
  <c r="C8"/>
  <c r="D8"/>
  <c r="F8" s="1"/>
  <c r="E8"/>
  <c r="G8"/>
  <c r="J8" s="1"/>
  <c r="A9"/>
  <c r="B9"/>
  <c r="C9"/>
  <c r="D9"/>
  <c r="E9"/>
  <c r="F9"/>
  <c r="G9"/>
  <c r="J9" s="1"/>
  <c r="A10"/>
  <c r="B10"/>
  <c r="C10"/>
  <c r="D10"/>
  <c r="E10"/>
  <c r="F10"/>
  <c r="G10"/>
  <c r="J10" s="1"/>
  <c r="A11"/>
  <c r="B11"/>
  <c r="C11"/>
  <c r="D11"/>
  <c r="E11"/>
  <c r="F11"/>
  <c r="G11"/>
  <c r="J11" s="1"/>
  <c r="A12"/>
  <c r="B12"/>
  <c r="C12"/>
  <c r="D12"/>
  <c r="E12"/>
  <c r="F12"/>
  <c r="G12"/>
  <c r="J12" s="1"/>
  <c r="A13"/>
  <c r="B13"/>
  <c r="C13"/>
  <c r="D13"/>
  <c r="E13"/>
  <c r="F13"/>
  <c r="G13"/>
  <c r="J13" s="1"/>
  <c r="A14"/>
  <c r="B14"/>
  <c r="C14"/>
  <c r="D14"/>
  <c r="E14"/>
  <c r="F14"/>
  <c r="G14"/>
  <c r="J14" s="1"/>
  <c r="A15"/>
  <c r="B15"/>
  <c r="C15"/>
  <c r="D15"/>
  <c r="F15" s="1"/>
  <c r="E15"/>
  <c r="G15"/>
  <c r="J15" s="1"/>
  <c r="A16"/>
  <c r="B16"/>
  <c r="C16"/>
  <c r="D16"/>
  <c r="E16"/>
  <c r="F16"/>
  <c r="G16"/>
  <c r="J16" s="1"/>
  <c r="A17"/>
  <c r="B17"/>
  <c r="C17"/>
  <c r="D17"/>
  <c r="E17"/>
  <c r="F17"/>
  <c r="G17"/>
  <c r="J17" s="1"/>
  <c r="A18"/>
  <c r="B18"/>
  <c r="C18"/>
  <c r="D18"/>
  <c r="E18"/>
  <c r="F18"/>
  <c r="G18"/>
  <c r="J18" s="1"/>
  <c r="A19"/>
  <c r="B19"/>
  <c r="C19"/>
  <c r="D19"/>
  <c r="F19" s="1"/>
  <c r="E19"/>
  <c r="G19"/>
  <c r="J19" s="1"/>
  <c r="A20"/>
  <c r="B20"/>
  <c r="C20"/>
  <c r="D20"/>
  <c r="E20"/>
  <c r="F20"/>
  <c r="G20"/>
  <c r="J20" s="1"/>
  <c r="A21"/>
  <c r="B21"/>
  <c r="C21"/>
  <c r="D21"/>
  <c r="E21"/>
  <c r="F21"/>
  <c r="G21"/>
  <c r="J21" s="1"/>
  <c r="A22"/>
  <c r="B22"/>
  <c r="C22"/>
  <c r="D22"/>
  <c r="E22"/>
  <c r="F22"/>
  <c r="G22"/>
  <c r="J22" s="1"/>
  <c r="A23"/>
  <c r="B23"/>
  <c r="C23"/>
  <c r="D23"/>
  <c r="E23"/>
  <c r="F23"/>
  <c r="G23"/>
  <c r="J23" s="1"/>
  <c r="A24"/>
  <c r="B24"/>
  <c r="C24"/>
  <c r="D24"/>
  <c r="E24"/>
  <c r="F24"/>
  <c r="G24"/>
  <c r="J24" s="1"/>
  <c r="A25"/>
  <c r="B25"/>
  <c r="C25"/>
  <c r="D25"/>
  <c r="E25"/>
  <c r="F25"/>
  <c r="G25"/>
  <c r="J25" s="1"/>
  <c r="A26"/>
  <c r="B26"/>
  <c r="C26"/>
  <c r="D26"/>
  <c r="E26"/>
  <c r="F26"/>
  <c r="G26"/>
  <c r="J26" s="1"/>
  <c r="A27"/>
  <c r="B27"/>
  <c r="C27"/>
  <c r="D27"/>
  <c r="E27"/>
  <c r="F27"/>
  <c r="G27"/>
  <c r="J27" s="1"/>
  <c r="A28"/>
  <c r="B28"/>
  <c r="C28"/>
  <c r="D28"/>
  <c r="E28"/>
  <c r="F28"/>
  <c r="G28"/>
  <c r="J28" s="1"/>
  <c r="A29"/>
  <c r="B29"/>
  <c r="C29"/>
  <c r="D29"/>
  <c r="E29"/>
  <c r="F29"/>
  <c r="G29"/>
  <c r="J29" s="1"/>
  <c r="A30"/>
  <c r="B30"/>
  <c r="C30"/>
  <c r="D30"/>
  <c r="E30"/>
  <c r="F30"/>
  <c r="G30"/>
  <c r="J30" s="1"/>
  <c r="A31"/>
  <c r="B31"/>
  <c r="C31"/>
  <c r="D31"/>
  <c r="E31"/>
  <c r="F31"/>
  <c r="G31"/>
  <c r="J31" s="1"/>
  <c r="A32"/>
  <c r="B32"/>
  <c r="C32"/>
  <c r="D32"/>
  <c r="E32"/>
  <c r="F32"/>
  <c r="G32"/>
  <c r="J32" s="1"/>
  <c r="A33"/>
  <c r="B33"/>
  <c r="C33"/>
  <c r="D33"/>
  <c r="E33"/>
  <c r="F33"/>
  <c r="G33"/>
  <c r="J33" s="1"/>
  <c r="A34"/>
  <c r="B34"/>
  <c r="C34"/>
  <c r="D34"/>
  <c r="E34"/>
  <c r="F34"/>
  <c r="G34"/>
  <c r="J34" s="1"/>
  <c r="A35"/>
  <c r="B35"/>
  <c r="C35"/>
  <c r="D35"/>
  <c r="E35"/>
  <c r="F35"/>
  <c r="G35"/>
  <c r="J35" s="1"/>
  <c r="A36"/>
  <c r="B36"/>
  <c r="C36"/>
  <c r="D36"/>
  <c r="F36" s="1"/>
  <c r="E36"/>
  <c r="G36"/>
  <c r="J36" s="1"/>
  <c r="A37"/>
  <c r="B37"/>
  <c r="C37"/>
  <c r="D37"/>
  <c r="E37"/>
  <c r="F37"/>
  <c r="G37"/>
  <c r="J37" s="1"/>
  <c r="A38"/>
  <c r="B38"/>
  <c r="C38"/>
  <c r="D38"/>
  <c r="E38"/>
  <c r="F38"/>
  <c r="G38"/>
  <c r="J38" s="1"/>
  <c r="A39"/>
  <c r="B39"/>
  <c r="C39"/>
  <c r="D39"/>
  <c r="F39" s="1"/>
  <c r="E39"/>
  <c r="G39"/>
  <c r="J39" s="1"/>
  <c r="A40"/>
  <c r="B40"/>
  <c r="C40"/>
  <c r="D40"/>
  <c r="E40"/>
  <c r="F40"/>
  <c r="G40"/>
  <c r="J40" s="1"/>
  <c r="A41"/>
  <c r="B41"/>
  <c r="C41"/>
  <c r="D41"/>
  <c r="E41"/>
  <c r="F41"/>
  <c r="G41"/>
  <c r="J41" s="1"/>
  <c r="A42"/>
  <c r="B42"/>
  <c r="C42"/>
  <c r="D42"/>
  <c r="E42"/>
  <c r="F42"/>
  <c r="G42"/>
  <c r="J42" s="1"/>
  <c r="A43"/>
  <c r="B43"/>
  <c r="C43"/>
  <c r="D43"/>
  <c r="E43"/>
  <c r="F43"/>
  <c r="G43"/>
  <c r="J43" s="1"/>
  <c r="A44"/>
  <c r="B44"/>
  <c r="C44"/>
  <c r="D44"/>
  <c r="E44"/>
  <c r="F44"/>
  <c r="G44"/>
  <c r="J44" s="1"/>
  <c r="A45"/>
  <c r="B45"/>
  <c r="C45"/>
  <c r="D45"/>
  <c r="E45"/>
  <c r="F45"/>
  <c r="G45"/>
  <c r="J45" s="1"/>
  <c r="A46"/>
  <c r="B46"/>
  <c r="C46"/>
  <c r="D46"/>
  <c r="F46" s="1"/>
  <c r="E46"/>
  <c r="G46"/>
  <c r="J46" s="1"/>
  <c r="A47"/>
  <c r="B47"/>
  <c r="C47"/>
  <c r="D47"/>
  <c r="E47"/>
  <c r="F47"/>
  <c r="G47"/>
  <c r="J47" s="1"/>
  <c r="A48"/>
  <c r="B48"/>
  <c r="C48"/>
  <c r="D48"/>
  <c r="E48"/>
  <c r="F48"/>
  <c r="G48"/>
  <c r="J48" s="1"/>
  <c r="A49"/>
  <c r="B49"/>
  <c r="C49"/>
  <c r="D49"/>
  <c r="E49"/>
  <c r="F49"/>
  <c r="G49"/>
  <c r="J49" s="1"/>
  <c r="A50"/>
  <c r="B50"/>
  <c r="C50"/>
  <c r="D50"/>
  <c r="F50" s="1"/>
  <c r="E50"/>
  <c r="G50"/>
  <c r="J50" s="1"/>
  <c r="A51"/>
  <c r="B51"/>
  <c r="C51"/>
  <c r="D51"/>
  <c r="E51"/>
  <c r="F51"/>
  <c r="G51"/>
  <c r="J51" s="1"/>
  <c r="A52"/>
  <c r="B52"/>
  <c r="C52"/>
  <c r="D52"/>
  <c r="F52" s="1"/>
  <c r="E52"/>
  <c r="G52"/>
  <c r="J52" s="1"/>
  <c r="A53"/>
  <c r="B53"/>
  <c r="C53"/>
  <c r="D53"/>
  <c r="E53"/>
  <c r="F53"/>
  <c r="G53"/>
  <c r="J53" s="1"/>
  <c r="A54"/>
  <c r="B54"/>
  <c r="C54"/>
  <c r="D54"/>
  <c r="E54"/>
  <c r="F54"/>
  <c r="G54"/>
  <c r="J54" s="1"/>
  <c r="A55"/>
  <c r="B55"/>
  <c r="C55"/>
  <c r="D55"/>
  <c r="E55"/>
  <c r="F55"/>
  <c r="G55"/>
  <c r="J55" s="1"/>
  <c r="A56"/>
  <c r="B56"/>
  <c r="C56"/>
  <c r="D56"/>
  <c r="F56" s="1"/>
  <c r="E56"/>
  <c r="G56"/>
  <c r="J56" s="1"/>
  <c r="A57"/>
  <c r="B57"/>
  <c r="C57"/>
  <c r="D57"/>
  <c r="E57"/>
  <c r="F57"/>
  <c r="G57"/>
  <c r="J57" s="1"/>
  <c r="A58"/>
  <c r="B58"/>
  <c r="C58"/>
  <c r="D58"/>
  <c r="E58"/>
  <c r="F58"/>
  <c r="G58"/>
  <c r="J58" s="1"/>
  <c r="A59"/>
  <c r="B59"/>
  <c r="C59"/>
  <c r="D59"/>
  <c r="F59" s="1"/>
  <c r="E59"/>
  <c r="G59"/>
  <c r="J59" s="1"/>
  <c r="A60"/>
  <c r="B60"/>
  <c r="C60"/>
  <c r="D60"/>
  <c r="F60" s="1"/>
  <c r="E60"/>
  <c r="G60"/>
  <c r="J60" s="1"/>
  <c r="A61"/>
  <c r="B61"/>
  <c r="C61"/>
  <c r="D61"/>
  <c r="F61" s="1"/>
  <c r="E61"/>
  <c r="G61"/>
  <c r="J61" s="1"/>
  <c r="A62"/>
  <c r="B62"/>
  <c r="C62"/>
  <c r="D62"/>
  <c r="F62" s="1"/>
  <c r="E62"/>
  <c r="G62"/>
  <c r="J62" s="1"/>
  <c r="A63"/>
  <c r="B63"/>
  <c r="C63"/>
  <c r="D63"/>
  <c r="E63"/>
  <c r="F63"/>
  <c r="G63"/>
  <c r="J63" s="1"/>
  <c r="A64"/>
  <c r="B64"/>
  <c r="C64"/>
  <c r="D64"/>
  <c r="E64"/>
  <c r="F64"/>
  <c r="G64"/>
  <c r="J64" s="1"/>
  <c r="A65"/>
  <c r="B65"/>
  <c r="C65"/>
  <c r="D65"/>
  <c r="E65"/>
  <c r="F65"/>
  <c r="G65"/>
  <c r="J65" s="1"/>
  <c r="A66"/>
  <c r="B66"/>
  <c r="C66"/>
  <c r="D66"/>
  <c r="F66" s="1"/>
  <c r="E66"/>
  <c r="G66"/>
  <c r="J66" s="1"/>
  <c r="A67"/>
  <c r="B67"/>
  <c r="C67"/>
  <c r="D67"/>
  <c r="F67" s="1"/>
  <c r="E67"/>
  <c r="G67"/>
  <c r="J67" s="1"/>
  <c r="A68"/>
  <c r="B68"/>
  <c r="C68"/>
  <c r="D68"/>
  <c r="E68"/>
  <c r="F68"/>
  <c r="G68"/>
  <c r="J68" s="1"/>
  <c r="A69"/>
  <c r="B69"/>
  <c r="C69"/>
  <c r="D69"/>
  <c r="E69"/>
  <c r="F69"/>
  <c r="G69"/>
  <c r="J69" s="1"/>
  <c r="A70"/>
  <c r="B70"/>
  <c r="C70"/>
  <c r="D70"/>
  <c r="E70"/>
  <c r="F70"/>
  <c r="G70"/>
  <c r="J70" s="1"/>
  <c r="A71"/>
  <c r="B71"/>
  <c r="C71"/>
  <c r="D71"/>
  <c r="E71"/>
  <c r="F71"/>
  <c r="G71"/>
  <c r="J71" s="1"/>
  <c r="A72"/>
  <c r="B72"/>
  <c r="C72"/>
  <c r="D72"/>
  <c r="E72"/>
  <c r="F72"/>
  <c r="G72"/>
  <c r="J72" s="1"/>
  <c r="A73"/>
  <c r="B73"/>
  <c r="C73"/>
  <c r="D73"/>
  <c r="E73"/>
  <c r="F73"/>
  <c r="G73"/>
  <c r="J73" s="1"/>
  <c r="A74"/>
  <c r="B74"/>
  <c r="C74"/>
  <c r="D74"/>
  <c r="F74" s="1"/>
  <c r="E74"/>
  <c r="G74"/>
  <c r="J74" s="1"/>
  <c r="A75"/>
  <c r="B75"/>
  <c r="C75"/>
  <c r="D75"/>
  <c r="E75"/>
  <c r="F75"/>
  <c r="G75"/>
  <c r="J75" s="1"/>
  <c r="A76"/>
  <c r="B76"/>
  <c r="C76"/>
  <c r="D76"/>
  <c r="E76"/>
  <c r="F76"/>
  <c r="G76"/>
  <c r="J76" s="1"/>
  <c r="A77"/>
  <c r="B77"/>
  <c r="C77"/>
  <c r="D77"/>
  <c r="E77"/>
  <c r="F77"/>
  <c r="G77"/>
  <c r="J77" s="1"/>
  <c r="A78"/>
  <c r="B78"/>
  <c r="C78"/>
  <c r="D78"/>
  <c r="E78"/>
  <c r="F78"/>
  <c r="G78"/>
  <c r="J78" s="1"/>
  <c r="A79"/>
  <c r="B79"/>
  <c r="C79"/>
  <c r="D79"/>
  <c r="E79"/>
  <c r="F79"/>
  <c r="G79"/>
  <c r="J79" s="1"/>
  <c r="A80"/>
  <c r="B80"/>
  <c r="C80"/>
  <c r="D80"/>
  <c r="F80" s="1"/>
  <c r="E80"/>
  <c r="G80"/>
  <c r="J80" s="1"/>
  <c r="A81"/>
  <c r="B81"/>
  <c r="C81"/>
  <c r="D81"/>
  <c r="E81"/>
  <c r="F81"/>
  <c r="G81"/>
  <c r="J81" s="1"/>
  <c r="A82"/>
  <c r="B82"/>
  <c r="C82"/>
  <c r="D82"/>
  <c r="E82"/>
  <c r="F82"/>
  <c r="G82"/>
  <c r="J82" s="1"/>
  <c r="A83"/>
  <c r="B83"/>
  <c r="C83"/>
  <c r="D83"/>
  <c r="E83"/>
  <c r="F83"/>
  <c r="G83"/>
  <c r="J83" s="1"/>
  <c r="A84"/>
  <c r="B84"/>
  <c r="C84"/>
  <c r="D84"/>
  <c r="F84" s="1"/>
  <c r="E84"/>
  <c r="G84"/>
  <c r="J84" s="1"/>
  <c r="A85"/>
  <c r="B85"/>
  <c r="C85"/>
  <c r="D85"/>
  <c r="F85" s="1"/>
  <c r="E85"/>
  <c r="G85"/>
  <c r="J85" s="1"/>
  <c r="A86"/>
  <c r="B86"/>
  <c r="C86"/>
  <c r="D86"/>
  <c r="F86" s="1"/>
  <c r="E86"/>
  <c r="G86"/>
  <c r="J86" s="1"/>
  <c r="A87"/>
  <c r="B87"/>
  <c r="C87"/>
  <c r="D87"/>
  <c r="E87"/>
  <c r="F87"/>
  <c r="G87"/>
  <c r="J87" s="1"/>
  <c r="A88"/>
  <c r="B88"/>
  <c r="C88"/>
  <c r="D88"/>
  <c r="E88"/>
  <c r="F88"/>
  <c r="G88"/>
  <c r="J88" s="1"/>
  <c r="A89"/>
  <c r="B89"/>
  <c r="C89"/>
  <c r="D89"/>
  <c r="F89" s="1"/>
  <c r="E89"/>
  <c r="G89"/>
  <c r="J89" s="1"/>
  <c r="A90"/>
  <c r="B90"/>
  <c r="C90"/>
  <c r="D90"/>
  <c r="E90"/>
  <c r="F90"/>
  <c r="G90"/>
  <c r="J90" s="1"/>
  <c r="A91"/>
  <c r="B91"/>
  <c r="C91"/>
  <c r="D91"/>
  <c r="E91"/>
  <c r="F91"/>
  <c r="G91"/>
  <c r="J91" s="1"/>
  <c r="A92"/>
  <c r="B92"/>
  <c r="C92"/>
  <c r="D92"/>
  <c r="E92"/>
  <c r="F92"/>
  <c r="G92"/>
  <c r="J92" s="1"/>
  <c r="A93"/>
  <c r="B93"/>
  <c r="C93"/>
  <c r="D93"/>
  <c r="F93" s="1"/>
  <c r="E93"/>
  <c r="G93"/>
  <c r="J93" s="1"/>
  <c r="A94"/>
  <c r="B94"/>
  <c r="C94"/>
  <c r="D94"/>
  <c r="F94" s="1"/>
  <c r="E94"/>
  <c r="G94"/>
  <c r="J94" s="1"/>
  <c r="A95"/>
  <c r="B95"/>
  <c r="C95"/>
  <c r="D95"/>
  <c r="F95" s="1"/>
  <c r="E95"/>
  <c r="G95"/>
  <c r="J95" s="1"/>
  <c r="A96"/>
  <c r="B96"/>
  <c r="C96"/>
  <c r="D96"/>
  <c r="F96" s="1"/>
  <c r="E96"/>
  <c r="G96"/>
  <c r="J96" s="1"/>
  <c r="A97"/>
  <c r="B97"/>
  <c r="C97"/>
  <c r="D97"/>
  <c r="E97"/>
  <c r="F97"/>
  <c r="G97"/>
  <c r="J97" s="1"/>
  <c r="A98"/>
  <c r="B98"/>
  <c r="C98"/>
  <c r="D98"/>
  <c r="E98"/>
  <c r="F98"/>
  <c r="G98"/>
  <c r="J98" s="1"/>
  <c r="A99"/>
  <c r="B99"/>
  <c r="C99"/>
  <c r="D99"/>
  <c r="E99"/>
  <c r="F99"/>
  <c r="G99"/>
  <c r="J99" s="1"/>
  <c r="A100"/>
  <c r="B100"/>
  <c r="C100"/>
  <c r="D100"/>
  <c r="E100"/>
  <c r="F100"/>
  <c r="G100"/>
  <c r="J100" s="1"/>
  <c r="A101"/>
  <c r="B101"/>
  <c r="C101"/>
  <c r="D101"/>
  <c r="E101"/>
  <c r="F101"/>
  <c r="G101"/>
  <c r="J101" s="1"/>
  <c r="A102"/>
  <c r="B102"/>
  <c r="C102"/>
  <c r="D102"/>
  <c r="E102"/>
  <c r="F102"/>
  <c r="G102"/>
  <c r="J102" s="1"/>
  <c r="A103"/>
  <c r="B103"/>
  <c r="C103"/>
  <c r="D103"/>
  <c r="E103"/>
  <c r="F103"/>
  <c r="G103"/>
  <c r="J103" s="1"/>
  <c r="A104"/>
  <c r="B104"/>
  <c r="C104"/>
  <c r="D104"/>
  <c r="E104"/>
  <c r="F104"/>
  <c r="G104"/>
  <c r="J104" s="1"/>
  <c r="A105"/>
  <c r="B105"/>
  <c r="C105"/>
  <c r="D105"/>
  <c r="E105"/>
  <c r="F105"/>
  <c r="G105"/>
  <c r="J105" s="1"/>
  <c r="A106"/>
  <c r="B106"/>
  <c r="C106"/>
  <c r="D106"/>
  <c r="E106"/>
  <c r="F106"/>
  <c r="G106"/>
  <c r="J106" s="1"/>
  <c r="A107"/>
  <c r="B107"/>
  <c r="C107"/>
  <c r="D107"/>
  <c r="E107"/>
  <c r="F107"/>
  <c r="G107"/>
  <c r="J107" s="1"/>
  <c r="A108"/>
  <c r="B108"/>
  <c r="C108"/>
  <c r="D108"/>
  <c r="E108"/>
  <c r="F108"/>
  <c r="G108"/>
  <c r="J108" s="1"/>
  <c r="A109"/>
  <c r="B109"/>
  <c r="C109"/>
  <c r="D109"/>
  <c r="E109"/>
  <c r="F109"/>
  <c r="G109"/>
  <c r="J109" s="1"/>
  <c r="A110"/>
  <c r="B110"/>
  <c r="C110"/>
  <c r="D110"/>
  <c r="E110"/>
  <c r="F110"/>
  <c r="G110"/>
  <c r="J110" s="1"/>
  <c r="A111"/>
  <c r="B111"/>
  <c r="C111"/>
  <c r="D111"/>
  <c r="E111"/>
  <c r="F111"/>
  <c r="G111"/>
  <c r="J111" s="1"/>
  <c r="A112"/>
  <c r="B112"/>
  <c r="C112"/>
  <c r="D112"/>
  <c r="E112"/>
  <c r="F112"/>
  <c r="G112"/>
  <c r="J112" s="1"/>
  <c r="A113"/>
  <c r="B113"/>
  <c r="C113"/>
  <c r="D113"/>
  <c r="E113"/>
  <c r="F113"/>
  <c r="G113"/>
  <c r="J113" s="1"/>
  <c r="A114"/>
  <c r="B114"/>
  <c r="C114"/>
  <c r="D114"/>
  <c r="E114"/>
  <c r="F114"/>
  <c r="G114"/>
  <c r="J114" s="1"/>
  <c r="A115"/>
  <c r="B115"/>
  <c r="C115"/>
  <c r="D115"/>
  <c r="E115"/>
  <c r="F115"/>
  <c r="G115"/>
  <c r="J115" s="1"/>
  <c r="A116"/>
  <c r="B116"/>
  <c r="C116"/>
  <c r="D116"/>
  <c r="E116"/>
  <c r="F116"/>
  <c r="G116"/>
  <c r="J116" s="1"/>
  <c r="A117"/>
  <c r="B117"/>
  <c r="C117"/>
  <c r="D117"/>
  <c r="E117"/>
  <c r="F117"/>
  <c r="G117"/>
  <c r="J117" s="1"/>
  <c r="A118"/>
  <c r="B118"/>
  <c r="C118"/>
  <c r="D118"/>
  <c r="F118" s="1"/>
  <c r="E118"/>
  <c r="G118"/>
  <c r="J118" s="1"/>
  <c r="A119"/>
  <c r="B119"/>
  <c r="C119"/>
  <c r="D119"/>
  <c r="E119"/>
  <c r="F119"/>
  <c r="G119"/>
  <c r="J119" s="1"/>
  <c r="A120"/>
  <c r="B120"/>
  <c r="C120"/>
  <c r="D120"/>
  <c r="F120" s="1"/>
  <c r="E120"/>
  <c r="G120"/>
  <c r="J120" s="1"/>
  <c r="A121"/>
  <c r="B121"/>
  <c r="C121"/>
  <c r="D121"/>
  <c r="F121" s="1"/>
  <c r="E121"/>
  <c r="G121"/>
  <c r="J121" s="1"/>
  <c r="A122"/>
  <c r="B122"/>
  <c r="C122"/>
  <c r="D122"/>
  <c r="F122" s="1"/>
  <c r="E122"/>
  <c r="G122"/>
  <c r="J122" s="1"/>
  <c r="A123"/>
  <c r="B123"/>
  <c r="C123"/>
  <c r="D123"/>
  <c r="F123" s="1"/>
  <c r="E123"/>
  <c r="G123"/>
  <c r="J123" s="1"/>
  <c r="A124"/>
  <c r="B124"/>
  <c r="C124"/>
  <c r="D124"/>
  <c r="F124" s="1"/>
  <c r="E124"/>
  <c r="G124"/>
  <c r="J124" s="1"/>
  <c r="A125"/>
  <c r="B125"/>
  <c r="C125"/>
  <c r="D125"/>
  <c r="E125"/>
  <c r="F125"/>
  <c r="G125"/>
  <c r="J125" s="1"/>
  <c r="A126"/>
  <c r="B126"/>
  <c r="C126"/>
  <c r="D126"/>
  <c r="E126"/>
  <c r="F126"/>
  <c r="G126"/>
  <c r="J126" s="1"/>
  <c r="A127"/>
  <c r="B127"/>
  <c r="C127"/>
  <c r="D127"/>
  <c r="F127" s="1"/>
  <c r="E127"/>
  <c r="G127"/>
  <c r="J127" s="1"/>
  <c r="A128"/>
  <c r="B128"/>
  <c r="C128"/>
  <c r="D128"/>
  <c r="E128"/>
  <c r="F128"/>
  <c r="G128"/>
  <c r="J128" s="1"/>
  <c r="A129"/>
  <c r="B129"/>
  <c r="C129"/>
  <c r="D129"/>
  <c r="F129" s="1"/>
  <c r="E129"/>
  <c r="G129"/>
  <c r="J129" s="1"/>
  <c r="A130"/>
  <c r="B130"/>
  <c r="C130"/>
  <c r="D130"/>
  <c r="E130"/>
  <c r="F130"/>
  <c r="G130"/>
  <c r="J130" s="1"/>
  <c r="A131"/>
  <c r="B131"/>
  <c r="C131"/>
  <c r="D131"/>
  <c r="E131"/>
  <c r="F131"/>
  <c r="G131"/>
  <c r="J131" s="1"/>
  <c r="A132"/>
  <c r="B132"/>
  <c r="C132"/>
  <c r="D132"/>
  <c r="E132"/>
  <c r="F132"/>
  <c r="G132"/>
  <c r="J132" s="1"/>
  <c r="A133"/>
  <c r="B133"/>
  <c r="C133"/>
  <c r="D133"/>
  <c r="E133"/>
  <c r="F133"/>
  <c r="G133"/>
  <c r="J133" s="1"/>
  <c r="A134"/>
  <c r="B134"/>
  <c r="C134"/>
  <c r="D134"/>
  <c r="E134"/>
  <c r="F134"/>
  <c r="G134"/>
  <c r="J134" s="1"/>
  <c r="A135"/>
  <c r="B135"/>
  <c r="C135"/>
  <c r="D135"/>
  <c r="E135"/>
  <c r="F135"/>
  <c r="G135"/>
  <c r="J135" s="1"/>
  <c r="A136"/>
  <c r="B136"/>
  <c r="C136"/>
  <c r="D136"/>
  <c r="E136"/>
  <c r="F136"/>
  <c r="G136"/>
  <c r="J136" s="1"/>
  <c r="A137"/>
  <c r="B137"/>
  <c r="C137"/>
  <c r="D137"/>
  <c r="E137"/>
  <c r="F137"/>
  <c r="G137"/>
  <c r="J137" s="1"/>
  <c r="A138"/>
  <c r="B138"/>
  <c r="C138"/>
  <c r="D138"/>
  <c r="E138"/>
  <c r="F138"/>
  <c r="G138"/>
  <c r="J138" s="1"/>
  <c r="A139"/>
  <c r="B139"/>
  <c r="C139"/>
  <c r="D139"/>
  <c r="E139"/>
  <c r="F139"/>
  <c r="G139"/>
  <c r="J139" s="1"/>
  <c r="A140"/>
  <c r="B140"/>
  <c r="C140"/>
  <c r="D140"/>
  <c r="E140"/>
  <c r="F140"/>
  <c r="G140"/>
  <c r="J140" s="1"/>
  <c r="A141"/>
  <c r="B141"/>
  <c r="C141"/>
  <c r="D141"/>
  <c r="E141"/>
  <c r="F141"/>
  <c r="G141"/>
  <c r="J141" s="1"/>
  <c r="A142"/>
  <c r="B142"/>
  <c r="C142"/>
  <c r="D142"/>
  <c r="E142"/>
  <c r="F142"/>
  <c r="G142"/>
  <c r="J142" s="1"/>
  <c r="A143"/>
  <c r="B143"/>
  <c r="C143"/>
  <c r="D143"/>
  <c r="E143"/>
  <c r="F143"/>
  <c r="G143"/>
  <c r="J143" s="1"/>
  <c r="A144"/>
  <c r="B144"/>
  <c r="C144"/>
  <c r="D144"/>
  <c r="E144"/>
  <c r="F144"/>
  <c r="G144"/>
  <c r="J144" s="1"/>
  <c r="A145"/>
  <c r="B145"/>
  <c r="C145"/>
  <c r="D145"/>
  <c r="E145"/>
  <c r="F145"/>
  <c r="G145"/>
  <c r="J145" s="1"/>
  <c r="A146"/>
  <c r="B146"/>
  <c r="C146"/>
  <c r="D146"/>
  <c r="E146"/>
  <c r="F146"/>
  <c r="G146"/>
  <c r="J146" s="1"/>
  <c r="A147"/>
  <c r="B147"/>
  <c r="C147"/>
  <c r="D147"/>
  <c r="E147"/>
  <c r="F147"/>
  <c r="G147"/>
  <c r="J147" s="1"/>
  <c r="A148"/>
  <c r="B148"/>
  <c r="C148"/>
  <c r="D148"/>
  <c r="F148" s="1"/>
  <c r="E148"/>
  <c r="G148"/>
  <c r="J148" s="1"/>
  <c r="A149"/>
  <c r="B149"/>
  <c r="C149"/>
  <c r="D149"/>
  <c r="E149"/>
  <c r="F149"/>
  <c r="G149"/>
  <c r="J149" s="1"/>
  <c r="A150"/>
  <c r="B150"/>
  <c r="C150"/>
  <c r="D150"/>
  <c r="E150"/>
  <c r="F150"/>
  <c r="G150"/>
  <c r="J150" s="1"/>
  <c r="A151"/>
  <c r="B151"/>
  <c r="C151"/>
  <c r="D151"/>
  <c r="E151"/>
  <c r="F151"/>
  <c r="G151"/>
  <c r="J151" s="1"/>
  <c r="A152"/>
  <c r="B152"/>
  <c r="C152"/>
  <c r="D152"/>
  <c r="E152"/>
  <c r="F152"/>
  <c r="G152"/>
  <c r="J152" s="1"/>
  <c r="A153"/>
  <c r="B153"/>
  <c r="C153"/>
  <c r="D153"/>
  <c r="E153"/>
  <c r="F153"/>
  <c r="G153"/>
  <c r="J153" s="1"/>
  <c r="A154"/>
  <c r="B154"/>
  <c r="C154"/>
  <c r="D154"/>
  <c r="F154" s="1"/>
  <c r="E154"/>
  <c r="G154"/>
  <c r="J154" s="1"/>
  <c r="A155"/>
  <c r="B155"/>
  <c r="C155"/>
  <c r="D155"/>
  <c r="E155"/>
  <c r="F155"/>
  <c r="G155"/>
  <c r="J155" s="1"/>
  <c r="A156"/>
  <c r="B156"/>
  <c r="C156"/>
  <c r="D156"/>
  <c r="E156"/>
  <c r="F156"/>
  <c r="G156"/>
  <c r="J156" s="1"/>
  <c r="A157"/>
  <c r="B157"/>
  <c r="C157"/>
  <c r="D157"/>
  <c r="E157"/>
  <c r="F157"/>
  <c r="G157"/>
  <c r="J157" s="1"/>
  <c r="A158"/>
  <c r="B158"/>
  <c r="C158"/>
  <c r="D158"/>
  <c r="F158" s="1"/>
  <c r="E158"/>
  <c r="G158"/>
  <c r="J158" s="1"/>
  <c r="A159"/>
  <c r="B159"/>
  <c r="C159"/>
  <c r="D159"/>
  <c r="E159"/>
  <c r="F159"/>
  <c r="G159"/>
  <c r="J159" s="1"/>
  <c r="A160"/>
  <c r="B160"/>
  <c r="C160"/>
  <c r="D160"/>
  <c r="E160"/>
  <c r="F160"/>
  <c r="G160"/>
  <c r="J160" s="1"/>
  <c r="A161"/>
  <c r="B161"/>
  <c r="C161"/>
  <c r="D161"/>
  <c r="F161" s="1"/>
  <c r="E161"/>
  <c r="G161"/>
  <c r="J161" s="1"/>
  <c r="A162"/>
  <c r="B162"/>
  <c r="C162"/>
  <c r="D162"/>
  <c r="E162"/>
  <c r="F162"/>
  <c r="G162"/>
  <c r="J162" s="1"/>
  <c r="A163"/>
  <c r="B163"/>
  <c r="C163"/>
  <c r="D163"/>
  <c r="E163"/>
  <c r="F163"/>
  <c r="G163"/>
  <c r="J163" s="1"/>
  <c r="A164"/>
  <c r="B164"/>
  <c r="C164"/>
  <c r="D164"/>
  <c r="E164"/>
  <c r="F164"/>
  <c r="G164"/>
  <c r="J164" s="1"/>
  <c r="A165"/>
  <c r="B165"/>
  <c r="C165"/>
  <c r="D165"/>
  <c r="E165"/>
  <c r="F165"/>
  <c r="G165"/>
  <c r="J165" s="1"/>
  <c r="A166"/>
  <c r="B166"/>
  <c r="C166"/>
  <c r="D166"/>
  <c r="F166" s="1"/>
  <c r="E166"/>
  <c r="G166"/>
  <c r="J166" s="1"/>
  <c r="A167"/>
  <c r="B167"/>
  <c r="C167"/>
  <c r="D167"/>
  <c r="E167"/>
  <c r="F167"/>
  <c r="G167"/>
  <c r="J167" s="1"/>
  <c r="A168"/>
  <c r="B168"/>
  <c r="C168"/>
  <c r="D168"/>
  <c r="F168" s="1"/>
  <c r="E168"/>
  <c r="G168"/>
  <c r="J168" s="1"/>
  <c r="A169"/>
  <c r="B169"/>
  <c r="C169"/>
  <c r="D169"/>
  <c r="E169"/>
  <c r="F169"/>
  <c r="G169"/>
  <c r="J169" s="1"/>
  <c r="A170"/>
  <c r="B170"/>
  <c r="C170"/>
  <c r="D170"/>
  <c r="E170"/>
  <c r="F170"/>
  <c r="G170"/>
  <c r="J170" s="1"/>
  <c r="A171"/>
  <c r="B171"/>
  <c r="C171"/>
  <c r="D171"/>
  <c r="E171"/>
  <c r="F171"/>
  <c r="G171"/>
  <c r="J171" s="1"/>
  <c r="A172"/>
  <c r="B172"/>
  <c r="C172"/>
  <c r="D172"/>
  <c r="E172"/>
  <c r="F172"/>
  <c r="G172"/>
  <c r="J172" s="1"/>
  <c r="A173"/>
  <c r="B173"/>
  <c r="C173"/>
  <c r="D173"/>
  <c r="E173"/>
  <c r="F173"/>
  <c r="G173"/>
  <c r="J173" s="1"/>
  <c r="A174"/>
  <c r="B174"/>
  <c r="C174"/>
  <c r="D174"/>
  <c r="E174"/>
  <c r="F174"/>
  <c r="G174"/>
  <c r="J174" s="1"/>
  <c r="A175"/>
  <c r="B175"/>
  <c r="C175"/>
  <c r="D175"/>
  <c r="E175"/>
  <c r="F175"/>
  <c r="G175"/>
  <c r="J175" s="1"/>
  <c r="A176"/>
  <c r="B176"/>
  <c r="C176"/>
  <c r="D176"/>
  <c r="E176"/>
  <c r="F176"/>
  <c r="G176"/>
  <c r="J176" s="1"/>
  <c r="A177"/>
  <c r="B177"/>
  <c r="C177"/>
  <c r="D177"/>
  <c r="E177"/>
  <c r="F177"/>
  <c r="G177"/>
  <c r="J177" s="1"/>
  <c r="A178"/>
  <c r="B178"/>
  <c r="C178"/>
  <c r="D178"/>
  <c r="E178"/>
  <c r="F178"/>
  <c r="G178"/>
  <c r="J178" s="1"/>
  <c r="A179"/>
  <c r="B179"/>
  <c r="C179"/>
  <c r="D179"/>
  <c r="E179"/>
  <c r="F179"/>
  <c r="G179"/>
  <c r="J179" s="1"/>
  <c r="A180"/>
  <c r="B180"/>
  <c r="C180"/>
  <c r="D180"/>
  <c r="E180"/>
  <c r="F180"/>
  <c r="G180"/>
  <c r="J180" s="1"/>
  <c r="A181"/>
  <c r="B181"/>
  <c r="C181"/>
  <c r="D181"/>
  <c r="E181"/>
  <c r="F181"/>
  <c r="G181"/>
  <c r="J181" s="1"/>
  <c r="A182"/>
  <c r="B182"/>
  <c r="C182"/>
  <c r="D182"/>
  <c r="E182"/>
  <c r="F182"/>
  <c r="G182"/>
  <c r="J182" s="1"/>
  <c r="A183"/>
  <c r="B183"/>
  <c r="C183"/>
  <c r="D183"/>
  <c r="E183"/>
  <c r="F183"/>
  <c r="G183"/>
  <c r="J183" s="1"/>
  <c r="A184"/>
  <c r="B184"/>
  <c r="C184"/>
  <c r="D184"/>
  <c r="E184"/>
  <c r="F184"/>
  <c r="G184"/>
  <c r="J184" s="1"/>
  <c r="A185"/>
  <c r="B185"/>
  <c r="C185"/>
  <c r="D185"/>
  <c r="E185"/>
  <c r="F185"/>
  <c r="G185"/>
  <c r="J185" s="1"/>
  <c r="A186"/>
  <c r="B186"/>
  <c r="C186"/>
  <c r="D186"/>
  <c r="E186"/>
  <c r="F186"/>
  <c r="G186"/>
  <c r="J186" s="1"/>
  <c r="A187"/>
  <c r="B187"/>
  <c r="C187"/>
  <c r="D187"/>
  <c r="E187"/>
  <c r="F187"/>
  <c r="G187"/>
  <c r="J187" s="1"/>
  <c r="A188"/>
  <c r="B188"/>
  <c r="C188"/>
  <c r="D188"/>
  <c r="E188"/>
  <c r="F188"/>
  <c r="G188"/>
  <c r="J188" s="1"/>
  <c r="A189"/>
  <c r="B189"/>
  <c r="C189"/>
  <c r="D189"/>
  <c r="E189"/>
  <c r="F189"/>
  <c r="G189"/>
  <c r="J189" s="1"/>
  <c r="A190"/>
  <c r="B190"/>
  <c r="C190"/>
  <c r="D190"/>
  <c r="E190"/>
  <c r="F190"/>
  <c r="G190"/>
  <c r="J190" s="1"/>
  <c r="A191"/>
  <c r="B191"/>
  <c r="C191"/>
  <c r="D191"/>
  <c r="E191"/>
  <c r="F191"/>
  <c r="G191"/>
  <c r="J191" s="1"/>
  <c r="A192"/>
  <c r="B192"/>
  <c r="C192"/>
  <c r="D192"/>
  <c r="E192"/>
  <c r="F192"/>
  <c r="G192"/>
  <c r="J192" s="1"/>
  <c r="A193"/>
  <c r="B193"/>
  <c r="C193"/>
  <c r="D193"/>
  <c r="E193"/>
  <c r="F193"/>
  <c r="G193"/>
  <c r="J193" s="1"/>
  <c r="A194"/>
  <c r="B194"/>
  <c r="C194"/>
  <c r="D194"/>
  <c r="E194"/>
  <c r="F194"/>
  <c r="G194"/>
  <c r="J194" s="1"/>
  <c r="A195"/>
  <c r="B195"/>
  <c r="C195"/>
  <c r="D195"/>
  <c r="E195"/>
  <c r="F195"/>
  <c r="G195"/>
  <c r="J195" s="1"/>
  <c r="A196"/>
  <c r="B196"/>
  <c r="C196"/>
  <c r="D196"/>
  <c r="E196"/>
  <c r="F196"/>
  <c r="G196"/>
  <c r="J196" s="1"/>
  <c r="A197"/>
  <c r="B197"/>
  <c r="C197"/>
  <c r="D197"/>
  <c r="E197"/>
  <c r="F197"/>
  <c r="G197"/>
  <c r="J197" s="1"/>
  <c r="A198"/>
  <c r="B198"/>
  <c r="C198"/>
  <c r="D198"/>
  <c r="E198"/>
  <c r="F198"/>
  <c r="G198"/>
  <c r="J198" s="1"/>
  <c r="A199"/>
  <c r="B199"/>
  <c r="C199"/>
  <c r="D199"/>
  <c r="E199"/>
  <c r="F199"/>
  <c r="G199"/>
  <c r="J199" s="1"/>
  <c r="A200"/>
  <c r="B200"/>
  <c r="C200"/>
  <c r="D200"/>
  <c r="E200"/>
  <c r="F200"/>
  <c r="G200"/>
  <c r="J200" s="1"/>
  <c r="A201"/>
  <c r="B201"/>
  <c r="C201"/>
  <c r="D201"/>
  <c r="E201"/>
  <c r="F201"/>
  <c r="G201"/>
  <c r="J201" s="1"/>
  <c r="A202"/>
  <c r="B202"/>
  <c r="C202"/>
  <c r="D202"/>
  <c r="E202"/>
  <c r="F202"/>
  <c r="G202"/>
  <c r="J202" s="1"/>
  <c r="A203"/>
  <c r="B203"/>
  <c r="C203"/>
  <c r="D203"/>
  <c r="F203" s="1"/>
  <c r="E203"/>
  <c r="G203"/>
  <c r="J203" s="1"/>
  <c r="A204"/>
  <c r="B204"/>
  <c r="C204"/>
  <c r="D204"/>
  <c r="E204"/>
  <c r="F204"/>
  <c r="G204"/>
  <c r="J204" s="1"/>
  <c r="A205"/>
  <c r="B205"/>
  <c r="C205"/>
  <c r="D205"/>
  <c r="F205" s="1"/>
  <c r="E205"/>
  <c r="G205"/>
  <c r="J205" s="1"/>
  <c r="A206"/>
  <c r="B206"/>
  <c r="C206"/>
  <c r="D206"/>
  <c r="E206"/>
  <c r="F206"/>
  <c r="G206"/>
  <c r="J206" s="1"/>
  <c r="A207"/>
  <c r="B207"/>
  <c r="C207"/>
  <c r="D207"/>
  <c r="E207"/>
  <c r="F207"/>
  <c r="G207"/>
  <c r="J207" s="1"/>
  <c r="A208"/>
  <c r="B208"/>
  <c r="C208"/>
  <c r="D208"/>
  <c r="F208" s="1"/>
  <c r="E208"/>
  <c r="G208"/>
  <c r="J208" s="1"/>
  <c r="A209"/>
  <c r="B209"/>
  <c r="C209"/>
  <c r="D209"/>
  <c r="E209"/>
  <c r="F209"/>
  <c r="G209"/>
  <c r="J209" s="1"/>
  <c r="A210"/>
  <c r="B210"/>
  <c r="C210"/>
  <c r="D210"/>
  <c r="E210"/>
  <c r="F210"/>
  <c r="G210"/>
  <c r="J210" s="1"/>
  <c r="A211"/>
  <c r="B211"/>
  <c r="C211"/>
  <c r="D211"/>
  <c r="E211"/>
  <c r="F211"/>
  <c r="G211"/>
  <c r="J211" s="1"/>
  <c r="A212"/>
  <c r="B212"/>
  <c r="C212"/>
  <c r="D212"/>
  <c r="E212"/>
  <c r="F212"/>
  <c r="G212"/>
  <c r="J212" s="1"/>
  <c r="A213"/>
  <c r="B213"/>
  <c r="C213"/>
  <c r="D213"/>
  <c r="E213"/>
  <c r="F213"/>
  <c r="G213"/>
  <c r="J213" s="1"/>
  <c r="A214"/>
  <c r="B214"/>
  <c r="C214"/>
  <c r="D214"/>
  <c r="E214"/>
  <c r="F214"/>
  <c r="G214"/>
  <c r="J214" s="1"/>
  <c r="A215"/>
  <c r="B215"/>
  <c r="C215"/>
  <c r="D215"/>
  <c r="E215"/>
  <c r="F215"/>
  <c r="G215"/>
  <c r="J215" s="1"/>
  <c r="A216"/>
  <c r="B216"/>
  <c r="C216"/>
  <c r="D216"/>
  <c r="E216"/>
  <c r="F216"/>
  <c r="G216"/>
  <c r="J216" s="1"/>
  <c r="A217"/>
  <c r="B217"/>
  <c r="C217"/>
  <c r="D217"/>
  <c r="E217"/>
  <c r="F217"/>
  <c r="G217"/>
  <c r="J217" s="1"/>
  <c r="A218"/>
  <c r="B218"/>
  <c r="C218"/>
  <c r="D218"/>
  <c r="E218"/>
  <c r="F218"/>
  <c r="G218"/>
  <c r="J218" s="1"/>
  <c r="A219"/>
  <c r="B219"/>
  <c r="C219"/>
  <c r="D219"/>
  <c r="E219"/>
  <c r="F219"/>
  <c r="G219"/>
  <c r="J219" s="1"/>
  <c r="A220"/>
  <c r="B220"/>
  <c r="C220"/>
  <c r="D220"/>
  <c r="E220"/>
  <c r="F220"/>
  <c r="G220"/>
  <c r="J220" s="1"/>
  <c r="A221"/>
  <c r="B221"/>
  <c r="C221"/>
  <c r="D221"/>
  <c r="E221"/>
  <c r="F221"/>
  <c r="G221"/>
  <c r="J221" s="1"/>
  <c r="A222"/>
  <c r="B222"/>
  <c r="C222"/>
  <c r="D222"/>
  <c r="E222"/>
  <c r="F222"/>
  <c r="G222"/>
  <c r="J222" s="1"/>
  <c r="A223"/>
  <c r="B223"/>
  <c r="C223"/>
  <c r="D223"/>
  <c r="E223"/>
  <c r="F223"/>
  <c r="G223"/>
  <c r="J223" s="1"/>
  <c r="A224"/>
  <c r="B224"/>
  <c r="C224"/>
  <c r="D224"/>
  <c r="E224"/>
  <c r="F224"/>
  <c r="G224"/>
  <c r="J224" s="1"/>
  <c r="A225"/>
  <c r="B225"/>
  <c r="C225"/>
  <c r="D225"/>
  <c r="E225"/>
  <c r="F225"/>
  <c r="G225"/>
  <c r="J225" s="1"/>
  <c r="A226"/>
  <c r="B226"/>
  <c r="C226"/>
  <c r="D226"/>
  <c r="E226"/>
  <c r="F226"/>
  <c r="G226"/>
  <c r="J226" s="1"/>
  <c r="A227"/>
  <c r="B227"/>
  <c r="C227"/>
  <c r="D227"/>
  <c r="E227"/>
  <c r="F227"/>
  <c r="G227"/>
  <c r="J227" s="1"/>
  <c r="A228"/>
  <c r="B228"/>
  <c r="C228"/>
  <c r="D228"/>
  <c r="E228"/>
  <c r="F228"/>
  <c r="G228"/>
  <c r="J228" s="1"/>
  <c r="A229"/>
  <c r="B229"/>
  <c r="C229"/>
  <c r="D229"/>
  <c r="E229"/>
  <c r="F229"/>
  <c r="G229"/>
  <c r="J229" s="1"/>
  <c r="A230"/>
  <c r="B230"/>
  <c r="C230"/>
  <c r="D230"/>
  <c r="E230"/>
  <c r="F230"/>
  <c r="G230"/>
  <c r="J230" s="1"/>
  <c r="A231"/>
  <c r="B231"/>
  <c r="C231"/>
  <c r="D231"/>
  <c r="E231"/>
  <c r="F231"/>
  <c r="G231"/>
  <c r="J231" s="1"/>
  <c r="A232"/>
  <c r="B232"/>
  <c r="C232"/>
  <c r="D232"/>
  <c r="E232"/>
  <c r="F232"/>
  <c r="G232"/>
  <c r="J232" s="1"/>
  <c r="A233"/>
  <c r="B233"/>
  <c r="C233"/>
  <c r="D233"/>
  <c r="E233"/>
  <c r="F233"/>
  <c r="G233"/>
  <c r="J233" s="1"/>
  <c r="A234"/>
  <c r="B234"/>
  <c r="C234"/>
  <c r="D234"/>
  <c r="E234"/>
  <c r="F234"/>
  <c r="G234"/>
  <c r="J234" s="1"/>
  <c r="A235"/>
  <c r="B235"/>
  <c r="C235"/>
  <c r="D235"/>
  <c r="E235"/>
  <c r="F235"/>
  <c r="G235"/>
  <c r="J235" s="1"/>
  <c r="A236"/>
  <c r="B236"/>
  <c r="C236"/>
  <c r="D236"/>
  <c r="E236"/>
  <c r="F236"/>
  <c r="G236"/>
  <c r="J236" s="1"/>
  <c r="A237"/>
  <c r="B237"/>
  <c r="C237"/>
  <c r="D237"/>
  <c r="E237"/>
  <c r="F237"/>
  <c r="G237"/>
  <c r="J237" s="1"/>
  <c r="A238"/>
  <c r="B238"/>
  <c r="C238"/>
  <c r="D238"/>
  <c r="E238"/>
  <c r="F238"/>
  <c r="G238"/>
  <c r="J238" s="1"/>
  <c r="A239"/>
  <c r="B239"/>
  <c r="C239"/>
  <c r="D239"/>
  <c r="E239"/>
  <c r="F239"/>
  <c r="G239"/>
  <c r="J239" s="1"/>
  <c r="A240"/>
  <c r="B240"/>
  <c r="C240"/>
  <c r="D240"/>
  <c r="E240"/>
  <c r="F240"/>
  <c r="G240"/>
  <c r="J240" s="1"/>
  <c r="A241"/>
  <c r="B241"/>
  <c r="C241"/>
  <c r="D241"/>
  <c r="E241"/>
  <c r="F241"/>
  <c r="G241"/>
  <c r="J241" s="1"/>
  <c r="A242"/>
  <c r="B242"/>
  <c r="C242"/>
  <c r="D242"/>
  <c r="E242"/>
  <c r="F242"/>
  <c r="G242"/>
  <c r="J242" s="1"/>
  <c r="A243"/>
  <c r="B243"/>
  <c r="C243"/>
  <c r="D243"/>
  <c r="E243"/>
  <c r="F243"/>
  <c r="G243"/>
  <c r="J243" s="1"/>
  <c r="A244"/>
  <c r="B244"/>
  <c r="C244"/>
  <c r="D244"/>
  <c r="E244"/>
  <c r="F244"/>
  <c r="G244"/>
  <c r="J244" s="1"/>
  <c r="A245"/>
  <c r="B245"/>
  <c r="C245"/>
  <c r="D245"/>
  <c r="E245"/>
  <c r="F245"/>
  <c r="G245"/>
  <c r="J245" s="1"/>
  <c r="A246"/>
  <c r="B246"/>
  <c r="C246"/>
  <c r="D246"/>
  <c r="E246"/>
  <c r="F246"/>
  <c r="G246"/>
  <c r="J246" s="1"/>
  <c r="A247"/>
  <c r="B247"/>
  <c r="C247"/>
  <c r="D247"/>
  <c r="E247"/>
  <c r="F247"/>
  <c r="G247"/>
  <c r="J247" s="1"/>
  <c r="A248"/>
  <c r="B248"/>
  <c r="C248"/>
  <c r="D248"/>
  <c r="E248"/>
  <c r="F248"/>
  <c r="G248"/>
  <c r="J248" s="1"/>
  <c r="A249"/>
  <c r="B249"/>
  <c r="C249"/>
  <c r="D249"/>
  <c r="E249"/>
  <c r="F249"/>
  <c r="G249"/>
  <c r="J249" s="1"/>
  <c r="A250"/>
  <c r="B250"/>
  <c r="C250"/>
  <c r="D250"/>
  <c r="E250"/>
  <c r="F250"/>
  <c r="G250"/>
  <c r="J250" s="1"/>
  <c r="A251"/>
  <c r="B251"/>
  <c r="C251"/>
  <c r="D251"/>
  <c r="E251"/>
  <c r="F251"/>
  <c r="G251"/>
  <c r="J251" s="1"/>
  <c r="A252"/>
  <c r="B252"/>
  <c r="C252"/>
  <c r="D252"/>
  <c r="E252"/>
  <c r="F252"/>
  <c r="G252"/>
  <c r="J252" s="1"/>
  <c r="A253"/>
  <c r="B253"/>
  <c r="C253"/>
  <c r="D253"/>
  <c r="E253"/>
  <c r="F253"/>
  <c r="G253"/>
  <c r="J253" s="1"/>
  <c r="A254"/>
  <c r="B254"/>
  <c r="C254"/>
  <c r="D254"/>
  <c r="E254"/>
  <c r="F254"/>
  <c r="G254"/>
  <c r="J254" s="1"/>
  <c r="A255"/>
  <c r="B255"/>
  <c r="C255"/>
  <c r="D255"/>
  <c r="E255"/>
  <c r="F255"/>
  <c r="G255"/>
  <c r="J255" s="1"/>
  <c r="A256"/>
  <c r="B256"/>
  <c r="C256"/>
  <c r="D256"/>
  <c r="E256"/>
  <c r="F256"/>
  <c r="G256"/>
  <c r="J256" s="1"/>
  <c r="A257"/>
  <c r="B257"/>
  <c r="C257"/>
  <c r="D257"/>
  <c r="E257"/>
  <c r="F257"/>
  <c r="G257"/>
  <c r="J257" s="1"/>
  <c r="A258"/>
  <c r="B258"/>
  <c r="C258"/>
  <c r="D258"/>
  <c r="E258"/>
  <c r="F258"/>
  <c r="G258"/>
  <c r="J258" s="1"/>
  <c r="A259"/>
  <c r="B259"/>
  <c r="C259"/>
  <c r="D259"/>
  <c r="E259"/>
  <c r="F259"/>
  <c r="G259"/>
  <c r="J259" s="1"/>
  <c r="A260"/>
  <c r="B260"/>
  <c r="C260"/>
  <c r="D260"/>
  <c r="E260"/>
  <c r="F260"/>
  <c r="G260"/>
  <c r="J260" s="1"/>
  <c r="A261"/>
  <c r="B261"/>
  <c r="C261"/>
  <c r="D261"/>
  <c r="E261"/>
  <c r="F261"/>
  <c r="G261"/>
  <c r="J261" s="1"/>
  <c r="A262"/>
  <c r="B262"/>
  <c r="C262"/>
  <c r="D262"/>
  <c r="E262"/>
  <c r="F262"/>
  <c r="G262"/>
  <c r="J262" s="1"/>
  <c r="A263"/>
  <c r="B263"/>
  <c r="C263"/>
  <c r="D263"/>
  <c r="E263"/>
  <c r="F263"/>
  <c r="G263"/>
  <c r="J263" s="1"/>
  <c r="A264"/>
  <c r="B264"/>
  <c r="C264"/>
  <c r="D264"/>
  <c r="E264"/>
  <c r="F264"/>
  <c r="G264"/>
  <c r="J264" s="1"/>
  <c r="A265"/>
  <c r="B265"/>
  <c r="C265"/>
  <c r="D265"/>
  <c r="E265"/>
  <c r="F265"/>
  <c r="G265"/>
  <c r="J265" s="1"/>
  <c r="A266"/>
  <c r="B266"/>
  <c r="C266"/>
  <c r="D266"/>
  <c r="E266"/>
  <c r="F266"/>
  <c r="G266"/>
  <c r="J266" s="1"/>
  <c r="A267"/>
  <c r="B267"/>
  <c r="C267"/>
  <c r="D267"/>
  <c r="E267"/>
  <c r="F267"/>
  <c r="G267"/>
  <c r="J267" s="1"/>
  <c r="A268"/>
  <c r="B268"/>
  <c r="C268"/>
  <c r="D268"/>
  <c r="E268"/>
  <c r="F268"/>
  <c r="G268"/>
  <c r="J268" s="1"/>
  <c r="A269"/>
  <c r="B269"/>
  <c r="C269"/>
  <c r="D269"/>
  <c r="E269"/>
  <c r="F269"/>
  <c r="G269"/>
  <c r="J269" s="1"/>
  <c r="A270"/>
  <c r="B270"/>
  <c r="C270"/>
  <c r="D270"/>
  <c r="E270"/>
  <c r="F270"/>
  <c r="G270"/>
  <c r="J270" s="1"/>
  <c r="A271"/>
  <c r="B271"/>
  <c r="C271"/>
  <c r="D271"/>
  <c r="E271"/>
  <c r="F271"/>
  <c r="G271"/>
  <c r="J271" s="1"/>
  <c r="A272"/>
  <c r="B272"/>
  <c r="C272"/>
  <c r="D272"/>
  <c r="E272"/>
  <c r="F272"/>
  <c r="G272"/>
  <c r="J272" s="1"/>
  <c r="A273"/>
  <c r="B273"/>
  <c r="C273"/>
  <c r="D273"/>
  <c r="E273"/>
  <c r="F273"/>
  <c r="G273"/>
  <c r="J273" s="1"/>
  <c r="A274"/>
  <c r="B274"/>
  <c r="C274"/>
  <c r="D274"/>
  <c r="E274"/>
  <c r="F274"/>
  <c r="G274"/>
  <c r="J274" s="1"/>
  <c r="A275"/>
  <c r="B275"/>
  <c r="C275"/>
  <c r="D275"/>
  <c r="E275"/>
  <c r="F275"/>
  <c r="G275"/>
  <c r="J275" s="1"/>
  <c r="A276"/>
  <c r="B276"/>
  <c r="C276"/>
  <c r="D276"/>
  <c r="E276"/>
  <c r="F276"/>
  <c r="G276"/>
  <c r="J276" s="1"/>
  <c r="A277"/>
  <c r="B277"/>
  <c r="C277"/>
  <c r="D277"/>
  <c r="E277"/>
  <c r="F277"/>
  <c r="G277"/>
  <c r="J277" s="1"/>
  <c r="A278"/>
  <c r="B278"/>
  <c r="C278"/>
  <c r="D278"/>
  <c r="E278"/>
  <c r="F278"/>
  <c r="G278"/>
  <c r="J278" s="1"/>
  <c r="A279"/>
  <c r="B279"/>
  <c r="C279"/>
  <c r="D279"/>
  <c r="E279"/>
  <c r="F279"/>
  <c r="G279"/>
  <c r="J279" s="1"/>
  <c r="A280"/>
  <c r="B280"/>
  <c r="C280"/>
  <c r="D280"/>
  <c r="E280"/>
  <c r="F280"/>
  <c r="G280"/>
  <c r="J280" s="1"/>
  <c r="A281"/>
  <c r="B281"/>
  <c r="C281"/>
  <c r="D281"/>
  <c r="E281"/>
  <c r="F281"/>
  <c r="G281"/>
  <c r="J281" s="1"/>
  <c r="A282"/>
  <c r="B282"/>
  <c r="C282"/>
  <c r="D282"/>
  <c r="E282"/>
  <c r="F282"/>
  <c r="G282"/>
  <c r="J282" s="1"/>
  <c r="A283"/>
  <c r="B283"/>
  <c r="C283"/>
  <c r="D283"/>
  <c r="E283"/>
  <c r="F283"/>
  <c r="G283"/>
  <c r="J283" s="1"/>
  <c r="A284"/>
  <c r="B284"/>
  <c r="C284"/>
  <c r="D284"/>
  <c r="E284"/>
  <c r="F284"/>
  <c r="G284"/>
  <c r="J284" s="1"/>
  <c r="A285"/>
  <c r="B285"/>
  <c r="C285"/>
  <c r="D285"/>
  <c r="E285"/>
  <c r="F285"/>
  <c r="G285"/>
  <c r="J285" s="1"/>
  <c r="A286"/>
  <c r="B286"/>
  <c r="C286"/>
  <c r="D286"/>
  <c r="E286"/>
  <c r="F286"/>
  <c r="G286"/>
  <c r="J286" s="1"/>
  <c r="A287"/>
  <c r="B287"/>
  <c r="C287"/>
  <c r="D287"/>
  <c r="E287"/>
  <c r="F287"/>
  <c r="G287"/>
  <c r="J287" s="1"/>
  <c r="A288"/>
  <c r="B288"/>
  <c r="C288"/>
  <c r="D288"/>
  <c r="E288"/>
  <c r="F288"/>
  <c r="G288"/>
  <c r="J288" s="1"/>
  <c r="A289"/>
  <c r="B289"/>
  <c r="C289"/>
  <c r="D289"/>
  <c r="E289"/>
  <c r="F289"/>
  <c r="G289"/>
  <c r="J289" s="1"/>
  <c r="A290"/>
  <c r="B290"/>
  <c r="C290"/>
  <c r="D290"/>
  <c r="E290"/>
  <c r="F290"/>
  <c r="G290"/>
  <c r="J290" s="1"/>
  <c r="A291"/>
  <c r="B291"/>
  <c r="C291"/>
  <c r="D291"/>
  <c r="E291"/>
  <c r="F291"/>
  <c r="G291"/>
  <c r="J291" s="1"/>
  <c r="A292"/>
  <c r="B292"/>
  <c r="C292"/>
  <c r="D292"/>
  <c r="E292"/>
  <c r="F292"/>
  <c r="G292"/>
  <c r="J292" s="1"/>
  <c r="A293"/>
  <c r="B293"/>
  <c r="C293"/>
  <c r="D293"/>
  <c r="E293"/>
  <c r="F293"/>
  <c r="G293"/>
  <c r="J293" s="1"/>
  <c r="A294"/>
  <c r="B294"/>
  <c r="C294"/>
  <c r="D294"/>
  <c r="E294"/>
  <c r="F294"/>
  <c r="G294"/>
  <c r="J294" s="1"/>
  <c r="A295"/>
  <c r="B295"/>
  <c r="C295"/>
  <c r="D295"/>
  <c r="E295"/>
  <c r="F295"/>
  <c r="G295"/>
  <c r="J295" s="1"/>
  <c r="A296"/>
  <c r="B296"/>
  <c r="C296"/>
  <c r="D296"/>
  <c r="E296"/>
  <c r="F296"/>
  <c r="G296"/>
  <c r="J296" s="1"/>
  <c r="A297"/>
  <c r="B297"/>
  <c r="C297"/>
  <c r="D297"/>
  <c r="E297"/>
  <c r="F297"/>
  <c r="G297"/>
  <c r="J297" s="1"/>
  <c r="A298"/>
  <c r="B298"/>
  <c r="C298"/>
  <c r="D298"/>
  <c r="E298"/>
  <c r="F298"/>
  <c r="G298"/>
  <c r="J298" s="1"/>
  <c r="A299"/>
  <c r="B299"/>
  <c r="C299"/>
  <c r="D299"/>
  <c r="E299"/>
  <c r="F299"/>
  <c r="G299"/>
  <c r="J299" s="1"/>
  <c r="A300"/>
  <c r="B300"/>
  <c r="C300"/>
  <c r="D300"/>
  <c r="E300"/>
  <c r="F300"/>
  <c r="G300"/>
  <c r="J300" s="1"/>
  <c r="A301"/>
  <c r="B301"/>
  <c r="C301"/>
  <c r="D301"/>
  <c r="E301"/>
  <c r="F301"/>
  <c r="G301"/>
  <c r="J301" s="1"/>
  <c r="A302"/>
  <c r="B302"/>
  <c r="C302"/>
  <c r="D302"/>
  <c r="E302"/>
  <c r="F302"/>
  <c r="G302"/>
  <c r="J302" s="1"/>
  <c r="A303"/>
  <c r="B303"/>
  <c r="C303"/>
  <c r="D303"/>
  <c r="E303"/>
  <c r="F303"/>
  <c r="G303"/>
  <c r="J303" s="1"/>
  <c r="A304"/>
  <c r="B304"/>
  <c r="C304"/>
  <c r="D304"/>
  <c r="E304"/>
  <c r="F304"/>
  <c r="G304"/>
  <c r="J304" s="1"/>
  <c r="A305"/>
  <c r="B305"/>
  <c r="C305"/>
  <c r="D305"/>
  <c r="E305"/>
  <c r="F305"/>
  <c r="G305"/>
  <c r="J305" s="1"/>
  <c r="A306"/>
  <c r="B306"/>
  <c r="C306"/>
  <c r="D306"/>
  <c r="E306"/>
  <c r="F306"/>
  <c r="G306"/>
  <c r="J306" s="1"/>
  <c r="A307"/>
  <c r="B307"/>
  <c r="C307"/>
  <c r="D307"/>
  <c r="E307"/>
  <c r="F307"/>
  <c r="G307"/>
  <c r="J307" s="1"/>
  <c r="A308"/>
  <c r="B308"/>
  <c r="C308"/>
  <c r="D308"/>
  <c r="E308"/>
  <c r="F308"/>
  <c r="G308"/>
  <c r="J308" s="1"/>
  <c r="A309"/>
  <c r="B309"/>
  <c r="C309"/>
  <c r="D309"/>
  <c r="E309"/>
  <c r="F309"/>
  <c r="G309"/>
  <c r="J309" s="1"/>
  <c r="A310"/>
  <c r="B310"/>
  <c r="C310"/>
  <c r="D310"/>
  <c r="E310"/>
  <c r="F310"/>
  <c r="G310"/>
  <c r="J310" s="1"/>
  <c r="A311"/>
  <c r="B311"/>
  <c r="C311"/>
  <c r="D311"/>
  <c r="E311"/>
  <c r="F311"/>
  <c r="G311"/>
  <c r="J311" s="1"/>
  <c r="A312"/>
  <c r="B312"/>
  <c r="C312"/>
  <c r="D312"/>
  <c r="E312"/>
  <c r="F312"/>
  <c r="G312"/>
  <c r="J312" s="1"/>
  <c r="A313"/>
  <c r="B313"/>
  <c r="C313"/>
  <c r="D313"/>
  <c r="E313"/>
  <c r="F313"/>
  <c r="G313"/>
  <c r="J313" s="1"/>
  <c r="A314"/>
  <c r="B314"/>
  <c r="C314"/>
  <c r="D314"/>
  <c r="E314"/>
  <c r="F314"/>
  <c r="G314"/>
  <c r="J314" s="1"/>
  <c r="A315"/>
  <c r="B315"/>
  <c r="C315"/>
  <c r="D315"/>
  <c r="E315"/>
  <c r="F315"/>
  <c r="G315"/>
  <c r="J315" s="1"/>
  <c r="A316"/>
  <c r="B316"/>
  <c r="C316"/>
  <c r="D316"/>
  <c r="E316"/>
  <c r="F316"/>
  <c r="G316"/>
  <c r="J316" s="1"/>
  <c r="A317"/>
  <c r="B317"/>
  <c r="C317"/>
  <c r="D317"/>
  <c r="E317"/>
  <c r="F317"/>
  <c r="G317"/>
  <c r="J317" s="1"/>
  <c r="A318"/>
  <c r="B318"/>
  <c r="C318"/>
  <c r="D318"/>
  <c r="E318"/>
  <c r="F318"/>
  <c r="G318"/>
  <c r="J318" s="1"/>
  <c r="A319"/>
  <c r="B319"/>
  <c r="C319"/>
  <c r="D319"/>
  <c r="E319"/>
  <c r="F319"/>
  <c r="G319"/>
  <c r="J319" s="1"/>
  <c r="A320"/>
  <c r="B320"/>
  <c r="C320"/>
  <c r="D320"/>
  <c r="E320"/>
  <c r="F320"/>
  <c r="G320"/>
  <c r="J320" s="1"/>
  <c r="A321"/>
  <c r="B321"/>
  <c r="C321"/>
  <c r="D321"/>
  <c r="E321"/>
  <c r="F321"/>
  <c r="G321"/>
  <c r="J321" s="1"/>
  <c r="A322"/>
  <c r="B322"/>
  <c r="C322"/>
  <c r="D322"/>
  <c r="E322"/>
  <c r="F322"/>
  <c r="G322"/>
  <c r="J322" s="1"/>
  <c r="A323"/>
  <c r="B323"/>
  <c r="C323"/>
  <c r="D323"/>
  <c r="E323"/>
  <c r="F323"/>
  <c r="G323"/>
  <c r="J323" s="1"/>
  <c r="A324"/>
  <c r="B324"/>
  <c r="C324"/>
  <c r="D324"/>
  <c r="E324"/>
  <c r="F324"/>
  <c r="G324"/>
  <c r="J324" s="1"/>
  <c r="A325"/>
  <c r="B325"/>
  <c r="C325"/>
  <c r="D325"/>
  <c r="E325"/>
  <c r="F325"/>
  <c r="G325"/>
  <c r="J325" s="1"/>
  <c r="A326"/>
  <c r="B326"/>
  <c r="C326"/>
  <c r="D326"/>
  <c r="E326"/>
  <c r="F326"/>
  <c r="G326"/>
  <c r="J326" s="1"/>
  <c r="A327"/>
  <c r="B327"/>
  <c r="C327"/>
  <c r="D327"/>
  <c r="E327"/>
  <c r="F327"/>
  <c r="G327"/>
  <c r="J327" s="1"/>
  <c r="A328"/>
  <c r="B328"/>
  <c r="C328"/>
  <c r="D328"/>
  <c r="E328"/>
  <c r="F328"/>
  <c r="G328"/>
  <c r="J328" s="1"/>
  <c r="A329"/>
  <c r="B329"/>
  <c r="C329"/>
  <c r="D329"/>
  <c r="E329"/>
  <c r="F329"/>
  <c r="G329"/>
  <c r="J329" s="1"/>
  <c r="A330"/>
  <c r="B330"/>
  <c r="C330"/>
  <c r="D330"/>
  <c r="E330"/>
  <c r="F330"/>
  <c r="G330"/>
  <c r="J330" s="1"/>
  <c r="A331"/>
  <c r="B331"/>
  <c r="C331"/>
  <c r="D331"/>
  <c r="E331"/>
  <c r="F331"/>
  <c r="G331"/>
  <c r="J331" s="1"/>
  <c r="A332"/>
  <c r="B332"/>
  <c r="C332"/>
  <c r="D332"/>
  <c r="E332"/>
  <c r="F332"/>
  <c r="G332"/>
  <c r="J332" s="1"/>
  <c r="A333"/>
  <c r="B333"/>
  <c r="C333"/>
  <c r="D333"/>
  <c r="E333"/>
  <c r="F333"/>
  <c r="G333"/>
  <c r="J333" s="1"/>
  <c r="A334"/>
  <c r="B334"/>
  <c r="C334"/>
  <c r="D334"/>
  <c r="E334"/>
  <c r="F334"/>
  <c r="G334"/>
  <c r="J334" s="1"/>
  <c r="A335"/>
  <c r="B335"/>
  <c r="C335"/>
  <c r="D335"/>
  <c r="E335"/>
  <c r="F335"/>
  <c r="G335"/>
  <c r="J335" s="1"/>
  <c r="A336"/>
  <c r="B336"/>
  <c r="C336"/>
  <c r="D336"/>
  <c r="E336"/>
  <c r="F336"/>
  <c r="G336"/>
  <c r="J336" s="1"/>
  <c r="A337"/>
  <c r="B337"/>
  <c r="C337"/>
  <c r="D337"/>
  <c r="E337"/>
  <c r="F337"/>
  <c r="G337"/>
  <c r="J337" s="1"/>
  <c r="A338"/>
  <c r="B338"/>
  <c r="C338"/>
  <c r="D338"/>
  <c r="E338"/>
  <c r="F338"/>
  <c r="G338"/>
  <c r="J338" s="1"/>
  <c r="A339"/>
  <c r="B339"/>
  <c r="C339"/>
  <c r="D339"/>
  <c r="E339"/>
  <c r="F339"/>
  <c r="G339"/>
  <c r="J339" s="1"/>
  <c r="A340"/>
  <c r="B340"/>
  <c r="C340"/>
  <c r="D340"/>
  <c r="E340"/>
  <c r="F340"/>
  <c r="G340"/>
  <c r="J340" s="1"/>
  <c r="A341"/>
  <c r="B341"/>
  <c r="C341"/>
  <c r="D341"/>
  <c r="E341"/>
  <c r="F341"/>
  <c r="G341"/>
  <c r="J341" s="1"/>
  <c r="A342"/>
  <c r="B342"/>
  <c r="C342"/>
  <c r="D342"/>
  <c r="E342"/>
  <c r="F342"/>
  <c r="G342"/>
  <c r="J342" s="1"/>
  <c r="A343"/>
  <c r="B343"/>
  <c r="C343"/>
  <c r="D343"/>
  <c r="E343"/>
  <c r="F343"/>
  <c r="G343"/>
  <c r="J343" s="1"/>
  <c r="A344"/>
  <c r="B344"/>
  <c r="C344"/>
  <c r="D344"/>
  <c r="E344"/>
  <c r="F344"/>
  <c r="G344"/>
  <c r="J344" s="1"/>
  <c r="A345"/>
  <c r="B345"/>
  <c r="C345"/>
  <c r="D345"/>
  <c r="E345"/>
  <c r="F345"/>
  <c r="G345"/>
  <c r="J345" s="1"/>
  <c r="A346"/>
  <c r="B346"/>
  <c r="C346"/>
  <c r="D346"/>
  <c r="E346"/>
  <c r="F346"/>
  <c r="G346"/>
  <c r="J346" s="1"/>
  <c r="A347"/>
  <c r="B347"/>
  <c r="C347"/>
  <c r="D347"/>
  <c r="E347"/>
  <c r="F347"/>
  <c r="G347"/>
  <c r="J347" s="1"/>
  <c r="A348"/>
  <c r="B348"/>
  <c r="C348"/>
  <c r="D348"/>
  <c r="E348"/>
  <c r="F348"/>
  <c r="G348"/>
  <c r="J348" s="1"/>
  <c r="A349"/>
  <c r="B349"/>
  <c r="C349"/>
  <c r="D349"/>
  <c r="E349"/>
  <c r="F349"/>
  <c r="G349"/>
  <c r="J349" s="1"/>
  <c r="A350"/>
  <c r="B350"/>
  <c r="C350"/>
  <c r="D350"/>
  <c r="E350"/>
  <c r="F350"/>
  <c r="G350"/>
  <c r="J350" s="1"/>
  <c r="A351"/>
  <c r="B351"/>
  <c r="C351"/>
  <c r="D351"/>
  <c r="E351"/>
  <c r="F351"/>
  <c r="G351"/>
  <c r="J351" s="1"/>
  <c r="A352"/>
  <c r="B352"/>
  <c r="C352"/>
  <c r="D352"/>
  <c r="E352"/>
  <c r="F352"/>
  <c r="G352"/>
  <c r="J352" s="1"/>
  <c r="A353"/>
  <c r="B353"/>
  <c r="C353"/>
  <c r="D353"/>
  <c r="E353"/>
  <c r="F353"/>
  <c r="G353"/>
  <c r="J353" s="1"/>
  <c r="A354"/>
  <c r="B354"/>
  <c r="C354"/>
  <c r="D354"/>
  <c r="E354"/>
  <c r="F354"/>
  <c r="G354"/>
  <c r="J354" s="1"/>
  <c r="A355"/>
  <c r="B355"/>
  <c r="C355"/>
  <c r="D355"/>
  <c r="E355"/>
  <c r="F355"/>
  <c r="G355"/>
  <c r="J355" s="1"/>
  <c r="A356"/>
  <c r="B356"/>
  <c r="C356"/>
  <c r="D356"/>
  <c r="E356"/>
  <c r="F356"/>
  <c r="G356"/>
  <c r="J356" s="1"/>
  <c r="A357"/>
  <c r="B357"/>
  <c r="C357"/>
  <c r="D357"/>
  <c r="E357"/>
  <c r="F357"/>
  <c r="G357"/>
  <c r="J357" s="1"/>
  <c r="A358"/>
  <c r="B358"/>
  <c r="C358"/>
  <c r="D358"/>
  <c r="E358"/>
  <c r="F358"/>
  <c r="G358"/>
  <c r="J358" s="1"/>
  <c r="A359"/>
  <c r="B359"/>
  <c r="C359"/>
  <c r="D359"/>
  <c r="E359"/>
  <c r="F359"/>
  <c r="G359"/>
  <c r="J359" s="1"/>
  <c r="A360"/>
  <c r="B360"/>
  <c r="C360"/>
  <c r="D360"/>
  <c r="E360"/>
  <c r="F360"/>
  <c r="G360"/>
  <c r="J360" s="1"/>
  <c r="A361"/>
  <c r="B361"/>
  <c r="C361"/>
  <c r="D361"/>
  <c r="E361"/>
  <c r="F361"/>
  <c r="G361"/>
  <c r="J361" s="1"/>
  <c r="A362"/>
  <c r="B362"/>
  <c r="C362"/>
  <c r="D362"/>
  <c r="E362"/>
  <c r="F362"/>
  <c r="G362"/>
  <c r="J362" s="1"/>
  <c r="A363"/>
  <c r="B363"/>
  <c r="C363"/>
  <c r="D363"/>
  <c r="E363"/>
  <c r="F363"/>
  <c r="G363"/>
  <c r="J363" s="1"/>
  <c r="A364"/>
  <c r="B364"/>
  <c r="C364"/>
  <c r="D364"/>
  <c r="E364"/>
  <c r="F364"/>
  <c r="G364"/>
  <c r="J364" s="1"/>
  <c r="A365"/>
  <c r="B365"/>
  <c r="C365"/>
  <c r="D365"/>
  <c r="E365"/>
  <c r="F365"/>
  <c r="G365"/>
  <c r="J365" s="1"/>
  <c r="A366"/>
  <c r="B366"/>
  <c r="C366"/>
  <c r="D366"/>
  <c r="E366"/>
  <c r="F366"/>
  <c r="G366"/>
  <c r="J366" s="1"/>
  <c r="A367"/>
  <c r="B367"/>
  <c r="C367"/>
  <c r="D367"/>
  <c r="E367"/>
  <c r="F367"/>
  <c r="G367"/>
  <c r="J367" s="1"/>
  <c r="A368"/>
  <c r="B368"/>
  <c r="C368"/>
  <c r="D368"/>
  <c r="E368"/>
  <c r="F368"/>
  <c r="G368"/>
  <c r="J368" s="1"/>
  <c r="A369"/>
  <c r="B369"/>
  <c r="C369"/>
  <c r="D369"/>
  <c r="E369"/>
  <c r="F369"/>
  <c r="G369"/>
  <c r="J369" s="1"/>
  <c r="A370"/>
  <c r="B370"/>
  <c r="C370"/>
  <c r="D370"/>
  <c r="E370"/>
  <c r="F370"/>
  <c r="G370"/>
  <c r="J370" s="1"/>
  <c r="A371"/>
  <c r="B371"/>
  <c r="C371"/>
  <c r="D371"/>
  <c r="E371"/>
  <c r="F371"/>
  <c r="G371"/>
  <c r="J371" s="1"/>
  <c r="A372"/>
  <c r="B372"/>
  <c r="C372"/>
  <c r="D372"/>
  <c r="E372"/>
  <c r="F372"/>
  <c r="G372"/>
  <c r="J372" s="1"/>
  <c r="A373"/>
  <c r="B373"/>
  <c r="C373"/>
  <c r="D373"/>
  <c r="E373"/>
  <c r="F373"/>
  <c r="G373"/>
  <c r="J373" s="1"/>
  <c r="A374"/>
  <c r="B374"/>
  <c r="C374"/>
  <c r="D374"/>
  <c r="E374"/>
  <c r="F374"/>
  <c r="G374"/>
  <c r="J374" s="1"/>
  <c r="A375"/>
  <c r="B375"/>
  <c r="C375"/>
  <c r="D375"/>
  <c r="E375"/>
  <c r="F375"/>
  <c r="G375"/>
  <c r="J375" s="1"/>
  <c r="A376"/>
  <c r="B376"/>
  <c r="C376"/>
  <c r="D376"/>
  <c r="E376"/>
  <c r="F376"/>
  <c r="G376"/>
  <c r="J376" s="1"/>
  <c r="A377"/>
  <c r="B377"/>
  <c r="C377"/>
  <c r="D377"/>
  <c r="E377"/>
  <c r="F377"/>
  <c r="G377"/>
  <c r="J377" s="1"/>
  <c r="A378"/>
  <c r="B378"/>
  <c r="C378"/>
  <c r="D378"/>
  <c r="E378"/>
  <c r="F378"/>
  <c r="G378"/>
  <c r="J378" s="1"/>
  <c r="A379"/>
  <c r="B379"/>
  <c r="C379"/>
  <c r="D379"/>
  <c r="E379"/>
  <c r="F379"/>
  <c r="G379"/>
  <c r="J379" s="1"/>
  <c r="A380"/>
  <c r="B380"/>
  <c r="C380"/>
  <c r="D380"/>
  <c r="E380"/>
  <c r="F380"/>
  <c r="G380"/>
  <c r="J380" s="1"/>
  <c r="A381"/>
  <c r="B381"/>
  <c r="C381"/>
  <c r="D381"/>
  <c r="E381"/>
  <c r="F381"/>
  <c r="G381"/>
  <c r="J381" s="1"/>
  <c r="A382"/>
  <c r="B382"/>
  <c r="C382"/>
  <c r="D382"/>
  <c r="E382"/>
  <c r="F382"/>
  <c r="G382"/>
  <c r="J382" s="1"/>
  <c r="A383"/>
  <c r="B383"/>
  <c r="C383"/>
  <c r="D383"/>
  <c r="E383"/>
  <c r="F383"/>
  <c r="G383"/>
  <c r="J383" s="1"/>
  <c r="A384"/>
  <c r="B384"/>
  <c r="C384"/>
  <c r="D384"/>
  <c r="E384"/>
  <c r="F384"/>
  <c r="G384"/>
  <c r="J384" s="1"/>
  <c r="A385"/>
  <c r="B385"/>
  <c r="C385"/>
  <c r="D385"/>
  <c r="E385"/>
  <c r="F385"/>
  <c r="G385"/>
  <c r="J385" s="1"/>
  <c r="A386"/>
  <c r="B386"/>
  <c r="C386"/>
  <c r="D386"/>
  <c r="E386"/>
  <c r="F386"/>
  <c r="G386"/>
  <c r="J386" s="1"/>
  <c r="A387"/>
  <c r="B387"/>
  <c r="C387"/>
  <c r="D387"/>
  <c r="E387"/>
  <c r="F387"/>
  <c r="G387"/>
  <c r="J387" s="1"/>
  <c r="A388"/>
  <c r="B388"/>
  <c r="C388"/>
  <c r="D388"/>
  <c r="E388"/>
  <c r="F388"/>
  <c r="G388"/>
  <c r="J388" s="1"/>
  <c r="A389"/>
  <c r="B389"/>
  <c r="C389"/>
  <c r="D389"/>
  <c r="E389"/>
  <c r="F389"/>
  <c r="G389"/>
  <c r="J389" s="1"/>
  <c r="A390"/>
  <c r="B390"/>
  <c r="C390"/>
  <c r="D390"/>
  <c r="E390"/>
  <c r="F390"/>
  <c r="G390"/>
  <c r="J390" s="1"/>
  <c r="A391"/>
  <c r="B391"/>
  <c r="C391"/>
  <c r="D391"/>
  <c r="E391"/>
  <c r="F391"/>
  <c r="G391"/>
  <c r="J391" s="1"/>
  <c r="A392"/>
  <c r="B392"/>
  <c r="C392"/>
  <c r="D392"/>
  <c r="E392"/>
  <c r="F392"/>
  <c r="G392"/>
  <c r="J392" s="1"/>
  <c r="A393"/>
  <c r="B393"/>
  <c r="C393"/>
  <c r="D393"/>
  <c r="E393"/>
  <c r="F393"/>
  <c r="G393"/>
  <c r="J393" s="1"/>
  <c r="A394"/>
  <c r="B394"/>
  <c r="C394"/>
  <c r="D394"/>
  <c r="E394"/>
  <c r="F394"/>
  <c r="G394"/>
  <c r="J394" s="1"/>
  <c r="A395"/>
  <c r="B395"/>
  <c r="C395"/>
  <c r="D395"/>
  <c r="E395"/>
  <c r="F395"/>
  <c r="G395"/>
  <c r="J395" s="1"/>
  <c r="A396"/>
  <c r="B396"/>
  <c r="C396"/>
  <c r="D396"/>
  <c r="E396"/>
  <c r="F396"/>
  <c r="G396"/>
  <c r="J396" s="1"/>
  <c r="A397"/>
  <c r="B397"/>
  <c r="C397"/>
  <c r="D397"/>
  <c r="E397"/>
  <c r="F397"/>
  <c r="G397"/>
  <c r="J397" s="1"/>
  <c r="A398"/>
  <c r="B398"/>
  <c r="C398"/>
  <c r="D398"/>
  <c r="E398"/>
  <c r="F398"/>
  <c r="G398"/>
  <c r="J398" s="1"/>
  <c r="A399"/>
  <c r="B399"/>
  <c r="C399"/>
  <c r="D399"/>
  <c r="E399"/>
  <c r="F399"/>
  <c r="G399"/>
  <c r="J399" s="1"/>
  <c r="A400"/>
  <c r="B400"/>
  <c r="C400"/>
  <c r="D400"/>
  <c r="E400"/>
  <c r="F400"/>
  <c r="G400"/>
  <c r="J400" s="1"/>
  <c r="A401"/>
  <c r="B401"/>
  <c r="C401"/>
  <c r="D401"/>
  <c r="E401"/>
  <c r="F401"/>
  <c r="G401"/>
  <c r="J401" s="1"/>
  <c r="A402"/>
  <c r="B402"/>
  <c r="C402"/>
  <c r="D402"/>
  <c r="E402"/>
  <c r="F402"/>
  <c r="G402"/>
  <c r="J402" s="1"/>
  <c r="A403"/>
  <c r="B403"/>
  <c r="C403"/>
  <c r="D403"/>
  <c r="E403"/>
  <c r="F403"/>
  <c r="G403"/>
  <c r="J403" s="1"/>
  <c r="A404"/>
  <c r="B404"/>
  <c r="C404"/>
  <c r="D404"/>
  <c r="E404"/>
  <c r="F404"/>
  <c r="G404"/>
  <c r="J404" s="1"/>
  <c r="A405"/>
  <c r="B405"/>
  <c r="C405"/>
  <c r="D405"/>
  <c r="E405"/>
  <c r="F405"/>
  <c r="G405"/>
  <c r="J405" s="1"/>
  <c r="A406"/>
  <c r="B406"/>
  <c r="C406"/>
  <c r="D406"/>
  <c r="E406"/>
  <c r="F406"/>
  <c r="G406"/>
  <c r="J406" s="1"/>
  <c r="A407"/>
  <c r="B407"/>
  <c r="C407"/>
  <c r="D407"/>
  <c r="E407"/>
  <c r="F407"/>
  <c r="G407"/>
  <c r="J407" s="1"/>
  <c r="A408"/>
  <c r="B408"/>
  <c r="C408"/>
  <c r="D408"/>
  <c r="E408"/>
  <c r="F408"/>
  <c r="G408"/>
  <c r="J408" s="1"/>
  <c r="A409"/>
  <c r="B409"/>
  <c r="C409"/>
  <c r="D409"/>
  <c r="E409"/>
  <c r="F409"/>
  <c r="G409"/>
  <c r="J409" s="1"/>
  <c r="A410"/>
  <c r="B410"/>
  <c r="C410"/>
  <c r="D410"/>
  <c r="E410"/>
  <c r="F410"/>
  <c r="G410"/>
  <c r="J410" s="1"/>
  <c r="A411"/>
  <c r="B411"/>
  <c r="C411"/>
  <c r="D411"/>
  <c r="E411"/>
  <c r="F411"/>
  <c r="G411"/>
  <c r="J411" s="1"/>
  <c r="A412"/>
  <c r="B412"/>
  <c r="C412"/>
  <c r="D412"/>
  <c r="E412"/>
  <c r="F412"/>
  <c r="G412"/>
  <c r="J412" s="1"/>
  <c r="A413"/>
  <c r="B413"/>
  <c r="C413"/>
  <c r="D413"/>
  <c r="E413"/>
  <c r="F413"/>
  <c r="G413"/>
  <c r="J413" s="1"/>
  <c r="A414"/>
  <c r="B414"/>
  <c r="C414"/>
  <c r="D414"/>
  <c r="E414"/>
  <c r="F414"/>
  <c r="G414"/>
  <c r="J414" s="1"/>
  <c r="A415"/>
  <c r="B415"/>
  <c r="C415"/>
  <c r="D415"/>
  <c r="E415"/>
  <c r="F415"/>
  <c r="G415"/>
  <c r="J415" s="1"/>
  <c r="A416"/>
  <c r="B416"/>
  <c r="C416"/>
  <c r="D416"/>
  <c r="E416"/>
  <c r="F416"/>
  <c r="G416"/>
  <c r="J416" s="1"/>
  <c r="A417"/>
  <c r="B417"/>
  <c r="C417"/>
  <c r="D417"/>
  <c r="E417"/>
  <c r="F417"/>
  <c r="G417"/>
  <c r="J417" s="1"/>
  <c r="A418"/>
  <c r="B418"/>
  <c r="C418"/>
  <c r="D418"/>
  <c r="E418"/>
  <c r="F418"/>
  <c r="G418"/>
  <c r="J418" s="1"/>
  <c r="A419"/>
  <c r="B419"/>
  <c r="C419"/>
  <c r="D419"/>
  <c r="E419"/>
  <c r="F419"/>
  <c r="G419"/>
  <c r="J419" s="1"/>
  <c r="A420"/>
  <c r="B420"/>
  <c r="C420"/>
  <c r="D420"/>
  <c r="E420"/>
  <c r="F420"/>
  <c r="G420"/>
  <c r="J420" s="1"/>
  <c r="A421"/>
  <c r="B421"/>
  <c r="C421"/>
  <c r="D421"/>
  <c r="E421"/>
  <c r="F421"/>
  <c r="G421"/>
  <c r="J421" s="1"/>
  <c r="A422"/>
  <c r="B422"/>
  <c r="C422"/>
  <c r="D422"/>
  <c r="E422"/>
  <c r="F422"/>
  <c r="G422"/>
  <c r="J422" s="1"/>
  <c r="A423"/>
  <c r="B423"/>
  <c r="C423"/>
  <c r="D423"/>
  <c r="E423"/>
  <c r="F423"/>
  <c r="G423"/>
  <c r="J423" s="1"/>
  <c r="A424"/>
  <c r="B424"/>
  <c r="C424"/>
  <c r="D424"/>
  <c r="E424"/>
  <c r="F424"/>
  <c r="G424"/>
  <c r="J424" s="1"/>
  <c r="A425"/>
  <c r="B425"/>
  <c r="C425"/>
  <c r="D425"/>
  <c r="E425"/>
  <c r="F425"/>
  <c r="G425"/>
  <c r="J425" s="1"/>
  <c r="A426"/>
  <c r="B426"/>
  <c r="C426"/>
  <c r="D426"/>
  <c r="E426"/>
  <c r="F426"/>
  <c r="G426"/>
  <c r="J426" s="1"/>
  <c r="A427"/>
  <c r="B427"/>
  <c r="C427"/>
  <c r="D427"/>
  <c r="E427"/>
  <c r="F427"/>
  <c r="G427"/>
  <c r="J427" s="1"/>
  <c r="A428"/>
  <c r="B428"/>
  <c r="C428"/>
  <c r="D428"/>
  <c r="E428"/>
  <c r="F428"/>
  <c r="G428"/>
  <c r="J428" s="1"/>
  <c r="A429"/>
  <c r="B429"/>
  <c r="C429"/>
  <c r="D429"/>
  <c r="E429"/>
  <c r="F429"/>
  <c r="G429"/>
  <c r="J429" s="1"/>
  <c r="A430"/>
  <c r="B430"/>
  <c r="C430"/>
  <c r="D430"/>
  <c r="E430"/>
  <c r="F430"/>
  <c r="G430"/>
  <c r="J430" s="1"/>
  <c r="A431"/>
  <c r="B431"/>
  <c r="C431"/>
  <c r="D431"/>
  <c r="E431"/>
  <c r="F431"/>
  <c r="G431"/>
  <c r="J431" s="1"/>
  <c r="A432"/>
  <c r="B432"/>
  <c r="C432"/>
  <c r="D432"/>
  <c r="E432"/>
  <c r="F432"/>
  <c r="G432"/>
  <c r="J432" s="1"/>
  <c r="A433"/>
  <c r="B433"/>
  <c r="C433"/>
  <c r="D433"/>
  <c r="E433"/>
  <c r="F433"/>
  <c r="G433"/>
  <c r="J433" s="1"/>
  <c r="A434"/>
  <c r="B434"/>
  <c r="C434"/>
  <c r="D434"/>
  <c r="E434"/>
  <c r="F434"/>
  <c r="G434"/>
  <c r="J434" s="1"/>
  <c r="A435"/>
  <c r="B435"/>
  <c r="C435"/>
  <c r="D435"/>
  <c r="E435"/>
  <c r="F435"/>
  <c r="G435"/>
  <c r="J435" s="1"/>
  <c r="A436"/>
  <c r="B436"/>
  <c r="C436"/>
  <c r="D436"/>
  <c r="E436"/>
  <c r="F436"/>
  <c r="G436"/>
  <c r="J436" s="1"/>
  <c r="A437"/>
  <c r="B437"/>
  <c r="C437"/>
  <c r="D437"/>
  <c r="E437"/>
  <c r="F437"/>
  <c r="G437"/>
  <c r="J437" s="1"/>
  <c r="A438"/>
  <c r="B438"/>
  <c r="C438"/>
  <c r="D438"/>
  <c r="E438"/>
  <c r="F438"/>
  <c r="G438"/>
  <c r="J438" s="1"/>
  <c r="A439"/>
  <c r="B439"/>
  <c r="C439"/>
  <c r="D439"/>
  <c r="E439"/>
  <c r="F439"/>
  <c r="G439"/>
  <c r="J439" s="1"/>
  <c r="A440"/>
  <c r="B440"/>
  <c r="C440"/>
  <c r="D440"/>
  <c r="E440"/>
  <c r="F440"/>
  <c r="G440"/>
  <c r="J440" s="1"/>
  <c r="A441"/>
  <c r="B441"/>
  <c r="C441"/>
  <c r="D441"/>
  <c r="E441"/>
  <c r="F441"/>
  <c r="G441"/>
  <c r="J441" s="1"/>
  <c r="A442"/>
  <c r="B442"/>
  <c r="C442"/>
  <c r="D442"/>
  <c r="E442"/>
  <c r="F442"/>
  <c r="G442"/>
  <c r="J442" s="1"/>
  <c r="A443"/>
  <c r="B443"/>
  <c r="C443"/>
  <c r="D443"/>
  <c r="E443"/>
  <c r="F443"/>
  <c r="G443"/>
  <c r="J443" s="1"/>
  <c r="A444"/>
  <c r="B444"/>
  <c r="C444"/>
  <c r="D444"/>
  <c r="E444"/>
  <c r="F444"/>
  <c r="G444"/>
  <c r="J444" s="1"/>
  <c r="A445"/>
  <c r="B445"/>
  <c r="C445"/>
  <c r="D445"/>
  <c r="E445"/>
  <c r="F445"/>
  <c r="G445"/>
  <c r="J445" s="1"/>
  <c r="A446"/>
  <c r="B446"/>
  <c r="C446"/>
  <c r="D446"/>
  <c r="E446"/>
  <c r="F446"/>
  <c r="G446"/>
  <c r="J446" s="1"/>
  <c r="A447"/>
  <c r="B447"/>
  <c r="C447"/>
  <c r="D447"/>
  <c r="E447"/>
  <c r="F447"/>
  <c r="G447"/>
  <c r="J447" s="1"/>
  <c r="A448"/>
  <c r="B448"/>
  <c r="C448"/>
  <c r="D448"/>
  <c r="E448"/>
  <c r="F448"/>
  <c r="G448"/>
  <c r="J448" s="1"/>
  <c r="A449"/>
  <c r="B449"/>
  <c r="C449"/>
  <c r="D449"/>
  <c r="E449"/>
  <c r="F449"/>
  <c r="G449"/>
  <c r="J449" s="1"/>
  <c r="A450"/>
  <c r="B450"/>
  <c r="C450"/>
  <c r="D450"/>
  <c r="E450"/>
  <c r="F450"/>
  <c r="G450"/>
  <c r="J450" s="1"/>
  <c r="A451"/>
  <c r="B451"/>
  <c r="C451"/>
  <c r="D451"/>
  <c r="E451"/>
  <c r="F451"/>
  <c r="G451"/>
  <c r="J451" s="1"/>
  <c r="A452"/>
  <c r="B452"/>
  <c r="C452"/>
  <c r="D452"/>
  <c r="E452"/>
  <c r="F452"/>
  <c r="G452"/>
  <c r="J452" s="1"/>
  <c r="A453"/>
  <c r="B453"/>
  <c r="C453"/>
  <c r="D453"/>
  <c r="E453"/>
  <c r="F453"/>
  <c r="G453"/>
  <c r="J453" s="1"/>
  <c r="A454"/>
  <c r="B454"/>
  <c r="C454"/>
  <c r="D454"/>
  <c r="E454"/>
  <c r="F454"/>
  <c r="G454"/>
  <c r="J454" s="1"/>
  <c r="A455"/>
  <c r="B455"/>
  <c r="C455"/>
  <c r="D455"/>
  <c r="E455"/>
  <c r="F455"/>
  <c r="G455"/>
  <c r="J455" s="1"/>
  <c r="A456"/>
  <c r="B456"/>
  <c r="C456"/>
  <c r="D456"/>
  <c r="E456"/>
  <c r="F456"/>
  <c r="G456"/>
  <c r="J456" s="1"/>
  <c r="A457"/>
  <c r="B457"/>
  <c r="C457"/>
  <c r="D457"/>
  <c r="E457"/>
  <c r="F457"/>
  <c r="G457"/>
  <c r="J457" s="1"/>
  <c r="A458"/>
  <c r="B458"/>
  <c r="C458"/>
  <c r="D458"/>
  <c r="E458"/>
  <c r="F458"/>
  <c r="G458"/>
  <c r="J458" s="1"/>
  <c r="A459"/>
  <c r="B459"/>
  <c r="C459"/>
  <c r="D459"/>
  <c r="E459"/>
  <c r="F459"/>
  <c r="G459"/>
  <c r="J459" s="1"/>
  <c r="A460"/>
  <c r="B460"/>
  <c r="C460"/>
  <c r="D460"/>
  <c r="E460"/>
  <c r="F460"/>
  <c r="G460"/>
  <c r="J460" s="1"/>
  <c r="A461"/>
  <c r="B461"/>
  <c r="C461"/>
  <c r="D461"/>
  <c r="E461"/>
  <c r="F461"/>
  <c r="G461"/>
  <c r="J461" s="1"/>
  <c r="A462"/>
  <c r="B462"/>
  <c r="C462"/>
  <c r="D462"/>
  <c r="E462"/>
  <c r="F462"/>
  <c r="G462"/>
  <c r="J462" s="1"/>
  <c r="A463"/>
  <c r="B463"/>
  <c r="C463"/>
  <c r="D463"/>
  <c r="E463"/>
  <c r="F463"/>
  <c r="G463"/>
  <c r="J463" s="1"/>
  <c r="A464"/>
  <c r="B464"/>
  <c r="C464"/>
  <c r="D464"/>
  <c r="E464"/>
  <c r="F464"/>
  <c r="G464"/>
  <c r="J464" s="1"/>
  <c r="A465"/>
  <c r="B465"/>
  <c r="C465"/>
  <c r="D465"/>
  <c r="E465"/>
  <c r="F465"/>
  <c r="G465"/>
  <c r="J465" s="1"/>
  <c r="A466"/>
  <c r="B466"/>
  <c r="C466"/>
  <c r="D466"/>
  <c r="E466"/>
  <c r="F466"/>
  <c r="G466"/>
  <c r="J466" s="1"/>
  <c r="A467"/>
  <c r="B467"/>
  <c r="C467"/>
  <c r="D467"/>
  <c r="E467"/>
  <c r="F467"/>
  <c r="G467"/>
  <c r="J467" s="1"/>
  <c r="A468"/>
  <c r="B468"/>
  <c r="C468"/>
  <c r="D468"/>
  <c r="E468"/>
  <c r="F468"/>
  <c r="G468"/>
  <c r="J468" s="1"/>
  <c r="A469"/>
  <c r="B469"/>
  <c r="C469"/>
  <c r="D469"/>
  <c r="E469"/>
  <c r="F469"/>
  <c r="G469"/>
  <c r="J469" s="1"/>
  <c r="A470"/>
  <c r="B470"/>
  <c r="C470"/>
  <c r="D470"/>
  <c r="E470"/>
  <c r="F470"/>
  <c r="G470"/>
  <c r="J470" s="1"/>
  <c r="A471"/>
  <c r="B471"/>
  <c r="C471"/>
  <c r="D471"/>
  <c r="E471"/>
  <c r="F471"/>
  <c r="G471"/>
  <c r="J471" s="1"/>
  <c r="A472"/>
  <c r="B472"/>
  <c r="C472"/>
  <c r="D472"/>
  <c r="E472"/>
  <c r="F472"/>
  <c r="G472"/>
  <c r="J472" s="1"/>
  <c r="A473"/>
  <c r="B473"/>
  <c r="C473"/>
  <c r="D473"/>
  <c r="E473"/>
  <c r="F473"/>
  <c r="G473"/>
  <c r="J473" s="1"/>
  <c r="A474"/>
  <c r="B474"/>
  <c r="C474"/>
  <c r="D474"/>
  <c r="E474"/>
  <c r="F474"/>
  <c r="G474"/>
  <c r="J474" s="1"/>
  <c r="A475"/>
  <c r="B475"/>
  <c r="C475"/>
  <c r="D475"/>
  <c r="E475"/>
  <c r="F475"/>
  <c r="G475"/>
  <c r="J475" s="1"/>
  <c r="A476"/>
  <c r="B476"/>
  <c r="C476"/>
  <c r="D476"/>
  <c r="E476"/>
  <c r="F476"/>
  <c r="G476"/>
  <c r="J476" s="1"/>
  <c r="A477"/>
  <c r="B477"/>
  <c r="C477"/>
  <c r="D477"/>
  <c r="E477"/>
  <c r="F477"/>
  <c r="G477"/>
  <c r="J477" s="1"/>
  <c r="A478"/>
  <c r="B478"/>
  <c r="C478"/>
  <c r="D478"/>
  <c r="E478"/>
  <c r="F478"/>
  <c r="G478"/>
  <c r="J478" s="1"/>
  <c r="A479"/>
  <c r="B479"/>
  <c r="C479"/>
  <c r="D479"/>
  <c r="E479"/>
  <c r="F479"/>
  <c r="G479"/>
  <c r="J479" s="1"/>
  <c r="A480"/>
  <c r="B480"/>
  <c r="C480"/>
  <c r="D480"/>
  <c r="E480"/>
  <c r="F480"/>
  <c r="G480"/>
  <c r="J480" s="1"/>
  <c r="A481"/>
  <c r="B481"/>
  <c r="C481"/>
  <c r="D481"/>
  <c r="E481"/>
  <c r="F481"/>
  <c r="G481"/>
  <c r="J481" s="1"/>
  <c r="A482"/>
  <c r="B482"/>
  <c r="C482"/>
  <c r="D482"/>
  <c r="E482"/>
  <c r="F482"/>
  <c r="G482"/>
  <c r="J482" s="1"/>
  <c r="A483"/>
  <c r="B483"/>
  <c r="C483"/>
  <c r="D483"/>
  <c r="E483"/>
  <c r="F483"/>
  <c r="G483"/>
  <c r="J483" s="1"/>
  <c r="A484"/>
  <c r="B484"/>
  <c r="C484"/>
  <c r="D484"/>
  <c r="E484"/>
  <c r="F484"/>
  <c r="G484"/>
  <c r="J484" s="1"/>
  <c r="A485"/>
  <c r="B485"/>
  <c r="C485"/>
  <c r="D485"/>
  <c r="E485"/>
  <c r="F485"/>
  <c r="G485"/>
  <c r="J485" s="1"/>
  <c r="A486"/>
  <c r="B486"/>
  <c r="C486"/>
  <c r="D486"/>
  <c r="E486"/>
  <c r="F486"/>
  <c r="G486"/>
  <c r="J486" s="1"/>
  <c r="A487"/>
  <c r="B487"/>
  <c r="C487"/>
  <c r="D487"/>
  <c r="E487"/>
  <c r="F487"/>
  <c r="G487"/>
  <c r="J487" s="1"/>
  <c r="A488"/>
  <c r="B488"/>
  <c r="C488"/>
  <c r="D488"/>
  <c r="E488"/>
  <c r="F488"/>
  <c r="G488"/>
  <c r="J488" s="1"/>
  <c r="A489"/>
  <c r="B489"/>
  <c r="C489"/>
  <c r="D489"/>
  <c r="E489"/>
  <c r="F489"/>
  <c r="G489"/>
  <c r="J489" s="1"/>
  <c r="A490"/>
  <c r="B490"/>
  <c r="C490"/>
  <c r="D490"/>
  <c r="E490"/>
  <c r="F490"/>
  <c r="G490"/>
  <c r="J490" s="1"/>
  <c r="A491"/>
  <c r="B491"/>
  <c r="C491"/>
  <c r="D491"/>
  <c r="E491"/>
  <c r="F491"/>
  <c r="G491"/>
  <c r="J491" s="1"/>
  <c r="A492"/>
  <c r="B492"/>
  <c r="C492"/>
  <c r="D492"/>
  <c r="E492"/>
  <c r="F492"/>
  <c r="G492"/>
  <c r="J492" s="1"/>
  <c r="A493"/>
  <c r="B493"/>
  <c r="C493"/>
  <c r="D493"/>
  <c r="E493"/>
  <c r="F493"/>
  <c r="G493"/>
  <c r="J493" s="1"/>
  <c r="A494"/>
  <c r="B494"/>
  <c r="C494"/>
  <c r="D494"/>
  <c r="E494"/>
  <c r="F494"/>
  <c r="G494"/>
  <c r="J494" s="1"/>
  <c r="A495"/>
  <c r="B495"/>
  <c r="C495"/>
  <c r="D495"/>
  <c r="E495"/>
  <c r="F495"/>
  <c r="G495"/>
  <c r="J495" s="1"/>
  <c r="A496"/>
  <c r="B496"/>
  <c r="C496"/>
  <c r="D496"/>
  <c r="E496"/>
  <c r="F496"/>
  <c r="G496"/>
  <c r="J496" s="1"/>
  <c r="A497"/>
  <c r="B497"/>
  <c r="C497"/>
  <c r="D497"/>
  <c r="E497"/>
  <c r="F497"/>
  <c r="G497"/>
  <c r="J497" s="1"/>
  <c r="A498"/>
  <c r="B498"/>
  <c r="C498"/>
  <c r="D498"/>
  <c r="E498"/>
  <c r="F498"/>
  <c r="G498"/>
  <c r="J498" s="1"/>
  <c r="A499"/>
  <c r="B499"/>
  <c r="C499"/>
  <c r="D499"/>
  <c r="E499"/>
  <c r="F499"/>
  <c r="G499"/>
  <c r="J499" s="1"/>
  <c r="A500"/>
  <c r="B500"/>
  <c r="C500"/>
  <c r="D500"/>
  <c r="E500"/>
  <c r="F500"/>
  <c r="G500"/>
  <c r="J500" s="1"/>
  <c r="A501"/>
  <c r="B501"/>
  <c r="C501"/>
  <c r="D501"/>
  <c r="E501"/>
  <c r="F501"/>
  <c r="G501"/>
  <c r="J501" s="1"/>
  <c r="A502"/>
  <c r="B502"/>
  <c r="C502"/>
  <c r="D502"/>
  <c r="E502"/>
  <c r="F502"/>
  <c r="G502"/>
  <c r="J502" s="1"/>
  <c r="A503"/>
  <c r="B503"/>
  <c r="C503"/>
  <c r="D503"/>
  <c r="E503"/>
  <c r="F503"/>
  <c r="G503"/>
  <c r="J503" s="1"/>
  <c r="A504"/>
  <c r="B504"/>
  <c r="C504"/>
  <c r="D504"/>
  <c r="E504"/>
  <c r="F504"/>
  <c r="G504"/>
  <c r="J504" s="1"/>
  <c r="A505"/>
  <c r="B505"/>
  <c r="C505"/>
  <c r="D505"/>
  <c r="E505"/>
  <c r="F505"/>
  <c r="G505"/>
  <c r="J505" s="1"/>
  <c r="A506"/>
  <c r="B506"/>
  <c r="C506"/>
  <c r="D506"/>
  <c r="E506"/>
  <c r="F506"/>
  <c r="G506"/>
  <c r="J506" s="1"/>
  <c r="A507"/>
  <c r="B507"/>
  <c r="C507"/>
  <c r="D507"/>
  <c r="E507"/>
  <c r="F507"/>
  <c r="G507"/>
  <c r="J507" s="1"/>
  <c r="A508"/>
  <c r="B508"/>
  <c r="C508"/>
  <c r="D508"/>
  <c r="E508"/>
  <c r="F508"/>
  <c r="G508"/>
  <c r="J508" s="1"/>
  <c r="A509"/>
  <c r="B509"/>
  <c r="C509"/>
  <c r="D509"/>
  <c r="E509"/>
  <c r="F509"/>
  <c r="G509"/>
  <c r="J509" s="1"/>
  <c r="A510"/>
  <c r="B510"/>
  <c r="C510"/>
  <c r="D510"/>
  <c r="E510"/>
  <c r="F510"/>
  <c r="G510"/>
  <c r="J510" s="1"/>
  <c r="A511"/>
  <c r="B511"/>
  <c r="C511"/>
  <c r="D511"/>
  <c r="E511"/>
  <c r="F511"/>
  <c r="G511"/>
  <c r="J511" s="1"/>
  <c r="A512"/>
  <c r="B512"/>
  <c r="C512"/>
  <c r="D512"/>
  <c r="E512"/>
  <c r="F512"/>
  <c r="G512"/>
  <c r="J512" s="1"/>
  <c r="A513"/>
  <c r="B513"/>
  <c r="C513"/>
  <c r="D513"/>
  <c r="E513"/>
  <c r="F513"/>
  <c r="G513"/>
  <c r="J513" s="1"/>
  <c r="A514"/>
  <c r="B514"/>
  <c r="C514"/>
  <c r="D514"/>
  <c r="E514"/>
  <c r="F514"/>
  <c r="G514"/>
  <c r="J514" s="1"/>
  <c r="A515"/>
  <c r="B515"/>
  <c r="C515"/>
  <c r="D515"/>
  <c r="E515"/>
  <c r="F515"/>
  <c r="G515"/>
  <c r="J515" s="1"/>
  <c r="A516"/>
  <c r="B516"/>
  <c r="C516"/>
  <c r="D516"/>
  <c r="E516"/>
  <c r="F516"/>
  <c r="G516"/>
  <c r="J516" s="1"/>
  <c r="A517"/>
  <c r="B517"/>
  <c r="C517"/>
  <c r="D517"/>
  <c r="E517"/>
  <c r="F517"/>
  <c r="G517"/>
  <c r="J517" s="1"/>
  <c r="A518"/>
  <c r="B518"/>
  <c r="C518"/>
  <c r="D518"/>
  <c r="E518"/>
  <c r="F518"/>
  <c r="G518"/>
  <c r="J518" s="1"/>
  <c r="A519"/>
  <c r="B519"/>
  <c r="C519"/>
  <c r="D519"/>
  <c r="E519"/>
  <c r="F519"/>
  <c r="G519"/>
  <c r="J519" s="1"/>
  <c r="A520"/>
  <c r="B520"/>
  <c r="C520"/>
  <c r="D520"/>
  <c r="E520"/>
  <c r="F520"/>
  <c r="G520"/>
  <c r="J520" s="1"/>
  <c r="A521"/>
  <c r="B521"/>
  <c r="C521"/>
  <c r="D521"/>
  <c r="E521"/>
  <c r="F521"/>
  <c r="G521"/>
  <c r="J521" s="1"/>
  <c r="A522"/>
  <c r="B522"/>
  <c r="C522"/>
  <c r="D522"/>
  <c r="E522"/>
  <c r="F522"/>
  <c r="G522"/>
  <c r="J522" s="1"/>
  <c r="A523"/>
  <c r="B523"/>
  <c r="C523"/>
  <c r="D523"/>
  <c r="E523"/>
  <c r="F523"/>
  <c r="G523"/>
  <c r="J523" s="1"/>
  <c r="A524"/>
  <c r="B524"/>
  <c r="C524"/>
  <c r="D524"/>
  <c r="E524"/>
  <c r="F524"/>
  <c r="G524"/>
  <c r="J524" s="1"/>
  <c r="A525"/>
  <c r="B525"/>
  <c r="C525"/>
  <c r="D525"/>
  <c r="E525"/>
  <c r="F525"/>
  <c r="G525"/>
  <c r="J525" s="1"/>
  <c r="A526"/>
  <c r="B526"/>
  <c r="C526"/>
  <c r="D526"/>
  <c r="E526"/>
  <c r="F526"/>
  <c r="G526"/>
  <c r="J526" s="1"/>
  <c r="A527"/>
  <c r="B527"/>
  <c r="C527"/>
  <c r="D527"/>
  <c r="E527"/>
  <c r="F527"/>
  <c r="G527"/>
  <c r="J527" s="1"/>
  <c r="A528"/>
  <c r="B528"/>
  <c r="C528"/>
  <c r="D528"/>
  <c r="E528"/>
  <c r="F528"/>
  <c r="G528"/>
  <c r="J528" s="1"/>
  <c r="A529"/>
  <c r="B529"/>
  <c r="C529"/>
  <c r="D529"/>
  <c r="E529"/>
  <c r="F529"/>
  <c r="G529"/>
  <c r="J529" s="1"/>
  <c r="A530"/>
  <c r="B530"/>
  <c r="C530"/>
  <c r="D530"/>
  <c r="E530"/>
  <c r="F530"/>
  <c r="G530"/>
  <c r="J530" s="1"/>
  <c r="A531"/>
  <c r="B531"/>
  <c r="C531"/>
  <c r="D531"/>
  <c r="E531"/>
  <c r="F531"/>
  <c r="G531"/>
  <c r="J531" s="1"/>
  <c r="A532"/>
  <c r="B532"/>
  <c r="C532"/>
  <c r="D532"/>
  <c r="E532"/>
  <c r="F532"/>
  <c r="G532"/>
  <c r="J532" s="1"/>
  <c r="A533"/>
  <c r="B533"/>
  <c r="C533"/>
  <c r="D533"/>
  <c r="E533"/>
  <c r="F533"/>
  <c r="G533"/>
  <c r="J533" s="1"/>
  <c r="A534"/>
  <c r="B534"/>
  <c r="C534"/>
  <c r="D534"/>
  <c r="E534"/>
  <c r="F534"/>
  <c r="G534"/>
  <c r="J534" s="1"/>
  <c r="A535"/>
  <c r="B535"/>
  <c r="C535"/>
  <c r="D535"/>
  <c r="E535"/>
  <c r="F535"/>
  <c r="G535"/>
  <c r="J535" s="1"/>
  <c r="A536"/>
  <c r="B536"/>
  <c r="C536"/>
  <c r="D536"/>
  <c r="E536"/>
  <c r="F536"/>
  <c r="G536"/>
  <c r="J536" s="1"/>
  <c r="A537"/>
  <c r="B537"/>
  <c r="C537"/>
  <c r="D537"/>
  <c r="E537"/>
  <c r="F537"/>
  <c r="G537"/>
  <c r="J537" s="1"/>
  <c r="A538"/>
  <c r="B538"/>
  <c r="C538"/>
  <c r="D538"/>
  <c r="E538"/>
  <c r="F538"/>
  <c r="G538"/>
  <c r="J538" s="1"/>
  <c r="A539"/>
  <c r="B539"/>
  <c r="C539"/>
  <c r="D539"/>
  <c r="E539"/>
  <c r="F539"/>
  <c r="G539"/>
  <c r="J539" s="1"/>
  <c r="A540"/>
  <c r="B540"/>
  <c r="C540"/>
  <c r="D540"/>
  <c r="E540"/>
  <c r="F540"/>
  <c r="G540"/>
  <c r="J540" s="1"/>
  <c r="A541"/>
  <c r="B541"/>
  <c r="C541"/>
  <c r="D541"/>
  <c r="E541"/>
  <c r="F541"/>
  <c r="G541"/>
  <c r="J541" s="1"/>
  <c r="A542"/>
  <c r="B542"/>
  <c r="C542"/>
  <c r="D542"/>
  <c r="E542"/>
  <c r="F542"/>
  <c r="G542"/>
  <c r="J542" s="1"/>
  <c r="A543"/>
  <c r="B543"/>
  <c r="C543"/>
  <c r="D543"/>
  <c r="E543"/>
  <c r="F543"/>
  <c r="G543"/>
  <c r="J543" s="1"/>
  <c r="A544"/>
  <c r="B544"/>
  <c r="C544"/>
  <c r="D544"/>
  <c r="E544"/>
  <c r="F544"/>
  <c r="G544"/>
  <c r="J544" s="1"/>
  <c r="A545"/>
  <c r="B545"/>
  <c r="C545"/>
  <c r="D545"/>
  <c r="E545"/>
  <c r="F545"/>
  <c r="G545"/>
  <c r="J545" s="1"/>
  <c r="A546"/>
  <c r="B546"/>
  <c r="C546"/>
  <c r="D546"/>
  <c r="E546"/>
  <c r="F546"/>
  <c r="G546"/>
  <c r="J546" s="1"/>
  <c r="A547"/>
  <c r="B547"/>
  <c r="C547"/>
  <c r="D547"/>
  <c r="E547"/>
  <c r="F547"/>
  <c r="G547"/>
  <c r="J547" s="1"/>
  <c r="A548"/>
  <c r="B548"/>
  <c r="C548"/>
  <c r="D548"/>
  <c r="E548"/>
  <c r="F548"/>
  <c r="G548"/>
  <c r="J548" s="1"/>
  <c r="A549"/>
  <c r="B549"/>
  <c r="C549"/>
  <c r="D549"/>
  <c r="E549"/>
  <c r="F549"/>
  <c r="G549"/>
  <c r="J549" s="1"/>
  <c r="A550"/>
  <c r="B550"/>
  <c r="C550"/>
  <c r="D550"/>
  <c r="E550"/>
  <c r="F550"/>
  <c r="G550"/>
  <c r="J550" s="1"/>
  <c r="A551"/>
  <c r="B551"/>
  <c r="C551"/>
  <c r="D551"/>
  <c r="E551"/>
  <c r="F551"/>
  <c r="G551"/>
  <c r="J551" s="1"/>
  <c r="A552"/>
  <c r="B552"/>
  <c r="C552"/>
  <c r="D552"/>
  <c r="E552"/>
  <c r="F552"/>
  <c r="G552"/>
  <c r="J552" s="1"/>
  <c r="A553"/>
  <c r="B553"/>
  <c r="C553"/>
  <c r="D553"/>
  <c r="E553"/>
  <c r="F553"/>
  <c r="G553"/>
  <c r="J553" s="1"/>
  <c r="A554"/>
  <c r="B554"/>
  <c r="C554"/>
  <c r="D554"/>
  <c r="E554"/>
  <c r="F554"/>
  <c r="G554"/>
  <c r="J554" s="1"/>
  <c r="A555"/>
  <c r="B555"/>
  <c r="C555"/>
  <c r="D555"/>
  <c r="E555"/>
  <c r="F555"/>
  <c r="G555"/>
  <c r="J555" s="1"/>
  <c r="A556"/>
  <c r="B556"/>
  <c r="C556"/>
  <c r="D556"/>
  <c r="E556"/>
  <c r="F556"/>
  <c r="G556"/>
  <c r="J556" s="1"/>
  <c r="A557"/>
  <c r="B557"/>
  <c r="C557"/>
  <c r="D557"/>
  <c r="E557"/>
  <c r="F557"/>
  <c r="G557"/>
  <c r="J557" s="1"/>
  <c r="A558"/>
  <c r="B558"/>
  <c r="C558"/>
  <c r="D558"/>
  <c r="E558"/>
  <c r="F558"/>
  <c r="G558"/>
  <c r="J558" s="1"/>
  <c r="A559"/>
  <c r="B559"/>
  <c r="C559"/>
  <c r="D559"/>
  <c r="E559"/>
  <c r="F559"/>
  <c r="G559"/>
  <c r="J559" s="1"/>
  <c r="G2"/>
  <c r="F2"/>
  <c r="E2"/>
  <c r="D2"/>
  <c r="C2"/>
  <c r="B2"/>
  <c r="A2"/>
  <c r="G1"/>
  <c r="F1"/>
  <c r="E1"/>
  <c r="D1"/>
  <c r="B1"/>
  <c r="A1"/>
  <c r="E110" i="8"/>
  <c r="E111"/>
  <c r="E96"/>
  <c r="E84"/>
  <c r="E86"/>
  <c r="E93"/>
  <c r="E85"/>
  <c r="E89"/>
  <c r="E97"/>
  <c r="E82"/>
  <c r="E92"/>
  <c r="E88"/>
  <c r="E109"/>
  <c r="E83"/>
  <c r="E112"/>
  <c r="E91"/>
  <c r="E87"/>
  <c r="E90"/>
  <c r="F97" l="1"/>
  <c r="K3630" i="3"/>
  <c r="L3630" s="1"/>
  <c r="K3634"/>
  <c r="N3634" s="1"/>
  <c r="K3638"/>
  <c r="K3642"/>
  <c r="N3642" s="1"/>
  <c r="K3646"/>
  <c r="O3646" s="1"/>
  <c r="K3650"/>
  <c r="L3650" s="1"/>
  <c r="K3654"/>
  <c r="K3658"/>
  <c r="L3658" s="1"/>
  <c r="K3662"/>
  <c r="O3662" s="1"/>
  <c r="K3666"/>
  <c r="N3666" s="1"/>
  <c r="K3670"/>
  <c r="N3670" s="1"/>
  <c r="K3674"/>
  <c r="O3674" s="1"/>
  <c r="K3678"/>
  <c r="M3678" s="1"/>
  <c r="K3682"/>
  <c r="L3682" s="1"/>
  <c r="K3686"/>
  <c r="O3686" s="1"/>
  <c r="K3690"/>
  <c r="N3690" s="1"/>
  <c r="K3694"/>
  <c r="L3694" s="1"/>
  <c r="K3698"/>
  <c r="N3698" s="1"/>
  <c r="K3702"/>
  <c r="K3706"/>
  <c r="L3706" s="1"/>
  <c r="K3710"/>
  <c r="O3710" s="1"/>
  <c r="K3714"/>
  <c r="M3714" s="1"/>
  <c r="K3718"/>
  <c r="O3718" s="1"/>
  <c r="K3722"/>
  <c r="O3722" s="1"/>
  <c r="K3726"/>
  <c r="L3726" s="1"/>
  <c r="K3730"/>
  <c r="N3730" s="1"/>
  <c r="K3734"/>
  <c r="N3734" s="1"/>
  <c r="K3738"/>
  <c r="O3738" s="1"/>
  <c r="K3742"/>
  <c r="O3742" s="1"/>
  <c r="K3746"/>
  <c r="M3746" s="1"/>
  <c r="K3750"/>
  <c r="O3750" s="1"/>
  <c r="K3754"/>
  <c r="O3754" s="1"/>
  <c r="K3758"/>
  <c r="O3758" s="1"/>
  <c r="K3762"/>
  <c r="N3762" s="1"/>
  <c r="K3766"/>
  <c r="N3766" s="1"/>
  <c r="K3711"/>
  <c r="L3711" s="1"/>
  <c r="K3715"/>
  <c r="N3715" s="1"/>
  <c r="K3719"/>
  <c r="L3719" s="1"/>
  <c r="K3723"/>
  <c r="L3723" s="1"/>
  <c r="K3727"/>
  <c r="L3727" s="1"/>
  <c r="K3731"/>
  <c r="O3731" s="1"/>
  <c r="K3735"/>
  <c r="L3735" s="1"/>
  <c r="K3739"/>
  <c r="O3739" s="1"/>
  <c r="K3743"/>
  <c r="L3743" s="1"/>
  <c r="K3747"/>
  <c r="L3747" s="1"/>
  <c r="K3751"/>
  <c r="L3751" s="1"/>
  <c r="K3755"/>
  <c r="L3755" s="1"/>
  <c r="K3759"/>
  <c r="L3759" s="1"/>
  <c r="K3763"/>
  <c r="L3763" s="1"/>
  <c r="K3767"/>
  <c r="L3767" s="1"/>
  <c r="K3709"/>
  <c r="O3709" s="1"/>
  <c r="K3713"/>
  <c r="L3713" s="1"/>
  <c r="O3715"/>
  <c r="K3717"/>
  <c r="L3717" s="1"/>
  <c r="K3721"/>
  <c r="L3721" s="1"/>
  <c r="K3725"/>
  <c r="L3725" s="1"/>
  <c r="K3729"/>
  <c r="L3729" s="1"/>
  <c r="K3733"/>
  <c r="L3733" s="1"/>
  <c r="K3737"/>
  <c r="N3737" s="1"/>
  <c r="K3741"/>
  <c r="O3741" s="1"/>
  <c r="K3745"/>
  <c r="O3745" s="1"/>
  <c r="K3749"/>
  <c r="O3749" s="1"/>
  <c r="K3753"/>
  <c r="L3753" s="1"/>
  <c r="K3757"/>
  <c r="L3757" s="1"/>
  <c r="K3761"/>
  <c r="L3761" s="1"/>
  <c r="K3765"/>
  <c r="L3765" s="1"/>
  <c r="K3769"/>
  <c r="O3769" s="1"/>
  <c r="K3712"/>
  <c r="O3712" s="1"/>
  <c r="O3714"/>
  <c r="K3716"/>
  <c r="N3716" s="1"/>
  <c r="K3720"/>
  <c r="O3720" s="1"/>
  <c r="K3724"/>
  <c r="N3724" s="1"/>
  <c r="O3726"/>
  <c r="K3728"/>
  <c r="O3728" s="1"/>
  <c r="K3732"/>
  <c r="N3732" s="1"/>
  <c r="K3736"/>
  <c r="O3736" s="1"/>
  <c r="K3740"/>
  <c r="N3740" s="1"/>
  <c r="K3744"/>
  <c r="O3744" s="1"/>
  <c r="K3748"/>
  <c r="N3748" s="1"/>
  <c r="K3752"/>
  <c r="O3752" s="1"/>
  <c r="K3756"/>
  <c r="N3756" s="1"/>
  <c r="K3760"/>
  <c r="O3760" s="1"/>
  <c r="K3764"/>
  <c r="N3764" s="1"/>
  <c r="K3768"/>
  <c r="O3768" s="1"/>
  <c r="K3641"/>
  <c r="N3641" s="1"/>
  <c r="K3645"/>
  <c r="O3645" s="1"/>
  <c r="K3649"/>
  <c r="O3649" s="1"/>
  <c r="K3653"/>
  <c r="O3653" s="1"/>
  <c r="K3657"/>
  <c r="L3657" s="1"/>
  <c r="K3661"/>
  <c r="L3661" s="1"/>
  <c r="K3665"/>
  <c r="L3665" s="1"/>
  <c r="K3669"/>
  <c r="L3669" s="1"/>
  <c r="K3673"/>
  <c r="O3673" s="1"/>
  <c r="K3677"/>
  <c r="O3677" s="1"/>
  <c r="K3681"/>
  <c r="L3681" s="1"/>
  <c r="K3685"/>
  <c r="L3685" s="1"/>
  <c r="K3689"/>
  <c r="O3689" s="1"/>
  <c r="K3693"/>
  <c r="L3693" s="1"/>
  <c r="K3697"/>
  <c r="L3697" s="1"/>
  <c r="K3701"/>
  <c r="L3701" s="1"/>
  <c r="K3705"/>
  <c r="O3705" s="1"/>
  <c r="K3527"/>
  <c r="O3527" s="1"/>
  <c r="K3531"/>
  <c r="M3531" s="1"/>
  <c r="K3535"/>
  <c r="N3535" s="1"/>
  <c r="K3539"/>
  <c r="L3539" s="1"/>
  <c r="K3543"/>
  <c r="O3543" s="1"/>
  <c r="K3547"/>
  <c r="O3547" s="1"/>
  <c r="K3551"/>
  <c r="M3551" s="1"/>
  <c r="K3555"/>
  <c r="L3555" s="1"/>
  <c r="K3559"/>
  <c r="O3559" s="1"/>
  <c r="K3643"/>
  <c r="O3643" s="1"/>
  <c r="K3647"/>
  <c r="L3647" s="1"/>
  <c r="K3651"/>
  <c r="O3651" s="1"/>
  <c r="K3655"/>
  <c r="L3655" s="1"/>
  <c r="K3659"/>
  <c r="L3659" s="1"/>
  <c r="K3663"/>
  <c r="L3663" s="1"/>
  <c r="K3667"/>
  <c r="O3667" s="1"/>
  <c r="K3671"/>
  <c r="L3671" s="1"/>
  <c r="K3675"/>
  <c r="N3675" s="1"/>
  <c r="K3679"/>
  <c r="L3679" s="1"/>
  <c r="K3683"/>
  <c r="L3683" s="1"/>
  <c r="K3687"/>
  <c r="L3687" s="1"/>
  <c r="K3691"/>
  <c r="N3691" s="1"/>
  <c r="K3695"/>
  <c r="L3695" s="1"/>
  <c r="K3699"/>
  <c r="L3699" s="1"/>
  <c r="K3703"/>
  <c r="L3703" s="1"/>
  <c r="K3707"/>
  <c r="O3707" s="1"/>
  <c r="K3644"/>
  <c r="N3644" s="1"/>
  <c r="K3648"/>
  <c r="N3648" s="1"/>
  <c r="K3652"/>
  <c r="N3652" s="1"/>
  <c r="O3654"/>
  <c r="K3656"/>
  <c r="N3656" s="1"/>
  <c r="K3660"/>
  <c r="N3660" s="1"/>
  <c r="K3664"/>
  <c r="N3664" s="1"/>
  <c r="K3668"/>
  <c r="N3668" s="1"/>
  <c r="O3670"/>
  <c r="K3672"/>
  <c r="L3672" s="1"/>
  <c r="K3676"/>
  <c r="N3676" s="1"/>
  <c r="K3680"/>
  <c r="N3680" s="1"/>
  <c r="K3684"/>
  <c r="N3684" s="1"/>
  <c r="K3688"/>
  <c r="N3688" s="1"/>
  <c r="K3692"/>
  <c r="N3692" s="1"/>
  <c r="K3696"/>
  <c r="M3696" s="1"/>
  <c r="K3700"/>
  <c r="N3700" s="1"/>
  <c r="O3702"/>
  <c r="K3704"/>
  <c r="N3704" s="1"/>
  <c r="K3708"/>
  <c r="N3708" s="1"/>
  <c r="K3631"/>
  <c r="L3631" s="1"/>
  <c r="K3635"/>
  <c r="M3635" s="1"/>
  <c r="K3639"/>
  <c r="M3639" s="1"/>
  <c r="K3585"/>
  <c r="M3585" s="1"/>
  <c r="K3589"/>
  <c r="M3589" s="1"/>
  <c r="K3593"/>
  <c r="M3593" s="1"/>
  <c r="K3597"/>
  <c r="M3597" s="1"/>
  <c r="K3601"/>
  <c r="M3601" s="1"/>
  <c r="K3605"/>
  <c r="N3605" s="1"/>
  <c r="K3609"/>
  <c r="L3609" s="1"/>
  <c r="K3613"/>
  <c r="O3613" s="1"/>
  <c r="K3617"/>
  <c r="M3617" s="1"/>
  <c r="K3621"/>
  <c r="N3621" s="1"/>
  <c r="K3625"/>
  <c r="O3625" s="1"/>
  <c r="K3629"/>
  <c r="O3629" s="1"/>
  <c r="K3633"/>
  <c r="O3633" s="1"/>
  <c r="K3637"/>
  <c r="N3637" s="1"/>
  <c r="K3632"/>
  <c r="O3632" s="1"/>
  <c r="K3636"/>
  <c r="L3636" s="1"/>
  <c r="O3638"/>
  <c r="K3640"/>
  <c r="M3640" s="1"/>
  <c r="K3586"/>
  <c r="O3586" s="1"/>
  <c r="K3590"/>
  <c r="O3590" s="1"/>
  <c r="K3594"/>
  <c r="L3594" s="1"/>
  <c r="K3598"/>
  <c r="M3598" s="1"/>
  <c r="K3602"/>
  <c r="N3602" s="1"/>
  <c r="K3606"/>
  <c r="O3606" s="1"/>
  <c r="K3610"/>
  <c r="N3610" s="1"/>
  <c r="K3614"/>
  <c r="O3614" s="1"/>
  <c r="K3618"/>
  <c r="N3618" s="1"/>
  <c r="K3622"/>
  <c r="O3622" s="1"/>
  <c r="K3626"/>
  <c r="N3626" s="1"/>
  <c r="K3563"/>
  <c r="M3563" s="1"/>
  <c r="K3567"/>
  <c r="O3567" s="1"/>
  <c r="K3571"/>
  <c r="L3571" s="1"/>
  <c r="K3575"/>
  <c r="N3575" s="1"/>
  <c r="K3579"/>
  <c r="O3579" s="1"/>
  <c r="K3583"/>
  <c r="M3583" s="1"/>
  <c r="K3587"/>
  <c r="O3587" s="1"/>
  <c r="K3591"/>
  <c r="L3591" s="1"/>
  <c r="K3595"/>
  <c r="O3595" s="1"/>
  <c r="K3599"/>
  <c r="N3599" s="1"/>
  <c r="K3603"/>
  <c r="M3603" s="1"/>
  <c r="K3607"/>
  <c r="M3607" s="1"/>
  <c r="K3611"/>
  <c r="M3611" s="1"/>
  <c r="K3615"/>
  <c r="L3615" s="1"/>
  <c r="K3619"/>
  <c r="M3619" s="1"/>
  <c r="K3623"/>
  <c r="N3623" s="1"/>
  <c r="K3627"/>
  <c r="M3627" s="1"/>
  <c r="K3584"/>
  <c r="N3584" s="1"/>
  <c r="K3588"/>
  <c r="O3588" s="1"/>
  <c r="K3592"/>
  <c r="N3592" s="1"/>
  <c r="K3596"/>
  <c r="O3596" s="1"/>
  <c r="K3600"/>
  <c r="N3600" s="1"/>
  <c r="K3604"/>
  <c r="L3604" s="1"/>
  <c r="K3608"/>
  <c r="L3608" s="1"/>
  <c r="K3612"/>
  <c r="L3612" s="1"/>
  <c r="K3616"/>
  <c r="M3616" s="1"/>
  <c r="K3620"/>
  <c r="L3620" s="1"/>
  <c r="K3624"/>
  <c r="M3624" s="1"/>
  <c r="K3628"/>
  <c r="L3628" s="1"/>
  <c r="K3529"/>
  <c r="O3529" s="1"/>
  <c r="K3533"/>
  <c r="N3533" s="1"/>
  <c r="K3537"/>
  <c r="O3537" s="1"/>
  <c r="K3541"/>
  <c r="O3541" s="1"/>
  <c r="K3545"/>
  <c r="O3545" s="1"/>
  <c r="K3549"/>
  <c r="M3549" s="1"/>
  <c r="K3553"/>
  <c r="M3553" s="1"/>
  <c r="K3557"/>
  <c r="M3557" s="1"/>
  <c r="K3561"/>
  <c r="M3561" s="1"/>
  <c r="K3565"/>
  <c r="M3565" s="1"/>
  <c r="K3569"/>
  <c r="M3569" s="1"/>
  <c r="K3573"/>
  <c r="M3573" s="1"/>
  <c r="K3577"/>
  <c r="M3577" s="1"/>
  <c r="K3581"/>
  <c r="M3581" s="1"/>
  <c r="K3554"/>
  <c r="N3554" s="1"/>
  <c r="K3558"/>
  <c r="O3558" s="1"/>
  <c r="K3562"/>
  <c r="L3562" s="1"/>
  <c r="K3566"/>
  <c r="O3566" s="1"/>
  <c r="K3570"/>
  <c r="N3570" s="1"/>
  <c r="K3574"/>
  <c r="O3574" s="1"/>
  <c r="K3578"/>
  <c r="L3578" s="1"/>
  <c r="K3582"/>
  <c r="O3582" s="1"/>
  <c r="K3552"/>
  <c r="N3552" s="1"/>
  <c r="K3556"/>
  <c r="N3556" s="1"/>
  <c r="K3560"/>
  <c r="N3560" s="1"/>
  <c r="K3564"/>
  <c r="O3564" s="1"/>
  <c r="K3568"/>
  <c r="N3568" s="1"/>
  <c r="K3572"/>
  <c r="N3572" s="1"/>
  <c r="K3576"/>
  <c r="N3576" s="1"/>
  <c r="K3580"/>
  <c r="O3580" s="1"/>
  <c r="K3530"/>
  <c r="O3530" s="1"/>
  <c r="K3534"/>
  <c r="N3534" s="1"/>
  <c r="K3538"/>
  <c r="N3538" s="1"/>
  <c r="K3542"/>
  <c r="N3542" s="1"/>
  <c r="K3546"/>
  <c r="O3546" s="1"/>
  <c r="K3550"/>
  <c r="O3550" s="1"/>
  <c r="K3528"/>
  <c r="L3528" s="1"/>
  <c r="K3532"/>
  <c r="N3532" s="1"/>
  <c r="K3536"/>
  <c r="N3536" s="1"/>
  <c r="K3540"/>
  <c r="N3540" s="1"/>
  <c r="K3544"/>
  <c r="N3544" s="1"/>
  <c r="K3548"/>
  <c r="N3548" s="1"/>
  <c r="K3399"/>
  <c r="L3399" s="1"/>
  <c r="K3403"/>
  <c r="L3403" s="1"/>
  <c r="K3407"/>
  <c r="O3407" s="1"/>
  <c r="K3411"/>
  <c r="L3411" s="1"/>
  <c r="K3415"/>
  <c r="L3415" s="1"/>
  <c r="K3419"/>
  <c r="L3419" s="1"/>
  <c r="K3423"/>
  <c r="L3423" s="1"/>
  <c r="K3427"/>
  <c r="L3427" s="1"/>
  <c r="K3431"/>
  <c r="L3431" s="1"/>
  <c r="K3435"/>
  <c r="O3435" s="1"/>
  <c r="K3439"/>
  <c r="O3439" s="1"/>
  <c r="K3443"/>
  <c r="N3443" s="1"/>
  <c r="K3447"/>
  <c r="N3447" s="1"/>
  <c r="K3451"/>
  <c r="N3451" s="1"/>
  <c r="K3455"/>
  <c r="O3455" s="1"/>
  <c r="K3459"/>
  <c r="M3459" s="1"/>
  <c r="K3463"/>
  <c r="N3463" s="1"/>
  <c r="K3467"/>
  <c r="L3467" s="1"/>
  <c r="K3471"/>
  <c r="N3471" s="1"/>
  <c r="K3475"/>
  <c r="N3475" s="1"/>
  <c r="K3479"/>
  <c r="M3479" s="1"/>
  <c r="K3483"/>
  <c r="L3483" s="1"/>
  <c r="K3487"/>
  <c r="N3487" s="1"/>
  <c r="K3491"/>
  <c r="O3491" s="1"/>
  <c r="K3495"/>
  <c r="L3495" s="1"/>
  <c r="K3499"/>
  <c r="M3499" s="1"/>
  <c r="K3503"/>
  <c r="N3503" s="1"/>
  <c r="K3507"/>
  <c r="O3507" s="1"/>
  <c r="K3511"/>
  <c r="L3511" s="1"/>
  <c r="K3515"/>
  <c r="O3515" s="1"/>
  <c r="K3519"/>
  <c r="M3519" s="1"/>
  <c r="K3523"/>
  <c r="L3523" s="1"/>
  <c r="K3490"/>
  <c r="N3490" s="1"/>
  <c r="K3494"/>
  <c r="N3494" s="1"/>
  <c r="K3498"/>
  <c r="O3498" s="1"/>
  <c r="K3502"/>
  <c r="N3502" s="1"/>
  <c r="K3506"/>
  <c r="N3506" s="1"/>
  <c r="K3510"/>
  <c r="N3510" s="1"/>
  <c r="K3514"/>
  <c r="O3514" s="1"/>
  <c r="K3518"/>
  <c r="N3518" s="1"/>
  <c r="K3522"/>
  <c r="N3522" s="1"/>
  <c r="K3526"/>
  <c r="N3526" s="1"/>
  <c r="K3492"/>
  <c r="N3492" s="1"/>
  <c r="K3496"/>
  <c r="O3496" s="1"/>
  <c r="K3500"/>
  <c r="O3500" s="1"/>
  <c r="K3504"/>
  <c r="O3504" s="1"/>
  <c r="K3508"/>
  <c r="N3508" s="1"/>
  <c r="K3512"/>
  <c r="N3512" s="1"/>
  <c r="K3516"/>
  <c r="O3516" s="1"/>
  <c r="K3520"/>
  <c r="O3520" s="1"/>
  <c r="K3524"/>
  <c r="N3524" s="1"/>
  <c r="K3397"/>
  <c r="M3397" s="1"/>
  <c r="K3401"/>
  <c r="L3401" s="1"/>
  <c r="O3403"/>
  <c r="K3405"/>
  <c r="L3405" s="1"/>
  <c r="K3409"/>
  <c r="O3409" s="1"/>
  <c r="K3413"/>
  <c r="M3413" s="1"/>
  <c r="K3417"/>
  <c r="M3417" s="1"/>
  <c r="K3421"/>
  <c r="O3421" s="1"/>
  <c r="K3425"/>
  <c r="O3425" s="1"/>
  <c r="K3429"/>
  <c r="L3429" s="1"/>
  <c r="K3433"/>
  <c r="M3433" s="1"/>
  <c r="K3437"/>
  <c r="O3437" s="1"/>
  <c r="K3441"/>
  <c r="N3441" s="1"/>
  <c r="K3445"/>
  <c r="O3445" s="1"/>
  <c r="K3449"/>
  <c r="O3449" s="1"/>
  <c r="K3453"/>
  <c r="O3453" s="1"/>
  <c r="K3457"/>
  <c r="N3457" s="1"/>
  <c r="K3461"/>
  <c r="O3461" s="1"/>
  <c r="K3465"/>
  <c r="O3465" s="1"/>
  <c r="K3469"/>
  <c r="O3469" s="1"/>
  <c r="K3473"/>
  <c r="O3473" s="1"/>
  <c r="K3477"/>
  <c r="N3477" s="1"/>
  <c r="K3481"/>
  <c r="M3481" s="1"/>
  <c r="K3485"/>
  <c r="O3485" s="1"/>
  <c r="K3489"/>
  <c r="M3489" s="1"/>
  <c r="K3493"/>
  <c r="O3493" s="1"/>
  <c r="K3497"/>
  <c r="O3497" s="1"/>
  <c r="K3501"/>
  <c r="O3501" s="1"/>
  <c r="K3505"/>
  <c r="O3505" s="1"/>
  <c r="K3509"/>
  <c r="O3509" s="1"/>
  <c r="K3513"/>
  <c r="O3513" s="1"/>
  <c r="K3517"/>
  <c r="O3517" s="1"/>
  <c r="K3521"/>
  <c r="O3521" s="1"/>
  <c r="K3525"/>
  <c r="O3525" s="1"/>
  <c r="K3114"/>
  <c r="K3118"/>
  <c r="M3118" s="1"/>
  <c r="K3122"/>
  <c r="N3122" s="1"/>
  <c r="K3126"/>
  <c r="L3126" s="1"/>
  <c r="K3130"/>
  <c r="L3130" s="1"/>
  <c r="K3134"/>
  <c r="N3134" s="1"/>
  <c r="K3138"/>
  <c r="O3138" s="1"/>
  <c r="K3142"/>
  <c r="M3142" s="1"/>
  <c r="K3146"/>
  <c r="L3146" s="1"/>
  <c r="K3150"/>
  <c r="L3150" s="1"/>
  <c r="K3154"/>
  <c r="N3154" s="1"/>
  <c r="K3158"/>
  <c r="N3158" s="1"/>
  <c r="K3162"/>
  <c r="K3166"/>
  <c r="M3166" s="1"/>
  <c r="K3170"/>
  <c r="L3170" s="1"/>
  <c r="K3174"/>
  <c r="O3174" s="1"/>
  <c r="K3178"/>
  <c r="O3178" s="1"/>
  <c r="K3182"/>
  <c r="N3182" s="1"/>
  <c r="K3186"/>
  <c r="L3186" s="1"/>
  <c r="K3190"/>
  <c r="N3190" s="1"/>
  <c r="K3194"/>
  <c r="O3194" s="1"/>
  <c r="K3198"/>
  <c r="L3198" s="1"/>
  <c r="K3202"/>
  <c r="N3202" s="1"/>
  <c r="K3206"/>
  <c r="O3206" s="1"/>
  <c r="K3210"/>
  <c r="N3210" s="1"/>
  <c r="K3214"/>
  <c r="O3214" s="1"/>
  <c r="K3218"/>
  <c r="N3218" s="1"/>
  <c r="K3222"/>
  <c r="N3222" s="1"/>
  <c r="K3226"/>
  <c r="N3226" s="1"/>
  <c r="K3230"/>
  <c r="L3230" s="1"/>
  <c r="K3234"/>
  <c r="L3234" s="1"/>
  <c r="K3238"/>
  <c r="N3238" s="1"/>
  <c r="K3242"/>
  <c r="N3242" s="1"/>
  <c r="K3246"/>
  <c r="N3246" s="1"/>
  <c r="K3250"/>
  <c r="M3250" s="1"/>
  <c r="K3254"/>
  <c r="M3254" s="1"/>
  <c r="K3258"/>
  <c r="K3262"/>
  <c r="O3262" s="1"/>
  <c r="K3266"/>
  <c r="M3266" s="1"/>
  <c r="K3270"/>
  <c r="O3270" s="1"/>
  <c r="K3274"/>
  <c r="N3274" s="1"/>
  <c r="K3278"/>
  <c r="L3278" s="1"/>
  <c r="K3282"/>
  <c r="M3282" s="1"/>
  <c r="K3286"/>
  <c r="M3286" s="1"/>
  <c r="K3290"/>
  <c r="N3290" s="1"/>
  <c r="K3294"/>
  <c r="O3294" s="1"/>
  <c r="K3298"/>
  <c r="M3298" s="1"/>
  <c r="K3302"/>
  <c r="L3302" s="1"/>
  <c r="K3306"/>
  <c r="L3306" s="1"/>
  <c r="K3310"/>
  <c r="L3310" s="1"/>
  <c r="K3314"/>
  <c r="K3318"/>
  <c r="N3318" s="1"/>
  <c r="K3322"/>
  <c r="K3326"/>
  <c r="M3326" s="1"/>
  <c r="K3330"/>
  <c r="M3330" s="1"/>
  <c r="K3334"/>
  <c r="N3334" s="1"/>
  <c r="K3338"/>
  <c r="O3338" s="1"/>
  <c r="K3342"/>
  <c r="N3342" s="1"/>
  <c r="K3346"/>
  <c r="K3350"/>
  <c r="N3350" s="1"/>
  <c r="K3354"/>
  <c r="O3354" s="1"/>
  <c r="K3358"/>
  <c r="N3358" s="1"/>
  <c r="K3362"/>
  <c r="M3362" s="1"/>
  <c r="K3366"/>
  <c r="N3366" s="1"/>
  <c r="K3370"/>
  <c r="K3374"/>
  <c r="N3374" s="1"/>
  <c r="K3378"/>
  <c r="M3378" s="1"/>
  <c r="K3382"/>
  <c r="N3382" s="1"/>
  <c r="K3386"/>
  <c r="K3390"/>
  <c r="O3390" s="1"/>
  <c r="K3394"/>
  <c r="O3394" s="1"/>
  <c r="K3398"/>
  <c r="N3398" s="1"/>
  <c r="K3402"/>
  <c r="L3402" s="1"/>
  <c r="K3406"/>
  <c r="L3406" s="1"/>
  <c r="K3410"/>
  <c r="K3414"/>
  <c r="N3414" s="1"/>
  <c r="K3418"/>
  <c r="L3418" s="1"/>
  <c r="K3422"/>
  <c r="N3422" s="1"/>
  <c r="K3426"/>
  <c r="L3426" s="1"/>
  <c r="K3430"/>
  <c r="M3430" s="1"/>
  <c r="K3434"/>
  <c r="M3434" s="1"/>
  <c r="K3438"/>
  <c r="N3438" s="1"/>
  <c r="K3442"/>
  <c r="K3446"/>
  <c r="N3446" s="1"/>
  <c r="K3450"/>
  <c r="M3450" s="1"/>
  <c r="K3454"/>
  <c r="N3454" s="1"/>
  <c r="K3458"/>
  <c r="M3458" s="1"/>
  <c r="K3462"/>
  <c r="N3462" s="1"/>
  <c r="K3466"/>
  <c r="N3466" s="1"/>
  <c r="K3470"/>
  <c r="N3470" s="1"/>
  <c r="K3474"/>
  <c r="L3474" s="1"/>
  <c r="K3478"/>
  <c r="N3478" s="1"/>
  <c r="K3482"/>
  <c r="O3482" s="1"/>
  <c r="K3486"/>
  <c r="N3486" s="1"/>
  <c r="K2936"/>
  <c r="M2936" s="1"/>
  <c r="K2940"/>
  <c r="K2944"/>
  <c r="M2944" s="1"/>
  <c r="K2948"/>
  <c r="N2948" s="1"/>
  <c r="K2952"/>
  <c r="M2952" s="1"/>
  <c r="K2956"/>
  <c r="M2956" s="1"/>
  <c r="K2960"/>
  <c r="O2960" s="1"/>
  <c r="K2964"/>
  <c r="N2964" s="1"/>
  <c r="K2968"/>
  <c r="M2968" s="1"/>
  <c r="K2972"/>
  <c r="K2976"/>
  <c r="M2976" s="1"/>
  <c r="K2980"/>
  <c r="N2980" s="1"/>
  <c r="K2984"/>
  <c r="M2984" s="1"/>
  <c r="K3032"/>
  <c r="K3036"/>
  <c r="M3036" s="1"/>
  <c r="K3040"/>
  <c r="O3040" s="1"/>
  <c r="K3044"/>
  <c r="N3044" s="1"/>
  <c r="K3048"/>
  <c r="N3048" s="1"/>
  <c r="K3052"/>
  <c r="N3052" s="1"/>
  <c r="K3056"/>
  <c r="O3056" s="1"/>
  <c r="K3060"/>
  <c r="N3060" s="1"/>
  <c r="K3064"/>
  <c r="N3064" s="1"/>
  <c r="K3068"/>
  <c r="O3068" s="1"/>
  <c r="K3072"/>
  <c r="M3072" s="1"/>
  <c r="K3076"/>
  <c r="N3076" s="1"/>
  <c r="K3080"/>
  <c r="K3084"/>
  <c r="O3084" s="1"/>
  <c r="K3088"/>
  <c r="N3088" s="1"/>
  <c r="K3092"/>
  <c r="N3092" s="1"/>
  <c r="K3096"/>
  <c r="M3096" s="1"/>
  <c r="K3100"/>
  <c r="M3100" s="1"/>
  <c r="K3104"/>
  <c r="O3104" s="1"/>
  <c r="K3108"/>
  <c r="N3108" s="1"/>
  <c r="K3112"/>
  <c r="L3112" s="1"/>
  <c r="K3116"/>
  <c r="N3116" s="1"/>
  <c r="K3120"/>
  <c r="N3120" s="1"/>
  <c r="K3124"/>
  <c r="N3124" s="1"/>
  <c r="K3128"/>
  <c r="O3130"/>
  <c r="K3132"/>
  <c r="N3132" s="1"/>
  <c r="K3136"/>
  <c r="N3136" s="1"/>
  <c r="K3140"/>
  <c r="N3140" s="1"/>
  <c r="K3144"/>
  <c r="M3144" s="1"/>
  <c r="K3148"/>
  <c r="N3148" s="1"/>
  <c r="K3152"/>
  <c r="N3152" s="1"/>
  <c r="K3156"/>
  <c r="M3156" s="1"/>
  <c r="K3160"/>
  <c r="M3160" s="1"/>
  <c r="K3164"/>
  <c r="O3164" s="1"/>
  <c r="K3168"/>
  <c r="L3168" s="1"/>
  <c r="K3172"/>
  <c r="O3172" s="1"/>
  <c r="K3176"/>
  <c r="K3180"/>
  <c r="M3180" s="1"/>
  <c r="K3184"/>
  <c r="K3188"/>
  <c r="M3188" s="1"/>
  <c r="K3192"/>
  <c r="K3196"/>
  <c r="M3196" s="1"/>
  <c r="K3200"/>
  <c r="O3200" s="1"/>
  <c r="K3204"/>
  <c r="N3204" s="1"/>
  <c r="K3208"/>
  <c r="L3208" s="1"/>
  <c r="K3212"/>
  <c r="O3212" s="1"/>
  <c r="K3216"/>
  <c r="N3216" s="1"/>
  <c r="K3220"/>
  <c r="N3220" s="1"/>
  <c r="K3224"/>
  <c r="L3224" s="1"/>
  <c r="K3228"/>
  <c r="O3228" s="1"/>
  <c r="K3232"/>
  <c r="N3232" s="1"/>
  <c r="K3236"/>
  <c r="M3236" s="1"/>
  <c r="K3240"/>
  <c r="L3240" s="1"/>
  <c r="K3244"/>
  <c r="O3244" s="1"/>
  <c r="K3248"/>
  <c r="N3248" s="1"/>
  <c r="K3252"/>
  <c r="M3252" s="1"/>
  <c r="K3256"/>
  <c r="L3256" s="1"/>
  <c r="K3260"/>
  <c r="O3260" s="1"/>
  <c r="K3264"/>
  <c r="O3264" s="1"/>
  <c r="K3268"/>
  <c r="K3272"/>
  <c r="K3276"/>
  <c r="O3276" s="1"/>
  <c r="K3280"/>
  <c r="N3280" s="1"/>
  <c r="K3284"/>
  <c r="N3284" s="1"/>
  <c r="K3288"/>
  <c r="L3288" s="1"/>
  <c r="K3292"/>
  <c r="O3292" s="1"/>
  <c r="K3296"/>
  <c r="N3296" s="1"/>
  <c r="K3300"/>
  <c r="L3300" s="1"/>
  <c r="K3304"/>
  <c r="K3308"/>
  <c r="O3308" s="1"/>
  <c r="K3312"/>
  <c r="N3312" s="1"/>
  <c r="K3316"/>
  <c r="L3316" s="1"/>
  <c r="K3320"/>
  <c r="K3324"/>
  <c r="N3324" s="1"/>
  <c r="K3328"/>
  <c r="O3328" s="1"/>
  <c r="K3332"/>
  <c r="L3332" s="1"/>
  <c r="K3336"/>
  <c r="K3340"/>
  <c r="O3340" s="1"/>
  <c r="K3344"/>
  <c r="O3344" s="1"/>
  <c r="K3348"/>
  <c r="L3348" s="1"/>
  <c r="K3352"/>
  <c r="N3352" s="1"/>
  <c r="K3356"/>
  <c r="N3356" s="1"/>
  <c r="K3360"/>
  <c r="O3360" s="1"/>
  <c r="K3364"/>
  <c r="K3368"/>
  <c r="K3372"/>
  <c r="N3372" s="1"/>
  <c r="K3376"/>
  <c r="N3376" s="1"/>
  <c r="K3380"/>
  <c r="M3380" s="1"/>
  <c r="K3384"/>
  <c r="K3388"/>
  <c r="N3388" s="1"/>
  <c r="K3392"/>
  <c r="N3392" s="1"/>
  <c r="K3396"/>
  <c r="K3400"/>
  <c r="O3400" s="1"/>
  <c r="K3404"/>
  <c r="L3404" s="1"/>
  <c r="K3408"/>
  <c r="N3408" s="1"/>
  <c r="K3412"/>
  <c r="L3412" s="1"/>
  <c r="K3416"/>
  <c r="O3416" s="1"/>
  <c r="K3420"/>
  <c r="L3420" s="1"/>
  <c r="K3424"/>
  <c r="O3424" s="1"/>
  <c r="K3428"/>
  <c r="N3428" s="1"/>
  <c r="K3432"/>
  <c r="O3432" s="1"/>
  <c r="K3436"/>
  <c r="L3436" s="1"/>
  <c r="K3440"/>
  <c r="N3440" s="1"/>
  <c r="K3444"/>
  <c r="M3444" s="1"/>
  <c r="K3448"/>
  <c r="O3448" s="1"/>
  <c r="K3452"/>
  <c r="K3456"/>
  <c r="O3456" s="1"/>
  <c r="K3460"/>
  <c r="K3464"/>
  <c r="O3464" s="1"/>
  <c r="K3468"/>
  <c r="K3472"/>
  <c r="O3472" s="1"/>
  <c r="K3476"/>
  <c r="M3476" s="1"/>
  <c r="K3480"/>
  <c r="N3480" s="1"/>
  <c r="K3484"/>
  <c r="N3484" s="1"/>
  <c r="K3488"/>
  <c r="O3488" s="1"/>
  <c r="K3115"/>
  <c r="L3115" s="1"/>
  <c r="K3119"/>
  <c r="K3123"/>
  <c r="N3123" s="1"/>
  <c r="K3127"/>
  <c r="L3127" s="1"/>
  <c r="K3131"/>
  <c r="O3131" s="1"/>
  <c r="K3135"/>
  <c r="K3139"/>
  <c r="N3139" s="1"/>
  <c r="K3143"/>
  <c r="L3143" s="1"/>
  <c r="K3147"/>
  <c r="L3147" s="1"/>
  <c r="K3151"/>
  <c r="K3155"/>
  <c r="L3155" s="1"/>
  <c r="K3159"/>
  <c r="N3159" s="1"/>
  <c r="K3163"/>
  <c r="L3163" s="1"/>
  <c r="K3167"/>
  <c r="K3171"/>
  <c r="L3171" s="1"/>
  <c r="K3175"/>
  <c r="N3175" s="1"/>
  <c r="K3179"/>
  <c r="L3179" s="1"/>
  <c r="K3183"/>
  <c r="K3187"/>
  <c r="M3187" s="1"/>
  <c r="K3191"/>
  <c r="N3191" s="1"/>
  <c r="K3195"/>
  <c r="L3195" s="1"/>
  <c r="K3199"/>
  <c r="M3199" s="1"/>
  <c r="K3203"/>
  <c r="L3203" s="1"/>
  <c r="K3207"/>
  <c r="O3207" s="1"/>
  <c r="K3211"/>
  <c r="L3211" s="1"/>
  <c r="K3215"/>
  <c r="K3219"/>
  <c r="O3219" s="1"/>
  <c r="K3223"/>
  <c r="L3223" s="1"/>
  <c r="K3227"/>
  <c r="L3227" s="1"/>
  <c r="K3231"/>
  <c r="K3235"/>
  <c r="O3235" s="1"/>
  <c r="K3239"/>
  <c r="O3239" s="1"/>
  <c r="K3243"/>
  <c r="L3243" s="1"/>
  <c r="K3247"/>
  <c r="K3251"/>
  <c r="M3251" s="1"/>
  <c r="K3255"/>
  <c r="O3255" s="1"/>
  <c r="K3259"/>
  <c r="L3259" s="1"/>
  <c r="K3263"/>
  <c r="K3267"/>
  <c r="O3267" s="1"/>
  <c r="K3271"/>
  <c r="O3271" s="1"/>
  <c r="K3275"/>
  <c r="L3275" s="1"/>
  <c r="K3279"/>
  <c r="K3283"/>
  <c r="L3283" s="1"/>
  <c r="K3287"/>
  <c r="L3287" s="1"/>
  <c r="K3291"/>
  <c r="L3291" s="1"/>
  <c r="K3295"/>
  <c r="K3299"/>
  <c r="L3299" s="1"/>
  <c r="K3303"/>
  <c r="L3303" s="1"/>
  <c r="K3307"/>
  <c r="L3307" s="1"/>
  <c r="K3311"/>
  <c r="K3315"/>
  <c r="O3315" s="1"/>
  <c r="K3319"/>
  <c r="L3319" s="1"/>
  <c r="K3323"/>
  <c r="L3323" s="1"/>
  <c r="K3327"/>
  <c r="N3327" s="1"/>
  <c r="K3331"/>
  <c r="O3331" s="1"/>
  <c r="K3335"/>
  <c r="L3335" s="1"/>
  <c r="K3339"/>
  <c r="L3339" s="1"/>
  <c r="K3343"/>
  <c r="N3343" s="1"/>
  <c r="K3347"/>
  <c r="M3347" s="1"/>
  <c r="K3351"/>
  <c r="L3351" s="1"/>
  <c r="K3355"/>
  <c r="L3355" s="1"/>
  <c r="K3359"/>
  <c r="N3359" s="1"/>
  <c r="K3363"/>
  <c r="O3363" s="1"/>
  <c r="K3367"/>
  <c r="L3367" s="1"/>
  <c r="K3371"/>
  <c r="L3371" s="1"/>
  <c r="K3375"/>
  <c r="K3379"/>
  <c r="L3379" s="1"/>
  <c r="K3383"/>
  <c r="L3383" s="1"/>
  <c r="K3387"/>
  <c r="N3387" s="1"/>
  <c r="K3391"/>
  <c r="M3391" s="1"/>
  <c r="K3395"/>
  <c r="O3395" s="1"/>
  <c r="K3033"/>
  <c r="K3037"/>
  <c r="N3037" s="1"/>
  <c r="K3041"/>
  <c r="M3041" s="1"/>
  <c r="K3045"/>
  <c r="L3045" s="1"/>
  <c r="K3049"/>
  <c r="M3049" s="1"/>
  <c r="K3053"/>
  <c r="L3053" s="1"/>
  <c r="K3057"/>
  <c r="M3057" s="1"/>
  <c r="K3061"/>
  <c r="L3061" s="1"/>
  <c r="K3065"/>
  <c r="K3069"/>
  <c r="K3073"/>
  <c r="M3073" s="1"/>
  <c r="K3077"/>
  <c r="L3077" s="1"/>
  <c r="K3081"/>
  <c r="M3081" s="1"/>
  <c r="K3085"/>
  <c r="O3085" s="1"/>
  <c r="K3089"/>
  <c r="M3089" s="1"/>
  <c r="K3093"/>
  <c r="N3093" s="1"/>
  <c r="K3097"/>
  <c r="L3097" s="1"/>
  <c r="K3101"/>
  <c r="M3101" s="1"/>
  <c r="K3105"/>
  <c r="M3105" s="1"/>
  <c r="K3109"/>
  <c r="O3109" s="1"/>
  <c r="K3113"/>
  <c r="N3113" s="1"/>
  <c r="K3117"/>
  <c r="L3117" s="1"/>
  <c r="K3121"/>
  <c r="L3121" s="1"/>
  <c r="K3125"/>
  <c r="O3125" s="1"/>
  <c r="K3129"/>
  <c r="N3129" s="1"/>
  <c r="K3133"/>
  <c r="L3133" s="1"/>
  <c r="K3137"/>
  <c r="N3137" s="1"/>
  <c r="K3141"/>
  <c r="O3141" s="1"/>
  <c r="K3145"/>
  <c r="N3145" s="1"/>
  <c r="K3149"/>
  <c r="L3149" s="1"/>
  <c r="K3153"/>
  <c r="K3157"/>
  <c r="O3157" s="1"/>
  <c r="K3161"/>
  <c r="K3165"/>
  <c r="N3165" s="1"/>
  <c r="K3169"/>
  <c r="K3173"/>
  <c r="L3173" s="1"/>
  <c r="K3177"/>
  <c r="K3181"/>
  <c r="N3181" s="1"/>
  <c r="K3185"/>
  <c r="L3185" s="1"/>
  <c r="K3189"/>
  <c r="O3189" s="1"/>
  <c r="K3193"/>
  <c r="K3197"/>
  <c r="N3197" s="1"/>
  <c r="K3201"/>
  <c r="K3205"/>
  <c r="L3205" s="1"/>
  <c r="K3209"/>
  <c r="L3209" s="1"/>
  <c r="K3213"/>
  <c r="O3213" s="1"/>
  <c r="K3217"/>
  <c r="N3217" s="1"/>
  <c r="K3221"/>
  <c r="L3221" s="1"/>
  <c r="K3225"/>
  <c r="L3225" s="1"/>
  <c r="K3229"/>
  <c r="L3229" s="1"/>
  <c r="K3233"/>
  <c r="N3233" s="1"/>
  <c r="K3237"/>
  <c r="O3237" s="1"/>
  <c r="K3241"/>
  <c r="K3245"/>
  <c r="L3245" s="1"/>
  <c r="K3249"/>
  <c r="N3249" s="1"/>
  <c r="K3253"/>
  <c r="O3253" s="1"/>
  <c r="K3257"/>
  <c r="N3257" s="1"/>
  <c r="K3261"/>
  <c r="O3261" s="1"/>
  <c r="K3265"/>
  <c r="K3269"/>
  <c r="O3269" s="1"/>
  <c r="K3273"/>
  <c r="N3273" s="1"/>
  <c r="K3277"/>
  <c r="M3277" s="1"/>
  <c r="K3281"/>
  <c r="M3281" s="1"/>
  <c r="K3285"/>
  <c r="M3285" s="1"/>
  <c r="K3289"/>
  <c r="N3289" s="1"/>
  <c r="K3293"/>
  <c r="M3293" s="1"/>
  <c r="K3297"/>
  <c r="K3301"/>
  <c r="O3301" s="1"/>
  <c r="K3305"/>
  <c r="K3309"/>
  <c r="M3309" s="1"/>
  <c r="K3313"/>
  <c r="M3313" s="1"/>
  <c r="K3317"/>
  <c r="O3317" s="1"/>
  <c r="K3321"/>
  <c r="L3321" s="1"/>
  <c r="K3325"/>
  <c r="O3325" s="1"/>
  <c r="K3329"/>
  <c r="L3329" s="1"/>
  <c r="K3333"/>
  <c r="M3333" s="1"/>
  <c r="K3337"/>
  <c r="N3337" s="1"/>
  <c r="K3341"/>
  <c r="O3341" s="1"/>
  <c r="K3345"/>
  <c r="K3349"/>
  <c r="M3349" s="1"/>
  <c r="K3353"/>
  <c r="L3353" s="1"/>
  <c r="K3357"/>
  <c r="O3357" s="1"/>
  <c r="K3361"/>
  <c r="K3365"/>
  <c r="L3365" s="1"/>
  <c r="K3369"/>
  <c r="K3373"/>
  <c r="O3373" s="1"/>
  <c r="K3377"/>
  <c r="N3377" s="1"/>
  <c r="K3381"/>
  <c r="O3381" s="1"/>
  <c r="K3385"/>
  <c r="N3385" s="1"/>
  <c r="K3389"/>
  <c r="O3389" s="1"/>
  <c r="K3393"/>
  <c r="O3393" s="1"/>
  <c r="K3030"/>
  <c r="L3030" s="1"/>
  <c r="K3034"/>
  <c r="N3034" s="1"/>
  <c r="K3038"/>
  <c r="O3038" s="1"/>
  <c r="K3042"/>
  <c r="O3042" s="1"/>
  <c r="K3046"/>
  <c r="O3046" s="1"/>
  <c r="K3050"/>
  <c r="L3050" s="1"/>
  <c r="K3054"/>
  <c r="L3054" s="1"/>
  <c r="K3058"/>
  <c r="L3058" s="1"/>
  <c r="K3062"/>
  <c r="L3062" s="1"/>
  <c r="K3066"/>
  <c r="N3066" s="1"/>
  <c r="K3070"/>
  <c r="O3070" s="1"/>
  <c r="K3074"/>
  <c r="O3074" s="1"/>
  <c r="K3078"/>
  <c r="N3078" s="1"/>
  <c r="K3082"/>
  <c r="N3082" s="1"/>
  <c r="K3086"/>
  <c r="N3086" s="1"/>
  <c r="K3090"/>
  <c r="O3090" s="1"/>
  <c r="K3094"/>
  <c r="L3094" s="1"/>
  <c r="K3098"/>
  <c r="M3098" s="1"/>
  <c r="K3102"/>
  <c r="O3102" s="1"/>
  <c r="K3106"/>
  <c r="L3106" s="1"/>
  <c r="K3110"/>
  <c r="O3110" s="1"/>
  <c r="K2935"/>
  <c r="L2935" s="1"/>
  <c r="K2939"/>
  <c r="O2939" s="1"/>
  <c r="K2943"/>
  <c r="O2943" s="1"/>
  <c r="K2947"/>
  <c r="N2947" s="1"/>
  <c r="K2951"/>
  <c r="L2951" s="1"/>
  <c r="K2955"/>
  <c r="N2955" s="1"/>
  <c r="K2959"/>
  <c r="L2959" s="1"/>
  <c r="K2963"/>
  <c r="L2963" s="1"/>
  <c r="K2967"/>
  <c r="L2967" s="1"/>
  <c r="K2971"/>
  <c r="O2971" s="1"/>
  <c r="K2975"/>
  <c r="O2975" s="1"/>
  <c r="K2979"/>
  <c r="N2979" s="1"/>
  <c r="K2983"/>
  <c r="L2983" s="1"/>
  <c r="K2987"/>
  <c r="N2987" s="1"/>
  <c r="K2991"/>
  <c r="L2991" s="1"/>
  <c r="K2995"/>
  <c r="N2995" s="1"/>
  <c r="K2999"/>
  <c r="L2999" s="1"/>
  <c r="K3003"/>
  <c r="O3003" s="1"/>
  <c r="K3007"/>
  <c r="M3007" s="1"/>
  <c r="K3011"/>
  <c r="O3011" s="1"/>
  <c r="K3015"/>
  <c r="L3015" s="1"/>
  <c r="K3019"/>
  <c r="M3019" s="1"/>
  <c r="K3023"/>
  <c r="L3023" s="1"/>
  <c r="K3027"/>
  <c r="N3027" s="1"/>
  <c r="K3031"/>
  <c r="L3031" s="1"/>
  <c r="K3035"/>
  <c r="O3035" s="1"/>
  <c r="K3039"/>
  <c r="L3039" s="1"/>
  <c r="K3043"/>
  <c r="O3043" s="1"/>
  <c r="K3047"/>
  <c r="L3047" s="1"/>
  <c r="K3051"/>
  <c r="O3051" s="1"/>
  <c r="K3055"/>
  <c r="L3055" s="1"/>
  <c r="K3059"/>
  <c r="O3059" s="1"/>
  <c r="K3063"/>
  <c r="L3063" s="1"/>
  <c r="K3067"/>
  <c r="O3067" s="1"/>
  <c r="K3071"/>
  <c r="L3071" s="1"/>
  <c r="K3075"/>
  <c r="L3075" s="1"/>
  <c r="K3079"/>
  <c r="L3079" s="1"/>
  <c r="K3083"/>
  <c r="O3083" s="1"/>
  <c r="K3087"/>
  <c r="L3087" s="1"/>
  <c r="K3091"/>
  <c r="O3091" s="1"/>
  <c r="K3095"/>
  <c r="L3095" s="1"/>
  <c r="K3099"/>
  <c r="O3099" s="1"/>
  <c r="K3103"/>
  <c r="L3103" s="1"/>
  <c r="K3107"/>
  <c r="L3107" s="1"/>
  <c r="K3111"/>
  <c r="L3111" s="1"/>
  <c r="K2938"/>
  <c r="N2938" s="1"/>
  <c r="K2942"/>
  <c r="L2942" s="1"/>
  <c r="K2946"/>
  <c r="O2946" s="1"/>
  <c r="K2950"/>
  <c r="L2950" s="1"/>
  <c r="K2954"/>
  <c r="M2954" s="1"/>
  <c r="K2958"/>
  <c r="L2958" s="1"/>
  <c r="K2962"/>
  <c r="O2962" s="1"/>
  <c r="K2966"/>
  <c r="N2966" s="1"/>
  <c r="K2970"/>
  <c r="O2970" s="1"/>
  <c r="K2974"/>
  <c r="L2974" s="1"/>
  <c r="K2978"/>
  <c r="L2978" s="1"/>
  <c r="K2982"/>
  <c r="L2982" s="1"/>
  <c r="K2986"/>
  <c r="O2986" s="1"/>
  <c r="K2990"/>
  <c r="L2990" s="1"/>
  <c r="K2994"/>
  <c r="O2994" s="1"/>
  <c r="K2998"/>
  <c r="O2998" s="1"/>
  <c r="K3002"/>
  <c r="O3002" s="1"/>
  <c r="K3006"/>
  <c r="L3006" s="1"/>
  <c r="K3010"/>
  <c r="O3010" s="1"/>
  <c r="K3014"/>
  <c r="O3014" s="1"/>
  <c r="K3018"/>
  <c r="O3018" s="1"/>
  <c r="K3022"/>
  <c r="L3022" s="1"/>
  <c r="K3026"/>
  <c r="O3026" s="1"/>
  <c r="K2988"/>
  <c r="K2992"/>
  <c r="N2992" s="1"/>
  <c r="K2996"/>
  <c r="N2996" s="1"/>
  <c r="K3000"/>
  <c r="M3000" s="1"/>
  <c r="K3004"/>
  <c r="N3004" s="1"/>
  <c r="K3008"/>
  <c r="M3008" s="1"/>
  <c r="K3012"/>
  <c r="N3012" s="1"/>
  <c r="K3016"/>
  <c r="O3016" s="1"/>
  <c r="K3020"/>
  <c r="N3020" s="1"/>
  <c r="K3024"/>
  <c r="O3024" s="1"/>
  <c r="K3028"/>
  <c r="N3028" s="1"/>
  <c r="K2861"/>
  <c r="M2861" s="1"/>
  <c r="K2865"/>
  <c r="M2865" s="1"/>
  <c r="K2869"/>
  <c r="N2869" s="1"/>
  <c r="K2873"/>
  <c r="M2873" s="1"/>
  <c r="K2877"/>
  <c r="L2877" s="1"/>
  <c r="K2881"/>
  <c r="L2881" s="1"/>
  <c r="K2885"/>
  <c r="N2885" s="1"/>
  <c r="K2889"/>
  <c r="O2889" s="1"/>
  <c r="K2893"/>
  <c r="N2893" s="1"/>
  <c r="K2897"/>
  <c r="N2897" s="1"/>
  <c r="K2901"/>
  <c r="N2901" s="1"/>
  <c r="K2905"/>
  <c r="N2905" s="1"/>
  <c r="K2909"/>
  <c r="N2909" s="1"/>
  <c r="K2913"/>
  <c r="N2913" s="1"/>
  <c r="K2917"/>
  <c r="N2917" s="1"/>
  <c r="K2921"/>
  <c r="L2921" s="1"/>
  <c r="K2925"/>
  <c r="N2925" s="1"/>
  <c r="K2929"/>
  <c r="N2929" s="1"/>
  <c r="K2937"/>
  <c r="O2937" s="1"/>
  <c r="K2941"/>
  <c r="O2941" s="1"/>
  <c r="K2945"/>
  <c r="O2945" s="1"/>
  <c r="K2949"/>
  <c r="N2949" s="1"/>
  <c r="K2953"/>
  <c r="N2953" s="1"/>
  <c r="K2957"/>
  <c r="N2957" s="1"/>
  <c r="K2961"/>
  <c r="O2961" s="1"/>
  <c r="K2965"/>
  <c r="N2965" s="1"/>
  <c r="K2969"/>
  <c r="N2969" s="1"/>
  <c r="K2973"/>
  <c r="O2973" s="1"/>
  <c r="K2977"/>
  <c r="O2977" s="1"/>
  <c r="K2981"/>
  <c r="N2981" s="1"/>
  <c r="K2985"/>
  <c r="L2985" s="1"/>
  <c r="K2989"/>
  <c r="N2989" s="1"/>
  <c r="K2993"/>
  <c r="N2993" s="1"/>
  <c r="K2997"/>
  <c r="N2997" s="1"/>
  <c r="K3001"/>
  <c r="O3001" s="1"/>
  <c r="K3005"/>
  <c r="O3005" s="1"/>
  <c r="K3009"/>
  <c r="L3009" s="1"/>
  <c r="K3013"/>
  <c r="L3013" s="1"/>
  <c r="K3017"/>
  <c r="O3017" s="1"/>
  <c r="K3021"/>
  <c r="O3021" s="1"/>
  <c r="K3025"/>
  <c r="M3025" s="1"/>
  <c r="K3029"/>
  <c r="O3029" s="1"/>
  <c r="K2862"/>
  <c r="L2862" s="1"/>
  <c r="K2866"/>
  <c r="L2866" s="1"/>
  <c r="K2870"/>
  <c r="M2870" s="1"/>
  <c r="K2874"/>
  <c r="O2874" s="1"/>
  <c r="K2864"/>
  <c r="N2864" s="1"/>
  <c r="K2868"/>
  <c r="N2868" s="1"/>
  <c r="K2872"/>
  <c r="M2872" s="1"/>
  <c r="K2876"/>
  <c r="N2876" s="1"/>
  <c r="K2880"/>
  <c r="M2880" s="1"/>
  <c r="K2884"/>
  <c r="N2884" s="1"/>
  <c r="K2888"/>
  <c r="M2888" s="1"/>
  <c r="K2892"/>
  <c r="N2892" s="1"/>
  <c r="K2896"/>
  <c r="M2896" s="1"/>
  <c r="K2900"/>
  <c r="N2900" s="1"/>
  <c r="K2904"/>
  <c r="M2904" s="1"/>
  <c r="K2908"/>
  <c r="N2908" s="1"/>
  <c r="K2912"/>
  <c r="M2912" s="1"/>
  <c r="K2916"/>
  <c r="N2916" s="1"/>
  <c r="K2920"/>
  <c r="M2920" s="1"/>
  <c r="K2924"/>
  <c r="O2924" s="1"/>
  <c r="K2928"/>
  <c r="N2928" s="1"/>
  <c r="K2878"/>
  <c r="L2878" s="1"/>
  <c r="K2882"/>
  <c r="N2882" s="1"/>
  <c r="K2886"/>
  <c r="L2886" s="1"/>
  <c r="K2890"/>
  <c r="N2890" s="1"/>
  <c r="K2894"/>
  <c r="L2894" s="1"/>
  <c r="K2898"/>
  <c r="N2898" s="1"/>
  <c r="K2902"/>
  <c r="L2902" s="1"/>
  <c r="K2906"/>
  <c r="N2906" s="1"/>
  <c r="K2910"/>
  <c r="L2910" s="1"/>
  <c r="K2914"/>
  <c r="O2914" s="1"/>
  <c r="K2918"/>
  <c r="L2918" s="1"/>
  <c r="K2922"/>
  <c r="O2922" s="1"/>
  <c r="K2926"/>
  <c r="L2926" s="1"/>
  <c r="K2930"/>
  <c r="M2930" s="1"/>
  <c r="K2934"/>
  <c r="O2934" s="1"/>
  <c r="K2863"/>
  <c r="L2863" s="1"/>
  <c r="K2867"/>
  <c r="N2867" s="1"/>
  <c r="K2871"/>
  <c r="L2871" s="1"/>
  <c r="K2875"/>
  <c r="O2875" s="1"/>
  <c r="K2879"/>
  <c r="O2879" s="1"/>
  <c r="K2883"/>
  <c r="N2883" s="1"/>
  <c r="K2887"/>
  <c r="L2887" s="1"/>
  <c r="K2891"/>
  <c r="N2891" s="1"/>
  <c r="K2895"/>
  <c r="L2895" s="1"/>
  <c r="K2899"/>
  <c r="N2899" s="1"/>
  <c r="K2903"/>
  <c r="N2903" s="1"/>
  <c r="K2907"/>
  <c r="O2907" s="1"/>
  <c r="K2911"/>
  <c r="M2911" s="1"/>
  <c r="K2915"/>
  <c r="N2915" s="1"/>
  <c r="K2919"/>
  <c r="L2919" s="1"/>
  <c r="K2923"/>
  <c r="N2923" s="1"/>
  <c r="K2927"/>
  <c r="L2927" s="1"/>
  <c r="K2931"/>
  <c r="N2931" s="1"/>
  <c r="K2932"/>
  <c r="N2932" s="1"/>
  <c r="K2933"/>
  <c r="N2933" s="1"/>
  <c r="K2726"/>
  <c r="L2726" s="1"/>
  <c r="K2730"/>
  <c r="O2730" s="1"/>
  <c r="K2734"/>
  <c r="M2734" s="1"/>
  <c r="K2738"/>
  <c r="O2738" s="1"/>
  <c r="K2742"/>
  <c r="M2742" s="1"/>
  <c r="K2746"/>
  <c r="O2746" s="1"/>
  <c r="K2750"/>
  <c r="N2750" s="1"/>
  <c r="K2754"/>
  <c r="O2754" s="1"/>
  <c r="K2758"/>
  <c r="L2758" s="1"/>
  <c r="K2762"/>
  <c r="M2762" s="1"/>
  <c r="K2766"/>
  <c r="N2766" s="1"/>
  <c r="K2770"/>
  <c r="O2770" s="1"/>
  <c r="K2774"/>
  <c r="L2774" s="1"/>
  <c r="K2778"/>
  <c r="N2778" s="1"/>
  <c r="K2782"/>
  <c r="N2782" s="1"/>
  <c r="K2786"/>
  <c r="O2786" s="1"/>
  <c r="K2790"/>
  <c r="N2790" s="1"/>
  <c r="K2794"/>
  <c r="M2794" s="1"/>
  <c r="K2860"/>
  <c r="M2860" s="1"/>
  <c r="K2649"/>
  <c r="L2649" s="1"/>
  <c r="K2653"/>
  <c r="O2653" s="1"/>
  <c r="K2657"/>
  <c r="O2657" s="1"/>
  <c r="K2661"/>
  <c r="M2661" s="1"/>
  <c r="K2665"/>
  <c r="O2665" s="1"/>
  <c r="K2669"/>
  <c r="O2669" s="1"/>
  <c r="K2673"/>
  <c r="O2673" s="1"/>
  <c r="K2677"/>
  <c r="L2677" s="1"/>
  <c r="K2681"/>
  <c r="L2681" s="1"/>
  <c r="K2685"/>
  <c r="O2685" s="1"/>
  <c r="K2689"/>
  <c r="N2689" s="1"/>
  <c r="K2693"/>
  <c r="M2693" s="1"/>
  <c r="K2697"/>
  <c r="O2697" s="1"/>
  <c r="K2701"/>
  <c r="N2701" s="1"/>
  <c r="K2705"/>
  <c r="L2705" s="1"/>
  <c r="K2709"/>
  <c r="L2709" s="1"/>
  <c r="K2713"/>
  <c r="L2713" s="1"/>
  <c r="K2717"/>
  <c r="M2717" s="1"/>
  <c r="K2721"/>
  <c r="N2721" s="1"/>
  <c r="K2725"/>
  <c r="M2725" s="1"/>
  <c r="K2729"/>
  <c r="O2729" s="1"/>
  <c r="K2733"/>
  <c r="L2733" s="1"/>
  <c r="K2737"/>
  <c r="O2737" s="1"/>
  <c r="K2741"/>
  <c r="L2741" s="1"/>
  <c r="K2745"/>
  <c r="O2745" s="1"/>
  <c r="K2749"/>
  <c r="O2749" s="1"/>
  <c r="K2753"/>
  <c r="M2753" s="1"/>
  <c r="K2757"/>
  <c r="M2757" s="1"/>
  <c r="K2761"/>
  <c r="O2761" s="1"/>
  <c r="K2765"/>
  <c r="L2765" s="1"/>
  <c r="K2769"/>
  <c r="M2769" s="1"/>
  <c r="K2773"/>
  <c r="L2773" s="1"/>
  <c r="K2777"/>
  <c r="O2777" s="1"/>
  <c r="K2781"/>
  <c r="O2781" s="1"/>
  <c r="K2785"/>
  <c r="O2785" s="1"/>
  <c r="K2789"/>
  <c r="M2789" s="1"/>
  <c r="K2793"/>
  <c r="L2793" s="1"/>
  <c r="K2797"/>
  <c r="L2797" s="1"/>
  <c r="K2801"/>
  <c r="N2801" s="1"/>
  <c r="K2805"/>
  <c r="L2805" s="1"/>
  <c r="K2809"/>
  <c r="O2809" s="1"/>
  <c r="K2813"/>
  <c r="M2813" s="1"/>
  <c r="K2817"/>
  <c r="M2817" s="1"/>
  <c r="K2821"/>
  <c r="M2821" s="1"/>
  <c r="K2825"/>
  <c r="N2825" s="1"/>
  <c r="K2829"/>
  <c r="N2829" s="1"/>
  <c r="K2833"/>
  <c r="O2833" s="1"/>
  <c r="K2837"/>
  <c r="L2837" s="1"/>
  <c r="K2841"/>
  <c r="O2841" s="1"/>
  <c r="K2845"/>
  <c r="M2845" s="1"/>
  <c r="K2849"/>
  <c r="L2849" s="1"/>
  <c r="K2853"/>
  <c r="M2853" s="1"/>
  <c r="K2724"/>
  <c r="M2724" s="1"/>
  <c r="O2726"/>
  <c r="K2728"/>
  <c r="N2728" s="1"/>
  <c r="K2732"/>
  <c r="L2732" s="1"/>
  <c r="K2736"/>
  <c r="N2736" s="1"/>
  <c r="K2740"/>
  <c r="O2740" s="1"/>
  <c r="K2744"/>
  <c r="N2744" s="1"/>
  <c r="K2748"/>
  <c r="O2748" s="1"/>
  <c r="K2752"/>
  <c r="N2752" s="1"/>
  <c r="K2756"/>
  <c r="O2756" s="1"/>
  <c r="K2760"/>
  <c r="N2760" s="1"/>
  <c r="K2764"/>
  <c r="O2764" s="1"/>
  <c r="K2768"/>
  <c r="N2768" s="1"/>
  <c r="K2772"/>
  <c r="O2772" s="1"/>
  <c r="K2776"/>
  <c r="N2776" s="1"/>
  <c r="K2780"/>
  <c r="N2780" s="1"/>
  <c r="K2784"/>
  <c r="N2784" s="1"/>
  <c r="K2788"/>
  <c r="O2788" s="1"/>
  <c r="K2792"/>
  <c r="N2792" s="1"/>
  <c r="K2796"/>
  <c r="O2796" s="1"/>
  <c r="K2800"/>
  <c r="N2800" s="1"/>
  <c r="K2804"/>
  <c r="N2804" s="1"/>
  <c r="K2808"/>
  <c r="N2808" s="1"/>
  <c r="K2812"/>
  <c r="O2812" s="1"/>
  <c r="K2816"/>
  <c r="N2816" s="1"/>
  <c r="K2820"/>
  <c r="O2820" s="1"/>
  <c r="K2824"/>
  <c r="N2824" s="1"/>
  <c r="K2828"/>
  <c r="O2828" s="1"/>
  <c r="K2832"/>
  <c r="N2832" s="1"/>
  <c r="K2836"/>
  <c r="M2836" s="1"/>
  <c r="K2840"/>
  <c r="N2840" s="1"/>
  <c r="K2844"/>
  <c r="K2848"/>
  <c r="N2848" s="1"/>
  <c r="K2852"/>
  <c r="N2852" s="1"/>
  <c r="K2856"/>
  <c r="N2856" s="1"/>
  <c r="O2732"/>
  <c r="K2798"/>
  <c r="O2798" s="1"/>
  <c r="K2802"/>
  <c r="M2802" s="1"/>
  <c r="K2806"/>
  <c r="L2806" s="1"/>
  <c r="K2810"/>
  <c r="O2810" s="1"/>
  <c r="K2814"/>
  <c r="N2814" s="1"/>
  <c r="K2818"/>
  <c r="N2818" s="1"/>
  <c r="K2822"/>
  <c r="L2822" s="1"/>
  <c r="K2826"/>
  <c r="O2826" s="1"/>
  <c r="K2830"/>
  <c r="O2830" s="1"/>
  <c r="K2834"/>
  <c r="O2834" s="1"/>
  <c r="K2838"/>
  <c r="N2838" s="1"/>
  <c r="K2842"/>
  <c r="N2842" s="1"/>
  <c r="K2846"/>
  <c r="N2846" s="1"/>
  <c r="K2850"/>
  <c r="O2850" s="1"/>
  <c r="K2854"/>
  <c r="N2854" s="1"/>
  <c r="K2858"/>
  <c r="M2858" s="1"/>
  <c r="K2619"/>
  <c r="L2619" s="1"/>
  <c r="K2623"/>
  <c r="L2623" s="1"/>
  <c r="K2627"/>
  <c r="L2627" s="1"/>
  <c r="K2631"/>
  <c r="L2631" s="1"/>
  <c r="K2635"/>
  <c r="L2635" s="1"/>
  <c r="K2639"/>
  <c r="L2639" s="1"/>
  <c r="K2643"/>
  <c r="L2643" s="1"/>
  <c r="K2647"/>
  <c r="L2647" s="1"/>
  <c r="K2651"/>
  <c r="L2651" s="1"/>
  <c r="K2655"/>
  <c r="L2655" s="1"/>
  <c r="K2659"/>
  <c r="L2659" s="1"/>
  <c r="K2663"/>
  <c r="L2663" s="1"/>
  <c r="K2667"/>
  <c r="L2667" s="1"/>
  <c r="K2671"/>
  <c r="L2671" s="1"/>
  <c r="K2675"/>
  <c r="L2675" s="1"/>
  <c r="K2679"/>
  <c r="L2679" s="1"/>
  <c r="K2683"/>
  <c r="L2683" s="1"/>
  <c r="K2687"/>
  <c r="L2687" s="1"/>
  <c r="K2691"/>
  <c r="L2691" s="1"/>
  <c r="K2695"/>
  <c r="L2695" s="1"/>
  <c r="K2699"/>
  <c r="L2699" s="1"/>
  <c r="K2703"/>
  <c r="L2703" s="1"/>
  <c r="K2707"/>
  <c r="L2707" s="1"/>
  <c r="K2711"/>
  <c r="L2711" s="1"/>
  <c r="K2715"/>
  <c r="L2715" s="1"/>
  <c r="K2719"/>
  <c r="L2719" s="1"/>
  <c r="K2723"/>
  <c r="L2723" s="1"/>
  <c r="K2727"/>
  <c r="L2727" s="1"/>
  <c r="K2731"/>
  <c r="L2731" s="1"/>
  <c r="K2735"/>
  <c r="L2735" s="1"/>
  <c r="K2739"/>
  <c r="L2739" s="1"/>
  <c r="K2743"/>
  <c r="L2743" s="1"/>
  <c r="K2747"/>
  <c r="L2747" s="1"/>
  <c r="K2751"/>
  <c r="L2751" s="1"/>
  <c r="K2755"/>
  <c r="L2755" s="1"/>
  <c r="K2759"/>
  <c r="L2759" s="1"/>
  <c r="K2763"/>
  <c r="L2763" s="1"/>
  <c r="K2767"/>
  <c r="L2767" s="1"/>
  <c r="K2771"/>
  <c r="L2771" s="1"/>
  <c r="K2775"/>
  <c r="L2775" s="1"/>
  <c r="K2779"/>
  <c r="L2779" s="1"/>
  <c r="K2783"/>
  <c r="L2783" s="1"/>
  <c r="K2787"/>
  <c r="L2787" s="1"/>
  <c r="K2791"/>
  <c r="L2791" s="1"/>
  <c r="O2793"/>
  <c r="K2795"/>
  <c r="L2795" s="1"/>
  <c r="K2799"/>
  <c r="L2799" s="1"/>
  <c r="K2803"/>
  <c r="L2803" s="1"/>
  <c r="K2807"/>
  <c r="L2807" s="1"/>
  <c r="K2811"/>
  <c r="L2811" s="1"/>
  <c r="K2815"/>
  <c r="L2815" s="1"/>
  <c r="K2819"/>
  <c r="L2819" s="1"/>
  <c r="K2823"/>
  <c r="L2823" s="1"/>
  <c r="K2827"/>
  <c r="L2827" s="1"/>
  <c r="K2831"/>
  <c r="L2831" s="1"/>
  <c r="K2835"/>
  <c r="L2835" s="1"/>
  <c r="K2839"/>
  <c r="L2839" s="1"/>
  <c r="K2843"/>
  <c r="L2843" s="1"/>
  <c r="K2847"/>
  <c r="L2847" s="1"/>
  <c r="K2851"/>
  <c r="L2851" s="1"/>
  <c r="K2855"/>
  <c r="L2855" s="1"/>
  <c r="K2859"/>
  <c r="L2859" s="1"/>
  <c r="K2857"/>
  <c r="M2857" s="1"/>
  <c r="K2642"/>
  <c r="N2642" s="1"/>
  <c r="K2646"/>
  <c r="O2646" s="1"/>
  <c r="K2650"/>
  <c r="N2650" s="1"/>
  <c r="K2654"/>
  <c r="N2654" s="1"/>
  <c r="K2658"/>
  <c r="M2658" s="1"/>
  <c r="K2662"/>
  <c r="O2662" s="1"/>
  <c r="K2666"/>
  <c r="M2666" s="1"/>
  <c r="K2670"/>
  <c r="O2670" s="1"/>
  <c r="K2674"/>
  <c r="O2674" s="1"/>
  <c r="K2678"/>
  <c r="O2678" s="1"/>
  <c r="K2682"/>
  <c r="M2682" s="1"/>
  <c r="K2686"/>
  <c r="O2686" s="1"/>
  <c r="K2690"/>
  <c r="M2690" s="1"/>
  <c r="K2694"/>
  <c r="O2694" s="1"/>
  <c r="K2698"/>
  <c r="O2698" s="1"/>
  <c r="K2702"/>
  <c r="O2702" s="1"/>
  <c r="K2706"/>
  <c r="O2706" s="1"/>
  <c r="K2710"/>
  <c r="O2710" s="1"/>
  <c r="K2714"/>
  <c r="N2714" s="1"/>
  <c r="K2718"/>
  <c r="N2718" s="1"/>
  <c r="K2722"/>
  <c r="N2722" s="1"/>
  <c r="K2648"/>
  <c r="N2648" s="1"/>
  <c r="K2652"/>
  <c r="O2652" s="1"/>
  <c r="K2656"/>
  <c r="N2656" s="1"/>
  <c r="K2660"/>
  <c r="M2660" s="1"/>
  <c r="K2664"/>
  <c r="N2664" s="1"/>
  <c r="K2668"/>
  <c r="M2668" s="1"/>
  <c r="K2672"/>
  <c r="N2672" s="1"/>
  <c r="K2676"/>
  <c r="O2676" s="1"/>
  <c r="K2680"/>
  <c r="N2680" s="1"/>
  <c r="K2684"/>
  <c r="O2684" s="1"/>
  <c r="K2688"/>
  <c r="N2688" s="1"/>
  <c r="K2692"/>
  <c r="M2692" s="1"/>
  <c r="K2696"/>
  <c r="N2696" s="1"/>
  <c r="K2700"/>
  <c r="L2700" s="1"/>
  <c r="K2704"/>
  <c r="N2704" s="1"/>
  <c r="K2708"/>
  <c r="O2708" s="1"/>
  <c r="K2712"/>
  <c r="N2712" s="1"/>
  <c r="K2716"/>
  <c r="O2716" s="1"/>
  <c r="K2720"/>
  <c r="N2720" s="1"/>
  <c r="K2640"/>
  <c r="N2640" s="1"/>
  <c r="K2644"/>
  <c r="O2644" s="1"/>
  <c r="K2617"/>
  <c r="N2617" s="1"/>
  <c r="K2621"/>
  <c r="L2621" s="1"/>
  <c r="K2625"/>
  <c r="M2625" s="1"/>
  <c r="K2629"/>
  <c r="N2629" s="1"/>
  <c r="K2633"/>
  <c r="L2633" s="1"/>
  <c r="K2637"/>
  <c r="L2637" s="1"/>
  <c r="K2641"/>
  <c r="O2641" s="1"/>
  <c r="K2645"/>
  <c r="L2645" s="1"/>
  <c r="K2538"/>
  <c r="M2538" s="1"/>
  <c r="K2542"/>
  <c r="M2542" s="1"/>
  <c r="K2546"/>
  <c r="N2546" s="1"/>
  <c r="K2550"/>
  <c r="O2550" s="1"/>
  <c r="K2618"/>
  <c r="L2618" s="1"/>
  <c r="K2622"/>
  <c r="N2622" s="1"/>
  <c r="K2626"/>
  <c r="N2626" s="1"/>
  <c r="K2630"/>
  <c r="O2630" s="1"/>
  <c r="K2634"/>
  <c r="O2634" s="1"/>
  <c r="K2638"/>
  <c r="O2638" s="1"/>
  <c r="K2616"/>
  <c r="N2616" s="1"/>
  <c r="K2620"/>
  <c r="O2620" s="1"/>
  <c r="K2624"/>
  <c r="N2624" s="1"/>
  <c r="K2628"/>
  <c r="O2628" s="1"/>
  <c r="K2632"/>
  <c r="N2632" s="1"/>
  <c r="K2636"/>
  <c r="O2636" s="1"/>
  <c r="K2540"/>
  <c r="O2540" s="1"/>
  <c r="K2544"/>
  <c r="N2544" s="1"/>
  <c r="K2548"/>
  <c r="O2548" s="1"/>
  <c r="K2552"/>
  <c r="N2552" s="1"/>
  <c r="K2556"/>
  <c r="O2556" s="1"/>
  <c r="K2560"/>
  <c r="N2560" s="1"/>
  <c r="K2564"/>
  <c r="N2564" s="1"/>
  <c r="K2568"/>
  <c r="N2568" s="1"/>
  <c r="K2572"/>
  <c r="O2572" s="1"/>
  <c r="K2576"/>
  <c r="N2576" s="1"/>
  <c r="K2580"/>
  <c r="O2580" s="1"/>
  <c r="K2584"/>
  <c r="N2584" s="1"/>
  <c r="K2588"/>
  <c r="M2588" s="1"/>
  <c r="K2592"/>
  <c r="N2592" s="1"/>
  <c r="K2596"/>
  <c r="M2596" s="1"/>
  <c r="K2600"/>
  <c r="N2600" s="1"/>
  <c r="K2604"/>
  <c r="M2604" s="1"/>
  <c r="K2608"/>
  <c r="N2608" s="1"/>
  <c r="K2612"/>
  <c r="O2612" s="1"/>
  <c r="K2554"/>
  <c r="M2554" s="1"/>
  <c r="K2558"/>
  <c r="N2558" s="1"/>
  <c r="K2562"/>
  <c r="O2562" s="1"/>
  <c r="K2566"/>
  <c r="O2566" s="1"/>
  <c r="K2570"/>
  <c r="L2570" s="1"/>
  <c r="K2574"/>
  <c r="L2574" s="1"/>
  <c r="K2578"/>
  <c r="O2578" s="1"/>
  <c r="K2582"/>
  <c r="O2582" s="1"/>
  <c r="K2586"/>
  <c r="N2586" s="1"/>
  <c r="K2590"/>
  <c r="N2590" s="1"/>
  <c r="K2594"/>
  <c r="O2594" s="1"/>
  <c r="K2598"/>
  <c r="O2598" s="1"/>
  <c r="K2602"/>
  <c r="L2602" s="1"/>
  <c r="K2606"/>
  <c r="L2606" s="1"/>
  <c r="K2610"/>
  <c r="O2610" s="1"/>
  <c r="K2614"/>
  <c r="O2614" s="1"/>
  <c r="K2539"/>
  <c r="L2539" s="1"/>
  <c r="K2543"/>
  <c r="L2543" s="1"/>
  <c r="K2547"/>
  <c r="L2547" s="1"/>
  <c r="K2551"/>
  <c r="L2551" s="1"/>
  <c r="K2555"/>
  <c r="L2555" s="1"/>
  <c r="K2559"/>
  <c r="L2559" s="1"/>
  <c r="K2563"/>
  <c r="L2563" s="1"/>
  <c r="K2567"/>
  <c r="L2567" s="1"/>
  <c r="K2571"/>
  <c r="L2571" s="1"/>
  <c r="K2575"/>
  <c r="L2575" s="1"/>
  <c r="K2579"/>
  <c r="L2579" s="1"/>
  <c r="K2583"/>
  <c r="L2583" s="1"/>
  <c r="K2587"/>
  <c r="L2587" s="1"/>
  <c r="K2591"/>
  <c r="L2591" s="1"/>
  <c r="K2595"/>
  <c r="L2595" s="1"/>
  <c r="K2599"/>
  <c r="L2599" s="1"/>
  <c r="K2603"/>
  <c r="L2603" s="1"/>
  <c r="K2607"/>
  <c r="L2607" s="1"/>
  <c r="K2611"/>
  <c r="L2611" s="1"/>
  <c r="K2615"/>
  <c r="L2615" s="1"/>
  <c r="K2537"/>
  <c r="O2537" s="1"/>
  <c r="K2541"/>
  <c r="O2541" s="1"/>
  <c r="K2545"/>
  <c r="O2545" s="1"/>
  <c r="K2549"/>
  <c r="M2549" s="1"/>
  <c r="K2553"/>
  <c r="O2553" s="1"/>
  <c r="K2557"/>
  <c r="O2557" s="1"/>
  <c r="K2561"/>
  <c r="O2561" s="1"/>
  <c r="K2565"/>
  <c r="O2565" s="1"/>
  <c r="K2569"/>
  <c r="O2569" s="1"/>
  <c r="K2573"/>
  <c r="L2573" s="1"/>
  <c r="K2577"/>
  <c r="O2577" s="1"/>
  <c r="K2581"/>
  <c r="L2581" s="1"/>
  <c r="K2585"/>
  <c r="O2585" s="1"/>
  <c r="K2589"/>
  <c r="O2589" s="1"/>
  <c r="K2593"/>
  <c r="O2593" s="1"/>
  <c r="K2597"/>
  <c r="M2597" s="1"/>
  <c r="K2601"/>
  <c r="O2601" s="1"/>
  <c r="K2605"/>
  <c r="L2605" s="1"/>
  <c r="K2609"/>
  <c r="O2609" s="1"/>
  <c r="K2613"/>
  <c r="L2613" s="1"/>
  <c r="K2442"/>
  <c r="O2442" s="1"/>
  <c r="K2446"/>
  <c r="O2446" s="1"/>
  <c r="K2450"/>
  <c r="O2450" s="1"/>
  <c r="K2454"/>
  <c r="L2454" s="1"/>
  <c r="K2458"/>
  <c r="O2458" s="1"/>
  <c r="K2462"/>
  <c r="O2462" s="1"/>
  <c r="K2466"/>
  <c r="M2466" s="1"/>
  <c r="K2470"/>
  <c r="N2470" s="1"/>
  <c r="K2474"/>
  <c r="O2474" s="1"/>
  <c r="K2478"/>
  <c r="O2478" s="1"/>
  <c r="K2482"/>
  <c r="O2482" s="1"/>
  <c r="K2486"/>
  <c r="L2486" s="1"/>
  <c r="K2490"/>
  <c r="O2490" s="1"/>
  <c r="K2494"/>
  <c r="N2494" s="1"/>
  <c r="K2498"/>
  <c r="L2498" s="1"/>
  <c r="K2502"/>
  <c r="O2502" s="1"/>
  <c r="K2506"/>
  <c r="O2506" s="1"/>
  <c r="K2510"/>
  <c r="O2510" s="1"/>
  <c r="K2514"/>
  <c r="O2514" s="1"/>
  <c r="K2518"/>
  <c r="N2518" s="1"/>
  <c r="K2522"/>
  <c r="N2522" s="1"/>
  <c r="K2526"/>
  <c r="N2526" s="1"/>
  <c r="K2530"/>
  <c r="M2530" s="1"/>
  <c r="K2534"/>
  <c r="O2534" s="1"/>
  <c r="K2449"/>
  <c r="L2449" s="1"/>
  <c r="K2453"/>
  <c r="O2453" s="1"/>
  <c r="K2457"/>
  <c r="L2457" s="1"/>
  <c r="K2461"/>
  <c r="N2461" s="1"/>
  <c r="K2465"/>
  <c r="L2465" s="1"/>
  <c r="K2469"/>
  <c r="M2469" s="1"/>
  <c r="K2473"/>
  <c r="L2473" s="1"/>
  <c r="K2477"/>
  <c r="O2477" s="1"/>
  <c r="K2481"/>
  <c r="L2481" s="1"/>
  <c r="K2485"/>
  <c r="N2485" s="1"/>
  <c r="K2489"/>
  <c r="L2489" s="1"/>
  <c r="K2493"/>
  <c r="O2493" s="1"/>
  <c r="K2497"/>
  <c r="M2497" s="1"/>
  <c r="K2501"/>
  <c r="N2501" s="1"/>
  <c r="K2505"/>
  <c r="O2505" s="1"/>
  <c r="K2509"/>
  <c r="L2509" s="1"/>
  <c r="K2513"/>
  <c r="O2513" s="1"/>
  <c r="K2517"/>
  <c r="L2517" s="1"/>
  <c r="K2521"/>
  <c r="O2521" s="1"/>
  <c r="K2525"/>
  <c r="N2525" s="1"/>
  <c r="K2529"/>
  <c r="O2529" s="1"/>
  <c r="K2533"/>
  <c r="M2533" s="1"/>
  <c r="K2451"/>
  <c r="N2451" s="1"/>
  <c r="K2455"/>
  <c r="O2455" s="1"/>
  <c r="K2511"/>
  <c r="L2511" s="1"/>
  <c r="K2515"/>
  <c r="L2515" s="1"/>
  <c r="K2519"/>
  <c r="L2519" s="1"/>
  <c r="K2523"/>
  <c r="L2523" s="1"/>
  <c r="K2527"/>
  <c r="L2527" s="1"/>
  <c r="K2531"/>
  <c r="L2531" s="1"/>
  <c r="K2535"/>
  <c r="L2535" s="1"/>
  <c r="K2508"/>
  <c r="O2508" s="1"/>
  <c r="K2512"/>
  <c r="N2512" s="1"/>
  <c r="K2516"/>
  <c r="N2516" s="1"/>
  <c r="K2520"/>
  <c r="N2520" s="1"/>
  <c r="K2524"/>
  <c r="M2524" s="1"/>
  <c r="K2528"/>
  <c r="N2528" s="1"/>
  <c r="K2532"/>
  <c r="N2532" s="1"/>
  <c r="K2536"/>
  <c r="N2536" s="1"/>
  <c r="K2312"/>
  <c r="O2312" s="1"/>
  <c r="K2316"/>
  <c r="O2316" s="1"/>
  <c r="K2320"/>
  <c r="O2320" s="1"/>
  <c r="K2324"/>
  <c r="L2324" s="1"/>
  <c r="K2328"/>
  <c r="L2328" s="1"/>
  <c r="K2332"/>
  <c r="L2332" s="1"/>
  <c r="K2336"/>
  <c r="N2336" s="1"/>
  <c r="K2340"/>
  <c r="O2340" s="1"/>
  <c r="K2344"/>
  <c r="O2344" s="1"/>
  <c r="K2348"/>
  <c r="L2348" s="1"/>
  <c r="K2352"/>
  <c r="O2352" s="1"/>
  <c r="K2356"/>
  <c r="O2356" s="1"/>
  <c r="K2360"/>
  <c r="L2360" s="1"/>
  <c r="K2364"/>
  <c r="O2364" s="1"/>
  <c r="K2368"/>
  <c r="O2368" s="1"/>
  <c r="K2372"/>
  <c r="O2372" s="1"/>
  <c r="K2376"/>
  <c r="O2376" s="1"/>
  <c r="K2380"/>
  <c r="N2380" s="1"/>
  <c r="K2384"/>
  <c r="O2384" s="1"/>
  <c r="K2388"/>
  <c r="O2388" s="1"/>
  <c r="K2392"/>
  <c r="N2392" s="1"/>
  <c r="K2396"/>
  <c r="O2396" s="1"/>
  <c r="K2400"/>
  <c r="O2400" s="1"/>
  <c r="K2404"/>
  <c r="M2404" s="1"/>
  <c r="K2408"/>
  <c r="M2408" s="1"/>
  <c r="K2412"/>
  <c r="L2412" s="1"/>
  <c r="K2416"/>
  <c r="O2416" s="1"/>
  <c r="K2420"/>
  <c r="M2420" s="1"/>
  <c r="K2424"/>
  <c r="M2424" s="1"/>
  <c r="K2428"/>
  <c r="O2428" s="1"/>
  <c r="K2432"/>
  <c r="O2432" s="1"/>
  <c r="K2436"/>
  <c r="N2436" s="1"/>
  <c r="K2444"/>
  <c r="L2444" s="1"/>
  <c r="K2448"/>
  <c r="M2448" s="1"/>
  <c r="K2452"/>
  <c r="O2452" s="1"/>
  <c r="K2456"/>
  <c r="M2456" s="1"/>
  <c r="K2460"/>
  <c r="O2460" s="1"/>
  <c r="K2464"/>
  <c r="O2464" s="1"/>
  <c r="K2468"/>
  <c r="L2468" s="1"/>
  <c r="K2472"/>
  <c r="L2472" s="1"/>
  <c r="K2476"/>
  <c r="N2476" s="1"/>
  <c r="K2480"/>
  <c r="M2480" s="1"/>
  <c r="K2484"/>
  <c r="O2484" s="1"/>
  <c r="K2488"/>
  <c r="O2488" s="1"/>
  <c r="K2492"/>
  <c r="O2492" s="1"/>
  <c r="K2496"/>
  <c r="N2496" s="1"/>
  <c r="K2500"/>
  <c r="L2500" s="1"/>
  <c r="K2504"/>
  <c r="N2504" s="1"/>
  <c r="K2459"/>
  <c r="L2459" s="1"/>
  <c r="K2463"/>
  <c r="O2463" s="1"/>
  <c r="K2467"/>
  <c r="L2467" s="1"/>
  <c r="K2471"/>
  <c r="O2471" s="1"/>
  <c r="K2475"/>
  <c r="L2475" s="1"/>
  <c r="K2479"/>
  <c r="O2479" s="1"/>
  <c r="K2483"/>
  <c r="L2483" s="1"/>
  <c r="K2487"/>
  <c r="O2487" s="1"/>
  <c r="K2491"/>
  <c r="L2491" s="1"/>
  <c r="K2495"/>
  <c r="L2495" s="1"/>
  <c r="K2499"/>
  <c r="L2499" s="1"/>
  <c r="K2503"/>
  <c r="L2503" s="1"/>
  <c r="K2507"/>
  <c r="L2507" s="1"/>
  <c r="K2393"/>
  <c r="L2393" s="1"/>
  <c r="K2397"/>
  <c r="L2397" s="1"/>
  <c r="K2401"/>
  <c r="L2401" s="1"/>
  <c r="K2405"/>
  <c r="L2405" s="1"/>
  <c r="K2409"/>
  <c r="L2409" s="1"/>
  <c r="K2413"/>
  <c r="L2413" s="1"/>
  <c r="K2417"/>
  <c r="L2417" s="1"/>
  <c r="K2421"/>
  <c r="M2421" s="1"/>
  <c r="K2425"/>
  <c r="L2425" s="1"/>
  <c r="K2429"/>
  <c r="O2429" s="1"/>
  <c r="K2433"/>
  <c r="L2433" s="1"/>
  <c r="K2437"/>
  <c r="L2437" s="1"/>
  <c r="K2441"/>
  <c r="L2441" s="1"/>
  <c r="K2445"/>
  <c r="L2445" s="1"/>
  <c r="K2311"/>
  <c r="N2311" s="1"/>
  <c r="K2315"/>
  <c r="O2315" s="1"/>
  <c r="K2319"/>
  <c r="N2319" s="1"/>
  <c r="K2323"/>
  <c r="N2323" s="1"/>
  <c r="K2327"/>
  <c r="N2327" s="1"/>
  <c r="K2331"/>
  <c r="M2331" s="1"/>
  <c r="K2335"/>
  <c r="N2335" s="1"/>
  <c r="K2339"/>
  <c r="N2339" s="1"/>
  <c r="K2343"/>
  <c r="M2343" s="1"/>
  <c r="K2347"/>
  <c r="O2347" s="1"/>
  <c r="K2351"/>
  <c r="L2351" s="1"/>
  <c r="K2355"/>
  <c r="L2355" s="1"/>
  <c r="K2359"/>
  <c r="N2359" s="1"/>
  <c r="K2363"/>
  <c r="M2363" s="1"/>
  <c r="K2367"/>
  <c r="L2367" s="1"/>
  <c r="K2371"/>
  <c r="O2371" s="1"/>
  <c r="K2375"/>
  <c r="N2375" s="1"/>
  <c r="K2379"/>
  <c r="O2379" s="1"/>
  <c r="K2383"/>
  <c r="M2383" s="1"/>
  <c r="K2387"/>
  <c r="L2387" s="1"/>
  <c r="K2391"/>
  <c r="L2391" s="1"/>
  <c r="K2395"/>
  <c r="L2395" s="1"/>
  <c r="K2399"/>
  <c r="O2399" s="1"/>
  <c r="K2403"/>
  <c r="O2403" s="1"/>
  <c r="K2407"/>
  <c r="M2407" s="1"/>
  <c r="K2411"/>
  <c r="N2411" s="1"/>
  <c r="K2415"/>
  <c r="M2415" s="1"/>
  <c r="K2419"/>
  <c r="L2419" s="1"/>
  <c r="K2423"/>
  <c r="N2423" s="1"/>
  <c r="K2427"/>
  <c r="N2427" s="1"/>
  <c r="K2431"/>
  <c r="N2431" s="1"/>
  <c r="K2435"/>
  <c r="N2435" s="1"/>
  <c r="K2443"/>
  <c r="O2443" s="1"/>
  <c r="K2447"/>
  <c r="O2447" s="1"/>
  <c r="K2394"/>
  <c r="M2394" s="1"/>
  <c r="K2398"/>
  <c r="O2398" s="1"/>
  <c r="K2402"/>
  <c r="N2402" s="1"/>
  <c r="K2406"/>
  <c r="O2406" s="1"/>
  <c r="K2410"/>
  <c r="N2410" s="1"/>
  <c r="K2414"/>
  <c r="O2414" s="1"/>
  <c r="K2418"/>
  <c r="O2418" s="1"/>
  <c r="K2422"/>
  <c r="O2422" s="1"/>
  <c r="K2426"/>
  <c r="M2426" s="1"/>
  <c r="K2430"/>
  <c r="O2430" s="1"/>
  <c r="K2434"/>
  <c r="N2434" s="1"/>
  <c r="K2438"/>
  <c r="O2438" s="1"/>
  <c r="K2439"/>
  <c r="O2439" s="1"/>
  <c r="K2440"/>
  <c r="M2440" s="1"/>
  <c r="K2210"/>
  <c r="L2210" s="1"/>
  <c r="K2214"/>
  <c r="L2214" s="1"/>
  <c r="K2218"/>
  <c r="L2218" s="1"/>
  <c r="K2222"/>
  <c r="L2222" s="1"/>
  <c r="K2226"/>
  <c r="L2226" s="1"/>
  <c r="K2230"/>
  <c r="L2230" s="1"/>
  <c r="K2234"/>
  <c r="L2234" s="1"/>
  <c r="K2238"/>
  <c r="L2238" s="1"/>
  <c r="K2242"/>
  <c r="L2242" s="1"/>
  <c r="K2246"/>
  <c r="L2246" s="1"/>
  <c r="K2250"/>
  <c r="L2250" s="1"/>
  <c r="K2254"/>
  <c r="O2254" s="1"/>
  <c r="K2258"/>
  <c r="L2258" s="1"/>
  <c r="K2262"/>
  <c r="O2262" s="1"/>
  <c r="K2266"/>
  <c r="L2266" s="1"/>
  <c r="K2270"/>
  <c r="L2270" s="1"/>
  <c r="K2274"/>
  <c r="L2274" s="1"/>
  <c r="K2314"/>
  <c r="L2314" s="1"/>
  <c r="K2318"/>
  <c r="L2318" s="1"/>
  <c r="K2322"/>
  <c r="L2322" s="1"/>
  <c r="K2326"/>
  <c r="O2326" s="1"/>
  <c r="K2330"/>
  <c r="L2330" s="1"/>
  <c r="K2334"/>
  <c r="L2334" s="1"/>
  <c r="K2338"/>
  <c r="L2338" s="1"/>
  <c r="K2342"/>
  <c r="L2342" s="1"/>
  <c r="K2346"/>
  <c r="O2346" s="1"/>
  <c r="K2350"/>
  <c r="N2350" s="1"/>
  <c r="K2354"/>
  <c r="N2354" s="1"/>
  <c r="K2358"/>
  <c r="O2358" s="1"/>
  <c r="K2362"/>
  <c r="O2362" s="1"/>
  <c r="K2366"/>
  <c r="O2366" s="1"/>
  <c r="K2370"/>
  <c r="N2370" s="1"/>
  <c r="K2374"/>
  <c r="O2374" s="1"/>
  <c r="K2378"/>
  <c r="M2378" s="1"/>
  <c r="K2382"/>
  <c r="O2382" s="1"/>
  <c r="K2386"/>
  <c r="L2386" s="1"/>
  <c r="K2390"/>
  <c r="O2390" s="1"/>
  <c r="K2365"/>
  <c r="N2365" s="1"/>
  <c r="K2369"/>
  <c r="L2369" s="1"/>
  <c r="K2373"/>
  <c r="O2373" s="1"/>
  <c r="K2377"/>
  <c r="L2377" s="1"/>
  <c r="K2381"/>
  <c r="M2381" s="1"/>
  <c r="K2385"/>
  <c r="L2385" s="1"/>
  <c r="K2389"/>
  <c r="O2389" s="1"/>
  <c r="K2097"/>
  <c r="M2097" s="1"/>
  <c r="K2101"/>
  <c r="M2101" s="1"/>
  <c r="K2105"/>
  <c r="L2105" s="1"/>
  <c r="K2109"/>
  <c r="L2109" s="1"/>
  <c r="K2113"/>
  <c r="N2113" s="1"/>
  <c r="K2117"/>
  <c r="L2117" s="1"/>
  <c r="K2121"/>
  <c r="O2121" s="1"/>
  <c r="K2125"/>
  <c r="N2125" s="1"/>
  <c r="K2129"/>
  <c r="O2129" s="1"/>
  <c r="K2133"/>
  <c r="M2133" s="1"/>
  <c r="K2137"/>
  <c r="N2137" s="1"/>
  <c r="K2141"/>
  <c r="N2141" s="1"/>
  <c r="K2145"/>
  <c r="L2145" s="1"/>
  <c r="K2149"/>
  <c r="L2149" s="1"/>
  <c r="K2153"/>
  <c r="N2153" s="1"/>
  <c r="K2157"/>
  <c r="N2157" s="1"/>
  <c r="K2161"/>
  <c r="O2161" s="1"/>
  <c r="K2165"/>
  <c r="L2165" s="1"/>
  <c r="K2169"/>
  <c r="O2169" s="1"/>
  <c r="K2173"/>
  <c r="N2173" s="1"/>
  <c r="K2177"/>
  <c r="N2177" s="1"/>
  <c r="K2181"/>
  <c r="M2181" s="1"/>
  <c r="K2185"/>
  <c r="M2185" s="1"/>
  <c r="K2189"/>
  <c r="L2189" s="1"/>
  <c r="K2193"/>
  <c r="L2193" s="1"/>
  <c r="K2197"/>
  <c r="O2197" s="1"/>
  <c r="K2201"/>
  <c r="L2201" s="1"/>
  <c r="K2205"/>
  <c r="N2205" s="1"/>
  <c r="K2209"/>
  <c r="L2209" s="1"/>
  <c r="K2213"/>
  <c r="M2213" s="1"/>
  <c r="K2217"/>
  <c r="N2217" s="1"/>
  <c r="K2221"/>
  <c r="N2221" s="1"/>
  <c r="K2225"/>
  <c r="M2225" s="1"/>
  <c r="K2229"/>
  <c r="L2229" s="1"/>
  <c r="K2233"/>
  <c r="O2233" s="1"/>
  <c r="K2237"/>
  <c r="M2237" s="1"/>
  <c r="K2241"/>
  <c r="N2241" s="1"/>
  <c r="K2245"/>
  <c r="L2245" s="1"/>
  <c r="K2249"/>
  <c r="L2249" s="1"/>
  <c r="K2253"/>
  <c r="L2253" s="1"/>
  <c r="K2257"/>
  <c r="O2257" s="1"/>
  <c r="K2261"/>
  <c r="L2261" s="1"/>
  <c r="K2265"/>
  <c r="L2265" s="1"/>
  <c r="K2269"/>
  <c r="N2269" s="1"/>
  <c r="K2273"/>
  <c r="O2273" s="1"/>
  <c r="K2277"/>
  <c r="N2277" s="1"/>
  <c r="K2281"/>
  <c r="N2281" s="1"/>
  <c r="K2285"/>
  <c r="N2285" s="1"/>
  <c r="K2289"/>
  <c r="O2289" s="1"/>
  <c r="K2293"/>
  <c r="M2293" s="1"/>
  <c r="K2297"/>
  <c r="O2297" s="1"/>
  <c r="K2301"/>
  <c r="N2301" s="1"/>
  <c r="K2305"/>
  <c r="N2305" s="1"/>
  <c r="K2309"/>
  <c r="L2309" s="1"/>
  <c r="K2313"/>
  <c r="O2313" s="1"/>
  <c r="K2317"/>
  <c r="L2317" s="1"/>
  <c r="K2321"/>
  <c r="O2321" s="1"/>
  <c r="K2325"/>
  <c r="L2325" s="1"/>
  <c r="K2329"/>
  <c r="O2329" s="1"/>
  <c r="K2333"/>
  <c r="N2333" s="1"/>
  <c r="K2337"/>
  <c r="L2337" s="1"/>
  <c r="K2341"/>
  <c r="L2341" s="1"/>
  <c r="K2345"/>
  <c r="L2345" s="1"/>
  <c r="K2349"/>
  <c r="L2349" s="1"/>
  <c r="K2353"/>
  <c r="L2353" s="1"/>
  <c r="K2357"/>
  <c r="O2357" s="1"/>
  <c r="K2361"/>
  <c r="L2361" s="1"/>
  <c r="K2128"/>
  <c r="L2128" s="1"/>
  <c r="K2132"/>
  <c r="O2132" s="1"/>
  <c r="K2136"/>
  <c r="L2136" s="1"/>
  <c r="K2140"/>
  <c r="L2140" s="1"/>
  <c r="K2144"/>
  <c r="L2144" s="1"/>
  <c r="K2148"/>
  <c r="O2148" s="1"/>
  <c r="K2152"/>
  <c r="O2152" s="1"/>
  <c r="K2156"/>
  <c r="N2156" s="1"/>
  <c r="K2160"/>
  <c r="L2160" s="1"/>
  <c r="K2164"/>
  <c r="O2164" s="1"/>
  <c r="K2168"/>
  <c r="L2168" s="1"/>
  <c r="K2172"/>
  <c r="L2172" s="1"/>
  <c r="K2176"/>
  <c r="L2176" s="1"/>
  <c r="K2180"/>
  <c r="O2180" s="1"/>
  <c r="K2184"/>
  <c r="O2184" s="1"/>
  <c r="K2188"/>
  <c r="L2188" s="1"/>
  <c r="K2192"/>
  <c r="O2192" s="1"/>
  <c r="K2196"/>
  <c r="L2196" s="1"/>
  <c r="K2200"/>
  <c r="L2200" s="1"/>
  <c r="K2204"/>
  <c r="L2204" s="1"/>
  <c r="K2208"/>
  <c r="L2208" s="1"/>
  <c r="K2212"/>
  <c r="M2212" s="1"/>
  <c r="K2216"/>
  <c r="O2216" s="1"/>
  <c r="K2220"/>
  <c r="O2220" s="1"/>
  <c r="K2224"/>
  <c r="L2224" s="1"/>
  <c r="K2228"/>
  <c r="L2228" s="1"/>
  <c r="K2232"/>
  <c r="L2232" s="1"/>
  <c r="K2236"/>
  <c r="L2236" s="1"/>
  <c r="K2240"/>
  <c r="L2240" s="1"/>
  <c r="K2244"/>
  <c r="L2244" s="1"/>
  <c r="K2248"/>
  <c r="O2248" s="1"/>
  <c r="K2252"/>
  <c r="O2252" s="1"/>
  <c r="K2256"/>
  <c r="L2256" s="1"/>
  <c r="K2260"/>
  <c r="M2260" s="1"/>
  <c r="K2264"/>
  <c r="L2264" s="1"/>
  <c r="K2268"/>
  <c r="L2268" s="1"/>
  <c r="K2272"/>
  <c r="L2272" s="1"/>
  <c r="K2276"/>
  <c r="M2276" s="1"/>
  <c r="K2280"/>
  <c r="O2280" s="1"/>
  <c r="K2284"/>
  <c r="L2284" s="1"/>
  <c r="K2288"/>
  <c r="L2288" s="1"/>
  <c r="K2292"/>
  <c r="M2292" s="1"/>
  <c r="K2296"/>
  <c r="L2296" s="1"/>
  <c r="K2300"/>
  <c r="L2300" s="1"/>
  <c r="K2304"/>
  <c r="L2304" s="1"/>
  <c r="K2308"/>
  <c r="L2308" s="1"/>
  <c r="K2278"/>
  <c r="L2278" s="1"/>
  <c r="K2282"/>
  <c r="L2282" s="1"/>
  <c r="K2286"/>
  <c r="M2286" s="1"/>
  <c r="K2290"/>
  <c r="L2290" s="1"/>
  <c r="K2294"/>
  <c r="L2294" s="1"/>
  <c r="K2298"/>
  <c r="L2298" s="1"/>
  <c r="K2302"/>
  <c r="L2302" s="1"/>
  <c r="K2306"/>
  <c r="L2306" s="1"/>
  <c r="K2310"/>
  <c r="M2310" s="1"/>
  <c r="K2211"/>
  <c r="O2211" s="1"/>
  <c r="K2215"/>
  <c r="N2215" s="1"/>
  <c r="K2219"/>
  <c r="O2219" s="1"/>
  <c r="K2223"/>
  <c r="N2223" s="1"/>
  <c r="K2227"/>
  <c r="M2227" s="1"/>
  <c r="K2231"/>
  <c r="N2231" s="1"/>
  <c r="K2235"/>
  <c r="O2235" s="1"/>
  <c r="K2239"/>
  <c r="N2239" s="1"/>
  <c r="K2243"/>
  <c r="O2243" s="1"/>
  <c r="K2247"/>
  <c r="N2247" s="1"/>
  <c r="K2251"/>
  <c r="O2251" s="1"/>
  <c r="K2255"/>
  <c r="N2255" s="1"/>
  <c r="K2259"/>
  <c r="O2259" s="1"/>
  <c r="K2263"/>
  <c r="N2263" s="1"/>
  <c r="K2267"/>
  <c r="O2267" s="1"/>
  <c r="K2271"/>
  <c r="N2271" s="1"/>
  <c r="K2275"/>
  <c r="O2275" s="1"/>
  <c r="K2279"/>
  <c r="N2279" s="1"/>
  <c r="K2283"/>
  <c r="N2283" s="1"/>
  <c r="K2287"/>
  <c r="N2287" s="1"/>
  <c r="K2291"/>
  <c r="O2291" s="1"/>
  <c r="K2295"/>
  <c r="N2295" s="1"/>
  <c r="K2299"/>
  <c r="O2299" s="1"/>
  <c r="K2303"/>
  <c r="N2303" s="1"/>
  <c r="K2307"/>
  <c r="O2307" s="1"/>
  <c r="K2095"/>
  <c r="N2095" s="1"/>
  <c r="K2099"/>
  <c r="O2099" s="1"/>
  <c r="K2103"/>
  <c r="N2103" s="1"/>
  <c r="K2107"/>
  <c r="O2107" s="1"/>
  <c r="K2111"/>
  <c r="N2111" s="1"/>
  <c r="K2115"/>
  <c r="O2115" s="1"/>
  <c r="K2119"/>
  <c r="N2119" s="1"/>
  <c r="K2127"/>
  <c r="N2127" s="1"/>
  <c r="K2131"/>
  <c r="O2131" s="1"/>
  <c r="K2135"/>
  <c r="N2135" s="1"/>
  <c r="K2139"/>
  <c r="O2139" s="1"/>
  <c r="K2143"/>
  <c r="N2143" s="1"/>
  <c r="K2147"/>
  <c r="O2147" s="1"/>
  <c r="K2151"/>
  <c r="N2151" s="1"/>
  <c r="K2155"/>
  <c r="M2155" s="1"/>
  <c r="K2159"/>
  <c r="N2159" s="1"/>
  <c r="K2163"/>
  <c r="O2163" s="1"/>
  <c r="K2167"/>
  <c r="N2167" s="1"/>
  <c r="K2171"/>
  <c r="O2171" s="1"/>
  <c r="K2175"/>
  <c r="N2175" s="1"/>
  <c r="K2179"/>
  <c r="O2179" s="1"/>
  <c r="K2183"/>
  <c r="N2183" s="1"/>
  <c r="K2187"/>
  <c r="O2187" s="1"/>
  <c r="K2191"/>
  <c r="N2191" s="1"/>
  <c r="K2195"/>
  <c r="O2195" s="1"/>
  <c r="K2199"/>
  <c r="N2199" s="1"/>
  <c r="K2203"/>
  <c r="O2203" s="1"/>
  <c r="K2207"/>
  <c r="N2207" s="1"/>
  <c r="K2126"/>
  <c r="O2126" s="1"/>
  <c r="K2130"/>
  <c r="L2130" s="1"/>
  <c r="K2134"/>
  <c r="O2134" s="1"/>
  <c r="K2138"/>
  <c r="L2138" s="1"/>
  <c r="K2142"/>
  <c r="L2142" s="1"/>
  <c r="K2146"/>
  <c r="L2146" s="1"/>
  <c r="K2150"/>
  <c r="L2150" s="1"/>
  <c r="K2154"/>
  <c r="L2154" s="1"/>
  <c r="K2158"/>
  <c r="O2158" s="1"/>
  <c r="K2162"/>
  <c r="L2162" s="1"/>
  <c r="K2166"/>
  <c r="O2166" s="1"/>
  <c r="K2170"/>
  <c r="L2170" s="1"/>
  <c r="K2174"/>
  <c r="O2174" s="1"/>
  <c r="K2178"/>
  <c r="L2178" s="1"/>
  <c r="K2182"/>
  <c r="L2182" s="1"/>
  <c r="K2186"/>
  <c r="L2186" s="1"/>
  <c r="K2190"/>
  <c r="O2190" s="1"/>
  <c r="K2194"/>
  <c r="L2194" s="1"/>
  <c r="K2198"/>
  <c r="O2198" s="1"/>
  <c r="K2202"/>
  <c r="L2202" s="1"/>
  <c r="K2206"/>
  <c r="L2206" s="1"/>
  <c r="K1802"/>
  <c r="N1802" s="1"/>
  <c r="K1806"/>
  <c r="N1806" s="1"/>
  <c r="K1810"/>
  <c r="M1810" s="1"/>
  <c r="K1814"/>
  <c r="O1814" s="1"/>
  <c r="K1818"/>
  <c r="M1818" s="1"/>
  <c r="K1822"/>
  <c r="N1822" s="1"/>
  <c r="K1826"/>
  <c r="M1826" s="1"/>
  <c r="K1830"/>
  <c r="O1830" s="1"/>
  <c r="K1834"/>
  <c r="O1834" s="1"/>
  <c r="K1838"/>
  <c r="M1838" s="1"/>
  <c r="K1842"/>
  <c r="M1842" s="1"/>
  <c r="K1846"/>
  <c r="M1846" s="1"/>
  <c r="K1850"/>
  <c r="O1850" s="1"/>
  <c r="K1854"/>
  <c r="O1854" s="1"/>
  <c r="K1858"/>
  <c r="M1858" s="1"/>
  <c r="K1862"/>
  <c r="N1862" s="1"/>
  <c r="K1866"/>
  <c r="O1866" s="1"/>
  <c r="K1870"/>
  <c r="O1870" s="1"/>
  <c r="K1874"/>
  <c r="L1874" s="1"/>
  <c r="K1878"/>
  <c r="O1878" s="1"/>
  <c r="K1882"/>
  <c r="O1882" s="1"/>
  <c r="K1886"/>
  <c r="O1886" s="1"/>
  <c r="K1890"/>
  <c r="L1890" s="1"/>
  <c r="K1894"/>
  <c r="O1894" s="1"/>
  <c r="K1898"/>
  <c r="M1898" s="1"/>
  <c r="K1902"/>
  <c r="O1902" s="1"/>
  <c r="K1906"/>
  <c r="O1906" s="1"/>
  <c r="K1910"/>
  <c r="O1910" s="1"/>
  <c r="K1914"/>
  <c r="O1914" s="1"/>
  <c r="K1918"/>
  <c r="L1918" s="1"/>
  <c r="K1922"/>
  <c r="L1922" s="1"/>
  <c r="K1926"/>
  <c r="M1926" s="1"/>
  <c r="K1930"/>
  <c r="L1930" s="1"/>
  <c r="K1934"/>
  <c r="N1934" s="1"/>
  <c r="K1938"/>
  <c r="L1938" s="1"/>
  <c r="K1942"/>
  <c r="O1942" s="1"/>
  <c r="K1946"/>
  <c r="L1946" s="1"/>
  <c r="K1950"/>
  <c r="O1950" s="1"/>
  <c r="K1954"/>
  <c r="L1954" s="1"/>
  <c r="K1958"/>
  <c r="L1958" s="1"/>
  <c r="K1962"/>
  <c r="L1962" s="1"/>
  <c r="K1966"/>
  <c r="L1966" s="1"/>
  <c r="K1970"/>
  <c r="L1970" s="1"/>
  <c r="K1974"/>
  <c r="N1974" s="1"/>
  <c r="K1978"/>
  <c r="L1978" s="1"/>
  <c r="K1982"/>
  <c r="M1982" s="1"/>
  <c r="K1986"/>
  <c r="L1986" s="1"/>
  <c r="K1990"/>
  <c r="L1990" s="1"/>
  <c r="K1994"/>
  <c r="L1994" s="1"/>
  <c r="K1998"/>
  <c r="L1998" s="1"/>
  <c r="K2002"/>
  <c r="L2002" s="1"/>
  <c r="K2006"/>
  <c r="O2006" s="1"/>
  <c r="K2010"/>
  <c r="L2010" s="1"/>
  <c r="K2014"/>
  <c r="L2014" s="1"/>
  <c r="K2018"/>
  <c r="L2018" s="1"/>
  <c r="K2022"/>
  <c r="O2022" s="1"/>
  <c r="K2026"/>
  <c r="L2026" s="1"/>
  <c r="K2030"/>
  <c r="O2030" s="1"/>
  <c r="K2034"/>
  <c r="L2034" s="1"/>
  <c r="K2038"/>
  <c r="L2038" s="1"/>
  <c r="K2042"/>
  <c r="L2042" s="1"/>
  <c r="K2046"/>
  <c r="L2046" s="1"/>
  <c r="K2050"/>
  <c r="L2050" s="1"/>
  <c r="K2054"/>
  <c r="N2054" s="1"/>
  <c r="K2058"/>
  <c r="L2058" s="1"/>
  <c r="K2062"/>
  <c r="L2062" s="1"/>
  <c r="K2066"/>
  <c r="L2066" s="1"/>
  <c r="K2070"/>
  <c r="L2070" s="1"/>
  <c r="K2074"/>
  <c r="L2074" s="1"/>
  <c r="K2078"/>
  <c r="O2078" s="1"/>
  <c r="K2082"/>
  <c r="L2082" s="1"/>
  <c r="K2086"/>
  <c r="L2086" s="1"/>
  <c r="K2090"/>
  <c r="L2090" s="1"/>
  <c r="K2094"/>
  <c r="L2094" s="1"/>
  <c r="K2098"/>
  <c r="L2098" s="1"/>
  <c r="K2102"/>
  <c r="L2102" s="1"/>
  <c r="K2106"/>
  <c r="L2106" s="1"/>
  <c r="K2110"/>
  <c r="O2110" s="1"/>
  <c r="K2114"/>
  <c r="L2114" s="1"/>
  <c r="K2118"/>
  <c r="O2118" s="1"/>
  <c r="K2122"/>
  <c r="L2122" s="1"/>
  <c r="K2123"/>
  <c r="O2123" s="1"/>
  <c r="K1804"/>
  <c r="N1804" s="1"/>
  <c r="K1808"/>
  <c r="M1808" s="1"/>
  <c r="K1812"/>
  <c r="N1812" s="1"/>
  <c r="K1816"/>
  <c r="M1816" s="1"/>
  <c r="K1820"/>
  <c r="L1820" s="1"/>
  <c r="K1824"/>
  <c r="M1824" s="1"/>
  <c r="K1828"/>
  <c r="O1828" s="1"/>
  <c r="K1832"/>
  <c r="M1832" s="1"/>
  <c r="K1836"/>
  <c r="O1836" s="1"/>
  <c r="K1840"/>
  <c r="M1840" s="1"/>
  <c r="K1844"/>
  <c r="N1844" s="1"/>
  <c r="K1848"/>
  <c r="M1848" s="1"/>
  <c r="K1852"/>
  <c r="L1852" s="1"/>
  <c r="K1856"/>
  <c r="M1856" s="1"/>
  <c r="K1860"/>
  <c r="N1860" s="1"/>
  <c r="K1864"/>
  <c r="M1864" s="1"/>
  <c r="K1868"/>
  <c r="O1868" s="1"/>
  <c r="K1872"/>
  <c r="M1872" s="1"/>
  <c r="K1876"/>
  <c r="L1876" s="1"/>
  <c r="K1880"/>
  <c r="M1880" s="1"/>
  <c r="K1884"/>
  <c r="L1884" s="1"/>
  <c r="K1888"/>
  <c r="M1888" s="1"/>
  <c r="K1892"/>
  <c r="L1892" s="1"/>
  <c r="K1896"/>
  <c r="M1896" s="1"/>
  <c r="K1900"/>
  <c r="L1900" s="1"/>
  <c r="K1904"/>
  <c r="M1904" s="1"/>
  <c r="K1908"/>
  <c r="N1908" s="1"/>
  <c r="K1912"/>
  <c r="M1912" s="1"/>
  <c r="K1916"/>
  <c r="L1916" s="1"/>
  <c r="K1920"/>
  <c r="M1920" s="1"/>
  <c r="K1924"/>
  <c r="N1924" s="1"/>
  <c r="K1928"/>
  <c r="M1928" s="1"/>
  <c r="K1932"/>
  <c r="L1932" s="1"/>
  <c r="K1936"/>
  <c r="M1936" s="1"/>
  <c r="K1940"/>
  <c r="N1940" s="1"/>
  <c r="K1944"/>
  <c r="M1944" s="1"/>
  <c r="K1948"/>
  <c r="L1948" s="1"/>
  <c r="K1952"/>
  <c r="M1952" s="1"/>
  <c r="K1956"/>
  <c r="L1956" s="1"/>
  <c r="K1960"/>
  <c r="O1960" s="1"/>
  <c r="K1964"/>
  <c r="O1964" s="1"/>
  <c r="K1968"/>
  <c r="L1968" s="1"/>
  <c r="K1972"/>
  <c r="L1972" s="1"/>
  <c r="K1976"/>
  <c r="L1976" s="1"/>
  <c r="K1980"/>
  <c r="O1980" s="1"/>
  <c r="K1984"/>
  <c r="O1984" s="1"/>
  <c r="K1988"/>
  <c r="L1988" s="1"/>
  <c r="K1992"/>
  <c r="L1992" s="1"/>
  <c r="K1996"/>
  <c r="L1996" s="1"/>
  <c r="K2000"/>
  <c r="O2000" s="1"/>
  <c r="K2004"/>
  <c r="O2004" s="1"/>
  <c r="K2008"/>
  <c r="L2008" s="1"/>
  <c r="K2012"/>
  <c r="L2012" s="1"/>
  <c r="K2016"/>
  <c r="L2016" s="1"/>
  <c r="K2020"/>
  <c r="O2020" s="1"/>
  <c r="K2024"/>
  <c r="M2024" s="1"/>
  <c r="K2028"/>
  <c r="O2028" s="1"/>
  <c r="K2032"/>
  <c r="L2032" s="1"/>
  <c r="K2036"/>
  <c r="O2036" s="1"/>
  <c r="K2040"/>
  <c r="L2040" s="1"/>
  <c r="K2044"/>
  <c r="L2044" s="1"/>
  <c r="K2048"/>
  <c r="L2048" s="1"/>
  <c r="K2052"/>
  <c r="O2052" s="1"/>
  <c r="K2056"/>
  <c r="O2056" s="1"/>
  <c r="K2060"/>
  <c r="L2060" s="1"/>
  <c r="K2064"/>
  <c r="N2064" s="1"/>
  <c r="K2068"/>
  <c r="L2068" s="1"/>
  <c r="K2072"/>
  <c r="L2072" s="1"/>
  <c r="K2076"/>
  <c r="L2076" s="1"/>
  <c r="K2080"/>
  <c r="L2080" s="1"/>
  <c r="K2084"/>
  <c r="O2084" s="1"/>
  <c r="K2088"/>
  <c r="M2088" s="1"/>
  <c r="K2092"/>
  <c r="O2092" s="1"/>
  <c r="K2096"/>
  <c r="L2096" s="1"/>
  <c r="K2100"/>
  <c r="L2100" s="1"/>
  <c r="K2104"/>
  <c r="L2104" s="1"/>
  <c r="K2108"/>
  <c r="L2108" s="1"/>
  <c r="K2112"/>
  <c r="L2112" s="1"/>
  <c r="K2116"/>
  <c r="O2116" s="1"/>
  <c r="K2120"/>
  <c r="O2120" s="1"/>
  <c r="K2124"/>
  <c r="N2124" s="1"/>
  <c r="K1727"/>
  <c r="M1727" s="1"/>
  <c r="K1731"/>
  <c r="M1731" s="1"/>
  <c r="K1735"/>
  <c r="M1735" s="1"/>
  <c r="K1739"/>
  <c r="L1739" s="1"/>
  <c r="K1743"/>
  <c r="M1743" s="1"/>
  <c r="K1747"/>
  <c r="L1747" s="1"/>
  <c r="K1751"/>
  <c r="L1751" s="1"/>
  <c r="K1755"/>
  <c r="L1755" s="1"/>
  <c r="K1759"/>
  <c r="N1759" s="1"/>
  <c r="K1763"/>
  <c r="L1763" s="1"/>
  <c r="K1767"/>
  <c r="O1767" s="1"/>
  <c r="K1771"/>
  <c r="L1771" s="1"/>
  <c r="K1775"/>
  <c r="O1775" s="1"/>
  <c r="K1779"/>
  <c r="L1779" s="1"/>
  <c r="K1783"/>
  <c r="M1783" s="1"/>
  <c r="K1787"/>
  <c r="L1787" s="1"/>
  <c r="K1791"/>
  <c r="L1791" s="1"/>
  <c r="K1795"/>
  <c r="O1795" s="1"/>
  <c r="K1803"/>
  <c r="L1803" s="1"/>
  <c r="K1807"/>
  <c r="M1807" s="1"/>
  <c r="K1811"/>
  <c r="L1811" s="1"/>
  <c r="K1815"/>
  <c r="N1815" s="1"/>
  <c r="K1819"/>
  <c r="L1819" s="1"/>
  <c r="K1823"/>
  <c r="N1823" s="1"/>
  <c r="K1827"/>
  <c r="L1827" s="1"/>
  <c r="K1831"/>
  <c r="M1831" s="1"/>
  <c r="K1835"/>
  <c r="L1835" s="1"/>
  <c r="K1839"/>
  <c r="O1839" s="1"/>
  <c r="K1843"/>
  <c r="L1843" s="1"/>
  <c r="K1847"/>
  <c r="N1847" s="1"/>
  <c r="K1851"/>
  <c r="L1851" s="1"/>
  <c r="K1855"/>
  <c r="L1855" s="1"/>
  <c r="K1859"/>
  <c r="L1859" s="1"/>
  <c r="K1863"/>
  <c r="O1863" s="1"/>
  <c r="K1867"/>
  <c r="L1867" s="1"/>
  <c r="K1871"/>
  <c r="M1871" s="1"/>
  <c r="K1875"/>
  <c r="M1875" s="1"/>
  <c r="K1879"/>
  <c r="O1879" s="1"/>
  <c r="K1883"/>
  <c r="L1883" s="1"/>
  <c r="K1887"/>
  <c r="N1887" s="1"/>
  <c r="K1891"/>
  <c r="L1891" s="1"/>
  <c r="K1895"/>
  <c r="L1895" s="1"/>
  <c r="K1899"/>
  <c r="L1899" s="1"/>
  <c r="K1903"/>
  <c r="O1903" s="1"/>
  <c r="K1907"/>
  <c r="M1907" s="1"/>
  <c r="K1911"/>
  <c r="M1911" s="1"/>
  <c r="K1915"/>
  <c r="L1915" s="1"/>
  <c r="K1919"/>
  <c r="L1919" s="1"/>
  <c r="K1923"/>
  <c r="L1923" s="1"/>
  <c r="K1927"/>
  <c r="L1927" s="1"/>
  <c r="K1931"/>
  <c r="L1931" s="1"/>
  <c r="K1935"/>
  <c r="M1935" s="1"/>
  <c r="K1939"/>
  <c r="M1939" s="1"/>
  <c r="K1943"/>
  <c r="N1943" s="1"/>
  <c r="K1947"/>
  <c r="L1947" s="1"/>
  <c r="K1951"/>
  <c r="N1951" s="1"/>
  <c r="K1955"/>
  <c r="M1955" s="1"/>
  <c r="K1959"/>
  <c r="N1959" s="1"/>
  <c r="K1963"/>
  <c r="O1963" s="1"/>
  <c r="K1967"/>
  <c r="N1967" s="1"/>
  <c r="K1971"/>
  <c r="N1971" s="1"/>
  <c r="K1975"/>
  <c r="N1975" s="1"/>
  <c r="K1979"/>
  <c r="O1979" s="1"/>
  <c r="K1983"/>
  <c r="N1983" s="1"/>
  <c r="K1987"/>
  <c r="L1987" s="1"/>
  <c r="K1991"/>
  <c r="N1991" s="1"/>
  <c r="K1995"/>
  <c r="O1995" s="1"/>
  <c r="K1999"/>
  <c r="N1999" s="1"/>
  <c r="K2003"/>
  <c r="L2003" s="1"/>
  <c r="K2007"/>
  <c r="N2007" s="1"/>
  <c r="K2011"/>
  <c r="O2011" s="1"/>
  <c r="K2015"/>
  <c r="N2015" s="1"/>
  <c r="K2019"/>
  <c r="N2019" s="1"/>
  <c r="K2023"/>
  <c r="N2023" s="1"/>
  <c r="K2027"/>
  <c r="O2027" s="1"/>
  <c r="K2031"/>
  <c r="N2031" s="1"/>
  <c r="K2035"/>
  <c r="M2035" s="1"/>
  <c r="K2039"/>
  <c r="N2039" s="1"/>
  <c r="K2043"/>
  <c r="O2043" s="1"/>
  <c r="K2047"/>
  <c r="N2047" s="1"/>
  <c r="K2051"/>
  <c r="L2051" s="1"/>
  <c r="K2055"/>
  <c r="N2055" s="1"/>
  <c r="K2059"/>
  <c r="O2059" s="1"/>
  <c r="K2063"/>
  <c r="N2063" s="1"/>
  <c r="K2067"/>
  <c r="L2067" s="1"/>
  <c r="K2071"/>
  <c r="N2071" s="1"/>
  <c r="K2075"/>
  <c r="O2075" s="1"/>
  <c r="K2079"/>
  <c r="N2079" s="1"/>
  <c r="K2083"/>
  <c r="L2083" s="1"/>
  <c r="K2087"/>
  <c r="N2087" s="1"/>
  <c r="K2091"/>
  <c r="O2091" s="1"/>
  <c r="K1733"/>
  <c r="N1733" s="1"/>
  <c r="K1737"/>
  <c r="O1737" s="1"/>
  <c r="K1741"/>
  <c r="M1741" s="1"/>
  <c r="K1745"/>
  <c r="O1745" s="1"/>
  <c r="K1749"/>
  <c r="O1749" s="1"/>
  <c r="K1753"/>
  <c r="O1753" s="1"/>
  <c r="K1757"/>
  <c r="N1757" s="1"/>
  <c r="K1761"/>
  <c r="O1761" s="1"/>
  <c r="K1765"/>
  <c r="O1765" s="1"/>
  <c r="K1769"/>
  <c r="O1769" s="1"/>
  <c r="K1773"/>
  <c r="O1773" s="1"/>
  <c r="K1777"/>
  <c r="O1777" s="1"/>
  <c r="K1781"/>
  <c r="O1781" s="1"/>
  <c r="K1785"/>
  <c r="O1785" s="1"/>
  <c r="K1789"/>
  <c r="N1789" s="1"/>
  <c r="K1793"/>
  <c r="O1793" s="1"/>
  <c r="K1797"/>
  <c r="O1797" s="1"/>
  <c r="K1801"/>
  <c r="N1801" s="1"/>
  <c r="K1805"/>
  <c r="O1805" s="1"/>
  <c r="K1809"/>
  <c r="O1809" s="1"/>
  <c r="K1813"/>
  <c r="O1813" s="1"/>
  <c r="K1817"/>
  <c r="O1817" s="1"/>
  <c r="K1821"/>
  <c r="N1821" s="1"/>
  <c r="K1825"/>
  <c r="O1825" s="1"/>
  <c r="K1829"/>
  <c r="O1829" s="1"/>
  <c r="K1833"/>
  <c r="O1833" s="1"/>
  <c r="K1837"/>
  <c r="O1837" s="1"/>
  <c r="K1841"/>
  <c r="O1841" s="1"/>
  <c r="K1845"/>
  <c r="O1845" s="1"/>
  <c r="K1849"/>
  <c r="O1849" s="1"/>
  <c r="K1853"/>
  <c r="N1853" s="1"/>
  <c r="K1857"/>
  <c r="O1857" s="1"/>
  <c r="K1861"/>
  <c r="O1861" s="1"/>
  <c r="K1865"/>
  <c r="O1865" s="1"/>
  <c r="K1869"/>
  <c r="O1869" s="1"/>
  <c r="K1873"/>
  <c r="O1873" s="1"/>
  <c r="K1877"/>
  <c r="O1877" s="1"/>
  <c r="K1881"/>
  <c r="O1881" s="1"/>
  <c r="K1885"/>
  <c r="O1885" s="1"/>
  <c r="K1889"/>
  <c r="O1889" s="1"/>
  <c r="K1893"/>
  <c r="O1893" s="1"/>
  <c r="K1897"/>
  <c r="O1897" s="1"/>
  <c r="K1901"/>
  <c r="O1901" s="1"/>
  <c r="K1905"/>
  <c r="O1905" s="1"/>
  <c r="K1909"/>
  <c r="O1909" s="1"/>
  <c r="K1913"/>
  <c r="O1913" s="1"/>
  <c r="K1917"/>
  <c r="O1917" s="1"/>
  <c r="K1921"/>
  <c r="O1921" s="1"/>
  <c r="K1925"/>
  <c r="O1925" s="1"/>
  <c r="K1929"/>
  <c r="O1929" s="1"/>
  <c r="K1933"/>
  <c r="O1933" s="1"/>
  <c r="K1937"/>
  <c r="O1937" s="1"/>
  <c r="K1941"/>
  <c r="O1941" s="1"/>
  <c r="K1945"/>
  <c r="O1945" s="1"/>
  <c r="K1949"/>
  <c r="O1949" s="1"/>
  <c r="K1953"/>
  <c r="O1953" s="1"/>
  <c r="K1957"/>
  <c r="O1957" s="1"/>
  <c r="K1961"/>
  <c r="O1961" s="1"/>
  <c r="K1965"/>
  <c r="O1965" s="1"/>
  <c r="K1969"/>
  <c r="O1969" s="1"/>
  <c r="K1973"/>
  <c r="O1973" s="1"/>
  <c r="K1977"/>
  <c r="O1977" s="1"/>
  <c r="K1981"/>
  <c r="N1981" s="1"/>
  <c r="K1985"/>
  <c r="N1985" s="1"/>
  <c r="K1989"/>
  <c r="O1989" s="1"/>
  <c r="K1993"/>
  <c r="O1993" s="1"/>
  <c r="K1997"/>
  <c r="O1997" s="1"/>
  <c r="K2001"/>
  <c r="O2001" s="1"/>
  <c r="K2005"/>
  <c r="O2005" s="1"/>
  <c r="K2009"/>
  <c r="O2009" s="1"/>
  <c r="K2013"/>
  <c r="O2013" s="1"/>
  <c r="K2017"/>
  <c r="O2017" s="1"/>
  <c r="K2021"/>
  <c r="O2021" s="1"/>
  <c r="K2025"/>
  <c r="O2025" s="1"/>
  <c r="K2029"/>
  <c r="O2029" s="1"/>
  <c r="K2033"/>
  <c r="O2033" s="1"/>
  <c r="K2037"/>
  <c r="O2037" s="1"/>
  <c r="K2041"/>
  <c r="O2041" s="1"/>
  <c r="K2045"/>
  <c r="N2045" s="1"/>
  <c r="K2049"/>
  <c r="N2049" s="1"/>
  <c r="K2053"/>
  <c r="O2053" s="1"/>
  <c r="K2057"/>
  <c r="O2057" s="1"/>
  <c r="K2061"/>
  <c r="O2061" s="1"/>
  <c r="K2065"/>
  <c r="O2065" s="1"/>
  <c r="K2069"/>
  <c r="O2069" s="1"/>
  <c r="K2073"/>
  <c r="O2073" s="1"/>
  <c r="K2077"/>
  <c r="N2077" s="1"/>
  <c r="K2081"/>
  <c r="O2081" s="1"/>
  <c r="K2085"/>
  <c r="O2085" s="1"/>
  <c r="K2089"/>
  <c r="O2089" s="1"/>
  <c r="K2093"/>
  <c r="O2093" s="1"/>
  <c r="K1538"/>
  <c r="L1538" s="1"/>
  <c r="K1542"/>
  <c r="N1542" s="1"/>
  <c r="K1546"/>
  <c r="L1546" s="1"/>
  <c r="K1550"/>
  <c r="O1550" s="1"/>
  <c r="K1554"/>
  <c r="N1554" s="1"/>
  <c r="K1558"/>
  <c r="N1558" s="1"/>
  <c r="K1562"/>
  <c r="N1562" s="1"/>
  <c r="K1566"/>
  <c r="N1566" s="1"/>
  <c r="K1570"/>
  <c r="O1570" s="1"/>
  <c r="K1574"/>
  <c r="N1574" s="1"/>
  <c r="K1578"/>
  <c r="O1578" s="1"/>
  <c r="K1582"/>
  <c r="O1582" s="1"/>
  <c r="K1586"/>
  <c r="N1586" s="1"/>
  <c r="K1590"/>
  <c r="N1590" s="1"/>
  <c r="K1594"/>
  <c r="N1594" s="1"/>
  <c r="K1598"/>
  <c r="N1598" s="1"/>
  <c r="K1602"/>
  <c r="O1602" s="1"/>
  <c r="K1606"/>
  <c r="N1606" s="1"/>
  <c r="K1610"/>
  <c r="L1610" s="1"/>
  <c r="K1614"/>
  <c r="O1614" s="1"/>
  <c r="K1618"/>
  <c r="N1618" s="1"/>
  <c r="K1622"/>
  <c r="N1622" s="1"/>
  <c r="K1626"/>
  <c r="N1626" s="1"/>
  <c r="K1630"/>
  <c r="N1630" s="1"/>
  <c r="K1634"/>
  <c r="N1634" s="1"/>
  <c r="K1638"/>
  <c r="N1638" s="1"/>
  <c r="K1642"/>
  <c r="L1642" s="1"/>
  <c r="K1646"/>
  <c r="O1646" s="1"/>
  <c r="K1650"/>
  <c r="N1650" s="1"/>
  <c r="K1654"/>
  <c r="N1654" s="1"/>
  <c r="K1658"/>
  <c r="N1658" s="1"/>
  <c r="K1662"/>
  <c r="N1662" s="1"/>
  <c r="K1666"/>
  <c r="O1666" s="1"/>
  <c r="K1670"/>
  <c r="N1670" s="1"/>
  <c r="K1674"/>
  <c r="O1674" s="1"/>
  <c r="K1678"/>
  <c r="O1678" s="1"/>
  <c r="K1682"/>
  <c r="N1682" s="1"/>
  <c r="K1686"/>
  <c r="N1686" s="1"/>
  <c r="K1690"/>
  <c r="N1690" s="1"/>
  <c r="K1694"/>
  <c r="N1694" s="1"/>
  <c r="K1698"/>
  <c r="O1698" s="1"/>
  <c r="K1702"/>
  <c r="N1702" s="1"/>
  <c r="K1706"/>
  <c r="O1706" s="1"/>
  <c r="K1710"/>
  <c r="O1710" s="1"/>
  <c r="K1714"/>
  <c r="N1714" s="1"/>
  <c r="K1718"/>
  <c r="N1718" s="1"/>
  <c r="K1722"/>
  <c r="N1722" s="1"/>
  <c r="K1726"/>
  <c r="L1726" s="1"/>
  <c r="K1730"/>
  <c r="O1730" s="1"/>
  <c r="K1734"/>
  <c r="N1734" s="1"/>
  <c r="K1738"/>
  <c r="O1738" s="1"/>
  <c r="K1742"/>
  <c r="O1742" s="1"/>
  <c r="K1746"/>
  <c r="O1746" s="1"/>
  <c r="K1750"/>
  <c r="O1750" s="1"/>
  <c r="K1754"/>
  <c r="O1754" s="1"/>
  <c r="K1758"/>
  <c r="O1758" s="1"/>
  <c r="K1762"/>
  <c r="M1762" s="1"/>
  <c r="K1766"/>
  <c r="O1766" s="1"/>
  <c r="K1770"/>
  <c r="O1770" s="1"/>
  <c r="K1774"/>
  <c r="O1774" s="1"/>
  <c r="K1778"/>
  <c r="O1778" s="1"/>
  <c r="K1782"/>
  <c r="O1782" s="1"/>
  <c r="K1786"/>
  <c r="O1786" s="1"/>
  <c r="K1790"/>
  <c r="O1790" s="1"/>
  <c r="K1794"/>
  <c r="M1794" s="1"/>
  <c r="K1798"/>
  <c r="O1798" s="1"/>
  <c r="K1799"/>
  <c r="O1799" s="1"/>
  <c r="K1644"/>
  <c r="O1644" s="1"/>
  <c r="K1648"/>
  <c r="O1648" s="1"/>
  <c r="K1652"/>
  <c r="O1652" s="1"/>
  <c r="K1656"/>
  <c r="O1656" s="1"/>
  <c r="K1660"/>
  <c r="O1660" s="1"/>
  <c r="K1664"/>
  <c r="O1664" s="1"/>
  <c r="K1668"/>
  <c r="O1668" s="1"/>
  <c r="K1672"/>
  <c r="O1672" s="1"/>
  <c r="K1676"/>
  <c r="O1676" s="1"/>
  <c r="K1680"/>
  <c r="O1680" s="1"/>
  <c r="K1684"/>
  <c r="O1684" s="1"/>
  <c r="K1688"/>
  <c r="O1688" s="1"/>
  <c r="K1692"/>
  <c r="O1692" s="1"/>
  <c r="K1696"/>
  <c r="O1696" s="1"/>
  <c r="K1732"/>
  <c r="O1732" s="1"/>
  <c r="K1736"/>
  <c r="O1736" s="1"/>
  <c r="K1740"/>
  <c r="O1740" s="1"/>
  <c r="K1744"/>
  <c r="M1744" s="1"/>
  <c r="K1748"/>
  <c r="N1748" s="1"/>
  <c r="K1752"/>
  <c r="M1752" s="1"/>
  <c r="K1756"/>
  <c r="L1756" s="1"/>
  <c r="K1760"/>
  <c r="M1760" s="1"/>
  <c r="K1764"/>
  <c r="O1764" s="1"/>
  <c r="K1768"/>
  <c r="M1768" s="1"/>
  <c r="K1772"/>
  <c r="O1772" s="1"/>
  <c r="K1776"/>
  <c r="M1776" s="1"/>
  <c r="K1780"/>
  <c r="N1780" s="1"/>
  <c r="K1784"/>
  <c r="M1784" s="1"/>
  <c r="K1788"/>
  <c r="L1788" s="1"/>
  <c r="K1792"/>
  <c r="M1792" s="1"/>
  <c r="K1796"/>
  <c r="O1796" s="1"/>
  <c r="K1800"/>
  <c r="M1800" s="1"/>
  <c r="K1700"/>
  <c r="N1700" s="1"/>
  <c r="K1704"/>
  <c r="L1704" s="1"/>
  <c r="K1708"/>
  <c r="O1708" s="1"/>
  <c r="K1712"/>
  <c r="O1712" s="1"/>
  <c r="K1716"/>
  <c r="L1716" s="1"/>
  <c r="K1720"/>
  <c r="M1720" s="1"/>
  <c r="K1724"/>
  <c r="O1724" s="1"/>
  <c r="K1728"/>
  <c r="O1728" s="1"/>
  <c r="K1729"/>
  <c r="O1729" s="1"/>
  <c r="K1645"/>
  <c r="M1645" s="1"/>
  <c r="K1649"/>
  <c r="O1649" s="1"/>
  <c r="K1653"/>
  <c r="O1653" s="1"/>
  <c r="K1657"/>
  <c r="O1657" s="1"/>
  <c r="K1661"/>
  <c r="L1661" s="1"/>
  <c r="K1665"/>
  <c r="O1665" s="1"/>
  <c r="K1669"/>
  <c r="N1669" s="1"/>
  <c r="K1673"/>
  <c r="O1673" s="1"/>
  <c r="K1677"/>
  <c r="L1677" s="1"/>
  <c r="K1681"/>
  <c r="O1681" s="1"/>
  <c r="K1685"/>
  <c r="O1685" s="1"/>
  <c r="K1689"/>
  <c r="O1689" s="1"/>
  <c r="K1693"/>
  <c r="L1693" s="1"/>
  <c r="K1697"/>
  <c r="M1697" s="1"/>
  <c r="K1701"/>
  <c r="N1701" s="1"/>
  <c r="K1705"/>
  <c r="L1705" s="1"/>
  <c r="K1709"/>
  <c r="N1709" s="1"/>
  <c r="K1713"/>
  <c r="M1713" s="1"/>
  <c r="K1717"/>
  <c r="O1717" s="1"/>
  <c r="K1721"/>
  <c r="N1721" s="1"/>
  <c r="K1725"/>
  <c r="L1725" s="1"/>
  <c r="K1435"/>
  <c r="M1435" s="1"/>
  <c r="K1439"/>
  <c r="N1439" s="1"/>
  <c r="K1443"/>
  <c r="M1443" s="1"/>
  <c r="K1447"/>
  <c r="N1447" s="1"/>
  <c r="K1451"/>
  <c r="N1451" s="1"/>
  <c r="K1455"/>
  <c r="N1455" s="1"/>
  <c r="K1459"/>
  <c r="N1459" s="1"/>
  <c r="K1463"/>
  <c r="N1463" s="1"/>
  <c r="K1467"/>
  <c r="N1467" s="1"/>
  <c r="K1475"/>
  <c r="N1475" s="1"/>
  <c r="K1479"/>
  <c r="N1479" s="1"/>
  <c r="K1483"/>
  <c r="N1483" s="1"/>
  <c r="K1487"/>
  <c r="N1487" s="1"/>
  <c r="K1491"/>
  <c r="N1491" s="1"/>
  <c r="K1495"/>
  <c r="N1495" s="1"/>
  <c r="K1499"/>
  <c r="N1499" s="1"/>
  <c r="K1503"/>
  <c r="N1503" s="1"/>
  <c r="K1507"/>
  <c r="N1507" s="1"/>
  <c r="K1511"/>
  <c r="N1511" s="1"/>
  <c r="K1515"/>
  <c r="N1515" s="1"/>
  <c r="K1519"/>
  <c r="N1519" s="1"/>
  <c r="K1523"/>
  <c r="N1523" s="1"/>
  <c r="K1527"/>
  <c r="N1527" s="1"/>
  <c r="K1531"/>
  <c r="N1531" s="1"/>
  <c r="K1539"/>
  <c r="M1539" s="1"/>
  <c r="K1543"/>
  <c r="M1543" s="1"/>
  <c r="K1547"/>
  <c r="M1547" s="1"/>
  <c r="K1551"/>
  <c r="M1551" s="1"/>
  <c r="K1555"/>
  <c r="M1555" s="1"/>
  <c r="K1559"/>
  <c r="M1559" s="1"/>
  <c r="K1563"/>
  <c r="M1563" s="1"/>
  <c r="K1567"/>
  <c r="M1567" s="1"/>
  <c r="K1571"/>
  <c r="M1571" s="1"/>
  <c r="K1575"/>
  <c r="M1575" s="1"/>
  <c r="K1579"/>
  <c r="M1579" s="1"/>
  <c r="K1583"/>
  <c r="M1583" s="1"/>
  <c r="K1587"/>
  <c r="M1587" s="1"/>
  <c r="K1591"/>
  <c r="M1591" s="1"/>
  <c r="K1595"/>
  <c r="M1595" s="1"/>
  <c r="K1599"/>
  <c r="M1599" s="1"/>
  <c r="K1603"/>
  <c r="M1603" s="1"/>
  <c r="K1607"/>
  <c r="M1607" s="1"/>
  <c r="K1611"/>
  <c r="M1611" s="1"/>
  <c r="K1615"/>
  <c r="M1615" s="1"/>
  <c r="K1619"/>
  <c r="M1619" s="1"/>
  <c r="K1623"/>
  <c r="M1623" s="1"/>
  <c r="K1627"/>
  <c r="M1627" s="1"/>
  <c r="K1631"/>
  <c r="M1631" s="1"/>
  <c r="K1635"/>
  <c r="M1635" s="1"/>
  <c r="K1639"/>
  <c r="M1639" s="1"/>
  <c r="K1643"/>
  <c r="M1643" s="1"/>
  <c r="O1645"/>
  <c r="K1647"/>
  <c r="M1647" s="1"/>
  <c r="K1651"/>
  <c r="M1651" s="1"/>
  <c r="K1655"/>
  <c r="M1655" s="1"/>
  <c r="K1659"/>
  <c r="M1659" s="1"/>
  <c r="K1663"/>
  <c r="M1663" s="1"/>
  <c r="K1667"/>
  <c r="M1667" s="1"/>
  <c r="K1671"/>
  <c r="M1671" s="1"/>
  <c r="K1675"/>
  <c r="M1675" s="1"/>
  <c r="K1679"/>
  <c r="M1679" s="1"/>
  <c r="K1683"/>
  <c r="M1683" s="1"/>
  <c r="K1687"/>
  <c r="M1687" s="1"/>
  <c r="K1691"/>
  <c r="M1691" s="1"/>
  <c r="K1695"/>
  <c r="M1695" s="1"/>
  <c r="K1699"/>
  <c r="M1699" s="1"/>
  <c r="K1703"/>
  <c r="M1703" s="1"/>
  <c r="K1707"/>
  <c r="M1707" s="1"/>
  <c r="K1711"/>
  <c r="M1711" s="1"/>
  <c r="K1715"/>
  <c r="M1715" s="1"/>
  <c r="K1719"/>
  <c r="M1719" s="1"/>
  <c r="K1723"/>
  <c r="M1723" s="1"/>
  <c r="K1433"/>
  <c r="O1433" s="1"/>
  <c r="K1437"/>
  <c r="O1437" s="1"/>
  <c r="K1441"/>
  <c r="O1441" s="1"/>
  <c r="K1445"/>
  <c r="L1445" s="1"/>
  <c r="K1449"/>
  <c r="M1449" s="1"/>
  <c r="K1453"/>
  <c r="N1453" s="1"/>
  <c r="K1457"/>
  <c r="O1457" s="1"/>
  <c r="K1461"/>
  <c r="O1461" s="1"/>
  <c r="K1465"/>
  <c r="O1465" s="1"/>
  <c r="K1469"/>
  <c r="O1469" s="1"/>
  <c r="K1477"/>
  <c r="N1477" s="1"/>
  <c r="K1481"/>
  <c r="M1481" s="1"/>
  <c r="K1485"/>
  <c r="M1485" s="1"/>
  <c r="K1489"/>
  <c r="M1489" s="1"/>
  <c r="K1493"/>
  <c r="N1493" s="1"/>
  <c r="K1537"/>
  <c r="N1537" s="1"/>
  <c r="K1541"/>
  <c r="N1541" s="1"/>
  <c r="K1545"/>
  <c r="O1545" s="1"/>
  <c r="K1549"/>
  <c r="O1549" s="1"/>
  <c r="K1553"/>
  <c r="N1553" s="1"/>
  <c r="K1557"/>
  <c r="L1557" s="1"/>
  <c r="K1561"/>
  <c r="O1561" s="1"/>
  <c r="K1565"/>
  <c r="M1565" s="1"/>
  <c r="K1569"/>
  <c r="O1569" s="1"/>
  <c r="K1573"/>
  <c r="N1573" s="1"/>
  <c r="K1577"/>
  <c r="O1577" s="1"/>
  <c r="K1581"/>
  <c r="O1581" s="1"/>
  <c r="K1585"/>
  <c r="O1585" s="1"/>
  <c r="K1589"/>
  <c r="O1589" s="1"/>
  <c r="K1593"/>
  <c r="L1593" s="1"/>
  <c r="K1597"/>
  <c r="L1597" s="1"/>
  <c r="K1601"/>
  <c r="O1601" s="1"/>
  <c r="K1605"/>
  <c r="N1605" s="1"/>
  <c r="K1609"/>
  <c r="O1609" s="1"/>
  <c r="K1613"/>
  <c r="O1613" s="1"/>
  <c r="K1617"/>
  <c r="O1617" s="1"/>
  <c r="K1621"/>
  <c r="M1621" s="1"/>
  <c r="K1625"/>
  <c r="O1625" s="1"/>
  <c r="K1629"/>
  <c r="O1629" s="1"/>
  <c r="K1633"/>
  <c r="M1633" s="1"/>
  <c r="K1637"/>
  <c r="N1637" s="1"/>
  <c r="K1641"/>
  <c r="O1641" s="1"/>
  <c r="K1540"/>
  <c r="O1540" s="1"/>
  <c r="K1544"/>
  <c r="O1544" s="1"/>
  <c r="K1548"/>
  <c r="O1548" s="1"/>
  <c r="K1552"/>
  <c r="O1552" s="1"/>
  <c r="K1556"/>
  <c r="O1556" s="1"/>
  <c r="K1560"/>
  <c r="O1560" s="1"/>
  <c r="K1564"/>
  <c r="O1564" s="1"/>
  <c r="K1568"/>
  <c r="M1568" s="1"/>
  <c r="K1572"/>
  <c r="O1572" s="1"/>
  <c r="K1576"/>
  <c r="O1576" s="1"/>
  <c r="K1580"/>
  <c r="O1580" s="1"/>
  <c r="K1584"/>
  <c r="O1584" s="1"/>
  <c r="K1588"/>
  <c r="O1588" s="1"/>
  <c r="K1592"/>
  <c r="O1592" s="1"/>
  <c r="K1596"/>
  <c r="O1596" s="1"/>
  <c r="K1600"/>
  <c r="M1600" s="1"/>
  <c r="K1604"/>
  <c r="O1604" s="1"/>
  <c r="K1608"/>
  <c r="O1608" s="1"/>
  <c r="K1612"/>
  <c r="O1612" s="1"/>
  <c r="K1616"/>
  <c r="N1616" s="1"/>
  <c r="K1620"/>
  <c r="O1620" s="1"/>
  <c r="K1624"/>
  <c r="O1624" s="1"/>
  <c r="K1628"/>
  <c r="O1628" s="1"/>
  <c r="K1632"/>
  <c r="M1632" s="1"/>
  <c r="K1636"/>
  <c r="O1636" s="1"/>
  <c r="K1640"/>
  <c r="O1640" s="1"/>
  <c r="K1497"/>
  <c r="O1497" s="1"/>
  <c r="K1501"/>
  <c r="N1501" s="1"/>
  <c r="K1505"/>
  <c r="N1505" s="1"/>
  <c r="K1509"/>
  <c r="N1509" s="1"/>
  <c r="K1513"/>
  <c r="O1513" s="1"/>
  <c r="K1517"/>
  <c r="O1517" s="1"/>
  <c r="K1521"/>
  <c r="O1521" s="1"/>
  <c r="K1525"/>
  <c r="N1525" s="1"/>
  <c r="K1529"/>
  <c r="L1529" s="1"/>
  <c r="K1533"/>
  <c r="O1533" s="1"/>
  <c r="K1474"/>
  <c r="L1474" s="1"/>
  <c r="K1478"/>
  <c r="L1478" s="1"/>
  <c r="K1482"/>
  <c r="O1482" s="1"/>
  <c r="K1486"/>
  <c r="L1486" s="1"/>
  <c r="K1490"/>
  <c r="L1490" s="1"/>
  <c r="K1494"/>
  <c r="L1494" s="1"/>
  <c r="K1498"/>
  <c r="L1498" s="1"/>
  <c r="K1502"/>
  <c r="M1502" s="1"/>
  <c r="K1506"/>
  <c r="L1506" s="1"/>
  <c r="K1510"/>
  <c r="L1510" s="1"/>
  <c r="K1514"/>
  <c r="L1514" s="1"/>
  <c r="K1518"/>
  <c r="L1518" s="1"/>
  <c r="K1522"/>
  <c r="L1522" s="1"/>
  <c r="K1526"/>
  <c r="L1526" s="1"/>
  <c r="K1530"/>
  <c r="L1530" s="1"/>
  <c r="K1534"/>
  <c r="N1534" s="1"/>
  <c r="K1535"/>
  <c r="N1535" s="1"/>
  <c r="K1472"/>
  <c r="L1472" s="1"/>
  <c r="K1476"/>
  <c r="N1476" s="1"/>
  <c r="K1480"/>
  <c r="L1480" s="1"/>
  <c r="K1484"/>
  <c r="L1484" s="1"/>
  <c r="K1488"/>
  <c r="L1488" s="1"/>
  <c r="K1492"/>
  <c r="L1492" s="1"/>
  <c r="K1496"/>
  <c r="L1496" s="1"/>
  <c r="K1500"/>
  <c r="L1500" s="1"/>
  <c r="K1504"/>
  <c r="L1504" s="1"/>
  <c r="K1508"/>
  <c r="N1508" s="1"/>
  <c r="K1512"/>
  <c r="L1512" s="1"/>
  <c r="K1516"/>
  <c r="L1516" s="1"/>
  <c r="K1520"/>
  <c r="L1520" s="1"/>
  <c r="K1524"/>
  <c r="L1524" s="1"/>
  <c r="K1528"/>
  <c r="L1528" s="1"/>
  <c r="K1532"/>
  <c r="L1532" s="1"/>
  <c r="K1536"/>
  <c r="L1536" s="1"/>
  <c r="K1436"/>
  <c r="L1436" s="1"/>
  <c r="K1440"/>
  <c r="L1440" s="1"/>
  <c r="K1444"/>
  <c r="L1444" s="1"/>
  <c r="K1448"/>
  <c r="L1448" s="1"/>
  <c r="K1452"/>
  <c r="L1452" s="1"/>
  <c r="K1456"/>
  <c r="L1456" s="1"/>
  <c r="K1460"/>
  <c r="L1460" s="1"/>
  <c r="K1464"/>
  <c r="L1464" s="1"/>
  <c r="K1468"/>
  <c r="L1468" s="1"/>
  <c r="K1473"/>
  <c r="L1473" s="1"/>
  <c r="K1434"/>
  <c r="L1434" s="1"/>
  <c r="K1438"/>
  <c r="O1438" s="1"/>
  <c r="K1442"/>
  <c r="L1442" s="1"/>
  <c r="K1446"/>
  <c r="O1446" s="1"/>
  <c r="K1450"/>
  <c r="L1450" s="1"/>
  <c r="K1454"/>
  <c r="L1454" s="1"/>
  <c r="K1458"/>
  <c r="L1458" s="1"/>
  <c r="K1462"/>
  <c r="L1462" s="1"/>
  <c r="K1466"/>
  <c r="L1466" s="1"/>
  <c r="K1470"/>
  <c r="L1470" s="1"/>
  <c r="K1471"/>
  <c r="N1471" s="1"/>
  <c r="K1389"/>
  <c r="L1389" s="1"/>
  <c r="K1393"/>
  <c r="M1393" s="1"/>
  <c r="K1397"/>
  <c r="O1397" s="1"/>
  <c r="K1401"/>
  <c r="O1401" s="1"/>
  <c r="K1405"/>
  <c r="M1405" s="1"/>
  <c r="K1409"/>
  <c r="M1409" s="1"/>
  <c r="K1413"/>
  <c r="O1413" s="1"/>
  <c r="K1417"/>
  <c r="O1417" s="1"/>
  <c r="K1421"/>
  <c r="N1421" s="1"/>
  <c r="K1425"/>
  <c r="O1425" s="1"/>
  <c r="K1429"/>
  <c r="L1429" s="1"/>
  <c r="K1348"/>
  <c r="O1348" s="1"/>
  <c r="K1390"/>
  <c r="L1390" s="1"/>
  <c r="K1394"/>
  <c r="L1394" s="1"/>
  <c r="K1398"/>
  <c r="O1398" s="1"/>
  <c r="K1402"/>
  <c r="L1402" s="1"/>
  <c r="K1406"/>
  <c r="O1406" s="1"/>
  <c r="K1410"/>
  <c r="L1410" s="1"/>
  <c r="K1414"/>
  <c r="O1414" s="1"/>
  <c r="K1418"/>
  <c r="L1418" s="1"/>
  <c r="K1422"/>
  <c r="O1422" s="1"/>
  <c r="K1426"/>
  <c r="L1426" s="1"/>
  <c r="K1430"/>
  <c r="O1430" s="1"/>
  <c r="K1363"/>
  <c r="N1363" s="1"/>
  <c r="K1375"/>
  <c r="N1375" s="1"/>
  <c r="K1379"/>
  <c r="O1379" s="1"/>
  <c r="K1383"/>
  <c r="N1383" s="1"/>
  <c r="K1387"/>
  <c r="O1387" s="1"/>
  <c r="O1389"/>
  <c r="K1391"/>
  <c r="N1391" s="1"/>
  <c r="K1395"/>
  <c r="L1395" s="1"/>
  <c r="K1399"/>
  <c r="N1399" s="1"/>
  <c r="K1403"/>
  <c r="N1403" s="1"/>
  <c r="K1407"/>
  <c r="N1407" s="1"/>
  <c r="K1411"/>
  <c r="O1411" s="1"/>
  <c r="K1415"/>
  <c r="N1415" s="1"/>
  <c r="K1419"/>
  <c r="O1419" s="1"/>
  <c r="K1423"/>
  <c r="N1423" s="1"/>
  <c r="K1427"/>
  <c r="O1427" s="1"/>
  <c r="K1431"/>
  <c r="N1431" s="1"/>
  <c r="K1392"/>
  <c r="L1392" s="1"/>
  <c r="K1396"/>
  <c r="L1396" s="1"/>
  <c r="K1400"/>
  <c r="L1400" s="1"/>
  <c r="K1404"/>
  <c r="L1404" s="1"/>
  <c r="K1408"/>
  <c r="L1408" s="1"/>
  <c r="K1412"/>
  <c r="L1412" s="1"/>
  <c r="K1416"/>
  <c r="L1416" s="1"/>
  <c r="K1420"/>
  <c r="L1420" s="1"/>
  <c r="K1424"/>
  <c r="L1424" s="1"/>
  <c r="K1428"/>
  <c r="L1428" s="1"/>
  <c r="K1432"/>
  <c r="L1432" s="1"/>
  <c r="K1377"/>
  <c r="N1377" s="1"/>
  <c r="K1381"/>
  <c r="O1381" s="1"/>
  <c r="K1385"/>
  <c r="O1385" s="1"/>
  <c r="K1258"/>
  <c r="L1258" s="1"/>
  <c r="K1366"/>
  <c r="L1366" s="1"/>
  <c r="K1370"/>
  <c r="L1370" s="1"/>
  <c r="K1378"/>
  <c r="L1378" s="1"/>
  <c r="K1382"/>
  <c r="M1382" s="1"/>
  <c r="K1386"/>
  <c r="L1386" s="1"/>
  <c r="K1300"/>
  <c r="O1300" s="1"/>
  <c r="K1376"/>
  <c r="L1376" s="1"/>
  <c r="K1380"/>
  <c r="L1380" s="1"/>
  <c r="K1384"/>
  <c r="L1384" s="1"/>
  <c r="K1388"/>
  <c r="L1388" s="1"/>
  <c r="K1306"/>
  <c r="L1306" s="1"/>
  <c r="K1365"/>
  <c r="N1365" s="1"/>
  <c r="K1286"/>
  <c r="L1286" s="1"/>
  <c r="K1329"/>
  <c r="M1329" s="1"/>
  <c r="K1277"/>
  <c r="N1277" s="1"/>
  <c r="K1249"/>
  <c r="L1249" s="1"/>
  <c r="K1334"/>
  <c r="L1334" s="1"/>
  <c r="K1369"/>
  <c r="N1369" s="1"/>
  <c r="K1373"/>
  <c r="N1373" s="1"/>
  <c r="K1262"/>
  <c r="L1262" s="1"/>
  <c r="K1364"/>
  <c r="O1364" s="1"/>
  <c r="K1275"/>
  <c r="N1275" s="1"/>
  <c r="K1284"/>
  <c r="L1284" s="1"/>
  <c r="K1293"/>
  <c r="O1293" s="1"/>
  <c r="K1313"/>
  <c r="M1313" s="1"/>
  <c r="K1322"/>
  <c r="L1322" s="1"/>
  <c r="K1323"/>
  <c r="L1323" s="1"/>
  <c r="K1355"/>
  <c r="M1355" s="1"/>
  <c r="K1361"/>
  <c r="N1361" s="1"/>
  <c r="K1367"/>
  <c r="N1367" s="1"/>
  <c r="K1371"/>
  <c r="N1371" s="1"/>
  <c r="K1374"/>
  <c r="O1374" s="1"/>
  <c r="K1265"/>
  <c r="L1265" s="1"/>
  <c r="K1266"/>
  <c r="L1266" s="1"/>
  <c r="K1270"/>
  <c r="L1270" s="1"/>
  <c r="K1341"/>
  <c r="M1341" s="1"/>
  <c r="K1350"/>
  <c r="L1350" s="1"/>
  <c r="K1259"/>
  <c r="O1259" s="1"/>
  <c r="K1287"/>
  <c r="M1287" s="1"/>
  <c r="K1301"/>
  <c r="L1301" s="1"/>
  <c r="K1330"/>
  <c r="L1330" s="1"/>
  <c r="K1353"/>
  <c r="M1353" s="1"/>
  <c r="K1362"/>
  <c r="L1362" s="1"/>
  <c r="K1368"/>
  <c r="O1368" s="1"/>
  <c r="K1372"/>
  <c r="L1372" s="1"/>
  <c r="K1289"/>
  <c r="M1289" s="1"/>
  <c r="K1273"/>
  <c r="M1273" s="1"/>
  <c r="K1278"/>
  <c r="L1278" s="1"/>
  <c r="K1326"/>
  <c r="L1326" s="1"/>
  <c r="K1354"/>
  <c r="L1354" s="1"/>
  <c r="M3670"/>
  <c r="M3734"/>
  <c r="K1294"/>
  <c r="L1294" s="1"/>
  <c r="K1305"/>
  <c r="M1305" s="1"/>
  <c r="K1337"/>
  <c r="M1337" s="1"/>
  <c r="K1342"/>
  <c r="L1342" s="1"/>
  <c r="M3766"/>
  <c r="K1310"/>
  <c r="L1310" s="1"/>
  <c r="K1352"/>
  <c r="L1352" s="1"/>
  <c r="K1257"/>
  <c r="M1257" s="1"/>
  <c r="K1321"/>
  <c r="M1321" s="1"/>
  <c r="N3686"/>
  <c r="M3686"/>
  <c r="L3686"/>
  <c r="N3638"/>
  <c r="M3638"/>
  <c r="L3638"/>
  <c r="N3718"/>
  <c r="M3718"/>
  <c r="L3718"/>
  <c r="K1252"/>
  <c r="O1252" s="1"/>
  <c r="K1253"/>
  <c r="M1253" s="1"/>
  <c r="K1281"/>
  <c r="M1281" s="1"/>
  <c r="K1282"/>
  <c r="L1282" s="1"/>
  <c r="K1302"/>
  <c r="L1302" s="1"/>
  <c r="K1303"/>
  <c r="M1303" s="1"/>
  <c r="K1309"/>
  <c r="O1309" s="1"/>
  <c r="K1311"/>
  <c r="O1311" s="1"/>
  <c r="K1316"/>
  <c r="L1316" s="1"/>
  <c r="K1317"/>
  <c r="L1317" s="1"/>
  <c r="K1345"/>
  <c r="M1345" s="1"/>
  <c r="K1346"/>
  <c r="L1346" s="1"/>
  <c r="K1250"/>
  <c r="L1250" s="1"/>
  <c r="K1271"/>
  <c r="O1271" s="1"/>
  <c r="K1285"/>
  <c r="M1285" s="1"/>
  <c r="K1307"/>
  <c r="O1307" s="1"/>
  <c r="K1314"/>
  <c r="L1314" s="1"/>
  <c r="K1335"/>
  <c r="N1335" s="1"/>
  <c r="K1343"/>
  <c r="O1343" s="1"/>
  <c r="K1349"/>
  <c r="O1349" s="1"/>
  <c r="K1356"/>
  <c r="N1356" s="1"/>
  <c r="K1360"/>
  <c r="O1360" s="1"/>
  <c r="M3650"/>
  <c r="N3559"/>
  <c r="N3702"/>
  <c r="M3702"/>
  <c r="N3654"/>
  <c r="M3654"/>
  <c r="L3654"/>
  <c r="N3750"/>
  <c r="M3750"/>
  <c r="L3750"/>
  <c r="K1274"/>
  <c r="L1274" s="1"/>
  <c r="K1338"/>
  <c r="L1338" s="1"/>
  <c r="K1339"/>
  <c r="O1339" s="1"/>
  <c r="L3543"/>
  <c r="L3702"/>
  <c r="L3734"/>
  <c r="K1254"/>
  <c r="L1254" s="1"/>
  <c r="K1255"/>
  <c r="N1255" s="1"/>
  <c r="K1261"/>
  <c r="L1261" s="1"/>
  <c r="K1263"/>
  <c r="O1263" s="1"/>
  <c r="K1268"/>
  <c r="L1268" s="1"/>
  <c r="K1269"/>
  <c r="L1269" s="1"/>
  <c r="K1290"/>
  <c r="L1290" s="1"/>
  <c r="K1297"/>
  <c r="M1297" s="1"/>
  <c r="K1298"/>
  <c r="L1298" s="1"/>
  <c r="K1318"/>
  <c r="L1318" s="1"/>
  <c r="K1319"/>
  <c r="O1319" s="1"/>
  <c r="K1325"/>
  <c r="L1325" s="1"/>
  <c r="K1332"/>
  <c r="O1332" s="1"/>
  <c r="K1333"/>
  <c r="L1333" s="1"/>
  <c r="L3670"/>
  <c r="L3709"/>
  <c r="N3709"/>
  <c r="M3709"/>
  <c r="L3766"/>
  <c r="M3720"/>
  <c r="L3720"/>
  <c r="N3720"/>
  <c r="M3760"/>
  <c r="L3744"/>
  <c r="N3739"/>
  <c r="M3739"/>
  <c r="M3732"/>
  <c r="L3739"/>
  <c r="N3723"/>
  <c r="M3723"/>
  <c r="N3755"/>
  <c r="M3755"/>
  <c r="K1279"/>
  <c r="N1279" s="1"/>
  <c r="K1267"/>
  <c r="O1267" s="1"/>
  <c r="K1276"/>
  <c r="O1276" s="1"/>
  <c r="K1299"/>
  <c r="O1299" s="1"/>
  <c r="K1308"/>
  <c r="O1308" s="1"/>
  <c r="K1331"/>
  <c r="O1331" s="1"/>
  <c r="K1340"/>
  <c r="O1340" s="1"/>
  <c r="K1291"/>
  <c r="O1291" s="1"/>
  <c r="K1295"/>
  <c r="M1295" s="1"/>
  <c r="K1327"/>
  <c r="O1327" s="1"/>
  <c r="K1230"/>
  <c r="L1230" s="1"/>
  <c r="K1251"/>
  <c r="O1251" s="1"/>
  <c r="K1260"/>
  <c r="L1260" s="1"/>
  <c r="K1283"/>
  <c r="M1283" s="1"/>
  <c r="K1292"/>
  <c r="O1292" s="1"/>
  <c r="K1315"/>
  <c r="O1315" s="1"/>
  <c r="K1324"/>
  <c r="M1324" s="1"/>
  <c r="K1347"/>
  <c r="L1347" s="1"/>
  <c r="K1357"/>
  <c r="M1357" s="1"/>
  <c r="K1256"/>
  <c r="L1256" s="1"/>
  <c r="K1264"/>
  <c r="L1264" s="1"/>
  <c r="K1272"/>
  <c r="M1272" s="1"/>
  <c r="K1280"/>
  <c r="N1280" s="1"/>
  <c r="K1288"/>
  <c r="L1288" s="1"/>
  <c r="K1296"/>
  <c r="M1296" s="1"/>
  <c r="K1304"/>
  <c r="N1304" s="1"/>
  <c r="K1312"/>
  <c r="M1312" s="1"/>
  <c r="K1320"/>
  <c r="M1320" s="1"/>
  <c r="K1328"/>
  <c r="L1328" s="1"/>
  <c r="K1336"/>
  <c r="M1336" s="1"/>
  <c r="K1344"/>
  <c r="N1344" s="1"/>
  <c r="K1351"/>
  <c r="N1351" s="1"/>
  <c r="K1359"/>
  <c r="O1359" s="1"/>
  <c r="K1358"/>
  <c r="K1231"/>
  <c r="M1231" s="1"/>
  <c r="K1235"/>
  <c r="N1235" s="1"/>
  <c r="K1246"/>
  <c r="L1246" s="1"/>
  <c r="K1239"/>
  <c r="O1239" s="1"/>
  <c r="K1233"/>
  <c r="L1233" s="1"/>
  <c r="K1237"/>
  <c r="O1237" s="1"/>
  <c r="K1241"/>
  <c r="M1241" s="1"/>
  <c r="K1244"/>
  <c r="O1244" s="1"/>
  <c r="K1248"/>
  <c r="L1248" s="1"/>
  <c r="K1232"/>
  <c r="L1232" s="1"/>
  <c r="K1236"/>
  <c r="M1236" s="1"/>
  <c r="K1240"/>
  <c r="L1240" s="1"/>
  <c r="K1245"/>
  <c r="O1245" s="1"/>
  <c r="K1229"/>
  <c r="M1229" s="1"/>
  <c r="K1234"/>
  <c r="L1234" s="1"/>
  <c r="K1238"/>
  <c r="L1238" s="1"/>
  <c r="K1242"/>
  <c r="L1242" s="1"/>
  <c r="K1243"/>
  <c r="N1243" s="1"/>
  <c r="K1247"/>
  <c r="O1247" s="1"/>
  <c r="K1198"/>
  <c r="L1198" s="1"/>
  <c r="K1185"/>
  <c r="M1185" s="1"/>
  <c r="K1189"/>
  <c r="M1189" s="1"/>
  <c r="K1206"/>
  <c r="L1206" s="1"/>
  <c r="K1196"/>
  <c r="L1196" s="1"/>
  <c r="K1201"/>
  <c r="N1201" s="1"/>
  <c r="K1214"/>
  <c r="L1214" s="1"/>
  <c r="K1215"/>
  <c r="N1215" s="1"/>
  <c r="K1182"/>
  <c r="L1182" s="1"/>
  <c r="K1208"/>
  <c r="L1208" s="1"/>
  <c r="K1194"/>
  <c r="L1194" s="1"/>
  <c r="K1199"/>
  <c r="N1199" s="1"/>
  <c r="K1221"/>
  <c r="M1221" s="1"/>
  <c r="K1225"/>
  <c r="L1225" s="1"/>
  <c r="K1183"/>
  <c r="M1183" s="1"/>
  <c r="K1187"/>
  <c r="N1187" s="1"/>
  <c r="K1191"/>
  <c r="O1191" s="1"/>
  <c r="K1204"/>
  <c r="M1204" s="1"/>
  <c r="K1209"/>
  <c r="L1209" s="1"/>
  <c r="K1176"/>
  <c r="L1176" s="1"/>
  <c r="K1177"/>
  <c r="N1177" s="1"/>
  <c r="K1181"/>
  <c r="O1181" s="1"/>
  <c r="K1186"/>
  <c r="L1186" s="1"/>
  <c r="K1190"/>
  <c r="L1190" s="1"/>
  <c r="K1195"/>
  <c r="N1195" s="1"/>
  <c r="K1200"/>
  <c r="L1200" s="1"/>
  <c r="K1205"/>
  <c r="N1205" s="1"/>
  <c r="K1210"/>
  <c r="L1210" s="1"/>
  <c r="K1211"/>
  <c r="N1211" s="1"/>
  <c r="K1216"/>
  <c r="L1216" s="1"/>
  <c r="K1217"/>
  <c r="O1217" s="1"/>
  <c r="K1222"/>
  <c r="L1222" s="1"/>
  <c r="K1226"/>
  <c r="L1226" s="1"/>
  <c r="K1212"/>
  <c r="N1212" s="1"/>
  <c r="K1218"/>
  <c r="L1218" s="1"/>
  <c r="K1219"/>
  <c r="N1219" s="1"/>
  <c r="K1223"/>
  <c r="L1223" s="1"/>
  <c r="K1227"/>
  <c r="N1227" s="1"/>
  <c r="K1184"/>
  <c r="L1184" s="1"/>
  <c r="K1188"/>
  <c r="O1188" s="1"/>
  <c r="K1192"/>
  <c r="L1192" s="1"/>
  <c r="K1193"/>
  <c r="O1193" s="1"/>
  <c r="K1197"/>
  <c r="O1197" s="1"/>
  <c r="K1202"/>
  <c r="L1202" s="1"/>
  <c r="K1203"/>
  <c r="N1203" s="1"/>
  <c r="K1207"/>
  <c r="O1207" s="1"/>
  <c r="K1213"/>
  <c r="O1213" s="1"/>
  <c r="K1220"/>
  <c r="O1220" s="1"/>
  <c r="K1224"/>
  <c r="L1224" s="1"/>
  <c r="K1228"/>
  <c r="O1228" s="1"/>
  <c r="K1178"/>
  <c r="L1178" s="1"/>
  <c r="K1179"/>
  <c r="N1179" s="1"/>
  <c r="K1180"/>
  <c r="O1180" s="1"/>
  <c r="K1113"/>
  <c r="N1113" s="1"/>
  <c r="K1117"/>
  <c r="N1117" s="1"/>
  <c r="K1121"/>
  <c r="M1121" s="1"/>
  <c r="K1125"/>
  <c r="M1125" s="1"/>
  <c r="K1166"/>
  <c r="L1166" s="1"/>
  <c r="K1167"/>
  <c r="M1167" s="1"/>
  <c r="K1061"/>
  <c r="L1061" s="1"/>
  <c r="K1068"/>
  <c r="M1068" s="1"/>
  <c r="K1037"/>
  <c r="L1037" s="1"/>
  <c r="K1028"/>
  <c r="L1028" s="1"/>
  <c r="K1045"/>
  <c r="N1045" s="1"/>
  <c r="K1072"/>
  <c r="O1072" s="1"/>
  <c r="K1059"/>
  <c r="M1059" s="1"/>
  <c r="K1085"/>
  <c r="N1085" s="1"/>
  <c r="K1093"/>
  <c r="L1093" s="1"/>
  <c r="K1040"/>
  <c r="L1040" s="1"/>
  <c r="K1052"/>
  <c r="M1052" s="1"/>
  <c r="K1145"/>
  <c r="M1145" s="1"/>
  <c r="K1149"/>
  <c r="M1149" s="1"/>
  <c r="K1153"/>
  <c r="L1153" s="1"/>
  <c r="K1157"/>
  <c r="N1157" s="1"/>
  <c r="K1174"/>
  <c r="L1174" s="1"/>
  <c r="K1143"/>
  <c r="L1143" s="1"/>
  <c r="K1147"/>
  <c r="N1147" s="1"/>
  <c r="K1151"/>
  <c r="N1151" s="1"/>
  <c r="K1170"/>
  <c r="L1170" s="1"/>
  <c r="K1171"/>
  <c r="N1171" s="1"/>
  <c r="K1039"/>
  <c r="N1039" s="1"/>
  <c r="K1043"/>
  <c r="N1043" s="1"/>
  <c r="K1054"/>
  <c r="L1054" s="1"/>
  <c r="K1064"/>
  <c r="O1064" s="1"/>
  <c r="K1081"/>
  <c r="O1081" s="1"/>
  <c r="K1111"/>
  <c r="O1111" s="1"/>
  <c r="K1115"/>
  <c r="N1115" s="1"/>
  <c r="K1119"/>
  <c r="N1119" s="1"/>
  <c r="K1123"/>
  <c r="N1123" s="1"/>
  <c r="K1158"/>
  <c r="L1158" s="1"/>
  <c r="K1173"/>
  <c r="M1173" s="1"/>
  <c r="K1175"/>
  <c r="N1175" s="1"/>
  <c r="K1024"/>
  <c r="N1024" s="1"/>
  <c r="K1070"/>
  <c r="N1070" s="1"/>
  <c r="K1075"/>
  <c r="N1075" s="1"/>
  <c r="K1076"/>
  <c r="M1076" s="1"/>
  <c r="K1091"/>
  <c r="M1091" s="1"/>
  <c r="K1103"/>
  <c r="O1103" s="1"/>
  <c r="K1135"/>
  <c r="O1135" s="1"/>
  <c r="K1038"/>
  <c r="L1038" s="1"/>
  <c r="K1048"/>
  <c r="L1048" s="1"/>
  <c r="K1049"/>
  <c r="O1049" s="1"/>
  <c r="K1056"/>
  <c r="M1056" s="1"/>
  <c r="K1057"/>
  <c r="O1057" s="1"/>
  <c r="K1063"/>
  <c r="M1063" s="1"/>
  <c r="K1077"/>
  <c r="O1077" s="1"/>
  <c r="K1082"/>
  <c r="L1082" s="1"/>
  <c r="K1083"/>
  <c r="L1083" s="1"/>
  <c r="K1089"/>
  <c r="M1089" s="1"/>
  <c r="K1097"/>
  <c r="L1097" s="1"/>
  <c r="K1105"/>
  <c r="L1105" s="1"/>
  <c r="K1109"/>
  <c r="N1109" s="1"/>
  <c r="K1114"/>
  <c r="L1114" s="1"/>
  <c r="K1118"/>
  <c r="L1118" s="1"/>
  <c r="K1127"/>
  <c r="M1127" s="1"/>
  <c r="K1131"/>
  <c r="N1131" s="1"/>
  <c r="K1137"/>
  <c r="M1137" s="1"/>
  <c r="K1141"/>
  <c r="L1141" s="1"/>
  <c r="K1146"/>
  <c r="L1146" s="1"/>
  <c r="K1150"/>
  <c r="L1150" s="1"/>
  <c r="K1159"/>
  <c r="M1159" s="1"/>
  <c r="K1163"/>
  <c r="N1163" s="1"/>
  <c r="K1134"/>
  <c r="L1134" s="1"/>
  <c r="K1033"/>
  <c r="N1033" s="1"/>
  <c r="K1047"/>
  <c r="M1047" s="1"/>
  <c r="K1107"/>
  <c r="N1107" s="1"/>
  <c r="K1126"/>
  <c r="L1126" s="1"/>
  <c r="K1139"/>
  <c r="N1139" s="1"/>
  <c r="K1032"/>
  <c r="L1032" s="1"/>
  <c r="K1036"/>
  <c r="O1036" s="1"/>
  <c r="K1044"/>
  <c r="L1044" s="1"/>
  <c r="K1053"/>
  <c r="O1053" s="1"/>
  <c r="K1065"/>
  <c r="N1065" s="1"/>
  <c r="K1073"/>
  <c r="O1073" s="1"/>
  <c r="K1090"/>
  <c r="L1090" s="1"/>
  <c r="K1098"/>
  <c r="M1098" s="1"/>
  <c r="K1099"/>
  <c r="L1099" s="1"/>
  <c r="K1106"/>
  <c r="L1106" s="1"/>
  <c r="K1110"/>
  <c r="L1110" s="1"/>
  <c r="K1129"/>
  <c r="L1129" s="1"/>
  <c r="K1133"/>
  <c r="L1133" s="1"/>
  <c r="K1138"/>
  <c r="L1138" s="1"/>
  <c r="K1142"/>
  <c r="L1142" s="1"/>
  <c r="K1155"/>
  <c r="N1155" s="1"/>
  <c r="K1161"/>
  <c r="L1161" s="1"/>
  <c r="K1165"/>
  <c r="N1165" s="1"/>
  <c r="K1168"/>
  <c r="L1168" s="1"/>
  <c r="K1169"/>
  <c r="O1169" s="1"/>
  <c r="K1172"/>
  <c r="O1172" s="1"/>
  <c r="K1060"/>
  <c r="N1060" s="1"/>
  <c r="K1069"/>
  <c r="M1069" s="1"/>
  <c r="K1130"/>
  <c r="L1130" s="1"/>
  <c r="K1162"/>
  <c r="L1162" s="1"/>
  <c r="K1029"/>
  <c r="M1029" s="1"/>
  <c r="K1122"/>
  <c r="L1122" s="1"/>
  <c r="K1154"/>
  <c r="L1154" s="1"/>
  <c r="K1078"/>
  <c r="O1078" s="1"/>
  <c r="K1026"/>
  <c r="N1026" s="1"/>
  <c r="K1027"/>
  <c r="N1027" s="1"/>
  <c r="K1031"/>
  <c r="K1035"/>
  <c r="O1035" s="1"/>
  <c r="K1050"/>
  <c r="N1050" s="1"/>
  <c r="K1051"/>
  <c r="M1051" s="1"/>
  <c r="K1055"/>
  <c r="O1055" s="1"/>
  <c r="K1066"/>
  <c r="N1066" s="1"/>
  <c r="K1067"/>
  <c r="M1067" s="1"/>
  <c r="K1071"/>
  <c r="N1071" s="1"/>
  <c r="K1086"/>
  <c r="O1086" s="1"/>
  <c r="K1095"/>
  <c r="M1095" s="1"/>
  <c r="K1108"/>
  <c r="O1108" s="1"/>
  <c r="K1116"/>
  <c r="M1116" s="1"/>
  <c r="K1124"/>
  <c r="L1124" s="1"/>
  <c r="K1132"/>
  <c r="M1132" s="1"/>
  <c r="K1140"/>
  <c r="O1140" s="1"/>
  <c r="K1148"/>
  <c r="O1148" s="1"/>
  <c r="K1156"/>
  <c r="M1156" s="1"/>
  <c r="K1164"/>
  <c r="L1164" s="1"/>
  <c r="K1102"/>
  <c r="O1102" s="1"/>
  <c r="K1023"/>
  <c r="M1023" s="1"/>
  <c r="K1025"/>
  <c r="N1025" s="1"/>
  <c r="K1041"/>
  <c r="N1041" s="1"/>
  <c r="K1042"/>
  <c r="O1042" s="1"/>
  <c r="K1046"/>
  <c r="N1046" s="1"/>
  <c r="K1058"/>
  <c r="O1058" s="1"/>
  <c r="K1062"/>
  <c r="N1062" s="1"/>
  <c r="K1074"/>
  <c r="O1074" s="1"/>
  <c r="K1094"/>
  <c r="O1094" s="1"/>
  <c r="K1104"/>
  <c r="K1112"/>
  <c r="O1112" s="1"/>
  <c r="K1120"/>
  <c r="O1120" s="1"/>
  <c r="K1128"/>
  <c r="O1128" s="1"/>
  <c r="K1136"/>
  <c r="K1144"/>
  <c r="O1144" s="1"/>
  <c r="K1152"/>
  <c r="K1160"/>
  <c r="O1160" s="1"/>
  <c r="K1087"/>
  <c r="O1087" s="1"/>
  <c r="K1101"/>
  <c r="O1101" s="1"/>
  <c r="K1096"/>
  <c r="O1096" s="1"/>
  <c r="K1079"/>
  <c r="K1034"/>
  <c r="O1034" s="1"/>
  <c r="K1030"/>
  <c r="K1080"/>
  <c r="O1080" s="1"/>
  <c r="K1088"/>
  <c r="O1088" s="1"/>
  <c r="K1084"/>
  <c r="K1092"/>
  <c r="O1092" s="1"/>
  <c r="K1100"/>
  <c r="O1100" s="1"/>
  <c r="K809"/>
  <c r="L809" s="1"/>
  <c r="K1006"/>
  <c r="M1006" s="1"/>
  <c r="K749"/>
  <c r="M749" s="1"/>
  <c r="K980"/>
  <c r="L980" s="1"/>
  <c r="K984"/>
  <c r="N984" s="1"/>
  <c r="K988"/>
  <c r="M988" s="1"/>
  <c r="K992"/>
  <c r="L992" s="1"/>
  <c r="K996"/>
  <c r="L996" s="1"/>
  <c r="K1000"/>
  <c r="L1000" s="1"/>
  <c r="K889"/>
  <c r="M889" s="1"/>
  <c r="K1021"/>
  <c r="O1021" s="1"/>
  <c r="K1005"/>
  <c r="O1005" s="1"/>
  <c r="K1007"/>
  <c r="N1007" s="1"/>
  <c r="K1011"/>
  <c r="N1011" s="1"/>
  <c r="K1012"/>
  <c r="L1012" s="1"/>
  <c r="K1016"/>
  <c r="M1016" s="1"/>
  <c r="K1020"/>
  <c r="L1020" s="1"/>
  <c r="K1017"/>
  <c r="N1017" s="1"/>
  <c r="K1022"/>
  <c r="M1022" s="1"/>
  <c r="K606"/>
  <c r="M606" s="1"/>
  <c r="K618"/>
  <c r="L618" s="1"/>
  <c r="K781"/>
  <c r="O781" s="1"/>
  <c r="K782"/>
  <c r="L782" s="1"/>
  <c r="K663"/>
  <c r="O663" s="1"/>
  <c r="K697"/>
  <c r="L697" s="1"/>
  <c r="K701"/>
  <c r="L701" s="1"/>
  <c r="K713"/>
  <c r="L713" s="1"/>
  <c r="K815"/>
  <c r="N815" s="1"/>
  <c r="K847"/>
  <c r="N847" s="1"/>
  <c r="K903"/>
  <c r="L903" s="1"/>
  <c r="K939"/>
  <c r="L939" s="1"/>
  <c r="K944"/>
  <c r="L944" s="1"/>
  <c r="K1003"/>
  <c r="N1003" s="1"/>
  <c r="O1006"/>
  <c r="K1008"/>
  <c r="O1008" s="1"/>
  <c r="K1009"/>
  <c r="L1009" s="1"/>
  <c r="K1013"/>
  <c r="M1013" s="1"/>
  <c r="K1018"/>
  <c r="L1018" s="1"/>
  <c r="K575"/>
  <c r="L575" s="1"/>
  <c r="K598"/>
  <c r="M598" s="1"/>
  <c r="K602"/>
  <c r="M602" s="1"/>
  <c r="K610"/>
  <c r="L610" s="1"/>
  <c r="K955"/>
  <c r="N955" s="1"/>
  <c r="K845"/>
  <c r="O845" s="1"/>
  <c r="K865"/>
  <c r="M865" s="1"/>
  <c r="K873"/>
  <c r="M873" s="1"/>
  <c r="K932"/>
  <c r="N932" s="1"/>
  <c r="K975"/>
  <c r="L975" s="1"/>
  <c r="K1004"/>
  <c r="L1004" s="1"/>
  <c r="K1010"/>
  <c r="L1010" s="1"/>
  <c r="K1014"/>
  <c r="O1014" s="1"/>
  <c r="K1015"/>
  <c r="N1015" s="1"/>
  <c r="K1019"/>
  <c r="M1019" s="1"/>
  <c r="K566"/>
  <c r="M566" s="1"/>
  <c r="K591"/>
  <c r="L591" s="1"/>
  <c r="K647"/>
  <c r="O647" s="1"/>
  <c r="K695"/>
  <c r="O695" s="1"/>
  <c r="K863"/>
  <c r="L863" s="1"/>
  <c r="K879"/>
  <c r="O879" s="1"/>
  <c r="K882"/>
  <c r="N882" s="1"/>
  <c r="K563"/>
  <c r="L563" s="1"/>
  <c r="K582"/>
  <c r="M582" s="1"/>
  <c r="K773"/>
  <c r="L773" s="1"/>
  <c r="K821"/>
  <c r="L821" s="1"/>
  <c r="K906"/>
  <c r="N906" s="1"/>
  <c r="K929"/>
  <c r="M929" s="1"/>
  <c r="K976"/>
  <c r="L976" s="1"/>
  <c r="K571"/>
  <c r="L571" s="1"/>
  <c r="K590"/>
  <c r="M590" s="1"/>
  <c r="K913"/>
  <c r="L913" s="1"/>
  <c r="K579"/>
  <c r="L579" s="1"/>
  <c r="K791"/>
  <c r="O791" s="1"/>
  <c r="K807"/>
  <c r="O807" s="1"/>
  <c r="K867"/>
  <c r="N867" s="1"/>
  <c r="K875"/>
  <c r="N875" s="1"/>
  <c r="K931"/>
  <c r="M931" s="1"/>
  <c r="K963"/>
  <c r="M963" s="1"/>
  <c r="K967"/>
  <c r="N967" s="1"/>
  <c r="K567"/>
  <c r="L567" s="1"/>
  <c r="K574"/>
  <c r="M574" s="1"/>
  <c r="K587"/>
  <c r="L587" s="1"/>
  <c r="K633"/>
  <c r="L633" s="1"/>
  <c r="K645"/>
  <c r="L645" s="1"/>
  <c r="K661"/>
  <c r="O661" s="1"/>
  <c r="K665"/>
  <c r="L665" s="1"/>
  <c r="K711"/>
  <c r="O711" s="1"/>
  <c r="K789"/>
  <c r="O789" s="1"/>
  <c r="K823"/>
  <c r="L823" s="1"/>
  <c r="K856"/>
  <c r="L856" s="1"/>
  <c r="K887"/>
  <c r="M887" s="1"/>
  <c r="K891"/>
  <c r="N891" s="1"/>
  <c r="K915"/>
  <c r="O915" s="1"/>
  <c r="K920"/>
  <c r="L920" s="1"/>
  <c r="K922"/>
  <c r="N922" s="1"/>
  <c r="K937"/>
  <c r="M937" s="1"/>
  <c r="K562"/>
  <c r="L562" s="1"/>
  <c r="K570"/>
  <c r="L570" s="1"/>
  <c r="K578"/>
  <c r="N578" s="1"/>
  <c r="K586"/>
  <c r="M586" s="1"/>
  <c r="K594"/>
  <c r="N594" s="1"/>
  <c r="K634"/>
  <c r="L634" s="1"/>
  <c r="K880"/>
  <c r="M880" s="1"/>
  <c r="K969"/>
  <c r="O969" s="1"/>
  <c r="K609"/>
  <c r="M609" s="1"/>
  <c r="K613"/>
  <c r="N613" s="1"/>
  <c r="K614"/>
  <c r="M614" s="1"/>
  <c r="K725"/>
  <c r="L725" s="1"/>
  <c r="K729"/>
  <c r="L729" s="1"/>
  <c r="K743"/>
  <c r="O743" s="1"/>
  <c r="K761"/>
  <c r="L761" s="1"/>
  <c r="K839"/>
  <c r="O839" s="1"/>
  <c r="K872"/>
  <c r="O872" s="1"/>
  <c r="K884"/>
  <c r="M884" s="1"/>
  <c r="K888"/>
  <c r="L888" s="1"/>
  <c r="K898"/>
  <c r="N898" s="1"/>
  <c r="K943"/>
  <c r="L943" s="1"/>
  <c r="K945"/>
  <c r="M945" s="1"/>
  <c r="K960"/>
  <c r="L960" s="1"/>
  <c r="K964"/>
  <c r="L964" s="1"/>
  <c r="K979"/>
  <c r="L979" s="1"/>
  <c r="K983"/>
  <c r="N983" s="1"/>
  <c r="K987"/>
  <c r="N987" s="1"/>
  <c r="O749"/>
  <c r="K905"/>
  <c r="M905" s="1"/>
  <c r="K956"/>
  <c r="O956" s="1"/>
  <c r="K560"/>
  <c r="O560" s="1"/>
  <c r="K580"/>
  <c r="L580" s="1"/>
  <c r="K584"/>
  <c r="O584" s="1"/>
  <c r="K597"/>
  <c r="N597" s="1"/>
  <c r="K603"/>
  <c r="M603" s="1"/>
  <c r="K607"/>
  <c r="L607" s="1"/>
  <c r="K621"/>
  <c r="N621" s="1"/>
  <c r="K627"/>
  <c r="L627" s="1"/>
  <c r="K641"/>
  <c r="L641" s="1"/>
  <c r="K653"/>
  <c r="M653" s="1"/>
  <c r="K657"/>
  <c r="L657" s="1"/>
  <c r="K677"/>
  <c r="L677" s="1"/>
  <c r="K685"/>
  <c r="M685" s="1"/>
  <c r="K689"/>
  <c r="L689" s="1"/>
  <c r="K727"/>
  <c r="O727" s="1"/>
  <c r="K737"/>
  <c r="L737" s="1"/>
  <c r="K745"/>
  <c r="L745" s="1"/>
  <c r="K757"/>
  <c r="O757" s="1"/>
  <c r="K769"/>
  <c r="L769" s="1"/>
  <c r="K785"/>
  <c r="L785" s="1"/>
  <c r="K790"/>
  <c r="O790" s="1"/>
  <c r="K841"/>
  <c r="O841" s="1"/>
  <c r="K858"/>
  <c r="N858" s="1"/>
  <c r="K868"/>
  <c r="M868" s="1"/>
  <c r="K869"/>
  <c r="O869" s="1"/>
  <c r="K907"/>
  <c r="M907" s="1"/>
  <c r="K910"/>
  <c r="N910" s="1"/>
  <c r="K926"/>
  <c r="N926" s="1"/>
  <c r="K936"/>
  <c r="M936" s="1"/>
  <c r="K947"/>
  <c r="M947" s="1"/>
  <c r="K951"/>
  <c r="O951" s="1"/>
  <c r="K952"/>
  <c r="L952" s="1"/>
  <c r="K953"/>
  <c r="N953" s="1"/>
  <c r="K972"/>
  <c r="O972" s="1"/>
  <c r="K995"/>
  <c r="N995" s="1"/>
  <c r="K599"/>
  <c r="L599" s="1"/>
  <c r="K759"/>
  <c r="O759" s="1"/>
  <c r="K693"/>
  <c r="L693" s="1"/>
  <c r="K709"/>
  <c r="L709" s="1"/>
  <c r="K678"/>
  <c r="M678" s="1"/>
  <c r="K1001"/>
  <c r="O1001" s="1"/>
  <c r="K722"/>
  <c r="M722" s="1"/>
  <c r="K870"/>
  <c r="N870" s="1"/>
  <c r="K914"/>
  <c r="N914" s="1"/>
  <c r="K925"/>
  <c r="M925" s="1"/>
  <c r="K796"/>
  <c r="N796" s="1"/>
  <c r="K924"/>
  <c r="M924" s="1"/>
  <c r="K601"/>
  <c r="N601" s="1"/>
  <c r="K797"/>
  <c r="L797" s="1"/>
  <c r="K805"/>
  <c r="L805" s="1"/>
  <c r="K935"/>
  <c r="L935" s="1"/>
  <c r="K985"/>
  <c r="L985" s="1"/>
  <c r="K583"/>
  <c r="L583" s="1"/>
  <c r="K588"/>
  <c r="M588" s="1"/>
  <c r="K592"/>
  <c r="L592" s="1"/>
  <c r="K615"/>
  <c r="L615" s="1"/>
  <c r="K679"/>
  <c r="O679" s="1"/>
  <c r="K702"/>
  <c r="L702" s="1"/>
  <c r="K704"/>
  <c r="N704" s="1"/>
  <c r="K810"/>
  <c r="M810" s="1"/>
  <c r="K854"/>
  <c r="M854" s="1"/>
  <c r="K893"/>
  <c r="O893" s="1"/>
  <c r="K908"/>
  <c r="N908" s="1"/>
  <c r="K989"/>
  <c r="N989" s="1"/>
  <c r="K561"/>
  <c r="N561" s="1"/>
  <c r="K573"/>
  <c r="N573" s="1"/>
  <c r="K581"/>
  <c r="O581" s="1"/>
  <c r="K585"/>
  <c r="M585" s="1"/>
  <c r="K589"/>
  <c r="L589" s="1"/>
  <c r="K625"/>
  <c r="L625" s="1"/>
  <c r="K626"/>
  <c r="M626" s="1"/>
  <c r="K705"/>
  <c r="L705" s="1"/>
  <c r="K717"/>
  <c r="O717" s="1"/>
  <c r="K718"/>
  <c r="L718" s="1"/>
  <c r="K720"/>
  <c r="O720" s="1"/>
  <c r="K721"/>
  <c r="L721" s="1"/>
  <c r="K775"/>
  <c r="O775" s="1"/>
  <c r="K793"/>
  <c r="L793" s="1"/>
  <c r="K801"/>
  <c r="L801" s="1"/>
  <c r="K802"/>
  <c r="M802" s="1"/>
  <c r="K812"/>
  <c r="M812" s="1"/>
  <c r="K824"/>
  <c r="L824" s="1"/>
  <c r="K829"/>
  <c r="O829" s="1"/>
  <c r="K832"/>
  <c r="L832" s="1"/>
  <c r="K849"/>
  <c r="L849" s="1"/>
  <c r="K850"/>
  <c r="M850" s="1"/>
  <c r="K857"/>
  <c r="M857" s="1"/>
  <c r="K611"/>
  <c r="N611" s="1"/>
  <c r="K612"/>
  <c r="N612" s="1"/>
  <c r="K654"/>
  <c r="L654" s="1"/>
  <c r="K655"/>
  <c r="O655" s="1"/>
  <c r="K664"/>
  <c r="N664" s="1"/>
  <c r="K686"/>
  <c r="L686" s="1"/>
  <c r="K710"/>
  <c r="L710" s="1"/>
  <c r="K712"/>
  <c r="N712" s="1"/>
  <c r="K714"/>
  <c r="M714" s="1"/>
  <c r="K746"/>
  <c r="N746" s="1"/>
  <c r="K748"/>
  <c r="N748" s="1"/>
  <c r="K770"/>
  <c r="M770" s="1"/>
  <c r="K780"/>
  <c r="N780" s="1"/>
  <c r="K806"/>
  <c r="N806" s="1"/>
  <c r="K842"/>
  <c r="M842" s="1"/>
  <c r="K866"/>
  <c r="O866" s="1"/>
  <c r="K876"/>
  <c r="M876" s="1"/>
  <c r="K878"/>
  <c r="M878" s="1"/>
  <c r="K890"/>
  <c r="N890" s="1"/>
  <c r="K916"/>
  <c r="L916" s="1"/>
  <c r="K938"/>
  <c r="N938" s="1"/>
  <c r="K941"/>
  <c r="O941" s="1"/>
  <c r="K942"/>
  <c r="N942" s="1"/>
  <c r="K946"/>
  <c r="M946" s="1"/>
  <c r="K948"/>
  <c r="N948" s="1"/>
  <c r="K965"/>
  <c r="O965" s="1"/>
  <c r="K966"/>
  <c r="N966" s="1"/>
  <c r="K977"/>
  <c r="O977" s="1"/>
  <c r="K981"/>
  <c r="M981" s="1"/>
  <c r="K982"/>
  <c r="M982" s="1"/>
  <c r="K997"/>
  <c r="M997" s="1"/>
  <c r="K703"/>
  <c r="L703" s="1"/>
  <c r="K792"/>
  <c r="N792" s="1"/>
  <c r="K848"/>
  <c r="L848" s="1"/>
  <c r="K881"/>
  <c r="N881" s="1"/>
  <c r="K892"/>
  <c r="M892" s="1"/>
  <c r="K894"/>
  <c r="M894" s="1"/>
  <c r="K904"/>
  <c r="M904" s="1"/>
  <c r="K921"/>
  <c r="L921" s="1"/>
  <c r="K930"/>
  <c r="M930" s="1"/>
  <c r="K940"/>
  <c r="L940" s="1"/>
  <c r="K957"/>
  <c r="L957" s="1"/>
  <c r="K968"/>
  <c r="M968" s="1"/>
  <c r="K565"/>
  <c r="L565" s="1"/>
  <c r="K569"/>
  <c r="N569" s="1"/>
  <c r="K577"/>
  <c r="L577" s="1"/>
  <c r="K593"/>
  <c r="O593" s="1"/>
  <c r="K628"/>
  <c r="N628" s="1"/>
  <c r="K637"/>
  <c r="N637" s="1"/>
  <c r="K681"/>
  <c r="L681" s="1"/>
  <c r="K682"/>
  <c r="M682" s="1"/>
  <c r="K719"/>
  <c r="M719" s="1"/>
  <c r="K764"/>
  <c r="N764" s="1"/>
  <c r="K816"/>
  <c r="L816" s="1"/>
  <c r="K817"/>
  <c r="M817" s="1"/>
  <c r="K818"/>
  <c r="N818" s="1"/>
  <c r="K830"/>
  <c r="O830" s="1"/>
  <c r="K831"/>
  <c r="N831" s="1"/>
  <c r="K833"/>
  <c r="O833" s="1"/>
  <c r="K846"/>
  <c r="O846" s="1"/>
  <c r="K855"/>
  <c r="O855" s="1"/>
  <c r="K883"/>
  <c r="N883" s="1"/>
  <c r="K895"/>
  <c r="L895" s="1"/>
  <c r="K896"/>
  <c r="L896" s="1"/>
  <c r="K897"/>
  <c r="M897" s="1"/>
  <c r="K911"/>
  <c r="O911" s="1"/>
  <c r="K912"/>
  <c r="L912" s="1"/>
  <c r="K919"/>
  <c r="M919" s="1"/>
  <c r="K923"/>
  <c r="O923" s="1"/>
  <c r="K927"/>
  <c r="L927" s="1"/>
  <c r="K928"/>
  <c r="L928" s="1"/>
  <c r="K999"/>
  <c r="N999" s="1"/>
  <c r="K595"/>
  <c r="O595" s="1"/>
  <c r="K605"/>
  <c r="N605" s="1"/>
  <c r="K608"/>
  <c r="M608" s="1"/>
  <c r="K617"/>
  <c r="L617" s="1"/>
  <c r="K629"/>
  <c r="N629" s="1"/>
  <c r="K630"/>
  <c r="M630" s="1"/>
  <c r="K649"/>
  <c r="L649" s="1"/>
  <c r="K652"/>
  <c r="N652" s="1"/>
  <c r="K669"/>
  <c r="M669" s="1"/>
  <c r="K671"/>
  <c r="M671" s="1"/>
  <c r="K672"/>
  <c r="O672" s="1"/>
  <c r="K673"/>
  <c r="L673" s="1"/>
  <c r="K684"/>
  <c r="N684" s="1"/>
  <c r="K733"/>
  <c r="O733" s="1"/>
  <c r="K735"/>
  <c r="L735" s="1"/>
  <c r="K736"/>
  <c r="N736" s="1"/>
  <c r="K741"/>
  <c r="L741" s="1"/>
  <c r="K751"/>
  <c r="L751" s="1"/>
  <c r="K752"/>
  <c r="M752" s="1"/>
  <c r="K753"/>
  <c r="L753" s="1"/>
  <c r="K754"/>
  <c r="N754" s="1"/>
  <c r="K765"/>
  <c r="O765" s="1"/>
  <c r="K768"/>
  <c r="N768" s="1"/>
  <c r="K777"/>
  <c r="L777" s="1"/>
  <c r="K778"/>
  <c r="M778" s="1"/>
  <c r="K813"/>
  <c r="N813" s="1"/>
  <c r="K814"/>
  <c r="O814" s="1"/>
  <c r="K825"/>
  <c r="N825" s="1"/>
  <c r="K827"/>
  <c r="N827" s="1"/>
  <c r="K837"/>
  <c r="N837" s="1"/>
  <c r="K838"/>
  <c r="L838" s="1"/>
  <c r="K859"/>
  <c r="N859" s="1"/>
  <c r="K860"/>
  <c r="M860" s="1"/>
  <c r="K861"/>
  <c r="O861" s="1"/>
  <c r="K862"/>
  <c r="M862" s="1"/>
  <c r="K871"/>
  <c r="O871" s="1"/>
  <c r="K874"/>
  <c r="N874" s="1"/>
  <c r="K886"/>
  <c r="M886" s="1"/>
  <c r="K899"/>
  <c r="M899" s="1"/>
  <c r="K900"/>
  <c r="N900" s="1"/>
  <c r="K901"/>
  <c r="O901" s="1"/>
  <c r="K959"/>
  <c r="L959" s="1"/>
  <c r="K961"/>
  <c r="O961" s="1"/>
  <c r="K962"/>
  <c r="M962" s="1"/>
  <c r="K971"/>
  <c r="N971" s="1"/>
  <c r="K991"/>
  <c r="L991" s="1"/>
  <c r="K993"/>
  <c r="O993" s="1"/>
  <c r="K994"/>
  <c r="M994" s="1"/>
  <c r="K1002"/>
  <c r="L1002" s="1"/>
  <c r="K619"/>
  <c r="O619" s="1"/>
  <c r="K658"/>
  <c r="O658" s="1"/>
  <c r="K688"/>
  <c r="O688" s="1"/>
  <c r="K738"/>
  <c r="O738" s="1"/>
  <c r="K766"/>
  <c r="L766" s="1"/>
  <c r="K799"/>
  <c r="L799" s="1"/>
  <c r="K808"/>
  <c r="K635"/>
  <c r="L635" s="1"/>
  <c r="K687"/>
  <c r="N687" s="1"/>
  <c r="K783"/>
  <c r="M783" s="1"/>
  <c r="K784"/>
  <c r="N784" s="1"/>
  <c r="K798"/>
  <c r="L798" s="1"/>
  <c r="K822"/>
  <c r="O822" s="1"/>
  <c r="K826"/>
  <c r="O826" s="1"/>
  <c r="K933"/>
  <c r="N933" s="1"/>
  <c r="K973"/>
  <c r="N973" s="1"/>
  <c r="K668"/>
  <c r="N668" s="1"/>
  <c r="K732"/>
  <c r="N732" s="1"/>
  <c r="K786"/>
  <c r="K800"/>
  <c r="O800" s="1"/>
  <c r="K834"/>
  <c r="L834" s="1"/>
  <c r="K918"/>
  <c r="N918" s="1"/>
  <c r="K978"/>
  <c r="M978" s="1"/>
  <c r="K568"/>
  <c r="O568" s="1"/>
  <c r="K576"/>
  <c r="O576" s="1"/>
  <c r="K843"/>
  <c r="N843" s="1"/>
  <c r="K851"/>
  <c r="N851" s="1"/>
  <c r="K572"/>
  <c r="M572" s="1"/>
  <c r="K631"/>
  <c r="K642"/>
  <c r="O642" s="1"/>
  <c r="K674"/>
  <c r="O674" s="1"/>
  <c r="K690"/>
  <c r="O690" s="1"/>
  <c r="K706"/>
  <c r="K662"/>
  <c r="M662" s="1"/>
  <c r="K698"/>
  <c r="O698" s="1"/>
  <c r="K700"/>
  <c r="N700" s="1"/>
  <c r="K716"/>
  <c r="N716" s="1"/>
  <c r="K734"/>
  <c r="L734" s="1"/>
  <c r="K767"/>
  <c r="M767" s="1"/>
  <c r="K564"/>
  <c r="N564" s="1"/>
  <c r="K650"/>
  <c r="O650" s="1"/>
  <c r="K750"/>
  <c r="L750" s="1"/>
  <c r="K646"/>
  <c r="K680"/>
  <c r="O680" s="1"/>
  <c r="K696"/>
  <c r="O696" s="1"/>
  <c r="K726"/>
  <c r="K742"/>
  <c r="K758"/>
  <c r="K774"/>
  <c r="K909"/>
  <c r="K600"/>
  <c r="O600" s="1"/>
  <c r="K620"/>
  <c r="O620" s="1"/>
  <c r="K636"/>
  <c r="O636" s="1"/>
  <c r="K638"/>
  <c r="K840"/>
  <c r="O840" s="1"/>
  <c r="K864"/>
  <c r="O864" s="1"/>
  <c r="K950"/>
  <c r="O950" s="1"/>
  <c r="K623"/>
  <c r="K639"/>
  <c r="K656"/>
  <c r="O656" s="1"/>
  <c r="K648"/>
  <c r="O648" s="1"/>
  <c r="K694"/>
  <c r="K728"/>
  <c r="O728" s="1"/>
  <c r="K744"/>
  <c r="O744" s="1"/>
  <c r="K760"/>
  <c r="K776"/>
  <c r="K820"/>
  <c r="O820" s="1"/>
  <c r="K877"/>
  <c r="K622"/>
  <c r="K666"/>
  <c r="K730"/>
  <c r="O730" s="1"/>
  <c r="K762"/>
  <c r="O762" s="1"/>
  <c r="K794"/>
  <c r="O794" s="1"/>
  <c r="K670"/>
  <c r="O670" s="1"/>
  <c r="K596"/>
  <c r="K604"/>
  <c r="K616"/>
  <c r="O616" s="1"/>
  <c r="K624"/>
  <c r="K632"/>
  <c r="O632" s="1"/>
  <c r="K640"/>
  <c r="K644"/>
  <c r="O644" s="1"/>
  <c r="K660"/>
  <c r="O660" s="1"/>
  <c r="K676"/>
  <c r="K692"/>
  <c r="K708"/>
  <c r="K724"/>
  <c r="K740"/>
  <c r="K756"/>
  <c r="O756" s="1"/>
  <c r="K772"/>
  <c r="K788"/>
  <c r="K804"/>
  <c r="K643"/>
  <c r="K651"/>
  <c r="K659"/>
  <c r="K667"/>
  <c r="K675"/>
  <c r="K683"/>
  <c r="K691"/>
  <c r="K699"/>
  <c r="K707"/>
  <c r="K715"/>
  <c r="K723"/>
  <c r="K731"/>
  <c r="K739"/>
  <c r="K747"/>
  <c r="K755"/>
  <c r="K763"/>
  <c r="K771"/>
  <c r="K779"/>
  <c r="K787"/>
  <c r="K795"/>
  <c r="K803"/>
  <c r="K811"/>
  <c r="K819"/>
  <c r="K835"/>
  <c r="K853"/>
  <c r="K885"/>
  <c r="K998"/>
  <c r="O998" s="1"/>
  <c r="K828"/>
  <c r="O828" s="1"/>
  <c r="K836"/>
  <c r="K844"/>
  <c r="K852"/>
  <c r="O852" s="1"/>
  <c r="K902"/>
  <c r="O902" s="1"/>
  <c r="K917"/>
  <c r="K934"/>
  <c r="O934" s="1"/>
  <c r="K949"/>
  <c r="K954"/>
  <c r="K970"/>
  <c r="O970" s="1"/>
  <c r="K986"/>
  <c r="O986" s="1"/>
  <c r="K958"/>
  <c r="O958" s="1"/>
  <c r="K974"/>
  <c r="O974" s="1"/>
  <c r="K990"/>
  <c r="K507"/>
  <c r="K503"/>
  <c r="K491"/>
  <c r="K483"/>
  <c r="O483" s="1"/>
  <c r="K455"/>
  <c r="K439"/>
  <c r="K495"/>
  <c r="K479"/>
  <c r="O479" s="1"/>
  <c r="K463"/>
  <c r="K459"/>
  <c r="K451"/>
  <c r="K511"/>
  <c r="O511" s="1"/>
  <c r="K499"/>
  <c r="K447"/>
  <c r="K443"/>
  <c r="K435"/>
  <c r="K398"/>
  <c r="K431"/>
  <c r="K427"/>
  <c r="K399"/>
  <c r="O399" s="1"/>
  <c r="K513"/>
  <c r="K556"/>
  <c r="K552"/>
  <c r="K548"/>
  <c r="K544"/>
  <c r="K540"/>
  <c r="K536"/>
  <c r="K532"/>
  <c r="K528"/>
  <c r="K524"/>
  <c r="K520"/>
  <c r="K516"/>
  <c r="K555"/>
  <c r="K547"/>
  <c r="K543"/>
  <c r="K539"/>
  <c r="K559"/>
  <c r="K551"/>
  <c r="K535"/>
  <c r="K558"/>
  <c r="K554"/>
  <c r="K550"/>
  <c r="K546"/>
  <c r="K542"/>
  <c r="K538"/>
  <c r="K557"/>
  <c r="K553"/>
  <c r="K549"/>
  <c r="K545"/>
  <c r="K541"/>
  <c r="K537"/>
  <c r="K474"/>
  <c r="K466"/>
  <c r="K476"/>
  <c r="K464"/>
  <c r="K470"/>
  <c r="K487"/>
  <c r="K486"/>
  <c r="K461"/>
  <c r="K457"/>
  <c r="K453"/>
  <c r="K449"/>
  <c r="K445"/>
  <c r="K441"/>
  <c r="K437"/>
  <c r="K433"/>
  <c r="K429"/>
  <c r="K425"/>
  <c r="K534"/>
  <c r="K530"/>
  <c r="K526"/>
  <c r="K522"/>
  <c r="K518"/>
  <c r="K514"/>
  <c r="K509"/>
  <c r="K505"/>
  <c r="K501"/>
  <c r="K497"/>
  <c r="K493"/>
  <c r="K489"/>
  <c r="K484"/>
  <c r="K481"/>
  <c r="K477"/>
  <c r="K472"/>
  <c r="K468"/>
  <c r="K531"/>
  <c r="K527"/>
  <c r="K523"/>
  <c r="K519"/>
  <c r="K515"/>
  <c r="K510"/>
  <c r="K506"/>
  <c r="K502"/>
  <c r="K498"/>
  <c r="K494"/>
  <c r="K490"/>
  <c r="K485"/>
  <c r="K480"/>
  <c r="K475"/>
  <c r="K471"/>
  <c r="K467"/>
  <c r="K462"/>
  <c r="K458"/>
  <c r="K454"/>
  <c r="K450"/>
  <c r="K446"/>
  <c r="K442"/>
  <c r="K438"/>
  <c r="K434"/>
  <c r="K430"/>
  <c r="K426"/>
  <c r="K533"/>
  <c r="K529"/>
  <c r="K525"/>
  <c r="K521"/>
  <c r="K517"/>
  <c r="K512"/>
  <c r="K508"/>
  <c r="K504"/>
  <c r="K500"/>
  <c r="K496"/>
  <c r="K492"/>
  <c r="K488"/>
  <c r="K482"/>
  <c r="K478"/>
  <c r="K473"/>
  <c r="K469"/>
  <c r="K465"/>
  <c r="K460"/>
  <c r="K456"/>
  <c r="K452"/>
  <c r="K448"/>
  <c r="K444"/>
  <c r="K440"/>
  <c r="K436"/>
  <c r="K432"/>
  <c r="K428"/>
  <c r="K421"/>
  <c r="K413"/>
  <c r="K405"/>
  <c r="K401"/>
  <c r="K417"/>
  <c r="K409"/>
  <c r="K424"/>
  <c r="K420"/>
  <c r="K416"/>
  <c r="K412"/>
  <c r="K408"/>
  <c r="K404"/>
  <c r="K400"/>
  <c r="K395"/>
  <c r="K391"/>
  <c r="K387"/>
  <c r="K379"/>
  <c r="K375"/>
  <c r="K371"/>
  <c r="K397"/>
  <c r="K359"/>
  <c r="K423"/>
  <c r="K419"/>
  <c r="K415"/>
  <c r="K411"/>
  <c r="K407"/>
  <c r="K403"/>
  <c r="K422"/>
  <c r="K418"/>
  <c r="K414"/>
  <c r="K410"/>
  <c r="K406"/>
  <c r="K402"/>
  <c r="K364"/>
  <c r="K360"/>
  <c r="K336"/>
  <c r="K324"/>
  <c r="K389"/>
  <c r="K393"/>
  <c r="K366"/>
  <c r="K394"/>
  <c r="K390"/>
  <c r="K362"/>
  <c r="K396"/>
  <c r="K392"/>
  <c r="K388"/>
  <c r="K384"/>
  <c r="K368"/>
  <c r="K386"/>
  <c r="K382"/>
  <c r="K321"/>
  <c r="K313"/>
  <c r="K305"/>
  <c r="K380"/>
  <c r="K377"/>
  <c r="K373"/>
  <c r="K369"/>
  <c r="K365"/>
  <c r="K317"/>
  <c r="K309"/>
  <c r="K301"/>
  <c r="K350"/>
  <c r="K326"/>
  <c r="K294"/>
  <c r="K383"/>
  <c r="K378"/>
  <c r="K374"/>
  <c r="K370"/>
  <c r="K363"/>
  <c r="K358"/>
  <c r="K296"/>
  <c r="K292"/>
  <c r="K260"/>
  <c r="K385"/>
  <c r="K381"/>
  <c r="K376"/>
  <c r="K372"/>
  <c r="K367"/>
  <c r="K361"/>
  <c r="K348"/>
  <c r="K343"/>
  <c r="K335"/>
  <c r="K357"/>
  <c r="K353"/>
  <c r="K344"/>
  <c r="K340"/>
  <c r="K337"/>
  <c r="K331"/>
  <c r="K327"/>
  <c r="K342"/>
  <c r="K354"/>
  <c r="K349"/>
  <c r="K345"/>
  <c r="K338"/>
  <c r="K332"/>
  <c r="K328"/>
  <c r="K322"/>
  <c r="K318"/>
  <c r="K314"/>
  <c r="K310"/>
  <c r="K306"/>
  <c r="K302"/>
  <c r="K356"/>
  <c r="K352"/>
  <c r="K347"/>
  <c r="K341"/>
  <c r="K334"/>
  <c r="K330"/>
  <c r="K325"/>
  <c r="K320"/>
  <c r="K316"/>
  <c r="K312"/>
  <c r="K308"/>
  <c r="K304"/>
  <c r="K300"/>
  <c r="K299"/>
  <c r="K355"/>
  <c r="K351"/>
  <c r="K346"/>
  <c r="K339"/>
  <c r="K333"/>
  <c r="K329"/>
  <c r="K323"/>
  <c r="K319"/>
  <c r="K315"/>
  <c r="K311"/>
  <c r="K307"/>
  <c r="K303"/>
  <c r="K293"/>
  <c r="K288"/>
  <c r="K284"/>
  <c r="K280"/>
  <c r="K276"/>
  <c r="K272"/>
  <c r="K283"/>
  <c r="K267"/>
  <c r="K266"/>
  <c r="K262"/>
  <c r="K291"/>
  <c r="K287"/>
  <c r="K279"/>
  <c r="K275"/>
  <c r="K271"/>
  <c r="K263"/>
  <c r="K298"/>
  <c r="K268"/>
  <c r="K265"/>
  <c r="K261"/>
  <c r="K251"/>
  <c r="K297"/>
  <c r="K290"/>
  <c r="K286"/>
  <c r="K282"/>
  <c r="K278"/>
  <c r="K274"/>
  <c r="K270"/>
  <c r="K295"/>
  <c r="K289"/>
  <c r="K285"/>
  <c r="K281"/>
  <c r="K277"/>
  <c r="K273"/>
  <c r="K269"/>
  <c r="K264"/>
  <c r="K257"/>
  <c r="K253"/>
  <c r="K248"/>
  <c r="O248" s="1"/>
  <c r="K238"/>
  <c r="K244"/>
  <c r="K240"/>
  <c r="K239"/>
  <c r="K256"/>
  <c r="K252"/>
  <c r="K247"/>
  <c r="K243"/>
  <c r="K259"/>
  <c r="K255"/>
  <c r="K250"/>
  <c r="K246"/>
  <c r="K242"/>
  <c r="K258"/>
  <c r="K254"/>
  <c r="K249"/>
  <c r="K245"/>
  <c r="K241"/>
  <c r="K236"/>
  <c r="K228"/>
  <c r="K220"/>
  <c r="K212"/>
  <c r="K223"/>
  <c r="K219"/>
  <c r="K218"/>
  <c r="K227"/>
  <c r="K237"/>
  <c r="K232"/>
  <c r="K217"/>
  <c r="K233"/>
  <c r="K229"/>
  <c r="K224"/>
  <c r="K235"/>
  <c r="K231"/>
  <c r="K226"/>
  <c r="K222"/>
  <c r="K234"/>
  <c r="K230"/>
  <c r="K225"/>
  <c r="K221"/>
  <c r="O218"/>
  <c r="K215"/>
  <c r="K210"/>
  <c r="K186"/>
  <c r="K213"/>
  <c r="K183"/>
  <c r="K167"/>
  <c r="K214"/>
  <c r="K209"/>
  <c r="K192"/>
  <c r="K188"/>
  <c r="K184"/>
  <c r="K216"/>
  <c r="K211"/>
  <c r="K203"/>
  <c r="K191"/>
  <c r="K187"/>
  <c r="K198"/>
  <c r="K185"/>
  <c r="K207"/>
  <c r="K199"/>
  <c r="K204"/>
  <c r="K196"/>
  <c r="K193"/>
  <c r="K172"/>
  <c r="K208"/>
  <c r="K202"/>
  <c r="K197"/>
  <c r="K206"/>
  <c r="K201"/>
  <c r="K195"/>
  <c r="K190"/>
  <c r="K205"/>
  <c r="K200"/>
  <c r="K194"/>
  <c r="K189"/>
  <c r="K160"/>
  <c r="K173"/>
  <c r="K168"/>
  <c r="K163"/>
  <c r="K179"/>
  <c r="K178"/>
  <c r="K174"/>
  <c r="K169"/>
  <c r="K164"/>
  <c r="K180"/>
  <c r="K176"/>
  <c r="K171"/>
  <c r="K181"/>
  <c r="K175"/>
  <c r="K170"/>
  <c r="K165"/>
  <c r="K161"/>
  <c r="K182"/>
  <c r="K177"/>
  <c r="K166"/>
  <c r="K162"/>
  <c r="K159"/>
  <c r="K155"/>
  <c r="K147"/>
  <c r="K139"/>
  <c r="K135"/>
  <c r="K123"/>
  <c r="K119"/>
  <c r="K132"/>
  <c r="K128"/>
  <c r="K116"/>
  <c r="K145"/>
  <c r="K141"/>
  <c r="K154"/>
  <c r="K150"/>
  <c r="K146"/>
  <c r="K142"/>
  <c r="K156"/>
  <c r="K151"/>
  <c r="K158"/>
  <c r="K149"/>
  <c r="K140"/>
  <c r="K153"/>
  <c r="K144"/>
  <c r="K157"/>
  <c r="K152"/>
  <c r="K148"/>
  <c r="K143"/>
  <c r="K136"/>
  <c r="K129"/>
  <c r="K124"/>
  <c r="K134"/>
  <c r="K130"/>
  <c r="K125"/>
  <c r="K120"/>
  <c r="K133"/>
  <c r="K122"/>
  <c r="K137"/>
  <c r="K131"/>
  <c r="K126"/>
  <c r="K121"/>
  <c r="K115"/>
  <c r="K138"/>
  <c r="K127"/>
  <c r="K113"/>
  <c r="K114"/>
  <c r="K112"/>
  <c r="K104"/>
  <c r="K118"/>
  <c r="K117"/>
  <c r="K107"/>
  <c r="K102"/>
  <c r="K98"/>
  <c r="K94"/>
  <c r="K90"/>
  <c r="K82"/>
  <c r="K108"/>
  <c r="K91"/>
  <c r="K110"/>
  <c r="K105"/>
  <c r="K100"/>
  <c r="K96"/>
  <c r="K92"/>
  <c r="K111"/>
  <c r="K106"/>
  <c r="K101"/>
  <c r="K97"/>
  <c r="K93"/>
  <c r="K88"/>
  <c r="K80"/>
  <c r="K72"/>
  <c r="K109"/>
  <c r="K103"/>
  <c r="K99"/>
  <c r="K95"/>
  <c r="K83"/>
  <c r="K85"/>
  <c r="K87"/>
  <c r="K79"/>
  <c r="K89"/>
  <c r="K84"/>
  <c r="K86"/>
  <c r="K81"/>
  <c r="K75"/>
  <c r="K67"/>
  <c r="K73"/>
  <c r="K76"/>
  <c r="K74"/>
  <c r="K78"/>
  <c r="K77"/>
  <c r="K65"/>
  <c r="K69"/>
  <c r="K61"/>
  <c r="K70"/>
  <c r="K71"/>
  <c r="K68"/>
  <c r="K57"/>
  <c r="K62"/>
  <c r="K63"/>
  <c r="K66"/>
  <c r="K64"/>
  <c r="K51"/>
  <c r="K58"/>
  <c r="K60"/>
  <c r="K59"/>
  <c r="K56"/>
  <c r="K52"/>
  <c r="K48"/>
  <c r="K50"/>
  <c r="K49"/>
  <c r="K47"/>
  <c r="K53"/>
  <c r="K55"/>
  <c r="K54"/>
  <c r="K45"/>
  <c r="P60"/>
  <c r="K46"/>
  <c r="K44"/>
  <c r="K43"/>
  <c r="K35"/>
  <c r="K27"/>
  <c r="K19"/>
  <c r="K11"/>
  <c r="K7"/>
  <c r="P44"/>
  <c r="K40"/>
  <c r="K42"/>
  <c r="K38"/>
  <c r="N38" s="1"/>
  <c r="K30"/>
  <c r="N30" s="1"/>
  <c r="K41"/>
  <c r="K37"/>
  <c r="P318"/>
  <c r="K39"/>
  <c r="P469"/>
  <c r="K36"/>
  <c r="K32"/>
  <c r="P468"/>
  <c r="P321"/>
  <c r="P254"/>
  <c r="P197"/>
  <c r="P156"/>
  <c r="P136"/>
  <c r="P57"/>
  <c r="P41"/>
  <c r="K29"/>
  <c r="K33"/>
  <c r="K28"/>
  <c r="P490"/>
  <c r="P445"/>
  <c r="P319"/>
  <c r="P62"/>
  <c r="P52"/>
  <c r="P46"/>
  <c r="K34"/>
  <c r="P543"/>
  <c r="P410"/>
  <c r="P322"/>
  <c r="P277"/>
  <c r="P273"/>
  <c r="K31"/>
  <c r="K25"/>
  <c r="P542"/>
  <c r="P493"/>
  <c r="P489"/>
  <c r="P439"/>
  <c r="P433"/>
  <c r="P430"/>
  <c r="P393"/>
  <c r="P252"/>
  <c r="P251"/>
  <c r="P213"/>
  <c r="P189"/>
  <c r="P144"/>
  <c r="P132"/>
  <c r="K26"/>
  <c r="P306"/>
  <c r="P465"/>
  <c r="P391"/>
  <c r="P384"/>
  <c r="P358"/>
  <c r="P326"/>
  <c r="P324"/>
  <c r="P181"/>
  <c r="P105"/>
  <c r="P100"/>
  <c r="P89"/>
  <c r="P550"/>
  <c r="P540"/>
  <c r="P539"/>
  <c r="P532"/>
  <c r="P526"/>
  <c r="P520"/>
  <c r="P505"/>
  <c r="P438"/>
  <c r="P429"/>
  <c r="P377"/>
  <c r="P366"/>
  <c r="P349"/>
  <c r="P316"/>
  <c r="P300"/>
  <c r="P187"/>
  <c r="P153"/>
  <c r="P78"/>
  <c r="P73"/>
  <c r="P49"/>
  <c r="P33"/>
  <c r="P28"/>
  <c r="K3"/>
  <c r="P554"/>
  <c r="P524"/>
  <c r="P523"/>
  <c r="P519"/>
  <c r="P514"/>
  <c r="P496"/>
  <c r="P494"/>
  <c r="P488"/>
  <c r="P454"/>
  <c r="P446"/>
  <c r="P400"/>
  <c r="P394"/>
  <c r="P347"/>
  <c r="P286"/>
  <c r="P269"/>
  <c r="P257"/>
  <c r="P237"/>
  <c r="P225"/>
  <c r="P219"/>
  <c r="P209"/>
  <c r="P202"/>
  <c r="P200"/>
  <c r="P186"/>
  <c r="P184"/>
  <c r="K24"/>
  <c r="K20"/>
  <c r="K4"/>
  <c r="K21"/>
  <c r="P378"/>
  <c r="P552"/>
  <c r="P515"/>
  <c r="P512"/>
  <c r="P507"/>
  <c r="P501"/>
  <c r="P466"/>
  <c r="P456"/>
  <c r="P441"/>
  <c r="P427"/>
  <c r="P422"/>
  <c r="P420"/>
  <c r="P361"/>
  <c r="P293"/>
  <c r="P287"/>
  <c r="P271"/>
  <c r="P249"/>
  <c r="P246"/>
  <c r="P244"/>
  <c r="P232"/>
  <c r="P214"/>
  <c r="P211"/>
  <c r="P158"/>
  <c r="P148"/>
  <c r="P145"/>
  <c r="P559"/>
  <c r="P556"/>
  <c r="P536"/>
  <c r="P535"/>
  <c r="P531"/>
  <c r="P508"/>
  <c r="P502"/>
  <c r="P491"/>
  <c r="P482"/>
  <c r="P472"/>
  <c r="P470"/>
  <c r="P428"/>
  <c r="P409"/>
  <c r="P396"/>
  <c r="P390"/>
  <c r="P381"/>
  <c r="P360"/>
  <c r="P343"/>
  <c r="P338"/>
  <c r="P335"/>
  <c r="P305"/>
  <c r="P298"/>
  <c r="P296"/>
  <c r="P294"/>
  <c r="P276"/>
  <c r="P241"/>
  <c r="P234"/>
  <c r="P228"/>
  <c r="P212"/>
  <c r="P179"/>
  <c r="P178"/>
  <c r="P176"/>
  <c r="P172"/>
  <c r="P162"/>
  <c r="P160"/>
  <c r="P140"/>
  <c r="P126"/>
  <c r="P124"/>
  <c r="P112"/>
  <c r="P108"/>
  <c r="P97"/>
  <c r="P92"/>
  <c r="P36"/>
  <c r="P25"/>
  <c r="P16"/>
  <c r="P533"/>
  <c r="P129"/>
  <c r="P121"/>
  <c r="P530"/>
  <c r="P458"/>
  <c r="P337"/>
  <c r="P258"/>
  <c r="P168"/>
  <c r="P113"/>
  <c r="P81"/>
  <c r="P65"/>
  <c r="P544"/>
  <c r="P528"/>
  <c r="P522"/>
  <c r="P516"/>
  <c r="P511"/>
  <c r="P504"/>
  <c r="P500"/>
  <c r="P481"/>
  <c r="P478"/>
  <c r="P477"/>
  <c r="P476"/>
  <c r="P475"/>
  <c r="P442"/>
  <c r="P434"/>
  <c r="P414"/>
  <c r="P408"/>
  <c r="P407"/>
  <c r="P406"/>
  <c r="P380"/>
  <c r="P375"/>
  <c r="P374"/>
  <c r="P372"/>
  <c r="P369"/>
  <c r="P365"/>
  <c r="P357"/>
  <c r="P354"/>
  <c r="P341"/>
  <c r="P281"/>
  <c r="P259"/>
  <c r="P205"/>
  <c r="P196"/>
  <c r="P195"/>
  <c r="P164"/>
  <c r="P152"/>
  <c r="P137"/>
  <c r="P128"/>
  <c r="P120"/>
  <c r="P116"/>
  <c r="P110"/>
  <c r="P94"/>
  <c r="P84"/>
  <c r="P76"/>
  <c r="P68"/>
  <c r="P30"/>
  <c r="K23"/>
  <c r="K22"/>
  <c r="K15"/>
  <c r="P206"/>
  <c r="P513"/>
  <c r="P510"/>
  <c r="P497"/>
  <c r="P426"/>
  <c r="P421"/>
  <c r="P417"/>
  <c r="P309"/>
  <c r="P290"/>
  <c r="P270"/>
  <c r="P238"/>
  <c r="P229"/>
  <c r="P173"/>
  <c r="P169"/>
  <c r="P165"/>
  <c r="P521"/>
  <c r="P345"/>
  <c r="P261"/>
  <c r="P517"/>
  <c r="P509"/>
  <c r="P461"/>
  <c r="P547"/>
  <c r="P546"/>
  <c r="P541"/>
  <c r="P538"/>
  <c r="P537"/>
  <c r="P534"/>
  <c r="P498"/>
  <c r="P492"/>
  <c r="P487"/>
  <c r="P464"/>
  <c r="P462"/>
  <c r="P459"/>
  <c r="P452"/>
  <c r="P448"/>
  <c r="P444"/>
  <c r="P418"/>
  <c r="P416"/>
  <c r="P411"/>
  <c r="P398"/>
  <c r="P382"/>
  <c r="P356"/>
  <c r="P353"/>
  <c r="P350"/>
  <c r="P344"/>
  <c r="P315"/>
  <c r="P312"/>
  <c r="P310"/>
  <c r="P307"/>
  <c r="P301"/>
  <c r="P291"/>
  <c r="P288"/>
  <c r="P278"/>
  <c r="P266"/>
  <c r="P264"/>
  <c r="P260"/>
  <c r="P245"/>
  <c r="P236"/>
  <c r="P224"/>
  <c r="P222"/>
  <c r="P220"/>
  <c r="P203"/>
  <c r="P194"/>
  <c r="P192"/>
  <c r="P180"/>
  <c r="P170"/>
  <c r="P161"/>
  <c r="P142"/>
  <c r="P104"/>
  <c r="P96"/>
  <c r="P88"/>
  <c r="P80"/>
  <c r="P72"/>
  <c r="P64"/>
  <c r="P56"/>
  <c r="P48"/>
  <c r="P40"/>
  <c r="P32"/>
  <c r="P24"/>
  <c r="P14"/>
  <c r="P13"/>
  <c r="P17"/>
  <c r="P5"/>
  <c r="P4"/>
  <c r="P20"/>
  <c r="P7"/>
  <c r="P412"/>
  <c r="P210"/>
  <c r="P193"/>
  <c r="P376"/>
  <c r="P308"/>
  <c r="P242"/>
  <c r="P149"/>
  <c r="P117"/>
  <c r="P101"/>
  <c r="P85"/>
  <c r="P37"/>
  <c r="P157"/>
  <c r="P141"/>
  <c r="P125"/>
  <c r="P109"/>
  <c r="P93"/>
  <c r="P77"/>
  <c r="P61"/>
  <c r="P45"/>
  <c r="P29"/>
  <c r="P397"/>
  <c r="P545"/>
  <c r="P549"/>
  <c r="P558"/>
  <c r="P557"/>
  <c r="P555"/>
  <c r="P553"/>
  <c r="P551"/>
  <c r="P548"/>
  <c r="P529"/>
  <c r="P527"/>
  <c r="P518"/>
  <c r="P506"/>
  <c r="P503"/>
  <c r="P486"/>
  <c r="P484"/>
  <c r="P480"/>
  <c r="P474"/>
  <c r="P473"/>
  <c r="P471"/>
  <c r="P449"/>
  <c r="P437"/>
  <c r="P424"/>
  <c r="P413"/>
  <c r="P405"/>
  <c r="P401"/>
  <c r="P389"/>
  <c r="P385"/>
  <c r="P370"/>
  <c r="P363"/>
  <c r="P352"/>
  <c r="P346"/>
  <c r="P342"/>
  <c r="P334"/>
  <c r="P325"/>
  <c r="P314"/>
  <c r="P303"/>
  <c r="P289"/>
  <c r="P283"/>
  <c r="P282"/>
  <c r="P275"/>
  <c r="P268"/>
  <c r="P262"/>
  <c r="P256"/>
  <c r="P243"/>
  <c r="P227"/>
  <c r="P217"/>
  <c r="P204"/>
  <c r="P188"/>
  <c r="P150"/>
  <c r="P134"/>
  <c r="P118"/>
  <c r="P102"/>
  <c r="P86"/>
  <c r="P70"/>
  <c r="P54"/>
  <c r="P38"/>
  <c r="P22"/>
  <c r="P9"/>
  <c r="P6"/>
  <c r="P177"/>
  <c r="P440"/>
  <c r="P392"/>
  <c r="P320"/>
  <c r="P226"/>
  <c r="P133"/>
  <c r="P69"/>
  <c r="P53"/>
  <c r="P21"/>
  <c r="P348"/>
  <c r="P201"/>
  <c r="P185"/>
  <c r="P362"/>
  <c r="P333"/>
  <c r="P313"/>
  <c r="P302"/>
  <c r="P274"/>
  <c r="K16"/>
  <c r="P11"/>
  <c r="P10"/>
  <c r="P255"/>
  <c r="P250"/>
  <c r="P239"/>
  <c r="P230"/>
  <c r="P223"/>
  <c r="P218"/>
  <c r="P207"/>
  <c r="P174"/>
  <c r="P166"/>
  <c r="P155"/>
  <c r="P147"/>
  <c r="P139"/>
  <c r="P131"/>
  <c r="P123"/>
  <c r="P115"/>
  <c r="P107"/>
  <c r="P99"/>
  <c r="P91"/>
  <c r="P83"/>
  <c r="P75"/>
  <c r="P67"/>
  <c r="P59"/>
  <c r="P51"/>
  <c r="P43"/>
  <c r="P35"/>
  <c r="P27"/>
  <c r="P19"/>
  <c r="P18"/>
  <c r="K12"/>
  <c r="K8"/>
  <c r="P457"/>
  <c r="P455"/>
  <c r="P450"/>
  <c r="P443"/>
  <c r="P436"/>
  <c r="P432"/>
  <c r="P425"/>
  <c r="P423"/>
  <c r="P404"/>
  <c r="P402"/>
  <c r="P395"/>
  <c r="P388"/>
  <c r="P386"/>
  <c r="P379"/>
  <c r="P368"/>
  <c r="P359"/>
  <c r="P339"/>
  <c r="P332"/>
  <c r="P330"/>
  <c r="P328"/>
  <c r="P323"/>
  <c r="P292"/>
  <c r="P284"/>
  <c r="P280"/>
  <c r="P248"/>
  <c r="P216"/>
  <c r="P198"/>
  <c r="P190"/>
  <c r="P182"/>
  <c r="P171"/>
  <c r="P163"/>
  <c r="P154"/>
  <c r="P146"/>
  <c r="P138"/>
  <c r="P130"/>
  <c r="P122"/>
  <c r="P114"/>
  <c r="P106"/>
  <c r="P98"/>
  <c r="P90"/>
  <c r="P82"/>
  <c r="P74"/>
  <c r="P66"/>
  <c r="P58"/>
  <c r="P50"/>
  <c r="P42"/>
  <c r="P34"/>
  <c r="P26"/>
  <c r="K6"/>
  <c r="K10"/>
  <c r="K18"/>
  <c r="P8"/>
  <c r="P485"/>
  <c r="P460"/>
  <c r="P453"/>
  <c r="P373"/>
  <c r="P364"/>
  <c r="K14"/>
  <c r="P525"/>
  <c r="P499"/>
  <c r="P483"/>
  <c r="P467"/>
  <c r="P451"/>
  <c r="P435"/>
  <c r="P419"/>
  <c r="P403"/>
  <c r="P387"/>
  <c r="P371"/>
  <c r="P355"/>
  <c r="P340"/>
  <c r="P329"/>
  <c r="P317"/>
  <c r="P297"/>
  <c r="P285"/>
  <c r="P265"/>
  <c r="P253"/>
  <c r="P233"/>
  <c r="P221"/>
  <c r="P199"/>
  <c r="P191"/>
  <c r="P183"/>
  <c r="P175"/>
  <c r="P167"/>
  <c r="P159"/>
  <c r="P151"/>
  <c r="P143"/>
  <c r="P135"/>
  <c r="P127"/>
  <c r="P119"/>
  <c r="P111"/>
  <c r="P103"/>
  <c r="P95"/>
  <c r="P87"/>
  <c r="P79"/>
  <c r="P71"/>
  <c r="P63"/>
  <c r="P55"/>
  <c r="P47"/>
  <c r="P39"/>
  <c r="P31"/>
  <c r="P23"/>
  <c r="K17"/>
  <c r="K13"/>
  <c r="P12"/>
  <c r="K5"/>
  <c r="P495"/>
  <c r="P479"/>
  <c r="P463"/>
  <c r="P447"/>
  <c r="P431"/>
  <c r="P415"/>
  <c r="P399"/>
  <c r="P383"/>
  <c r="P367"/>
  <c r="P351"/>
  <c r="P336"/>
  <c r="P331"/>
  <c r="P304"/>
  <c r="P299"/>
  <c r="P272"/>
  <c r="P267"/>
  <c r="P240"/>
  <c r="P235"/>
  <c r="P208"/>
  <c r="P327"/>
  <c r="P311"/>
  <c r="P295"/>
  <c r="P279"/>
  <c r="P263"/>
  <c r="P247"/>
  <c r="P231"/>
  <c r="P215"/>
  <c r="P15"/>
  <c r="K9"/>
  <c r="P3"/>
  <c r="J2"/>
  <c r="P2"/>
  <c r="N3760" l="1"/>
  <c r="M3744"/>
  <c r="L3728"/>
  <c r="M3693"/>
  <c r="N3543"/>
  <c r="L3677"/>
  <c r="N3744"/>
  <c r="L3760"/>
  <c r="N3645"/>
  <c r="M3677"/>
  <c r="O3734"/>
  <c r="M3719"/>
  <c r="M3749"/>
  <c r="L3730"/>
  <c r="L3762"/>
  <c r="L3748"/>
  <c r="L3690"/>
  <c r="O3634"/>
  <c r="O3678"/>
  <c r="N3743"/>
  <c r="N3665"/>
  <c r="N3741"/>
  <c r="L3674"/>
  <c r="O3531"/>
  <c r="O3658"/>
  <c r="L3712"/>
  <c r="M3697"/>
  <c r="N3531"/>
  <c r="M3658"/>
  <c r="M3728"/>
  <c r="M3634"/>
  <c r="M3695"/>
  <c r="L3715"/>
  <c r="M3752"/>
  <c r="N3765"/>
  <c r="M3765"/>
  <c r="L3551"/>
  <c r="N3749"/>
  <c r="M3758"/>
  <c r="N3763"/>
  <c r="N3678"/>
  <c r="M3662"/>
  <c r="N3767"/>
  <c r="M3768"/>
  <c r="N3728"/>
  <c r="N3733"/>
  <c r="M3733"/>
  <c r="L3749"/>
  <c r="N3682"/>
  <c r="M3730"/>
  <c r="O3551"/>
  <c r="N3695"/>
  <c r="N3731"/>
  <c r="N3646"/>
  <c r="N3630"/>
  <c r="N3758"/>
  <c r="N3662"/>
  <c r="M3630"/>
  <c r="N3747"/>
  <c r="L3731"/>
  <c r="L3768"/>
  <c r="L3752"/>
  <c r="N3742"/>
  <c r="N3694"/>
  <c r="O3694"/>
  <c r="O3630"/>
  <c r="N3663"/>
  <c r="M3715"/>
  <c r="N3701"/>
  <c r="L3710"/>
  <c r="M3694"/>
  <c r="N3726"/>
  <c r="L3664"/>
  <c r="M3547"/>
  <c r="M3631"/>
  <c r="N3712"/>
  <c r="N3547"/>
  <c r="M3665"/>
  <c r="N3671"/>
  <c r="M3763"/>
  <c r="M3747"/>
  <c r="L3691"/>
  <c r="L3643"/>
  <c r="M3731"/>
  <c r="M3643"/>
  <c r="N3768"/>
  <c r="M3736"/>
  <c r="N3752"/>
  <c r="M3710"/>
  <c r="M3742"/>
  <c r="L3742"/>
  <c r="L3646"/>
  <c r="M3674"/>
  <c r="L3531"/>
  <c r="L3547"/>
  <c r="N3754"/>
  <c r="L3678"/>
  <c r="L3649"/>
  <c r="N3722"/>
  <c r="L3758"/>
  <c r="M3726"/>
  <c r="L3662"/>
  <c r="N3757"/>
  <c r="M3535"/>
  <c r="O3706"/>
  <c r="O3665"/>
  <c r="N3681"/>
  <c r="N3643"/>
  <c r="M3741"/>
  <c r="M3642"/>
  <c r="N3727"/>
  <c r="M3671"/>
  <c r="L3660"/>
  <c r="N3697"/>
  <c r="N3649"/>
  <c r="M3712"/>
  <c r="L3736"/>
  <c r="M3757"/>
  <c r="N3710"/>
  <c r="M3646"/>
  <c r="L3741"/>
  <c r="M3706"/>
  <c r="M3690"/>
  <c r="N3653"/>
  <c r="M3754"/>
  <c r="M3745"/>
  <c r="M3649"/>
  <c r="M3722"/>
  <c r="N3658"/>
  <c r="M3681"/>
  <c r="O3723"/>
  <c r="O3766"/>
  <c r="L3141"/>
  <c r="O3589"/>
  <c r="M3663"/>
  <c r="O3693"/>
  <c r="N3647"/>
  <c r="O3763"/>
  <c r="N3759"/>
  <c r="N3711"/>
  <c r="M3648"/>
  <c r="N3736"/>
  <c r="N3738"/>
  <c r="M3559"/>
  <c r="M3543"/>
  <c r="L3754"/>
  <c r="N3677"/>
  <c r="N3706"/>
  <c r="L3722"/>
  <c r="O3690"/>
  <c r="O3642"/>
  <c r="O3755"/>
  <c r="L3642"/>
  <c r="N3707"/>
  <c r="N3598"/>
  <c r="M3661"/>
  <c r="M3738"/>
  <c r="L3738"/>
  <c r="M3645"/>
  <c r="L3645"/>
  <c r="M3527"/>
  <c r="N3674"/>
  <c r="N3527"/>
  <c r="L3559"/>
  <c r="L3527"/>
  <c r="N3693"/>
  <c r="N3661"/>
  <c r="M3301"/>
  <c r="M3707"/>
  <c r="N3622"/>
  <c r="O3661"/>
  <c r="L3459"/>
  <c r="O3681"/>
  <c r="O3747"/>
  <c r="O3610"/>
  <c r="O3598"/>
  <c r="O3762"/>
  <c r="O3746"/>
  <c r="O3730"/>
  <c r="O3733"/>
  <c r="N3595"/>
  <c r="O2717"/>
  <c r="N3687"/>
  <c r="N3699"/>
  <c r="O3735"/>
  <c r="M3618"/>
  <c r="M3735"/>
  <c r="N3719"/>
  <c r="L3652"/>
  <c r="L3708"/>
  <c r="L3698"/>
  <c r="L3714"/>
  <c r="N3650"/>
  <c r="L3746"/>
  <c r="N3717"/>
  <c r="M3762"/>
  <c r="O3698"/>
  <c r="O3682"/>
  <c r="O3666"/>
  <c r="O3650"/>
  <c r="O3751"/>
  <c r="O2815"/>
  <c r="N3679"/>
  <c r="L3684"/>
  <c r="L3611"/>
  <c r="N3714"/>
  <c r="N3746"/>
  <c r="L3705"/>
  <c r="M3682"/>
  <c r="M3666"/>
  <c r="O3719"/>
  <c r="L3226"/>
  <c r="M3767"/>
  <c r="N3751"/>
  <c r="M3659"/>
  <c r="M3725"/>
  <c r="L3666"/>
  <c r="M3717"/>
  <c r="M3602"/>
  <c r="M3751"/>
  <c r="N3735"/>
  <c r="M3679"/>
  <c r="L3692"/>
  <c r="L3634"/>
  <c r="M3667"/>
  <c r="M3641"/>
  <c r="N3725"/>
  <c r="M3698"/>
  <c r="O3671"/>
  <c r="O3767"/>
  <c r="L3464"/>
  <c r="O3617"/>
  <c r="O3701"/>
  <c r="O3765"/>
  <c r="M3520"/>
  <c r="L3621"/>
  <c r="O3713"/>
  <c r="M3759"/>
  <c r="M3743"/>
  <c r="M3727"/>
  <c r="M3711"/>
  <c r="M3687"/>
  <c r="M3724"/>
  <c r="N3745"/>
  <c r="N3721"/>
  <c r="L3756"/>
  <c r="L3680"/>
  <c r="N3696"/>
  <c r="M3656"/>
  <c r="L3737"/>
  <c r="M3721"/>
  <c r="M3689"/>
  <c r="O3737"/>
  <c r="O3717"/>
  <c r="L3301"/>
  <c r="L3724"/>
  <c r="N3769"/>
  <c r="N3729"/>
  <c r="L3769"/>
  <c r="N3539"/>
  <c r="M3713"/>
  <c r="O3756"/>
  <c r="N3301"/>
  <c r="M3748"/>
  <c r="L3688"/>
  <c r="M3761"/>
  <c r="M3769"/>
  <c r="L3673"/>
  <c r="N3555"/>
  <c r="L3745"/>
  <c r="O3663"/>
  <c r="O3753"/>
  <c r="O3725"/>
  <c r="O3759"/>
  <c r="O3743"/>
  <c r="O3727"/>
  <c r="O3711"/>
  <c r="L3613"/>
  <c r="O3535"/>
  <c r="O3685"/>
  <c r="M3112"/>
  <c r="N3703"/>
  <c r="N3655"/>
  <c r="M3764"/>
  <c r="M3740"/>
  <c r="M3716"/>
  <c r="L3668"/>
  <c r="N3753"/>
  <c r="N3713"/>
  <c r="L3603"/>
  <c r="L3732"/>
  <c r="M3683"/>
  <c r="M3465"/>
  <c r="M3729"/>
  <c r="M3701"/>
  <c r="M3737"/>
  <c r="L3535"/>
  <c r="M3653"/>
  <c r="M3579"/>
  <c r="N3516"/>
  <c r="N3551"/>
  <c r="L3614"/>
  <c r="N3639"/>
  <c r="N3685"/>
  <c r="O3563"/>
  <c r="O3697"/>
  <c r="O3669"/>
  <c r="O3641"/>
  <c r="O3757"/>
  <c r="O3721"/>
  <c r="O3716"/>
  <c r="O3729"/>
  <c r="O3764"/>
  <c r="O3655"/>
  <c r="N3603"/>
  <c r="M3647"/>
  <c r="L3675"/>
  <c r="N3683"/>
  <c r="M3669"/>
  <c r="L3641"/>
  <c r="N3669"/>
  <c r="O3740"/>
  <c r="L3178"/>
  <c r="M3703"/>
  <c r="M3655"/>
  <c r="L3764"/>
  <c r="L3740"/>
  <c r="L3716"/>
  <c r="L3676"/>
  <c r="L3644"/>
  <c r="N3761"/>
  <c r="N3689"/>
  <c r="M3756"/>
  <c r="L3700"/>
  <c r="N3667"/>
  <c r="N3541"/>
  <c r="M3534"/>
  <c r="M3685"/>
  <c r="L3653"/>
  <c r="N3579"/>
  <c r="L3639"/>
  <c r="M3753"/>
  <c r="M3657"/>
  <c r="N3500"/>
  <c r="O3639"/>
  <c r="O3761"/>
  <c r="O3724"/>
  <c r="O3748"/>
  <c r="O3732"/>
  <c r="O3555"/>
  <c r="O3539"/>
  <c r="N3604"/>
  <c r="M3684"/>
  <c r="M3668"/>
  <c r="M3652"/>
  <c r="N3705"/>
  <c r="N3657"/>
  <c r="N3593"/>
  <c r="M3700"/>
  <c r="M3562"/>
  <c r="M3704"/>
  <c r="M3609"/>
  <c r="N3640"/>
  <c r="M3555"/>
  <c r="M3539"/>
  <c r="N3607"/>
  <c r="N3617"/>
  <c r="M3705"/>
  <c r="L3689"/>
  <c r="O3652"/>
  <c r="O3668"/>
  <c r="M3692"/>
  <c r="M3676"/>
  <c r="M3660"/>
  <c r="M3644"/>
  <c r="N3673"/>
  <c r="M3708"/>
  <c r="M3571"/>
  <c r="M3673"/>
  <c r="N3591"/>
  <c r="N3632"/>
  <c r="L3560"/>
  <c r="O3382"/>
  <c r="O3609"/>
  <c r="O3683"/>
  <c r="O3684"/>
  <c r="O3679"/>
  <c r="O3692"/>
  <c r="O3657"/>
  <c r="O3708"/>
  <c r="O3703"/>
  <c r="M3327"/>
  <c r="L3586"/>
  <c r="L3448"/>
  <c r="N3612"/>
  <c r="N3573"/>
  <c r="N3659"/>
  <c r="L3707"/>
  <c r="L3651"/>
  <c r="L3635"/>
  <c r="L3602"/>
  <c r="M3691"/>
  <c r="M3675"/>
  <c r="M3651"/>
  <c r="M3680"/>
  <c r="N3537"/>
  <c r="M3688"/>
  <c r="N3562"/>
  <c r="N3672"/>
  <c r="M3590"/>
  <c r="L3696"/>
  <c r="M3664"/>
  <c r="M3578"/>
  <c r="L3625"/>
  <c r="N3609"/>
  <c r="O3459"/>
  <c r="O3533"/>
  <c r="O3578"/>
  <c r="O3618"/>
  <c r="O3635"/>
  <c r="O3688"/>
  <c r="O3659"/>
  <c r="O3704"/>
  <c r="O3680"/>
  <c r="O3664"/>
  <c r="O3648"/>
  <c r="O3699"/>
  <c r="O3675"/>
  <c r="O3647"/>
  <c r="N3146"/>
  <c r="L3648"/>
  <c r="L3482"/>
  <c r="L3704"/>
  <c r="M3672"/>
  <c r="L3656"/>
  <c r="N3625"/>
  <c r="L3595"/>
  <c r="O3696"/>
  <c r="O3672"/>
  <c r="O3656"/>
  <c r="O3691"/>
  <c r="M3117"/>
  <c r="N3635"/>
  <c r="M3699"/>
  <c r="L3667"/>
  <c r="L3593"/>
  <c r="N3651"/>
  <c r="L3489"/>
  <c r="M3586"/>
  <c r="L3450"/>
  <c r="M3625"/>
  <c r="M3595"/>
  <c r="L3587"/>
  <c r="L3629"/>
  <c r="O3274"/>
  <c r="O3562"/>
  <c r="O3687"/>
  <c r="O3700"/>
  <c r="O3676"/>
  <c r="O3660"/>
  <c r="O3644"/>
  <c r="O3695"/>
  <c r="M3399"/>
  <c r="N3406"/>
  <c r="M3123"/>
  <c r="N3053"/>
  <c r="N3267"/>
  <c r="M3621"/>
  <c r="M3445"/>
  <c r="N3550"/>
  <c r="N3631"/>
  <c r="L3575"/>
  <c r="L3576"/>
  <c r="N3401"/>
  <c r="M3037"/>
  <c r="M3626"/>
  <c r="L3626"/>
  <c r="L3561"/>
  <c r="N3594"/>
  <c r="L3445"/>
  <c r="M3582"/>
  <c r="N3633"/>
  <c r="O3283"/>
  <c r="O3463"/>
  <c r="O3575"/>
  <c r="O3626"/>
  <c r="O3594"/>
  <c r="O3593"/>
  <c r="L3324"/>
  <c r="L3262"/>
  <c r="M3429"/>
  <c r="L3610"/>
  <c r="M3576"/>
  <c r="M3477"/>
  <c r="M3575"/>
  <c r="L3623"/>
  <c r="O3631"/>
  <c r="N3585"/>
  <c r="L3570"/>
  <c r="M3608"/>
  <c r="L3579"/>
  <c r="N3563"/>
  <c r="N3601"/>
  <c r="L2936"/>
  <c r="L3627"/>
  <c r="L3618"/>
  <c r="N3589"/>
  <c r="N3586"/>
  <c r="L3598"/>
  <c r="M3538"/>
  <c r="L3640"/>
  <c r="L3633"/>
  <c r="L3617"/>
  <c r="L3601"/>
  <c r="M3633"/>
  <c r="L3563"/>
  <c r="L3540"/>
  <c r="L3632"/>
  <c r="N3614"/>
  <c r="O3602"/>
  <c r="O3621"/>
  <c r="O3585"/>
  <c r="M3296"/>
  <c r="O3601"/>
  <c r="O3640"/>
  <c r="L2984"/>
  <c r="N3627"/>
  <c r="L3619"/>
  <c r="M3605"/>
  <c r="L3589"/>
  <c r="N3608"/>
  <c r="L3600"/>
  <c r="N3588"/>
  <c r="M3632"/>
  <c r="M3614"/>
  <c r="L3605"/>
  <c r="O3605"/>
  <c r="O3637"/>
  <c r="N3041"/>
  <c r="L3397"/>
  <c r="N3636"/>
  <c r="M3564"/>
  <c r="L3537"/>
  <c r="N3582"/>
  <c r="N3427"/>
  <c r="M3163"/>
  <c r="L3092"/>
  <c r="N2956"/>
  <c r="N3429"/>
  <c r="L3222"/>
  <c r="N3620"/>
  <c r="N3611"/>
  <c r="N3565"/>
  <c r="M3637"/>
  <c r="M3629"/>
  <c r="M3613"/>
  <c r="L3597"/>
  <c r="M3588"/>
  <c r="L3573"/>
  <c r="L3557"/>
  <c r="M3500"/>
  <c r="N3557"/>
  <c r="M3537"/>
  <c r="M3594"/>
  <c r="L3541"/>
  <c r="N3461"/>
  <c r="N3590"/>
  <c r="L3582"/>
  <c r="M3522"/>
  <c r="L3536"/>
  <c r="M3587"/>
  <c r="L3596"/>
  <c r="N3587"/>
  <c r="N3613"/>
  <c r="N3629"/>
  <c r="L3606"/>
  <c r="L3637"/>
  <c r="O3447"/>
  <c r="O3573"/>
  <c r="O3571"/>
  <c r="O3636"/>
  <c r="N3581"/>
  <c r="L3581"/>
  <c r="M3552"/>
  <c r="M3505"/>
  <c r="N3571"/>
  <c r="N3496"/>
  <c r="M3622"/>
  <c r="N3606"/>
  <c r="O2936"/>
  <c r="O3523"/>
  <c r="O3553"/>
  <c r="M3382"/>
  <c r="N3174"/>
  <c r="N3628"/>
  <c r="N3619"/>
  <c r="M3610"/>
  <c r="N3597"/>
  <c r="M3636"/>
  <c r="M3628"/>
  <c r="M3620"/>
  <c r="M3612"/>
  <c r="M3604"/>
  <c r="M3596"/>
  <c r="L3585"/>
  <c r="L3565"/>
  <c r="L3553"/>
  <c r="N3553"/>
  <c r="L3521"/>
  <c r="M3541"/>
  <c r="L3461"/>
  <c r="L3590"/>
  <c r="L3566"/>
  <c r="L3490"/>
  <c r="N3596"/>
  <c r="L3588"/>
  <c r="M3523"/>
  <c r="L3476"/>
  <c r="L3622"/>
  <c r="M3606"/>
  <c r="O3136"/>
  <c r="O3557"/>
  <c r="O3597"/>
  <c r="O3624"/>
  <c r="O3616"/>
  <c r="O3608"/>
  <c r="O3600"/>
  <c r="O3592"/>
  <c r="O3584"/>
  <c r="O3615"/>
  <c r="O3599"/>
  <c r="O3583"/>
  <c r="N3379"/>
  <c r="L3374"/>
  <c r="L3244"/>
  <c r="M3308"/>
  <c r="M3294"/>
  <c r="L3269"/>
  <c r="N3141"/>
  <c r="M3580"/>
  <c r="M3615"/>
  <c r="N3624"/>
  <c r="L3624"/>
  <c r="L3599"/>
  <c r="L3583"/>
  <c r="L3567"/>
  <c r="L3607"/>
  <c r="M3600"/>
  <c r="M3591"/>
  <c r="L3556"/>
  <c r="O3198"/>
  <c r="O3528"/>
  <c r="O3565"/>
  <c r="O3619"/>
  <c r="O3603"/>
  <c r="N3313"/>
  <c r="M3171"/>
  <c r="L3148"/>
  <c r="N3269"/>
  <c r="M3556"/>
  <c r="M3533"/>
  <c r="N3615"/>
  <c r="L3616"/>
  <c r="M3599"/>
  <c r="N3583"/>
  <c r="N3567"/>
  <c r="M3623"/>
  <c r="N3528"/>
  <c r="L3584"/>
  <c r="O3628"/>
  <c r="O3620"/>
  <c r="O3612"/>
  <c r="O3604"/>
  <c r="O3623"/>
  <c r="O3607"/>
  <c r="O3591"/>
  <c r="N3283"/>
  <c r="N3187"/>
  <c r="M3155"/>
  <c r="M3269"/>
  <c r="M3141"/>
  <c r="M3592"/>
  <c r="M3584"/>
  <c r="M3528"/>
  <c r="N3549"/>
  <c r="L3574"/>
  <c r="L3538"/>
  <c r="N3453"/>
  <c r="N3616"/>
  <c r="M3567"/>
  <c r="L3592"/>
  <c r="O3123"/>
  <c r="O3549"/>
  <c r="O3627"/>
  <c r="O3611"/>
  <c r="M3482"/>
  <c r="M3545"/>
  <c r="M3570"/>
  <c r="M3515"/>
  <c r="O3290"/>
  <c r="O3210"/>
  <c r="L3354"/>
  <c r="M3390"/>
  <c r="M3440"/>
  <c r="M3402"/>
  <c r="N3237"/>
  <c r="L3325"/>
  <c r="N3278"/>
  <c r="M3246"/>
  <c r="M3274"/>
  <c r="M3544"/>
  <c r="L3501"/>
  <c r="L3545"/>
  <c r="N3529"/>
  <c r="M3546"/>
  <c r="N3564"/>
  <c r="L3552"/>
  <c r="O3120"/>
  <c r="O3226"/>
  <c r="O3561"/>
  <c r="M3435"/>
  <c r="L3440"/>
  <c r="L3210"/>
  <c r="M3130"/>
  <c r="M3146"/>
  <c r="M3529"/>
  <c r="O3146"/>
  <c r="N3433"/>
  <c r="N3421"/>
  <c r="M3389"/>
  <c r="M3210"/>
  <c r="N3253"/>
  <c r="M3150"/>
  <c r="M3226"/>
  <c r="L3274"/>
  <c r="M3572"/>
  <c r="L3549"/>
  <c r="N3561"/>
  <c r="N3482"/>
  <c r="N3545"/>
  <c r="L3529"/>
  <c r="N3546"/>
  <c r="N3467"/>
  <c r="O3230"/>
  <c r="O3570"/>
  <c r="L3124"/>
  <c r="M3412"/>
  <c r="N3389"/>
  <c r="M3044"/>
  <c r="L3293"/>
  <c r="M3350"/>
  <c r="M3222"/>
  <c r="M3449"/>
  <c r="M3451"/>
  <c r="L3572"/>
  <c r="L3520"/>
  <c r="O3124"/>
  <c r="O3417"/>
  <c r="L3366"/>
  <c r="N2936"/>
  <c r="N3160"/>
  <c r="M3341"/>
  <c r="M3398"/>
  <c r="M3366"/>
  <c r="L3174"/>
  <c r="N3325"/>
  <c r="M3542"/>
  <c r="L3446"/>
  <c r="M3574"/>
  <c r="L3533"/>
  <c r="N3515"/>
  <c r="L3451"/>
  <c r="O3092"/>
  <c r="O3446"/>
  <c r="O3483"/>
  <c r="O3576"/>
  <c r="M3357"/>
  <c r="M2876"/>
  <c r="M3124"/>
  <c r="L3389"/>
  <c r="M3325"/>
  <c r="M3540"/>
  <c r="M3478"/>
  <c r="N3574"/>
  <c r="L3558"/>
  <c r="O3142"/>
  <c r="L3388"/>
  <c r="L3196"/>
  <c r="N3469"/>
  <c r="M3503"/>
  <c r="L3568"/>
  <c r="O3307"/>
  <c r="O3481"/>
  <c r="L3430"/>
  <c r="M3427"/>
  <c r="M3275"/>
  <c r="L3421"/>
  <c r="N3227"/>
  <c r="L3199"/>
  <c r="L3212"/>
  <c r="N3276"/>
  <c r="N3115"/>
  <c r="M3132"/>
  <c r="M3190"/>
  <c r="N3430"/>
  <c r="L3577"/>
  <c r="L3569"/>
  <c r="M3496"/>
  <c r="M3473"/>
  <c r="N3558"/>
  <c r="M3550"/>
  <c r="L3534"/>
  <c r="M3502"/>
  <c r="L3493"/>
  <c r="L3491"/>
  <c r="L3507"/>
  <c r="N3464"/>
  <c r="N3580"/>
  <c r="M3491"/>
  <c r="L3475"/>
  <c r="L3532"/>
  <c r="L3512"/>
  <c r="O3238"/>
  <c r="O3430"/>
  <c r="O3554"/>
  <c r="O3569"/>
  <c r="O3552"/>
  <c r="O3581"/>
  <c r="N3340"/>
  <c r="N3566"/>
  <c r="O3534"/>
  <c r="O3577"/>
  <c r="O3568"/>
  <c r="M3388"/>
  <c r="L3382"/>
  <c r="M3408"/>
  <c r="N3056"/>
  <c r="M3147"/>
  <c r="L3089"/>
  <c r="N3270"/>
  <c r="M3302"/>
  <c r="N3397"/>
  <c r="L3206"/>
  <c r="N2396"/>
  <c r="N3569"/>
  <c r="M3568"/>
  <c r="M3560"/>
  <c r="M3464"/>
  <c r="N3577"/>
  <c r="M3446"/>
  <c r="L3498"/>
  <c r="M3566"/>
  <c r="M3558"/>
  <c r="L3550"/>
  <c r="L3481"/>
  <c r="N3578"/>
  <c r="L3554"/>
  <c r="M3238"/>
  <c r="M3443"/>
  <c r="N3507"/>
  <c r="L3443"/>
  <c r="N3455"/>
  <c r="O2964"/>
  <c r="O3302"/>
  <c r="O3443"/>
  <c r="O3475"/>
  <c r="O3560"/>
  <c r="N3521"/>
  <c r="N3504"/>
  <c r="L3515"/>
  <c r="M3467"/>
  <c r="O1597"/>
  <c r="O3499"/>
  <c r="O3419"/>
  <c r="O3544"/>
  <c r="L3356"/>
  <c r="L3398"/>
  <c r="L3334"/>
  <c r="N3403"/>
  <c r="M3317"/>
  <c r="M3419"/>
  <c r="M3324"/>
  <c r="L3435"/>
  <c r="M3407"/>
  <c r="N3131"/>
  <c r="N3244"/>
  <c r="L3228"/>
  <c r="L2980"/>
  <c r="N3185"/>
  <c r="L3172"/>
  <c r="L3292"/>
  <c r="L3254"/>
  <c r="M3414"/>
  <c r="M3126"/>
  <c r="L3260"/>
  <c r="L3109"/>
  <c r="L3238"/>
  <c r="M3077"/>
  <c r="N3302"/>
  <c r="N3425"/>
  <c r="M3213"/>
  <c r="N3142"/>
  <c r="N3286"/>
  <c r="N3206"/>
  <c r="M3536"/>
  <c r="L3526"/>
  <c r="M3510"/>
  <c r="L3494"/>
  <c r="N3473"/>
  <c r="L3462"/>
  <c r="L3509"/>
  <c r="N3445"/>
  <c r="M3497"/>
  <c r="M3554"/>
  <c r="L3504"/>
  <c r="L3580"/>
  <c r="L3564"/>
  <c r="N3499"/>
  <c r="M3483"/>
  <c r="N3483"/>
  <c r="M3487"/>
  <c r="L2929"/>
  <c r="O3061"/>
  <c r="O3350"/>
  <c r="O3222"/>
  <c r="O3190"/>
  <c r="O3451"/>
  <c r="O3536"/>
  <c r="O3572"/>
  <c r="O3556"/>
  <c r="M3403"/>
  <c r="N3435"/>
  <c r="L3510"/>
  <c r="L3473"/>
  <c r="L3499"/>
  <c r="L3544"/>
  <c r="O3467"/>
  <c r="M3356"/>
  <c r="L3414"/>
  <c r="L3350"/>
  <c r="L3289"/>
  <c r="N3419"/>
  <c r="M3355"/>
  <c r="L3362"/>
  <c r="N3156"/>
  <c r="M3423"/>
  <c r="M3212"/>
  <c r="N3228"/>
  <c r="N3147"/>
  <c r="M3371"/>
  <c r="N3172"/>
  <c r="L3308"/>
  <c r="M3334"/>
  <c r="M3260"/>
  <c r="L3125"/>
  <c r="L3158"/>
  <c r="L3190"/>
  <c r="M3206"/>
  <c r="M3504"/>
  <c r="N3530"/>
  <c r="L3542"/>
  <c r="M3526"/>
  <c r="M3521"/>
  <c r="M3494"/>
  <c r="L3478"/>
  <c r="M3462"/>
  <c r="M3441"/>
  <c r="M3530"/>
  <c r="M3461"/>
  <c r="L3497"/>
  <c r="M3229"/>
  <c r="N3520"/>
  <c r="N3519"/>
  <c r="M3245"/>
  <c r="O3188"/>
  <c r="O3147"/>
  <c r="O3503"/>
  <c r="O3423"/>
  <c r="O3542"/>
  <c r="M3352"/>
  <c r="N3407"/>
  <c r="L3400"/>
  <c r="L3100"/>
  <c r="N3166"/>
  <c r="L3514"/>
  <c r="L3471"/>
  <c r="M3439"/>
  <c r="N3405"/>
  <c r="N3423"/>
  <c r="L3145"/>
  <c r="N3173"/>
  <c r="N3118"/>
  <c r="M3278"/>
  <c r="N3310"/>
  <c r="N3230"/>
  <c r="O2868"/>
  <c r="O2976"/>
  <c r="O3310"/>
  <c r="O3278"/>
  <c r="O3405"/>
  <c r="O3487"/>
  <c r="L3372"/>
  <c r="M3411"/>
  <c r="M3291"/>
  <c r="N3439"/>
  <c r="M3405"/>
  <c r="L3340"/>
  <c r="N3326"/>
  <c r="N3243"/>
  <c r="L3417"/>
  <c r="L3188"/>
  <c r="L3407"/>
  <c r="M3400"/>
  <c r="L3191"/>
  <c r="N3196"/>
  <c r="M3131"/>
  <c r="N3212"/>
  <c r="L3073"/>
  <c r="L2964"/>
  <c r="N3104"/>
  <c r="N3371"/>
  <c r="L2948"/>
  <c r="M3207"/>
  <c r="N3308"/>
  <c r="M3292"/>
  <c r="L3276"/>
  <c r="N3262"/>
  <c r="L3132"/>
  <c r="M3040"/>
  <c r="M3342"/>
  <c r="M3133"/>
  <c r="N3294"/>
  <c r="L3413"/>
  <c r="M3173"/>
  <c r="L3277"/>
  <c r="M3310"/>
  <c r="M3198"/>
  <c r="M3230"/>
  <c r="M3548"/>
  <c r="M3532"/>
  <c r="N3498"/>
  <c r="N3505"/>
  <c r="N3513"/>
  <c r="N3497"/>
  <c r="N3465"/>
  <c r="N3449"/>
  <c r="M3514"/>
  <c r="L3503"/>
  <c r="M3507"/>
  <c r="N3133"/>
  <c r="L3508"/>
  <c r="N3459"/>
  <c r="L3548"/>
  <c r="L3496"/>
  <c r="M3475"/>
  <c r="L3455"/>
  <c r="L3519"/>
  <c r="O3371"/>
  <c r="O3179"/>
  <c r="O3326"/>
  <c r="O3246"/>
  <c r="O3397"/>
  <c r="O3519"/>
  <c r="O3471"/>
  <c r="O3427"/>
  <c r="O3548"/>
  <c r="O3540"/>
  <c r="O3532"/>
  <c r="N3198"/>
  <c r="L3246"/>
  <c r="M3498"/>
  <c r="M3513"/>
  <c r="L3465"/>
  <c r="L3449"/>
  <c r="M3365"/>
  <c r="L3487"/>
  <c r="M3455"/>
  <c r="M3372"/>
  <c r="L3342"/>
  <c r="N3411"/>
  <c r="M3307"/>
  <c r="L3439"/>
  <c r="L3433"/>
  <c r="M3340"/>
  <c r="L3326"/>
  <c r="M3243"/>
  <c r="N3417"/>
  <c r="N3188"/>
  <c r="N3437"/>
  <c r="N3400"/>
  <c r="M3195"/>
  <c r="L3387"/>
  <c r="M3244"/>
  <c r="L3041"/>
  <c r="M3228"/>
  <c r="N3292"/>
  <c r="M3276"/>
  <c r="M3262"/>
  <c r="N3168"/>
  <c r="L3072"/>
  <c r="M3323"/>
  <c r="N3260"/>
  <c r="L3294"/>
  <c r="N3413"/>
  <c r="N3277"/>
  <c r="M3425"/>
  <c r="L3425"/>
  <c r="M3261"/>
  <c r="N3150"/>
  <c r="M3512"/>
  <c r="N3514"/>
  <c r="L3505"/>
  <c r="L3530"/>
  <c r="L3513"/>
  <c r="L3502"/>
  <c r="L3454"/>
  <c r="L3546"/>
  <c r="N3117"/>
  <c r="M3134"/>
  <c r="N3491"/>
  <c r="N3523"/>
  <c r="N3205"/>
  <c r="M3471"/>
  <c r="O3243"/>
  <c r="O3413"/>
  <c r="O3411"/>
  <c r="O3538"/>
  <c r="M3116"/>
  <c r="M3249"/>
  <c r="N3293"/>
  <c r="N3045"/>
  <c r="M3447"/>
  <c r="N3365"/>
  <c r="L3500"/>
  <c r="O3093"/>
  <c r="O3152"/>
  <c r="O3489"/>
  <c r="N3281"/>
  <c r="M3401"/>
  <c r="M3359"/>
  <c r="L3164"/>
  <c r="M3109"/>
  <c r="L3409"/>
  <c r="N3109"/>
  <c r="M3045"/>
  <c r="M3093"/>
  <c r="N3489"/>
  <c r="N3481"/>
  <c r="N3149"/>
  <c r="M3463"/>
  <c r="N3077"/>
  <c r="L3516"/>
  <c r="N3416"/>
  <c r="M3376"/>
  <c r="M3164"/>
  <c r="M3200"/>
  <c r="N3164"/>
  <c r="M3409"/>
  <c r="N3409"/>
  <c r="M3189"/>
  <c r="L3093"/>
  <c r="N3517"/>
  <c r="L3525"/>
  <c r="L3165"/>
  <c r="N3061"/>
  <c r="L3463"/>
  <c r="L3480"/>
  <c r="O2944"/>
  <c r="O3156"/>
  <c r="O3171"/>
  <c r="O3254"/>
  <c r="O3462"/>
  <c r="O3398"/>
  <c r="O3170"/>
  <c r="O3158"/>
  <c r="O3429"/>
  <c r="O3401"/>
  <c r="L2976"/>
  <c r="M3061"/>
  <c r="M3122"/>
  <c r="L3122"/>
  <c r="M3516"/>
  <c r="L3457"/>
  <c r="L3522"/>
  <c r="L3456"/>
  <c r="M3165"/>
  <c r="O3045"/>
  <c r="O3072"/>
  <c r="O3132"/>
  <c r="O3347"/>
  <c r="O3366"/>
  <c r="O3334"/>
  <c r="O3478"/>
  <c r="O3414"/>
  <c r="M3431"/>
  <c r="N3399"/>
  <c r="L3432"/>
  <c r="M3219"/>
  <c r="N3171"/>
  <c r="M3437"/>
  <c r="N3186"/>
  <c r="L3187"/>
  <c r="M3120"/>
  <c r="M3088"/>
  <c r="M2964"/>
  <c r="M2980"/>
  <c r="M2948"/>
  <c r="N3155"/>
  <c r="N3072"/>
  <c r="L3123"/>
  <c r="L3040"/>
  <c r="L3154"/>
  <c r="M3237"/>
  <c r="N3138"/>
  <c r="M3472"/>
  <c r="N3509"/>
  <c r="L3477"/>
  <c r="L3517"/>
  <c r="L3506"/>
  <c r="M3490"/>
  <c r="M3485"/>
  <c r="L3453"/>
  <c r="L3518"/>
  <c r="N3525"/>
  <c r="N3472"/>
  <c r="N3511"/>
  <c r="N3495"/>
  <c r="N3479"/>
  <c r="L3492"/>
  <c r="O3088"/>
  <c r="O3299"/>
  <c r="O3275"/>
  <c r="O3251"/>
  <c r="O3139"/>
  <c r="O3115"/>
  <c r="O3186"/>
  <c r="O3122"/>
  <c r="O3477"/>
  <c r="O3511"/>
  <c r="O3495"/>
  <c r="O3479"/>
  <c r="O3508"/>
  <c r="N3431"/>
  <c r="M3415"/>
  <c r="M3299"/>
  <c r="M3432"/>
  <c r="M3203"/>
  <c r="N3039"/>
  <c r="N3378"/>
  <c r="M3186"/>
  <c r="L3373"/>
  <c r="N3170"/>
  <c r="L3088"/>
  <c r="M3056"/>
  <c r="M3104"/>
  <c r="N3040"/>
  <c r="M3138"/>
  <c r="L3138"/>
  <c r="L3261"/>
  <c r="M3506"/>
  <c r="M3501"/>
  <c r="L3485"/>
  <c r="M3469"/>
  <c r="M3518"/>
  <c r="M3493"/>
  <c r="L3472"/>
  <c r="M3154"/>
  <c r="M3495"/>
  <c r="L3447"/>
  <c r="M3511"/>
  <c r="L3479"/>
  <c r="M3197"/>
  <c r="L3197"/>
  <c r="L3524"/>
  <c r="O2980"/>
  <c r="O3379"/>
  <c r="O3203"/>
  <c r="O3154"/>
  <c r="O3431"/>
  <c r="O3415"/>
  <c r="O3399"/>
  <c r="N3415"/>
  <c r="M3331"/>
  <c r="M3379"/>
  <c r="N3299"/>
  <c r="M3283"/>
  <c r="N3394"/>
  <c r="N3432"/>
  <c r="L3408"/>
  <c r="M3235"/>
  <c r="N3203"/>
  <c r="L3437"/>
  <c r="M3170"/>
  <c r="L3056"/>
  <c r="L3104"/>
  <c r="L3237"/>
  <c r="N3261"/>
  <c r="M3524"/>
  <c r="M3508"/>
  <c r="M3492"/>
  <c r="M3509"/>
  <c r="M3517"/>
  <c r="N3501"/>
  <c r="N3485"/>
  <c r="L3469"/>
  <c r="M3453"/>
  <c r="M3525"/>
  <c r="N3493"/>
  <c r="M3221"/>
  <c r="O2948"/>
  <c r="O3155"/>
  <c r="L3358"/>
  <c r="M3248"/>
  <c r="L3438"/>
  <c r="N3071"/>
  <c r="N3180"/>
  <c r="M3406"/>
  <c r="L3116"/>
  <c r="N2976"/>
  <c r="L3113"/>
  <c r="N3068"/>
  <c r="L3239"/>
  <c r="N3100"/>
  <c r="M3270"/>
  <c r="M2907"/>
  <c r="M3422"/>
  <c r="M3358"/>
  <c r="L3286"/>
  <c r="N3298"/>
  <c r="L3470"/>
  <c r="M3454"/>
  <c r="O3036"/>
  <c r="O3374"/>
  <c r="O3286"/>
  <c r="O3470"/>
  <c r="O3438"/>
  <c r="O3406"/>
  <c r="M3335"/>
  <c r="L3280"/>
  <c r="L3422"/>
  <c r="L3344"/>
  <c r="L3255"/>
  <c r="L3357"/>
  <c r="M3127"/>
  <c r="L3333"/>
  <c r="M3052"/>
  <c r="L2944"/>
  <c r="N3328"/>
  <c r="M3175"/>
  <c r="L3217"/>
  <c r="M2960"/>
  <c r="L3270"/>
  <c r="M3438"/>
  <c r="L3393"/>
  <c r="M3374"/>
  <c r="M3488"/>
  <c r="L3486"/>
  <c r="M3470"/>
  <c r="N3488"/>
  <c r="M3181"/>
  <c r="O2538"/>
  <c r="O3077"/>
  <c r="O3053"/>
  <c r="O3100"/>
  <c r="O3116"/>
  <c r="O3339"/>
  <c r="O3211"/>
  <c r="O3187"/>
  <c r="N3357"/>
  <c r="L3156"/>
  <c r="L3390"/>
  <c r="M3424"/>
  <c r="N3390"/>
  <c r="N3333"/>
  <c r="L3159"/>
  <c r="L3084"/>
  <c r="L3052"/>
  <c r="N2944"/>
  <c r="M3168"/>
  <c r="L3285"/>
  <c r="L3157"/>
  <c r="M3486"/>
  <c r="L3181"/>
  <c r="M3205"/>
  <c r="N3229"/>
  <c r="O3052"/>
  <c r="O3358"/>
  <c r="O3486"/>
  <c r="O3454"/>
  <c r="O3422"/>
  <c r="O3356"/>
  <c r="O3524"/>
  <c r="O3492"/>
  <c r="N3335"/>
  <c r="M3280"/>
  <c r="M3344"/>
  <c r="M3271"/>
  <c r="M3232"/>
  <c r="N3143"/>
  <c r="N3424"/>
  <c r="L3349"/>
  <c r="L3381"/>
  <c r="L3488"/>
  <c r="O2984"/>
  <c r="M3383"/>
  <c r="M3367"/>
  <c r="M3351"/>
  <c r="M3339"/>
  <c r="M3312"/>
  <c r="N3307"/>
  <c r="N3291"/>
  <c r="N3275"/>
  <c r="L3416"/>
  <c r="L3392"/>
  <c r="N3344"/>
  <c r="N3319"/>
  <c r="L3317"/>
  <c r="M3303"/>
  <c r="M3287"/>
  <c r="N3271"/>
  <c r="M3255"/>
  <c r="L3232"/>
  <c r="M3216"/>
  <c r="M3421"/>
  <c r="N3355"/>
  <c r="M3227"/>
  <c r="N3211"/>
  <c r="M3143"/>
  <c r="N3103"/>
  <c r="N3349"/>
  <c r="N3195"/>
  <c r="N3163"/>
  <c r="N3373"/>
  <c r="M3223"/>
  <c r="L3131"/>
  <c r="M3387"/>
  <c r="L3328"/>
  <c r="L3233"/>
  <c r="L3105"/>
  <c r="N3073"/>
  <c r="M3060"/>
  <c r="L2968"/>
  <c r="L3140"/>
  <c r="L3057"/>
  <c r="N2952"/>
  <c r="M3360"/>
  <c r="N3239"/>
  <c r="M3179"/>
  <c r="N3089"/>
  <c r="M3172"/>
  <c r="M3076"/>
  <c r="L3341"/>
  <c r="N3264"/>
  <c r="N3254"/>
  <c r="M3115"/>
  <c r="M3108"/>
  <c r="L3220"/>
  <c r="N3323"/>
  <c r="M3149"/>
  <c r="M3174"/>
  <c r="N3126"/>
  <c r="M3259"/>
  <c r="N3214"/>
  <c r="N3157"/>
  <c r="L3309"/>
  <c r="L3213"/>
  <c r="L3142"/>
  <c r="L2954"/>
  <c r="N3381"/>
  <c r="M3448"/>
  <c r="M3457"/>
  <c r="L3441"/>
  <c r="N3221"/>
  <c r="N3245"/>
  <c r="O2968"/>
  <c r="O3060"/>
  <c r="O3387"/>
  <c r="O3355"/>
  <c r="O3323"/>
  <c r="O3291"/>
  <c r="O3259"/>
  <c r="O3227"/>
  <c r="O3195"/>
  <c r="O3163"/>
  <c r="O3126"/>
  <c r="O3372"/>
  <c r="O3522"/>
  <c r="O3506"/>
  <c r="O3490"/>
  <c r="O3457"/>
  <c r="O3441"/>
  <c r="O2552"/>
  <c r="L3312"/>
  <c r="M3319"/>
  <c r="L3248"/>
  <c r="N3087"/>
  <c r="N3223"/>
  <c r="L3175"/>
  <c r="M3140"/>
  <c r="L2952"/>
  <c r="L3360"/>
  <c r="L3207"/>
  <c r="L3264"/>
  <c r="N2984"/>
  <c r="N3200"/>
  <c r="L3044"/>
  <c r="N3285"/>
  <c r="N3125"/>
  <c r="M3253"/>
  <c r="M3053"/>
  <c r="L3189"/>
  <c r="O3076"/>
  <c r="L3318"/>
  <c r="N3383"/>
  <c r="N3367"/>
  <c r="N3351"/>
  <c r="N3339"/>
  <c r="L3296"/>
  <c r="L3330"/>
  <c r="L3394"/>
  <c r="M3416"/>
  <c r="M3392"/>
  <c r="N3317"/>
  <c r="N3303"/>
  <c r="N3287"/>
  <c r="L3271"/>
  <c r="N3255"/>
  <c r="L3216"/>
  <c r="M3211"/>
  <c r="N3127"/>
  <c r="N3055"/>
  <c r="L3424"/>
  <c r="L3376"/>
  <c r="M3191"/>
  <c r="L3180"/>
  <c r="M3159"/>
  <c r="M3373"/>
  <c r="M3148"/>
  <c r="M3328"/>
  <c r="N3105"/>
  <c r="M3092"/>
  <c r="L3060"/>
  <c r="N2968"/>
  <c r="N2951"/>
  <c r="N3057"/>
  <c r="N3360"/>
  <c r="M3239"/>
  <c r="N3179"/>
  <c r="N3207"/>
  <c r="L3076"/>
  <c r="N3341"/>
  <c r="M3264"/>
  <c r="L3108"/>
  <c r="L3200"/>
  <c r="M3125"/>
  <c r="M3318"/>
  <c r="M3214"/>
  <c r="N3259"/>
  <c r="L3253"/>
  <c r="L3214"/>
  <c r="M3157"/>
  <c r="N3309"/>
  <c r="N3213"/>
  <c r="N3189"/>
  <c r="M3381"/>
  <c r="M3306"/>
  <c r="M3480"/>
  <c r="M3456"/>
  <c r="M3158"/>
  <c r="N3456"/>
  <c r="N3448"/>
  <c r="O2952"/>
  <c r="O3108"/>
  <c r="O3044"/>
  <c r="O3140"/>
  <c r="O3342"/>
  <c r="O3318"/>
  <c r="O3388"/>
  <c r="O3324"/>
  <c r="O3196"/>
  <c r="O3526"/>
  <c r="O3518"/>
  <c r="O3510"/>
  <c r="O3502"/>
  <c r="O3494"/>
  <c r="O3433"/>
  <c r="O3512"/>
  <c r="M3369"/>
  <c r="L3369"/>
  <c r="N3369"/>
  <c r="O3305"/>
  <c r="L3305"/>
  <c r="N3305"/>
  <c r="O3241"/>
  <c r="L3241"/>
  <c r="N3241"/>
  <c r="O3177"/>
  <c r="M3177"/>
  <c r="L3177"/>
  <c r="M3097"/>
  <c r="O3097"/>
  <c r="M3065"/>
  <c r="N3065"/>
  <c r="O3065"/>
  <c r="M3033"/>
  <c r="L3033"/>
  <c r="O3033"/>
  <c r="N3033"/>
  <c r="N3460"/>
  <c r="L3460"/>
  <c r="O3460"/>
  <c r="M3396"/>
  <c r="N3396"/>
  <c r="O3396"/>
  <c r="N3364"/>
  <c r="O3364"/>
  <c r="N3332"/>
  <c r="O3332"/>
  <c r="M3300"/>
  <c r="N3300"/>
  <c r="O3300"/>
  <c r="L3268"/>
  <c r="O3268"/>
  <c r="M3268"/>
  <c r="N3236"/>
  <c r="O3236"/>
  <c r="M3204"/>
  <c r="O3204"/>
  <c r="N3184"/>
  <c r="L3184"/>
  <c r="M3184"/>
  <c r="O3128"/>
  <c r="N3128"/>
  <c r="N3474"/>
  <c r="O3474"/>
  <c r="N3426"/>
  <c r="O3426"/>
  <c r="M3426"/>
  <c r="N3330"/>
  <c r="O3330"/>
  <c r="L3266"/>
  <c r="O3266"/>
  <c r="L3361"/>
  <c r="N3361"/>
  <c r="N3169"/>
  <c r="M3169"/>
  <c r="L3169"/>
  <c r="L3101"/>
  <c r="N3101"/>
  <c r="L3069"/>
  <c r="N3069"/>
  <c r="M3069"/>
  <c r="L3375"/>
  <c r="O3375"/>
  <c r="L3343"/>
  <c r="O3343"/>
  <c r="M3343"/>
  <c r="L3311"/>
  <c r="N3311"/>
  <c r="O3311"/>
  <c r="L3279"/>
  <c r="N3279"/>
  <c r="O3279"/>
  <c r="M3247"/>
  <c r="O3247"/>
  <c r="L3247"/>
  <c r="L3135"/>
  <c r="N3135"/>
  <c r="O3135"/>
  <c r="M3135"/>
  <c r="L3484"/>
  <c r="M3484"/>
  <c r="N3420"/>
  <c r="M3420"/>
  <c r="O3420"/>
  <c r="N3368"/>
  <c r="O3368"/>
  <c r="O3336"/>
  <c r="L3336"/>
  <c r="N3320"/>
  <c r="O3320"/>
  <c r="L3320"/>
  <c r="N3304"/>
  <c r="M3304"/>
  <c r="O3304"/>
  <c r="N3288"/>
  <c r="M3288"/>
  <c r="O3288"/>
  <c r="N3272"/>
  <c r="O3272"/>
  <c r="M3272"/>
  <c r="N3256"/>
  <c r="O3256"/>
  <c r="M3256"/>
  <c r="N3208"/>
  <c r="O3208"/>
  <c r="O3096"/>
  <c r="L3096"/>
  <c r="N3096"/>
  <c r="O3064"/>
  <c r="M3064"/>
  <c r="L3064"/>
  <c r="N3386"/>
  <c r="L3386"/>
  <c r="N3322"/>
  <c r="M3322"/>
  <c r="L3322"/>
  <c r="N3258"/>
  <c r="M3258"/>
  <c r="L3194"/>
  <c r="N3194"/>
  <c r="M3194"/>
  <c r="L3162"/>
  <c r="N3162"/>
  <c r="M3162"/>
  <c r="M3114"/>
  <c r="L3114"/>
  <c r="M3385"/>
  <c r="L3385"/>
  <c r="O3353"/>
  <c r="N3353"/>
  <c r="M3353"/>
  <c r="O3321"/>
  <c r="N3321"/>
  <c r="M3321"/>
  <c r="O3289"/>
  <c r="M3289"/>
  <c r="L3257"/>
  <c r="M3257"/>
  <c r="O3225"/>
  <c r="N3225"/>
  <c r="M3225"/>
  <c r="N3193"/>
  <c r="M3193"/>
  <c r="L3193"/>
  <c r="N3161"/>
  <c r="M3161"/>
  <c r="L3161"/>
  <c r="M3129"/>
  <c r="L3129"/>
  <c r="L3395"/>
  <c r="M3395"/>
  <c r="N3395"/>
  <c r="L3363"/>
  <c r="M3363"/>
  <c r="N3363"/>
  <c r="L3347"/>
  <c r="N3347"/>
  <c r="L3331"/>
  <c r="N3331"/>
  <c r="L3315"/>
  <c r="M3315"/>
  <c r="N3315"/>
  <c r="M3267"/>
  <c r="L3267"/>
  <c r="L3251"/>
  <c r="N3251"/>
  <c r="L3235"/>
  <c r="N3235"/>
  <c r="L3219"/>
  <c r="N3219"/>
  <c r="M3139"/>
  <c r="L3139"/>
  <c r="N3476"/>
  <c r="O3476"/>
  <c r="N3444"/>
  <c r="O3444"/>
  <c r="L3444"/>
  <c r="N3412"/>
  <c r="O3412"/>
  <c r="O3160"/>
  <c r="L3160"/>
  <c r="M3152"/>
  <c r="L3152"/>
  <c r="N3084"/>
  <c r="M3084"/>
  <c r="M3068"/>
  <c r="L3068"/>
  <c r="L3036"/>
  <c r="N3036"/>
  <c r="L2960"/>
  <c r="N2960"/>
  <c r="L3466"/>
  <c r="O3466"/>
  <c r="M3466"/>
  <c r="O3450"/>
  <c r="N3450"/>
  <c r="N3434"/>
  <c r="L3434"/>
  <c r="O3434"/>
  <c r="N3418"/>
  <c r="O3418"/>
  <c r="M3418"/>
  <c r="N3402"/>
  <c r="O3402"/>
  <c r="O3362"/>
  <c r="N3362"/>
  <c r="N3338"/>
  <c r="L3338"/>
  <c r="M3338"/>
  <c r="L3298"/>
  <c r="O3298"/>
  <c r="N3234"/>
  <c r="M3234"/>
  <c r="O3234"/>
  <c r="M3394"/>
  <c r="L3120"/>
  <c r="N3097"/>
  <c r="N3081"/>
  <c r="M3474"/>
  <c r="O3184"/>
  <c r="L3368"/>
  <c r="L3364"/>
  <c r="N3114"/>
  <c r="O3101"/>
  <c r="O3069"/>
  <c r="O3037"/>
  <c r="O3386"/>
  <c r="O3322"/>
  <c r="O3258"/>
  <c r="O3114"/>
  <c r="O3337"/>
  <c r="L3337"/>
  <c r="L3273"/>
  <c r="M3273"/>
  <c r="O3209"/>
  <c r="M3209"/>
  <c r="O3145"/>
  <c r="M3145"/>
  <c r="O3113"/>
  <c r="M3113"/>
  <c r="O3081"/>
  <c r="L3081"/>
  <c r="L3049"/>
  <c r="O3049"/>
  <c r="N3049"/>
  <c r="L3428"/>
  <c r="M3428"/>
  <c r="O3428"/>
  <c r="L3380"/>
  <c r="O3380"/>
  <c r="N3348"/>
  <c r="O3348"/>
  <c r="N3316"/>
  <c r="M3316"/>
  <c r="O3316"/>
  <c r="O3284"/>
  <c r="L3284"/>
  <c r="L3252"/>
  <c r="O3252"/>
  <c r="N3252"/>
  <c r="O3220"/>
  <c r="M3220"/>
  <c r="N3192"/>
  <c r="O3192"/>
  <c r="L3192"/>
  <c r="N3458"/>
  <c r="O3458"/>
  <c r="L3458"/>
  <c r="N3442"/>
  <c r="L3442"/>
  <c r="O3442"/>
  <c r="M3442"/>
  <c r="N3410"/>
  <c r="L3410"/>
  <c r="O3410"/>
  <c r="M3410"/>
  <c r="N3370"/>
  <c r="L3370"/>
  <c r="M3370"/>
  <c r="M3242"/>
  <c r="L3242"/>
  <c r="L3202"/>
  <c r="M3202"/>
  <c r="O3202"/>
  <c r="O3329"/>
  <c r="N3329"/>
  <c r="M3329"/>
  <c r="O3297"/>
  <c r="N3297"/>
  <c r="M3297"/>
  <c r="L3265"/>
  <c r="N3265"/>
  <c r="O3233"/>
  <c r="M3233"/>
  <c r="N3201"/>
  <c r="M3201"/>
  <c r="L3201"/>
  <c r="M3137"/>
  <c r="L3137"/>
  <c r="L3085"/>
  <c r="N3085"/>
  <c r="M3085"/>
  <c r="N3391"/>
  <c r="O3391"/>
  <c r="L3391"/>
  <c r="L3359"/>
  <c r="O3359"/>
  <c r="L3327"/>
  <c r="O3327"/>
  <c r="L3295"/>
  <c r="O3295"/>
  <c r="M3295"/>
  <c r="O3263"/>
  <c r="M3263"/>
  <c r="L3231"/>
  <c r="N3231"/>
  <c r="O3231"/>
  <c r="M3231"/>
  <c r="L3215"/>
  <c r="N3215"/>
  <c r="O3215"/>
  <c r="M3215"/>
  <c r="N3199"/>
  <c r="O3199"/>
  <c r="N3183"/>
  <c r="O3183"/>
  <c r="N3167"/>
  <c r="O3167"/>
  <c r="L3151"/>
  <c r="N3151"/>
  <c r="O3151"/>
  <c r="M3151"/>
  <c r="L3119"/>
  <c r="N3119"/>
  <c r="O3119"/>
  <c r="M3119"/>
  <c r="N3452"/>
  <c r="O3452"/>
  <c r="L3452"/>
  <c r="M3452"/>
  <c r="L3384"/>
  <c r="O3384"/>
  <c r="M3384"/>
  <c r="O3352"/>
  <c r="L3352"/>
  <c r="N3240"/>
  <c r="O3240"/>
  <c r="N3224"/>
  <c r="O3224"/>
  <c r="N3176"/>
  <c r="O3176"/>
  <c r="L3176"/>
  <c r="M3176"/>
  <c r="O3112"/>
  <c r="N3112"/>
  <c r="O3080"/>
  <c r="M3080"/>
  <c r="L3080"/>
  <c r="O3048"/>
  <c r="M3048"/>
  <c r="L3048"/>
  <c r="O3032"/>
  <c r="M3032"/>
  <c r="N2972"/>
  <c r="L2972"/>
  <c r="O2972"/>
  <c r="M2972"/>
  <c r="O2956"/>
  <c r="L2956"/>
  <c r="N2940"/>
  <c r="L2940"/>
  <c r="O2940"/>
  <c r="M2940"/>
  <c r="N3346"/>
  <c r="O3346"/>
  <c r="M3346"/>
  <c r="O3282"/>
  <c r="N3282"/>
  <c r="M3218"/>
  <c r="O3218"/>
  <c r="L3218"/>
  <c r="N3178"/>
  <c r="M3178"/>
  <c r="O2844"/>
  <c r="M2844"/>
  <c r="O2988"/>
  <c r="N2988"/>
  <c r="L3377"/>
  <c r="M3377"/>
  <c r="M3345"/>
  <c r="L3345"/>
  <c r="N3345"/>
  <c r="O3313"/>
  <c r="L3313"/>
  <c r="O3281"/>
  <c r="L3281"/>
  <c r="O3249"/>
  <c r="L3249"/>
  <c r="O3217"/>
  <c r="M3217"/>
  <c r="O3185"/>
  <c r="M3185"/>
  <c r="M3153"/>
  <c r="L3153"/>
  <c r="N3153"/>
  <c r="O3121"/>
  <c r="N3121"/>
  <c r="M3121"/>
  <c r="N3468"/>
  <c r="O3468"/>
  <c r="L3468"/>
  <c r="M3468"/>
  <c r="N3436"/>
  <c r="M3436"/>
  <c r="O3436"/>
  <c r="N3404"/>
  <c r="M3404"/>
  <c r="O3404"/>
  <c r="O3144"/>
  <c r="L3144"/>
  <c r="N3144"/>
  <c r="M3136"/>
  <c r="L3136"/>
  <c r="O3378"/>
  <c r="L3378"/>
  <c r="N3354"/>
  <c r="M3354"/>
  <c r="N3314"/>
  <c r="O3314"/>
  <c r="M3314"/>
  <c r="L3314"/>
  <c r="M3290"/>
  <c r="L3290"/>
  <c r="N3250"/>
  <c r="L3250"/>
  <c r="O3250"/>
  <c r="N3380"/>
  <c r="M3332"/>
  <c r="L3236"/>
  <c r="M3375"/>
  <c r="M3336"/>
  <c r="M3305"/>
  <c r="N3295"/>
  <c r="N3263"/>
  <c r="M3167"/>
  <c r="M3128"/>
  <c r="L3032"/>
  <c r="M3183"/>
  <c r="N3080"/>
  <c r="N3177"/>
  <c r="M3192"/>
  <c r="M3386"/>
  <c r="M3393"/>
  <c r="N3393"/>
  <c r="L3282"/>
  <c r="M3320"/>
  <c r="L3304"/>
  <c r="L3346"/>
  <c r="N3375"/>
  <c r="M3348"/>
  <c r="N3336"/>
  <c r="M3311"/>
  <c r="L3297"/>
  <c r="M3279"/>
  <c r="L3263"/>
  <c r="M3240"/>
  <c r="M3224"/>
  <c r="M3208"/>
  <c r="M3368"/>
  <c r="M3265"/>
  <c r="L3167"/>
  <c r="N3384"/>
  <c r="L3396"/>
  <c r="M3337"/>
  <c r="L3204"/>
  <c r="L3065"/>
  <c r="L3128"/>
  <c r="N3032"/>
  <c r="M3241"/>
  <c r="M3364"/>
  <c r="L3183"/>
  <c r="M3284"/>
  <c r="L3272"/>
  <c r="N3247"/>
  <c r="N3209"/>
  <c r="M3361"/>
  <c r="N3268"/>
  <c r="L3037"/>
  <c r="N3266"/>
  <c r="L3258"/>
  <c r="N3130"/>
  <c r="N3306"/>
  <c r="M3460"/>
  <c r="O3168"/>
  <c r="O3370"/>
  <c r="O3306"/>
  <c r="O3242"/>
  <c r="O3162"/>
  <c r="O3484"/>
  <c r="L3118"/>
  <c r="L3182"/>
  <c r="M3182"/>
  <c r="L3166"/>
  <c r="O3089"/>
  <c r="O3073"/>
  <c r="O3057"/>
  <c r="O3041"/>
  <c r="O3105"/>
  <c r="O3180"/>
  <c r="O3148"/>
  <c r="O3383"/>
  <c r="O3367"/>
  <c r="O3351"/>
  <c r="O3335"/>
  <c r="O3319"/>
  <c r="O3303"/>
  <c r="O3287"/>
  <c r="O3223"/>
  <c r="O3191"/>
  <c r="O3175"/>
  <c r="O3159"/>
  <c r="O3143"/>
  <c r="O3127"/>
  <c r="O3182"/>
  <c r="O3166"/>
  <c r="O3150"/>
  <c r="O3134"/>
  <c r="O3118"/>
  <c r="O3480"/>
  <c r="O3440"/>
  <c r="O3408"/>
  <c r="O3392"/>
  <c r="O3376"/>
  <c r="O3312"/>
  <c r="O3296"/>
  <c r="O3280"/>
  <c r="O3248"/>
  <c r="O3232"/>
  <c r="O3216"/>
  <c r="L3134"/>
  <c r="O3385"/>
  <c r="O3377"/>
  <c r="O3369"/>
  <c r="O3361"/>
  <c r="O3345"/>
  <c r="O3273"/>
  <c r="O3265"/>
  <c r="O3257"/>
  <c r="O3201"/>
  <c r="O3193"/>
  <c r="O3169"/>
  <c r="O3161"/>
  <c r="O3153"/>
  <c r="O3137"/>
  <c r="O3129"/>
  <c r="O3365"/>
  <c r="O3349"/>
  <c r="O3333"/>
  <c r="O3309"/>
  <c r="O3293"/>
  <c r="O3285"/>
  <c r="O3277"/>
  <c r="O3245"/>
  <c r="O3229"/>
  <c r="O3221"/>
  <c r="O3205"/>
  <c r="O3197"/>
  <c r="O3181"/>
  <c r="O3173"/>
  <c r="O3165"/>
  <c r="O3149"/>
  <c r="O3133"/>
  <c r="O3117"/>
  <c r="M2982"/>
  <c r="L2916"/>
  <c r="L3005"/>
  <c r="L2884"/>
  <c r="L2900"/>
  <c r="M3050"/>
  <c r="L2971"/>
  <c r="M2655"/>
  <c r="N2774"/>
  <c r="N2866"/>
  <c r="M2867"/>
  <c r="N2735"/>
  <c r="M2765"/>
  <c r="M2868"/>
  <c r="M2767"/>
  <c r="L3066"/>
  <c r="N3021"/>
  <c r="N3009"/>
  <c r="N2926"/>
  <c r="M3010"/>
  <c r="L2955"/>
  <c r="M2917"/>
  <c r="N3019"/>
  <c r="M2825"/>
  <c r="N3042"/>
  <c r="N2621"/>
  <c r="M3009"/>
  <c r="O3034"/>
  <c r="M2883"/>
  <c r="L2899"/>
  <c r="N2939"/>
  <c r="N2958"/>
  <c r="N2986"/>
  <c r="L2938"/>
  <c r="L3034"/>
  <c r="N2961"/>
  <c r="L3002"/>
  <c r="M3002"/>
  <c r="L2946"/>
  <c r="M2977"/>
  <c r="M2992"/>
  <c r="L3017"/>
  <c r="L2937"/>
  <c r="L2953"/>
  <c r="O2901"/>
  <c r="M3024"/>
  <c r="M2885"/>
  <c r="L2943"/>
  <c r="M2732"/>
  <c r="L2917"/>
  <c r="M2869"/>
  <c r="M2901"/>
  <c r="N3075"/>
  <c r="L3043"/>
  <c r="L2885"/>
  <c r="L2869"/>
  <c r="L2901"/>
  <c r="M2775"/>
  <c r="L2455"/>
  <c r="L3007"/>
  <c r="M2937"/>
  <c r="L2734"/>
  <c r="M2953"/>
  <c r="O2966"/>
  <c r="O2954"/>
  <c r="O2866"/>
  <c r="O3098"/>
  <c r="L3082"/>
  <c r="M2986"/>
  <c r="N3106"/>
  <c r="L2986"/>
  <c r="N3058"/>
  <c r="N2970"/>
  <c r="N2962"/>
  <c r="N2978"/>
  <c r="O3058"/>
  <c r="L3028"/>
  <c r="L2924"/>
  <c r="L3090"/>
  <c r="M3018"/>
  <c r="N3018"/>
  <c r="M3058"/>
  <c r="M2970"/>
  <c r="N2954"/>
  <c r="M2962"/>
  <c r="N3001"/>
  <c r="M2978"/>
  <c r="N2946"/>
  <c r="O2995"/>
  <c r="O3106"/>
  <c r="M3090"/>
  <c r="L3018"/>
  <c r="N3074"/>
  <c r="N2889"/>
  <c r="L2970"/>
  <c r="L2962"/>
  <c r="N3050"/>
  <c r="N3002"/>
  <c r="M2946"/>
  <c r="N3098"/>
  <c r="L2914"/>
  <c r="M2938"/>
  <c r="O2938"/>
  <c r="O3066"/>
  <c r="M2916"/>
  <c r="M2884"/>
  <c r="M2796"/>
  <c r="M3046"/>
  <c r="M3001"/>
  <c r="O3107"/>
  <c r="M3003"/>
  <c r="N2971"/>
  <c r="M2987"/>
  <c r="L2891"/>
  <c r="M3107"/>
  <c r="L3019"/>
  <c r="L3003"/>
  <c r="N2649"/>
  <c r="M2939"/>
  <c r="L3025"/>
  <c r="N3017"/>
  <c r="L2796"/>
  <c r="M2628"/>
  <c r="L2853"/>
  <c r="L2786"/>
  <c r="N2810"/>
  <c r="M2961"/>
  <c r="L3001"/>
  <c r="L2994"/>
  <c r="L3070"/>
  <c r="N2826"/>
  <c r="L2945"/>
  <c r="M2929"/>
  <c r="O3019"/>
  <c r="O3007"/>
  <c r="N3107"/>
  <c r="M2900"/>
  <c r="L2844"/>
  <c r="L2987"/>
  <c r="M2955"/>
  <c r="L2560"/>
  <c r="L2868"/>
  <c r="N3003"/>
  <c r="M2971"/>
  <c r="L2777"/>
  <c r="L2939"/>
  <c r="M2879"/>
  <c r="N3025"/>
  <c r="M3017"/>
  <c r="L2724"/>
  <c r="M3038"/>
  <c r="L2518"/>
  <c r="L2961"/>
  <c r="L2993"/>
  <c r="M2993"/>
  <c r="O2916"/>
  <c r="O2955"/>
  <c r="M2908"/>
  <c r="L2875"/>
  <c r="L2903"/>
  <c r="L2975"/>
  <c r="N2591"/>
  <c r="N2628"/>
  <c r="M3026"/>
  <c r="L2873"/>
  <c r="M3023"/>
  <c r="N3099"/>
  <c r="L3067"/>
  <c r="N3035"/>
  <c r="N2991"/>
  <c r="M2891"/>
  <c r="L2996"/>
  <c r="L3051"/>
  <c r="N3083"/>
  <c r="L2931"/>
  <c r="L2892"/>
  <c r="M2966"/>
  <c r="M2905"/>
  <c r="O2905"/>
  <c r="O2900"/>
  <c r="O2987"/>
  <c r="O2869"/>
  <c r="M3035"/>
  <c r="N2950"/>
  <c r="N2974"/>
  <c r="L2883"/>
  <c r="M3012"/>
  <c r="M2958"/>
  <c r="N2934"/>
  <c r="M2892"/>
  <c r="L2966"/>
  <c r="L2905"/>
  <c r="M2889"/>
  <c r="N2873"/>
  <c r="M3111"/>
  <c r="N3023"/>
  <c r="M2866"/>
  <c r="M3067"/>
  <c r="M2991"/>
  <c r="N2982"/>
  <c r="L2908"/>
  <c r="L2876"/>
  <c r="M3043"/>
  <c r="M3028"/>
  <c r="L2979"/>
  <c r="M2942"/>
  <c r="L3059"/>
  <c r="L3016"/>
  <c r="N2943"/>
  <c r="M2899"/>
  <c r="M3051"/>
  <c r="M3027"/>
  <c r="N2975"/>
  <c r="L2934"/>
  <c r="N2907"/>
  <c r="L3091"/>
  <c r="M2791"/>
  <c r="N3007"/>
  <c r="N2828"/>
  <c r="N2732"/>
  <c r="L2812"/>
  <c r="N3090"/>
  <c r="M2922"/>
  <c r="M3066"/>
  <c r="L2782"/>
  <c r="M2985"/>
  <c r="M2921"/>
  <c r="L3042"/>
  <c r="N3026"/>
  <c r="M2994"/>
  <c r="L3098"/>
  <c r="N3010"/>
  <c r="M2945"/>
  <c r="M3082"/>
  <c r="O2892"/>
  <c r="O3075"/>
  <c r="O3050"/>
  <c r="M3099"/>
  <c r="M2959"/>
  <c r="M3075"/>
  <c r="M2996"/>
  <c r="N3059"/>
  <c r="M3083"/>
  <c r="N3091"/>
  <c r="M2924"/>
  <c r="L3026"/>
  <c r="L3010"/>
  <c r="O2921"/>
  <c r="O2873"/>
  <c r="N3111"/>
  <c r="L3099"/>
  <c r="N3067"/>
  <c r="L3035"/>
  <c r="N2959"/>
  <c r="M2950"/>
  <c r="N3043"/>
  <c r="M3011"/>
  <c r="M2974"/>
  <c r="N2942"/>
  <c r="M3059"/>
  <c r="L3012"/>
  <c r="M2973"/>
  <c r="M2943"/>
  <c r="N3051"/>
  <c r="L3083"/>
  <c r="N2963"/>
  <c r="M2975"/>
  <c r="M2934"/>
  <c r="L2907"/>
  <c r="M3091"/>
  <c r="N2791"/>
  <c r="N2924"/>
  <c r="L2828"/>
  <c r="M2812"/>
  <c r="M3106"/>
  <c r="L2842"/>
  <c r="M3074"/>
  <c r="L3074"/>
  <c r="N2985"/>
  <c r="N2921"/>
  <c r="L2889"/>
  <c r="M3042"/>
  <c r="M2810"/>
  <c r="L2693"/>
  <c r="N2994"/>
  <c r="M2898"/>
  <c r="M3034"/>
  <c r="O2991"/>
  <c r="O2959"/>
  <c r="O3078"/>
  <c r="M2923"/>
  <c r="M2997"/>
  <c r="L2628"/>
  <c r="N2937"/>
  <c r="N3029"/>
  <c r="N2738"/>
  <c r="N2945"/>
  <c r="L2969"/>
  <c r="O2885"/>
  <c r="O3023"/>
  <c r="O2950"/>
  <c r="O2862"/>
  <c r="L3004"/>
  <c r="L3011"/>
  <c r="L2867"/>
  <c r="M3078"/>
  <c r="L2977"/>
  <c r="O2877"/>
  <c r="O2979"/>
  <c r="O3054"/>
  <c r="N2875"/>
  <c r="L3027"/>
  <c r="N2920"/>
  <c r="M3110"/>
  <c r="N2862"/>
  <c r="M2969"/>
  <c r="M3004"/>
  <c r="M2947"/>
  <c r="M2523"/>
  <c r="M2995"/>
  <c r="N2941"/>
  <c r="M2963"/>
  <c r="M2525"/>
  <c r="M2862"/>
  <c r="O2902"/>
  <c r="O3027"/>
  <c r="O2963"/>
  <c r="O2982"/>
  <c r="O2958"/>
  <c r="O2942"/>
  <c r="N3011"/>
  <c r="M2979"/>
  <c r="L2947"/>
  <c r="L2904"/>
  <c r="M2875"/>
  <c r="L2995"/>
  <c r="M2931"/>
  <c r="N2977"/>
  <c r="O2947"/>
  <c r="O3086"/>
  <c r="M3103"/>
  <c r="M3087"/>
  <c r="M3071"/>
  <c r="M3055"/>
  <c r="M3039"/>
  <c r="L3008"/>
  <c r="L2923"/>
  <c r="M2893"/>
  <c r="L2776"/>
  <c r="N3000"/>
  <c r="M2983"/>
  <c r="M2915"/>
  <c r="M2887"/>
  <c r="M2967"/>
  <c r="M2928"/>
  <c r="M2801"/>
  <c r="N2990"/>
  <c r="M2999"/>
  <c r="M2935"/>
  <c r="M2799"/>
  <c r="N3110"/>
  <c r="L3078"/>
  <c r="N3054"/>
  <c r="N3038"/>
  <c r="N2922"/>
  <c r="L3102"/>
  <c r="N3030"/>
  <c r="N2794"/>
  <c r="L3046"/>
  <c r="N2762"/>
  <c r="M3094"/>
  <c r="L2898"/>
  <c r="O2925"/>
  <c r="O2917"/>
  <c r="O2861"/>
  <c r="O3022"/>
  <c r="O2990"/>
  <c r="O2978"/>
  <c r="O3111"/>
  <c r="O3095"/>
  <c r="O3079"/>
  <c r="O3063"/>
  <c r="O3047"/>
  <c r="O3031"/>
  <c r="O3082"/>
  <c r="O3062"/>
  <c r="O3030"/>
  <c r="N3095"/>
  <c r="N3079"/>
  <c r="N3063"/>
  <c r="N3047"/>
  <c r="N3031"/>
  <c r="N3015"/>
  <c r="M3020"/>
  <c r="M2925"/>
  <c r="M2886"/>
  <c r="N3006"/>
  <c r="N2983"/>
  <c r="L2915"/>
  <c r="L2988"/>
  <c r="N2967"/>
  <c r="M2990"/>
  <c r="N2999"/>
  <c r="N2935"/>
  <c r="N2847"/>
  <c r="L2896"/>
  <c r="L3086"/>
  <c r="L3110"/>
  <c r="M3054"/>
  <c r="L3038"/>
  <c r="L2922"/>
  <c r="M3022"/>
  <c r="N3102"/>
  <c r="N3022"/>
  <c r="M3030"/>
  <c r="N3062"/>
  <c r="N3070"/>
  <c r="N3094"/>
  <c r="L2861"/>
  <c r="O2909"/>
  <c r="O3015"/>
  <c r="O2999"/>
  <c r="O2983"/>
  <c r="O2967"/>
  <c r="O2951"/>
  <c r="O2935"/>
  <c r="O3094"/>
  <c r="M3095"/>
  <c r="M3079"/>
  <c r="M3063"/>
  <c r="M3047"/>
  <c r="M3031"/>
  <c r="M3015"/>
  <c r="L3020"/>
  <c r="M3006"/>
  <c r="M2951"/>
  <c r="M2988"/>
  <c r="M2909"/>
  <c r="M2847"/>
  <c r="M3102"/>
  <c r="N3046"/>
  <c r="M3062"/>
  <c r="M3070"/>
  <c r="M3086"/>
  <c r="O2893"/>
  <c r="O3006"/>
  <c r="O3025"/>
  <c r="O3103"/>
  <c r="O3087"/>
  <c r="O3071"/>
  <c r="O3055"/>
  <c r="O3039"/>
  <c r="O2992"/>
  <c r="L3024"/>
  <c r="N3008"/>
  <c r="M2927"/>
  <c r="L2912"/>
  <c r="L2864"/>
  <c r="M2981"/>
  <c r="M2949"/>
  <c r="M2919"/>
  <c r="N2887"/>
  <c r="N2635"/>
  <c r="N3016"/>
  <c r="L2997"/>
  <c r="L2973"/>
  <c r="M2258"/>
  <c r="N2998"/>
  <c r="L2865"/>
  <c r="N2793"/>
  <c r="N2681"/>
  <c r="L2933"/>
  <c r="N2879"/>
  <c r="N3005"/>
  <c r="N2863"/>
  <c r="M2903"/>
  <c r="M3021"/>
  <c r="N2754"/>
  <c r="M3029"/>
  <c r="M2518"/>
  <c r="N2874"/>
  <c r="M1946"/>
  <c r="N3014"/>
  <c r="L2913"/>
  <c r="O2681"/>
  <c r="O2913"/>
  <c r="O2897"/>
  <c r="O2881"/>
  <c r="O2865"/>
  <c r="O2908"/>
  <c r="O2864"/>
  <c r="O3008"/>
  <c r="N3024"/>
  <c r="M2989"/>
  <c r="M2957"/>
  <c r="M2895"/>
  <c r="L2981"/>
  <c r="L2949"/>
  <c r="N2919"/>
  <c r="N2973"/>
  <c r="M2998"/>
  <c r="M2965"/>
  <c r="N2911"/>
  <c r="N2865"/>
  <c r="N2713"/>
  <c r="L2992"/>
  <c r="M2941"/>
  <c r="M2863"/>
  <c r="M2841"/>
  <c r="L2424"/>
  <c r="M3013"/>
  <c r="M2874"/>
  <c r="L2312"/>
  <c r="M3014"/>
  <c r="N3013"/>
  <c r="N2881"/>
  <c r="M2913"/>
  <c r="O2974"/>
  <c r="O2993"/>
  <c r="L2989"/>
  <c r="L2957"/>
  <c r="L3000"/>
  <c r="M3016"/>
  <c r="L2998"/>
  <c r="L2965"/>
  <c r="L2911"/>
  <c r="N2809"/>
  <c r="M2729"/>
  <c r="M2633"/>
  <c r="M3005"/>
  <c r="N2871"/>
  <c r="L2941"/>
  <c r="M2665"/>
  <c r="L3021"/>
  <c r="L3029"/>
  <c r="L2874"/>
  <c r="L2493"/>
  <c r="L3014"/>
  <c r="M2881"/>
  <c r="M2906"/>
  <c r="M2897"/>
  <c r="L2897"/>
  <c r="N2509"/>
  <c r="O2470"/>
  <c r="O3009"/>
  <c r="M2816"/>
  <c r="N2872"/>
  <c r="N2747"/>
  <c r="L2870"/>
  <c r="N2849"/>
  <c r="M2689"/>
  <c r="N2888"/>
  <c r="N2877"/>
  <c r="L2920"/>
  <c r="N2788"/>
  <c r="L2890"/>
  <c r="L2882"/>
  <c r="L2730"/>
  <c r="M2890"/>
  <c r="O2888"/>
  <c r="O2989"/>
  <c r="O2957"/>
  <c r="O3020"/>
  <c r="O3004"/>
  <c r="O2870"/>
  <c r="L2925"/>
  <c r="L2893"/>
  <c r="L2744"/>
  <c r="N2904"/>
  <c r="N2667"/>
  <c r="N2870"/>
  <c r="L2673"/>
  <c r="L2909"/>
  <c r="M2877"/>
  <c r="M2788"/>
  <c r="N2930"/>
  <c r="N2861"/>
  <c r="O2884"/>
  <c r="O2872"/>
  <c r="O3013"/>
  <c r="O2997"/>
  <c r="O2981"/>
  <c r="O2965"/>
  <c r="O2949"/>
  <c r="O3028"/>
  <c r="O3012"/>
  <c r="O2996"/>
  <c r="L2872"/>
  <c r="N2699"/>
  <c r="M2499"/>
  <c r="L2888"/>
  <c r="L2657"/>
  <c r="L2788"/>
  <c r="M2882"/>
  <c r="N2706"/>
  <c r="L2658"/>
  <c r="M1837"/>
  <c r="M2778"/>
  <c r="O2693"/>
  <c r="O2794"/>
  <c r="O2750"/>
  <c r="O2929"/>
  <c r="O2882"/>
  <c r="O2904"/>
  <c r="O2876"/>
  <c r="O2985"/>
  <c r="O2969"/>
  <c r="O2953"/>
  <c r="O3000"/>
  <c r="O2887"/>
  <c r="O2933"/>
  <c r="N2912"/>
  <c r="L2880"/>
  <c r="M2926"/>
  <c r="N2902"/>
  <c r="M2809"/>
  <c r="M2793"/>
  <c r="N2777"/>
  <c r="L2761"/>
  <c r="M2713"/>
  <c r="M2681"/>
  <c r="M2649"/>
  <c r="M2807"/>
  <c r="L2745"/>
  <c r="L2697"/>
  <c r="N2896"/>
  <c r="N2724"/>
  <c r="M2644"/>
  <c r="L2754"/>
  <c r="M2738"/>
  <c r="O2825"/>
  <c r="O2724"/>
  <c r="O2891"/>
  <c r="O2910"/>
  <c r="O2886"/>
  <c r="O2928"/>
  <c r="O2920"/>
  <c r="O2912"/>
  <c r="O2896"/>
  <c r="O2880"/>
  <c r="O2863"/>
  <c r="N2918"/>
  <c r="N2880"/>
  <c r="N2910"/>
  <c r="N2878"/>
  <c r="M2902"/>
  <c r="L2928"/>
  <c r="N2894"/>
  <c r="L2825"/>
  <c r="M2777"/>
  <c r="N2761"/>
  <c r="L2729"/>
  <c r="L2841"/>
  <c r="N2745"/>
  <c r="N2697"/>
  <c r="L2665"/>
  <c r="L2770"/>
  <c r="N2770"/>
  <c r="L2738"/>
  <c r="O2713"/>
  <c r="O2649"/>
  <c r="O2915"/>
  <c r="O2918"/>
  <c r="O2894"/>
  <c r="M2918"/>
  <c r="N2886"/>
  <c r="M2864"/>
  <c r="M2600"/>
  <c r="M2910"/>
  <c r="M2878"/>
  <c r="M2894"/>
  <c r="L2809"/>
  <c r="M2761"/>
  <c r="N2729"/>
  <c r="M2933"/>
  <c r="N2841"/>
  <c r="M2745"/>
  <c r="M2697"/>
  <c r="N2665"/>
  <c r="M2754"/>
  <c r="M2786"/>
  <c r="N2786"/>
  <c r="M2770"/>
  <c r="N2802"/>
  <c r="O2923"/>
  <c r="O2867"/>
  <c r="O2898"/>
  <c r="O2903"/>
  <c r="N2823"/>
  <c r="M2735"/>
  <c r="N2698"/>
  <c r="O2911"/>
  <c r="L2728"/>
  <c r="M2932"/>
  <c r="L2737"/>
  <c r="M2721"/>
  <c r="M2871"/>
  <c r="N2807"/>
  <c r="L2785"/>
  <c r="M2639"/>
  <c r="M2828"/>
  <c r="L2764"/>
  <c r="L2780"/>
  <c r="N2692"/>
  <c r="M2746"/>
  <c r="L2794"/>
  <c r="L2762"/>
  <c r="M2730"/>
  <c r="L2930"/>
  <c r="M2914"/>
  <c r="O2854"/>
  <c r="O2762"/>
  <c r="O2930"/>
  <c r="O2931"/>
  <c r="O2883"/>
  <c r="O2895"/>
  <c r="O2878"/>
  <c r="L2137"/>
  <c r="M2121"/>
  <c r="N2927"/>
  <c r="N2895"/>
  <c r="L2648"/>
  <c r="L2932"/>
  <c r="N2719"/>
  <c r="N2705"/>
  <c r="L2879"/>
  <c r="L2833"/>
  <c r="N2796"/>
  <c r="N2844"/>
  <c r="M2620"/>
  <c r="N2812"/>
  <c r="L2778"/>
  <c r="L2906"/>
  <c r="L2746"/>
  <c r="N2746"/>
  <c r="N2730"/>
  <c r="N2914"/>
  <c r="N2469"/>
  <c r="O2926"/>
  <c r="O2927"/>
  <c r="O2899"/>
  <c r="O2871"/>
  <c r="O2906"/>
  <c r="O2890"/>
  <c r="O2932"/>
  <c r="O2919"/>
  <c r="M2515"/>
  <c r="M2478"/>
  <c r="N2727"/>
  <c r="M2748"/>
  <c r="L2666"/>
  <c r="M2517"/>
  <c r="M2028"/>
  <c r="O2774"/>
  <c r="M2840"/>
  <c r="L2748"/>
  <c r="L2781"/>
  <c r="O2727"/>
  <c r="L2856"/>
  <c r="L2760"/>
  <c r="M2827"/>
  <c r="M2759"/>
  <c r="N2748"/>
  <c r="M2772"/>
  <c r="L2669"/>
  <c r="O2735"/>
  <c r="O2840"/>
  <c r="O2780"/>
  <c r="O2778"/>
  <c r="N2715"/>
  <c r="N2683"/>
  <c r="N2651"/>
  <c r="N2619"/>
  <c r="M2839"/>
  <c r="N2462"/>
  <c r="N2668"/>
  <c r="N2772"/>
  <c r="L2740"/>
  <c r="M2820"/>
  <c r="N2690"/>
  <c r="L2706"/>
  <c r="L2821"/>
  <c r="N2734"/>
  <c r="N2453"/>
  <c r="M2674"/>
  <c r="L2452"/>
  <c r="L2501"/>
  <c r="M2750"/>
  <c r="L2510"/>
  <c r="M2722"/>
  <c r="L2722"/>
  <c r="M2766"/>
  <c r="M2782"/>
  <c r="N2773"/>
  <c r="O2635"/>
  <c r="O2805"/>
  <c r="O2766"/>
  <c r="O2734"/>
  <c r="M2715"/>
  <c r="M2683"/>
  <c r="M2651"/>
  <c r="M2619"/>
  <c r="N2743"/>
  <c r="M2462"/>
  <c r="N2799"/>
  <c r="M2780"/>
  <c r="N2740"/>
  <c r="L2725"/>
  <c r="L2674"/>
  <c r="M2642"/>
  <c r="L2750"/>
  <c r="L2757"/>
  <c r="L2766"/>
  <c r="M2494"/>
  <c r="M2805"/>
  <c r="L2469"/>
  <c r="O2328"/>
  <c r="O2858"/>
  <c r="O2741"/>
  <c r="O2683"/>
  <c r="O2804"/>
  <c r="N2811"/>
  <c r="M2699"/>
  <c r="M2667"/>
  <c r="M2635"/>
  <c r="N2839"/>
  <c r="L2478"/>
  <c r="N2446"/>
  <c r="N2860"/>
  <c r="L2772"/>
  <c r="M2740"/>
  <c r="N2716"/>
  <c r="N2589"/>
  <c r="M2706"/>
  <c r="L2453"/>
  <c r="L2642"/>
  <c r="N2674"/>
  <c r="M2510"/>
  <c r="M2773"/>
  <c r="N2517"/>
  <c r="O2619"/>
  <c r="O2782"/>
  <c r="L2792"/>
  <c r="N2843"/>
  <c r="M2763"/>
  <c r="N2563"/>
  <c r="N2855"/>
  <c r="N2815"/>
  <c r="M2727"/>
  <c r="N2764"/>
  <c r="M2804"/>
  <c r="M2756"/>
  <c r="L2845"/>
  <c r="M2726"/>
  <c r="M2629"/>
  <c r="M2476"/>
  <c r="M2698"/>
  <c r="N2682"/>
  <c r="M2669"/>
  <c r="M2829"/>
  <c r="O2845"/>
  <c r="O2792"/>
  <c r="O2758"/>
  <c r="M2616"/>
  <c r="N2779"/>
  <c r="M2855"/>
  <c r="M2815"/>
  <c r="N2631"/>
  <c r="M2852"/>
  <c r="L2836"/>
  <c r="L2756"/>
  <c r="M2716"/>
  <c r="N2666"/>
  <c r="M2380"/>
  <c r="N2428"/>
  <c r="L2742"/>
  <c r="L2698"/>
  <c r="M2546"/>
  <c r="M2714"/>
  <c r="O2332"/>
  <c r="O2666"/>
  <c r="O2751"/>
  <c r="O2733"/>
  <c r="L2616"/>
  <c r="N2751"/>
  <c r="M2711"/>
  <c r="M2764"/>
  <c r="N2756"/>
  <c r="L2716"/>
  <c r="M2626"/>
  <c r="L2813"/>
  <c r="L2790"/>
  <c r="M2685"/>
  <c r="N2749"/>
  <c r="M2610"/>
  <c r="M2701"/>
  <c r="O2546"/>
  <c r="O2787"/>
  <c r="O2813"/>
  <c r="O2790"/>
  <c r="O2742"/>
  <c r="M2832"/>
  <c r="L2712"/>
  <c r="M2859"/>
  <c r="M2743"/>
  <c r="N2783"/>
  <c r="M2751"/>
  <c r="M2684"/>
  <c r="L2654"/>
  <c r="N2845"/>
  <c r="N2781"/>
  <c r="L2717"/>
  <c r="L2653"/>
  <c r="N2813"/>
  <c r="M2774"/>
  <c r="N2726"/>
  <c r="M2790"/>
  <c r="N2686"/>
  <c r="M2670"/>
  <c r="M2749"/>
  <c r="M2834"/>
  <c r="M2654"/>
  <c r="N2669"/>
  <c r="N2765"/>
  <c r="M2733"/>
  <c r="M2797"/>
  <c r="N2797"/>
  <c r="O2485"/>
  <c r="O2714"/>
  <c r="O2775"/>
  <c r="O2806"/>
  <c r="O2797"/>
  <c r="O2765"/>
  <c r="O2715"/>
  <c r="N2100"/>
  <c r="M2783"/>
  <c r="M2781"/>
  <c r="N2758"/>
  <c r="N2717"/>
  <c r="N2653"/>
  <c r="M2686"/>
  <c r="L2685"/>
  <c r="N2702"/>
  <c r="N2742"/>
  <c r="L2701"/>
  <c r="L2829"/>
  <c r="O2650"/>
  <c r="O2701"/>
  <c r="O2818"/>
  <c r="O2829"/>
  <c r="M2848"/>
  <c r="M2800"/>
  <c r="N2775"/>
  <c r="L2604"/>
  <c r="M2758"/>
  <c r="L2818"/>
  <c r="M2653"/>
  <c r="L2686"/>
  <c r="N2685"/>
  <c r="L2749"/>
  <c r="L1834"/>
  <c r="M2045"/>
  <c r="N2733"/>
  <c r="O2743"/>
  <c r="M2856"/>
  <c r="L2808"/>
  <c r="N2571"/>
  <c r="N2759"/>
  <c r="M2831"/>
  <c r="N2767"/>
  <c r="L2625"/>
  <c r="L2860"/>
  <c r="N2315"/>
  <c r="N2652"/>
  <c r="N2676"/>
  <c r="N2789"/>
  <c r="N2661"/>
  <c r="L2538"/>
  <c r="M2618"/>
  <c r="M2678"/>
  <c r="L2634"/>
  <c r="M2677"/>
  <c r="N2741"/>
  <c r="N2709"/>
  <c r="O2709"/>
  <c r="O2821"/>
  <c r="O2757"/>
  <c r="O2824"/>
  <c r="O2860"/>
  <c r="L2840"/>
  <c r="M2824"/>
  <c r="M2823"/>
  <c r="L2577"/>
  <c r="M2652"/>
  <c r="L2644"/>
  <c r="N2853"/>
  <c r="N2725"/>
  <c r="N2821"/>
  <c r="N2693"/>
  <c r="N2806"/>
  <c r="N2538"/>
  <c r="N2757"/>
  <c r="N2634"/>
  <c r="M2826"/>
  <c r="M2837"/>
  <c r="M2709"/>
  <c r="N2805"/>
  <c r="O2627"/>
  <c r="O2677"/>
  <c r="O2759"/>
  <c r="O2853"/>
  <c r="O2789"/>
  <c r="O2725"/>
  <c r="O2808"/>
  <c r="L2824"/>
  <c r="M2808"/>
  <c r="L2664"/>
  <c r="M2795"/>
  <c r="M2731"/>
  <c r="N2831"/>
  <c r="L2652"/>
  <c r="N2644"/>
  <c r="L2588"/>
  <c r="L2789"/>
  <c r="L2661"/>
  <c r="N2618"/>
  <c r="M2634"/>
  <c r="M2741"/>
  <c r="N2677"/>
  <c r="N2837"/>
  <c r="O2501"/>
  <c r="O2682"/>
  <c r="O2658"/>
  <c r="O2661"/>
  <c r="O2767"/>
  <c r="O2838"/>
  <c r="O2837"/>
  <c r="O2773"/>
  <c r="O2856"/>
  <c r="O2728"/>
  <c r="M2784"/>
  <c r="M2768"/>
  <c r="M2752"/>
  <c r="M2736"/>
  <c r="L2696"/>
  <c r="N2322"/>
  <c r="M2849"/>
  <c r="L2769"/>
  <c r="L2753"/>
  <c r="N2737"/>
  <c r="M2705"/>
  <c r="N2695"/>
  <c r="N2673"/>
  <c r="M2631"/>
  <c r="N2537"/>
  <c r="N2833"/>
  <c r="L2817"/>
  <c r="N2785"/>
  <c r="N2657"/>
  <c r="N2647"/>
  <c r="L2585"/>
  <c r="L2636"/>
  <c r="L2852"/>
  <c r="L2620"/>
  <c r="N2836"/>
  <c r="L2804"/>
  <c r="M2708"/>
  <c r="L2820"/>
  <c r="L1540"/>
  <c r="L2684"/>
  <c r="M2694"/>
  <c r="N2694"/>
  <c r="M2638"/>
  <c r="N2598"/>
  <c r="M2428"/>
  <c r="M2396"/>
  <c r="O2633"/>
  <c r="O2722"/>
  <c r="O2822"/>
  <c r="O2651"/>
  <c r="O2852"/>
  <c r="O2776"/>
  <c r="L2784"/>
  <c r="L2768"/>
  <c r="L2752"/>
  <c r="L2736"/>
  <c r="L2528"/>
  <c r="L2801"/>
  <c r="N2769"/>
  <c r="N2753"/>
  <c r="M2737"/>
  <c r="L2721"/>
  <c r="M2695"/>
  <c r="L2689"/>
  <c r="M2673"/>
  <c r="N2663"/>
  <c r="N2601"/>
  <c r="N2316"/>
  <c r="M2833"/>
  <c r="N2817"/>
  <c r="M2785"/>
  <c r="N2679"/>
  <c r="M2657"/>
  <c r="M2647"/>
  <c r="M2527"/>
  <c r="N2620"/>
  <c r="M2492"/>
  <c r="N2820"/>
  <c r="L2660"/>
  <c r="N2684"/>
  <c r="N2822"/>
  <c r="L2694"/>
  <c r="M2850"/>
  <c r="N2662"/>
  <c r="M2710"/>
  <c r="L2364"/>
  <c r="O2542"/>
  <c r="O2637"/>
  <c r="O2690"/>
  <c r="O2721"/>
  <c r="O2705"/>
  <c r="O2689"/>
  <c r="O2849"/>
  <c r="O2817"/>
  <c r="O2801"/>
  <c r="O2769"/>
  <c r="O2753"/>
  <c r="O2836"/>
  <c r="O2760"/>
  <c r="O2807"/>
  <c r="M2792"/>
  <c r="M2776"/>
  <c r="M2760"/>
  <c r="M2744"/>
  <c r="M2728"/>
  <c r="M2663"/>
  <c r="M2601"/>
  <c r="M2150"/>
  <c r="N2711"/>
  <c r="M2679"/>
  <c r="L2569"/>
  <c r="L2492"/>
  <c r="N1704"/>
  <c r="N2660"/>
  <c r="N2858"/>
  <c r="M2662"/>
  <c r="L2662"/>
  <c r="L2380"/>
  <c r="L2476"/>
  <c r="M2830"/>
  <c r="N2364"/>
  <c r="O2699"/>
  <c r="O2744"/>
  <c r="L2584"/>
  <c r="M2512"/>
  <c r="N2859"/>
  <c r="N2827"/>
  <c r="N2795"/>
  <c r="N2763"/>
  <c r="N2731"/>
  <c r="N2857"/>
  <c r="L2601"/>
  <c r="N2076"/>
  <c r="N2478"/>
  <c r="L2446"/>
  <c r="M2585"/>
  <c r="M2569"/>
  <c r="N2471"/>
  <c r="N2352"/>
  <c r="N2708"/>
  <c r="L2676"/>
  <c r="N2533"/>
  <c r="M2818"/>
  <c r="L2718"/>
  <c r="L2526"/>
  <c r="L2858"/>
  <c r="L2810"/>
  <c r="L2850"/>
  <c r="N2452"/>
  <c r="L2494"/>
  <c r="N2670"/>
  <c r="M2501"/>
  <c r="L2428"/>
  <c r="L2834"/>
  <c r="N2834"/>
  <c r="N2510"/>
  <c r="L2802"/>
  <c r="N2348"/>
  <c r="L2396"/>
  <c r="M2485"/>
  <c r="M2526"/>
  <c r="M2842"/>
  <c r="M2718"/>
  <c r="M2316"/>
  <c r="O2380"/>
  <c r="O2469"/>
  <c r="O2621"/>
  <c r="O2643"/>
  <c r="O2839"/>
  <c r="O2783"/>
  <c r="O2739"/>
  <c r="O2857"/>
  <c r="O2848"/>
  <c r="O2832"/>
  <c r="O2816"/>
  <c r="O2800"/>
  <c r="O2795"/>
  <c r="O2348"/>
  <c r="O2412"/>
  <c r="O2811"/>
  <c r="O2771"/>
  <c r="O2842"/>
  <c r="O2802"/>
  <c r="O2835"/>
  <c r="L2848"/>
  <c r="L2832"/>
  <c r="L2816"/>
  <c r="L2800"/>
  <c r="M2568"/>
  <c r="M2843"/>
  <c r="M2811"/>
  <c r="M2779"/>
  <c r="M2747"/>
  <c r="L2857"/>
  <c r="M2567"/>
  <c r="N2332"/>
  <c r="L2462"/>
  <c r="M2446"/>
  <c r="N2585"/>
  <c r="N2569"/>
  <c r="N2636"/>
  <c r="N2492"/>
  <c r="L2708"/>
  <c r="M2676"/>
  <c r="L2485"/>
  <c r="L2533"/>
  <c r="M2468"/>
  <c r="L2630"/>
  <c r="M2412"/>
  <c r="N2850"/>
  <c r="M2453"/>
  <c r="M2702"/>
  <c r="N2550"/>
  <c r="M2348"/>
  <c r="M2364"/>
  <c r="L2826"/>
  <c r="N2105"/>
  <c r="M2645"/>
  <c r="M2332"/>
  <c r="N2412"/>
  <c r="L2316"/>
  <c r="O2631"/>
  <c r="O2755"/>
  <c r="O2667"/>
  <c r="O2784"/>
  <c r="O2768"/>
  <c r="O2752"/>
  <c r="O2736"/>
  <c r="O2855"/>
  <c r="O2700"/>
  <c r="O2668"/>
  <c r="M2719"/>
  <c r="N2671"/>
  <c r="L2641"/>
  <c r="N2687"/>
  <c r="M2548"/>
  <c r="M2822"/>
  <c r="L2690"/>
  <c r="M2273"/>
  <c r="L2830"/>
  <c r="L2678"/>
  <c r="M2846"/>
  <c r="O2626"/>
  <c r="O2617"/>
  <c r="O2660"/>
  <c r="L2640"/>
  <c r="M2584"/>
  <c r="L2552"/>
  <c r="M2851"/>
  <c r="M2835"/>
  <c r="M2819"/>
  <c r="M2803"/>
  <c r="M2787"/>
  <c r="M2771"/>
  <c r="M2755"/>
  <c r="M2739"/>
  <c r="M2723"/>
  <c r="M2707"/>
  <c r="M2691"/>
  <c r="M2675"/>
  <c r="M2659"/>
  <c r="M2643"/>
  <c r="M2627"/>
  <c r="M2579"/>
  <c r="N2523"/>
  <c r="N2162"/>
  <c r="M2641"/>
  <c r="N2633"/>
  <c r="M2623"/>
  <c r="N2505"/>
  <c r="N1952"/>
  <c r="M2703"/>
  <c r="N2655"/>
  <c r="N2639"/>
  <c r="M2617"/>
  <c r="N2575"/>
  <c r="N2543"/>
  <c r="N2455"/>
  <c r="N2700"/>
  <c r="L2668"/>
  <c r="M2636"/>
  <c r="M2564"/>
  <c r="N2612"/>
  <c r="L2692"/>
  <c r="L2714"/>
  <c r="L2626"/>
  <c r="N2502"/>
  <c r="L2838"/>
  <c r="L2622"/>
  <c r="M2838"/>
  <c r="L2798"/>
  <c r="L2542"/>
  <c r="M1968"/>
  <c r="N2658"/>
  <c r="N2638"/>
  <c r="L2045"/>
  <c r="M2854"/>
  <c r="L2854"/>
  <c r="N2710"/>
  <c r="N2606"/>
  <c r="N2830"/>
  <c r="M2646"/>
  <c r="N2678"/>
  <c r="L2682"/>
  <c r="L2347"/>
  <c r="N2129"/>
  <c r="M2622"/>
  <c r="M2814"/>
  <c r="L2363"/>
  <c r="N2613"/>
  <c r="O2331"/>
  <c r="O2625"/>
  <c r="O2639"/>
  <c r="O2623"/>
  <c r="O2827"/>
  <c r="O2803"/>
  <c r="O2779"/>
  <c r="O2763"/>
  <c r="O2747"/>
  <c r="O2731"/>
  <c r="O2711"/>
  <c r="O2695"/>
  <c r="O2679"/>
  <c r="O2663"/>
  <c r="O2647"/>
  <c r="O2851"/>
  <c r="O2831"/>
  <c r="O2791"/>
  <c r="L2624"/>
  <c r="M2607"/>
  <c r="N2625"/>
  <c r="L2617"/>
  <c r="M2700"/>
  <c r="N2798"/>
  <c r="N2542"/>
  <c r="L2638"/>
  <c r="M2806"/>
  <c r="L2710"/>
  <c r="O2692"/>
  <c r="O2719"/>
  <c r="O2703"/>
  <c r="O2687"/>
  <c r="O2671"/>
  <c r="O2655"/>
  <c r="O2843"/>
  <c r="L2680"/>
  <c r="M2640"/>
  <c r="L2600"/>
  <c r="L2568"/>
  <c r="M2552"/>
  <c r="N2851"/>
  <c r="N2835"/>
  <c r="N2819"/>
  <c r="N2803"/>
  <c r="N2787"/>
  <c r="N2771"/>
  <c r="N2755"/>
  <c r="N2739"/>
  <c r="N2723"/>
  <c r="N2707"/>
  <c r="N2691"/>
  <c r="N2675"/>
  <c r="N2659"/>
  <c r="N2643"/>
  <c r="N2627"/>
  <c r="M2417"/>
  <c r="M2671"/>
  <c r="N2641"/>
  <c r="N2623"/>
  <c r="L2343"/>
  <c r="M2470"/>
  <c r="N2703"/>
  <c r="M2687"/>
  <c r="M2455"/>
  <c r="L2580"/>
  <c r="L2596"/>
  <c r="L2331"/>
  <c r="L2650"/>
  <c r="L2846"/>
  <c r="N2477"/>
  <c r="L2814"/>
  <c r="L2530"/>
  <c r="M2798"/>
  <c r="L2670"/>
  <c r="L2702"/>
  <c r="N2379"/>
  <c r="L2646"/>
  <c r="N2646"/>
  <c r="M2613"/>
  <c r="M2077"/>
  <c r="N2328"/>
  <c r="M2650"/>
  <c r="O2584"/>
  <c r="O2642"/>
  <c r="O2859"/>
  <c r="O2823"/>
  <c r="O2799"/>
  <c r="O2846"/>
  <c r="O2814"/>
  <c r="O2723"/>
  <c r="O2707"/>
  <c r="O2691"/>
  <c r="O2675"/>
  <c r="O2659"/>
  <c r="O2847"/>
  <c r="O2819"/>
  <c r="M2720"/>
  <c r="M2704"/>
  <c r="M2688"/>
  <c r="M2672"/>
  <c r="M2656"/>
  <c r="N2539"/>
  <c r="N2202"/>
  <c r="M2537"/>
  <c r="M2519"/>
  <c r="L2609"/>
  <c r="L2553"/>
  <c r="L2564"/>
  <c r="N2580"/>
  <c r="L2548"/>
  <c r="N2596"/>
  <c r="M2630"/>
  <c r="L2565"/>
  <c r="M2621"/>
  <c r="N2582"/>
  <c r="M2484"/>
  <c r="M2550"/>
  <c r="N2403"/>
  <c r="N2570"/>
  <c r="M2371"/>
  <c r="N1893"/>
  <c r="N2645"/>
  <c r="M2637"/>
  <c r="O2596"/>
  <c r="O2564"/>
  <c r="L2720"/>
  <c r="L2704"/>
  <c r="L2688"/>
  <c r="L2672"/>
  <c r="L2656"/>
  <c r="M2536"/>
  <c r="N2587"/>
  <c r="N2555"/>
  <c r="M2473"/>
  <c r="M2202"/>
  <c r="N2535"/>
  <c r="N2252"/>
  <c r="N2609"/>
  <c r="N2553"/>
  <c r="N2521"/>
  <c r="M2612"/>
  <c r="N2548"/>
  <c r="N2355"/>
  <c r="L2514"/>
  <c r="L2629"/>
  <c r="M2582"/>
  <c r="M2387"/>
  <c r="L2550"/>
  <c r="L2466"/>
  <c r="N2450"/>
  <c r="M2124"/>
  <c r="M2140"/>
  <c r="L2156"/>
  <c r="O2457"/>
  <c r="O2559"/>
  <c r="O2629"/>
  <c r="O2640"/>
  <c r="O2720"/>
  <c r="O2712"/>
  <c r="O2704"/>
  <c r="O2696"/>
  <c r="O2688"/>
  <c r="O2680"/>
  <c r="O2672"/>
  <c r="O2664"/>
  <c r="O2656"/>
  <c r="O2648"/>
  <c r="M2712"/>
  <c r="M2696"/>
  <c r="M2680"/>
  <c r="M2664"/>
  <c r="M2648"/>
  <c r="M2624"/>
  <c r="L2536"/>
  <c r="N2603"/>
  <c r="L2537"/>
  <c r="N2438"/>
  <c r="M2609"/>
  <c r="M2553"/>
  <c r="N1871"/>
  <c r="L2612"/>
  <c r="M2580"/>
  <c r="N2630"/>
  <c r="L2582"/>
  <c r="L2482"/>
  <c r="N2482"/>
  <c r="N2466"/>
  <c r="N2637"/>
  <c r="O2591"/>
  <c r="O2600"/>
  <c r="O2568"/>
  <c r="O2622"/>
  <c r="O2718"/>
  <c r="O2654"/>
  <c r="O2632"/>
  <c r="L2608"/>
  <c r="L2544"/>
  <c r="L2512"/>
  <c r="N2611"/>
  <c r="M2563"/>
  <c r="N2547"/>
  <c r="N2503"/>
  <c r="L2344"/>
  <c r="L2590"/>
  <c r="M2313"/>
  <c r="N2389"/>
  <c r="M2297"/>
  <c r="L2546"/>
  <c r="M2373"/>
  <c r="O2137"/>
  <c r="O2334"/>
  <c r="O2595"/>
  <c r="O2575"/>
  <c r="O2563"/>
  <c r="O2543"/>
  <c r="O2624"/>
  <c r="M2632"/>
  <c r="L2592"/>
  <c r="M2611"/>
  <c r="N2595"/>
  <c r="M2547"/>
  <c r="M2054"/>
  <c r="L2408"/>
  <c r="N2524"/>
  <c r="N2376"/>
  <c r="N2216"/>
  <c r="L2185"/>
  <c r="N2000"/>
  <c r="N2460"/>
  <c r="L2233"/>
  <c r="M2558"/>
  <c r="N2373"/>
  <c r="O2518"/>
  <c r="O2611"/>
  <c r="O2606"/>
  <c r="O2604"/>
  <c r="O2618"/>
  <c r="O2616"/>
  <c r="O2645"/>
  <c r="L2632"/>
  <c r="L2576"/>
  <c r="L2504"/>
  <c r="M2595"/>
  <c r="N2579"/>
  <c r="N2511"/>
  <c r="N2527"/>
  <c r="M2360"/>
  <c r="M2201"/>
  <c r="M2137"/>
  <c r="N2265"/>
  <c r="M2590"/>
  <c r="N2016"/>
  <c r="O2265"/>
  <c r="O2360"/>
  <c r="O2579"/>
  <c r="O2547"/>
  <c r="L2415"/>
  <c r="N2318"/>
  <c r="L1920"/>
  <c r="L2151"/>
  <c r="N2190"/>
  <c r="M1862"/>
  <c r="M2057"/>
  <c r="M2475"/>
  <c r="L1945"/>
  <c r="M2204"/>
  <c r="O1787"/>
  <c r="O2201"/>
  <c r="O2489"/>
  <c r="L1451"/>
  <c r="N1936"/>
  <c r="N2487"/>
  <c r="L2126"/>
  <c r="L1936"/>
  <c r="N1679"/>
  <c r="M2287"/>
  <c r="M2016"/>
  <c r="L2484"/>
  <c r="L1984"/>
  <c r="M2252"/>
  <c r="L2354"/>
  <c r="M2425"/>
  <c r="L2271"/>
  <c r="M2102"/>
  <c r="N2188"/>
  <c r="L1952"/>
  <c r="N1920"/>
  <c r="L2287"/>
  <c r="M1910"/>
  <c r="N2484"/>
  <c r="M1984"/>
  <c r="N1984"/>
  <c r="M2000"/>
  <c r="L2000"/>
  <c r="N1968"/>
  <c r="M2608"/>
  <c r="M2592"/>
  <c r="M2576"/>
  <c r="M2560"/>
  <c r="M2544"/>
  <c r="M2528"/>
  <c r="M2531"/>
  <c r="N2473"/>
  <c r="M2130"/>
  <c r="M2545"/>
  <c r="N2519"/>
  <c r="L2505"/>
  <c r="N1882"/>
  <c r="L2521"/>
  <c r="M2516"/>
  <c r="M2392"/>
  <c r="N2360"/>
  <c r="L2376"/>
  <c r="M2566"/>
  <c r="L2589"/>
  <c r="L2113"/>
  <c r="M2557"/>
  <c r="N2530"/>
  <c r="M2209"/>
  <c r="N2193"/>
  <c r="N2161"/>
  <c r="M2145"/>
  <c r="N1885"/>
  <c r="L2029"/>
  <c r="M2427"/>
  <c r="O2408"/>
  <c r="O2393"/>
  <c r="O2466"/>
  <c r="M2603"/>
  <c r="M2587"/>
  <c r="M2571"/>
  <c r="M2555"/>
  <c r="M2539"/>
  <c r="N2489"/>
  <c r="N2457"/>
  <c r="M2162"/>
  <c r="L2545"/>
  <c r="M2505"/>
  <c r="M2398"/>
  <c r="N2577"/>
  <c r="M2521"/>
  <c r="N2408"/>
  <c r="N2424"/>
  <c r="L2392"/>
  <c r="M2376"/>
  <c r="N2344"/>
  <c r="M2328"/>
  <c r="L2597"/>
  <c r="M2498"/>
  <c r="M2589"/>
  <c r="N2566"/>
  <c r="N2498"/>
  <c r="N2565"/>
  <c r="L2557"/>
  <c r="N2514"/>
  <c r="M2312"/>
  <c r="M2482"/>
  <c r="N2312"/>
  <c r="L2598"/>
  <c r="M2606"/>
  <c r="M1901"/>
  <c r="N2321"/>
  <c r="M2450"/>
  <c r="L1908"/>
  <c r="M2177"/>
  <c r="M1812"/>
  <c r="O2424"/>
  <c r="O2392"/>
  <c r="O2498"/>
  <c r="O2530"/>
  <c r="N2531"/>
  <c r="M2489"/>
  <c r="M2457"/>
  <c r="N2409"/>
  <c r="N2026"/>
  <c r="N2545"/>
  <c r="M1582"/>
  <c r="M2422"/>
  <c r="M2577"/>
  <c r="L2479"/>
  <c r="L1692"/>
  <c r="L2139"/>
  <c r="M2344"/>
  <c r="N2597"/>
  <c r="L2566"/>
  <c r="M2565"/>
  <c r="N2557"/>
  <c r="M2444"/>
  <c r="M2514"/>
  <c r="M2598"/>
  <c r="M2321"/>
  <c r="L2450"/>
  <c r="N2257"/>
  <c r="N2444"/>
  <c r="N2468"/>
  <c r="L2381"/>
  <c r="M1853"/>
  <c r="M2241"/>
  <c r="O2473"/>
  <c r="O2525"/>
  <c r="M2520"/>
  <c r="N1744"/>
  <c r="M2481"/>
  <c r="N2353"/>
  <c r="N2593"/>
  <c r="M2391"/>
  <c r="L2279"/>
  <c r="N2246"/>
  <c r="M2438"/>
  <c r="M2406"/>
  <c r="M2384"/>
  <c r="M2336"/>
  <c r="N2368"/>
  <c r="L2148"/>
  <c r="L2320"/>
  <c r="N2574"/>
  <c r="O2574"/>
  <c r="M2465"/>
  <c r="M2433"/>
  <c r="M2401"/>
  <c r="N2615"/>
  <c r="M2311"/>
  <c r="M1937"/>
  <c r="L1864"/>
  <c r="L2438"/>
  <c r="L2414"/>
  <c r="N2342"/>
  <c r="L2095"/>
  <c r="L2508"/>
  <c r="L2532"/>
  <c r="N2131"/>
  <c r="M2400"/>
  <c r="M2403"/>
  <c r="M2458"/>
  <c r="M2574"/>
  <c r="L2541"/>
  <c r="O2336"/>
  <c r="M2449"/>
  <c r="M2290"/>
  <c r="L2561"/>
  <c r="L2529"/>
  <c r="M2327"/>
  <c r="M2350"/>
  <c r="L2513"/>
  <c r="M2572"/>
  <c r="N1767"/>
  <c r="M2556"/>
  <c r="N1751"/>
  <c r="L2403"/>
  <c r="L2520"/>
  <c r="M2361"/>
  <c r="M2615"/>
  <c r="M2593"/>
  <c r="N2583"/>
  <c r="N2561"/>
  <c r="N2529"/>
  <c r="M2511"/>
  <c r="L2254"/>
  <c r="N2204"/>
  <c r="N2140"/>
  <c r="L1679"/>
  <c r="N1816"/>
  <c r="L2430"/>
  <c r="L2398"/>
  <c r="N2513"/>
  <c r="L2497"/>
  <c r="M2207"/>
  <c r="N2604"/>
  <c r="L2572"/>
  <c r="M2540"/>
  <c r="L2416"/>
  <c r="M2352"/>
  <c r="L2059"/>
  <c r="M1806"/>
  <c r="N2588"/>
  <c r="L2556"/>
  <c r="L2432"/>
  <c r="M2368"/>
  <c r="M2299"/>
  <c r="L2411"/>
  <c r="M2442"/>
  <c r="N2474"/>
  <c r="N2506"/>
  <c r="M1851"/>
  <c r="L2458"/>
  <c r="N1697"/>
  <c r="N2320"/>
  <c r="L2237"/>
  <c r="N2614"/>
  <c r="L1969"/>
  <c r="N1435"/>
  <c r="L2220"/>
  <c r="M2581"/>
  <c r="N2541"/>
  <c r="M2156"/>
  <c r="M2605"/>
  <c r="M2573"/>
  <c r="N2573"/>
  <c r="O2156"/>
  <c r="O2444"/>
  <c r="O2497"/>
  <c r="O2588"/>
  <c r="N2599"/>
  <c r="M2583"/>
  <c r="M2561"/>
  <c r="N2551"/>
  <c r="M2529"/>
  <c r="L2447"/>
  <c r="N2268"/>
  <c r="N2220"/>
  <c r="L1832"/>
  <c r="M2513"/>
  <c r="N2497"/>
  <c r="M2463"/>
  <c r="L2383"/>
  <c r="L2207"/>
  <c r="N2572"/>
  <c r="L2540"/>
  <c r="N2416"/>
  <c r="L2384"/>
  <c r="M2115"/>
  <c r="L2336"/>
  <c r="L1886"/>
  <c r="N1648"/>
  <c r="N2556"/>
  <c r="N2432"/>
  <c r="L2400"/>
  <c r="L2558"/>
  <c r="N2490"/>
  <c r="M2474"/>
  <c r="N2442"/>
  <c r="M2506"/>
  <c r="M2320"/>
  <c r="M2614"/>
  <c r="M2172"/>
  <c r="M2268"/>
  <c r="M2236"/>
  <c r="M2220"/>
  <c r="L2549"/>
  <c r="M2522"/>
  <c r="M2541"/>
  <c r="N2605"/>
  <c r="N2481"/>
  <c r="N2465"/>
  <c r="N2449"/>
  <c r="M2599"/>
  <c r="L2593"/>
  <c r="N2567"/>
  <c r="M2551"/>
  <c r="N2222"/>
  <c r="N2236"/>
  <c r="N2172"/>
  <c r="L1848"/>
  <c r="N2398"/>
  <c r="M2223"/>
  <c r="N2540"/>
  <c r="M2416"/>
  <c r="N2384"/>
  <c r="L2352"/>
  <c r="N2500"/>
  <c r="L2179"/>
  <c r="M1696"/>
  <c r="M2432"/>
  <c r="N2400"/>
  <c r="L2368"/>
  <c r="L2522"/>
  <c r="L2490"/>
  <c r="M2490"/>
  <c r="N2578"/>
  <c r="L2474"/>
  <c r="L2442"/>
  <c r="L2506"/>
  <c r="L2252"/>
  <c r="L2614"/>
  <c r="M2285"/>
  <c r="N2458"/>
  <c r="N1825"/>
  <c r="N2549"/>
  <c r="N2581"/>
  <c r="M2188"/>
  <c r="O2268"/>
  <c r="L1760"/>
  <c r="L1680"/>
  <c r="L1953"/>
  <c r="O2135"/>
  <c r="O2236"/>
  <c r="O2419"/>
  <c r="O2615"/>
  <c r="O2587"/>
  <c r="O2571"/>
  <c r="O2555"/>
  <c r="O2539"/>
  <c r="O2544"/>
  <c r="L2017"/>
  <c r="O2097"/>
  <c r="O2204"/>
  <c r="O2177"/>
  <c r="O2481"/>
  <c r="O2599"/>
  <c r="O2583"/>
  <c r="O2567"/>
  <c r="O2551"/>
  <c r="O2549"/>
  <c r="O2608"/>
  <c r="O2592"/>
  <c r="O2576"/>
  <c r="O2560"/>
  <c r="O1898"/>
  <c r="O2355"/>
  <c r="O2465"/>
  <c r="O2449"/>
  <c r="O2590"/>
  <c r="O2558"/>
  <c r="O2500"/>
  <c r="M2535"/>
  <c r="M2503"/>
  <c r="L2487"/>
  <c r="L2319"/>
  <c r="N1819"/>
  <c r="N2486"/>
  <c r="L2470"/>
  <c r="N2454"/>
  <c r="L2406"/>
  <c r="M2591"/>
  <c r="M2575"/>
  <c r="M2543"/>
  <c r="L2471"/>
  <c r="N2463"/>
  <c r="N2091"/>
  <c r="M1830"/>
  <c r="N2171"/>
  <c r="M1979"/>
  <c r="L1926"/>
  <c r="M2502"/>
  <c r="N2562"/>
  <c r="L2502"/>
  <c r="M2477"/>
  <c r="N2602"/>
  <c r="M2594"/>
  <c r="N2534"/>
  <c r="M2578"/>
  <c r="M2452"/>
  <c r="M2443"/>
  <c r="N2493"/>
  <c r="M2429"/>
  <c r="L2610"/>
  <c r="M2570"/>
  <c r="M2460"/>
  <c r="M1931"/>
  <c r="M2586"/>
  <c r="M2365"/>
  <c r="N2413"/>
  <c r="O1751"/>
  <c r="O1846"/>
  <c r="O2367"/>
  <c r="O2454"/>
  <c r="O2602"/>
  <c r="O2586"/>
  <c r="O2570"/>
  <c r="O2554"/>
  <c r="O2607"/>
  <c r="N2154"/>
  <c r="N2559"/>
  <c r="N2495"/>
  <c r="M1958"/>
  <c r="L2006"/>
  <c r="M2486"/>
  <c r="M2454"/>
  <c r="N2414"/>
  <c r="N2374"/>
  <c r="M2479"/>
  <c r="L2463"/>
  <c r="M2351"/>
  <c r="M1974"/>
  <c r="N1963"/>
  <c r="M2500"/>
  <c r="L1846"/>
  <c r="L2043"/>
  <c r="N1942"/>
  <c r="M2008"/>
  <c r="L2562"/>
  <c r="L2525"/>
  <c r="L2461"/>
  <c r="M2602"/>
  <c r="M2411"/>
  <c r="M2534"/>
  <c r="L2365"/>
  <c r="N2594"/>
  <c r="N2554"/>
  <c r="L2534"/>
  <c r="L2578"/>
  <c r="N2443"/>
  <c r="N2057"/>
  <c r="L2073"/>
  <c r="M2493"/>
  <c r="L2346"/>
  <c r="N2073"/>
  <c r="N2397"/>
  <c r="L1582"/>
  <c r="N2189"/>
  <c r="M2461"/>
  <c r="N2395"/>
  <c r="M2395"/>
  <c r="M2509"/>
  <c r="O1755"/>
  <c r="O1974"/>
  <c r="O2172"/>
  <c r="O2411"/>
  <c r="O2417"/>
  <c r="O2486"/>
  <c r="O2509"/>
  <c r="O2603"/>
  <c r="N2515"/>
  <c r="M2226"/>
  <c r="N2607"/>
  <c r="M2559"/>
  <c r="M2495"/>
  <c r="M2487"/>
  <c r="M2070"/>
  <c r="L1719"/>
  <c r="M2414"/>
  <c r="N2406"/>
  <c r="M2382"/>
  <c r="N2479"/>
  <c r="M2471"/>
  <c r="N2367"/>
  <c r="M2231"/>
  <c r="M2183"/>
  <c r="M2006"/>
  <c r="M2027"/>
  <c r="N1878"/>
  <c r="N2075"/>
  <c r="L2275"/>
  <c r="L2586"/>
  <c r="M2296"/>
  <c r="M2562"/>
  <c r="L2477"/>
  <c r="L2554"/>
  <c r="L2594"/>
  <c r="L2443"/>
  <c r="L2057"/>
  <c r="L2301"/>
  <c r="L2356"/>
  <c r="N2610"/>
  <c r="M2109"/>
  <c r="L2460"/>
  <c r="N1817"/>
  <c r="N2296"/>
  <c r="M1899"/>
  <c r="O2461"/>
  <c r="O2531"/>
  <c r="M2409"/>
  <c r="N2393"/>
  <c r="M2074"/>
  <c r="M2215"/>
  <c r="N2270"/>
  <c r="M2222"/>
  <c r="N1898"/>
  <c r="N1850"/>
  <c r="L1635"/>
  <c r="L2422"/>
  <c r="L2390"/>
  <c r="N2254"/>
  <c r="M1766"/>
  <c r="N2331"/>
  <c r="M2136"/>
  <c r="M2216"/>
  <c r="L2280"/>
  <c r="L2152"/>
  <c r="L2205"/>
  <c r="M1992"/>
  <c r="M2419"/>
  <c r="M2221"/>
  <c r="L2389"/>
  <c r="M2389"/>
  <c r="L2379"/>
  <c r="N2253"/>
  <c r="L2285"/>
  <c r="L2125"/>
  <c r="N1740"/>
  <c r="M1749"/>
  <c r="M2189"/>
  <c r="M2173"/>
  <c r="M2205"/>
  <c r="L1686"/>
  <c r="L1670"/>
  <c r="O2157"/>
  <c r="O2285"/>
  <c r="O2214"/>
  <c r="O2573"/>
  <c r="N1488"/>
  <c r="N1928"/>
  <c r="N2441"/>
  <c r="M2393"/>
  <c r="M2345"/>
  <c r="M2106"/>
  <c r="M1962"/>
  <c r="L2215"/>
  <c r="M2270"/>
  <c r="N2238"/>
  <c r="L1944"/>
  <c r="N1944"/>
  <c r="N2430"/>
  <c r="M2254"/>
  <c r="M2315"/>
  <c r="L2307"/>
  <c r="L1782"/>
  <c r="M2168"/>
  <c r="M2280"/>
  <c r="N2280"/>
  <c r="N2152"/>
  <c r="L2269"/>
  <c r="N2419"/>
  <c r="L2221"/>
  <c r="L2184"/>
  <c r="M2085"/>
  <c r="M2253"/>
  <c r="M2347"/>
  <c r="N2237"/>
  <c r="L1960"/>
  <c r="L1781"/>
  <c r="N1797"/>
  <c r="L1590"/>
  <c r="N2232"/>
  <c r="N2363"/>
  <c r="O1908"/>
  <c r="O2173"/>
  <c r="O2301"/>
  <c r="O2221"/>
  <c r="O2238"/>
  <c r="O2581"/>
  <c r="O2605"/>
  <c r="M2441"/>
  <c r="N2425"/>
  <c r="N2130"/>
  <c r="N1994"/>
  <c r="M2439"/>
  <c r="M2238"/>
  <c r="N1930"/>
  <c r="N1866"/>
  <c r="N1834"/>
  <c r="M2430"/>
  <c r="N2422"/>
  <c r="N2158"/>
  <c r="L2315"/>
  <c r="N1798"/>
  <c r="N1564"/>
  <c r="M2264"/>
  <c r="M1976"/>
  <c r="M2435"/>
  <c r="L2216"/>
  <c r="L2173"/>
  <c r="M2184"/>
  <c r="M2379"/>
  <c r="L2157"/>
  <c r="M1914"/>
  <c r="N2109"/>
  <c r="M1960"/>
  <c r="N2347"/>
  <c r="N2248"/>
  <c r="M1802"/>
  <c r="N2264"/>
  <c r="M2269"/>
  <c r="N1976"/>
  <c r="L2373"/>
  <c r="L1850"/>
  <c r="O1590"/>
  <c r="O2109"/>
  <c r="O2168"/>
  <c r="O2237"/>
  <c r="O2522"/>
  <c r="O2613"/>
  <c r="O2597"/>
  <c r="O2363"/>
  <c r="O2441"/>
  <c r="O2425"/>
  <c r="O2494"/>
  <c r="O2533"/>
  <c r="O2517"/>
  <c r="O2536"/>
  <c r="O2519"/>
  <c r="O2042"/>
  <c r="O2145"/>
  <c r="O2409"/>
  <c r="O2305"/>
  <c r="O2495"/>
  <c r="O2526"/>
  <c r="O2520"/>
  <c r="N2433"/>
  <c r="N2417"/>
  <c r="N2401"/>
  <c r="M2319"/>
  <c r="M2271"/>
  <c r="L1792"/>
  <c r="L1744"/>
  <c r="L2358"/>
  <c r="N2383"/>
  <c r="M2367"/>
  <c r="L2335"/>
  <c r="N2174"/>
  <c r="M2508"/>
  <c r="M2532"/>
  <c r="N2472"/>
  <c r="L2524"/>
  <c r="L2235"/>
  <c r="L2488"/>
  <c r="L1696"/>
  <c r="M1664"/>
  <c r="M1648"/>
  <c r="L2402"/>
  <c r="L2241"/>
  <c r="L2340"/>
  <c r="L2225"/>
  <c r="N2209"/>
  <c r="L2097"/>
  <c r="L2273"/>
  <c r="N2273"/>
  <c r="N2145"/>
  <c r="L2451"/>
  <c r="L2289"/>
  <c r="M1969"/>
  <c r="L1937"/>
  <c r="M1985"/>
  <c r="N2445"/>
  <c r="O1718"/>
  <c r="O2209"/>
  <c r="O2241"/>
  <c r="O2335"/>
  <c r="O2395"/>
  <c r="O2468"/>
  <c r="O2535"/>
  <c r="O2515"/>
  <c r="O2532"/>
  <c r="O2516"/>
  <c r="O2511"/>
  <c r="N1792"/>
  <c r="M2154"/>
  <c r="M2114"/>
  <c r="L1776"/>
  <c r="N1760"/>
  <c r="L2407"/>
  <c r="N2351"/>
  <c r="M2335"/>
  <c r="L2223"/>
  <c r="M2190"/>
  <c r="N2508"/>
  <c r="L2516"/>
  <c r="N1696"/>
  <c r="M1680"/>
  <c r="L1664"/>
  <c r="L2440"/>
  <c r="M2243"/>
  <c r="L2305"/>
  <c r="L2177"/>
  <c r="N2225"/>
  <c r="M1900"/>
  <c r="L1985"/>
  <c r="N2097"/>
  <c r="M2193"/>
  <c r="N2017"/>
  <c r="M2161"/>
  <c r="L2001"/>
  <c r="N2001"/>
  <c r="M2451"/>
  <c r="N2372"/>
  <c r="N2289"/>
  <c r="M2257"/>
  <c r="M2129"/>
  <c r="L1809"/>
  <c r="M2445"/>
  <c r="M2113"/>
  <c r="L2427"/>
  <c r="N2381"/>
  <c r="O2193"/>
  <c r="O2225"/>
  <c r="O2351"/>
  <c r="O2319"/>
  <c r="O2383"/>
  <c r="O2436"/>
  <c r="O2420"/>
  <c r="O2404"/>
  <c r="O2504"/>
  <c r="O2523"/>
  <c r="O2451"/>
  <c r="O2524"/>
  <c r="N1528"/>
  <c r="L1461"/>
  <c r="N2324"/>
  <c r="N1778"/>
  <c r="N1776"/>
  <c r="L2480"/>
  <c r="M2211"/>
  <c r="N1680"/>
  <c r="N1664"/>
  <c r="L1648"/>
  <c r="N2440"/>
  <c r="M2072"/>
  <c r="N2388"/>
  <c r="M2338"/>
  <c r="M2017"/>
  <c r="L2161"/>
  <c r="N2426"/>
  <c r="M2001"/>
  <c r="M2289"/>
  <c r="N1969"/>
  <c r="L2257"/>
  <c r="L2129"/>
  <c r="N1873"/>
  <c r="M2305"/>
  <c r="O1884"/>
  <c r="O2113"/>
  <c r="O2427"/>
  <c r="O2410"/>
  <c r="O2433"/>
  <c r="O2401"/>
  <c r="O2527"/>
  <c r="O2528"/>
  <c r="O2512"/>
  <c r="O2507"/>
  <c r="O2472"/>
  <c r="O2491"/>
  <c r="L1479"/>
  <c r="M2496"/>
  <c r="N2507"/>
  <c r="N2491"/>
  <c r="N2337"/>
  <c r="N2274"/>
  <c r="N2242"/>
  <c r="N2210"/>
  <c r="M2143"/>
  <c r="M2318"/>
  <c r="N2086"/>
  <c r="N2038"/>
  <c r="L2326"/>
  <c r="L2022"/>
  <c r="M1734"/>
  <c r="M1686"/>
  <c r="M1638"/>
  <c r="M1590"/>
  <c r="M1542"/>
  <c r="L2382"/>
  <c r="M2374"/>
  <c r="N2366"/>
  <c r="L2350"/>
  <c r="M2342"/>
  <c r="L2231"/>
  <c r="N2118"/>
  <c r="N2022"/>
  <c r="N1990"/>
  <c r="N2480"/>
  <c r="L2448"/>
  <c r="M2472"/>
  <c r="L1910"/>
  <c r="M1894"/>
  <c r="N1846"/>
  <c r="L1830"/>
  <c r="M1814"/>
  <c r="N1782"/>
  <c r="L1766"/>
  <c r="N2488"/>
  <c r="L2456"/>
  <c r="M2323"/>
  <c r="N1926"/>
  <c r="L1862"/>
  <c r="M1750"/>
  <c r="L2464"/>
  <c r="M2040"/>
  <c r="L2435"/>
  <c r="L2388"/>
  <c r="N2387"/>
  <c r="N2053"/>
  <c r="N2475"/>
  <c r="N2340"/>
  <c r="M2467"/>
  <c r="M2356"/>
  <c r="M2436"/>
  <c r="L2404"/>
  <c r="M2372"/>
  <c r="L2371"/>
  <c r="L1443"/>
  <c r="N2040"/>
  <c r="L1622"/>
  <c r="L1718"/>
  <c r="M2459"/>
  <c r="M2483"/>
  <c r="N2437"/>
  <c r="O1638"/>
  <c r="O1990"/>
  <c r="O1862"/>
  <c r="O2094"/>
  <c r="O2054"/>
  <c r="O2200"/>
  <c r="O2136"/>
  <c r="O2339"/>
  <c r="O2342"/>
  <c r="O2270"/>
  <c r="O2222"/>
  <c r="O2387"/>
  <c r="O2437"/>
  <c r="O2476"/>
  <c r="O2448"/>
  <c r="O2467"/>
  <c r="O2480"/>
  <c r="O2503"/>
  <c r="O2475"/>
  <c r="L1476"/>
  <c r="L2496"/>
  <c r="M2507"/>
  <c r="M2491"/>
  <c r="M2274"/>
  <c r="M2242"/>
  <c r="M2210"/>
  <c r="N2170"/>
  <c r="M2447"/>
  <c r="L2143"/>
  <c r="N2334"/>
  <c r="N2182"/>
  <c r="M2086"/>
  <c r="M2038"/>
  <c r="L2310"/>
  <c r="L2118"/>
  <c r="N2028"/>
  <c r="L1974"/>
  <c r="M1702"/>
  <c r="M1654"/>
  <c r="M1606"/>
  <c r="M1558"/>
  <c r="N2390"/>
  <c r="L2374"/>
  <c r="M2366"/>
  <c r="N2358"/>
  <c r="M2199"/>
  <c r="N2326"/>
  <c r="M2118"/>
  <c r="M2022"/>
  <c r="M1990"/>
  <c r="N2448"/>
  <c r="N1910"/>
  <c r="L1894"/>
  <c r="M1878"/>
  <c r="N1830"/>
  <c r="L1814"/>
  <c r="M1798"/>
  <c r="N1766"/>
  <c r="M2488"/>
  <c r="N2456"/>
  <c r="L2323"/>
  <c r="M2067"/>
  <c r="M1942"/>
  <c r="L1750"/>
  <c r="N2464"/>
  <c r="N2421"/>
  <c r="M2388"/>
  <c r="L2420"/>
  <c r="M2339"/>
  <c r="M2340"/>
  <c r="L2069"/>
  <c r="N2467"/>
  <c r="L2436"/>
  <c r="N2085"/>
  <c r="N2404"/>
  <c r="N2371"/>
  <c r="M2405"/>
  <c r="L1734"/>
  <c r="L1542"/>
  <c r="L1606"/>
  <c r="L1558"/>
  <c r="L1638"/>
  <c r="L1828"/>
  <c r="N2459"/>
  <c r="N1828"/>
  <c r="N2483"/>
  <c r="M2324"/>
  <c r="N2405"/>
  <c r="O1501"/>
  <c r="O1542"/>
  <c r="O1686"/>
  <c r="O1827"/>
  <c r="O1926"/>
  <c r="O2070"/>
  <c r="O2323"/>
  <c r="O2350"/>
  <c r="O2274"/>
  <c r="O2421"/>
  <c r="O2456"/>
  <c r="O2459"/>
  <c r="O2483"/>
  <c r="L1501"/>
  <c r="M2504"/>
  <c r="N2499"/>
  <c r="N2258"/>
  <c r="N2226"/>
  <c r="N2447"/>
  <c r="N2399"/>
  <c r="M2279"/>
  <c r="M2334"/>
  <c r="M2278"/>
  <c r="M2206"/>
  <c r="N2102"/>
  <c r="N2070"/>
  <c r="N1958"/>
  <c r="L2054"/>
  <c r="M1718"/>
  <c r="M1670"/>
  <c r="M1622"/>
  <c r="M1574"/>
  <c r="M2390"/>
  <c r="N2382"/>
  <c r="L2366"/>
  <c r="M2358"/>
  <c r="L2199"/>
  <c r="M2326"/>
  <c r="M2134"/>
  <c r="N2006"/>
  <c r="N1775"/>
  <c r="N2051"/>
  <c r="N1894"/>
  <c r="L1878"/>
  <c r="N1814"/>
  <c r="L1798"/>
  <c r="M1782"/>
  <c r="M2099"/>
  <c r="M1712"/>
  <c r="L1942"/>
  <c r="N1750"/>
  <c r="M2464"/>
  <c r="L2421"/>
  <c r="M2355"/>
  <c r="N2420"/>
  <c r="L2339"/>
  <c r="N2356"/>
  <c r="L2085"/>
  <c r="L2372"/>
  <c r="L2293"/>
  <c r="L1939"/>
  <c r="N1865"/>
  <c r="M2437"/>
  <c r="L1574"/>
  <c r="L1844"/>
  <c r="L1654"/>
  <c r="M1876"/>
  <c r="L1702"/>
  <c r="M1828"/>
  <c r="O1574"/>
  <c r="O1702"/>
  <c r="O2051"/>
  <c r="O1958"/>
  <c r="O2038"/>
  <c r="O2318"/>
  <c r="O2242"/>
  <c r="O2210"/>
  <c r="O2324"/>
  <c r="O2435"/>
  <c r="O2405"/>
  <c r="O2496"/>
  <c r="O2499"/>
  <c r="N1735"/>
  <c r="N2290"/>
  <c r="M2146"/>
  <c r="L2423"/>
  <c r="N2415"/>
  <c r="M2399"/>
  <c r="L2375"/>
  <c r="N2343"/>
  <c r="L2239"/>
  <c r="M2191"/>
  <c r="N1972"/>
  <c r="N1883"/>
  <c r="N1835"/>
  <c r="L1808"/>
  <c r="L1735"/>
  <c r="L2431"/>
  <c r="N2407"/>
  <c r="L2359"/>
  <c r="L2091"/>
  <c r="M2059"/>
  <c r="N1995"/>
  <c r="L1963"/>
  <c r="L2075"/>
  <c r="M2043"/>
  <c r="N1783"/>
  <c r="M1767"/>
  <c r="N2011"/>
  <c r="M1751"/>
  <c r="N2309"/>
  <c r="L2429"/>
  <c r="L1826"/>
  <c r="N2429"/>
  <c r="L1973"/>
  <c r="M1925"/>
  <c r="N1909"/>
  <c r="M1737"/>
  <c r="M1883"/>
  <c r="M2413"/>
  <c r="N2240"/>
  <c r="M1867"/>
  <c r="O1783"/>
  <c r="O1801"/>
  <c r="O2375"/>
  <c r="O2423"/>
  <c r="O2407"/>
  <c r="O2391"/>
  <c r="O2413"/>
  <c r="O2397"/>
  <c r="N2306"/>
  <c r="N2194"/>
  <c r="M2050"/>
  <c r="M2423"/>
  <c r="L2399"/>
  <c r="N2391"/>
  <c r="M2375"/>
  <c r="L2327"/>
  <c r="L2311"/>
  <c r="N2230"/>
  <c r="N1947"/>
  <c r="N1931"/>
  <c r="N1899"/>
  <c r="N1867"/>
  <c r="M1753"/>
  <c r="M2431"/>
  <c r="M2359"/>
  <c r="M2295"/>
  <c r="M2263"/>
  <c r="M2135"/>
  <c r="N2059"/>
  <c r="L2027"/>
  <c r="M1995"/>
  <c r="N2043"/>
  <c r="L1979"/>
  <c r="L1783"/>
  <c r="M1728"/>
  <c r="N1676"/>
  <c r="M2011"/>
  <c r="L2197"/>
  <c r="M1884"/>
  <c r="L1554"/>
  <c r="M2397"/>
  <c r="N1772"/>
  <c r="N1973"/>
  <c r="L1785"/>
  <c r="M1915"/>
  <c r="M1803"/>
  <c r="M1924"/>
  <c r="O2359"/>
  <c r="O2343"/>
  <c r="O2327"/>
  <c r="O2311"/>
  <c r="O2431"/>
  <c r="O2415"/>
  <c r="M2306"/>
  <c r="M2194"/>
  <c r="M1986"/>
  <c r="M2239"/>
  <c r="N2214"/>
  <c r="N1915"/>
  <c r="N1851"/>
  <c r="N1803"/>
  <c r="L1695"/>
  <c r="N1695"/>
  <c r="L2295"/>
  <c r="L2263"/>
  <c r="L2135"/>
  <c r="N2262"/>
  <c r="M2091"/>
  <c r="N2027"/>
  <c r="L1995"/>
  <c r="M1963"/>
  <c r="M2075"/>
  <c r="N1979"/>
  <c r="L1767"/>
  <c r="L2011"/>
  <c r="M2144"/>
  <c r="M1819"/>
  <c r="L2192"/>
  <c r="N1514"/>
  <c r="L1957"/>
  <c r="N2037"/>
  <c r="L1842"/>
  <c r="L1570"/>
  <c r="N1698"/>
  <c r="N1845"/>
  <c r="N1625"/>
  <c r="M1947"/>
  <c r="N2288"/>
  <c r="M1835"/>
  <c r="N2341"/>
  <c r="O1606"/>
  <c r="O1654"/>
  <c r="O2188"/>
  <c r="O2140"/>
  <c r="O2258"/>
  <c r="O2226"/>
  <c r="O2445"/>
  <c r="O2191"/>
  <c r="N2369"/>
  <c r="N2058"/>
  <c r="M1994"/>
  <c r="L2191"/>
  <c r="M2246"/>
  <c r="M2214"/>
  <c r="L2262"/>
  <c r="N1946"/>
  <c r="L2155"/>
  <c r="N2227"/>
  <c r="L1596"/>
  <c r="M2281"/>
  <c r="L2434"/>
  <c r="L2020"/>
  <c r="N2394"/>
  <c r="L2297"/>
  <c r="M1930"/>
  <c r="M1923"/>
  <c r="L2426"/>
  <c r="L1733"/>
  <c r="M2265"/>
  <c r="N2169"/>
  <c r="L1914"/>
  <c r="L1993"/>
  <c r="N2418"/>
  <c r="M2105"/>
  <c r="L1873"/>
  <c r="L1625"/>
  <c r="N2080"/>
  <c r="O2083"/>
  <c r="O2106"/>
  <c r="O2249"/>
  <c r="L1481"/>
  <c r="M1525"/>
  <c r="N1840"/>
  <c r="N1727"/>
  <c r="N2361"/>
  <c r="N2345"/>
  <c r="M2138"/>
  <c r="M2122"/>
  <c r="N2106"/>
  <c r="N2074"/>
  <c r="M2042"/>
  <c r="M2010"/>
  <c r="N1962"/>
  <c r="L2247"/>
  <c r="L2167"/>
  <c r="L2111"/>
  <c r="N2150"/>
  <c r="N2292"/>
  <c r="N2196"/>
  <c r="L2158"/>
  <c r="M1929"/>
  <c r="N1914"/>
  <c r="M1889"/>
  <c r="M1873"/>
  <c r="M1618"/>
  <c r="M1550"/>
  <c r="N1719"/>
  <c r="N1603"/>
  <c r="L2303"/>
  <c r="L2255"/>
  <c r="L2175"/>
  <c r="M2095"/>
  <c r="M2126"/>
  <c r="M2283"/>
  <c r="M1759"/>
  <c r="N2115"/>
  <c r="N2099"/>
  <c r="N2003"/>
  <c r="M1736"/>
  <c r="N2083"/>
  <c r="M1660"/>
  <c r="M2232"/>
  <c r="M2080"/>
  <c r="M2153"/>
  <c r="M1487"/>
  <c r="L2281"/>
  <c r="L2217"/>
  <c r="L2153"/>
  <c r="L2024"/>
  <c r="M2410"/>
  <c r="L2141"/>
  <c r="L2410"/>
  <c r="L2313"/>
  <c r="N2201"/>
  <c r="N2056"/>
  <c r="N1900"/>
  <c r="M2346"/>
  <c r="M2329"/>
  <c r="N2185"/>
  <c r="L2013"/>
  <c r="N1884"/>
  <c r="L2394"/>
  <c r="N2297"/>
  <c r="L1898"/>
  <c r="M2157"/>
  <c r="L1917"/>
  <c r="M2362"/>
  <c r="L2169"/>
  <c r="M1917"/>
  <c r="L2121"/>
  <c r="M2249"/>
  <c r="M1467"/>
  <c r="L2248"/>
  <c r="M2125"/>
  <c r="L1875"/>
  <c r="N1665"/>
  <c r="L1641"/>
  <c r="M2386"/>
  <c r="M1781"/>
  <c r="N1749"/>
  <c r="L1866"/>
  <c r="M1834"/>
  <c r="L1801"/>
  <c r="L1765"/>
  <c r="N1565"/>
  <c r="L1929"/>
  <c r="L1813"/>
  <c r="N1681"/>
  <c r="L2418"/>
  <c r="M2233"/>
  <c r="L1889"/>
  <c r="L1841"/>
  <c r="L1645"/>
  <c r="M1597"/>
  <c r="M2402"/>
  <c r="N2168"/>
  <c r="M2434"/>
  <c r="M2141"/>
  <c r="N2200"/>
  <c r="L1812"/>
  <c r="N1992"/>
  <c r="N1876"/>
  <c r="M2092"/>
  <c r="M1850"/>
  <c r="N2008"/>
  <c r="N1726"/>
  <c r="L1818"/>
  <c r="M1844"/>
  <c r="M1860"/>
  <c r="O2019"/>
  <c r="O2010"/>
  <c r="O1978"/>
  <c r="O1946"/>
  <c r="O1918"/>
  <c r="O1802"/>
  <c r="O2024"/>
  <c r="O1876"/>
  <c r="O2090"/>
  <c r="O2105"/>
  <c r="O2167"/>
  <c r="O2189"/>
  <c r="O2153"/>
  <c r="O2125"/>
  <c r="O2281"/>
  <c r="O2253"/>
  <c r="O2217"/>
  <c r="O2230"/>
  <c r="O2440"/>
  <c r="O2426"/>
  <c r="O2394"/>
  <c r="O2402"/>
  <c r="N2090"/>
  <c r="M2026"/>
  <c r="N1978"/>
  <c r="N2439"/>
  <c r="M2230"/>
  <c r="N1818"/>
  <c r="M1566"/>
  <c r="L2183"/>
  <c r="M2127"/>
  <c r="M2262"/>
  <c r="M1987"/>
  <c r="M1882"/>
  <c r="N2249"/>
  <c r="N1857"/>
  <c r="L1749"/>
  <c r="L1802"/>
  <c r="M1797"/>
  <c r="N1765"/>
  <c r="N1813"/>
  <c r="L2292"/>
  <c r="M2228"/>
  <c r="O1891"/>
  <c r="O1994"/>
  <c r="O1962"/>
  <c r="O1930"/>
  <c r="O1818"/>
  <c r="O2185"/>
  <c r="O2434"/>
  <c r="L1503"/>
  <c r="N1647"/>
  <c r="N2385"/>
  <c r="M2353"/>
  <c r="M2337"/>
  <c r="N2138"/>
  <c r="N2122"/>
  <c r="M2090"/>
  <c r="M2058"/>
  <c r="N2042"/>
  <c r="N2010"/>
  <c r="M1978"/>
  <c r="L2439"/>
  <c r="M2247"/>
  <c r="M2167"/>
  <c r="M2111"/>
  <c r="M2182"/>
  <c r="L2190"/>
  <c r="L2110"/>
  <c r="N1988"/>
  <c r="L1928"/>
  <c r="L1912"/>
  <c r="L1888"/>
  <c r="L1872"/>
  <c r="M1857"/>
  <c r="M1841"/>
  <c r="M1769"/>
  <c r="L1703"/>
  <c r="M1682"/>
  <c r="M1570"/>
  <c r="N1703"/>
  <c r="N1555"/>
  <c r="M2303"/>
  <c r="M2255"/>
  <c r="M2175"/>
  <c r="L2127"/>
  <c r="M2158"/>
  <c r="N2126"/>
  <c r="N2219"/>
  <c r="L1743"/>
  <c r="L2115"/>
  <c r="M2291"/>
  <c r="L2099"/>
  <c r="L1971"/>
  <c r="M1656"/>
  <c r="M1608"/>
  <c r="L2019"/>
  <c r="N1596"/>
  <c r="M2200"/>
  <c r="M2217"/>
  <c r="M2152"/>
  <c r="N2378"/>
  <c r="M2032"/>
  <c r="M2056"/>
  <c r="N2313"/>
  <c r="N2069"/>
  <c r="L2056"/>
  <c r="L2329"/>
  <c r="N2329"/>
  <c r="N2184"/>
  <c r="M1788"/>
  <c r="L1762"/>
  <c r="M1733"/>
  <c r="L2321"/>
  <c r="M2169"/>
  <c r="M2065"/>
  <c r="N1917"/>
  <c r="L1882"/>
  <c r="N2121"/>
  <c r="M1827"/>
  <c r="M2248"/>
  <c r="N1960"/>
  <c r="L1857"/>
  <c r="N1641"/>
  <c r="N1781"/>
  <c r="M1866"/>
  <c r="M1829"/>
  <c r="L1797"/>
  <c r="M1765"/>
  <c r="N1929"/>
  <c r="M1813"/>
  <c r="L1634"/>
  <c r="M2418"/>
  <c r="N2233"/>
  <c r="N1889"/>
  <c r="N1841"/>
  <c r="M1625"/>
  <c r="N2136"/>
  <c r="M1981"/>
  <c r="M2301"/>
  <c r="L1860"/>
  <c r="O1538"/>
  <c r="O1555"/>
  <c r="O1697"/>
  <c r="O1791"/>
  <c r="O1923"/>
  <c r="O1920"/>
  <c r="O2026"/>
  <c r="O2143"/>
  <c r="O2205"/>
  <c r="O2141"/>
  <c r="O2269"/>
  <c r="O2246"/>
  <c r="L1497"/>
  <c r="N1409"/>
  <c r="M2377"/>
  <c r="M2330"/>
  <c r="M2314"/>
  <c r="M2298"/>
  <c r="M2282"/>
  <c r="M2266"/>
  <c r="M2250"/>
  <c r="M2234"/>
  <c r="M2218"/>
  <c r="M2186"/>
  <c r="N2146"/>
  <c r="M2066"/>
  <c r="M2002"/>
  <c r="M2103"/>
  <c r="L2166"/>
  <c r="N1826"/>
  <c r="L1816"/>
  <c r="M1674"/>
  <c r="N1543"/>
  <c r="M2151"/>
  <c r="M2166"/>
  <c r="N2251"/>
  <c r="L2219"/>
  <c r="M2307"/>
  <c r="M2235"/>
  <c r="N2259"/>
  <c r="L2227"/>
  <c r="M2275"/>
  <c r="M1564"/>
  <c r="N2267"/>
  <c r="N2181"/>
  <c r="M2277"/>
  <c r="N2338"/>
  <c r="N2346"/>
  <c r="N2197"/>
  <c r="L1853"/>
  <c r="M1957"/>
  <c r="N2362"/>
  <c r="N2213"/>
  <c r="N1957"/>
  <c r="M1601"/>
  <c r="L1810"/>
  <c r="M2354"/>
  <c r="L1761"/>
  <c r="N2386"/>
  <c r="N1925"/>
  <c r="L2101"/>
  <c r="L1941"/>
  <c r="N1809"/>
  <c r="N2256"/>
  <c r="O1810"/>
  <c r="O2183"/>
  <c r="O2111"/>
  <c r="O2224"/>
  <c r="O2227"/>
  <c r="O2354"/>
  <c r="O2338"/>
  <c r="O2322"/>
  <c r="O2345"/>
  <c r="O2381"/>
  <c r="O2365"/>
  <c r="O2377"/>
  <c r="O2283"/>
  <c r="O2386"/>
  <c r="O2385"/>
  <c r="O2370"/>
  <c r="M2385"/>
  <c r="M2369"/>
  <c r="M2322"/>
  <c r="M2098"/>
  <c r="M2034"/>
  <c r="M1970"/>
  <c r="L2174"/>
  <c r="N1874"/>
  <c r="M1809"/>
  <c r="M1761"/>
  <c r="M2159"/>
  <c r="M2174"/>
  <c r="L2283"/>
  <c r="M2251"/>
  <c r="N2187"/>
  <c r="N2307"/>
  <c r="L2211"/>
  <c r="N2235"/>
  <c r="L2291"/>
  <c r="M2259"/>
  <c r="M2195"/>
  <c r="N2275"/>
  <c r="L2243"/>
  <c r="L2299"/>
  <c r="M2267"/>
  <c r="M2272"/>
  <c r="L2378"/>
  <c r="L2088"/>
  <c r="M2128"/>
  <c r="L1837"/>
  <c r="L1885"/>
  <c r="L2362"/>
  <c r="M1885"/>
  <c r="M1973"/>
  <c r="N1897"/>
  <c r="L1825"/>
  <c r="L1925"/>
  <c r="M1989"/>
  <c r="N1941"/>
  <c r="N1717"/>
  <c r="N2048"/>
  <c r="M2370"/>
  <c r="O2095"/>
  <c r="O2309"/>
  <c r="O2293"/>
  <c r="O2277"/>
  <c r="O2261"/>
  <c r="O2245"/>
  <c r="O2229"/>
  <c r="O2213"/>
  <c r="O2330"/>
  <c r="O2314"/>
  <c r="O2378"/>
  <c r="L1241"/>
  <c r="M1501"/>
  <c r="N2377"/>
  <c r="N2330"/>
  <c r="N2314"/>
  <c r="N2298"/>
  <c r="N2282"/>
  <c r="N2266"/>
  <c r="N2250"/>
  <c r="N2234"/>
  <c r="N2218"/>
  <c r="N2186"/>
  <c r="M2082"/>
  <c r="M2018"/>
  <c r="M1954"/>
  <c r="M2119"/>
  <c r="M1897"/>
  <c r="M1825"/>
  <c r="N1810"/>
  <c r="L2159"/>
  <c r="N2166"/>
  <c r="L2251"/>
  <c r="M2219"/>
  <c r="N2211"/>
  <c r="N1636"/>
  <c r="N2291"/>
  <c r="L2259"/>
  <c r="N2243"/>
  <c r="N1540"/>
  <c r="N2299"/>
  <c r="L2267"/>
  <c r="M2288"/>
  <c r="M2117"/>
  <c r="L2277"/>
  <c r="L2370"/>
  <c r="M1906"/>
  <c r="N2033"/>
  <c r="N1601"/>
  <c r="N2317"/>
  <c r="L1897"/>
  <c r="L1706"/>
  <c r="M1941"/>
  <c r="L1653"/>
  <c r="N1745"/>
  <c r="N2224"/>
  <c r="M2349"/>
  <c r="M2049"/>
  <c r="O1451"/>
  <c r="O1670"/>
  <c r="O1826"/>
  <c r="O2040"/>
  <c r="O2160"/>
  <c r="O2266"/>
  <c r="O2250"/>
  <c r="O2234"/>
  <c r="O2218"/>
  <c r="O2369"/>
  <c r="O2142"/>
  <c r="O2317"/>
  <c r="M1527"/>
  <c r="M1434"/>
  <c r="M1528"/>
  <c r="N1500"/>
  <c r="M1469"/>
  <c r="L1517"/>
  <c r="N1671"/>
  <c r="M2170"/>
  <c r="L2119"/>
  <c r="L2103"/>
  <c r="N2142"/>
  <c r="M2046"/>
  <c r="M1966"/>
  <c r="L2198"/>
  <c r="M1953"/>
  <c r="N1762"/>
  <c r="N1746"/>
  <c r="M1730"/>
  <c r="L1671"/>
  <c r="M1650"/>
  <c r="L1595"/>
  <c r="M1554"/>
  <c r="M1959"/>
  <c r="N2198"/>
  <c r="N2155"/>
  <c r="N2179"/>
  <c r="M1692"/>
  <c r="L1644"/>
  <c r="M2203"/>
  <c r="N2139"/>
  <c r="M1927"/>
  <c r="L2195"/>
  <c r="M2163"/>
  <c r="N1902"/>
  <c r="L1822"/>
  <c r="M2147"/>
  <c r="L1708"/>
  <c r="N1660"/>
  <c r="M1628"/>
  <c r="M2304"/>
  <c r="M2176"/>
  <c r="N2025"/>
  <c r="M2309"/>
  <c r="M2224"/>
  <c r="L2181"/>
  <c r="L2053"/>
  <c r="N2325"/>
  <c r="M2069"/>
  <c r="M2149"/>
  <c r="M2197"/>
  <c r="N1820"/>
  <c r="N1756"/>
  <c r="L1868"/>
  <c r="L1836"/>
  <c r="L1772"/>
  <c r="L1618"/>
  <c r="N2261"/>
  <c r="N2192"/>
  <c r="L2133"/>
  <c r="L1586"/>
  <c r="N2357"/>
  <c r="L2213"/>
  <c r="N2133"/>
  <c r="N2165"/>
  <c r="M1772"/>
  <c r="M1740"/>
  <c r="M2317"/>
  <c r="M1893"/>
  <c r="N1730"/>
  <c r="M1641"/>
  <c r="N1585"/>
  <c r="N1538"/>
  <c r="L1721"/>
  <c r="N2229"/>
  <c r="L1865"/>
  <c r="L1833"/>
  <c r="L1698"/>
  <c r="N1613"/>
  <c r="M1909"/>
  <c r="N1602"/>
  <c r="N1545"/>
  <c r="N2272"/>
  <c r="O1453"/>
  <c r="O1618"/>
  <c r="O1586"/>
  <c r="O1955"/>
  <c r="O1982"/>
  <c r="O2048"/>
  <c r="O2122"/>
  <c r="O2074"/>
  <c r="O2208"/>
  <c r="O2144"/>
  <c r="O2155"/>
  <c r="O2206"/>
  <c r="O2181"/>
  <c r="O2165"/>
  <c r="O2149"/>
  <c r="O2133"/>
  <c r="O2207"/>
  <c r="O2272"/>
  <c r="O2232"/>
  <c r="O2341"/>
  <c r="O2349"/>
  <c r="O2325"/>
  <c r="L1251"/>
  <c r="N1437"/>
  <c r="L1437"/>
  <c r="N1469"/>
  <c r="M1521"/>
  <c r="N2178"/>
  <c r="M2142"/>
  <c r="M2094"/>
  <c r="M2014"/>
  <c r="M1865"/>
  <c r="N1794"/>
  <c r="M1714"/>
  <c r="M1634"/>
  <c r="M1602"/>
  <c r="M1538"/>
  <c r="N1579"/>
  <c r="M2198"/>
  <c r="M2110"/>
  <c r="M2187"/>
  <c r="L2123"/>
  <c r="N1692"/>
  <c r="M1644"/>
  <c r="L2203"/>
  <c r="M2171"/>
  <c r="N2195"/>
  <c r="L2163"/>
  <c r="M2131"/>
  <c r="M1934"/>
  <c r="N1838"/>
  <c r="L2147"/>
  <c r="L1676"/>
  <c r="N1628"/>
  <c r="N1572"/>
  <c r="M1895"/>
  <c r="M2208"/>
  <c r="M2048"/>
  <c r="M2025"/>
  <c r="L2025"/>
  <c r="L2333"/>
  <c r="M2245"/>
  <c r="M2160"/>
  <c r="N2245"/>
  <c r="N2117"/>
  <c r="M2325"/>
  <c r="N2149"/>
  <c r="N2013"/>
  <c r="M1756"/>
  <c r="M2192"/>
  <c r="L1965"/>
  <c r="L1794"/>
  <c r="L1682"/>
  <c r="M2261"/>
  <c r="L2357"/>
  <c r="L1650"/>
  <c r="M2357"/>
  <c r="M2165"/>
  <c r="N2293"/>
  <c r="M1778"/>
  <c r="M1746"/>
  <c r="L1893"/>
  <c r="L1730"/>
  <c r="L1657"/>
  <c r="N1589"/>
  <c r="M2229"/>
  <c r="N2101"/>
  <c r="N1666"/>
  <c r="L1909"/>
  <c r="L1602"/>
  <c r="N1997"/>
  <c r="N1557"/>
  <c r="N2208"/>
  <c r="N2144"/>
  <c r="N1892"/>
  <c r="N2072"/>
  <c r="N2128"/>
  <c r="O1498"/>
  <c r="O1634"/>
  <c r="O1554"/>
  <c r="O1627"/>
  <c r="O2117"/>
  <c r="O2101"/>
  <c r="O2128"/>
  <c r="O2256"/>
  <c r="O2361"/>
  <c r="O2353"/>
  <c r="O2333"/>
  <c r="O1326"/>
  <c r="M1450"/>
  <c r="M1437"/>
  <c r="N1434"/>
  <c r="L1453"/>
  <c r="N1489"/>
  <c r="N1547"/>
  <c r="M2178"/>
  <c r="L1975"/>
  <c r="N2206"/>
  <c r="L2134"/>
  <c r="M1698"/>
  <c r="M1666"/>
  <c r="M1586"/>
  <c r="M2302"/>
  <c r="N2134"/>
  <c r="L2187"/>
  <c r="M2179"/>
  <c r="N1724"/>
  <c r="N1644"/>
  <c r="L1604"/>
  <c r="N2203"/>
  <c r="L2171"/>
  <c r="M2139"/>
  <c r="N2163"/>
  <c r="L2131"/>
  <c r="L1950"/>
  <c r="M1870"/>
  <c r="N2147"/>
  <c r="M1676"/>
  <c r="L1660"/>
  <c r="M2240"/>
  <c r="M2053"/>
  <c r="M2256"/>
  <c r="L1981"/>
  <c r="M2013"/>
  <c r="N1788"/>
  <c r="L1740"/>
  <c r="L2084"/>
  <c r="L1714"/>
  <c r="L1407"/>
  <c r="L1778"/>
  <c r="L1746"/>
  <c r="L1689"/>
  <c r="N1570"/>
  <c r="N1937"/>
  <c r="L1666"/>
  <c r="N1953"/>
  <c r="M2333"/>
  <c r="M2341"/>
  <c r="N2160"/>
  <c r="N2176"/>
  <c r="N2304"/>
  <c r="N2349"/>
  <c r="O2176"/>
  <c r="O2264"/>
  <c r="O2240"/>
  <c r="O2337"/>
  <c r="L1487"/>
  <c r="L1525"/>
  <c r="N1619"/>
  <c r="N2278"/>
  <c r="N2094"/>
  <c r="N2046"/>
  <c r="N2014"/>
  <c r="N1966"/>
  <c r="N2308"/>
  <c r="L2286"/>
  <c r="N2244"/>
  <c r="N2212"/>
  <c r="N2132"/>
  <c r="L2030"/>
  <c r="M1801"/>
  <c r="M1785"/>
  <c r="L1687"/>
  <c r="L1663"/>
  <c r="L1647"/>
  <c r="N1587"/>
  <c r="M2087"/>
  <c r="N2302"/>
  <c r="N2110"/>
  <c r="M2123"/>
  <c r="N1580"/>
  <c r="L1863"/>
  <c r="M1950"/>
  <c r="N1918"/>
  <c r="L1902"/>
  <c r="M1886"/>
  <c r="N1854"/>
  <c r="L1838"/>
  <c r="M1822"/>
  <c r="N1790"/>
  <c r="M1704"/>
  <c r="M1688"/>
  <c r="N2107"/>
  <c r="L1879"/>
  <c r="M2308"/>
  <c r="M2244"/>
  <c r="M2180"/>
  <c r="N2093"/>
  <c r="N1932"/>
  <c r="M1852"/>
  <c r="N1614"/>
  <c r="M1374"/>
  <c r="N2065"/>
  <c r="M1665"/>
  <c r="M1451"/>
  <c r="M1836"/>
  <c r="M1804"/>
  <c r="N1877"/>
  <c r="M1649"/>
  <c r="N1993"/>
  <c r="N1829"/>
  <c r="L1769"/>
  <c r="N1785"/>
  <c r="L1737"/>
  <c r="L1753"/>
  <c r="M2164"/>
  <c r="M2132"/>
  <c r="M2284"/>
  <c r="M2196"/>
  <c r="O1503"/>
  <c r="O1435"/>
  <c r="O1603"/>
  <c r="O1998"/>
  <c r="O1934"/>
  <c r="O1838"/>
  <c r="O1822"/>
  <c r="O1806"/>
  <c r="O2062"/>
  <c r="O1804"/>
  <c r="O2175"/>
  <c r="O2308"/>
  <c r="O2300"/>
  <c r="O2292"/>
  <c r="O2284"/>
  <c r="O2276"/>
  <c r="O2260"/>
  <c r="O2244"/>
  <c r="O2228"/>
  <c r="O2212"/>
  <c r="O2295"/>
  <c r="O2279"/>
  <c r="O2263"/>
  <c r="O2247"/>
  <c r="O2231"/>
  <c r="O2215"/>
  <c r="O2306"/>
  <c r="O2298"/>
  <c r="O2290"/>
  <c r="O2282"/>
  <c r="O1720"/>
  <c r="M1307"/>
  <c r="M1480"/>
  <c r="L1519"/>
  <c r="N1454"/>
  <c r="M1400"/>
  <c r="N1663"/>
  <c r="L2039"/>
  <c r="N2294"/>
  <c r="N2062"/>
  <c r="N1998"/>
  <c r="N2300"/>
  <c r="N2276"/>
  <c r="N2228"/>
  <c r="N2180"/>
  <c r="N2164"/>
  <c r="L1982"/>
  <c r="L1904"/>
  <c r="L1880"/>
  <c r="L1619"/>
  <c r="N1904"/>
  <c r="N1635"/>
  <c r="N1571"/>
  <c r="M1991"/>
  <c r="N2310"/>
  <c r="N2286"/>
  <c r="N2078"/>
  <c r="N2030"/>
  <c r="N1982"/>
  <c r="N2123"/>
  <c r="N1950"/>
  <c r="L1934"/>
  <c r="M1918"/>
  <c r="N1886"/>
  <c r="L1870"/>
  <c r="M1854"/>
  <c r="L1806"/>
  <c r="M1758"/>
  <c r="M2107"/>
  <c r="N1911"/>
  <c r="L2276"/>
  <c r="N2081"/>
  <c r="N2021"/>
  <c r="M2148"/>
  <c r="M1820"/>
  <c r="L1804"/>
  <c r="M1519"/>
  <c r="L1697"/>
  <c r="L2212"/>
  <c r="L2065"/>
  <c r="L2064"/>
  <c r="L1710"/>
  <c r="M1503"/>
  <c r="M2037"/>
  <c r="L1961"/>
  <c r="L1665"/>
  <c r="N1905"/>
  <c r="N1649"/>
  <c r="M1993"/>
  <c r="M1861"/>
  <c r="L1829"/>
  <c r="N1713"/>
  <c r="M1845"/>
  <c r="L1681"/>
  <c r="L1435"/>
  <c r="M2300"/>
  <c r="M1892"/>
  <c r="L2260"/>
  <c r="M1779"/>
  <c r="O1467"/>
  <c r="O1571"/>
  <c r="O1966"/>
  <c r="O2064"/>
  <c r="O2046"/>
  <c r="O2304"/>
  <c r="O2296"/>
  <c r="O2288"/>
  <c r="O2303"/>
  <c r="O2287"/>
  <c r="O2271"/>
  <c r="O2255"/>
  <c r="O2239"/>
  <c r="O2223"/>
  <c r="O2310"/>
  <c r="O2302"/>
  <c r="O2294"/>
  <c r="O2286"/>
  <c r="O2278"/>
  <c r="L1287"/>
  <c r="L1508"/>
  <c r="L1467"/>
  <c r="N1768"/>
  <c r="L2071"/>
  <c r="M2294"/>
  <c r="M2062"/>
  <c r="M1998"/>
  <c r="N2284"/>
  <c r="N2260"/>
  <c r="N2148"/>
  <c r="L2078"/>
  <c r="N1964"/>
  <c r="M1905"/>
  <c r="L1800"/>
  <c r="M1662"/>
  <c r="M1646"/>
  <c r="L1603"/>
  <c r="L1587"/>
  <c r="L1571"/>
  <c r="L1555"/>
  <c r="L1539"/>
  <c r="N1539"/>
  <c r="M2055"/>
  <c r="M2078"/>
  <c r="M2030"/>
  <c r="L1548"/>
  <c r="M1902"/>
  <c r="N1870"/>
  <c r="L1854"/>
  <c r="L1774"/>
  <c r="L1720"/>
  <c r="L2107"/>
  <c r="N1831"/>
  <c r="L2180"/>
  <c r="L2081"/>
  <c r="M2021"/>
  <c r="M2081"/>
  <c r="L2021"/>
  <c r="N1948"/>
  <c r="N1852"/>
  <c r="M1763"/>
  <c r="M2064"/>
  <c r="M1569"/>
  <c r="L2037"/>
  <c r="N1836"/>
  <c r="L1649"/>
  <c r="N1769"/>
  <c r="L1845"/>
  <c r="M1681"/>
  <c r="N1737"/>
  <c r="N1753"/>
  <c r="L2164"/>
  <c r="L2132"/>
  <c r="O1487"/>
  <c r="O1519"/>
  <c r="O1630"/>
  <c r="O1566"/>
  <c r="O1587"/>
  <c r="O1693"/>
  <c r="O2014"/>
  <c r="O2088"/>
  <c r="O1892"/>
  <c r="O2196"/>
  <c r="O2199"/>
  <c r="O2159"/>
  <c r="O2127"/>
  <c r="O2103"/>
  <c r="O2119"/>
  <c r="O2202"/>
  <c r="O2186"/>
  <c r="O2170"/>
  <c r="O2154"/>
  <c r="O2138"/>
  <c r="N1486"/>
  <c r="N1445"/>
  <c r="M1472"/>
  <c r="L1509"/>
  <c r="M1461"/>
  <c r="L1537"/>
  <c r="M1473"/>
  <c r="N1856"/>
  <c r="N1687"/>
  <c r="N2052"/>
  <c r="N2012"/>
  <c r="N1906"/>
  <c r="N1858"/>
  <c r="L1840"/>
  <c r="M1706"/>
  <c r="N1591"/>
  <c r="L1903"/>
  <c r="N1807"/>
  <c r="M1724"/>
  <c r="M1620"/>
  <c r="M1708"/>
  <c r="L1588"/>
  <c r="M1799"/>
  <c r="M2112"/>
  <c r="L2049"/>
  <c r="M1507"/>
  <c r="N2088"/>
  <c r="N2024"/>
  <c r="M1932"/>
  <c r="M1948"/>
  <c r="L1821"/>
  <c r="M1701"/>
  <c r="M1446"/>
  <c r="M1890"/>
  <c r="M1669"/>
  <c r="L1906"/>
  <c r="L2120"/>
  <c r="M1961"/>
  <c r="M2033"/>
  <c r="N2005"/>
  <c r="N1868"/>
  <c r="L1905"/>
  <c r="M1877"/>
  <c r="N1617"/>
  <c r="L1849"/>
  <c r="L1861"/>
  <c r="M1717"/>
  <c r="N1578"/>
  <c r="N1577"/>
  <c r="L2061"/>
  <c r="N1685"/>
  <c r="M1739"/>
  <c r="M1439"/>
  <c r="O1475"/>
  <c r="O1439"/>
  <c r="O2018"/>
  <c r="O2002"/>
  <c r="O1986"/>
  <c r="O1970"/>
  <c r="O1954"/>
  <c r="O1938"/>
  <c r="O1922"/>
  <c r="O2032"/>
  <c r="O1916"/>
  <c r="O2114"/>
  <c r="O2098"/>
  <c r="O1890"/>
  <c r="N1456"/>
  <c r="M1537"/>
  <c r="N1473"/>
  <c r="N1888"/>
  <c r="N1938"/>
  <c r="M1921"/>
  <c r="N1890"/>
  <c r="M1833"/>
  <c r="L1824"/>
  <c r="M1642"/>
  <c r="M2015"/>
  <c r="M1919"/>
  <c r="L1839"/>
  <c r="N1732"/>
  <c r="L1668"/>
  <c r="N1708"/>
  <c r="N2089"/>
  <c r="L2077"/>
  <c r="L1980"/>
  <c r="N1916"/>
  <c r="L1964"/>
  <c r="M1922"/>
  <c r="L1949"/>
  <c r="L1669"/>
  <c r="N1949"/>
  <c r="M1938"/>
  <c r="M1874"/>
  <c r="N2120"/>
  <c r="L2005"/>
  <c r="L2033"/>
  <c r="M2005"/>
  <c r="M1868"/>
  <c r="N1921"/>
  <c r="L1877"/>
  <c r="L1674"/>
  <c r="N1989"/>
  <c r="L1717"/>
  <c r="N1653"/>
  <c r="L1577"/>
  <c r="M1685"/>
  <c r="N2096"/>
  <c r="N2032"/>
  <c r="M1786"/>
  <c r="M1908"/>
  <c r="M1996"/>
  <c r="O1701"/>
  <c r="O1669"/>
  <c r="O1771"/>
  <c r="O1739"/>
  <c r="O1858"/>
  <c r="O1842"/>
  <c r="O2072"/>
  <c r="O1874"/>
  <c r="O2194"/>
  <c r="O2178"/>
  <c r="O2162"/>
  <c r="O2146"/>
  <c r="O2130"/>
  <c r="M1462"/>
  <c r="M1445"/>
  <c r="M1488"/>
  <c r="L1381"/>
  <c r="N1808"/>
  <c r="N2114"/>
  <c r="N2098"/>
  <c r="N2082"/>
  <c r="N2066"/>
  <c r="N2050"/>
  <c r="N2034"/>
  <c r="N2018"/>
  <c r="N2002"/>
  <c r="N1986"/>
  <c r="N1970"/>
  <c r="N1954"/>
  <c r="L1999"/>
  <c r="N1996"/>
  <c r="N1980"/>
  <c r="N1922"/>
  <c r="L1896"/>
  <c r="L1856"/>
  <c r="N1842"/>
  <c r="M1610"/>
  <c r="N1824"/>
  <c r="N1935"/>
  <c r="M1855"/>
  <c r="L1724"/>
  <c r="M1684"/>
  <c r="L1568"/>
  <c r="M2104"/>
  <c r="M2089"/>
  <c r="L2089"/>
  <c r="M2096"/>
  <c r="M1980"/>
  <c r="M1916"/>
  <c r="L1858"/>
  <c r="L1741"/>
  <c r="M2120"/>
  <c r="M1964"/>
  <c r="N1773"/>
  <c r="L1626"/>
  <c r="M1949"/>
  <c r="L1701"/>
  <c r="N1961"/>
  <c r="L1446"/>
  <c r="L1921"/>
  <c r="L1989"/>
  <c r="N1861"/>
  <c r="N1833"/>
  <c r="L1738"/>
  <c r="M1653"/>
  <c r="M1577"/>
  <c r="L1553"/>
  <c r="L1685"/>
  <c r="M2012"/>
  <c r="N2112"/>
  <c r="M1821"/>
  <c r="L1796"/>
  <c r="N2104"/>
  <c r="M1754"/>
  <c r="O1525"/>
  <c r="O1491"/>
  <c r="O1455"/>
  <c r="O1987"/>
  <c r="O1859"/>
  <c r="O2080"/>
  <c r="O1924"/>
  <c r="O1900"/>
  <c r="O2102"/>
  <c r="O2086"/>
  <c r="O2058"/>
  <c r="O2182"/>
  <c r="O2150"/>
  <c r="O2151"/>
  <c r="N2084"/>
  <c r="N2060"/>
  <c r="N2036"/>
  <c r="N2020"/>
  <c r="N1956"/>
  <c r="M1793"/>
  <c r="L1768"/>
  <c r="L1727"/>
  <c r="M1678"/>
  <c r="M1630"/>
  <c r="M1614"/>
  <c r="N1872"/>
  <c r="N1800"/>
  <c r="M1791"/>
  <c r="L1775"/>
  <c r="N1743"/>
  <c r="M2051"/>
  <c r="L1612"/>
  <c r="M1556"/>
  <c r="N2067"/>
  <c r="L2035"/>
  <c r="M2003"/>
  <c r="M1790"/>
  <c r="N1758"/>
  <c r="L1742"/>
  <c r="L1736"/>
  <c r="M1672"/>
  <c r="M2083"/>
  <c r="N1987"/>
  <c r="L1955"/>
  <c r="L2116"/>
  <c r="L2052"/>
  <c r="L2093"/>
  <c r="N2009"/>
  <c r="L1901"/>
  <c r="M2041"/>
  <c r="M1965"/>
  <c r="M1933"/>
  <c r="M1869"/>
  <c r="M1805"/>
  <c r="N1678"/>
  <c r="N1550"/>
  <c r="M1956"/>
  <c r="M1891"/>
  <c r="L1646"/>
  <c r="N1482"/>
  <c r="M1859"/>
  <c r="N2029"/>
  <c r="L2004"/>
  <c r="L1907"/>
  <c r="N1569"/>
  <c r="N1881"/>
  <c r="L1793"/>
  <c r="L1977"/>
  <c r="L1997"/>
  <c r="N1777"/>
  <c r="N2061"/>
  <c r="N1913"/>
  <c r="M2044"/>
  <c r="M2108"/>
  <c r="M2036"/>
  <c r="L1566"/>
  <c r="L1662"/>
  <c r="M1940"/>
  <c r="M2100"/>
  <c r="O1598"/>
  <c r="O1759"/>
  <c r="O2067"/>
  <c r="O2035"/>
  <c r="O2003"/>
  <c r="O1971"/>
  <c r="O1939"/>
  <c r="O1907"/>
  <c r="O1875"/>
  <c r="O1843"/>
  <c r="O1811"/>
  <c r="O2112"/>
  <c r="O2104"/>
  <c r="O2096"/>
  <c r="M1531"/>
  <c r="N1880"/>
  <c r="N1832"/>
  <c r="N1752"/>
  <c r="N2116"/>
  <c r="N2092"/>
  <c r="N2068"/>
  <c r="N2044"/>
  <c r="N2004"/>
  <c r="N1939"/>
  <c r="N1923"/>
  <c r="N1907"/>
  <c r="N1891"/>
  <c r="N1875"/>
  <c r="N1859"/>
  <c r="N1843"/>
  <c r="N1827"/>
  <c r="N1811"/>
  <c r="L1784"/>
  <c r="M1745"/>
  <c r="M1694"/>
  <c r="L1631"/>
  <c r="N1896"/>
  <c r="N1791"/>
  <c r="M1775"/>
  <c r="L1759"/>
  <c r="M1612"/>
  <c r="N1556"/>
  <c r="N2035"/>
  <c r="M1971"/>
  <c r="L1790"/>
  <c r="M1774"/>
  <c r="N1742"/>
  <c r="N1736"/>
  <c r="L1728"/>
  <c r="L1712"/>
  <c r="L1688"/>
  <c r="N1672"/>
  <c r="L1656"/>
  <c r="M2019"/>
  <c r="N1955"/>
  <c r="M2116"/>
  <c r="M2052"/>
  <c r="M2009"/>
  <c r="L1933"/>
  <c r="L1805"/>
  <c r="L2041"/>
  <c r="N1901"/>
  <c r="N1837"/>
  <c r="L1678"/>
  <c r="L1550"/>
  <c r="N1710"/>
  <c r="N1582"/>
  <c r="M1514"/>
  <c r="L2124"/>
  <c r="M2029"/>
  <c r="M2004"/>
  <c r="L1569"/>
  <c r="L1881"/>
  <c r="N1761"/>
  <c r="N1849"/>
  <c r="M1977"/>
  <c r="N1945"/>
  <c r="L1777"/>
  <c r="M1593"/>
  <c r="M2061"/>
  <c r="L1913"/>
  <c r="L1924"/>
  <c r="M1972"/>
  <c r="L2092"/>
  <c r="L2028"/>
  <c r="M1811"/>
  <c r="M2060"/>
  <c r="M1843"/>
  <c r="L1598"/>
  <c r="L1630"/>
  <c r="L1694"/>
  <c r="O1522"/>
  <c r="O1726"/>
  <c r="O1694"/>
  <c r="O1662"/>
  <c r="O1727"/>
  <c r="O1743"/>
  <c r="O1931"/>
  <c r="O1899"/>
  <c r="O1867"/>
  <c r="O1835"/>
  <c r="O1803"/>
  <c r="O2076"/>
  <c r="O2060"/>
  <c r="O2044"/>
  <c r="O1904"/>
  <c r="O1888"/>
  <c r="O1872"/>
  <c r="O2082"/>
  <c r="O2066"/>
  <c r="O2050"/>
  <c r="O2034"/>
  <c r="O2012"/>
  <c r="O1996"/>
  <c r="O1988"/>
  <c r="O1972"/>
  <c r="O1956"/>
  <c r="O1948"/>
  <c r="O1940"/>
  <c r="O1932"/>
  <c r="O1860"/>
  <c r="O1852"/>
  <c r="O1844"/>
  <c r="O1820"/>
  <c r="O1812"/>
  <c r="O2124"/>
  <c r="O2108"/>
  <c r="O2100"/>
  <c r="M1520"/>
  <c r="N1506"/>
  <c r="N1462"/>
  <c r="M1456"/>
  <c r="N1533"/>
  <c r="N1848"/>
  <c r="N2108"/>
  <c r="M1945"/>
  <c r="M1913"/>
  <c r="M1881"/>
  <c r="M1849"/>
  <c r="M1817"/>
  <c r="M1777"/>
  <c r="L1752"/>
  <c r="M1726"/>
  <c r="M1710"/>
  <c r="M1598"/>
  <c r="N1912"/>
  <c r="N1864"/>
  <c r="N1784"/>
  <c r="N1620"/>
  <c r="M1548"/>
  <c r="N1774"/>
  <c r="L1758"/>
  <c r="M1742"/>
  <c r="N1728"/>
  <c r="N1712"/>
  <c r="N1688"/>
  <c r="L1672"/>
  <c r="N1656"/>
  <c r="L2009"/>
  <c r="M2093"/>
  <c r="M2020"/>
  <c r="M2073"/>
  <c r="L1869"/>
  <c r="M2084"/>
  <c r="N2041"/>
  <c r="N1965"/>
  <c r="N1933"/>
  <c r="N1869"/>
  <c r="N1805"/>
  <c r="L1614"/>
  <c r="N1646"/>
  <c r="N1729"/>
  <c r="N1446"/>
  <c r="N1793"/>
  <c r="N1379"/>
  <c r="N1977"/>
  <c r="N1561"/>
  <c r="M1997"/>
  <c r="L1745"/>
  <c r="L1817"/>
  <c r="L1940"/>
  <c r="M2076"/>
  <c r="M1988"/>
  <c r="L2036"/>
  <c r="M2068"/>
  <c r="O1622"/>
  <c r="O1558"/>
  <c r="O1735"/>
  <c r="O1947"/>
  <c r="O1915"/>
  <c r="O1883"/>
  <c r="O1851"/>
  <c r="O1819"/>
  <c r="O2068"/>
  <c r="O1912"/>
  <c r="O1896"/>
  <c r="O1880"/>
  <c r="O1864"/>
  <c r="O2016"/>
  <c r="O2008"/>
  <c r="O1992"/>
  <c r="O1976"/>
  <c r="O1968"/>
  <c r="O1952"/>
  <c r="O1944"/>
  <c r="O1936"/>
  <c r="O1928"/>
  <c r="O1856"/>
  <c r="O1848"/>
  <c r="O1840"/>
  <c r="O1832"/>
  <c r="O1824"/>
  <c r="O1816"/>
  <c r="O1808"/>
  <c r="M1466"/>
  <c r="N1410"/>
  <c r="N1393"/>
  <c r="N1711"/>
  <c r="N1655"/>
  <c r="M2079"/>
  <c r="M2047"/>
  <c r="M2023"/>
  <c r="M1983"/>
  <c r="N1786"/>
  <c r="N1770"/>
  <c r="N1754"/>
  <c r="N1738"/>
  <c r="L1655"/>
  <c r="M1578"/>
  <c r="L1567"/>
  <c r="M1546"/>
  <c r="L2087"/>
  <c r="L2055"/>
  <c r="L2015"/>
  <c r="L1991"/>
  <c r="L1959"/>
  <c r="L1951"/>
  <c r="N1919"/>
  <c r="M1903"/>
  <c r="L1887"/>
  <c r="N1855"/>
  <c r="M1839"/>
  <c r="L1823"/>
  <c r="L1700"/>
  <c r="N1684"/>
  <c r="M1668"/>
  <c r="L1652"/>
  <c r="N1927"/>
  <c r="M1863"/>
  <c r="L1815"/>
  <c r="M1616"/>
  <c r="M1576"/>
  <c r="L1943"/>
  <c r="N1895"/>
  <c r="M1879"/>
  <c r="L1847"/>
  <c r="N1799"/>
  <c r="L1773"/>
  <c r="M1755"/>
  <c r="L1594"/>
  <c r="L1423"/>
  <c r="M1773"/>
  <c r="L1795"/>
  <c r="M1530"/>
  <c r="M1729"/>
  <c r="L1729"/>
  <c r="L1709"/>
  <c r="L1621"/>
  <c r="L1585"/>
  <c r="L1578"/>
  <c r="L1561"/>
  <c r="N1677"/>
  <c r="N1610"/>
  <c r="M1757"/>
  <c r="L1780"/>
  <c r="L1786"/>
  <c r="L1754"/>
  <c r="M1748"/>
  <c r="M1780"/>
  <c r="O1514"/>
  <c r="O1642"/>
  <c r="O1626"/>
  <c r="O1610"/>
  <c r="O1594"/>
  <c r="O1562"/>
  <c r="O1546"/>
  <c r="O1599"/>
  <c r="O1725"/>
  <c r="O1677"/>
  <c r="O2049"/>
  <c r="O1985"/>
  <c r="O1789"/>
  <c r="O1757"/>
  <c r="O1741"/>
  <c r="O1733"/>
  <c r="L1531"/>
  <c r="L1533"/>
  <c r="N1615"/>
  <c r="L2079"/>
  <c r="L2047"/>
  <c r="L2023"/>
  <c r="L1983"/>
  <c r="N1795"/>
  <c r="N1787"/>
  <c r="N1779"/>
  <c r="N1771"/>
  <c r="N1763"/>
  <c r="N1755"/>
  <c r="N1747"/>
  <c r="N1739"/>
  <c r="L1731"/>
  <c r="M1722"/>
  <c r="L1711"/>
  <c r="M1690"/>
  <c r="M1658"/>
  <c r="M1626"/>
  <c r="L1615"/>
  <c r="M1594"/>
  <c r="N1583"/>
  <c r="N1551"/>
  <c r="M2063"/>
  <c r="M2031"/>
  <c r="M2007"/>
  <c r="M1967"/>
  <c r="M1951"/>
  <c r="L1935"/>
  <c r="N1903"/>
  <c r="M1887"/>
  <c r="L1871"/>
  <c r="N1839"/>
  <c r="M1823"/>
  <c r="L1807"/>
  <c r="L1732"/>
  <c r="M1716"/>
  <c r="N1668"/>
  <c r="N1652"/>
  <c r="N1863"/>
  <c r="M1815"/>
  <c r="L1632"/>
  <c r="M1584"/>
  <c r="M1544"/>
  <c r="M1943"/>
  <c r="L1911"/>
  <c r="N1879"/>
  <c r="M1847"/>
  <c r="L1831"/>
  <c r="M1498"/>
  <c r="M1787"/>
  <c r="L1757"/>
  <c r="L1722"/>
  <c r="M1431"/>
  <c r="N1741"/>
  <c r="M1795"/>
  <c r="L1562"/>
  <c r="L1415"/>
  <c r="N1633"/>
  <c r="L1431"/>
  <c r="N1725"/>
  <c r="M1709"/>
  <c r="M1693"/>
  <c r="M1661"/>
  <c r="M1585"/>
  <c r="M1770"/>
  <c r="M1561"/>
  <c r="N1546"/>
  <c r="N1642"/>
  <c r="L1549"/>
  <c r="M1771"/>
  <c r="N1498"/>
  <c r="N1796"/>
  <c r="L1764"/>
  <c r="N1764"/>
  <c r="O1661"/>
  <c r="O1779"/>
  <c r="O1763"/>
  <c r="O1747"/>
  <c r="O1731"/>
  <c r="O2087"/>
  <c r="O2079"/>
  <c r="O2071"/>
  <c r="O2063"/>
  <c r="O2055"/>
  <c r="O2047"/>
  <c r="O2039"/>
  <c r="O2031"/>
  <c r="O2023"/>
  <c r="O2015"/>
  <c r="O2007"/>
  <c r="O1999"/>
  <c r="O1991"/>
  <c r="O1983"/>
  <c r="O1975"/>
  <c r="O1967"/>
  <c r="O1959"/>
  <c r="O1951"/>
  <c r="O1943"/>
  <c r="O1935"/>
  <c r="O1927"/>
  <c r="O1919"/>
  <c r="O1911"/>
  <c r="O1895"/>
  <c r="O1887"/>
  <c r="O1871"/>
  <c r="O1855"/>
  <c r="O1847"/>
  <c r="O1831"/>
  <c r="O1823"/>
  <c r="O1815"/>
  <c r="O1807"/>
  <c r="L1229"/>
  <c r="M1483"/>
  <c r="M1533"/>
  <c r="L1457"/>
  <c r="N1731"/>
  <c r="M2071"/>
  <c r="M2039"/>
  <c r="M1999"/>
  <c r="M1975"/>
  <c r="M1562"/>
  <c r="L1551"/>
  <c r="N1723"/>
  <c r="L2063"/>
  <c r="L2031"/>
  <c r="L2007"/>
  <c r="L1967"/>
  <c r="M1732"/>
  <c r="L1684"/>
  <c r="M1652"/>
  <c r="M1640"/>
  <c r="L1600"/>
  <c r="N1552"/>
  <c r="L1799"/>
  <c r="L1789"/>
  <c r="L1658"/>
  <c r="L1690"/>
  <c r="M1482"/>
  <c r="L1482"/>
  <c r="L1633"/>
  <c r="L1447"/>
  <c r="N1706"/>
  <c r="N1674"/>
  <c r="L1770"/>
  <c r="M1738"/>
  <c r="L1748"/>
  <c r="M1789"/>
  <c r="M1796"/>
  <c r="M1764"/>
  <c r="M1747"/>
  <c r="O1474"/>
  <c r="O1583"/>
  <c r="O1709"/>
  <c r="O2077"/>
  <c r="O2045"/>
  <c r="O1981"/>
  <c r="O1853"/>
  <c r="O1821"/>
  <c r="M1423"/>
  <c r="O1481"/>
  <c r="O1445"/>
  <c r="O1505"/>
  <c r="O1537"/>
  <c r="O1635"/>
  <c r="O1713"/>
  <c r="O1722"/>
  <c r="O1690"/>
  <c r="O1658"/>
  <c r="O1794"/>
  <c r="O1762"/>
  <c r="O1800"/>
  <c r="O1792"/>
  <c r="O1784"/>
  <c r="O1776"/>
  <c r="O1768"/>
  <c r="O1760"/>
  <c r="O1752"/>
  <c r="O1744"/>
  <c r="M1407"/>
  <c r="O1486"/>
  <c r="O1527"/>
  <c r="O1593"/>
  <c r="O1619"/>
  <c r="O1563"/>
  <c r="O1539"/>
  <c r="O1714"/>
  <c r="O1682"/>
  <c r="O1650"/>
  <c r="O1734"/>
  <c r="O1788"/>
  <c r="O1780"/>
  <c r="O1756"/>
  <c r="O1748"/>
  <c r="M1511"/>
  <c r="M1495"/>
  <c r="M1479"/>
  <c r="L1527"/>
  <c r="N1520"/>
  <c r="N1472"/>
  <c r="L1459"/>
  <c r="N1532"/>
  <c r="M1509"/>
  <c r="N1432"/>
  <c r="M1517"/>
  <c r="M1457"/>
  <c r="L1441"/>
  <c r="N1683"/>
  <c r="N1563"/>
  <c r="L1723"/>
  <c r="L1715"/>
  <c r="L1707"/>
  <c r="L1699"/>
  <c r="L1691"/>
  <c r="L1683"/>
  <c r="L1675"/>
  <c r="L1667"/>
  <c r="L1659"/>
  <c r="L1651"/>
  <c r="L1643"/>
  <c r="L1579"/>
  <c r="N1699"/>
  <c r="N1716"/>
  <c r="M1700"/>
  <c r="M1459"/>
  <c r="M1689"/>
  <c r="M1657"/>
  <c r="L1617"/>
  <c r="N1609"/>
  <c r="N1673"/>
  <c r="M1553"/>
  <c r="L1545"/>
  <c r="O1511"/>
  <c r="O1611"/>
  <c r="O1547"/>
  <c r="O1700"/>
  <c r="O1716"/>
  <c r="M1284"/>
  <c r="L1515"/>
  <c r="N1497"/>
  <c r="N1481"/>
  <c r="N1404"/>
  <c r="L1477"/>
  <c r="M1515"/>
  <c r="L1495"/>
  <c r="L1493"/>
  <c r="M1497"/>
  <c r="N1461"/>
  <c r="N1517"/>
  <c r="N1457"/>
  <c r="M1441"/>
  <c r="N1659"/>
  <c r="N1627"/>
  <c r="N1567"/>
  <c r="L1627"/>
  <c r="L1599"/>
  <c r="L1563"/>
  <c r="N1675"/>
  <c r="L1636"/>
  <c r="N1612"/>
  <c r="N1604"/>
  <c r="L1580"/>
  <c r="N1548"/>
  <c r="N1720"/>
  <c r="M1596"/>
  <c r="N1588"/>
  <c r="L1572"/>
  <c r="M1540"/>
  <c r="M1725"/>
  <c r="M1438"/>
  <c r="L1534"/>
  <c r="N1414"/>
  <c r="L1637"/>
  <c r="M1463"/>
  <c r="L1601"/>
  <c r="N1693"/>
  <c r="N1661"/>
  <c r="M1617"/>
  <c r="L1609"/>
  <c r="N1443"/>
  <c r="L1673"/>
  <c r="M1677"/>
  <c r="N1645"/>
  <c r="N1593"/>
  <c r="M1545"/>
  <c r="O1502"/>
  <c r="O1509"/>
  <c r="O1493"/>
  <c r="O1495"/>
  <c r="O1479"/>
  <c r="O1459"/>
  <c r="O1443"/>
  <c r="O1531"/>
  <c r="O1553"/>
  <c r="O1631"/>
  <c r="O1595"/>
  <c r="O1567"/>
  <c r="O1704"/>
  <c r="N1281"/>
  <c r="M1259"/>
  <c r="N1518"/>
  <c r="L1499"/>
  <c r="L1483"/>
  <c r="N1420"/>
  <c r="M1477"/>
  <c r="N1416"/>
  <c r="M1499"/>
  <c r="L1463"/>
  <c r="L1511"/>
  <c r="M1493"/>
  <c r="M1529"/>
  <c r="N1441"/>
  <c r="N1631"/>
  <c r="N1599"/>
  <c r="L1611"/>
  <c r="L1583"/>
  <c r="L1547"/>
  <c r="M1636"/>
  <c r="L1620"/>
  <c r="M1604"/>
  <c r="M1580"/>
  <c r="L1556"/>
  <c r="L1628"/>
  <c r="M1588"/>
  <c r="M1572"/>
  <c r="L1564"/>
  <c r="M1447"/>
  <c r="M1534"/>
  <c r="N1689"/>
  <c r="N1657"/>
  <c r="M1609"/>
  <c r="N1705"/>
  <c r="L1581"/>
  <c r="M1673"/>
  <c r="M1629"/>
  <c r="O1499"/>
  <c r="O1483"/>
  <c r="O1463"/>
  <c r="O1447"/>
  <c r="O1515"/>
  <c r="O1621"/>
  <c r="O1557"/>
  <c r="O1615"/>
  <c r="O1579"/>
  <c r="O1551"/>
  <c r="O1721"/>
  <c r="O1705"/>
  <c r="O1723"/>
  <c r="O1715"/>
  <c r="O1707"/>
  <c r="O1699"/>
  <c r="O1691"/>
  <c r="O1683"/>
  <c r="O1675"/>
  <c r="O1667"/>
  <c r="O1659"/>
  <c r="O1651"/>
  <c r="O1643"/>
  <c r="O1600"/>
  <c r="O1568"/>
  <c r="O1632"/>
  <c r="M1522"/>
  <c r="N1396"/>
  <c r="N1490"/>
  <c r="L1455"/>
  <c r="L1513"/>
  <c r="L1505"/>
  <c r="N1640"/>
  <c r="L1624"/>
  <c r="N1600"/>
  <c r="N1576"/>
  <c r="L1560"/>
  <c r="O1261"/>
  <c r="M1535"/>
  <c r="L1713"/>
  <c r="O1529"/>
  <c r="O1523"/>
  <c r="O1541"/>
  <c r="N1513"/>
  <c r="N1413"/>
  <c r="M1512"/>
  <c r="N1464"/>
  <c r="M1492"/>
  <c r="L1413"/>
  <c r="N1474"/>
  <c r="L1491"/>
  <c r="N1448"/>
  <c r="N1400"/>
  <c r="M1513"/>
  <c r="M1429"/>
  <c r="M1505"/>
  <c r="M1453"/>
  <c r="M1465"/>
  <c r="L1489"/>
  <c r="N1575"/>
  <c r="L1639"/>
  <c r="L1623"/>
  <c r="L1607"/>
  <c r="L1591"/>
  <c r="L1575"/>
  <c r="L1559"/>
  <c r="L1543"/>
  <c r="N1707"/>
  <c r="N1691"/>
  <c r="N1643"/>
  <c r="N1607"/>
  <c r="N1632"/>
  <c r="M1624"/>
  <c r="L1616"/>
  <c r="M1592"/>
  <c r="L1584"/>
  <c r="N1568"/>
  <c r="M1560"/>
  <c r="L1552"/>
  <c r="M1637"/>
  <c r="M1491"/>
  <c r="M1605"/>
  <c r="M1455"/>
  <c r="L1438"/>
  <c r="L1573"/>
  <c r="L1541"/>
  <c r="L1430"/>
  <c r="N1621"/>
  <c r="M1589"/>
  <c r="M1705"/>
  <c r="M1613"/>
  <c r="N1581"/>
  <c r="L1565"/>
  <c r="N1629"/>
  <c r="N1597"/>
  <c r="M1557"/>
  <c r="N1549"/>
  <c r="O1506"/>
  <c r="O1565"/>
  <c r="O1489"/>
  <c r="O1639"/>
  <c r="O1623"/>
  <c r="O1607"/>
  <c r="O1591"/>
  <c r="O1575"/>
  <c r="O1559"/>
  <c r="O1543"/>
  <c r="O1573"/>
  <c r="M1474"/>
  <c r="L1507"/>
  <c r="N1480"/>
  <c r="M1464"/>
  <c r="L1535"/>
  <c r="L1475"/>
  <c r="M1448"/>
  <c r="L1397"/>
  <c r="N1521"/>
  <c r="N1639"/>
  <c r="N1608"/>
  <c r="L1592"/>
  <c r="N1544"/>
  <c r="L1439"/>
  <c r="M1721"/>
  <c r="O1429"/>
  <c r="O1507"/>
  <c r="O1616"/>
  <c r="N1529"/>
  <c r="M1506"/>
  <c r="M1490"/>
  <c r="N1512"/>
  <c r="M1416"/>
  <c r="M1413"/>
  <c r="N1522"/>
  <c r="L1523"/>
  <c r="M1432"/>
  <c r="L1469"/>
  <c r="L1521"/>
  <c r="M1433"/>
  <c r="N1715"/>
  <c r="N1651"/>
  <c r="N1623"/>
  <c r="N1595"/>
  <c r="N1667"/>
  <c r="N1611"/>
  <c r="N1559"/>
  <c r="L1640"/>
  <c r="N1624"/>
  <c r="L1608"/>
  <c r="N1592"/>
  <c r="N1584"/>
  <c r="L1576"/>
  <c r="N1560"/>
  <c r="M1552"/>
  <c r="L1544"/>
  <c r="M1573"/>
  <c r="L1605"/>
  <c r="M1541"/>
  <c r="M1475"/>
  <c r="M1523"/>
  <c r="N1438"/>
  <c r="N1430"/>
  <c r="L1589"/>
  <c r="L1613"/>
  <c r="M1581"/>
  <c r="L1629"/>
  <c r="M1549"/>
  <c r="O1719"/>
  <c r="O1711"/>
  <c r="O1703"/>
  <c r="O1695"/>
  <c r="O1687"/>
  <c r="O1679"/>
  <c r="O1671"/>
  <c r="O1663"/>
  <c r="O1655"/>
  <c r="O1647"/>
  <c r="N1496"/>
  <c r="N1436"/>
  <c r="N1536"/>
  <c r="N1504"/>
  <c r="N1485"/>
  <c r="L1465"/>
  <c r="N1449"/>
  <c r="L1433"/>
  <c r="N1385"/>
  <c r="M1415"/>
  <c r="O1637"/>
  <c r="O1605"/>
  <c r="O1485"/>
  <c r="M1524"/>
  <c r="M1526"/>
  <c r="M1510"/>
  <c r="M1494"/>
  <c r="M1478"/>
  <c r="L1485"/>
  <c r="N1465"/>
  <c r="L1449"/>
  <c r="N1433"/>
  <c r="M1401"/>
  <c r="N1526"/>
  <c r="L1399"/>
  <c r="O1449"/>
  <c r="M1496"/>
  <c r="M1536"/>
  <c r="M1504"/>
  <c r="M1385"/>
  <c r="M1430"/>
  <c r="N1530"/>
  <c r="O1421"/>
  <c r="O1530"/>
  <c r="O1490"/>
  <c r="O1633"/>
  <c r="O1477"/>
  <c r="O1471"/>
  <c r="O1462"/>
  <c r="O1534"/>
  <c r="O1526"/>
  <c r="O1518"/>
  <c r="O1510"/>
  <c r="O1494"/>
  <c r="O1478"/>
  <c r="O1535"/>
  <c r="O1409"/>
  <c r="O1394"/>
  <c r="O1440"/>
  <c r="O1532"/>
  <c r="O1524"/>
  <c r="O1516"/>
  <c r="O1508"/>
  <c r="O1500"/>
  <c r="O1492"/>
  <c r="O1484"/>
  <c r="O1476"/>
  <c r="M1426"/>
  <c r="M1394"/>
  <c r="M1440"/>
  <c r="N1524"/>
  <c r="N1492"/>
  <c r="N1426"/>
  <c r="M1516"/>
  <c r="M1484"/>
  <c r="M1476"/>
  <c r="L1425"/>
  <c r="M1379"/>
  <c r="M1391"/>
  <c r="O1393"/>
  <c r="O1454"/>
  <c r="O1258"/>
  <c r="M1339"/>
  <c r="N1502"/>
  <c r="M1470"/>
  <c r="N1429"/>
  <c r="N1397"/>
  <c r="N1440"/>
  <c r="N1384"/>
  <c r="M1508"/>
  <c r="N1470"/>
  <c r="N1516"/>
  <c r="N1484"/>
  <c r="M1397"/>
  <c r="M1425"/>
  <c r="L1409"/>
  <c r="L1393"/>
  <c r="N1478"/>
  <c r="L1391"/>
  <c r="N1510"/>
  <c r="L1502"/>
  <c r="N1494"/>
  <c r="L1398"/>
  <c r="L1379"/>
  <c r="M1518"/>
  <c r="O1405"/>
  <c r="O1473"/>
  <c r="O1536"/>
  <c r="O1528"/>
  <c r="O1520"/>
  <c r="O1512"/>
  <c r="O1504"/>
  <c r="O1496"/>
  <c r="O1488"/>
  <c r="O1480"/>
  <c r="O1472"/>
  <c r="M1454"/>
  <c r="M1410"/>
  <c r="M1428"/>
  <c r="M1452"/>
  <c r="L1471"/>
  <c r="N1394"/>
  <c r="M1532"/>
  <c r="M1500"/>
  <c r="N1425"/>
  <c r="L1385"/>
  <c r="O1353"/>
  <c r="O1277"/>
  <c r="M1486"/>
  <c r="M1399"/>
  <c r="M1414"/>
  <c r="M1383"/>
  <c r="L1383"/>
  <c r="L1414"/>
  <c r="M1398"/>
  <c r="M1471"/>
  <c r="N1398"/>
  <c r="O1383"/>
  <c r="O1470"/>
  <c r="N1348"/>
  <c r="M1418"/>
  <c r="N1452"/>
  <c r="L1417"/>
  <c r="N1401"/>
  <c r="L1341"/>
  <c r="L1329"/>
  <c r="O1468"/>
  <c r="O1460"/>
  <c r="O1452"/>
  <c r="O1444"/>
  <c r="O1436"/>
  <c r="O1330"/>
  <c r="O1306"/>
  <c r="M1328"/>
  <c r="M1458"/>
  <c r="M1442"/>
  <c r="M1402"/>
  <c r="N1444"/>
  <c r="N1428"/>
  <c r="M1412"/>
  <c r="M1380"/>
  <c r="M1468"/>
  <c r="M1460"/>
  <c r="M1364"/>
  <c r="N1466"/>
  <c r="N1458"/>
  <c r="N1450"/>
  <c r="N1418"/>
  <c r="M1417"/>
  <c r="N1390"/>
  <c r="N1382"/>
  <c r="N1411"/>
  <c r="M1444"/>
  <c r="N1442"/>
  <c r="N1427"/>
  <c r="N1330"/>
  <c r="N1381"/>
  <c r="M1436"/>
  <c r="N1412"/>
  <c r="M1396"/>
  <c r="N1468"/>
  <c r="N1460"/>
  <c r="M1408"/>
  <c r="M1389"/>
  <c r="L1421"/>
  <c r="L1373"/>
  <c r="N1417"/>
  <c r="L1401"/>
  <c r="M1390"/>
  <c r="L1419"/>
  <c r="L1403"/>
  <c r="O1395"/>
  <c r="O1464"/>
  <c r="O1456"/>
  <c r="O1448"/>
  <c r="O1466"/>
  <c r="O1458"/>
  <c r="O1450"/>
  <c r="O1442"/>
  <c r="O1434"/>
  <c r="M1290"/>
  <c r="N1294"/>
  <c r="N1300"/>
  <c r="N1319"/>
  <c r="N1339"/>
  <c r="N1408"/>
  <c r="M1421"/>
  <c r="O1281"/>
  <c r="L1422"/>
  <c r="L1375"/>
  <c r="L1281"/>
  <c r="M1261"/>
  <c r="N1270"/>
  <c r="N1309"/>
  <c r="N1326"/>
  <c r="L1319"/>
  <c r="O1287"/>
  <c r="N1405"/>
  <c r="N1389"/>
  <c r="M1424"/>
  <c r="L1405"/>
  <c r="N1355"/>
  <c r="N1422"/>
  <c r="L1406"/>
  <c r="M1309"/>
  <c r="M1375"/>
  <c r="O1390"/>
  <c r="N1290"/>
  <c r="N1261"/>
  <c r="O1290"/>
  <c r="M1319"/>
  <c r="L1339"/>
  <c r="N1424"/>
  <c r="M1422"/>
  <c r="M1406"/>
  <c r="N1406"/>
  <c r="O1375"/>
  <c r="O1270"/>
  <c r="M1348"/>
  <c r="N1292"/>
  <c r="N1251"/>
  <c r="N1353"/>
  <c r="M1427"/>
  <c r="N1387"/>
  <c r="M1419"/>
  <c r="L1411"/>
  <c r="N1395"/>
  <c r="M1403"/>
  <c r="O1363"/>
  <c r="O1382"/>
  <c r="O1403"/>
  <c r="L1348"/>
  <c r="L1292"/>
  <c r="N1259"/>
  <c r="M1256"/>
  <c r="L1363"/>
  <c r="M1392"/>
  <c r="N1402"/>
  <c r="L1353"/>
  <c r="L1374"/>
  <c r="L1427"/>
  <c r="L1387"/>
  <c r="M1411"/>
  <c r="M1395"/>
  <c r="N1333"/>
  <c r="L1304"/>
  <c r="L1259"/>
  <c r="M1420"/>
  <c r="M1404"/>
  <c r="N1392"/>
  <c r="N1357"/>
  <c r="L1382"/>
  <c r="M1363"/>
  <c r="M1387"/>
  <c r="N1419"/>
  <c r="L1313"/>
  <c r="O1373"/>
  <c r="O1431"/>
  <c r="O1415"/>
  <c r="O1399"/>
  <c r="O1432"/>
  <c r="O1424"/>
  <c r="O1416"/>
  <c r="O1408"/>
  <c r="O1400"/>
  <c r="O1392"/>
  <c r="M1292"/>
  <c r="N1336"/>
  <c r="M1251"/>
  <c r="O1423"/>
  <c r="O1407"/>
  <c r="O1391"/>
  <c r="O1426"/>
  <c r="O1418"/>
  <c r="O1410"/>
  <c r="O1402"/>
  <c r="O1428"/>
  <c r="O1420"/>
  <c r="O1412"/>
  <c r="O1404"/>
  <c r="O1396"/>
  <c r="L1377"/>
  <c r="O1377"/>
  <c r="N1266"/>
  <c r="M1263"/>
  <c r="M1381"/>
  <c r="O1355"/>
  <c r="M1377"/>
  <c r="M1249"/>
  <c r="M1293"/>
  <c r="N1293"/>
  <c r="M1291"/>
  <c r="L1368"/>
  <c r="N1376"/>
  <c r="M1368"/>
  <c r="M1354"/>
  <c r="L1355"/>
  <c r="O1284"/>
  <c r="N1370"/>
  <c r="N1322"/>
  <c r="N1341"/>
  <c r="N1265"/>
  <c r="M1276"/>
  <c r="L1320"/>
  <c r="N1287"/>
  <c r="O1272"/>
  <c r="N1323"/>
  <c r="L1272"/>
  <c r="N1372"/>
  <c r="M1384"/>
  <c r="M1376"/>
  <c r="O1341"/>
  <c r="N1362"/>
  <c r="M1265"/>
  <c r="O1289"/>
  <c r="O1370"/>
  <c r="N1249"/>
  <c r="M1322"/>
  <c r="N1289"/>
  <c r="L1300"/>
  <c r="N1276"/>
  <c r="N1288"/>
  <c r="L1307"/>
  <c r="M1362"/>
  <c r="L1365"/>
  <c r="O1249"/>
  <c r="M1349"/>
  <c r="O1366"/>
  <c r="M1316"/>
  <c r="L1276"/>
  <c r="M1271"/>
  <c r="N1307"/>
  <c r="N1272"/>
  <c r="M1386"/>
  <c r="M1370"/>
  <c r="M1365"/>
  <c r="M1367"/>
  <c r="O1323"/>
  <c r="L1297"/>
  <c r="O1365"/>
  <c r="N1334"/>
  <c r="M1334"/>
  <c r="N1380"/>
  <c r="N1378"/>
  <c r="O1301"/>
  <c r="O1265"/>
  <c r="O1388"/>
  <c r="O1380"/>
  <c r="N1350"/>
  <c r="O1334"/>
  <c r="O1286"/>
  <c r="M1326"/>
  <c r="M1294"/>
  <c r="M1286"/>
  <c r="M1258"/>
  <c r="N1258"/>
  <c r="M1300"/>
  <c r="N1284"/>
  <c r="M1323"/>
  <c r="M1378"/>
  <c r="L1367"/>
  <c r="M1388"/>
  <c r="N1386"/>
  <c r="N1368"/>
  <c r="L1356"/>
  <c r="O1345"/>
  <c r="M1371"/>
  <c r="L1309"/>
  <c r="L1293"/>
  <c r="O1350"/>
  <c r="O1294"/>
  <c r="M1350"/>
  <c r="N1329"/>
  <c r="N1301"/>
  <c r="N1286"/>
  <c r="O1262"/>
  <c r="O1320"/>
  <c r="L1279"/>
  <c r="L1371"/>
  <c r="N1388"/>
  <c r="M1366"/>
  <c r="N1366"/>
  <c r="O1329"/>
  <c r="L1345"/>
  <c r="O1386"/>
  <c r="O1378"/>
  <c r="O1384"/>
  <c r="O1376"/>
  <c r="N1313"/>
  <c r="M1270"/>
  <c r="N1271"/>
  <c r="L1364"/>
  <c r="N1364"/>
  <c r="M1373"/>
  <c r="O1357"/>
  <c r="N1374"/>
  <c r="M1277"/>
  <c r="N1306"/>
  <c r="M1330"/>
  <c r="M1314"/>
  <c r="M1274"/>
  <c r="N1274"/>
  <c r="O1274"/>
  <c r="L1271"/>
  <c r="O1256"/>
  <c r="N1256"/>
  <c r="M1361"/>
  <c r="L1357"/>
  <c r="M1356"/>
  <c r="O1356"/>
  <c r="L1277"/>
  <c r="M1306"/>
  <c r="M1315"/>
  <c r="L1299"/>
  <c r="O1313"/>
  <c r="L1253"/>
  <c r="O1362"/>
  <c r="O1361"/>
  <c r="M1302"/>
  <c r="M1266"/>
  <c r="O1318"/>
  <c r="O1266"/>
  <c r="N1343"/>
  <c r="M1255"/>
  <c r="O1279"/>
  <c r="O1255"/>
  <c r="L1331"/>
  <c r="N1299"/>
  <c r="L1291"/>
  <c r="L1275"/>
  <c r="L1369"/>
  <c r="O1269"/>
  <c r="L1337"/>
  <c r="O1337"/>
  <c r="O1302"/>
  <c r="N1337"/>
  <c r="M1318"/>
  <c r="N1269"/>
  <c r="O1322"/>
  <c r="L1252"/>
  <c r="L1255"/>
  <c r="N1291"/>
  <c r="M1275"/>
  <c r="M1279"/>
  <c r="M1369"/>
  <c r="O1316"/>
  <c r="M1301"/>
  <c r="M1269"/>
  <c r="O1275"/>
  <c r="O1371"/>
  <c r="N1262"/>
  <c r="M1338"/>
  <c r="N1321"/>
  <c r="M1262"/>
  <c r="N1318"/>
  <c r="M1252"/>
  <c r="M1299"/>
  <c r="M1372"/>
  <c r="L1361"/>
  <c r="M1352"/>
  <c r="N1352"/>
  <c r="O1273"/>
  <c r="O1369"/>
  <c r="O1367"/>
  <c r="N1298"/>
  <c r="M1310"/>
  <c r="M1288"/>
  <c r="O1335"/>
  <c r="O1288"/>
  <c r="M1360"/>
  <c r="L1351"/>
  <c r="L1285"/>
  <c r="L1335"/>
  <c r="O1304"/>
  <c r="M1304"/>
  <c r="L1360"/>
  <c r="O1372"/>
  <c r="N1305"/>
  <c r="N1297"/>
  <c r="L1324"/>
  <c r="N1263"/>
  <c r="N1360"/>
  <c r="O1354"/>
  <c r="O1297"/>
  <c r="M1325"/>
  <c r="L1231"/>
  <c r="O1346"/>
  <c r="O1310"/>
  <c r="N1325"/>
  <c r="M1298"/>
  <c r="M1282"/>
  <c r="N1273"/>
  <c r="N1346"/>
  <c r="N1302"/>
  <c r="L1340"/>
  <c r="N1316"/>
  <c r="L1336"/>
  <c r="M1264"/>
  <c r="M1335"/>
  <c r="L1311"/>
  <c r="L1263"/>
  <c r="O1352"/>
  <c r="N1354"/>
  <c r="O1285"/>
  <c r="L1289"/>
  <c r="L1273"/>
  <c r="M1250"/>
  <c r="M1346"/>
  <c r="N1285"/>
  <c r="N1310"/>
  <c r="N1282"/>
  <c r="N1252"/>
  <c r="L1283"/>
  <c r="N1267"/>
  <c r="N1296"/>
  <c r="O1325"/>
  <c r="L1321"/>
  <c r="L1305"/>
  <c r="O1305"/>
  <c r="N1342"/>
  <c r="N1317"/>
  <c r="O1250"/>
  <c r="M1340"/>
  <c r="L1343"/>
  <c r="N1303"/>
  <c r="M1317"/>
  <c r="O1321"/>
  <c r="N1278"/>
  <c r="N1250"/>
  <c r="M1342"/>
  <c r="M1278"/>
  <c r="M1268"/>
  <c r="L1303"/>
  <c r="O1303"/>
  <c r="O1317"/>
  <c r="O1253"/>
  <c r="N1198"/>
  <c r="N1196"/>
  <c r="O1342"/>
  <c r="O1278"/>
  <c r="N1253"/>
  <c r="N1340"/>
  <c r="M1343"/>
  <c r="N1349"/>
  <c r="O1338"/>
  <c r="O1298"/>
  <c r="N1332"/>
  <c r="M1260"/>
  <c r="M1311"/>
  <c r="N1315"/>
  <c r="N1295"/>
  <c r="O1268"/>
  <c r="L1349"/>
  <c r="O1257"/>
  <c r="N1314"/>
  <c r="N1254"/>
  <c r="O1314"/>
  <c r="M1254"/>
  <c r="L1332"/>
  <c r="N1268"/>
  <c r="N1320"/>
  <c r="N1311"/>
  <c r="O1336"/>
  <c r="N1347"/>
  <c r="L1315"/>
  <c r="L1312"/>
  <c r="L1295"/>
  <c r="O1333"/>
  <c r="M1333"/>
  <c r="N1345"/>
  <c r="N1257"/>
  <c r="N1338"/>
  <c r="O1282"/>
  <c r="O1254"/>
  <c r="M1332"/>
  <c r="O1295"/>
  <c r="L1257"/>
  <c r="M1230"/>
  <c r="M1235"/>
  <c r="L1308"/>
  <c r="L1280"/>
  <c r="N1264"/>
  <c r="M1327"/>
  <c r="O1344"/>
  <c r="O1328"/>
  <c r="O1312"/>
  <c r="O1296"/>
  <c r="O1280"/>
  <c r="O1264"/>
  <c r="M1347"/>
  <c r="M1331"/>
  <c r="N1283"/>
  <c r="M1267"/>
  <c r="L1344"/>
  <c r="N1328"/>
  <c r="L1296"/>
  <c r="O1324"/>
  <c r="L1235"/>
  <c r="O1230"/>
  <c r="N1324"/>
  <c r="M1308"/>
  <c r="N1260"/>
  <c r="M1280"/>
  <c r="N1327"/>
  <c r="N1331"/>
  <c r="L1267"/>
  <c r="M1344"/>
  <c r="N1312"/>
  <c r="M1351"/>
  <c r="O1351"/>
  <c r="O1347"/>
  <c r="O1283"/>
  <c r="O1260"/>
  <c r="N1230"/>
  <c r="N1308"/>
  <c r="L1327"/>
  <c r="L1358"/>
  <c r="M1358"/>
  <c r="N1358"/>
  <c r="O1358"/>
  <c r="N1359"/>
  <c r="L1359"/>
  <c r="M1359"/>
  <c r="N1231"/>
  <c r="O1231"/>
  <c r="M1232"/>
  <c r="N1237"/>
  <c r="N1232"/>
  <c r="L1237"/>
  <c r="M1237"/>
  <c r="O1235"/>
  <c r="N1247"/>
  <c r="O1161"/>
  <c r="M1209"/>
  <c r="O1194"/>
  <c r="M1163"/>
  <c r="M1242"/>
  <c r="N1221"/>
  <c r="M1138"/>
  <c r="N1240"/>
  <c r="M1176"/>
  <c r="M1198"/>
  <c r="M1227"/>
  <c r="L1239"/>
  <c r="N1191"/>
  <c r="N1239"/>
  <c r="O1221"/>
  <c r="O1198"/>
  <c r="N1238"/>
  <c r="L1227"/>
  <c r="M1207"/>
  <c r="M1037"/>
  <c r="O1240"/>
  <c r="M1238"/>
  <c r="N1214"/>
  <c r="N1186"/>
  <c r="N1048"/>
  <c r="M1247"/>
  <c r="L1207"/>
  <c r="M1085"/>
  <c r="M1193"/>
  <c r="O1246"/>
  <c r="N1246"/>
  <c r="L1247"/>
  <c r="M1239"/>
  <c r="N1207"/>
  <c r="M1244"/>
  <c r="L1245"/>
  <c r="N1197"/>
  <c r="O1167"/>
  <c r="O1214"/>
  <c r="M1246"/>
  <c r="N1206"/>
  <c r="M1243"/>
  <c r="O1026"/>
  <c r="O1227"/>
  <c r="M1190"/>
  <c r="M1213"/>
  <c r="N1233"/>
  <c r="O1222"/>
  <c r="M1222"/>
  <c r="N1241"/>
  <c r="O1210"/>
  <c r="O1241"/>
  <c r="M1206"/>
  <c r="L1244"/>
  <c r="M1240"/>
  <c r="N1217"/>
  <c r="N1125"/>
  <c r="N1229"/>
  <c r="O1206"/>
  <c r="O1232"/>
  <c r="O1238"/>
  <c r="L1125"/>
  <c r="O1229"/>
  <c r="N1244"/>
  <c r="L1180"/>
  <c r="L1145"/>
  <c r="M1205"/>
  <c r="O1211"/>
  <c r="M1194"/>
  <c r="N1242"/>
  <c r="N1223"/>
  <c r="N1236"/>
  <c r="N1180"/>
  <c r="O1125"/>
  <c r="N1245"/>
  <c r="M1233"/>
  <c r="O1199"/>
  <c r="O1233"/>
  <c r="O1242"/>
  <c r="O1234"/>
  <c r="N1234"/>
  <c r="L1236"/>
  <c r="M1248"/>
  <c r="M1245"/>
  <c r="O1236"/>
  <c r="O1248"/>
  <c r="L1243"/>
  <c r="N1194"/>
  <c r="M1234"/>
  <c r="M1180"/>
  <c r="N1248"/>
  <c r="L1212"/>
  <c r="N1149"/>
  <c r="M1201"/>
  <c r="N1138"/>
  <c r="N1224"/>
  <c r="O1060"/>
  <c r="N1143"/>
  <c r="M1093"/>
  <c r="O1243"/>
  <c r="M1212"/>
  <c r="L1197"/>
  <c r="N1222"/>
  <c r="N1190"/>
  <c r="M1210"/>
  <c r="L1191"/>
  <c r="N1176"/>
  <c r="L1189"/>
  <c r="L1201"/>
  <c r="O1176"/>
  <c r="O1212"/>
  <c r="O1208"/>
  <c r="O1189"/>
  <c r="O1201"/>
  <c r="M1208"/>
  <c r="N1185"/>
  <c r="L1221"/>
  <c r="O1190"/>
  <c r="M1214"/>
  <c r="N1210"/>
  <c r="M1191"/>
  <c r="L1188"/>
  <c r="N1189"/>
  <c r="M1197"/>
  <c r="O1185"/>
  <c r="L1185"/>
  <c r="N1182"/>
  <c r="M1219"/>
  <c r="O1186"/>
  <c r="M1182"/>
  <c r="L1219"/>
  <c r="M1196"/>
  <c r="N1208"/>
  <c r="M1200"/>
  <c r="L1213"/>
  <c r="L1205"/>
  <c r="O1219"/>
  <c r="O1196"/>
  <c r="O1182"/>
  <c r="M1215"/>
  <c r="L1177"/>
  <c r="M1225"/>
  <c r="O1215"/>
  <c r="N1091"/>
  <c r="L1195"/>
  <c r="L1215"/>
  <c r="L1183"/>
  <c r="M1228"/>
  <c r="N1204"/>
  <c r="N1192"/>
  <c r="M1224"/>
  <c r="O1195"/>
  <c r="O1225"/>
  <c r="L1211"/>
  <c r="M1178"/>
  <c r="O1113"/>
  <c r="N1213"/>
  <c r="N1181"/>
  <c r="L1193"/>
  <c r="N1202"/>
  <c r="M1199"/>
  <c r="N1183"/>
  <c r="N1200"/>
  <c r="L1181"/>
  <c r="M1113"/>
  <c r="O1187"/>
  <c r="N1166"/>
  <c r="M1187"/>
  <c r="M1202"/>
  <c r="M1186"/>
  <c r="M1223"/>
  <c r="L1199"/>
  <c r="L1220"/>
  <c r="M1216"/>
  <c r="M1184"/>
  <c r="O1059"/>
  <c r="L1217"/>
  <c r="M1181"/>
  <c r="N1209"/>
  <c r="O1223"/>
  <c r="O1205"/>
  <c r="O1209"/>
  <c r="O1183"/>
  <c r="L1187"/>
  <c r="N1178"/>
  <c r="N1216"/>
  <c r="N1184"/>
  <c r="M1192"/>
  <c r="M1217"/>
  <c r="N1193"/>
  <c r="M1203"/>
  <c r="L1151"/>
  <c r="N1228"/>
  <c r="M1220"/>
  <c r="M1188"/>
  <c r="M1045"/>
  <c r="L1052"/>
  <c r="M1177"/>
  <c r="L1157"/>
  <c r="N1121"/>
  <c r="O1061"/>
  <c r="L1203"/>
  <c r="N1226"/>
  <c r="N1218"/>
  <c r="N1220"/>
  <c r="L1204"/>
  <c r="N1188"/>
  <c r="M1061"/>
  <c r="M1157"/>
  <c r="N1225"/>
  <c r="O1177"/>
  <c r="O1218"/>
  <c r="O1216"/>
  <c r="O1200"/>
  <c r="O1204"/>
  <c r="M1211"/>
  <c r="M1195"/>
  <c r="M1226"/>
  <c r="M1218"/>
  <c r="L1228"/>
  <c r="O1226"/>
  <c r="O1202"/>
  <c r="O1203"/>
  <c r="O1032"/>
  <c r="O1178"/>
  <c r="O1224"/>
  <c r="O1192"/>
  <c r="O1184"/>
  <c r="O1159"/>
  <c r="O1179"/>
  <c r="M1179"/>
  <c r="M1172"/>
  <c r="O1082"/>
  <c r="O1040"/>
  <c r="N595"/>
  <c r="L1179"/>
  <c r="M1040"/>
  <c r="N1172"/>
  <c r="N1081"/>
  <c r="M1166"/>
  <c r="N1087"/>
  <c r="L1005"/>
  <c r="O1097"/>
  <c r="O1037"/>
  <c r="N1167"/>
  <c r="M1078"/>
  <c r="M1032"/>
  <c r="M1117"/>
  <c r="L1064"/>
  <c r="L1098"/>
  <c r="O1110"/>
  <c r="L1113"/>
  <c r="O1119"/>
  <c r="O1166"/>
  <c r="O975"/>
  <c r="M1110"/>
  <c r="M1143"/>
  <c r="N1032"/>
  <c r="M1161"/>
  <c r="M1082"/>
  <c r="N879"/>
  <c r="M1097"/>
  <c r="N1118"/>
  <c r="L1077"/>
  <c r="O1141"/>
  <c r="M845"/>
  <c r="O821"/>
  <c r="N1158"/>
  <c r="N1110"/>
  <c r="L1139"/>
  <c r="M1043"/>
  <c r="O1043"/>
  <c r="L1167"/>
  <c r="N1049"/>
  <c r="M1066"/>
  <c r="O1047"/>
  <c r="N1077"/>
  <c r="N1061"/>
  <c r="N1053"/>
  <c r="O1076"/>
  <c r="L1117"/>
  <c r="N1153"/>
  <c r="L1121"/>
  <c r="M1086"/>
  <c r="L1049"/>
  <c r="N1097"/>
  <c r="O1118"/>
  <c r="N1141"/>
  <c r="L993"/>
  <c r="L951"/>
  <c r="L845"/>
  <c r="M647"/>
  <c r="M1015"/>
  <c r="M1118"/>
  <c r="L1123"/>
  <c r="O1091"/>
  <c r="O1039"/>
  <c r="N1086"/>
  <c r="M1049"/>
  <c r="M1039"/>
  <c r="M1077"/>
  <c r="O1121"/>
  <c r="O1117"/>
  <c r="O1157"/>
  <c r="O1147"/>
  <c r="L1076"/>
  <c r="N1161"/>
  <c r="M1141"/>
  <c r="O1158"/>
  <c r="O1045"/>
  <c r="N1072"/>
  <c r="O1099"/>
  <c r="N1102"/>
  <c r="M1004"/>
  <c r="N618"/>
  <c r="O610"/>
  <c r="N1174"/>
  <c r="N1126"/>
  <c r="M1102"/>
  <c r="N1037"/>
  <c r="N1059"/>
  <c r="L1071"/>
  <c r="N737"/>
  <c r="N602"/>
  <c r="M1054"/>
  <c r="L956"/>
  <c r="N865"/>
  <c r="L581"/>
  <c r="M1171"/>
  <c r="M1115"/>
  <c r="M1075"/>
  <c r="L1175"/>
  <c r="L1159"/>
  <c r="L1119"/>
  <c r="L1172"/>
  <c r="L1075"/>
  <c r="L1059"/>
  <c r="O1138"/>
  <c r="O1149"/>
  <c r="O987"/>
  <c r="L1006"/>
  <c r="O888"/>
  <c r="N889"/>
  <c r="L768"/>
  <c r="M1174"/>
  <c r="L1115"/>
  <c r="N1170"/>
  <c r="O1054"/>
  <c r="L1127"/>
  <c r="N1067"/>
  <c r="M1070"/>
  <c r="O1056"/>
  <c r="M1072"/>
  <c r="N1173"/>
  <c r="M1105"/>
  <c r="O1170"/>
  <c r="O1115"/>
  <c r="M926"/>
  <c r="N1018"/>
  <c r="M578"/>
  <c r="N1146"/>
  <c r="M1170"/>
  <c r="L1102"/>
  <c r="M1103"/>
  <c r="L1033"/>
  <c r="L1073"/>
  <c r="N1054"/>
  <c r="O1071"/>
  <c r="L1108"/>
  <c r="O1146"/>
  <c r="O1145"/>
  <c r="O1068"/>
  <c r="L1149"/>
  <c r="N1145"/>
  <c r="L1072"/>
  <c r="L1173"/>
  <c r="O1143"/>
  <c r="O1173"/>
  <c r="L929"/>
  <c r="O873"/>
  <c r="N603"/>
  <c r="O867"/>
  <c r="M867"/>
  <c r="M1146"/>
  <c r="N1068"/>
  <c r="N1094"/>
  <c r="N1103"/>
  <c r="M1033"/>
  <c r="N1140"/>
  <c r="L1068"/>
  <c r="M1038"/>
  <c r="N1038"/>
  <c r="L1056"/>
  <c r="N1129"/>
  <c r="O1174"/>
  <c r="O1126"/>
  <c r="O1116"/>
  <c r="M567"/>
  <c r="N591"/>
  <c r="N1099"/>
  <c r="N1076"/>
  <c r="M1147"/>
  <c r="M1131"/>
  <c r="N1040"/>
  <c r="M1148"/>
  <c r="L1116"/>
  <c r="L1085"/>
  <c r="L1041"/>
  <c r="O1129"/>
  <c r="L1039"/>
  <c r="M1099"/>
  <c r="L1109"/>
  <c r="M1153"/>
  <c r="L1081"/>
  <c r="O1085"/>
  <c r="M821"/>
  <c r="O815"/>
  <c r="O859"/>
  <c r="M1081"/>
  <c r="L1147"/>
  <c r="L1131"/>
  <c r="N1106"/>
  <c r="N1154"/>
  <c r="N1159"/>
  <c r="N1047"/>
  <c r="N1156"/>
  <c r="N1116"/>
  <c r="L1057"/>
  <c r="N1093"/>
  <c r="M1074"/>
  <c r="L1045"/>
  <c r="M1028"/>
  <c r="O1041"/>
  <c r="O1154"/>
  <c r="O1153"/>
  <c r="O1028"/>
  <c r="N1133"/>
  <c r="M1109"/>
  <c r="M1083"/>
  <c r="O1123"/>
  <c r="M1090"/>
  <c r="O1093"/>
  <c r="M976"/>
  <c r="N1014"/>
  <c r="N1052"/>
  <c r="M1139"/>
  <c r="M1123"/>
  <c r="M1154"/>
  <c r="M1111"/>
  <c r="L1047"/>
  <c r="L1066"/>
  <c r="M1124"/>
  <c r="O1066"/>
  <c r="N1028"/>
  <c r="N1055"/>
  <c r="O1052"/>
  <c r="L1137"/>
  <c r="M704"/>
  <c r="N1090"/>
  <c r="N1134"/>
  <c r="O1089"/>
  <c r="M1114"/>
  <c r="N1058"/>
  <c r="N1111"/>
  <c r="L1043"/>
  <c r="M1058"/>
  <c r="L1053"/>
  <c r="M1025"/>
  <c r="M1133"/>
  <c r="N1089"/>
  <c r="L1169"/>
  <c r="L1008"/>
  <c r="N1020"/>
  <c r="O995"/>
  <c r="N964"/>
  <c r="L865"/>
  <c r="L597"/>
  <c r="O591"/>
  <c r="L807"/>
  <c r="M785"/>
  <c r="O964"/>
  <c r="L602"/>
  <c r="O713"/>
  <c r="N1150"/>
  <c r="L1163"/>
  <c r="N1130"/>
  <c r="N1074"/>
  <c r="M1175"/>
  <c r="M1151"/>
  <c r="N1135"/>
  <c r="M1119"/>
  <c r="L1078"/>
  <c r="L1103"/>
  <c r="N1148"/>
  <c r="M1053"/>
  <c r="O1025"/>
  <c r="O1114"/>
  <c r="O1090"/>
  <c r="O1105"/>
  <c r="O1075"/>
  <c r="O1133"/>
  <c r="L1024"/>
  <c r="M1064"/>
  <c r="O1151"/>
  <c r="O1163"/>
  <c r="N1169"/>
  <c r="L1036"/>
  <c r="N1105"/>
  <c r="M1048"/>
  <c r="O1175"/>
  <c r="N1004"/>
  <c r="L910"/>
  <c r="M1014"/>
  <c r="O865"/>
  <c r="M597"/>
  <c r="M939"/>
  <c r="M825"/>
  <c r="O602"/>
  <c r="O773"/>
  <c r="N1082"/>
  <c r="N1064"/>
  <c r="M1158"/>
  <c r="M1126"/>
  <c r="L1171"/>
  <c r="M1106"/>
  <c r="N1056"/>
  <c r="N1114"/>
  <c r="L1111"/>
  <c r="L1086"/>
  <c r="L1063"/>
  <c r="N1095"/>
  <c r="M1164"/>
  <c r="L1148"/>
  <c r="O1063"/>
  <c r="N1042"/>
  <c r="M1087"/>
  <c r="L1050"/>
  <c r="L1025"/>
  <c r="O1106"/>
  <c r="O1048"/>
  <c r="O1038"/>
  <c r="O1142"/>
  <c r="M1169"/>
  <c r="O1171"/>
  <c r="O1139"/>
  <c r="L1165"/>
  <c r="O1107"/>
  <c r="N920"/>
  <c r="O884"/>
  <c r="L626"/>
  <c r="L1065"/>
  <c r="M1024"/>
  <c r="L1067"/>
  <c r="N1124"/>
  <c r="M1057"/>
  <c r="M1036"/>
  <c r="L1069"/>
  <c r="M1050"/>
  <c r="O1098"/>
  <c r="O1156"/>
  <c r="O1065"/>
  <c r="O1024"/>
  <c r="O1150"/>
  <c r="O1095"/>
  <c r="M1165"/>
  <c r="O1168"/>
  <c r="N626"/>
  <c r="L663"/>
  <c r="M856"/>
  <c r="N807"/>
  <c r="L983"/>
  <c r="N975"/>
  <c r="L963"/>
  <c r="M908"/>
  <c r="M996"/>
  <c r="M879"/>
  <c r="N1000"/>
  <c r="M984"/>
  <c r="L796"/>
  <c r="N856"/>
  <c r="L880"/>
  <c r="M709"/>
  <c r="M627"/>
  <c r="O908"/>
  <c r="O722"/>
  <c r="O944"/>
  <c r="O785"/>
  <c r="N1083"/>
  <c r="N1142"/>
  <c r="M1155"/>
  <c r="M1107"/>
  <c r="O1083"/>
  <c r="O1067"/>
  <c r="M1135"/>
  <c r="M1094"/>
  <c r="N1078"/>
  <c r="M1065"/>
  <c r="L1062"/>
  <c r="L1046"/>
  <c r="L1095"/>
  <c r="L1156"/>
  <c r="N1073"/>
  <c r="N1057"/>
  <c r="O1050"/>
  <c r="M1101"/>
  <c r="L1074"/>
  <c r="L1058"/>
  <c r="N1036"/>
  <c r="L1087"/>
  <c r="M1044"/>
  <c r="O1165"/>
  <c r="O1137"/>
  <c r="O1124"/>
  <c r="M1168"/>
  <c r="O1044"/>
  <c r="O1109"/>
  <c r="L1091"/>
  <c r="O1033"/>
  <c r="N1137"/>
  <c r="O1127"/>
  <c r="M1129"/>
  <c r="L1089"/>
  <c r="O1134"/>
  <c r="M1150"/>
  <c r="M1134"/>
  <c r="N1127"/>
  <c r="M1062"/>
  <c r="L972"/>
  <c r="O963"/>
  <c r="M975"/>
  <c r="L995"/>
  <c r="L908"/>
  <c r="O856"/>
  <c r="L1014"/>
  <c r="M1000"/>
  <c r="N845"/>
  <c r="L621"/>
  <c r="O984"/>
  <c r="N809"/>
  <c r="N913"/>
  <c r="N587"/>
  <c r="N773"/>
  <c r="N888"/>
  <c r="L1016"/>
  <c r="L655"/>
  <c r="L590"/>
  <c r="M922"/>
  <c r="L1003"/>
  <c r="O967"/>
  <c r="O887"/>
  <c r="M1003"/>
  <c r="O847"/>
  <c r="O1007"/>
  <c r="O1020"/>
  <c r="N1098"/>
  <c r="M1142"/>
  <c r="L1155"/>
  <c r="L1107"/>
  <c r="O1070"/>
  <c r="M1027"/>
  <c r="L1135"/>
  <c r="L1094"/>
  <c r="N1063"/>
  <c r="M1046"/>
  <c r="L1029"/>
  <c r="M1073"/>
  <c r="L1070"/>
  <c r="L1101"/>
  <c r="N1044"/>
  <c r="L1132"/>
  <c r="N1168"/>
  <c r="O1155"/>
  <c r="O1131"/>
  <c r="L1152"/>
  <c r="N1152"/>
  <c r="M1152"/>
  <c r="L1136"/>
  <c r="N1136"/>
  <c r="M1136"/>
  <c r="L1104"/>
  <c r="N1104"/>
  <c r="M1104"/>
  <c r="N1023"/>
  <c r="L1023"/>
  <c r="N1031"/>
  <c r="L1031"/>
  <c r="M1031"/>
  <c r="L1160"/>
  <c r="N1160"/>
  <c r="M1160"/>
  <c r="L1144"/>
  <c r="N1144"/>
  <c r="M1144"/>
  <c r="L1128"/>
  <c r="N1128"/>
  <c r="M1128"/>
  <c r="L1112"/>
  <c r="N1112"/>
  <c r="M1112"/>
  <c r="L1042"/>
  <c r="M1042"/>
  <c r="M1130"/>
  <c r="O1051"/>
  <c r="O1027"/>
  <c r="O1164"/>
  <c r="O1132"/>
  <c r="O991"/>
  <c r="M1020"/>
  <c r="L947"/>
  <c r="O1000"/>
  <c r="N904"/>
  <c r="L613"/>
  <c r="L984"/>
  <c r="M665"/>
  <c r="M809"/>
  <c r="N727"/>
  <c r="M587"/>
  <c r="N584"/>
  <c r="O947"/>
  <c r="L704"/>
  <c r="O618"/>
  <c r="O592"/>
  <c r="O1016"/>
  <c r="N1162"/>
  <c r="N1122"/>
  <c r="N1051"/>
  <c r="L1140"/>
  <c r="M1055"/>
  <c r="N1069"/>
  <c r="N1132"/>
  <c r="M1108"/>
  <c r="L1055"/>
  <c r="M1041"/>
  <c r="O1152"/>
  <c r="O1136"/>
  <c r="O1104"/>
  <c r="O1031"/>
  <c r="L1120"/>
  <c r="N1120"/>
  <c r="M1120"/>
  <c r="O1029"/>
  <c r="N1029"/>
  <c r="N1035"/>
  <c r="M1035"/>
  <c r="L1035"/>
  <c r="L1026"/>
  <c r="M1026"/>
  <c r="M1060"/>
  <c r="L1060"/>
  <c r="O1069"/>
  <c r="N1005"/>
  <c r="N695"/>
  <c r="N654"/>
  <c r="O980"/>
  <c r="N1164"/>
  <c r="M1071"/>
  <c r="O1162"/>
  <c r="O1130"/>
  <c r="L884"/>
  <c r="M920"/>
  <c r="N980"/>
  <c r="N1009"/>
  <c r="M815"/>
  <c r="M727"/>
  <c r="O809"/>
  <c r="N945"/>
  <c r="M618"/>
  <c r="L829"/>
  <c r="M592"/>
  <c r="L1007"/>
  <c r="O590"/>
  <c r="M1007"/>
  <c r="O858"/>
  <c r="M1162"/>
  <c r="M1122"/>
  <c r="L1051"/>
  <c r="M1140"/>
  <c r="L1027"/>
  <c r="O1023"/>
  <c r="N1101"/>
  <c r="N1108"/>
  <c r="O1122"/>
  <c r="O1062"/>
  <c r="O1046"/>
  <c r="L1030"/>
  <c r="N1030"/>
  <c r="M1030"/>
  <c r="N1084"/>
  <c r="L1084"/>
  <c r="M1084"/>
  <c r="L1088"/>
  <c r="M1088"/>
  <c r="N1088"/>
  <c r="L1034"/>
  <c r="M1034"/>
  <c r="N1034"/>
  <c r="L1079"/>
  <c r="M1079"/>
  <c r="N1079"/>
  <c r="O1079"/>
  <c r="O1084"/>
  <c r="L1096"/>
  <c r="M1096"/>
  <c r="N1096"/>
  <c r="N1100"/>
  <c r="L1100"/>
  <c r="M1100"/>
  <c r="N1092"/>
  <c r="L1092"/>
  <c r="M1092"/>
  <c r="L1080"/>
  <c r="M1080"/>
  <c r="N1080"/>
  <c r="O1030"/>
  <c r="L889"/>
  <c r="L886"/>
  <c r="N823"/>
  <c r="L955"/>
  <c r="O988"/>
  <c r="O1011"/>
  <c r="N988"/>
  <c r="N1006"/>
  <c r="O889"/>
  <c r="L988"/>
  <c r="L915"/>
  <c r="O973"/>
  <c r="M575"/>
  <c r="L1013"/>
  <c r="O671"/>
  <c r="O1013"/>
  <c r="O641"/>
  <c r="O579"/>
  <c r="N713"/>
  <c r="O939"/>
  <c r="N992"/>
  <c r="N1008"/>
  <c r="M944"/>
  <c r="O937"/>
  <c r="M980"/>
  <c r="L981"/>
  <c r="L606"/>
  <c r="M713"/>
  <c r="L815"/>
  <c r="N663"/>
  <c r="N749"/>
  <c r="N579"/>
  <c r="M839"/>
  <c r="N939"/>
  <c r="N1016"/>
  <c r="N703"/>
  <c r="O955"/>
  <c r="O996"/>
  <c r="L586"/>
  <c r="N802"/>
  <c r="L1021"/>
  <c r="N935"/>
  <c r="L790"/>
  <c r="L749"/>
  <c r="N969"/>
  <c r="L1022"/>
  <c r="N1013"/>
  <c r="L560"/>
  <c r="O992"/>
  <c r="L898"/>
  <c r="M992"/>
  <c r="M1008"/>
  <c r="N944"/>
  <c r="N996"/>
  <c r="M1005"/>
  <c r="O606"/>
  <c r="N894"/>
  <c r="M645"/>
  <c r="M663"/>
  <c r="O685"/>
  <c r="N606"/>
  <c r="N782"/>
  <c r="L572"/>
  <c r="O952"/>
  <c r="M891"/>
  <c r="N1019"/>
  <c r="O910"/>
  <c r="N976"/>
  <c r="M1021"/>
  <c r="M995"/>
  <c r="M910"/>
  <c r="M951"/>
  <c r="L887"/>
  <c r="N821"/>
  <c r="M761"/>
  <c r="M711"/>
  <c r="N647"/>
  <c r="O913"/>
  <c r="N880"/>
  <c r="M826"/>
  <c r="N709"/>
  <c r="M888"/>
  <c r="N785"/>
  <c r="M633"/>
  <c r="N701"/>
  <c r="N627"/>
  <c r="L987"/>
  <c r="L842"/>
  <c r="L1019"/>
  <c r="O922"/>
  <c r="O880"/>
  <c r="M882"/>
  <c r="O578"/>
  <c r="O741"/>
  <c r="M1011"/>
  <c r="O737"/>
  <c r="L867"/>
  <c r="O577"/>
  <c r="O1017"/>
  <c r="O1019"/>
  <c r="N960"/>
  <c r="N956"/>
  <c r="O848"/>
  <c r="N1021"/>
  <c r="M1017"/>
  <c r="N951"/>
  <c r="N887"/>
  <c r="O827"/>
  <c r="N614"/>
  <c r="L598"/>
  <c r="O669"/>
  <c r="O597"/>
  <c r="L924"/>
  <c r="L711"/>
  <c r="M913"/>
  <c r="M870"/>
  <c r="N741"/>
  <c r="N677"/>
  <c r="M737"/>
  <c r="O627"/>
  <c r="M595"/>
  <c r="O960"/>
  <c r="L922"/>
  <c r="O761"/>
  <c r="M987"/>
  <c r="O677"/>
  <c r="L578"/>
  <c r="M967"/>
  <c r="L614"/>
  <c r="L967"/>
  <c r="M960"/>
  <c r="M956"/>
  <c r="L882"/>
  <c r="L1017"/>
  <c r="M941"/>
  <c r="O633"/>
  <c r="N761"/>
  <c r="N711"/>
  <c r="L647"/>
  <c r="O614"/>
  <c r="N766"/>
  <c r="M677"/>
  <c r="N753"/>
  <c r="N633"/>
  <c r="N669"/>
  <c r="O976"/>
  <c r="O709"/>
  <c r="N860"/>
  <c r="L1011"/>
  <c r="O882"/>
  <c r="O1018"/>
  <c r="M1012"/>
  <c r="L932"/>
  <c r="O682"/>
  <c r="O615"/>
  <c r="L605"/>
  <c r="O797"/>
  <c r="N598"/>
  <c r="O598"/>
  <c r="N797"/>
  <c r="M593"/>
  <c r="L661"/>
  <c r="N903"/>
  <c r="O881"/>
  <c r="N791"/>
  <c r="N817"/>
  <c r="M611"/>
  <c r="M1002"/>
  <c r="M859"/>
  <c r="O1022"/>
  <c r="N1012"/>
  <c r="O701"/>
  <c r="N1022"/>
  <c r="M701"/>
  <c r="O574"/>
  <c r="O932"/>
  <c r="O1012"/>
  <c r="O1015"/>
  <c r="L868"/>
  <c r="N937"/>
  <c r="M964"/>
  <c r="L926"/>
  <c r="L847"/>
  <c r="L685"/>
  <c r="O567"/>
  <c r="O968"/>
  <c r="M916"/>
  <c r="M695"/>
  <c r="N678"/>
  <c r="O605"/>
  <c r="O563"/>
  <c r="M969"/>
  <c r="N839"/>
  <c r="N789"/>
  <c r="M610"/>
  <c r="L806"/>
  <c r="L603"/>
  <c r="O912"/>
  <c r="O898"/>
  <c r="M875"/>
  <c r="O891"/>
  <c r="O586"/>
  <c r="N868"/>
  <c r="L789"/>
  <c r="O1009"/>
  <c r="O926"/>
  <c r="O971"/>
  <c r="L977"/>
  <c r="M952"/>
  <c r="O903"/>
  <c r="L997"/>
  <c r="M847"/>
  <c r="L817"/>
  <c r="L781"/>
  <c r="M599"/>
  <c r="M563"/>
  <c r="N575"/>
  <c r="O571"/>
  <c r="M1009"/>
  <c r="M793"/>
  <c r="N745"/>
  <c r="N697"/>
  <c r="M679"/>
  <c r="N781"/>
  <c r="M710"/>
  <c r="M579"/>
  <c r="N563"/>
  <c r="L969"/>
  <c r="N841"/>
  <c r="M789"/>
  <c r="N725"/>
  <c r="N610"/>
  <c r="L873"/>
  <c r="N641"/>
  <c r="M790"/>
  <c r="N685"/>
  <c r="M703"/>
  <c r="M560"/>
  <c r="O603"/>
  <c r="L875"/>
  <c r="M1010"/>
  <c r="M955"/>
  <c r="M898"/>
  <c r="O842"/>
  <c r="O725"/>
  <c r="O645"/>
  <c r="N1010"/>
  <c r="N892"/>
  <c r="O868"/>
  <c r="O782"/>
  <c r="O793"/>
  <c r="O689"/>
  <c r="O745"/>
  <c r="O697"/>
  <c r="O1004"/>
  <c r="O1003"/>
  <c r="O1010"/>
  <c r="M932"/>
  <c r="N952"/>
  <c r="L937"/>
  <c r="M903"/>
  <c r="O921"/>
  <c r="N574"/>
  <c r="O575"/>
  <c r="M745"/>
  <c r="M697"/>
  <c r="N645"/>
  <c r="M748"/>
  <c r="L695"/>
  <c r="M781"/>
  <c r="N710"/>
  <c r="N586"/>
  <c r="N567"/>
  <c r="O943"/>
  <c r="L839"/>
  <c r="M798"/>
  <c r="M782"/>
  <c r="M725"/>
  <c r="N873"/>
  <c r="M641"/>
  <c r="N790"/>
  <c r="O565"/>
  <c r="N560"/>
  <c r="L971"/>
  <c r="L891"/>
  <c r="L1015"/>
  <c r="O930"/>
  <c r="O875"/>
  <c r="O718"/>
  <c r="M1018"/>
  <c r="O710"/>
  <c r="M906"/>
  <c r="N979"/>
  <c r="M759"/>
  <c r="N863"/>
  <c r="N812"/>
  <c r="N931"/>
  <c r="N619"/>
  <c r="N588"/>
  <c r="O719"/>
  <c r="L574"/>
  <c r="N936"/>
  <c r="N981"/>
  <c r="L919"/>
  <c r="N571"/>
  <c r="M791"/>
  <c r="M823"/>
  <c r="M851"/>
  <c r="M571"/>
  <c r="M686"/>
  <c r="N661"/>
  <c r="M562"/>
  <c r="M915"/>
  <c r="O929"/>
  <c r="L858"/>
  <c r="N963"/>
  <c r="N923"/>
  <c r="O905"/>
  <c r="N907"/>
  <c r="L879"/>
  <c r="L878"/>
  <c r="O957"/>
  <c r="M855"/>
  <c r="O806"/>
  <c r="O748"/>
  <c r="N582"/>
  <c r="O931"/>
  <c r="M814"/>
  <c r="N769"/>
  <c r="M743"/>
  <c r="O823"/>
  <c r="M637"/>
  <c r="N590"/>
  <c r="M948"/>
  <c r="M863"/>
  <c r="M807"/>
  <c r="M773"/>
  <c r="M718"/>
  <c r="M693"/>
  <c r="M661"/>
  <c r="M634"/>
  <c r="M764"/>
  <c r="N689"/>
  <c r="L931"/>
  <c r="M619"/>
  <c r="N581"/>
  <c r="L687"/>
  <c r="N592"/>
  <c r="M580"/>
  <c r="L850"/>
  <c r="L601"/>
  <c r="O582"/>
  <c r="O566"/>
  <c r="N842"/>
  <c r="O693"/>
  <c r="O907"/>
  <c r="N876"/>
  <c r="O626"/>
  <c r="N609"/>
  <c r="M594"/>
  <c r="O876"/>
  <c r="O906"/>
  <c r="O863"/>
  <c r="O665"/>
  <c r="O982"/>
  <c r="O878"/>
  <c r="N929"/>
  <c r="N915"/>
  <c r="L925"/>
  <c r="N905"/>
  <c r="L907"/>
  <c r="N878"/>
  <c r="L872"/>
  <c r="L855"/>
  <c r="M830"/>
  <c r="L653"/>
  <c r="L637"/>
  <c r="O628"/>
  <c r="O653"/>
  <c r="O587"/>
  <c r="N1001"/>
  <c r="N869"/>
  <c r="N665"/>
  <c r="L791"/>
  <c r="L748"/>
  <c r="L837"/>
  <c r="M613"/>
  <c r="M591"/>
  <c r="N566"/>
  <c r="M953"/>
  <c r="M766"/>
  <c r="N718"/>
  <c r="N702"/>
  <c r="M654"/>
  <c r="O735"/>
  <c r="M577"/>
  <c r="M581"/>
  <c r="M568"/>
  <c r="L582"/>
  <c r="L566"/>
  <c r="M938"/>
  <c r="O850"/>
  <c r="O601"/>
  <c r="O920"/>
  <c r="O654"/>
  <c r="L906"/>
  <c r="L813"/>
  <c r="O704"/>
  <c r="O613"/>
  <c r="O832"/>
  <c r="N977"/>
  <c r="M979"/>
  <c r="L936"/>
  <c r="N997"/>
  <c r="N562"/>
  <c r="L953"/>
  <c r="M943"/>
  <c r="L841"/>
  <c r="N757"/>
  <c r="M689"/>
  <c r="O783"/>
  <c r="O580"/>
  <c r="N568"/>
  <c r="O611"/>
  <c r="O767"/>
  <c r="O883"/>
  <c r="O594"/>
  <c r="O562"/>
  <c r="O729"/>
  <c r="N972"/>
  <c r="O979"/>
  <c r="O927"/>
  <c r="M895"/>
  <c r="L876"/>
  <c r="M921"/>
  <c r="O997"/>
  <c r="O981"/>
  <c r="L893"/>
  <c r="N886"/>
  <c r="M872"/>
  <c r="M805"/>
  <c r="O746"/>
  <c r="L669"/>
  <c r="M607"/>
  <c r="O607"/>
  <c r="M1001"/>
  <c r="N968"/>
  <c r="N911"/>
  <c r="L869"/>
  <c r="M729"/>
  <c r="L881"/>
  <c r="M769"/>
  <c r="L743"/>
  <c r="N653"/>
  <c r="L802"/>
  <c r="M621"/>
  <c r="O953"/>
  <c r="L948"/>
  <c r="L945"/>
  <c r="N901"/>
  <c r="M841"/>
  <c r="M757"/>
  <c r="N686"/>
  <c r="N634"/>
  <c r="N657"/>
  <c r="M806"/>
  <c r="M561"/>
  <c r="L595"/>
  <c r="N565"/>
  <c r="O703"/>
  <c r="L584"/>
  <c r="N799"/>
  <c r="L573"/>
  <c r="N580"/>
  <c r="N884"/>
  <c r="L682"/>
  <c r="O609"/>
  <c r="M971"/>
  <c r="M601"/>
  <c r="O946"/>
  <c r="L914"/>
  <c r="O802"/>
  <c r="O621"/>
  <c r="O570"/>
  <c r="L609"/>
  <c r="L757"/>
  <c r="L594"/>
  <c r="M570"/>
  <c r="O634"/>
  <c r="O914"/>
  <c r="O983"/>
  <c r="N921"/>
  <c r="L968"/>
  <c r="N924"/>
  <c r="N838"/>
  <c r="N729"/>
  <c r="M881"/>
  <c r="M768"/>
  <c r="M972"/>
  <c r="O936"/>
  <c r="O886"/>
  <c r="M977"/>
  <c r="N947"/>
  <c r="M927"/>
  <c r="N912"/>
  <c r="L994"/>
  <c r="L905"/>
  <c r="O928"/>
  <c r="N832"/>
  <c r="N872"/>
  <c r="L717"/>
  <c r="N698"/>
  <c r="O652"/>
  <c r="L629"/>
  <c r="M612"/>
  <c r="M629"/>
  <c r="N570"/>
  <c r="L1001"/>
  <c r="L911"/>
  <c r="M869"/>
  <c r="L775"/>
  <c r="N759"/>
  <c r="N743"/>
  <c r="L727"/>
  <c r="N679"/>
  <c r="N717"/>
  <c r="N607"/>
  <c r="O948"/>
  <c r="O945"/>
  <c r="N943"/>
  <c r="N693"/>
  <c r="M657"/>
  <c r="M735"/>
  <c r="M584"/>
  <c r="L568"/>
  <c r="L831"/>
  <c r="N589"/>
  <c r="L938"/>
  <c r="M858"/>
  <c r="O938"/>
  <c r="O769"/>
  <c r="O657"/>
  <c r="M983"/>
  <c r="M732"/>
  <c r="M741"/>
  <c r="M829"/>
  <c r="N655"/>
  <c r="L810"/>
  <c r="L628"/>
  <c r="O585"/>
  <c r="M479"/>
  <c r="O870"/>
  <c r="N993"/>
  <c r="M959"/>
  <c r="N897"/>
  <c r="M896"/>
  <c r="M827"/>
  <c r="L965"/>
  <c r="O919"/>
  <c r="L861"/>
  <c r="N854"/>
  <c r="L830"/>
  <c r="O796"/>
  <c r="N778"/>
  <c r="L712"/>
  <c r="L678"/>
  <c r="M664"/>
  <c r="O924"/>
  <c r="N705"/>
  <c r="L652"/>
  <c r="N617"/>
  <c r="M837"/>
  <c r="O712"/>
  <c r="N599"/>
  <c r="O599"/>
  <c r="N985"/>
  <c r="L870"/>
  <c r="M822"/>
  <c r="N721"/>
  <c r="M751"/>
  <c r="M635"/>
  <c r="N577"/>
  <c r="M687"/>
  <c r="M655"/>
  <c r="L611"/>
  <c r="L770"/>
  <c r="O637"/>
  <c r="O798"/>
  <c r="O777"/>
  <c r="O678"/>
  <c r="O561"/>
  <c r="M483"/>
  <c r="L857"/>
  <c r="L989"/>
  <c r="N919"/>
  <c r="O778"/>
  <c r="M796"/>
  <c r="M700"/>
  <c r="N798"/>
  <c r="M797"/>
  <c r="N585"/>
  <c r="L569"/>
  <c r="N810"/>
  <c r="M961"/>
  <c r="M900"/>
  <c r="L890"/>
  <c r="L874"/>
  <c r="N982"/>
  <c r="N896"/>
  <c r="M832"/>
  <c r="L973"/>
  <c r="M861"/>
  <c r="N855"/>
  <c r="N830"/>
  <c r="L827"/>
  <c r="N805"/>
  <c r="O764"/>
  <c r="M871"/>
  <c r="L759"/>
  <c r="N673"/>
  <c r="M652"/>
  <c r="M712"/>
  <c r="L822"/>
  <c r="L764"/>
  <c r="M721"/>
  <c r="M846"/>
  <c r="O635"/>
  <c r="L619"/>
  <c r="L561"/>
  <c r="O687"/>
  <c r="O896"/>
  <c r="O805"/>
  <c r="L778"/>
  <c r="O754"/>
  <c r="O900"/>
  <c r="O766"/>
  <c r="O569"/>
  <c r="M914"/>
  <c r="N994"/>
  <c r="O935"/>
  <c r="O849"/>
  <c r="O812"/>
  <c r="N957"/>
  <c r="L904"/>
  <c r="M893"/>
  <c r="M628"/>
  <c r="M928"/>
  <c r="O838"/>
  <c r="N916"/>
  <c r="N775"/>
  <c r="N625"/>
  <c r="M717"/>
  <c r="L901"/>
  <c r="L851"/>
  <c r="L826"/>
  <c r="M753"/>
  <c r="L668"/>
  <c r="N834"/>
  <c r="L846"/>
  <c r="M569"/>
  <c r="L783"/>
  <c r="N572"/>
  <c r="L719"/>
  <c r="L671"/>
  <c r="M799"/>
  <c r="M573"/>
  <c r="L564"/>
  <c r="N722"/>
  <c r="O818"/>
  <c r="L630"/>
  <c r="O629"/>
  <c r="O962"/>
  <c r="O862"/>
  <c r="N895"/>
  <c r="L962"/>
  <c r="M942"/>
  <c r="M935"/>
  <c r="O825"/>
  <c r="L918"/>
  <c r="M957"/>
  <c r="N893"/>
  <c r="L662"/>
  <c r="O630"/>
  <c r="N928"/>
  <c r="M838"/>
  <c r="N777"/>
  <c r="N849"/>
  <c r="M775"/>
  <c r="M625"/>
  <c r="M901"/>
  <c r="L862"/>
  <c r="N826"/>
  <c r="N822"/>
  <c r="L812"/>
  <c r="N846"/>
  <c r="N783"/>
  <c r="L588"/>
  <c r="O588"/>
  <c r="O572"/>
  <c r="N719"/>
  <c r="N671"/>
  <c r="N576"/>
  <c r="O799"/>
  <c r="M564"/>
  <c r="L859"/>
  <c r="L825"/>
  <c r="L722"/>
  <c r="O890"/>
  <c r="O874"/>
  <c r="O662"/>
  <c r="N1002"/>
  <c r="O736"/>
  <c r="L658"/>
  <c r="L612"/>
  <c r="O1002"/>
  <c r="N925"/>
  <c r="O925"/>
  <c r="O994"/>
  <c r="O904"/>
  <c r="M912"/>
  <c r="O895"/>
  <c r="L966"/>
  <c r="N962"/>
  <c r="L942"/>
  <c r="O714"/>
  <c r="L664"/>
  <c r="N630"/>
  <c r="O625"/>
  <c r="O612"/>
  <c r="M777"/>
  <c r="M849"/>
  <c r="M605"/>
  <c r="N862"/>
  <c r="M702"/>
  <c r="N848"/>
  <c r="O573"/>
  <c r="O753"/>
  <c r="L736"/>
  <c r="M736"/>
  <c r="O702"/>
  <c r="M754"/>
  <c r="L754"/>
  <c r="O899"/>
  <c r="O966"/>
  <c r="O918"/>
  <c r="O894"/>
  <c r="O824"/>
  <c r="M993"/>
  <c r="N961"/>
  <c r="N959"/>
  <c r="N927"/>
  <c r="O897"/>
  <c r="L982"/>
  <c r="M966"/>
  <c r="M918"/>
  <c r="L899"/>
  <c r="O857"/>
  <c r="M989"/>
  <c r="M973"/>
  <c r="M965"/>
  <c r="L941"/>
  <c r="L854"/>
  <c r="N824"/>
  <c r="M813"/>
  <c r="O837"/>
  <c r="L792"/>
  <c r="O780"/>
  <c r="L765"/>
  <c r="L733"/>
  <c r="O700"/>
  <c r="O684"/>
  <c r="N650"/>
  <c r="O608"/>
  <c r="O664"/>
  <c r="M583"/>
  <c r="O817"/>
  <c r="M911"/>
  <c r="L894"/>
  <c r="N871"/>
  <c r="L814"/>
  <c r="N793"/>
  <c r="O916"/>
  <c r="M780"/>
  <c r="L732"/>
  <c r="M716"/>
  <c r="L700"/>
  <c r="M684"/>
  <c r="L679"/>
  <c r="M792"/>
  <c r="O985"/>
  <c r="O933"/>
  <c r="O851"/>
  <c r="M848"/>
  <c r="N829"/>
  <c r="M801"/>
  <c r="M834"/>
  <c r="N751"/>
  <c r="N735"/>
  <c r="N635"/>
  <c r="N593"/>
  <c r="M565"/>
  <c r="O564"/>
  <c r="M576"/>
  <c r="O831"/>
  <c r="M589"/>
  <c r="M890"/>
  <c r="M874"/>
  <c r="M615"/>
  <c r="O768"/>
  <c r="N615"/>
  <c r="O810"/>
  <c r="L720"/>
  <c r="O686"/>
  <c r="O892"/>
  <c r="O673"/>
  <c r="O721"/>
  <c r="O681"/>
  <c r="N752"/>
  <c r="L752"/>
  <c r="N833"/>
  <c r="L833"/>
  <c r="M833"/>
  <c r="O940"/>
  <c r="N940"/>
  <c r="N866"/>
  <c r="M866"/>
  <c r="O989"/>
  <c r="N965"/>
  <c r="N941"/>
  <c r="N714"/>
  <c r="O668"/>
  <c r="L871"/>
  <c r="N681"/>
  <c r="N649"/>
  <c r="N765"/>
  <c r="N733"/>
  <c r="N608"/>
  <c r="M985"/>
  <c r="M668"/>
  <c r="O751"/>
  <c r="L593"/>
  <c r="L585"/>
  <c r="M831"/>
  <c r="O999"/>
  <c r="L714"/>
  <c r="N850"/>
  <c r="M784"/>
  <c r="M923"/>
  <c r="O813"/>
  <c r="O649"/>
  <c r="N672"/>
  <c r="M672"/>
  <c r="N816"/>
  <c r="M816"/>
  <c r="N930"/>
  <c r="L930"/>
  <c r="N720"/>
  <c r="M720"/>
  <c r="M818"/>
  <c r="L818"/>
  <c r="N946"/>
  <c r="L946"/>
  <c r="M746"/>
  <c r="L746"/>
  <c r="L999"/>
  <c r="N991"/>
  <c r="L892"/>
  <c r="L860"/>
  <c r="L923"/>
  <c r="O834"/>
  <c r="O959"/>
  <c r="O942"/>
  <c r="O854"/>
  <c r="M991"/>
  <c r="L961"/>
  <c r="L900"/>
  <c r="L897"/>
  <c r="L866"/>
  <c r="M940"/>
  <c r="N899"/>
  <c r="N857"/>
  <c r="N861"/>
  <c r="M824"/>
  <c r="O801"/>
  <c r="O732"/>
  <c r="O716"/>
  <c r="N682"/>
  <c r="O617"/>
  <c r="N583"/>
  <c r="N814"/>
  <c r="M681"/>
  <c r="M649"/>
  <c r="L780"/>
  <c r="L716"/>
  <c r="M705"/>
  <c r="L684"/>
  <c r="M673"/>
  <c r="M617"/>
  <c r="M765"/>
  <c r="M733"/>
  <c r="O792"/>
  <c r="O583"/>
  <c r="N801"/>
  <c r="O589"/>
  <c r="L576"/>
  <c r="L608"/>
  <c r="M999"/>
  <c r="L883"/>
  <c r="O752"/>
  <c r="L672"/>
  <c r="O816"/>
  <c r="M883"/>
  <c r="N770"/>
  <c r="O705"/>
  <c r="O860"/>
  <c r="O770"/>
  <c r="M786"/>
  <c r="N786"/>
  <c r="N808"/>
  <c r="L808"/>
  <c r="M808"/>
  <c r="N688"/>
  <c r="M688"/>
  <c r="N800"/>
  <c r="L800"/>
  <c r="M800"/>
  <c r="M738"/>
  <c r="L738"/>
  <c r="N738"/>
  <c r="O786"/>
  <c r="L843"/>
  <c r="N662"/>
  <c r="L767"/>
  <c r="L784"/>
  <c r="O808"/>
  <c r="L978"/>
  <c r="L933"/>
  <c r="O843"/>
  <c r="N767"/>
  <c r="L786"/>
  <c r="M658"/>
  <c r="N658"/>
  <c r="O978"/>
  <c r="N978"/>
  <c r="M843"/>
  <c r="M933"/>
  <c r="O784"/>
  <c r="L688"/>
  <c r="M706"/>
  <c r="L706"/>
  <c r="N706"/>
  <c r="L631"/>
  <c r="M631"/>
  <c r="N631"/>
  <c r="O750"/>
  <c r="M698"/>
  <c r="L698"/>
  <c r="M642"/>
  <c r="L642"/>
  <c r="N642"/>
  <c r="O706"/>
  <c r="M674"/>
  <c r="L674"/>
  <c r="N674"/>
  <c r="M750"/>
  <c r="M734"/>
  <c r="O734"/>
  <c r="M650"/>
  <c r="L650"/>
  <c r="M690"/>
  <c r="L690"/>
  <c r="N690"/>
  <c r="O631"/>
  <c r="N750"/>
  <c r="N734"/>
  <c r="L990"/>
  <c r="M990"/>
  <c r="N990"/>
  <c r="L949"/>
  <c r="M949"/>
  <c r="N949"/>
  <c r="O949"/>
  <c r="L836"/>
  <c r="M836"/>
  <c r="N836"/>
  <c r="L771"/>
  <c r="O771"/>
  <c r="M771"/>
  <c r="N771"/>
  <c r="L707"/>
  <c r="O707"/>
  <c r="M707"/>
  <c r="N707"/>
  <c r="L643"/>
  <c r="O643"/>
  <c r="M643"/>
  <c r="N643"/>
  <c r="L740"/>
  <c r="M740"/>
  <c r="N740"/>
  <c r="L692"/>
  <c r="M692"/>
  <c r="N692"/>
  <c r="M604"/>
  <c r="L604"/>
  <c r="N604"/>
  <c r="N760"/>
  <c r="L760"/>
  <c r="M760"/>
  <c r="L639"/>
  <c r="O639"/>
  <c r="M639"/>
  <c r="N639"/>
  <c r="M638"/>
  <c r="N638"/>
  <c r="O638"/>
  <c r="L638"/>
  <c r="L917"/>
  <c r="M917"/>
  <c r="N917"/>
  <c r="O917"/>
  <c r="L811"/>
  <c r="M811"/>
  <c r="O811"/>
  <c r="N811"/>
  <c r="L747"/>
  <c r="M747"/>
  <c r="N747"/>
  <c r="O747"/>
  <c r="L683"/>
  <c r="M683"/>
  <c r="O683"/>
  <c r="N683"/>
  <c r="L804"/>
  <c r="M804"/>
  <c r="N804"/>
  <c r="L756"/>
  <c r="M756"/>
  <c r="N756"/>
  <c r="L640"/>
  <c r="M640"/>
  <c r="N640"/>
  <c r="N776"/>
  <c r="L776"/>
  <c r="M776"/>
  <c r="M646"/>
  <c r="N646"/>
  <c r="L646"/>
  <c r="L954"/>
  <c r="M954"/>
  <c r="N954"/>
  <c r="L844"/>
  <c r="M844"/>
  <c r="N844"/>
  <c r="L835"/>
  <c r="O835"/>
  <c r="M835"/>
  <c r="N835"/>
  <c r="L787"/>
  <c r="O787"/>
  <c r="N787"/>
  <c r="M787"/>
  <c r="L755"/>
  <c r="O755"/>
  <c r="M755"/>
  <c r="N755"/>
  <c r="L723"/>
  <c r="O723"/>
  <c r="M723"/>
  <c r="N723"/>
  <c r="L691"/>
  <c r="O691"/>
  <c r="N691"/>
  <c r="M691"/>
  <c r="L659"/>
  <c r="O659"/>
  <c r="N659"/>
  <c r="M659"/>
  <c r="L788"/>
  <c r="M788"/>
  <c r="N788"/>
  <c r="L676"/>
  <c r="M676"/>
  <c r="N676"/>
  <c r="L624"/>
  <c r="M624"/>
  <c r="N624"/>
  <c r="L616"/>
  <c r="M616"/>
  <c r="N616"/>
  <c r="M670"/>
  <c r="N670"/>
  <c r="L670"/>
  <c r="M730"/>
  <c r="N730"/>
  <c r="L730"/>
  <c r="M666"/>
  <c r="N666"/>
  <c r="L666"/>
  <c r="L820"/>
  <c r="M820"/>
  <c r="N820"/>
  <c r="N728"/>
  <c r="L728"/>
  <c r="M728"/>
  <c r="L623"/>
  <c r="O623"/>
  <c r="M623"/>
  <c r="N623"/>
  <c r="M950"/>
  <c r="L950"/>
  <c r="N950"/>
  <c r="M600"/>
  <c r="N600"/>
  <c r="L600"/>
  <c r="M758"/>
  <c r="N758"/>
  <c r="L758"/>
  <c r="N680"/>
  <c r="L680"/>
  <c r="M680"/>
  <c r="O844"/>
  <c r="O760"/>
  <c r="O788"/>
  <c r="O624"/>
  <c r="O758"/>
  <c r="L970"/>
  <c r="M970"/>
  <c r="N970"/>
  <c r="M852"/>
  <c r="L852"/>
  <c r="N852"/>
  <c r="L998"/>
  <c r="N998"/>
  <c r="M998"/>
  <c r="L803"/>
  <c r="O803"/>
  <c r="N803"/>
  <c r="M803"/>
  <c r="L739"/>
  <c r="O739"/>
  <c r="M739"/>
  <c r="N739"/>
  <c r="L675"/>
  <c r="O675"/>
  <c r="M675"/>
  <c r="N675"/>
  <c r="L724"/>
  <c r="M724"/>
  <c r="N724"/>
  <c r="L660"/>
  <c r="M660"/>
  <c r="N660"/>
  <c r="M762"/>
  <c r="N762"/>
  <c r="L762"/>
  <c r="M840"/>
  <c r="N840"/>
  <c r="L840"/>
  <c r="M726"/>
  <c r="N726"/>
  <c r="L726"/>
  <c r="L885"/>
  <c r="M885"/>
  <c r="N885"/>
  <c r="O885"/>
  <c r="L779"/>
  <c r="M779"/>
  <c r="N779"/>
  <c r="O779"/>
  <c r="L715"/>
  <c r="M715"/>
  <c r="O715"/>
  <c r="N715"/>
  <c r="L651"/>
  <c r="M651"/>
  <c r="N651"/>
  <c r="O651"/>
  <c r="L772"/>
  <c r="M772"/>
  <c r="N772"/>
  <c r="L708"/>
  <c r="M708"/>
  <c r="N708"/>
  <c r="L632"/>
  <c r="M632"/>
  <c r="N632"/>
  <c r="M794"/>
  <c r="N794"/>
  <c r="L794"/>
  <c r="M694"/>
  <c r="N694"/>
  <c r="L694"/>
  <c r="N656"/>
  <c r="L656"/>
  <c r="M656"/>
  <c r="M864"/>
  <c r="N864"/>
  <c r="L864"/>
  <c r="N620"/>
  <c r="M620"/>
  <c r="L620"/>
  <c r="L909"/>
  <c r="M909"/>
  <c r="N909"/>
  <c r="O909"/>
  <c r="M742"/>
  <c r="N742"/>
  <c r="L742"/>
  <c r="L958"/>
  <c r="M958"/>
  <c r="N958"/>
  <c r="M934"/>
  <c r="L934"/>
  <c r="N934"/>
  <c r="L828"/>
  <c r="N828"/>
  <c r="M828"/>
  <c r="L819"/>
  <c r="M819"/>
  <c r="N819"/>
  <c r="O819"/>
  <c r="L974"/>
  <c r="M974"/>
  <c r="N974"/>
  <c r="L986"/>
  <c r="M986"/>
  <c r="N986"/>
  <c r="M902"/>
  <c r="L902"/>
  <c r="N902"/>
  <c r="L853"/>
  <c r="M853"/>
  <c r="N853"/>
  <c r="O853"/>
  <c r="L795"/>
  <c r="M795"/>
  <c r="N795"/>
  <c r="O795"/>
  <c r="L763"/>
  <c r="M763"/>
  <c r="N763"/>
  <c r="O763"/>
  <c r="L731"/>
  <c r="M731"/>
  <c r="N731"/>
  <c r="O731"/>
  <c r="L699"/>
  <c r="M699"/>
  <c r="O699"/>
  <c r="N699"/>
  <c r="L667"/>
  <c r="M667"/>
  <c r="N667"/>
  <c r="O667"/>
  <c r="L644"/>
  <c r="M644"/>
  <c r="N644"/>
  <c r="L596"/>
  <c r="N596"/>
  <c r="M596"/>
  <c r="M622"/>
  <c r="N622"/>
  <c r="O622"/>
  <c r="L622"/>
  <c r="L877"/>
  <c r="M877"/>
  <c r="N877"/>
  <c r="O877"/>
  <c r="N744"/>
  <c r="L744"/>
  <c r="M744"/>
  <c r="N648"/>
  <c r="L648"/>
  <c r="M648"/>
  <c r="N636"/>
  <c r="M636"/>
  <c r="L636"/>
  <c r="M774"/>
  <c r="N774"/>
  <c r="L774"/>
  <c r="N696"/>
  <c r="L696"/>
  <c r="M696"/>
  <c r="O692"/>
  <c r="O604"/>
  <c r="O726"/>
  <c r="O708"/>
  <c r="O640"/>
  <c r="O836"/>
  <c r="O772"/>
  <c r="O742"/>
  <c r="O954"/>
  <c r="O666"/>
  <c r="O740"/>
  <c r="O676"/>
  <c r="O990"/>
  <c r="O776"/>
  <c r="O804"/>
  <c r="O724"/>
  <c r="O596"/>
  <c r="O694"/>
  <c r="O774"/>
  <c r="O646"/>
  <c r="L221"/>
  <c r="N221"/>
  <c r="O17"/>
  <c r="N17"/>
  <c r="O14"/>
  <c r="N14"/>
  <c r="O33"/>
  <c r="N33"/>
  <c r="L35"/>
  <c r="N35"/>
  <c r="M48"/>
  <c r="N48"/>
  <c r="M66"/>
  <c r="N66"/>
  <c r="M68"/>
  <c r="N68"/>
  <c r="L69"/>
  <c r="N69"/>
  <c r="M74"/>
  <c r="N74"/>
  <c r="L75"/>
  <c r="N75"/>
  <c r="L89"/>
  <c r="N89"/>
  <c r="L83"/>
  <c r="N83"/>
  <c r="L109"/>
  <c r="N109"/>
  <c r="L111"/>
  <c r="N111"/>
  <c r="M82"/>
  <c r="N82"/>
  <c r="M104"/>
  <c r="N104"/>
  <c r="L133"/>
  <c r="N133"/>
  <c r="L143"/>
  <c r="N143"/>
  <c r="L158"/>
  <c r="N158"/>
  <c r="L145"/>
  <c r="N145"/>
  <c r="L147"/>
  <c r="N147"/>
  <c r="L165"/>
  <c r="N165"/>
  <c r="L169"/>
  <c r="N169"/>
  <c r="L189"/>
  <c r="N189"/>
  <c r="L197"/>
  <c r="N197"/>
  <c r="L207"/>
  <c r="N207"/>
  <c r="M184"/>
  <c r="N184"/>
  <c r="M186"/>
  <c r="N186"/>
  <c r="L222"/>
  <c r="N222"/>
  <c r="O9"/>
  <c r="N9"/>
  <c r="O10"/>
  <c r="N10"/>
  <c r="O23"/>
  <c r="N23"/>
  <c r="O20"/>
  <c r="N20"/>
  <c r="O34"/>
  <c r="N34"/>
  <c r="L7"/>
  <c r="N7"/>
  <c r="L53"/>
  <c r="N53"/>
  <c r="M60"/>
  <c r="N60"/>
  <c r="L93"/>
  <c r="N93"/>
  <c r="L105"/>
  <c r="N105"/>
  <c r="L102"/>
  <c r="N102"/>
  <c r="L127"/>
  <c r="N127"/>
  <c r="L126"/>
  <c r="N126"/>
  <c r="L134"/>
  <c r="N134"/>
  <c r="M144"/>
  <c r="N144"/>
  <c r="M146"/>
  <c r="N146"/>
  <c r="L119"/>
  <c r="N119"/>
  <c r="L166"/>
  <c r="N166"/>
  <c r="L171"/>
  <c r="N171"/>
  <c r="L163"/>
  <c r="N163"/>
  <c r="L190"/>
  <c r="N190"/>
  <c r="L193"/>
  <c r="N193"/>
  <c r="L191"/>
  <c r="N191"/>
  <c r="L214"/>
  <c r="N214"/>
  <c r="M224"/>
  <c r="N224"/>
  <c r="M232"/>
  <c r="N232"/>
  <c r="L219"/>
  <c r="N219"/>
  <c r="L249"/>
  <c r="N249"/>
  <c r="L259"/>
  <c r="N259"/>
  <c r="L267"/>
  <c r="N267"/>
  <c r="M280"/>
  <c r="N280"/>
  <c r="L303"/>
  <c r="N303"/>
  <c r="L319"/>
  <c r="N319"/>
  <c r="L339"/>
  <c r="N339"/>
  <c r="L299"/>
  <c r="N299"/>
  <c r="M312"/>
  <c r="N312"/>
  <c r="M330"/>
  <c r="N330"/>
  <c r="L310"/>
  <c r="N310"/>
  <c r="L349"/>
  <c r="N349"/>
  <c r="L353"/>
  <c r="N353"/>
  <c r="M376"/>
  <c r="N376"/>
  <c r="M370"/>
  <c r="N370"/>
  <c r="L309"/>
  <c r="N309"/>
  <c r="L313"/>
  <c r="N313"/>
  <c r="M396"/>
  <c r="N396"/>
  <c r="M324"/>
  <c r="N324"/>
  <c r="M418"/>
  <c r="N418"/>
  <c r="L359"/>
  <c r="N359"/>
  <c r="M400"/>
  <c r="N400"/>
  <c r="L417"/>
  <c r="N417"/>
  <c r="M440"/>
  <c r="N440"/>
  <c r="L473"/>
  <c r="N473"/>
  <c r="M508"/>
  <c r="N508"/>
  <c r="M426"/>
  <c r="N426"/>
  <c r="M458"/>
  <c r="N458"/>
  <c r="L494"/>
  <c r="N494"/>
  <c r="L527"/>
  <c r="N527"/>
  <c r="M484"/>
  <c r="N484"/>
  <c r="M518"/>
  <c r="N518"/>
  <c r="L437"/>
  <c r="N437"/>
  <c r="L487"/>
  <c r="N487"/>
  <c r="L545"/>
  <c r="N545"/>
  <c r="M554"/>
  <c r="N554"/>
  <c r="L555"/>
  <c r="N555"/>
  <c r="M544"/>
  <c r="N544"/>
  <c r="L398"/>
  <c r="N398"/>
  <c r="L463"/>
  <c r="N463"/>
  <c r="L507"/>
  <c r="N507"/>
  <c r="O18"/>
  <c r="N18"/>
  <c r="O26"/>
  <c r="N26"/>
  <c r="O36"/>
  <c r="N36"/>
  <c r="L27"/>
  <c r="N27"/>
  <c r="L55"/>
  <c r="N55"/>
  <c r="M50"/>
  <c r="N50"/>
  <c r="L57"/>
  <c r="N57"/>
  <c r="L78"/>
  <c r="N78"/>
  <c r="M84"/>
  <c r="N84"/>
  <c r="L103"/>
  <c r="N103"/>
  <c r="M106"/>
  <c r="N106"/>
  <c r="M108"/>
  <c r="N108"/>
  <c r="L118"/>
  <c r="N118"/>
  <c r="L121"/>
  <c r="N121"/>
  <c r="M130"/>
  <c r="N130"/>
  <c r="L157"/>
  <c r="N157"/>
  <c r="L142"/>
  <c r="N142"/>
  <c r="M132"/>
  <c r="N132"/>
  <c r="M162"/>
  <c r="N162"/>
  <c r="L181"/>
  <c r="N181"/>
  <c r="L179"/>
  <c r="N179"/>
  <c r="L205"/>
  <c r="N205"/>
  <c r="L199"/>
  <c r="N199"/>
  <c r="M216"/>
  <c r="N216"/>
  <c r="L213"/>
  <c r="N213"/>
  <c r="L235"/>
  <c r="N235"/>
  <c r="M218"/>
  <c r="N218"/>
  <c r="L245"/>
  <c r="N245"/>
  <c r="M242"/>
  <c r="N242"/>
  <c r="M244"/>
  <c r="N244"/>
  <c r="L277"/>
  <c r="N277"/>
  <c r="L295"/>
  <c r="N295"/>
  <c r="L251"/>
  <c r="N251"/>
  <c r="L279"/>
  <c r="N279"/>
  <c r="M276"/>
  <c r="N276"/>
  <c r="L315"/>
  <c r="N315"/>
  <c r="L355"/>
  <c r="N355"/>
  <c r="L325"/>
  <c r="N325"/>
  <c r="L347"/>
  <c r="N347"/>
  <c r="M306"/>
  <c r="N306"/>
  <c r="M322"/>
  <c r="N322"/>
  <c r="L345"/>
  <c r="N345"/>
  <c r="L327"/>
  <c r="N327"/>
  <c r="M344"/>
  <c r="N344"/>
  <c r="L343"/>
  <c r="N343"/>
  <c r="M260"/>
  <c r="N260"/>
  <c r="L383"/>
  <c r="N383"/>
  <c r="L369"/>
  <c r="N369"/>
  <c r="M386"/>
  <c r="N386"/>
  <c r="M394"/>
  <c r="N394"/>
  <c r="L414"/>
  <c r="N414"/>
  <c r="L375"/>
  <c r="N375"/>
  <c r="M412"/>
  <c r="N412"/>
  <c r="L413"/>
  <c r="N413"/>
  <c r="M452"/>
  <c r="N452"/>
  <c r="M488"/>
  <c r="N488"/>
  <c r="L521"/>
  <c r="N521"/>
  <c r="L454"/>
  <c r="N454"/>
  <c r="M490"/>
  <c r="N490"/>
  <c r="L523"/>
  <c r="N523"/>
  <c r="L497"/>
  <c r="N497"/>
  <c r="M530"/>
  <c r="N530"/>
  <c r="L486"/>
  <c r="N486"/>
  <c r="L541"/>
  <c r="N541"/>
  <c r="M550"/>
  <c r="N550"/>
  <c r="L547"/>
  <c r="N547"/>
  <c r="M540"/>
  <c r="N540"/>
  <c r="L431"/>
  <c r="N431"/>
  <c r="L447"/>
  <c r="N447"/>
  <c r="L439"/>
  <c r="N439"/>
  <c r="O8"/>
  <c r="N8"/>
  <c r="M44"/>
  <c r="N44"/>
  <c r="L49"/>
  <c r="N49"/>
  <c r="M56"/>
  <c r="N56"/>
  <c r="L51"/>
  <c r="N51"/>
  <c r="L62"/>
  <c r="N62"/>
  <c r="L70"/>
  <c r="N70"/>
  <c r="L77"/>
  <c r="N77"/>
  <c r="L73"/>
  <c r="N73"/>
  <c r="L86"/>
  <c r="N86"/>
  <c r="L87"/>
  <c r="N87"/>
  <c r="L99"/>
  <c r="N99"/>
  <c r="M80"/>
  <c r="N80"/>
  <c r="L101"/>
  <c r="N101"/>
  <c r="M96"/>
  <c r="N96"/>
  <c r="L91"/>
  <c r="N91"/>
  <c r="L94"/>
  <c r="N94"/>
  <c r="L117"/>
  <c r="N117"/>
  <c r="M114"/>
  <c r="N114"/>
  <c r="L115"/>
  <c r="N115"/>
  <c r="L137"/>
  <c r="N137"/>
  <c r="L125"/>
  <c r="N125"/>
  <c r="L129"/>
  <c r="N129"/>
  <c r="M152"/>
  <c r="N152"/>
  <c r="M140"/>
  <c r="N140"/>
  <c r="M156"/>
  <c r="N156"/>
  <c r="M154"/>
  <c r="N154"/>
  <c r="M128"/>
  <c r="N128"/>
  <c r="L135"/>
  <c r="N135"/>
  <c r="L159"/>
  <c r="N159"/>
  <c r="L182"/>
  <c r="N182"/>
  <c r="L175"/>
  <c r="N175"/>
  <c r="M180"/>
  <c r="N180"/>
  <c r="M178"/>
  <c r="N178"/>
  <c r="L173"/>
  <c r="N173"/>
  <c r="M200"/>
  <c r="N200"/>
  <c r="L201"/>
  <c r="N201"/>
  <c r="M208"/>
  <c r="N208"/>
  <c r="M204"/>
  <c r="N204"/>
  <c r="L198"/>
  <c r="N198"/>
  <c r="L211"/>
  <c r="N211"/>
  <c r="M192"/>
  <c r="N192"/>
  <c r="L183"/>
  <c r="N183"/>
  <c r="L215"/>
  <c r="N215"/>
  <c r="L230"/>
  <c r="N230"/>
  <c r="L231"/>
  <c r="N231"/>
  <c r="L233"/>
  <c r="N233"/>
  <c r="L227"/>
  <c r="N227"/>
  <c r="M212"/>
  <c r="N212"/>
  <c r="L241"/>
  <c r="N241"/>
  <c r="M258"/>
  <c r="N258"/>
  <c r="M250"/>
  <c r="N250"/>
  <c r="L247"/>
  <c r="N247"/>
  <c r="M240"/>
  <c r="N240"/>
  <c r="L253"/>
  <c r="N253"/>
  <c r="L273"/>
  <c r="N273"/>
  <c r="L289"/>
  <c r="N289"/>
  <c r="L278"/>
  <c r="N278"/>
  <c r="L297"/>
  <c r="N297"/>
  <c r="M268"/>
  <c r="N268"/>
  <c r="L275"/>
  <c r="N275"/>
  <c r="L262"/>
  <c r="N262"/>
  <c r="M272"/>
  <c r="N272"/>
  <c r="M288"/>
  <c r="N288"/>
  <c r="L311"/>
  <c r="N311"/>
  <c r="L329"/>
  <c r="N329"/>
  <c r="L351"/>
  <c r="N351"/>
  <c r="M304"/>
  <c r="N304"/>
  <c r="M320"/>
  <c r="N320"/>
  <c r="L341"/>
  <c r="N341"/>
  <c r="L302"/>
  <c r="N302"/>
  <c r="L318"/>
  <c r="N318"/>
  <c r="M338"/>
  <c r="N338"/>
  <c r="L342"/>
  <c r="N342"/>
  <c r="M340"/>
  <c r="N340"/>
  <c r="L335"/>
  <c r="N335"/>
  <c r="L367"/>
  <c r="N367"/>
  <c r="L385"/>
  <c r="N385"/>
  <c r="L358"/>
  <c r="N358"/>
  <c r="M378"/>
  <c r="N378"/>
  <c r="L350"/>
  <c r="N350"/>
  <c r="L365"/>
  <c r="N365"/>
  <c r="M380"/>
  <c r="N380"/>
  <c r="L382"/>
  <c r="N382"/>
  <c r="M388"/>
  <c r="N388"/>
  <c r="L390"/>
  <c r="N390"/>
  <c r="L389"/>
  <c r="N389"/>
  <c r="M360"/>
  <c r="N360"/>
  <c r="M410"/>
  <c r="N410"/>
  <c r="L403"/>
  <c r="N403"/>
  <c r="L419"/>
  <c r="N419"/>
  <c r="L371"/>
  <c r="N371"/>
  <c r="L391"/>
  <c r="N391"/>
  <c r="M408"/>
  <c r="N408"/>
  <c r="M424"/>
  <c r="N424"/>
  <c r="L405"/>
  <c r="N405"/>
  <c r="M432"/>
  <c r="N432"/>
  <c r="M448"/>
  <c r="N448"/>
  <c r="L465"/>
  <c r="N465"/>
  <c r="M482"/>
  <c r="N482"/>
  <c r="M500"/>
  <c r="N500"/>
  <c r="L517"/>
  <c r="N517"/>
  <c r="L533"/>
  <c r="N533"/>
  <c r="M434"/>
  <c r="N434"/>
  <c r="M450"/>
  <c r="N450"/>
  <c r="L467"/>
  <c r="N467"/>
  <c r="L485"/>
  <c r="N485"/>
  <c r="L502"/>
  <c r="N502"/>
  <c r="L519"/>
  <c r="N519"/>
  <c r="M468"/>
  <c r="N468"/>
  <c r="L481"/>
  <c r="N481"/>
  <c r="L493"/>
  <c r="N493"/>
  <c r="L509"/>
  <c r="N509"/>
  <c r="M526"/>
  <c r="N526"/>
  <c r="L429"/>
  <c r="N429"/>
  <c r="L445"/>
  <c r="N445"/>
  <c r="L461"/>
  <c r="N461"/>
  <c r="M464"/>
  <c r="N464"/>
  <c r="L537"/>
  <c r="N537"/>
  <c r="L553"/>
  <c r="N553"/>
  <c r="M546"/>
  <c r="N546"/>
  <c r="L535"/>
  <c r="N535"/>
  <c r="L543"/>
  <c r="N543"/>
  <c r="M520"/>
  <c r="N520"/>
  <c r="M536"/>
  <c r="N536"/>
  <c r="M552"/>
  <c r="N552"/>
  <c r="L427"/>
  <c r="N427"/>
  <c r="L443"/>
  <c r="N443"/>
  <c r="L451"/>
  <c r="N451"/>
  <c r="L495"/>
  <c r="N495"/>
  <c r="L491"/>
  <c r="N491"/>
  <c r="M228"/>
  <c r="N228"/>
  <c r="L246"/>
  <c r="N246"/>
  <c r="M256"/>
  <c r="N256"/>
  <c r="L238"/>
  <c r="N238"/>
  <c r="M264"/>
  <c r="N264"/>
  <c r="L281"/>
  <c r="N281"/>
  <c r="L270"/>
  <c r="N270"/>
  <c r="L286"/>
  <c r="N286"/>
  <c r="L261"/>
  <c r="N261"/>
  <c r="L263"/>
  <c r="N263"/>
  <c r="L287"/>
  <c r="N287"/>
  <c r="M352"/>
  <c r="N352"/>
  <c r="M328"/>
  <c r="N328"/>
  <c r="L331"/>
  <c r="N331"/>
  <c r="M348"/>
  <c r="N348"/>
  <c r="M292"/>
  <c r="N292"/>
  <c r="L294"/>
  <c r="N294"/>
  <c r="L373"/>
  <c r="N373"/>
  <c r="M368"/>
  <c r="N368"/>
  <c r="L366"/>
  <c r="N366"/>
  <c r="M402"/>
  <c r="N402"/>
  <c r="L411"/>
  <c r="N411"/>
  <c r="L379"/>
  <c r="N379"/>
  <c r="M416"/>
  <c r="N416"/>
  <c r="L421"/>
  <c r="N421"/>
  <c r="M456"/>
  <c r="N456"/>
  <c r="M492"/>
  <c r="N492"/>
  <c r="L525"/>
  <c r="N525"/>
  <c r="M442"/>
  <c r="N442"/>
  <c r="L475"/>
  <c r="N475"/>
  <c r="L510"/>
  <c r="N510"/>
  <c r="L477"/>
  <c r="N477"/>
  <c r="L501"/>
  <c r="N501"/>
  <c r="M534"/>
  <c r="N534"/>
  <c r="L453"/>
  <c r="N453"/>
  <c r="M466"/>
  <c r="N466"/>
  <c r="M538"/>
  <c r="N538"/>
  <c r="L559"/>
  <c r="N559"/>
  <c r="M528"/>
  <c r="N528"/>
  <c r="L513"/>
  <c r="N513"/>
  <c r="L499"/>
  <c r="N499"/>
  <c r="L455"/>
  <c r="N455"/>
  <c r="O13"/>
  <c r="N13"/>
  <c r="O12"/>
  <c r="N12"/>
  <c r="O22"/>
  <c r="N22"/>
  <c r="O4"/>
  <c r="N4"/>
  <c r="O28"/>
  <c r="N28"/>
  <c r="M46"/>
  <c r="N46"/>
  <c r="L59"/>
  <c r="N59"/>
  <c r="M64"/>
  <c r="N64"/>
  <c r="L61"/>
  <c r="N61"/>
  <c r="L67"/>
  <c r="N67"/>
  <c r="L85"/>
  <c r="N85"/>
  <c r="M88"/>
  <c r="N88"/>
  <c r="M100"/>
  <c r="N100"/>
  <c r="M98"/>
  <c r="N98"/>
  <c r="L113"/>
  <c r="N113"/>
  <c r="M122"/>
  <c r="N122"/>
  <c r="M136"/>
  <c r="N136"/>
  <c r="L149"/>
  <c r="N149"/>
  <c r="L141"/>
  <c r="N141"/>
  <c r="L139"/>
  <c r="N139"/>
  <c r="L161"/>
  <c r="N161"/>
  <c r="M164"/>
  <c r="N164"/>
  <c r="M160"/>
  <c r="N160"/>
  <c r="L206"/>
  <c r="N206"/>
  <c r="M172"/>
  <c r="N172"/>
  <c r="L187"/>
  <c r="N187"/>
  <c r="L209"/>
  <c r="N209"/>
  <c r="M234"/>
  <c r="N234"/>
  <c r="L217"/>
  <c r="N217"/>
  <c r="M220"/>
  <c r="N220"/>
  <c r="L255"/>
  <c r="N255"/>
  <c r="M252"/>
  <c r="N252"/>
  <c r="L257"/>
  <c r="N257"/>
  <c r="M282"/>
  <c r="N282"/>
  <c r="M298"/>
  <c r="N298"/>
  <c r="M266"/>
  <c r="N266"/>
  <c r="L293"/>
  <c r="N293"/>
  <c r="L333"/>
  <c r="N333"/>
  <c r="M308"/>
  <c r="N308"/>
  <c r="M372"/>
  <c r="N372"/>
  <c r="L363"/>
  <c r="N363"/>
  <c r="L301"/>
  <c r="N301"/>
  <c r="L305"/>
  <c r="N305"/>
  <c r="M392"/>
  <c r="N392"/>
  <c r="M364"/>
  <c r="N364"/>
  <c r="L407"/>
  <c r="N407"/>
  <c r="L423"/>
  <c r="N423"/>
  <c r="L395"/>
  <c r="N395"/>
  <c r="L409"/>
  <c r="N409"/>
  <c r="M436"/>
  <c r="N436"/>
  <c r="L469"/>
  <c r="N469"/>
  <c r="M504"/>
  <c r="N504"/>
  <c r="L438"/>
  <c r="N438"/>
  <c r="L471"/>
  <c r="N471"/>
  <c r="M506"/>
  <c r="N506"/>
  <c r="M472"/>
  <c r="N472"/>
  <c r="M514"/>
  <c r="N514"/>
  <c r="L433"/>
  <c r="N433"/>
  <c r="L449"/>
  <c r="N449"/>
  <c r="M476"/>
  <c r="N476"/>
  <c r="L557"/>
  <c r="N557"/>
  <c r="L551"/>
  <c r="N551"/>
  <c r="M524"/>
  <c r="N524"/>
  <c r="M556"/>
  <c r="N556"/>
  <c r="L459"/>
  <c r="N459"/>
  <c r="L503"/>
  <c r="N503"/>
  <c r="O16"/>
  <c r="N16"/>
  <c r="O15"/>
  <c r="N15"/>
  <c r="O21"/>
  <c r="N21"/>
  <c r="O3"/>
  <c r="N3"/>
  <c r="O31"/>
  <c r="N31"/>
  <c r="O32"/>
  <c r="N32"/>
  <c r="O39"/>
  <c r="N39"/>
  <c r="O41"/>
  <c r="N41"/>
  <c r="M40"/>
  <c r="N40"/>
  <c r="L19"/>
  <c r="N19"/>
  <c r="L54"/>
  <c r="N54"/>
  <c r="O5"/>
  <c r="N5"/>
  <c r="O6"/>
  <c r="N6"/>
  <c r="O24"/>
  <c r="N24"/>
  <c r="O25"/>
  <c r="N25"/>
  <c r="O29"/>
  <c r="N29"/>
  <c r="O37"/>
  <c r="N37"/>
  <c r="L42"/>
  <c r="N42"/>
  <c r="L11"/>
  <c r="N11"/>
  <c r="O43"/>
  <c r="N43"/>
  <c r="L45"/>
  <c r="N45"/>
  <c r="L47"/>
  <c r="N47"/>
  <c r="M52"/>
  <c r="N52"/>
  <c r="M58"/>
  <c r="N58"/>
  <c r="L63"/>
  <c r="N63"/>
  <c r="L71"/>
  <c r="N71"/>
  <c r="L65"/>
  <c r="N65"/>
  <c r="M76"/>
  <c r="N76"/>
  <c r="L81"/>
  <c r="N81"/>
  <c r="L79"/>
  <c r="N79"/>
  <c r="L95"/>
  <c r="N95"/>
  <c r="M72"/>
  <c r="N72"/>
  <c r="L97"/>
  <c r="N97"/>
  <c r="M92"/>
  <c r="N92"/>
  <c r="L110"/>
  <c r="N110"/>
  <c r="M90"/>
  <c r="N90"/>
  <c r="L107"/>
  <c r="N107"/>
  <c r="M112"/>
  <c r="N112"/>
  <c r="M138"/>
  <c r="N138"/>
  <c r="L131"/>
  <c r="N131"/>
  <c r="M120"/>
  <c r="N120"/>
  <c r="M124"/>
  <c r="N124"/>
  <c r="M148"/>
  <c r="N148"/>
  <c r="L153"/>
  <c r="N153"/>
  <c r="L151"/>
  <c r="N151"/>
  <c r="L150"/>
  <c r="N150"/>
  <c r="M116"/>
  <c r="N116"/>
  <c r="L123"/>
  <c r="N123"/>
  <c r="L155"/>
  <c r="N155"/>
  <c r="L177"/>
  <c r="N177"/>
  <c r="M170"/>
  <c r="N170"/>
  <c r="M176"/>
  <c r="N176"/>
  <c r="L174"/>
  <c r="N174"/>
  <c r="M168"/>
  <c r="N168"/>
  <c r="M194"/>
  <c r="N194"/>
  <c r="L195"/>
  <c r="N195"/>
  <c r="M202"/>
  <c r="N202"/>
  <c r="M196"/>
  <c r="N196"/>
  <c r="L185"/>
  <c r="N185"/>
  <c r="L203"/>
  <c r="N203"/>
  <c r="M188"/>
  <c r="N188"/>
  <c r="L167"/>
  <c r="N167"/>
  <c r="M210"/>
  <c r="N210"/>
  <c r="L225"/>
  <c r="N225"/>
  <c r="M226"/>
  <c r="N226"/>
  <c r="L229"/>
  <c r="N229"/>
  <c r="L237"/>
  <c r="N237"/>
  <c r="L223"/>
  <c r="N223"/>
  <c r="M236"/>
  <c r="N236"/>
  <c r="L254"/>
  <c r="N254"/>
  <c r="L243"/>
  <c r="N243"/>
  <c r="L239"/>
  <c r="N239"/>
  <c r="M248"/>
  <c r="N248"/>
  <c r="L269"/>
  <c r="N269"/>
  <c r="L285"/>
  <c r="N285"/>
  <c r="M274"/>
  <c r="N274"/>
  <c r="M290"/>
  <c r="N290"/>
  <c r="L265"/>
  <c r="N265"/>
  <c r="L271"/>
  <c r="N271"/>
  <c r="L291"/>
  <c r="N291"/>
  <c r="L283"/>
  <c r="N283"/>
  <c r="M284"/>
  <c r="N284"/>
  <c r="L307"/>
  <c r="N307"/>
  <c r="L323"/>
  <c r="N323"/>
  <c r="M346"/>
  <c r="N346"/>
  <c r="M300"/>
  <c r="N300"/>
  <c r="M316"/>
  <c r="N316"/>
  <c r="L334"/>
  <c r="N334"/>
  <c r="M356"/>
  <c r="N356"/>
  <c r="M314"/>
  <c r="N314"/>
  <c r="M332"/>
  <c r="N332"/>
  <c r="M354"/>
  <c r="N354"/>
  <c r="L337"/>
  <c r="N337"/>
  <c r="L357"/>
  <c r="N357"/>
  <c r="L361"/>
  <c r="N361"/>
  <c r="L381"/>
  <c r="N381"/>
  <c r="M296"/>
  <c r="N296"/>
  <c r="L374"/>
  <c r="N374"/>
  <c r="L326"/>
  <c r="N326"/>
  <c r="L317"/>
  <c r="N317"/>
  <c r="L377"/>
  <c r="N377"/>
  <c r="L321"/>
  <c r="N321"/>
  <c r="M384"/>
  <c r="N384"/>
  <c r="M362"/>
  <c r="N362"/>
  <c r="L393"/>
  <c r="N393"/>
  <c r="M336"/>
  <c r="N336"/>
  <c r="L406"/>
  <c r="N406"/>
  <c r="L422"/>
  <c r="N422"/>
  <c r="L415"/>
  <c r="N415"/>
  <c r="L397"/>
  <c r="N397"/>
  <c r="L387"/>
  <c r="N387"/>
  <c r="M404"/>
  <c r="N404"/>
  <c r="M420"/>
  <c r="N420"/>
  <c r="L401"/>
  <c r="N401"/>
  <c r="M428"/>
  <c r="N428"/>
  <c r="M444"/>
  <c r="N444"/>
  <c r="M460"/>
  <c r="N460"/>
  <c r="L478"/>
  <c r="N478"/>
  <c r="M496"/>
  <c r="N496"/>
  <c r="M512"/>
  <c r="N512"/>
  <c r="L529"/>
  <c r="N529"/>
  <c r="L430"/>
  <c r="N430"/>
  <c r="L446"/>
  <c r="N446"/>
  <c r="L462"/>
  <c r="N462"/>
  <c r="M480"/>
  <c r="N480"/>
  <c r="M498"/>
  <c r="N498"/>
  <c r="L515"/>
  <c r="N515"/>
  <c r="L531"/>
  <c r="N531"/>
  <c r="L489"/>
  <c r="N489"/>
  <c r="L505"/>
  <c r="N505"/>
  <c r="M522"/>
  <c r="N522"/>
  <c r="L425"/>
  <c r="N425"/>
  <c r="L441"/>
  <c r="N441"/>
  <c r="L457"/>
  <c r="N457"/>
  <c r="L470"/>
  <c r="N470"/>
  <c r="M474"/>
  <c r="N474"/>
  <c r="L549"/>
  <c r="N549"/>
  <c r="M542"/>
  <c r="N542"/>
  <c r="M558"/>
  <c r="N558"/>
  <c r="L539"/>
  <c r="N539"/>
  <c r="M516"/>
  <c r="N516"/>
  <c r="M532"/>
  <c r="N532"/>
  <c r="M548"/>
  <c r="N548"/>
  <c r="L399"/>
  <c r="N399"/>
  <c r="L435"/>
  <c r="N435"/>
  <c r="L511"/>
  <c r="N511"/>
  <c r="L479"/>
  <c r="N479"/>
  <c r="L483"/>
  <c r="N483"/>
  <c r="O155"/>
  <c r="L532"/>
  <c r="O532"/>
  <c r="O239"/>
  <c r="M435"/>
  <c r="M399"/>
  <c r="L548"/>
  <c r="M511"/>
  <c r="O435"/>
  <c r="L472"/>
  <c r="M495"/>
  <c r="O503"/>
  <c r="M443"/>
  <c r="O548"/>
  <c r="O463"/>
  <c r="O507"/>
  <c r="M379"/>
  <c r="L464"/>
  <c r="L516"/>
  <c r="L558"/>
  <c r="O516"/>
  <c r="M549"/>
  <c r="M507"/>
  <c r="M463"/>
  <c r="M499"/>
  <c r="L488"/>
  <c r="M455"/>
  <c r="L498"/>
  <c r="M527"/>
  <c r="L432"/>
  <c r="M465"/>
  <c r="M503"/>
  <c r="M459"/>
  <c r="M447"/>
  <c r="O459"/>
  <c r="M439"/>
  <c r="O447"/>
  <c r="O439"/>
  <c r="L534"/>
  <c r="M494"/>
  <c r="O427"/>
  <c r="O443"/>
  <c r="O495"/>
  <c r="M451"/>
  <c r="M491"/>
  <c r="O491"/>
  <c r="O552"/>
  <c r="M475"/>
  <c r="M510"/>
  <c r="O451"/>
  <c r="O431"/>
  <c r="O455"/>
  <c r="O499"/>
  <c r="M523"/>
  <c r="O544"/>
  <c r="L514"/>
  <c r="L544"/>
  <c r="M449"/>
  <c r="M513"/>
  <c r="O398"/>
  <c r="M398"/>
  <c r="L416"/>
  <c r="L418"/>
  <c r="L508"/>
  <c r="O335"/>
  <c r="O472"/>
  <c r="L530"/>
  <c r="M433"/>
  <c r="M486"/>
  <c r="M431"/>
  <c r="L520"/>
  <c r="L536"/>
  <c r="L476"/>
  <c r="M541"/>
  <c r="O547"/>
  <c r="O340"/>
  <c r="L542"/>
  <c r="L552"/>
  <c r="M557"/>
  <c r="O551"/>
  <c r="M547"/>
  <c r="M427"/>
  <c r="L540"/>
  <c r="L550"/>
  <c r="M430"/>
  <c r="M529"/>
  <c r="M551"/>
  <c r="O520"/>
  <c r="O470"/>
  <c r="O536"/>
  <c r="O537"/>
  <c r="M407"/>
  <c r="L482"/>
  <c r="L528"/>
  <c r="M497"/>
  <c r="M517"/>
  <c r="M539"/>
  <c r="O555"/>
  <c r="O542"/>
  <c r="O549"/>
  <c r="O475"/>
  <c r="O528"/>
  <c r="O486"/>
  <c r="O464"/>
  <c r="O513"/>
  <c r="O523"/>
  <c r="O540"/>
  <c r="O556"/>
  <c r="O541"/>
  <c r="L524"/>
  <c r="L556"/>
  <c r="M521"/>
  <c r="M533"/>
  <c r="O426"/>
  <c r="O471"/>
  <c r="M471"/>
  <c r="L490"/>
  <c r="L506"/>
  <c r="M473"/>
  <c r="O524"/>
  <c r="O539"/>
  <c r="O546"/>
  <c r="L504"/>
  <c r="L466"/>
  <c r="L538"/>
  <c r="L546"/>
  <c r="L554"/>
  <c r="M401"/>
  <c r="L492"/>
  <c r="M535"/>
  <c r="M543"/>
  <c r="M559"/>
  <c r="O484"/>
  <c r="O476"/>
  <c r="O550"/>
  <c r="O554"/>
  <c r="O545"/>
  <c r="O557"/>
  <c r="L440"/>
  <c r="M485"/>
  <c r="M555"/>
  <c r="O438"/>
  <c r="O538"/>
  <c r="M437"/>
  <c r="L480"/>
  <c r="L450"/>
  <c r="L522"/>
  <c r="M537"/>
  <c r="M545"/>
  <c r="M553"/>
  <c r="O485"/>
  <c r="O515"/>
  <c r="O535"/>
  <c r="O543"/>
  <c r="O559"/>
  <c r="O553"/>
  <c r="O558"/>
  <c r="M441"/>
  <c r="M470"/>
  <c r="M505"/>
  <c r="M515"/>
  <c r="M525"/>
  <c r="O454"/>
  <c r="O467"/>
  <c r="O534"/>
  <c r="M453"/>
  <c r="M477"/>
  <c r="M501"/>
  <c r="L434"/>
  <c r="L474"/>
  <c r="L518"/>
  <c r="M438"/>
  <c r="L468"/>
  <c r="L484"/>
  <c r="M531"/>
  <c r="O434"/>
  <c r="O442"/>
  <c r="O468"/>
  <c r="O466"/>
  <c r="O474"/>
  <c r="O530"/>
  <c r="M467"/>
  <c r="L456"/>
  <c r="L448"/>
  <c r="M487"/>
  <c r="O387"/>
  <c r="O450"/>
  <c r="O480"/>
  <c r="O477"/>
  <c r="O487"/>
  <c r="O522"/>
  <c r="O501"/>
  <c r="M405"/>
  <c r="M469"/>
  <c r="L400"/>
  <c r="L496"/>
  <c r="L512"/>
  <c r="L324"/>
  <c r="L436"/>
  <c r="M446"/>
  <c r="L460"/>
  <c r="O359"/>
  <c r="O400"/>
  <c r="O417"/>
  <c r="O531"/>
  <c r="O465"/>
  <c r="O473"/>
  <c r="O482"/>
  <c r="O497"/>
  <c r="O526"/>
  <c r="O437"/>
  <c r="O453"/>
  <c r="O489"/>
  <c r="O518"/>
  <c r="L452"/>
  <c r="O469"/>
  <c r="O478"/>
  <c r="O429"/>
  <c r="O445"/>
  <c r="O461"/>
  <c r="L428"/>
  <c r="M462"/>
  <c r="O379"/>
  <c r="O411"/>
  <c r="O416"/>
  <c r="O458"/>
  <c r="O481"/>
  <c r="O505"/>
  <c r="O425"/>
  <c r="O441"/>
  <c r="O457"/>
  <c r="O493"/>
  <c r="M425"/>
  <c r="M481"/>
  <c r="M502"/>
  <c r="M411"/>
  <c r="L360"/>
  <c r="M429"/>
  <c r="M445"/>
  <c r="M461"/>
  <c r="M493"/>
  <c r="M509"/>
  <c r="M359"/>
  <c r="L426"/>
  <c r="L442"/>
  <c r="L458"/>
  <c r="L526"/>
  <c r="M417"/>
  <c r="L444"/>
  <c r="M457"/>
  <c r="M478"/>
  <c r="M489"/>
  <c r="L500"/>
  <c r="M519"/>
  <c r="O405"/>
  <c r="O430"/>
  <c r="O446"/>
  <c r="O462"/>
  <c r="O514"/>
  <c r="O433"/>
  <c r="O449"/>
  <c r="O509"/>
  <c r="M454"/>
  <c r="O494"/>
  <c r="O502"/>
  <c r="O510"/>
  <c r="O519"/>
  <c r="O527"/>
  <c r="O428"/>
  <c r="O436"/>
  <c r="O444"/>
  <c r="O452"/>
  <c r="O460"/>
  <c r="O492"/>
  <c r="O500"/>
  <c r="O508"/>
  <c r="O517"/>
  <c r="O525"/>
  <c r="O533"/>
  <c r="O490"/>
  <c r="O498"/>
  <c r="O506"/>
  <c r="O432"/>
  <c r="O440"/>
  <c r="O448"/>
  <c r="O456"/>
  <c r="O488"/>
  <c r="O496"/>
  <c r="O504"/>
  <c r="O512"/>
  <c r="O521"/>
  <c r="O529"/>
  <c r="M397"/>
  <c r="L336"/>
  <c r="M422"/>
  <c r="M387"/>
  <c r="L420"/>
  <c r="M317"/>
  <c r="L412"/>
  <c r="O401"/>
  <c r="M335"/>
  <c r="O375"/>
  <c r="M395"/>
  <c r="M391"/>
  <c r="M423"/>
  <c r="M366"/>
  <c r="M406"/>
  <c r="O414"/>
  <c r="O412"/>
  <c r="L396"/>
  <c r="M409"/>
  <c r="M413"/>
  <c r="M375"/>
  <c r="L364"/>
  <c r="O291"/>
  <c r="O366"/>
  <c r="O395"/>
  <c r="O421"/>
  <c r="M419"/>
  <c r="M319"/>
  <c r="M373"/>
  <c r="L408"/>
  <c r="L424"/>
  <c r="M367"/>
  <c r="L402"/>
  <c r="M385"/>
  <c r="L404"/>
  <c r="O324"/>
  <c r="O382"/>
  <c r="O371"/>
  <c r="O413"/>
  <c r="O403"/>
  <c r="O408"/>
  <c r="O424"/>
  <c r="M371"/>
  <c r="M403"/>
  <c r="M421"/>
  <c r="O336"/>
  <c r="O364"/>
  <c r="O419"/>
  <c r="O391"/>
  <c r="O404"/>
  <c r="O420"/>
  <c r="O409"/>
  <c r="M414"/>
  <c r="O407"/>
  <c r="O410"/>
  <c r="O397"/>
  <c r="O360"/>
  <c r="O423"/>
  <c r="O422"/>
  <c r="O406"/>
  <c r="O418"/>
  <c r="O402"/>
  <c r="L376"/>
  <c r="M415"/>
  <c r="M361"/>
  <c r="L296"/>
  <c r="L394"/>
  <c r="L410"/>
  <c r="O301"/>
  <c r="O415"/>
  <c r="M329"/>
  <c r="O348"/>
  <c r="O386"/>
  <c r="L352"/>
  <c r="L392"/>
  <c r="L346"/>
  <c r="M393"/>
  <c r="O317"/>
  <c r="M311"/>
  <c r="L348"/>
  <c r="M382"/>
  <c r="O368"/>
  <c r="O389"/>
  <c r="O390"/>
  <c r="L370"/>
  <c r="M390"/>
  <c r="O326"/>
  <c r="O358"/>
  <c r="O396"/>
  <c r="M325"/>
  <c r="M303"/>
  <c r="L362"/>
  <c r="M321"/>
  <c r="O321"/>
  <c r="O322"/>
  <c r="L322"/>
  <c r="L300"/>
  <c r="M337"/>
  <c r="O309"/>
  <c r="O306"/>
  <c r="O369"/>
  <c r="O385"/>
  <c r="O394"/>
  <c r="O362"/>
  <c r="M299"/>
  <c r="M309"/>
  <c r="M389"/>
  <c r="L354"/>
  <c r="M294"/>
  <c r="L388"/>
  <c r="O294"/>
  <c r="O388"/>
  <c r="O393"/>
  <c r="O350"/>
  <c r="L384"/>
  <c r="L306"/>
  <c r="M383"/>
  <c r="L260"/>
  <c r="M305"/>
  <c r="M326"/>
  <c r="M358"/>
  <c r="M374"/>
  <c r="O260"/>
  <c r="O384"/>
  <c r="L368"/>
  <c r="L386"/>
  <c r="M265"/>
  <c r="L308"/>
  <c r="L380"/>
  <c r="O284"/>
  <c r="O299"/>
  <c r="O319"/>
  <c r="O328"/>
  <c r="O345"/>
  <c r="O373"/>
  <c r="O383"/>
  <c r="O380"/>
  <c r="O392"/>
  <c r="L344"/>
  <c r="O296"/>
  <c r="O302"/>
  <c r="M323"/>
  <c r="M301"/>
  <c r="L328"/>
  <c r="M313"/>
  <c r="L340"/>
  <c r="M350"/>
  <c r="M377"/>
  <c r="O374"/>
  <c r="O365"/>
  <c r="M318"/>
  <c r="M345"/>
  <c r="L372"/>
  <c r="O325"/>
  <c r="M365"/>
  <c r="M302"/>
  <c r="L316"/>
  <c r="M342"/>
  <c r="M369"/>
  <c r="O265"/>
  <c r="O305"/>
  <c r="O313"/>
  <c r="O342"/>
  <c r="O377"/>
  <c r="O363"/>
  <c r="O372"/>
  <c r="M315"/>
  <c r="M357"/>
  <c r="O334"/>
  <c r="M333"/>
  <c r="L274"/>
  <c r="M343"/>
  <c r="L378"/>
  <c r="L292"/>
  <c r="O337"/>
  <c r="O303"/>
  <c r="O318"/>
  <c r="O370"/>
  <c r="O378"/>
  <c r="O367"/>
  <c r="O376"/>
  <c r="M334"/>
  <c r="O310"/>
  <c r="O343"/>
  <c r="O354"/>
  <c r="O361"/>
  <c r="M363"/>
  <c r="M349"/>
  <c r="M381"/>
  <c r="L250"/>
  <c r="L338"/>
  <c r="M289"/>
  <c r="O292"/>
  <c r="O357"/>
  <c r="O338"/>
  <c r="O381"/>
  <c r="O351"/>
  <c r="L312"/>
  <c r="L356"/>
  <c r="M307"/>
  <c r="M347"/>
  <c r="L280"/>
  <c r="M341"/>
  <c r="L290"/>
  <c r="L314"/>
  <c r="L330"/>
  <c r="L332"/>
  <c r="M353"/>
  <c r="M331"/>
  <c r="L304"/>
  <c r="L320"/>
  <c r="M327"/>
  <c r="O287"/>
  <c r="O327"/>
  <c r="O353"/>
  <c r="O311"/>
  <c r="O314"/>
  <c r="O332"/>
  <c r="O349"/>
  <c r="O331"/>
  <c r="O344"/>
  <c r="O330"/>
  <c r="O339"/>
  <c r="O346"/>
  <c r="M339"/>
  <c r="M287"/>
  <c r="M270"/>
  <c r="M310"/>
  <c r="O263"/>
  <c r="O315"/>
  <c r="O333"/>
  <c r="O355"/>
  <c r="O304"/>
  <c r="O312"/>
  <c r="O320"/>
  <c r="O347"/>
  <c r="O356"/>
  <c r="O329"/>
  <c r="M267"/>
  <c r="M355"/>
  <c r="L272"/>
  <c r="M263"/>
  <c r="M351"/>
  <c r="O280"/>
  <c r="O267"/>
  <c r="O307"/>
  <c r="O323"/>
  <c r="O300"/>
  <c r="O308"/>
  <c r="O316"/>
  <c r="O341"/>
  <c r="O352"/>
  <c r="O293"/>
  <c r="L264"/>
  <c r="L266"/>
  <c r="M281"/>
  <c r="M239"/>
  <c r="O276"/>
  <c r="M293"/>
  <c r="L276"/>
  <c r="M243"/>
  <c r="L212"/>
  <c r="M275"/>
  <c r="L248"/>
  <c r="L284"/>
  <c r="M297"/>
  <c r="M261"/>
  <c r="O268"/>
  <c r="O298"/>
  <c r="O272"/>
  <c r="L288"/>
  <c r="M279"/>
  <c r="M273"/>
  <c r="M286"/>
  <c r="L256"/>
  <c r="L298"/>
  <c r="O266"/>
  <c r="O279"/>
  <c r="O288"/>
  <c r="O297"/>
  <c r="O275"/>
  <c r="O283"/>
  <c r="O285"/>
  <c r="O261"/>
  <c r="M291"/>
  <c r="M269"/>
  <c r="M247"/>
  <c r="M271"/>
  <c r="O281"/>
  <c r="M262"/>
  <c r="M283"/>
  <c r="M285"/>
  <c r="L282"/>
  <c r="L268"/>
  <c r="O262"/>
  <c r="O271"/>
  <c r="O269"/>
  <c r="O282"/>
  <c r="O251"/>
  <c r="O278"/>
  <c r="M251"/>
  <c r="M295"/>
  <c r="O277"/>
  <c r="O274"/>
  <c r="O290"/>
  <c r="M259"/>
  <c r="O295"/>
  <c r="M277"/>
  <c r="M238"/>
  <c r="M278"/>
  <c r="O256"/>
  <c r="O273"/>
  <c r="O289"/>
  <c r="O264"/>
  <c r="O270"/>
  <c r="O286"/>
  <c r="O212"/>
  <c r="O243"/>
  <c r="O257"/>
  <c r="L240"/>
  <c r="M246"/>
  <c r="O247"/>
  <c r="M257"/>
  <c r="M253"/>
  <c r="L218"/>
  <c r="M255"/>
  <c r="L252"/>
  <c r="O246"/>
  <c r="O253"/>
  <c r="L232"/>
  <c r="L258"/>
  <c r="M249"/>
  <c r="O240"/>
  <c r="O252"/>
  <c r="O250"/>
  <c r="M219"/>
  <c r="L188"/>
  <c r="L244"/>
  <c r="M254"/>
  <c r="O244"/>
  <c r="O254"/>
  <c r="O259"/>
  <c r="M222"/>
  <c r="O238"/>
  <c r="M245"/>
  <c r="L242"/>
  <c r="O188"/>
  <c r="O258"/>
  <c r="O241"/>
  <c r="O249"/>
  <c r="M241"/>
  <c r="O255"/>
  <c r="O245"/>
  <c r="M211"/>
  <c r="L192"/>
  <c r="O242"/>
  <c r="L236"/>
  <c r="O215"/>
  <c r="O236"/>
  <c r="M214"/>
  <c r="L228"/>
  <c r="M231"/>
  <c r="L220"/>
  <c r="O219"/>
  <c r="O228"/>
  <c r="O231"/>
  <c r="O220"/>
  <c r="M233"/>
  <c r="M187"/>
  <c r="M223"/>
  <c r="O223"/>
  <c r="O229"/>
  <c r="M235"/>
  <c r="M225"/>
  <c r="O210"/>
  <c r="M227"/>
  <c r="O227"/>
  <c r="O237"/>
  <c r="L224"/>
  <c r="M199"/>
  <c r="O233"/>
  <c r="O224"/>
  <c r="M229"/>
  <c r="M221"/>
  <c r="M237"/>
  <c r="L194"/>
  <c r="M230"/>
  <c r="O232"/>
  <c r="O230"/>
  <c r="O222"/>
  <c r="L184"/>
  <c r="O217"/>
  <c r="L234"/>
  <c r="M217"/>
  <c r="O193"/>
  <c r="O214"/>
  <c r="O213"/>
  <c r="O183"/>
  <c r="O225"/>
  <c r="L208"/>
  <c r="L226"/>
  <c r="M209"/>
  <c r="O226"/>
  <c r="O234"/>
  <c r="O209"/>
  <c r="M183"/>
  <c r="O235"/>
  <c r="M167"/>
  <c r="L210"/>
  <c r="O221"/>
  <c r="L216"/>
  <c r="M191"/>
  <c r="M215"/>
  <c r="O186"/>
  <c r="M165"/>
  <c r="M213"/>
  <c r="L186"/>
  <c r="M201"/>
  <c r="O167"/>
  <c r="O184"/>
  <c r="O192"/>
  <c r="M193"/>
  <c r="O191"/>
  <c r="O203"/>
  <c r="O199"/>
  <c r="O187"/>
  <c r="O216"/>
  <c r="O211"/>
  <c r="M198"/>
  <c r="M155"/>
  <c r="M190"/>
  <c r="O168"/>
  <c r="M203"/>
  <c r="M206"/>
  <c r="O194"/>
  <c r="L128"/>
  <c r="O198"/>
  <c r="O204"/>
  <c r="L178"/>
  <c r="M207"/>
  <c r="L172"/>
  <c r="L204"/>
  <c r="O172"/>
  <c r="O185"/>
  <c r="M181"/>
  <c r="O197"/>
  <c r="M173"/>
  <c r="L200"/>
  <c r="M185"/>
  <c r="L196"/>
  <c r="O173"/>
  <c r="O196"/>
  <c r="O207"/>
  <c r="O200"/>
  <c r="O201"/>
  <c r="M195"/>
  <c r="M197"/>
  <c r="M174"/>
  <c r="M163"/>
  <c r="L168"/>
  <c r="M189"/>
  <c r="M205"/>
  <c r="L162"/>
  <c r="L202"/>
  <c r="O163"/>
  <c r="O208"/>
  <c r="O205"/>
  <c r="O206"/>
  <c r="O190"/>
  <c r="M147"/>
  <c r="O119"/>
  <c r="O162"/>
  <c r="O195"/>
  <c r="O202"/>
  <c r="O189"/>
  <c r="L160"/>
  <c r="L176"/>
  <c r="O165"/>
  <c r="O174"/>
  <c r="O160"/>
  <c r="O176"/>
  <c r="O179"/>
  <c r="O182"/>
  <c r="O169"/>
  <c r="M169"/>
  <c r="M182"/>
  <c r="M179"/>
  <c r="L164"/>
  <c r="L180"/>
  <c r="O123"/>
  <c r="O135"/>
  <c r="O180"/>
  <c r="M123"/>
  <c r="M171"/>
  <c r="M161"/>
  <c r="O159"/>
  <c r="O178"/>
  <c r="O161"/>
  <c r="O164"/>
  <c r="O177"/>
  <c r="M175"/>
  <c r="M145"/>
  <c r="L170"/>
  <c r="M166"/>
  <c r="M177"/>
  <c r="O147"/>
  <c r="O166"/>
  <c r="O175"/>
  <c r="O170"/>
  <c r="M119"/>
  <c r="O145"/>
  <c r="O171"/>
  <c r="O181"/>
  <c r="M159"/>
  <c r="M139"/>
  <c r="M135"/>
  <c r="O132"/>
  <c r="O139"/>
  <c r="L124"/>
  <c r="M151"/>
  <c r="M141"/>
  <c r="L132"/>
  <c r="L154"/>
  <c r="O108"/>
  <c r="L116"/>
  <c r="M150"/>
  <c r="O154"/>
  <c r="O116"/>
  <c r="O128"/>
  <c r="O156"/>
  <c r="O158"/>
  <c r="M142"/>
  <c r="M115"/>
  <c r="L156"/>
  <c r="O141"/>
  <c r="M149"/>
  <c r="O150"/>
  <c r="O151"/>
  <c r="L148"/>
  <c r="M157"/>
  <c r="O157"/>
  <c r="O115"/>
  <c r="O146"/>
  <c r="L140"/>
  <c r="O142"/>
  <c r="L146"/>
  <c r="M158"/>
  <c r="M131"/>
  <c r="L152"/>
  <c r="M143"/>
  <c r="O129"/>
  <c r="O143"/>
  <c r="O153"/>
  <c r="O133"/>
  <c r="O130"/>
  <c r="O152"/>
  <c r="O149"/>
  <c r="O140"/>
  <c r="M134"/>
  <c r="L144"/>
  <c r="L130"/>
  <c r="M129"/>
  <c r="M153"/>
  <c r="O148"/>
  <c r="O144"/>
  <c r="M125"/>
  <c r="L120"/>
  <c r="L122"/>
  <c r="O126"/>
  <c r="M113"/>
  <c r="O113"/>
  <c r="O122"/>
  <c r="L136"/>
  <c r="O136"/>
  <c r="M127"/>
  <c r="O134"/>
  <c r="O125"/>
  <c r="L138"/>
  <c r="O138"/>
  <c r="O121"/>
  <c r="O124"/>
  <c r="O120"/>
  <c r="M121"/>
  <c r="O137"/>
  <c r="M133"/>
  <c r="M126"/>
  <c r="M137"/>
  <c r="O127"/>
  <c r="O131"/>
  <c r="M118"/>
  <c r="O93"/>
  <c r="O114"/>
  <c r="L114"/>
  <c r="O91"/>
  <c r="L72"/>
  <c r="O107"/>
  <c r="L98"/>
  <c r="O117"/>
  <c r="M117"/>
  <c r="O112"/>
  <c r="M91"/>
  <c r="L112"/>
  <c r="L106"/>
  <c r="M94"/>
  <c r="O98"/>
  <c r="L100"/>
  <c r="O94"/>
  <c r="M99"/>
  <c r="L104"/>
  <c r="O104"/>
  <c r="O118"/>
  <c r="L96"/>
  <c r="L84"/>
  <c r="M110"/>
  <c r="M102"/>
  <c r="L90"/>
  <c r="M107"/>
  <c r="L88"/>
  <c r="O90"/>
  <c r="O101"/>
  <c r="M101"/>
  <c r="O105"/>
  <c r="M93"/>
  <c r="L108"/>
  <c r="O82"/>
  <c r="O111"/>
  <c r="O92"/>
  <c r="L82"/>
  <c r="M111"/>
  <c r="M105"/>
  <c r="O102"/>
  <c r="O110"/>
  <c r="O109"/>
  <c r="M109"/>
  <c r="M97"/>
  <c r="O80"/>
  <c r="O72"/>
  <c r="O96"/>
  <c r="L80"/>
  <c r="M95"/>
  <c r="L92"/>
  <c r="O99"/>
  <c r="O100"/>
  <c r="M86"/>
  <c r="O88"/>
  <c r="O97"/>
  <c r="O106"/>
  <c r="M87"/>
  <c r="M103"/>
  <c r="O87"/>
  <c r="O89"/>
  <c r="O95"/>
  <c r="O103"/>
  <c r="M83"/>
  <c r="O83"/>
  <c r="M79"/>
  <c r="O79"/>
  <c r="O86"/>
  <c r="M85"/>
  <c r="M89"/>
  <c r="O85"/>
  <c r="O84"/>
  <c r="M81"/>
  <c r="O81"/>
  <c r="M67"/>
  <c r="O67"/>
  <c r="O75"/>
  <c r="M75"/>
  <c r="M61"/>
  <c r="M70"/>
  <c r="L68"/>
  <c r="M73"/>
  <c r="M77"/>
  <c r="O73"/>
  <c r="L76"/>
  <c r="O61"/>
  <c r="O78"/>
  <c r="O76"/>
  <c r="O74"/>
  <c r="L74"/>
  <c r="M65"/>
  <c r="M78"/>
  <c r="O70"/>
  <c r="O77"/>
  <c r="M69"/>
  <c r="O69"/>
  <c r="O65"/>
  <c r="M71"/>
  <c r="M57"/>
  <c r="O57"/>
  <c r="O68"/>
  <c r="O71"/>
  <c r="L64"/>
  <c r="O62"/>
  <c r="M63"/>
  <c r="M62"/>
  <c r="O64"/>
  <c r="O63"/>
  <c r="M51"/>
  <c r="O51"/>
  <c r="O66"/>
  <c r="L66"/>
  <c r="L56"/>
  <c r="O58"/>
  <c r="O60"/>
  <c r="L58"/>
  <c r="M59"/>
  <c r="L60"/>
  <c r="O59"/>
  <c r="O56"/>
  <c r="L52"/>
  <c r="O52"/>
  <c r="L48"/>
  <c r="M47"/>
  <c r="O48"/>
  <c r="L50"/>
  <c r="O50"/>
  <c r="M54"/>
  <c r="O49"/>
  <c r="M49"/>
  <c r="O47"/>
  <c r="O55"/>
  <c r="M53"/>
  <c r="M55"/>
  <c r="O54"/>
  <c r="O53"/>
  <c r="M7"/>
  <c r="M35"/>
  <c r="M43"/>
  <c r="L43"/>
  <c r="O7"/>
  <c r="M11"/>
  <c r="M45"/>
  <c r="L44"/>
  <c r="O44"/>
  <c r="O45"/>
  <c r="O11"/>
  <c r="L46"/>
  <c r="O46"/>
  <c r="O40"/>
  <c r="M42"/>
  <c r="O42"/>
  <c r="M27"/>
  <c r="O19"/>
  <c r="O35"/>
  <c r="L30"/>
  <c r="O30"/>
  <c r="L38"/>
  <c r="O38"/>
  <c r="O27"/>
  <c r="M19"/>
  <c r="M38"/>
  <c r="L40"/>
  <c r="M30"/>
  <c r="L17"/>
  <c r="M17"/>
  <c r="M8"/>
  <c r="L8"/>
  <c r="L31"/>
  <c r="M31"/>
  <c r="L33"/>
  <c r="M33"/>
  <c r="L13"/>
  <c r="M13"/>
  <c r="M4"/>
  <c r="L4"/>
  <c r="L25"/>
  <c r="M25"/>
  <c r="L9"/>
  <c r="M9"/>
  <c r="L14"/>
  <c r="M14"/>
  <c r="L22"/>
  <c r="M22"/>
  <c r="L21"/>
  <c r="M21"/>
  <c r="M24"/>
  <c r="L24"/>
  <c r="M32"/>
  <c r="L32"/>
  <c r="L39"/>
  <c r="M39"/>
  <c r="L41"/>
  <c r="M41"/>
  <c r="M16"/>
  <c r="L16"/>
  <c r="M34"/>
  <c r="L34"/>
  <c r="M36"/>
  <c r="L36"/>
  <c r="L5"/>
  <c r="M5"/>
  <c r="L6"/>
  <c r="M6"/>
  <c r="L23"/>
  <c r="M23"/>
  <c r="L3"/>
  <c r="M3"/>
  <c r="M28"/>
  <c r="L28"/>
  <c r="M10"/>
  <c r="L10"/>
  <c r="M18"/>
  <c r="L18"/>
  <c r="M12"/>
  <c r="L12"/>
  <c r="L15"/>
  <c r="M15"/>
  <c r="M20"/>
  <c r="L20"/>
  <c r="M26"/>
  <c r="L26"/>
  <c r="L29"/>
  <c r="M29"/>
  <c r="L37"/>
  <c r="M37"/>
  <c r="K2"/>
  <c r="O2" l="1"/>
  <c r="N2"/>
  <c r="M2"/>
  <c r="L2"/>
</calcChain>
</file>

<file path=xl/connections.xml><?xml version="1.0" encoding="utf-8"?>
<connections xmlns="http://schemas.openxmlformats.org/spreadsheetml/2006/main">
  <connection id="1" odcFile="C:\Users\msalas\Downloads\owssvr (2).iqy" keepAlive="1" name="owssvr (2)" type="5" refreshedVersion="3" minRefreshableVersion="3" saveData="1">
    <dbPr connection="Provider=Microsoft.Office.List.OLEDB.2.0;Data Source=&quot;&quot;;ApplicationName=Excel;Version=12.0.0.0" command="&lt;LIST&gt;&lt;VIEWGUID&gt;{0405A1C3-D70E-480E-B472-84FCFEA6F16E}&lt;/VIEWGUID&gt;&lt;LISTNAME&gt;{2F708306-A498-4872-8E87-5F085A44C228}&lt;/LISTNAME&gt;&lt;LISTWEB&gt;http://camgesdoc/chile/ssn/rtt/_vti_bin&lt;/LISTWEB&gt;&lt;LISTSUBWEB&gt;&lt;/LISTSUBWEB&gt;&lt;ROOTFOLDER&gt;/chile/ssn/rtt/Lists/Solicitudes TI&lt;/ROOTFOLDER&gt;&lt;/LIST&gt;" commandType="5"/>
  </connection>
  <connection id="2" odcFile="C:\Users\msalas\AppData\Local\Microsoft\Windows\Temporary Internet Files\Content.IE5\Y4T4203Q\owssvr.iqy" keepAlive="1" name="owssvr1" type="5" refreshedVersion="3" minRefreshableVersion="3" saveData="1">
    <dbPr connection="Provider=Microsoft.Office.List.OLEDB.2.0;Data Source=&quot;&quot;;ApplicationName=Excel;Version=12.0.0.0" command="&lt;LIST&gt;&lt;VIEWGUID&gt;{7FA5AD4C-5F87-41AA-A07B-1A00A78A6505}&lt;/VIEWGUID&gt;&lt;LISTNAME&gt;{C8685160-E14B-4037-8A5B-081D01349580}&lt;/LISTNAME&gt;&lt;LISTWEB&gt;http://camgesdoc/chile/ssn/rtt/_vti_bin&lt;/LISTWEB&gt;&lt;LISTSUBWEB&gt;&lt;/LISTSUBWEB&gt;&lt;ROOTFOLDER&gt;/chile/ssn/rtt/Lists/ServiciosTI&lt;/ROOTFOLDER&gt;&lt;/LIST&gt;" commandType="5"/>
  </connection>
</connections>
</file>

<file path=xl/sharedStrings.xml><?xml version="1.0" encoding="utf-8"?>
<sst xmlns="http://schemas.openxmlformats.org/spreadsheetml/2006/main" count="47198" uniqueCount="9508">
  <si>
    <t>Título</t>
  </si>
  <si>
    <t>Descripcion</t>
  </si>
  <si>
    <t>Solicitante</t>
  </si>
  <si>
    <t>Fecha Solicitud</t>
  </si>
  <si>
    <t>Estado</t>
  </si>
  <si>
    <t>Fecha Cierre</t>
  </si>
  <si>
    <t>Categoria</t>
  </si>
  <si>
    <t>Ruta</t>
  </si>
  <si>
    <t>Tipo de elemento</t>
  </si>
  <si>
    <t>IMPORTANTE: NOTIFICACION DE TERMINO DE CONTRATO A LINK HUMANO</t>
  </si>
  <si>
    <t>Olmedo Vergara, Ivan Mauricio, CAM</t>
  </si>
  <si>
    <t>Instalación o traslado de anexos telefónicos.</t>
  </si>
  <si>
    <t>chile/ssn/rtt/Lists/Solicitudes TI</t>
  </si>
  <si>
    <t>Elemento</t>
  </si>
  <si>
    <t>Solicitud minutos celular Samuel Toloza</t>
  </si>
  <si>
    <t>Realizado</t>
  </si>
  <si>
    <t>Habilitación de servicios de telefonía celular, aumento de minutos, cambio de perfil.</t>
  </si>
  <si>
    <t>SOLICITUD DE TONER - ENERO 2013</t>
  </si>
  <si>
    <t>Carrasco Velarde, Luis Alberto, CAM</t>
  </si>
  <si>
    <t>Reporte de problemas de Impresoras en Outsourcing</t>
  </si>
  <si>
    <t>Manteción Impresora ZENTENO 1646</t>
  </si>
  <si>
    <t>Solicitud Tóner</t>
  </si>
  <si>
    <t>Carrasco Briones, Rodrigo, CAM</t>
  </si>
  <si>
    <t>Emisión de Certificados SAESA</t>
  </si>
  <si>
    <t>Salinas Bustos, Max Leonardo, CAM</t>
  </si>
  <si>
    <t xml:space="preserve">94691351 Nelson Belmar	</t>
  </si>
  <si>
    <t>Belmar Ramirez, Nelson Andres, CAM</t>
  </si>
  <si>
    <t>Solicito gestionar contraseña para entrar al Oracle</t>
  </si>
  <si>
    <t>Rosales Ramirez, Maria Angelica, CAM</t>
  </si>
  <si>
    <t>Reporte de incidencias de servicio externos (Oracle, SAP, Synergia, GOM ….)</t>
  </si>
  <si>
    <t>Solicitud minutos celular Rodrigo Jerez</t>
  </si>
  <si>
    <t>Traspaso de celular Numero 8 631 96 48 (PIN PUK)</t>
  </si>
  <si>
    <t>Pajkuric Bustos, Ernesto Andrés, CAM</t>
  </si>
  <si>
    <t>Agradeceré gestionar minutos adicionales para Samuel Toloza, se adjunta formulario de solicitud.</t>
  </si>
  <si>
    <t>Estimados, agradeceré me puedan enviar una impresora multifuncional ( scanner + impresora ), esta se requiere con urgencia ya que la que tenía la brigada metrológica ya no funciona y no podemos transmitir la información  a SAESA, se debe recodar que la brigada metrológica en estos momentos está trabajando en Lota,  luego Temuco etc, no tiene un lugar fijo, por lo cual debe permanentemente llevar equipo de escaneo e impresión para poder transmitir la información de las inspecciones desde los lugares donde se alojan</t>
  </si>
  <si>
    <t>Envío formulario para aumento de minutos a mi celular, gracias.</t>
  </si>
  <si>
    <t>Por el momento no puedo entrar al sistema con rol  cl. 14.534.865.</t>
  </si>
  <si>
    <t xml:space="preserve">Agradeceré enviar PIN y PUK de telefono celular n° 6 831 96 48 Marca Samsung, Modelo Galaxy Ace, </t>
  </si>
  <si>
    <t>Servicio</t>
  </si>
  <si>
    <t>Plazo Dias</t>
  </si>
  <si>
    <t>Creación, modificación activación y desactivación de cuentas de red y correo electrónico.</t>
  </si>
  <si>
    <t>chile/ssn/rtt/Lists/ServiciosTI</t>
  </si>
  <si>
    <t>Habilitación de carpetas compartidas o sitios de Sharepoint. O asignación y/o modificación de permisos.</t>
  </si>
  <si>
    <t>Creación, modificación activación y desactivación de cuentas asociadas a servicios externos.</t>
  </si>
  <si>
    <t>Repuesto de elementos menores, (teclado, ratones, etc)</t>
  </si>
  <si>
    <t>Asignación de equipamiento estándar.</t>
  </si>
  <si>
    <t>Préstamo de equipos. (según disponibilidad)</t>
  </si>
  <si>
    <t>Arriendo de equipos.</t>
  </si>
  <si>
    <t>Asignación de equipamiento habitual no estándar. (Monitor o teclado adicional, audífonos, disco externo…)</t>
  </si>
  <si>
    <t>Compra de equipamiento estándar.</t>
  </si>
  <si>
    <t>Compra de equipamiento habitual no estándar.</t>
  </si>
  <si>
    <t>Instalación de nuevos software en los computadores.</t>
  </si>
  <si>
    <t>Replataformado del equipo.</t>
  </si>
  <si>
    <t>Reparación de equipos (pc o notebook)</t>
  </si>
  <si>
    <t>Creación, modificación activación y desactivación de anexos telefónicos.</t>
  </si>
  <si>
    <t>Instalación o revisión de puntos de red.</t>
  </si>
  <si>
    <t>Asignación y/o entrega de equipos celulares estándar nuevos o sus componentes. (chips)</t>
  </si>
  <si>
    <t>Habitación de servicios en el celular, (correo electrónico, Wifi, Watsup)</t>
  </si>
  <si>
    <t>Reporte de problemas de comunicaciones. Datos.</t>
  </si>
  <si>
    <t>Reporte de problemas de comunicaciones  VOZ.</t>
  </si>
  <si>
    <t>Dias de Plazo</t>
  </si>
  <si>
    <t>DIAS FESTIVOS</t>
  </si>
  <si>
    <t>Meta</t>
  </si>
  <si>
    <t>Compra de impresora Matriz de punto para facturación</t>
  </si>
  <si>
    <t>Cano Zamalloa, Daniel, CAM</t>
  </si>
  <si>
    <t>Autorizar Aumento Minutos</t>
  </si>
  <si>
    <t>Riffo Vera, Jose Raimundo, CAM</t>
  </si>
  <si>
    <t>Minutos adicionales Cel N°94691335</t>
  </si>
  <si>
    <t>Favor, proceder con el aumento de minutos adicionales que se solicitan,</t>
  </si>
  <si>
    <t>Compra de equipamiento no habitual</t>
  </si>
  <si>
    <t>ELIMINACIÓN DE LÍNEAS</t>
  </si>
  <si>
    <t>Valenzuela Sanchez, Katherine, CAM</t>
  </si>
  <si>
    <t xml:space="preserve"> Solicitud de Minutos adicionales</t>
  </si>
  <si>
    <t>Orellana Flores, Jose Manuel, CAM</t>
  </si>
  <si>
    <t>Estimado Luis, agradeceré favor cargar minutos adicionales de acuerdo al adjunto</t>
  </si>
  <si>
    <t>Cumplimiento</t>
  </si>
  <si>
    <t>Término de contrato Mauricio Chandia (Antofagasta)</t>
  </si>
  <si>
    <t>Cruz Connell, David, CAM</t>
  </si>
  <si>
    <t>Control</t>
  </si>
  <si>
    <t>ID</t>
  </si>
  <si>
    <t>Solicitud minutos celular Pablo Ponce</t>
  </si>
  <si>
    <t>Agradeceré gestionar minutos adicionales para Pablo Ponce, se adjunta formulario de solicitud.</t>
  </si>
  <si>
    <t>Solicitud minutos celular Jorge Rios</t>
  </si>
  <si>
    <t xml:space="preserve">Agradeceré otorgar adicionales de  Patricia Baez  </t>
  </si>
  <si>
    <t>Dossi Muñoz, Carolina, CAM</t>
  </si>
  <si>
    <t>Agradeceré gestionar minutos adicionales para Jorge Rios, se adjunta formulario de solicitud.</t>
  </si>
  <si>
    <t xml:space="preserve"> Solicitud de Minutos VPS Agosto.xls</t>
  </si>
  <si>
    <t>Orellana Sepulveda, Andres Alejandro, CAM</t>
  </si>
  <si>
    <t xml:space="preserve">Crear cuenta CL </t>
  </si>
  <si>
    <t>Compra cargador telefono fijo</t>
  </si>
  <si>
    <t>Andrés, agradeceré autorices por esta vez minutos adicionales para Alberto Yáñez, encargado de GDI.</t>
  </si>
  <si>
    <t>Cambio de Plan celular 95369729</t>
  </si>
  <si>
    <t>Bulnes Vergara, Marco Aurelio, CAM</t>
  </si>
  <si>
    <t>SI 300312009868.</t>
  </si>
  <si>
    <t>Minutos celular...</t>
  </si>
  <si>
    <t>Ibarra Quiñinao, Juan Pablo, CAM</t>
  </si>
  <si>
    <t> Favor tu ayuda con esta solicitud</t>
  </si>
  <si>
    <t>Solicitud de minutos David Valdes</t>
  </si>
  <si>
    <t>Elgueta Rojas, Deborah Lisset, CAM</t>
  </si>
  <si>
    <t>Telefono celular</t>
  </si>
  <si>
    <t>Solicitud minutos celular Oscar Quijada</t>
  </si>
  <si>
    <t>Bloque Clave Oracle</t>
  </si>
  <si>
    <t>Rechazado</t>
  </si>
  <si>
    <t>Solicitud de aumento de Minutos</t>
  </si>
  <si>
    <t>Valdes Navarrete, David Exequiel, CAM</t>
  </si>
  <si>
    <t>Gomez Rosales, Hector Ricardo, CAM</t>
  </si>
  <si>
    <t>Aumento capacidad carpeta compartida</t>
  </si>
  <si>
    <t>Vasquez Opazo, Maria Jose, CAM</t>
  </si>
  <si>
    <t>Valor Software</t>
  </si>
  <si>
    <t>Fuentes Saa, Jennifer Karen, CAM</t>
  </si>
  <si>
    <t>Solicitud de Aprobación de Alta para  CL de nuevos Puestos.</t>
  </si>
  <si>
    <t>Espinoza Zuñiga, Daniel Andres, CAM</t>
  </si>
  <si>
    <t>Cliente me informa que por error boto la tarjeta del teléfono asignado, agradeceré asignar una nueva, gracias
• Abonado 64682299 – Tomy Wong – Galaxy Ace IMEI:353926051474509</t>
  </si>
  <si>
    <t>Agradeceré gestionar minutos adicionales para Oscar Quijada, se adjunta formulario de solicitud.</t>
  </si>
  <si>
    <t xml:space="preserve">
Estimados, agradeceré me puedan ayudar, ya que no puedo ingresar al sistema.
La usuaria no utiliza el link de acceso,
 </t>
  </si>
  <si>
    <t>Junto con saludar, quisiera que me valorice el costo de implementación y mantención 5 softwares Windows Mobile 5.0 para PC Pocket, para habilitación de Control de Pérdidas de Essbio y Nuevosur.</t>
  </si>
  <si>
    <t>impresora a color</t>
  </si>
  <si>
    <t>Año</t>
  </si>
  <si>
    <t>Semama</t>
  </si>
  <si>
    <t>cambio equipo celular Claudio Arraño</t>
  </si>
  <si>
    <t>De acuerdo a los mail enviado hace un tiempo atrás y debido a todos los ajustes que se han tratado de hacer en este teléfono sin éxito,,, Necesito pedirte que cambies el equipo Nokia de Claudio por el mismo modelo (que es sin costo) hasta que lleguen los nuevos equipos…</t>
  </si>
  <si>
    <t>CORREO</t>
  </si>
  <si>
    <t>RV: Licencia Software Lo Prado (office)</t>
  </si>
  <si>
    <t>Software Versión1 licencia Office Última versión (2010)1 licencia Autocad Última versión (2013)1 licencia Arc View Última versión</t>
  </si>
  <si>
    <t>RV: Licencia Software Lo Prado (Autocad)</t>
  </si>
  <si>
    <t>Favor de cotizar la adquisición de estas licencias para entrega a municipio de Lo Prado, nuestro cliente Chilectra autorizó la compra.
En su momento nos enviaron las cotizaciones de Arc View y Autocad para su ratificación
Software Versión1 licencia Office Última versión (2010)1 licencia Autocad Última versión (2013)1 licencia Arc View Última versión</t>
  </si>
  <si>
    <t xml:space="preserve"> Licencia de ArcView</t>
  </si>
  <si>
    <t>Favor de cotizar la adquisición de estas licencias para entrega a municipio de Lo Prado, nuestro cliente Chilectra autorizó la compra.
En su momento nos enviaron las cotizaciones de Arc View y Autocad para su ratificación</t>
  </si>
  <si>
    <t>Desbloqueó o resetéo de CL 176733810-(correo)-urgente</t>
  </si>
  <si>
    <t>Muy buenas tardes, agradeceré a usted gestionar desbloqueo ó reseteo de correo del usuario y asignar clave nueva;
cam\cl176733810           (aafz@cam-la.com)clave: octubre2012</t>
  </si>
  <si>
    <t>Loncopan Calfumil, Jose Enrique, CAM</t>
  </si>
  <si>
    <t>Acceso Internet</t>
  </si>
  <si>
    <t>Martinez Valenzuela, Elisardo, CAM</t>
  </si>
  <si>
    <t xml:space="preserve">David, agradeceré aprobar el aumento de minutos según lo conversado con anterioridad.Saludos,
</t>
  </si>
  <si>
    <t>Solicitud Cotización - Galaxy Tab</t>
  </si>
  <si>
    <t>Los nombres son: 
• Carlos Alvarez Medina                   Cl: 10.156.462-2 • Raul Cerpa Gonzalez                       Cl: 11.474.533-2• Sergio Gutierrez Gonzalez           CL: 07.078.595-1</t>
  </si>
  <si>
    <t>Enrique, buenas tardes.Agradeceré autorizar la solicitud de minutos adicionales para David Valdes.
Atenta a tus comentarios,</t>
  </si>
  <si>
    <t xml:space="preserve">Favor anular líneas 4 y 5 asociadas a SI 300312009868 
</t>
  </si>
  <si>
    <t>Señores TI favor cambiar plan según formulario adjunto. Saludos, </t>
  </si>
  <si>
    <t>DATOS DE USUARIONombre completo Farias Jaramillo, Lorena Francisca, CAMUser Logon lffjUsuario CL155661496Password Passw0rdE-Mail lffj@cam-la.com 
 </t>
  </si>
  <si>
    <t xml:space="preserve">Agradeceré otorgar adicionales de  Patricia Baez  
</t>
  </si>
  <si>
    <t xml:space="preserve">
Bloquear correo y direccionarlo a 
vslo@cam-la.com 
dcc@cam-la.com 
Mauricio no debería tener cuenta de red</t>
  </si>
  <si>
    <t>Agradeceré ayudar, necesito saber cómo las posiciones del  numero 36 al 38.</t>
  </si>
  <si>
    <t>NO. DE CELULAR:  6-8319651       MINUTOS REQUERIDOS:  50  </t>
  </si>
  <si>
    <t>Daniel, tengo un problemita con la impresora de Karem, no está funcionando a la perfección, te agradeceréLa aprobación para comprar una matriz de punto microline 390 turbo 24 pin.</t>
  </si>
  <si>
    <t xml:space="preserve">Agradeceré gestionar minutos adicionales para Rodrigo Jerez, se adjunta formulario de solicitud.
</t>
  </si>
  <si>
    <t>Nuevamente presenta falla la impresora RICOH, las impresiones en papel están saliendo totalmente  arrugadas. 
Favor de solicitar enviar técnico en forma urgente.</t>
  </si>
  <si>
    <t xml:space="preserve">Se necesita pueda realizar solicitud de 04 Tóner para el mes de Enero 2013, esto para impresora multifuncional de ZENTENO 1646.
Contador es: 226.533.-
</t>
  </si>
  <si>
    <t>Requisitos para instalación de Primeguard</t>
  </si>
  <si>
    <t>Pavez Nuñez, Walter, CAM</t>
  </si>
  <si>
    <t>Acceso Internet WIFI</t>
  </si>
  <si>
    <t xml:space="preserve">Estimados, tengo problemas para ingresar a páginas de internet, con las que habitualmente trabajo, desde el notebook que hoy tengo en mi poder.  Este equipo es un Dell Inspiron 700m
Las páginas son: Databusiness, Inspección del trabajo
</t>
  </si>
  <si>
    <t>Mendez Muñoz, Veronica , CAM</t>
  </si>
  <si>
    <t>Agradeceré gestionar minutos adicionales para Oscar Quijada. Esta nueva solicitud de minutos se debe a la gran cantidad de trabajo que nos están solicitando, lo cual implica un significativo aumento de llamadas.</t>
  </si>
  <si>
    <t>Celulares: Llamadas Salientes</t>
  </si>
  <si>
    <t>Estimados, agradeceré puedan cargar al teléfono adjunto , los números de oficina y coordinadores indicados.</t>
  </si>
  <si>
    <t>habilitacion de telefono para gestor informatico</t>
  </si>
  <si>
    <t>Estimado agradeceré agregar al listado de Osorno el teléfono 56698709, es el informático que ve las pc poket.</t>
  </si>
  <si>
    <t>Cam Gesdoc</t>
  </si>
  <si>
    <t>Me puedes ayudar para tener acceso a la carpeta de seguimiento de los temas oracle de CamGesdoc</t>
  </si>
  <si>
    <t>Minutos cel. Sr. Fernando Foix</t>
  </si>
  <si>
    <t>Estimado Luis, favor verificar servicio de teléfono cel. 09-4691383 Sr. Fernando Foix, el cual hoy está sin saldo de minutos</t>
  </si>
  <si>
    <t>Alarcon Soto, Maribel Viviana, CAM</t>
  </si>
  <si>
    <t>Configuración Telefono Abraham Yelpi</t>
  </si>
  <si>
    <t xml:space="preserve">Luis, buenos días.
Agradeceré gestionar la configuración del teléfono de Abraham que fue trasladado hoy a El Cortijo Piso 2.
Atenta a tuscomentarios,
</t>
  </si>
  <si>
    <t>Falla en impresora Xerox Phaser 3635</t>
  </si>
  <si>
    <t>Pendiente Proveedor</t>
  </si>
  <si>
    <t>Solicita minutos adicionales</t>
  </si>
  <si>
    <t xml:space="preserve">Estimados necesito me puedan ayudar con la incorporación de 50 minutos adicionales para el teléfono de don Jorge Garay.
(56 9) 4691416
</t>
  </si>
  <si>
    <t>Abrigo Elgueda, Juan Andres, CAM</t>
  </si>
  <si>
    <t>Minutos adicionales 91618467</t>
  </si>
  <si>
    <t>Luis, favor tu ayuda. Me quede sin minutos. Con unos pocos me basta.</t>
  </si>
  <si>
    <t>Restituir minutos cam</t>
  </si>
  <si>
    <t>San Martin Toledo, Mauricio Ramon, CAM</t>
  </si>
  <si>
    <t>El tóner se acabo, favor solicitar otro.
Xerox Phaser 3635
El toner llegó el 17</t>
  </si>
  <si>
    <t>Miguel, necesito imprimir a color, en la impresora que esta donde Benito…necesito alguna autorización?
La solicitud estuvo en stand-by or el usuario</t>
  </si>
  <si>
    <t>Necesitamos aumentar la capacidad de las dos carpetas que manejamos a nivel regional que se encuentran en el camfserver (PyCCorp y CEC). Nos confirmas cuando puede estar disponible.
La solicitud estuvo en stand-by por el usurio</t>
  </si>
  <si>
    <t>Celular - Correo y Bateria</t>
  </si>
  <si>
    <t>Hola Ramon, como estas?, te escribo porque no estoy recibiendo los correos en el celular, esta como siempre actualizándose, esto es desde la semana pasada. También te comento que la batería no dura casi nada, tienen alguna relación con el tema de que los correos están siempre en estado de actualización o es otra cosa lo que le sucede.</t>
  </si>
  <si>
    <t>Duque Negrete, Bernardita, CAM</t>
  </si>
  <si>
    <t>Configuración de telefonos</t>
  </si>
  <si>
    <t>El anexo de Cristian Pozo IP 10336259 se encuentra sin configuración, favor su gestión,</t>
  </si>
  <si>
    <t>Canales Cardenas, Juan Carlos, CAM</t>
  </si>
  <si>
    <t>Agradeceremos puedas crear CL y correo asociado para POBLETE IBARRA, CONSTANZA ANTONIETA rut 15472729-9. Esta persona ya trabajo con nosotros anteriormente.</t>
  </si>
  <si>
    <t>perdida (bloqueo)</t>
  </si>
  <si>
    <t>Asumo que la pérdida es de mi responsabilidad y como tal asumiré las consecuencias que esto conlleva</t>
  </si>
  <si>
    <t>Madrid Silva, Remigio, CAM</t>
  </si>
  <si>
    <t>Cuenta Bloqueada</t>
  </si>
  <si>
    <t xml:space="preserve">buenos dias solicito su ayuda para el desbloqueo de una cuenta de dominio para la usuaria 
•	Carolina Molina 
•	CL130438768 
</t>
  </si>
  <si>
    <t>Robles Garcia, Karem Elizabeth, CAM</t>
  </si>
  <si>
    <t>Número 7300</t>
  </si>
  <si>
    <t xml:space="preserve">Estimados, junto con saludar, les escribo ya que hemos recibido muchos reclamos de clientes que se tratan de comunicar con la empresa y no reciben respuesta, la mayoría para productos eléctricos, incluso la semana pasada Paula Caraa, quien actualmente se encuentra con el teléfono de Marlene Jerez tuvo un fuerte reclamo con un cliente lo que fue bastante incómodo. 
Les agradecería me pudieran entregar un registro de las llamadas que entran al 7300, opción 1 de productos eléctricos y que no son contestadas y son redireccionadas al flujo ya establecido, para así hacerle un seguimiento a este tema. Además, les pido podamos incluir la grabación que hicimos con la voz de Pilar Mena ya que se escucha mucho mejor y más claro
</t>
  </si>
  <si>
    <t>Meza Madariaga, Daniella Fernanda, CAM</t>
  </si>
  <si>
    <t>Solicitud de PC Fijo</t>
  </si>
  <si>
    <t>Muñoz Contreras, Raul, CAM</t>
  </si>
  <si>
    <t>Favor desbloquear a PC de Roberto Lopez</t>
  </si>
  <si>
    <t>Cortez Flores, Gerson Eduardo, CAM</t>
  </si>
  <si>
    <t>Acceso fallido Artikos</t>
  </si>
  <si>
    <t>Cotizar Impresora (compra)</t>
  </si>
  <si>
    <t xml:space="preserve">Los datos solicitados.
CECO 1210
Pep G0144
Orden 00668
Cta ctble 9060311001
</t>
  </si>
  <si>
    <t>Grabación central telefónica</t>
  </si>
  <si>
    <t xml:space="preserve">Hola Luis, adjunto la grabación con la voz de Pilar para que pueda incorporarse al sistema IVR. Te agradecería volviéramos a dejar un flujo de respuesta al IVR para que al marcar una opción y no recibir respuesta, que la llamada vuelva al menú principal. </t>
  </si>
  <si>
    <t>Clave CL</t>
  </si>
  <si>
    <t xml:space="preserve"> Llamó Christian Morales quien indica que la semana pasada le cambiaron la clave de acceso al PC y no la recuerda. CL124102448
</t>
  </si>
  <si>
    <t>Roaming</t>
  </si>
  <si>
    <t>Favor necesito roaming de voz para mañana martes y miércoles estare en perú.</t>
  </si>
  <si>
    <t>Moreno Chavez, Benito, CAM</t>
  </si>
  <si>
    <t>Solicitud de camio de teclado</t>
  </si>
  <si>
    <t>En el presente solicito cambio de teclado, ya que este presenta un defecto en una de sus teclas, gracias</t>
  </si>
  <si>
    <t>Dominguez Quinteros, Federico Lucas, CAM</t>
  </si>
  <si>
    <t>UPS TELEMEDIDA GG.CC.</t>
  </si>
  <si>
    <t>Agradeceré revisar el acceso a la página www.artikos.cl, ya que a través de esta página hacemos cotizaciones y la tratar de conectar arroja el mensaje adjunto.
folio 962 006</t>
  </si>
  <si>
    <t>En anexo se entrega detalle de Planilla de desvinculación de Mauricio Chandia,,, Favor necesito que realicen la siguiente Gestión a quien corresponda</t>
  </si>
  <si>
    <t>Otros no sujetos a ANS</t>
  </si>
  <si>
    <t>Cambio toner  Impresora oficina Técnica</t>
  </si>
  <si>
    <t>Rodriguez Kolbach, Jorge Fernando, CAM</t>
  </si>
  <si>
    <t>MOUSE</t>
  </si>
  <si>
    <t>Mi mouse no funciona, es posible que me envíen 1.
El que tengo es marca dell y con entrada usb
El usuario hará la compra directamente.</t>
  </si>
  <si>
    <t>Marchant Dinten, Christian, CAM</t>
  </si>
  <si>
    <t>Anexo configurado</t>
  </si>
  <si>
    <t>Desde el anexo se pueden realizar llamadas, pero no se pueden recibir por motivo que envía directamente  a buzón de voz.</t>
  </si>
  <si>
    <t>Configurar anexo</t>
  </si>
  <si>
    <t xml:space="preserve">necesito de su ayuda para la configuracion de un anexo para la sede de san miguel, el usurio indica que tiene el aparato instaldo pero no esta configurado.
</t>
  </si>
  <si>
    <t xml:space="preserve">segun lo conversado envio correo donde solicite el desbloqueo de la cuenta del usuario ENRIQUE PEÑALOZA ya esta ok </t>
  </si>
  <si>
    <t>Peñaloza Ordenes, Enrique Antonio, CAM</t>
  </si>
  <si>
    <t>Recurso PC</t>
  </si>
  <si>
    <t>Quisiera solicitarle un noteboock, mientras me encuentre en proceso de entrevistas de descripciones de cargos, la portabilidad del PC me agiliza el traspaso de información a los formularios</t>
  </si>
  <si>
    <t>Baez Mella, Patricia Andrea, CAM</t>
  </si>
  <si>
    <t>Se entrego cotizacion</t>
  </si>
  <si>
    <t>Rótulos de fila</t>
  </si>
  <si>
    <t>Total general</t>
  </si>
  <si>
    <t>Rótulos de columna</t>
  </si>
  <si>
    <t>CUMPLE</t>
  </si>
  <si>
    <t>(Varios elementos)</t>
  </si>
  <si>
    <t>NO CUMPLE</t>
  </si>
  <si>
    <t>Revisar Notebook</t>
  </si>
  <si>
    <t>Posibles problemas de virus</t>
  </si>
  <si>
    <t>Espinoza Morral, Sergio Rodrigo, CAM</t>
  </si>
  <si>
    <t>roaming llamadas</t>
  </si>
  <si>
    <t>Clave Bloqueada</t>
  </si>
  <si>
    <t>El cltelemedidamasiva  se olvidaron de la clave, si es posible cambiar contraseña ya que el area telemedida no pueden ingresar al equipo.</t>
  </si>
  <si>
    <t>CLTelemedidaMasiva, CAM</t>
  </si>
  <si>
    <t>flijo de llamados anexo 7300</t>
  </si>
  <si>
    <t xml:space="preserve"> necesito que retómenos y finalicemos el tema pendiente de los llamados favor dar respuesta urgente al correo adjunto .
la grabación con las opciones funciona bien lo que se pide es que se modifique el desvío de llamadas ya que este no corresponde el flujo actual que tiene
</t>
  </si>
  <si>
    <t>Luna Osorio, Viviana Soledad, CAM</t>
  </si>
  <si>
    <t>No puede acceder a Pagina</t>
  </si>
  <si>
    <t xml:space="preserve">ticket 966 916 
Los Usuarios del Area Prevención de Riesgo:
Sergio Gonzalez con cl094791839
Ivan Perez cl164015017
Mariane Altamirano cl172533078
Pedro Marin cl139909186
Mario Garrido cl142742485
</t>
  </si>
  <si>
    <t>Garrido Saavedra, Mario Andres, CAM</t>
  </si>
  <si>
    <t>Formulario de cuenta de correo</t>
  </si>
  <si>
    <t>Estimado Luis adjunto los datos para creación de correo corporativo.</t>
  </si>
  <si>
    <t>clave sap</t>
  </si>
  <si>
    <t>Buen día, me puedes  facilitar la clave de SAP por favor?</t>
  </si>
  <si>
    <t>Riveros Escobar, Carolina, CAM</t>
  </si>
  <si>
    <t>Roaming Internacional</t>
  </si>
  <si>
    <t>por favor coordinar con Movistar la activación del roaming diario entre los días Viernes 25 de Enero y Lunes 4 de Febrero (ambos inclusive).</t>
  </si>
  <si>
    <t>del Río Castro, Matías Eduardo, CAM</t>
  </si>
  <si>
    <t>Logo en OC</t>
  </si>
  <si>
    <t xml:space="preserve">Estimados,
Favor vuestras gestiones para cambiar el logotipo de CAM de los documentos que lo requieran. En particular para las OC.
</t>
  </si>
  <si>
    <t>Solicitud de Toner</t>
  </si>
  <si>
    <t xml:space="preserve">Se necesita pueda realizar solicitud de 02 Tóner para el mes de Enero 2013, esto para impresora multifuncional Serie W662H500090
de ZENTENO 1646.
</t>
  </si>
  <si>
    <t>URGENTE Problemas con NAVIGATOR (2)</t>
  </si>
  <si>
    <t xml:space="preserve">                Se necesita con urgencia atender falla de Navigator, esta se presenta en las tardes en la etapa de finalización de los corte en este sistemas(demora de 10 minuto por corte). Tenemos reporte con otras aéreas que lo utilizan y solo somos  CAM  ZENTENO  los con problemas.  Nuestro mandante Chilectra nos facilito por hoy,  ir a realizar esta finalización en sus dependencias para poder cumplir y no ser multado por esta situación.</t>
  </si>
  <si>
    <t>Solicita Reparación impresora Ricoh</t>
  </si>
  <si>
    <t>Agradeceré gestionar la verificación de las unidades de UPS instaladas en los PC de telemedida Grandes Clientes, figura no instalada la batería.
UPS mal instalada</t>
  </si>
  <si>
    <t>Modificado por</t>
  </si>
  <si>
    <t>Solicitud Nueva Simcard - Abonado 62495289 Entel</t>
  </si>
  <si>
    <t>Solicitud nueva simcard por daño.</t>
  </si>
  <si>
    <t>Eduardo Sparrow Gonzales</t>
  </si>
  <si>
    <t>Herrera Valdes, Ramon, CAM</t>
  </si>
  <si>
    <t>Restitución Minutos On Net - Abonado 68308573</t>
  </si>
  <si>
    <t>Restitución Minutos a Celulares CAM</t>
  </si>
  <si>
    <t>Bravo Ibarra, Oscar Ignacio, CAM</t>
  </si>
  <si>
    <t>Aumento Minutos - Abonado 74775931</t>
  </si>
  <si>
    <t>Carga del 40% del Plan TI200 y se restituyen los minutos On Net.</t>
  </si>
  <si>
    <t>Vergara Belmar, Jaime Antonio, CAM</t>
  </si>
  <si>
    <t>Nuevo IVR</t>
  </si>
  <si>
    <t xml:space="preserve">Te adjunto el IVR con los nuevos cambios. Te detallo los números a los que deben ir transferidos.
Opción 1 Productos Eléctricos: Viviana Luna
Opción 2 Gerencia Comercial: Maribel Alarcón
Opción 3 Gerencia de Operaciones: Marlene Jerez
Opción 4 Recursos Humanos: Maribel Alarcón
Opción 5 Finanzas: Flavia Vargas
</t>
  </si>
  <si>
    <t>Salas Redondo, Luis Miguel, CAM</t>
  </si>
  <si>
    <t>Problemas con mi clave de Oracle</t>
  </si>
  <si>
    <t xml:space="preserve">Hoy no he podido ingresar a Oracle debido a que me rechaza la clave respectiva, te agradeceré me puedas ayudar a corregir este problema.
Mis datos son cl091045540 y clave constanza2012.
</t>
  </si>
  <si>
    <t>Diaz Jelvez, Vicente Manuel, CAM</t>
  </si>
  <si>
    <t xml:space="preserve">Instalación Monitor y Tarj. de Video </t>
  </si>
  <si>
    <t>Solicita la instalación de monitor y tarj. de video adicional para el monitoreo del PrimeRed</t>
  </si>
  <si>
    <t>Iphones</t>
  </si>
  <si>
    <t xml:space="preserve">Entonces con tanta antigüedad ya deberían cambiarnos al iPhone 5… Los planes son normalmente para 18 meses… están mas que amortizados… Por favor ver con ellos para que los renueven al menor costo posible (Klaus, Antonio y Yo).. </t>
  </si>
  <si>
    <t>Mardones Pantoja, Gonzalo, CAM</t>
  </si>
  <si>
    <t>Instalación Monitor y Video Adicional</t>
  </si>
  <si>
    <t>Solicita la instalación de monitor y tarj. de video adicional para el monitoreo del GDI</t>
  </si>
  <si>
    <t>Zarate Avila, Moises, CAM</t>
  </si>
  <si>
    <t>CAMBIO A FORMUALARIO DE GUIA DE REMISION</t>
  </si>
  <si>
    <t xml:space="preserve">Solicito vuestra ayuda en lo siguiente: Se ha detectado un error en la impresión de guía de remisión para los pedidos de movimiento. De acuerdo a la normativa vigente, cada traslado de material desde una casa matriz hasta una sucursal (traslado ó pedido interno), deberá consignar en forma clara el motivo del traslado. 
Por lo cual, se solicita incluir al final de cada guía de remisión de los pedidos de movimiento, la leyenda “** NO CONSTITUYE VENTA, SOLO TRASLADO **”.
</t>
  </si>
  <si>
    <t>Ruz Salinas, Richard Alberto, CAM</t>
  </si>
  <si>
    <t>RV: ACCESO CARPETA COMPARTIDA</t>
  </si>
  <si>
    <t xml:space="preserve">Luis.
Por favor podrías ayudarnos a generar acceso a :
Finanzas Cam Chile (camfserver)
A las personas copiadas en este correo.
Gracias
Daniel
</t>
  </si>
  <si>
    <t>PROBLEMAS CON ARCHIVOS PDF</t>
  </si>
  <si>
    <t>Favor necesito con urgencia que me instalen el programa para abrir documentos PDF, he llamado en reiteradas ocasiones y aun no he recibido respuesta al problema.</t>
  </si>
  <si>
    <t>Pérez Quintana, Daniela, CAM</t>
  </si>
  <si>
    <t>Solicitud 3 Celulares Entel</t>
  </si>
  <si>
    <t xml:space="preserve">Lo que necesita Tamara son tres celulares nuevos Entel ya que son sin minutos para los móviles de Corte y Reposición.
</t>
  </si>
  <si>
    <t>Castro Moreno, Claudio Francisco, CAM</t>
  </si>
  <si>
    <t xml:space="preserve">PAGINA DEL AUTOSERVICIO DEL TRABAJADOR CON PROBLEMAS </t>
  </si>
  <si>
    <t xml:space="preserve">Estimados
Buenos días. En estos momentos existe un error en la página del autoservicio del trabajador, no es posible revisar alguna liquidación ni emitir algún certificado.
Solicito revisar el tema.
</t>
  </si>
  <si>
    <t>Correo</t>
  </si>
  <si>
    <t xml:space="preserve">Por favor reiniciar contraseña para:
Marco Diaz           madr1@cam-la.com
</t>
  </si>
  <si>
    <t>Nannig Maldonado, Rodrigo Andrés, CAM</t>
  </si>
  <si>
    <t xml:space="preserve">Por favor reiniciar contraseña para:
Victor Herrera        vhhh@cam-la.com
</t>
  </si>
  <si>
    <t>Problema Servidor 10.33.63.48</t>
  </si>
  <si>
    <t xml:space="preserve">No estoy consiguiendo entrar en mis carpetas compartidas porque me aparece una falla en el servidor donde cambiamos las carpetas compartidas, sabes algo?
</t>
  </si>
  <si>
    <t>Comexion internet</t>
  </si>
  <si>
    <t>Por favor necesito 2 conexiones internet para mis vacaciones 1 movistar/claro y 1 entel.. Quiero por 1 mes pues la conexion que me da movistar en el cel no es tan buena y lenta...</t>
  </si>
  <si>
    <t>SOLICITUD DE CUENTA CL TELEMEDIDA GG.CC.</t>
  </si>
  <si>
    <t>Favor de generar cuenta de usuario CL genérico para el PC CH111066, equipo que se utilizará como monitor de alarmas del sistema PrimeRead, módulo PrimeGuard. El equipo está bajo mi responsabilidad.
Se indica al usuario que puede usar su cuenta.</t>
  </si>
  <si>
    <t>SOLICITUD DE CREACION DE USUARIO ORACLE</t>
  </si>
  <si>
    <t>Solicito vuestra ayuda en lo siguiente: Es necesario crear una cuenta Oracle para el usuario CL Daniel Riquelme, este usuario cumple funciones en las nuevas instalación de Carlos Silva. Este usuario debe tener asignado la responsabilidad de ´CAMCL administrativo logística´.</t>
  </si>
  <si>
    <t>conexión correo  Outlook</t>
  </si>
  <si>
    <t xml:space="preserve">Estimados, me encuentro trabajando en el proyecto Alto Maipo y tenemos conectividad del outlook por medio  Banda Ancha Movil (BAM) Entel. Desde ayer que no me puedo conectar a outlook para enviar y recibir correos. solo aparece un mensaje que indica. Conectar a CAMEXC03.cam.corp.
Usuario: cl09150961k.
Si pudieran revisar las cuentas 
Slds.
</t>
  </si>
  <si>
    <t>Navarrete Marambio, Hugo, CAM</t>
  </si>
  <si>
    <t>consulta celular N° 93428221</t>
  </si>
  <si>
    <t xml:space="preserve">Se  informó al usuario de que el equipo está listo.
Mucho Agradeceré poder Facilitar un PC estacionario, para CYR junto con eso un crear un correo Electrónico.
Envió Datos de la persona que ocupara este PC
Nombre : Cristián Marcelo  Bustamante Garrido
Rut: 12896596-3
</t>
  </si>
  <si>
    <t>Favor de gestionar para el pc  CH111066 lo siguiente, para implementar módulos de PrimeGuard Telemedida GG.CC:
1.- formatear para poder ocupar al 100% el pc a las aplicaciones correspondientes.
2.- Descargar chrome 3.0 o superior 
3.- Descargar componentes necesarios para la aplicación :
- Microsoft .NET Framework 4.0
- Microsoft IIS (Internet Information services v7 o superior)
Se informó al usuario de que el equipo está listo.</t>
  </si>
  <si>
    <t>Buenos días el motivo de este correo es para ver si me pueden solucionar un problema con el equipo celular que tengo asignado (Samsung galaxy ACE) el cual no esta recibiendo correos y me indica que mi nombre de usuario y contraseña son incorrectos.
El usuario nunca se presentó</t>
  </si>
  <si>
    <t>Estimado Luis, de acuerdo a lo conversado favor gestionar solicitud de la Sra. Martha Parada, quién se encuentra en Río de Janeiro hasta el sábado 26/Enero.
Servicio habilitado por Movistar día 25 de Enero</t>
  </si>
  <si>
    <t>URGENTE  Estimados se solicita cambio toner  Impresora oficina Técnica serie N° 4408910685 contador N° 0230202 esta impresona no llegó a faena con toner de repuesto Proyecto Montemar. 
Tóner entregado dia 25 de Enero</t>
  </si>
  <si>
    <t>Agregar a Usuario a carpeta en servidor</t>
  </si>
  <si>
    <t>Don Walter Pavez a solicitado en el TT #24634 agregar al usuario Samuel Vera Matamala con correo sevm@cam-la.com a  carpeta compartida en red (camfserver\Telemedida GC) con acceso a toda la carpeta.</t>
  </si>
  <si>
    <t>Compra 4Gb. - Upgrade Memoria</t>
  </si>
  <si>
    <t>SOLICITUD DE MINUTOS Pedro Orellana O.</t>
  </si>
  <si>
    <t>Favor otorgar 80 minutos adicionales de acuerdo a formulario adjunto</t>
  </si>
  <si>
    <t>lentitud Navigator - Conexión Internet</t>
  </si>
  <si>
    <t xml:space="preserve">Servicio de internet lento para navigator.
Reinicio servicio proxy.
</t>
  </si>
  <si>
    <t>Provisionar Anexo 7411</t>
  </si>
  <si>
    <t>Configurar el anexo Jorge Castro 7411</t>
  </si>
  <si>
    <t>Castro Marchant, Jorge, CAM</t>
  </si>
  <si>
    <t>Liberar Sitio www.tbanc.cl</t>
  </si>
  <si>
    <t>Solicita liberar el sitio de ingreso al banco</t>
  </si>
  <si>
    <t>Paredes Aravena, Rodrigo Alexis, CAM</t>
  </si>
  <si>
    <t>AGREGAR RESPONSABILIDAD</t>
  </si>
  <si>
    <t>Solicito vuestra gestión en lo siguiente: Es necesario agregar la responsabilidad ´CAM CHILE LOGISTICA´ al perfil Oracle del usuario CL160677074 Hernan Catalan.</t>
  </si>
  <si>
    <t xml:space="preserve">Estimados, Victor Martinez de Valdivia en su teléfono celular Movistar n° 93428221 no puede recibir llamadas, no puede realizar llamadas ni recibir correos.
Es posible ver el tema para que recupere la comunicación
Despachado a Saesa el 30 de Enero de 2013
</t>
  </si>
  <si>
    <t xml:space="preserve">Reparación realizada el 31/1
revisión técnica de impresora Ricoh, ya que está con problemas:
-	No toma el papel desde bandeja superior, por lo tanto no copia por las 2 caras
-	Se traba muy seguido
Agradeceremos tu gestión para la visita de un técnico.
Muchas gracias,
</t>
  </si>
  <si>
    <t>Permisos Carpeta PyC Chile</t>
  </si>
  <si>
    <t>Solicitan permisos de acceso a la carpeta PyC Chile para la usuaria Pilar Soto</t>
  </si>
  <si>
    <t>Problemas Anexo 7330</t>
  </si>
  <si>
    <t>Equipo presenta problema con IP duplicada.</t>
  </si>
  <si>
    <t>Gonzalez Jamett, Daniel Esteban, CAM</t>
  </si>
  <si>
    <t>Cambio de Carpeta compartida.</t>
  </si>
  <si>
    <t>Al tratar de guardar nuevos archivos o cambios en los archivos ya existentes en la carpeta compartida de Contabilidad, aparece el siguiente mensaje:</t>
  </si>
  <si>
    <t>Revisión Plan de Datos</t>
  </si>
  <si>
    <t>Revisar NEM del usuario Victor Martinez SAESA que no conecta a correo e internet</t>
  </si>
  <si>
    <t>Martinez Fuentealba, Victor Alonso, CAM</t>
  </si>
  <si>
    <t>Solicitud Computador - CL130493777</t>
  </si>
  <si>
    <t>Solicitud de recurso tecnologicos para la usuaria Alicia Flores ubicada en la sede El Cortijo 85 P2</t>
  </si>
  <si>
    <t>Minutos Adicionales 8-5020352</t>
  </si>
  <si>
    <t>Solicitud de Cotización, ENDESA-Quinteros</t>
  </si>
  <si>
    <t>Favor cotizar el SQL con licenciamiento por CPU</t>
  </si>
  <si>
    <t>Monardes Letelier, Israel Rodolfo, CAM</t>
  </si>
  <si>
    <t>Minutos on net</t>
  </si>
  <si>
    <t>Favor revisar mis minutos. Estoy sin disponibilidad</t>
  </si>
  <si>
    <t>Solicita resetear PORXY para mejorar ingreso NAVIGATOR</t>
  </si>
  <si>
    <t>Favor de gestionar le reseteo .</t>
  </si>
  <si>
    <t xml:space="preserve">Por favor reiniciar contraseña para:
Rodrigo Nannig         ranm@cam-la.com
Milton Negron          mons@cam-la.com
</t>
  </si>
  <si>
    <t>Minutos On Net - Abonado 68344559</t>
  </si>
  <si>
    <t>Se restituyen los minutos a celulares CAM</t>
  </si>
  <si>
    <t>Pavez Torres, Hector Alejandro, CAM</t>
  </si>
  <si>
    <t>Aumento Minutos - Abonado 93333116</t>
  </si>
  <si>
    <t>Se realiza la carga del 20% de minutos del plan TI300 y adicionalmente se realiza la carga de minutos On Net.</t>
  </si>
  <si>
    <t>Froemel Diaz, Juan Enrique, CAM</t>
  </si>
  <si>
    <t>Liberar Sitio Web</t>
  </si>
  <si>
    <t>Usuaria solicita liberar la página www.mutual.cl
Se ingresa a los sitios liberados</t>
  </si>
  <si>
    <t>Ibarra Sereño, Ingrid de Lourdes, CAM</t>
  </si>
  <si>
    <t>Acceso a Carpeta "Estudio de Propuestas"</t>
  </si>
  <si>
    <t xml:space="preserve">Este es el listado de personas que deben tener acceso al disco de Estudio de Propuestas, todos ellos deben tener permiso de escritura y lectura sobre el disco.
•Gerson Cortez Flores
•Jennifer Fuentes Saa
•Cristián Ávila Briones
•Juan Pozo Garcés
•Roberto López Solis
•Jaime Morales Zuñiga
•José Saez García
•Rodrigo Paredes Aravena
</t>
  </si>
  <si>
    <t>Creación Anexo - 7354</t>
  </si>
  <si>
    <t xml:space="preserve">Creación anexo para Jose Quiñones sede Tarapacá 934.
</t>
  </si>
  <si>
    <t>Araneda Mancilla, Guillermo Osvaldo, CAM</t>
  </si>
  <si>
    <t>Restituir Minutos On Net - Abonado 94402575</t>
  </si>
  <si>
    <t>Solicita devolver los minutos On Net (a celulares CAM) al abonado</t>
  </si>
  <si>
    <t>Garay Espinoza, Jorge Andres, CAM</t>
  </si>
  <si>
    <t>3 tóner para la máquina MARCA AFICIO 3350B – SERIE M6201800132  - IP 10.33.64.15 – Contador Total 103975 El Cortijo 85 Contacto Ingrid Schmidt.
Reporte generado 140442</t>
  </si>
  <si>
    <t>Schmidt Contreras, Ingrid Angélica, CAM</t>
  </si>
  <si>
    <t>Desbloqueo Credencial</t>
  </si>
  <si>
    <t>Solicitud desbloqueo credencial Roman Caniullan</t>
  </si>
  <si>
    <t>Caniullan Melin, Roman Ignacio, CAM</t>
  </si>
  <si>
    <t>Alta Cuenta Corporativa</t>
  </si>
  <si>
    <t>Creación cuenta corporativa de Quiñones Vargas, Jose Ramón, CAM</t>
  </si>
  <si>
    <t>SOLICITUD DE RESET DE CONTRASEÑA ORACLE (AMB. ANTIGUO)</t>
  </si>
  <si>
    <t>Buenas tardes. Solicito vuestra gestión para obtener una nueva contraseña para mi cuenta (usuario CL107807195) en el ambiente antiguo de Oracle.</t>
  </si>
  <si>
    <t>Desbloqueo Cuenta CL</t>
  </si>
  <si>
    <t>Solicitud desbloqueo cuenta CL Yeimei Castro</t>
  </si>
  <si>
    <t>Castro Mery,Yeimei, CAM</t>
  </si>
  <si>
    <t>Estimado Luis.
Favor necesito mantención para la impresora.
Imprime 1 hoja cada 3 minutos, al parecer es problema del calentamiento del fusor.
usuario en pruebas.</t>
  </si>
  <si>
    <t>El usario nunca respondió sobre los planes a contratar</t>
  </si>
  <si>
    <t>Cambio y Creación Perfiles</t>
  </si>
  <si>
    <t>Gutierrez Avendaño, Orietta Marisol, CAM</t>
  </si>
  <si>
    <t xml:space="preserve">PROBLEMAS EN LA IMPRESION DE GUIA DE REMISION (REVISAR </t>
  </si>
  <si>
    <t>: No se están generando ni visualizando los archivos de salida  (Output) de los lotes de guía de remisión a través de la transacción ´NC principal de  guía de remisión - Lote´, por lo cual, no es posible emitir guías de remisión. (Adjunto imagen)</t>
  </si>
  <si>
    <t>Clave Bloqueada - CL161725439</t>
  </si>
  <si>
    <t>Se realiza el reset de las credenciales a la clave !"#$%&amp;/()</t>
  </si>
  <si>
    <t>Donoso Campos, Gert Adrian, CAM</t>
  </si>
  <si>
    <t>Minutos On Net - Abonado 64963121</t>
  </si>
  <si>
    <t>Se restituyen minutos On Net al abonado 64963121</t>
  </si>
  <si>
    <t>Sandoval Rubilar, María Angélica, CAM</t>
  </si>
  <si>
    <t>Solicitud Roaming - Abonado 74799963</t>
  </si>
  <si>
    <t>Solicita activar plan de datos roaming entre el 07 y el 08 de Febrero 2013</t>
  </si>
  <si>
    <t>Compra NAS - C&amp;R Zenteno</t>
  </si>
  <si>
    <t>Usuario solicita la compra de una NAS para almacenar fotos y datos asociados al servicio de C&amp;R.
El equipo se encuentra en proceso de compra con el proveedor.</t>
  </si>
  <si>
    <t>Desbloqueo Clave</t>
  </si>
  <si>
    <t>Se solicita resetear clave ingreso al sistema Oracle</t>
  </si>
  <si>
    <t>Yañez Castillo, Luis Felipe, CAM</t>
  </si>
  <si>
    <t>Carga Minutos On Net - Abonado 89037543</t>
  </si>
  <si>
    <t>Se restituyen minutos On Net</t>
  </si>
  <si>
    <t>Bascuñan Reyes, Juan Ignacio, CAM</t>
  </si>
  <si>
    <t>Carga Minutos On Net - Abonado 68344559</t>
  </si>
  <si>
    <t>Se realiza carga de minutos On Net</t>
  </si>
  <si>
    <t>Aumento Minutos - Abonado 68344675</t>
  </si>
  <si>
    <t>Se solicita carga de minutos celular del 20% y se actualiza los minutos On Net.</t>
  </si>
  <si>
    <t>Aumento Minutos y On Net - Abonado 94691408</t>
  </si>
  <si>
    <t>Se realiza la carga del 20% de minutos y se restituyen los minutos On Net del servicio corporativo.</t>
  </si>
  <si>
    <t>Solicitud Plan de Datos y Celular ACE - Abonado 94691456</t>
  </si>
  <si>
    <t>Reset Credenciales - CL167825842</t>
  </si>
  <si>
    <t>Franco Bergamin solicita resetear contraseña del usuario Nicolas Sepulveda por necesitar información importante corporativa ubicada en el outlook del usuario</t>
  </si>
  <si>
    <t>Bergamín Pasten, Franco, CAM</t>
  </si>
  <si>
    <t>Solicitud Anexo - Anexo 7450</t>
  </si>
  <si>
    <t>Solicitud configurar anexo al usuario Ricardo Garcia en la sede El Cortijo 85.</t>
  </si>
  <si>
    <t>Alcarruz Bernal, Cristian Erwin, CAM</t>
  </si>
  <si>
    <t xml:space="preserve">problemas con Navigator </t>
  </si>
  <si>
    <t xml:space="preserve">Estimados informo que tenemos problemas con navigator , se encuentra lento, no se pueden ver las celdas para ingresar clientes 
Favor ver problema 
</t>
  </si>
  <si>
    <t xml:space="preserve">Activar Celular - Abonado 63090401 </t>
  </si>
  <si>
    <t>Se revisar perfil y se reactiva servicio por gestor.</t>
  </si>
  <si>
    <t>Restituir Minutos On Net - Abonado 94314878</t>
  </si>
  <si>
    <t>Sepulveda Salas, Vladimir Arnoldo, CAM</t>
  </si>
  <si>
    <t>Restituir Minutos On Net - Abonado 68470964</t>
  </si>
  <si>
    <t>Problemas Impresión Ricoh 3er. Piso</t>
  </si>
  <si>
    <t>Multifuncional presente problemas para imprimir, scanear y fotocopiar.  
Se reporta a Soporte Ricoh</t>
  </si>
  <si>
    <t>Cuenta de ID</t>
  </si>
  <si>
    <t>Se solicita activar plan de datos y cambiar equipo compatible con el servicio de internet.
Se recepciona telefono en horario PM 07/02/2013</t>
  </si>
  <si>
    <t>Permisos Carpeta Contratistas</t>
  </si>
  <si>
    <t>Se solicitan permisos de acceso.
Son otorgados sin problema alguno</t>
  </si>
  <si>
    <t>Aumento Minutos - Abonado 94454576</t>
  </si>
  <si>
    <t>Se solicita aumento minutos a través de formulario.
Se carga el 20% del plan y se devuelven los minutos On Net.</t>
  </si>
  <si>
    <t>Solicitud Minutos On Net - Abonado 93333116</t>
  </si>
  <si>
    <t>Se restituyen los minutos On Net Solicitado</t>
  </si>
  <si>
    <t>Solicitud Minutos On Net - Abonado 68308573</t>
  </si>
  <si>
    <t>Se realiza la restitución de los minutos On Net al usuario.  Queda operativo</t>
  </si>
  <si>
    <t>Aumento Minutos - Abonado 68344559</t>
  </si>
  <si>
    <t>Se solicita carga de minutos.
Se realiza la carga del 40% de minutos del plan asociado</t>
  </si>
  <si>
    <t>Castro Morales, Michel Fabian, CAM</t>
  </si>
  <si>
    <t>Correo confirmación reparación acceso al computador</t>
  </si>
  <si>
    <t>Envío correo solicitado el día de ayer confirmando el desbloqueo de la cuenta, en relación a la incidencia generada al 2222 por problemas de acceso al correo.</t>
  </si>
  <si>
    <t>Gonzalez Soto, Javier Alejandro, CAM</t>
  </si>
  <si>
    <t>RESETEO DE PROXY</t>
  </si>
  <si>
    <t>Estimado el presente es para solicitar que se resetee el navegador, ya que tenemos problemas para ingresar los cortes por la lentitud de navigator.</t>
  </si>
  <si>
    <t>RE: llamadas a Colombia</t>
  </si>
  <si>
    <t xml:space="preserve">Yo creo que a raíz de todas las llamadas que hice a Colombia no tengo minutos.  Me puedes decir cuando es el corte.  Gracias, </t>
  </si>
  <si>
    <t>Parada Vizcaino, Martha Cecilia, CAM</t>
  </si>
  <si>
    <t>Actualización Versión Office</t>
  </si>
  <si>
    <t>Usuaria solicita actualizar la versión de office 2003 a 2007.
Se realiza actualización del equipo a Off. 07</t>
  </si>
  <si>
    <t>Molina Valenzuela, Carolina Janet, CAM</t>
  </si>
  <si>
    <t>Renovación Celular - Abonado 95477113</t>
  </si>
  <si>
    <t>Usuario solicita renovación equipo celular por falla.  Se realiza solicitud a ejecutiva Movistar.
Equipo se recibe el día 12-02-2013</t>
  </si>
  <si>
    <t xml:space="preserve">Carpeta Estudio de propuestas </t>
  </si>
  <si>
    <t>Como te mencioné telefónicamente, tenemos inconvenientes con la carpeta “Estudio de Propuestas en "10.33.61.12" la cual contenía una carpeta de aproximadamente 180 GB, específicamente la carpeta “Antiguos”, carpeta que contenía todo el historia de esta subgerencia, incluyendo antiguas administraciones.
Agradecería pudieras ayudarme con el respaldo es esta información.
Se recuperan loas 16 gigas originlas</t>
  </si>
  <si>
    <t>Problemas Impresión - CL066583244</t>
  </si>
  <si>
    <t>Informa que no puede realizar impresiones.
Mesa de ayuda indica que se ha restituido el servicio de impresión (Impresora apagada)</t>
  </si>
  <si>
    <t xml:space="preserve">Junto con Saludar , agradeceré me pueda habilitar acceso al servidor de Estudios:
\\chlnaspropu\propuestas
Me aparece esta ventana que no acepta los datos de mi cuenta:
</t>
  </si>
  <si>
    <t>Lopez Solis, Roberto, CAM</t>
  </si>
  <si>
    <t>Acceso Despacho de Facturas - CL122752763</t>
  </si>
  <si>
    <t>Se solicita permisos de acceso a la carpeta compartida en camfserver</t>
  </si>
  <si>
    <t>clave bloqueada.</t>
  </si>
  <si>
    <t xml:space="preserve"> Nuevamente me encuentro con la clave bloqueada de Oracle, agradeceré me puedan ayudar, envíe la solicitud de cambio de contraseña y aprobar, y la respuesta de esta solicitud se las adjunto.</t>
  </si>
  <si>
    <t>Carga Minutos On Net - Abonado 68308553</t>
  </si>
  <si>
    <t>Se solicita restituir los minutos On Net (a celulares CAM).</t>
  </si>
  <si>
    <t>Carga Minutos On Net - Abonado 93491097</t>
  </si>
  <si>
    <t>Se solicita carga minutos On Net (a celulares CAM).</t>
  </si>
  <si>
    <t>Salinas Gomez, Hernan Cristian, CAM</t>
  </si>
  <si>
    <t>Instalación Project - CL088644336</t>
  </si>
  <si>
    <t>Usuario solicita instalación de M. Project.
Queda operativo.</t>
  </si>
  <si>
    <t>Reseteo Claves - Saesa</t>
  </si>
  <si>
    <t>Solicita el reseteo de 3 credenciales:
cias@cam-la.com
mebv@cam-la.com
maoo@cam-la.com
Se reinicia a "Passw0rd"</t>
  </si>
  <si>
    <t>Solicita minutos adicionales a celular Michel Castro</t>
  </si>
  <si>
    <t>Agradeceré tu gestión para la carga de minutos adicionales en la línea indicada en archivo adjunto.</t>
  </si>
  <si>
    <t>carga de minutos celular MACF 64965211</t>
  </si>
  <si>
    <t xml:space="preserve">Agradeceré gestionar aumento de minutos para el celular en asunto.
Adjunto solicitud
</t>
  </si>
  <si>
    <t>Solicitud Tóner - Sede Zenteno P2</t>
  </si>
  <si>
    <t>Solicitud insumos para impresora Morosidad.
Tóner se recibe el 11-02-2013</t>
  </si>
  <si>
    <t>Solicitud Simcard - Abonado 96310096</t>
  </si>
  <si>
    <t>Solicitud Tóner - Ricoh Tarapacá 934</t>
  </si>
  <si>
    <t>Solicita Tóner Impresora Tarapacá 934 P3.</t>
  </si>
  <si>
    <t>Vargas Oteiza, Flavia, CAM</t>
  </si>
  <si>
    <t>Desconfiguración fechas correo</t>
  </si>
  <si>
    <t>Las fechas de los correos están erróneas.
Error usuario</t>
  </si>
  <si>
    <t>Usuario solicita cambiar y configurar dos perfiles en BSF por cambio de funciones en su área.
La visita se programa para el 07/02/2013 quedando todo operativo y funcionando.</t>
  </si>
  <si>
    <t>Compra memoria 4gb. Upgrade Notebok por uso de PrimeRead.
Memoria llega 11-02-2013 para coordinar la respectiva instalación.</t>
  </si>
  <si>
    <t>El “cargador” del teléfono debe ser cotizado y comprado, favor enviar cuentas de cargo
• CECO 8100 Cuenta 00591
Proveedor nunca envió cotizacion.</t>
  </si>
  <si>
    <t>Estimado el presente es para solicitar que se resetee el navegador, ya que tenemos problemas para ingresar los cortes por la lentitud de navigator</t>
  </si>
  <si>
    <t>SolicIta contraseña para Oracle Antiguo</t>
  </si>
  <si>
    <t>Agradeceré me habiliten mi conexión a Oracle Antiguo.</t>
  </si>
  <si>
    <t>Caceres Sarabia, Francisco Antonio, CAM</t>
  </si>
  <si>
    <t>Acceso Sitios Internet - CL159639401</t>
  </si>
  <si>
    <t>Solicita se liberen las siguientes páginas
*.entel.cl
*.servipag.com
*.aguasandinas.cl</t>
  </si>
  <si>
    <t>Vasquez Olivares, Rodrigo Francisco, CAM</t>
  </si>
  <si>
    <t>Nueva Simcard - Abonado 93227324</t>
  </si>
  <si>
    <t>Se solicita nueva simcard por extravío.</t>
  </si>
  <si>
    <t>Correa Huerta, Veronica Andrea, CAM</t>
  </si>
  <si>
    <t>Plataforma Equipo - CL186719018</t>
  </si>
  <si>
    <t xml:space="preserve">HP Compaq dc5800 SFF s/n:MXJ901054G Inv. Activo:111218
•	Instalar Windows XP SP3 PRO (Instalar todos parches)
•	Instalar Office 2007 PRO
•	Instalar AV Microsoft Security Essentials
•	Instalar U-VNC
•	Instalar Software Compresor
•	Instalar Visor PDF
•	Instalar Conversor PDF
•	Configurar Acceso HTTP para Outlook
•	Atributos de Administrador Local
</t>
  </si>
  <si>
    <t>Alta Cuenta Corporativa - CL186719018</t>
  </si>
  <si>
    <t>Solicita Alta cuenta en el AD de Chile</t>
  </si>
  <si>
    <t>Nuevo Celular - Abonado 63338153</t>
  </si>
  <si>
    <t>Solicitud de nuevo celular con 1000 minutos para maestro AP Liniero</t>
  </si>
  <si>
    <t>Renovación de SSA de Presto</t>
  </si>
  <si>
    <t>Estuvimos analizando el software Presto y llegamos a la conclusión que es una buena herramienta y que nos ayudaría a agilizar nuestro trabajo como también así nos ayudaría a obtener variables de rendimiento muy necesarias para el evalúo de los proyectos, es por esto que solicitamos que nos cotices dentro de lo posible una capacitación para la utilización del software, esto debido por que las personas que recibieron la primera capacitación, no están en la subgerencia de estudio de propuestas.</t>
  </si>
  <si>
    <t>Cuenta de Red Bloqueada - CL154498184</t>
  </si>
  <si>
    <t>Usuario presenta cuenta bloqueada.
Se restiuye contraseña a "Passw0rd"</t>
  </si>
  <si>
    <t>Carvajal Caceres, Luis Maximo, CAM</t>
  </si>
  <si>
    <t>celular</t>
  </si>
  <si>
    <t xml:space="preserve">                Disculpa por molestar pero si llegas a ver este correo favor dar tu aprobación para que Luis Salas Pueda generar la entrega del celular.</t>
  </si>
  <si>
    <t>Problema de Internet</t>
  </si>
  <si>
    <t>Te comento que no puedo acceder desde la semana pasada a Internet, sin embargo tengo correo.
Favor me comentas cuando estará operativo.
No hay bloqueo, se deriva  a mesa de ayuda.</t>
  </si>
  <si>
    <t>Reseteo Contraseña - Cl136611135</t>
  </si>
  <si>
    <t>Usuario solicita resetear contraseña de red corporativa a Passw0rd</t>
  </si>
  <si>
    <t>Cargar Minutos On Net - Abonado 93227302</t>
  </si>
  <si>
    <t xml:space="preserve">Solicita restituir los minutos On Net.
</t>
  </si>
  <si>
    <t>Minutos celular adicionales</t>
  </si>
  <si>
    <t>De acuerdo a lo conversado, favor actualizar los minutos ON-LINE pliss.</t>
  </si>
  <si>
    <t>Uzieda Valdes, Rodrigo, CAM</t>
  </si>
  <si>
    <t>Carga Minutos - Abonado 93214625</t>
  </si>
  <si>
    <t>Solicita carga del 20% de minutos del Plan 400. 
Se realiza carga solicitada y se devuelven los minutos On Net</t>
  </si>
  <si>
    <t>Reintegro de minutos "On Net"</t>
  </si>
  <si>
    <t>Favor cargar de manera urgente los minutos “on net” asociados a mi celular, debido a que hoy estoy imposibilitado para hacer llamadas.</t>
  </si>
  <si>
    <t>Contador Soffía, Jorge, CAM</t>
  </si>
  <si>
    <t>Reset Credenciales - CL 104778216</t>
  </si>
  <si>
    <t>Solicitud reseteo credecianles Jose Adrian Ortiz</t>
  </si>
  <si>
    <t>Permisos Carpeta PyC Corp</t>
  </si>
  <si>
    <t>Maria J. Vasquez solicita acceso para la usuaria Daniela Mondaca</t>
  </si>
  <si>
    <t>Solicitud Nueva Simcard y Teléfono - Abonado 63101199</t>
  </si>
  <si>
    <t>Se solicita nuevo equipo y simcard del telefono 63101199 asociado a la LLNN de Nelson Belmar AP.  Se realiza solicitud a nuestra ejecutiva en Movistar
Simcard es entregada el dia 18-02-2013</t>
  </si>
  <si>
    <t>Cambio de Perfil - Equipo Plataformado</t>
  </si>
  <si>
    <t xml:space="preserve">Solicito cambiar el perfil de usuario en el equipo CHLCAMF111108 (inv. n° CH-111008), dado que el usuario CL160677074 HERNAN CATALAN deja de trabajar en la compañía el día 22.02.2013. Este puesto de trabajo será ocupado por el usuario CL161233137 RENE ÑANCULAO.
Se solicita replicar toda la información de la carpeta ´Nuevo perfil´ que se encuentra en el escritorio, como también, todos los archivos de correo en el nuevo perfil de Rene Ñanculao.
</t>
  </si>
  <si>
    <t>Caida Oracle - Servicio Caído</t>
  </si>
  <si>
    <t>Se informa caida del servicio de Oracle caído.
Se restituye el servicio a 16:10 del 13-02-2012</t>
  </si>
  <si>
    <t>Carga Minutos On Net - Abonado 94691396</t>
  </si>
  <si>
    <t>Solicita restitución de los minutos a celulares CAM.
Se realiza la carga exitosamente.</t>
  </si>
  <si>
    <t>Barraza Ramos, Boris, CAM</t>
  </si>
  <si>
    <t>Solicitud Reset Oracle - CL141534858</t>
  </si>
  <si>
    <t xml:space="preserve">Se solicita reset de la clave de acceso a Oracle del usuario Marcelo Calluman - CL141534858
</t>
  </si>
  <si>
    <t>Calluman Aguilera, Marcelo Javier, CAM</t>
  </si>
  <si>
    <t>Solicitud Insumos - Sede San Miguel</t>
  </si>
  <si>
    <t>Solicito enviar 2 tóner para la impresora Ricoh Aficio MP 201 ID:W3029106383 contador 17457 a la sede de San Miguel - Av. Carlos Silva Vildosola # 824, contacto Hector Iturrieta o Jeannette Jorquera.
Entrega insumos el 18-02-2013</t>
  </si>
  <si>
    <t>Jorquera Sanhueza, Jeannette del Rosario, CAM</t>
  </si>
  <si>
    <t>Solicitud nueva simcard por extravío.
Simcard es enviada por Movistar el 13-02-2013</t>
  </si>
  <si>
    <t>acceso página web SETEC</t>
  </si>
  <si>
    <t>Favor habilitar el acceso a esta página, para poder descargar una información creada por el proveedor.</t>
  </si>
  <si>
    <t>Cambio Celular - Abonado 95401401</t>
  </si>
  <si>
    <t>Se solicita cambio por renovación del celular del usuario Raul Caceres.</t>
  </si>
  <si>
    <t>Barrientos Martinez, Lautaro Javier, CAM</t>
  </si>
  <si>
    <t>Toner Impresora - Subte Tarapacá 934</t>
  </si>
  <si>
    <t>Solicito realizar el envío de 2 tóner para la máquina MARCA AFICIO MP201 – SERIE W3019513419 - IP 10.33.10.16 – Contador Total 16480 Dirección Tarapacá 934 – Subte.  Contacto de Entrega Katherine Cortes Anexo 389 7449</t>
  </si>
  <si>
    <t>Cortes Leiva, Katherine, CAM</t>
  </si>
  <si>
    <t>Toner impresora piso9</t>
  </si>
  <si>
    <t>Solicitar toner</t>
  </si>
  <si>
    <t>Andrade Escobar, Agustina Mabel, CAM</t>
  </si>
  <si>
    <t>Punto de RED</t>
  </si>
  <si>
    <t>Tengo problemas con mi punto de red, el cual no funciona esto fue el día Viernes pasado y el técnico Fabian (que revisa los puntos de red) amablemente me solucionó el tema de forma provisoria conectándome a un punto cercano (el usuario esta de vacaciones, llega el Lunes) y se comprometió a traer un cable de red de 4 mts. aprox. para reemplazar el que tengo actualmente dado que esta defectuoso</t>
  </si>
  <si>
    <t>Agüero Plaza, Luis Antonio, CAM</t>
  </si>
  <si>
    <t>Clave de Dominio Bloqueada</t>
  </si>
  <si>
    <t xml:space="preserve">Miguel segun lo conversado envio correo solicitando el desbloqueo de la cuenta de Jose Marin gracias
</t>
  </si>
  <si>
    <t>Jose Marin Ruiz</t>
  </si>
  <si>
    <t>La usuaria pide Resetear contraseña ya que hoy la cambio y la olvido.</t>
  </si>
  <si>
    <t>Ortega Soto, Jocelyn Alexandra, CAM</t>
  </si>
  <si>
    <t>Solicitud Insumos - Xerox 10.33.10.49</t>
  </si>
  <si>
    <t xml:space="preserve">Solicito puedan enviar 2 tóner para la impresora Xerox Phaser 3635MFP n/s: LBN289524 contador 96632 contacto Gabriela Peña sede Tarapacá 934 P1 contador 104848.
</t>
  </si>
  <si>
    <t>Peña Caceres, Gabriela, CAM</t>
  </si>
  <si>
    <t>Reposición minutos ON - LINE</t>
  </si>
  <si>
    <t>Favor  restituir minutos ON – LINE oliss.</t>
  </si>
  <si>
    <t>Solicitud de Mouse</t>
  </si>
  <si>
    <t>Agradeceré enviar un nuevo mouse, pues el que actualmente me encuentro utilizando no posee mucha sensibilidad y por ende, hay que forzar movimientos con él.</t>
  </si>
  <si>
    <t>Mondaca Pizarro, Daniela Alejandra, CAM</t>
  </si>
  <si>
    <t>Revisar Anexo 7398</t>
  </si>
  <si>
    <t>revisar anexo 7398 de Carolina Dossi, no podemos pasar llamados.
Se reconecta el anexo</t>
  </si>
  <si>
    <t>Diario mural Digital</t>
  </si>
  <si>
    <t xml:space="preserve">Hola Luis, para que no lo olvides te dejo un correito de lo que conversamos hoy sobre el diario mural digital. 
De verdad te pido asesoría porque sería fundamental tener pantallas donde podamos actualizar las noticias para hacer más eficiente las comunicaciones ya que los comunicados no se leen. Así tendríamos centralizada la información y actualizarla en tiempo real en todas las dependencias.
</t>
  </si>
  <si>
    <t>Minutos On Net - Abonado 93207856</t>
  </si>
  <si>
    <t>Solicita devolver minutos a celulares CAM</t>
  </si>
  <si>
    <t xml:space="preserve">Problenas correo enersis </t>
  </si>
  <si>
    <t>Este es el primero que dicen no llega a Enersis</t>
  </si>
  <si>
    <t>Duarte Fuentes, Luis Alfredo, CAM</t>
  </si>
  <si>
    <t xml:space="preserve">Desbloquea Usuario - CL154445927 </t>
  </si>
  <si>
    <t>Solicita desbloqueo usuario Oracle</t>
  </si>
  <si>
    <t>Arenas Figueroa, Maria Jose, CAM</t>
  </si>
  <si>
    <t>Permisos PyC Chile</t>
  </si>
  <si>
    <t>Solicita permisos para usuaria Daniela Mondaca</t>
  </si>
  <si>
    <t>Cambio Mail - Scanner Tarapacá 934</t>
  </si>
  <si>
    <t>Cambio correo registrado en scanner Tarapacá P3 a nombre de Fernando Foix</t>
  </si>
  <si>
    <t>Equipo Celular</t>
  </si>
  <si>
    <t xml:space="preserve">  Les comunico que el equipo celular de Vladimir Sepulveda tiene problemas (no enciende), el n° es el 9-431 48 78 ,favor pasar a retirar para su revisión.
Se envia al usuario al servicio técnico</t>
  </si>
  <si>
    <t>como le doy acceso a JAvier Gonzalez a esta carpeta</t>
  </si>
  <si>
    <t>Lectura y que pueda copiar los archivos a su pc.</t>
  </si>
  <si>
    <t>Administración San Bdo sin Internet</t>
  </si>
  <si>
    <t xml:space="preserve">Informamos a usted que nos encontramos sin Internet.
Les solicitamos puedan reponer el servicio lo antes posible ya que es de vital importancia para entregar el trabajo a nuestro mandante.
</t>
  </si>
  <si>
    <t>Aumento Minutos - Abonado 93208312</t>
  </si>
  <si>
    <t xml:space="preserve">OK.
Autorizado.
</t>
  </si>
  <si>
    <t>Cambio Perfiles - Telefonia Entel</t>
  </si>
  <si>
    <t>Favor puedan cambiar los minutos en los celulares que indico :
Tamara Lillo 71070383 pasa de 200 a 300 minutos Oscar Bustamante 71070393 pasa de 300 a 200 minutos.</t>
  </si>
  <si>
    <t>Activación de Roaming</t>
  </si>
  <si>
    <t xml:space="preserve">Por favor, puedes solicitar la activación del roaming de mi celular.
Viajo el día de hoy por la noche a Perú hasta el día martes 05 de marzo inclusive.
</t>
  </si>
  <si>
    <t>Patricia Higa Azama</t>
  </si>
  <si>
    <t>CRYSTAL REPORTS</t>
  </si>
  <si>
    <t xml:space="preserve">Primestone nos indica la versión de Crystal Report que debemos comprar, por favor adquirir 2 licencias.
Nosotros PrimeStone utilizamos el cliente de Crystal para crear los reportes, el que nos envían en este link:
</t>
  </si>
  <si>
    <t xml:space="preserve"> Desbloqueo correo electrónico Ana Ortíz</t>
  </si>
  <si>
    <t>CL 131636040 amog@cam-la.com clave Passw0rd</t>
  </si>
  <si>
    <t>Credito de clientes</t>
  </si>
  <si>
    <t xml:space="preserve">Adjunto caso que te mostré hoy, este cliente tiene crédito por CLP 5 MM y en facturas utilizo su crédito por CLP 2 MM. Sin embargo tiene Cheques a fecha por CLP 29 MM.
Por lo tanto lo que necesitamos es que para el cálculo del uso de línea se incluyan también los CLP 29 MM que corresponden a cheques a fecha dado que a pesar del cheque aun hay riesgo de crédito.
Asimismo también enviamos un caso de cliente que no tiene habilitada línea de crédito y sin embargo se puede facturar
</t>
  </si>
  <si>
    <t xml:space="preserve">Requerimineto Acreedores </t>
  </si>
  <si>
    <t>Necesito se pueda ampliar el rango de pago que se encuentra por defecto en sistema, esto para cuadrar vencimientos de Acreedores Factoring y Confirming al momento de ralizar el cambio de acreedor, desde el compromiso de pago hacia el Proveedor por el Factoring o Confirming. Si existiese otra forma, agradecería su ayuda.</t>
  </si>
  <si>
    <t>Llancao Catrinao, Emelina Veronica, CAM</t>
  </si>
  <si>
    <t>Habilitación acceso a Dropbox</t>
  </si>
  <si>
    <t>Necesito nos puedas habilitar acceso para acceder a Dropbox para mí y mi equipo de trabajo.
Actualmente trabajamos con información compartida en dicho sitio para simplificar la coordinación y sincronización de toda la información, la que se requiere con acceso desde instalaciones que se encuentran fuera de la empresa. Actualmente tengo que preparar la presentación de indicadores para la próxima semana.
Se habilta a Loreto temporalmente</t>
  </si>
  <si>
    <t>roaming de $5000. diarios para Manola Ramírez</t>
  </si>
  <si>
    <t>La señora Manola me solicita roaming (plan de $5000.-) para cuando viaje a EEUU. Su viaje es desde el 14 al 21 de marzo de 2013. Podrían ayudarme por favor con la activación del plan para cuando viaje??</t>
  </si>
  <si>
    <t>Caraa Carraha, Paula, CAM</t>
  </si>
  <si>
    <t>Desbloqueo Oracle</t>
  </si>
  <si>
    <t xml:space="preserve">Por favor tu ayuda. No puedo abrir el hipervínculo
</t>
  </si>
  <si>
    <t>Celular Bloqueado - Abonado 63101199</t>
  </si>
  <si>
    <t xml:space="preserve">Según lo conversado agradeceré tu ayuda con teléfono de maestros Freddy Jara, se encuentra bloqueado para realizar llamados, solo recibe llamados que en estos momentos no puede realizar llamados, el numero es el siguiente Celular 63101199
</t>
  </si>
  <si>
    <t>Iturrieta Silva, Hector, CAM</t>
  </si>
  <si>
    <t>Solicitud minutos celular Francisco Cordova</t>
  </si>
  <si>
    <t>Agradeceré gestionar minutos adicionales para Francisco Cordova, se adjunta formulario de solicitud.</t>
  </si>
  <si>
    <t>Lista Distribución correos</t>
  </si>
  <si>
    <t xml:space="preserve">Necesito pedirte ayuda en la creación de la lista de distribución para correos llamada Subgerentes y ADC Operaciones. Te agradecería le dieran este acceso a Carlos Abarca y a mí, para el envío de informativos. Adjunto listado de las personas que tienen que estar incluídas.
</t>
  </si>
  <si>
    <t>Aumento Minutos - Abonado  68344675</t>
  </si>
  <si>
    <t>Srs. agradeceré favor proceder con lo solicitado en adjunto.</t>
  </si>
  <si>
    <t>Solicitud Roaming Diario - Abonado 68342551</t>
  </si>
  <si>
    <t xml:space="preserve">Estimado estaré en  Lima desde hoy tarde en a noche hasta el sábado, favor solicito servicio de roaming de voz por estos días mi celular 68342551
</t>
  </si>
  <si>
    <t>Aumento Minutos - Abonado  63090399</t>
  </si>
  <si>
    <t>Solicita aumento mninutos.
Se realiza carga del 40% del plan TI.</t>
  </si>
  <si>
    <t>Solicitud Cotización - Monitor 22"</t>
  </si>
  <si>
    <t>Solicita Monitor.
Se envia cotización 05-03-2013</t>
  </si>
  <si>
    <t>Herrera Andrade, Carlos Omar, CAM</t>
  </si>
  <si>
    <t>virus</t>
  </si>
  <si>
    <t>Favor revisemos este tema.</t>
  </si>
  <si>
    <t>Aumento Minutos - Abonado 94691408</t>
  </si>
  <si>
    <t xml:space="preserve">Ramón :
Te agradeceré puedas realizar la carga de minutos a mi celular.
De antemano muchas gracias.
</t>
  </si>
  <si>
    <t>Aumento Minutos - Carga ON NET 94314878</t>
  </si>
  <si>
    <t>se me acabaron los minutos asignado por Cam al celular N° 94314878.
Se devuelven 18 minutos</t>
  </si>
  <si>
    <t>Configurar Anexo - 7367</t>
  </si>
  <si>
    <t>Solicita configurar anexo 7367 en la sede El Cortijo y deshabilitar el actual en Tarapacá 934 P3</t>
  </si>
  <si>
    <t>Compra HDD Externo - 2 Tera</t>
  </si>
  <si>
    <t>Solicita compra de disco duro Externo.  Se envia cotización y se solicita realizar la OC respectiva</t>
  </si>
  <si>
    <t>Creacion Nomina_URGENTE</t>
  </si>
  <si>
    <t>Estimados, urgente de vuestra ayuda, no he podido crear nomina, al momento de seleccionar “CREAR” aparece este mensaje</t>
  </si>
  <si>
    <t>Aumento Minutos - Carga On Net</t>
  </si>
  <si>
    <t>Solicita carga de minutos On Net.
Se cargan 31 minutos de su plan TI200</t>
  </si>
  <si>
    <t>Mena Guajardo, Erica Del Pilar, CAM</t>
  </si>
  <si>
    <t>nEGRO</t>
  </si>
  <si>
    <t>No me funciona la red negro. Pongo la clave nueva y no me deja conectar.</t>
  </si>
  <si>
    <t>Escobar Chacon, Juan Pablo, CAM</t>
  </si>
  <si>
    <t>Sitio de ABB bloqueado</t>
  </si>
  <si>
    <t>El proxy nos tiene bloqueado el acceso al sitio de ABB (www.abb.com). Estamos trabajando varios proyectos con ellos ¿Será posible desbloquearlo?</t>
  </si>
  <si>
    <t>Poblete Pino, Claudio Alejandro, CAM</t>
  </si>
  <si>
    <t>Revisión Central Telefonica - Tarapacá 934</t>
  </si>
  <si>
    <t>Todos los anexos asociados a la telefonia se encuentran sin servicio.
Se revisa conexión y el servicio se restituye.</t>
  </si>
  <si>
    <t>Solicitud PIN - Abonado 94691456</t>
  </si>
  <si>
    <t>Solicita enviar el PIN asociado a su teléfono celular 94691456.
Se envia por correo electronico la información solicitada.</t>
  </si>
  <si>
    <t>Aumento Minutos - Abonado 93207856</t>
  </si>
  <si>
    <t>Solicita realizar aumento de minutos del 20% de su plan TI600</t>
  </si>
  <si>
    <t>Reseteo Credenciales - CL109103535</t>
  </si>
  <si>
    <t>Reinicio de clave.  Queda en "Passw0rd"</t>
  </si>
  <si>
    <t xml:space="preserve"> uso de dropbox</t>
  </si>
  <si>
    <t>Luis, acabo de desinstalar del programa. Con respecto a la nueva cuenta en box.cam-la.com te agradecería proceder.</t>
  </si>
  <si>
    <t>Desbloqueo Credenciales - CL136668412</t>
  </si>
  <si>
    <t>Estimados me podrían desbloquear mi clave no puedo entrar a los Correos</t>
  </si>
  <si>
    <t>Aumento Minutos - Abonado 94691345</t>
  </si>
  <si>
    <t>Agradeceré gestionar minutos adicionales para Lautaro Barrientos, se adjunta formulario de solicitud. Esta nueva solicitud de minutos se debe al aumento de llamadas con nuestro clientes y colaboradores.</t>
  </si>
  <si>
    <t>Solicitud Manteción Impresora El Cortijo P9</t>
  </si>
  <si>
    <t>Favor solicitar la mantención de la impresora de El Cortijo piso 9.  Las copias salen manchadas con una serie de puntos al costado derecho</t>
  </si>
  <si>
    <t>Restitución minutos On Net</t>
  </si>
  <si>
    <t>Agradeceré puedan restituir los minutos correspondientes On Net para el móvil 94691462, del Sr. Enrique Peñaloza.</t>
  </si>
  <si>
    <t>Aumento de minutos</t>
  </si>
  <si>
    <t>Aumento de minutos AM</t>
  </si>
  <si>
    <t>Carga Minutos On Net - Abonado 94691466</t>
  </si>
  <si>
    <t xml:space="preserve">Estimada Deborah Favor Gestionar carga minutos al celular de Turno emergencia Chilectra N° 94691466
</t>
  </si>
  <si>
    <t>Trafilaf Millanao, Abraham Eliseo, CAM</t>
  </si>
  <si>
    <t>Reset Credenciales - CL136668412</t>
  </si>
  <si>
    <t>Desbloquear o resetear credenciales corporativas</t>
  </si>
  <si>
    <t>Carga Minutos On Net - Abonado 68319648</t>
  </si>
  <si>
    <t xml:space="preserve">Favor cargar los minutos cam que se han utilizado.  Saludos Ernesto </t>
  </si>
  <si>
    <t>Sala de Capacitación</t>
  </si>
  <si>
    <t xml:space="preserve">Estimados, agradeceré crear en Outlook la “Sala Cortijo Capacitación” la que debe ser administrada por la Sra. Deborah Elgueta.
Así mismo, agradeceré darle acceso a administración de la “Sala Cortijo Piso 9”
</t>
  </si>
  <si>
    <t>Alta Cuenta Corporativa - CL136730738</t>
  </si>
  <si>
    <t>Se solicita la creación y alta cuenta corporativa de prevencionista MonteMar</t>
  </si>
  <si>
    <t>Alta Cuenta Corporativa - CL164733378</t>
  </si>
  <si>
    <t>Solicitud creación cuenta y buzón corporativo Lagos Acuña, Christopher Joseph, CAM</t>
  </si>
  <si>
    <t>Alta Cuenta Corporativa - CL126383878</t>
  </si>
  <si>
    <t>Creación cuenta y correo corporativo. Lagos Acuña, James Henry, CAM</t>
  </si>
  <si>
    <t>buenos días. por favor me pueden cargar los minutos Cam a mi celular 93491097</t>
  </si>
  <si>
    <t>Solicitud Equipo Celular - Abonado 61707054</t>
  </si>
  <si>
    <t>Agradeceré entregar celular a Ingrid Schmidt, Rut  11839656-1, ceco 8500, con 200 minutos total. Se adjunta formulario</t>
  </si>
  <si>
    <t>Cambio Perfil - Abonado 85022366</t>
  </si>
  <si>
    <t xml:space="preserve">Ramón, adjunto solicitud para que me asignen, de forma permanente, 400 minuto.  En estos momentos no cuento con minutos, ya gasté los 150 asignados originalmente y los 100 adicionales de este mes.
</t>
  </si>
  <si>
    <t>Leiva Cortazar, Edgardo Andres, CAM</t>
  </si>
  <si>
    <t>Solicitud Cotización Servidor - Primeread</t>
  </si>
  <si>
    <t xml:space="preserve">Favor puedas solicitar la cotización por 2 servidores, incluyendo el armado del servidor, la instalación del Windows 2008 server y del SQL, además de la carga de un antivirus.
</t>
  </si>
  <si>
    <t>Linea para lectura.</t>
  </si>
  <si>
    <t xml:space="preserve">De acuerdo a lo conversado favor puedas solicitar una línea con plan de datos, la cual será utilizada como medio de lectura para equipos en terreno.
</t>
  </si>
  <si>
    <t>Solicitud Listado Buzones CAM</t>
  </si>
  <si>
    <t>Solicita listado oficial de buzones de correos CAM</t>
  </si>
  <si>
    <t>Liberar Sitio Internet</t>
  </si>
  <si>
    <t xml:space="preserve">Estos errores me salen cada vez que quiero entrar en mi AFP, fonasa o caja los andes, están bloqueadas?
</t>
  </si>
  <si>
    <t>Carga Minutos On Net - Abonado 94691416</t>
  </si>
  <si>
    <t xml:space="preserve">Estimados Señores TI:  Es posible poder optar a la devolución de minutos ON-NET del teléfono a mi cargo, ya que el domingo 17-03-2013 deberé trabajar en un servicio requerido por CHILECTRA y  me queda poco saldo según puedo observar en el 103.  En este contexto, como debo coordinar algunos procedimiento entre sábado y domingo próximos y me complica quedar sin saldo y de esta forma sin servicio justo en este período.
</t>
  </si>
  <si>
    <t>Habilitar Anexo - 23897370</t>
  </si>
  <si>
    <t>Nosotros estamos en la Oficina que era de Manuela, el anexo no eta funcionando, en la pantalla sale “Sin Servicio”, nos puedes ayudar con esto.</t>
  </si>
  <si>
    <t>Enrique Vargas</t>
  </si>
  <si>
    <t>Aumento Minutos - Abonado 94691384</t>
  </si>
  <si>
    <t>Ramon, muy buenos días, según lo solicitado por Don Carlos Abarca, agradeceré a UD. adicionar minutos para otras compañías a su celular, por favor.</t>
  </si>
  <si>
    <t>Jerez Pérez, Marlene Alejandra, CAM</t>
  </si>
  <si>
    <t>Minutos On Net</t>
  </si>
  <si>
    <t>Agradecería me puedas restablecer minutos ocupados en llamadas a celulares CAM, desde mi teléfono corporativo.</t>
  </si>
  <si>
    <t>solicitud de minutos adicionales celular</t>
  </si>
  <si>
    <t xml:space="preserve">Agradeceré gestionar minutos adicionales para llamar a celulares off net a los siguientes usuarios.
Mauricio Basaez 9850 149 68, Fono , Solicita 100 minutos
Walter Pavez N, fono 9547 59 97, 100 minutos.
</t>
  </si>
  <si>
    <t>acceso</t>
  </si>
  <si>
    <t>Les solicito permisos para leer y escribir los archivos de la carpeta de telemedida que está en el servidor \\camfserver\TelemedidaGC</t>
  </si>
  <si>
    <t>Pinto Aravena, Francisco Andrés, CAM</t>
  </si>
  <si>
    <t>Aumento Minutos - Abonado  64682259</t>
  </si>
  <si>
    <t xml:space="preserve">Adjunto formulario con solicitud.
</t>
  </si>
  <si>
    <t>Aumento Minutos - Abonado 92431447</t>
  </si>
  <si>
    <t xml:space="preserve">Favor de aumentar al abonado 9 2431447, Rolando Urriola L., 200 minutos adicionales.  Adjunto Formulario.  Agradeciendo desde ya la gestión.
</t>
  </si>
  <si>
    <t xml:space="preserve">Por favor reiniciar contraseña para:
Eduardo Gonzalez   etga@cam-la.com
</t>
  </si>
  <si>
    <t>ACTIVAR MINUTOS</t>
  </si>
  <si>
    <t>Favor según lo conversado, agradeceré poder activar los minutos ON NET del fono 94663797.</t>
  </si>
  <si>
    <t>Abarca Cerda, Cristian Andres, CAM</t>
  </si>
  <si>
    <t>Desbloqueo Credenciales - cl143777235</t>
  </si>
  <si>
    <t xml:space="preserve">Junto con saludarlos les ecribo para que me ayuden en lo siguiente.  Tengo problemas con acceder al correo corporativo.  mi Cl : cl143777235 Clave: Passw0rd.  Aradeceria su ayuda, ya que me encuentro en obra.
</t>
  </si>
  <si>
    <t>Quilodran Chavez, Sergio Patricio, CAM</t>
  </si>
  <si>
    <t>Aumento Minutos - Abonado 92271492</t>
  </si>
  <si>
    <t xml:space="preserve">Estimado Ramon.  Agradeceré tu gestión para la carga de minutos adicionales en la línea indicada en archivo adjunto.
</t>
  </si>
  <si>
    <t>Aumento Minutos - Abonado 95401401</t>
  </si>
  <si>
    <t>Agradeceré gestionar minutos adicionales para Lautaro Barrientos y Raúl Caceres, se adjuntan formularios de solicitud.</t>
  </si>
  <si>
    <t xml:space="preserve">Agradeceré gestionar minutos adicionales para Lautaro Barrientos y Raúl Caceres, se adjuntan formularios de solicitud.
</t>
  </si>
  <si>
    <t>Carga Minutos On Net</t>
  </si>
  <si>
    <t>Según lo conversado se solicita realizar carga de minutos que fueron utilizados a teléfonos de CAM.</t>
  </si>
  <si>
    <t>Sepulveda Badillo, Nicolas Alejandro, CAM</t>
  </si>
  <si>
    <t>Agradeceré restituir minutos a celulares CAM , celular 094691389</t>
  </si>
  <si>
    <t>desbloqueo página</t>
  </si>
  <si>
    <t xml:space="preserve">A quien corresponda: No puedo abrir  la pagina de la asociación de bancos para extraer estructura de tasas de interés, favor habilitar
</t>
  </si>
  <si>
    <t>Vasquez Ramirez, Enzo Omar, CAM</t>
  </si>
  <si>
    <t>Estimados, agradeceré favor restituir minutos on-net.</t>
  </si>
  <si>
    <t>Activar CLpracticaRRHH</t>
  </si>
  <si>
    <t xml:space="preserve">A contar del día Lunes  11 de marzo  inicia   la práctica en Selección y reclutamiento Paulina Zambrano Zuñiga, para lo cual les agradeceré facilitar un notebook  o equipo,   adjunto solicitud.  El puesto a utilizar será el que se encuentra en el tercer piso RRHH, a mi lado.
</t>
  </si>
  <si>
    <t>Aumento Minutos - Abonado 97460479</t>
  </si>
  <si>
    <t xml:space="preserve">Agradeceré gestionar minutos adicionales para Maximiliano Dominguez, se adjunta formulario de solicitud.
Por procedimiento solo se solicitó el 20%, pero realmente son necesarios 100 minutos adicionales, porque Maximiliano está coordinando trabajos de terreno y necesita más minutos.
</t>
  </si>
  <si>
    <t>Modificado</t>
  </si>
  <si>
    <t>Reseteo Clave Oracle - Cl063805475</t>
  </si>
  <si>
    <t xml:space="preserve">Estimados: Necesito , DESBLOUEO ó Nueva Clave para ingresar ORACLE.
</t>
  </si>
  <si>
    <t>Vielma Navarro, Alejandro Nicomedes, CAM</t>
  </si>
  <si>
    <t>Descarga Actualización Server HP - PrimeRead</t>
  </si>
  <si>
    <t xml:space="preserve">Estimado Ramon: Necesitamos de tu gestión para descargar una nueva versión de firmware (servidor); para esto, necesitamos de su ayuda para la descarga de este.  Envío url para descarga: http://h20000.www2.hp.com/bizsupport/TechSupport/SoftwareDescription.jsp?lang=en&amp;cc=us&amp;prodTypeId=0&amp;prodSeriesId=1844067&amp;prodNameId=1844068&amp;swEnvOID=4115&amp;swLang=8&amp;mode=2&amp;taskId=135&amp;swItem=MTX-9ed665a89aba447d925937f38b
</t>
  </si>
  <si>
    <t>Solicitud Desbloqueo Credenciales</t>
  </si>
  <si>
    <t xml:space="preserve">Estimados: Por favor reiniciar contraseña para:  Alvaro Argel  adap@cam-la.com
</t>
  </si>
  <si>
    <t>Solicitud Desbloqueo Página</t>
  </si>
  <si>
    <t xml:space="preserve">Seria posible desbloquear la pagina adjunta, si no se puede buscaré por mi parte.  www.dicom.cl
</t>
  </si>
  <si>
    <t>Albornoz Capetillo, Rodrigo Andres, CAM</t>
  </si>
  <si>
    <t>habilitar Linea Celular - Abonado 94346927</t>
  </si>
  <si>
    <t>Estimado el teléfono se encuentra inhabilitado para hacer llamadas, favor regularizar situación. El numero es el siguiente: 943-469-27.
Se le indica al AU que debe enviar formulario de solicitud de equipos para regularizar la situación</t>
  </si>
  <si>
    <t>Neculhueque Silva, Juan Arturo, CAM</t>
  </si>
  <si>
    <t>Desbloqueo Credenciales</t>
  </si>
  <si>
    <t>Solicito reseteo de password para usuario CL161725439</t>
  </si>
  <si>
    <t>Solicitud Reset Oracle</t>
  </si>
  <si>
    <t>Hola buen día, necesito el desbloqueo de mi clave para ingresar a Oracle.</t>
  </si>
  <si>
    <t>Revisión Punto de Red - CL141838466</t>
  </si>
  <si>
    <t xml:space="preserve">
Juan Neculhueque está presentando problemas con su conexión a Internet desde su puesto de trabajo (Tarapacá 934, subterráneo, oficina de automatización), por ende no se ha podido conectar a su correo, agradeceré se revise su situación.
</t>
  </si>
  <si>
    <t>Cambio Atributos - Oracle CL122752763</t>
  </si>
  <si>
    <t xml:space="preserve">Estimados favor copiar perfil de Usuario Karem Robles Cl 130438768 A usuario Carolina Molina  cl 122752763 
</t>
  </si>
  <si>
    <t>Compra SQL Server - Clnt Endesa</t>
  </si>
  <si>
    <t>Según la cotización y correos leídos con tu proveedor solicito la compra para ENDESA de: 1 x Licencia SQLS Server Std 2012 SNGL OLP NL Contrato OLP NL – Cliente debe contar con contrato vigente Una vez que tenga el certificado de licencia, puede acceder a bajar donwgrade de versión 2008.  1 x Office Estándar 2013 SNGL OLP NL Contrato OLP NL – Cliente debe contar con contrato vigente Una vez que tenga el certificado de licencia, puede acceder a bajar donwgrade de versión 2010 Ms cuentas:CECO 5240 Orden 545 Cta 9020110001 Datos del Cliente Final: Razón Social:  ENDESA
Giro : Generación y Distribución de Energía Eléctrica
RUT : 91.081.000-6</t>
  </si>
  <si>
    <t>Creación Carpeta Compartida</t>
  </si>
  <si>
    <t>De acuerdo a lo conversado favor puedas crear carpeta compartida con nombre “indicadores Telemedida CHILECTRA”, con acceso para los siguientes usuarios con control total.
CL117549577 - CL95864481 - CL126715927 - CL95806759 - CL16999949K - CL159639401 - CL134782404</t>
  </si>
  <si>
    <t>Desbloqueo Usuario Oracle</t>
  </si>
  <si>
    <t>Desbloqueo usuario Oracle Molina Valenzuela, Carolina Janet, CAM</t>
  </si>
  <si>
    <t>Desbloqueo usuario Correa Huerta, Veronica Andrea, CAM</t>
  </si>
  <si>
    <t>Solicitud Cambio Equipo Celular - Abonado 63344450</t>
  </si>
  <si>
    <t>Estimados Srs. TI:
                Mediante el presente correo, informo que desde un tiempo he tenido reiterados problemas con el equipo de telefonía móvil asignado a mi cargo modelo Nokia X3.
El primer inconveniente con el equipo fue que se cortaba la llamada inesperadamente y al intentar retomarla al instante era imposible, ahora se queda pegada la pantalla touch reiteradamente y se debe sacar la batería para seguir con su correcto funcionamiento, pero lo peor de todo es que al momento de hablar, no se escucha bien puesto que se escucha como entrecortado.</t>
  </si>
  <si>
    <t>Calderón Cerda, Juan Alejandro, CAM</t>
  </si>
  <si>
    <t>Compra 3 Office PRO</t>
  </si>
  <si>
    <t xml:space="preserve">Estimado Luis: Favor proceder con la adquisición para tener la licencia para 3 computadores en 2 a tres días.
</t>
  </si>
  <si>
    <t>Desbloqueo IP</t>
  </si>
  <si>
    <t xml:space="preserve">Miguel,
Como te comenté, no se puede guardar en la carpeta del servidor. Es el mismo mensaje que aparece en el PC de Maris.
Mientras, te agradeceré me puedas habilitar el dropbox en mi nueva dirección IP: 10.33.10.157 (la anterior era 10.33.10.220)
</t>
  </si>
  <si>
    <t>Solicitud Desbloqueo Cuenta Oracle</t>
  </si>
  <si>
    <t xml:space="preserve">Estimado, Informo que realice cambio de contraseña en Oracle y al momento de ingresar no asumió el cambio y se bloqueo.
</t>
  </si>
  <si>
    <t>Problema Acceso Oracle</t>
  </si>
  <si>
    <t>Estimado desde ayer tengo el  problemas para ingresar a Oralce  a pesar de las indicaciones  el sistema no me deja ingresar favor gestionar.</t>
  </si>
  <si>
    <t>Reparación Equipo Celular - Abonado 68308573</t>
  </si>
  <si>
    <t>Estimados, es posible que me indiquen el procedimiento para reponer mi equipo celular, al cual le está fallando ya que no carga y lo he probado con varios cargadores.  Me despido atento a su respuesta.
Se explica a usuario procedimiento para solicitar garantía de equipo en Movistar.</t>
  </si>
  <si>
    <t>Reseteo Credenciales</t>
  </si>
  <si>
    <t xml:space="preserve">Estimados, Usuario cambio Clave de equipo y se bloqueo.
Datos:  
Ubicacion:	•	Cortijo
CL:	•	074132103
Usuario:	•	Emilio Lagos
Anexo:	•	7904
Activo:	•	110543
Detalle:	•	clave dominio bloqueada
</t>
  </si>
  <si>
    <t>Lagos Herrera, Emilio Armando, CAM</t>
  </si>
  <si>
    <t xml:space="preserve">Estimados Solicito reseteo de password para CL07980018K
</t>
  </si>
  <si>
    <t>Rojas Nuñez, Eduardo, CAM</t>
  </si>
  <si>
    <t>Carga Minutos On Net - Abonado 64963121</t>
  </si>
  <si>
    <t>GRACIAS</t>
  </si>
  <si>
    <t>Solicitud Linea Celular - Porteria San Martin</t>
  </si>
  <si>
    <t>Estimado Ramon:  Favor proceder, adjunto formulario, gracias.</t>
  </si>
  <si>
    <t>Donoso Serey, Aldo Fabricio, CAM</t>
  </si>
  <si>
    <t>Descargar Dropbox</t>
  </si>
  <si>
    <t xml:space="preserve">Estimados, Favor liberar dirección para bajar actualización de aplicación de Primeread.  El update de la interfaz de Synergia, lo puede descargar desde la siguiente ubicación
https://www.dropbox.com/s/u0p1569r2gq31ej/InstallerSynergiaInterface_20130318.zip
</t>
  </si>
  <si>
    <t>Solicitud Plan de Datos y Equipo Celular - Abonado 94691351</t>
  </si>
  <si>
    <t xml:space="preserve">Estimados: Envío aprobación por solicitud de plan de celular con datos para mi persona, adjunto formulario respectivo.
</t>
  </si>
  <si>
    <t>Desbloqueo Internet</t>
  </si>
  <si>
    <t>Mario, la IP para mi puesto de trabajo es 10.33.64.39 y aun estoy bloqueado.</t>
  </si>
  <si>
    <t>Gonzalez Parra, Sergio Alberto, CAM</t>
  </si>
  <si>
    <t>Solicitud Insumos - Ricoh Zenteno</t>
  </si>
  <si>
    <t xml:space="preserve">Ramón:  Se necesita pueda realizar solicitud de 04 Tóner para el mes de Marzo en Zenteno 1646.-  Contador es: 345.996.-
</t>
  </si>
  <si>
    <t>Desbloqueo Credenciales - CL162362763</t>
  </si>
  <si>
    <t xml:space="preserve">Estimados: Por favor reiniciar contraseña para: Manuel Miranda mma@cam-la.com
</t>
  </si>
  <si>
    <t xml:space="preserve">Ramón Agradeceré tu ayuda, para la devolución de minutos asociados a teléfonos de empresa para mi celular, ya que se me terminaron.
</t>
  </si>
  <si>
    <t>Desbloqueo Credenciales - CL104778216</t>
  </si>
  <si>
    <t>Desbloquear o resetear credenciales</t>
  </si>
  <si>
    <t>Reconfiguración Anexo - 2389 7755</t>
  </si>
  <si>
    <t xml:space="preserve">Ramon: Lo solicitado anexo 7755 IP10.33.6252 Área Conexiones
</t>
  </si>
  <si>
    <t>Reseteo Credenciales - CL138950336</t>
  </si>
  <si>
    <t xml:space="preserve">Estimados Solicito reseteo de clave para usuario CL138950336
</t>
  </si>
  <si>
    <t>Goas Muñoz, Elizabeth Salome, CAM</t>
  </si>
  <si>
    <t>Reseteo password CL167495583</t>
  </si>
  <si>
    <t xml:space="preserve">Solicito resetear password de usuario CL167495583 </t>
  </si>
  <si>
    <t>Silva Gonzalez, Delfa Alejandra, CAM</t>
  </si>
  <si>
    <t>Replataformado de PC</t>
  </si>
  <si>
    <t>Luego del plataformado, el equipo se puso más lento que un bolero. Se queda pegado en la gran mayoría de los programas, no se cae, pero por cada acción que se hace hay que esperar entre 2-3 seg. Para poder continuar.</t>
  </si>
  <si>
    <t>Acceso Oracle Ambiente ebscamprod.</t>
  </si>
  <si>
    <t>Favor necesitamos tener acceso al antiguo ambiente lo más pronto posible.</t>
  </si>
  <si>
    <t>SOLCITAR PRESUPUESTO PLAN DE DATOS PARA TELEMEDIDA CON ENTEL</t>
  </si>
  <si>
    <t>Por razones de variación de cobertura y aumentar el índice de efectividad para puntos de medida telemedidos del segmento grandes clientes, agradeceré iniciar acercamiento con ENTEL para cotizar un plan de datos que nos pueda dar la posibilidad de redundancia o alternativa de conectividad para mejorar nuestro nivel de servicio. El plan debe contener tramos desde los 300 a 1000 simcard activas.</t>
  </si>
  <si>
    <t>COTIZACIÓN SERVIDORES TELEMEDIDA GG.CC</t>
  </si>
  <si>
    <t xml:space="preserve">Conforme a lo conversado en días pasados, agradeceré realizar cotización de 2 servidores con las siguientes características:
Server ProLiant DL120 G7 Xeon Quad Core
E3-1220 3.1Ghz 8Gb, Sata 250Gb + Sata
2x500Gb (628691-001) BUNDLE
</t>
  </si>
  <si>
    <t>Revisión Correo</t>
  </si>
  <si>
    <t>Elimine los elementos que no necesite y vacíe la carpeta Elementos eliminados para reducir el tamaño del buzón</t>
  </si>
  <si>
    <t>Agradeceré gestionar minutos adicionales para Alex Pacheco, se adjunta formulario de solicitud.</t>
  </si>
  <si>
    <t xml:space="preserve">Desbloqueo Credenciales - </t>
  </si>
  <si>
    <t>Solicito desbloque, ya que desde ayer que no podido acceder a los correos.</t>
  </si>
  <si>
    <t>NUEVA SALA DE CAPACITACIÓN EL CORTIJO</t>
  </si>
  <si>
    <t xml:space="preserve"> Estimados, favor crear los siguientes recursos Outlook:
•	Sala 1 Capacitación Subterráneo
•	Sala 2 Capacitación Subterráneo
</t>
  </si>
  <si>
    <t>HABILITAR PUNTO DE RED EN SALA DE MEDIDORES DE L GIMNACIO CAM</t>
  </si>
  <si>
    <t xml:space="preserve">Agradeceré nos puedas habilitar para el día de mañana viernes un punto de red con IP fija para realizar pruebas de conectividad con equipo ION y Primeread para proyecto con Chilectra. </t>
  </si>
  <si>
    <t xml:space="preserve">Estimados, Agradeceré reasignar minutos a los números 9-7435477 y al 9-8308553.  Agradeciendo la gestión, saludos cordiales.
</t>
  </si>
  <si>
    <t>Carga Minutos On Net - Abonado 97435477</t>
  </si>
  <si>
    <t xml:space="preserve">Estimados, Agradeceré reasignar minutos a los números 9-7435477 y al 9-8308553.
Agradeciendo la gestión, saludos cordiales.
</t>
  </si>
  <si>
    <t>Aumento Minutos - Abonado 61930428</t>
  </si>
  <si>
    <t xml:space="preserve">Agradeceré gestionar minutos adicionales para Rodrigo Castillo, se adjunta formulario de solicitud.
</t>
  </si>
  <si>
    <t>PROBLEMAS EN ACCESO A AMBIENTE ANTIGUO DE ORACLE</t>
  </si>
  <si>
    <t>Buenas tardes. Existen problemas para acceder al ambiente antiguo de Oracle, las sesiones de algunos usuarios aparecen sin responsabilidades asignadas. Ej. Usuarios CL154445927 (Maria Jose Arenas), CL134104740 (Jose Baeza)</t>
  </si>
  <si>
    <t>CL131290845</t>
  </si>
  <si>
    <t>Estimados, favor verificar responsabilidades del usuario CL131290845 en ORACLE antiguo.</t>
  </si>
  <si>
    <t>Lazo Contreras, Victor Julio, CAM</t>
  </si>
  <si>
    <t>bloqueo de contraseña</t>
  </si>
  <si>
    <t>Favor desbloqear</t>
  </si>
  <si>
    <t>Carga Minutos On Net - Abonado 94691413</t>
  </si>
  <si>
    <t xml:space="preserve">Estimados Restituir por favor minutos cam para 94691414  Muchas gracias David
</t>
  </si>
  <si>
    <t xml:space="preserve">Aumento Minutos - Abonado </t>
  </si>
  <si>
    <t xml:space="preserve">Ramon Favor habilitar minutos Saludos Cordiales,
</t>
  </si>
  <si>
    <t>Carga Minutos On Net - Abonado 94433480</t>
  </si>
  <si>
    <t xml:space="preserve">Estimado: Favor devolver minutos  a celular de empresa  numero 94433480.  Quedo atento a sus comentarios. 
</t>
  </si>
  <si>
    <t>Carreño Cerda, Mauricio Alfredo, CAM</t>
  </si>
  <si>
    <t>Solicitud Linea Celular - Abonado 74318932</t>
  </si>
  <si>
    <t>Señores, solicito la asignación que se entrega en documento adjunto,  autorizado por el subgerente, gracias.</t>
  </si>
  <si>
    <t>Desbloqueo Credenciales - CL153611653</t>
  </si>
  <si>
    <t>Solicitud desbloqueo clave de red</t>
  </si>
  <si>
    <t>Castro Altamirano, Miguel Angel, CAM</t>
  </si>
  <si>
    <t>Desbloqueo Credenciales - CL118733134</t>
  </si>
  <si>
    <t>Solicita desbloqueo o reseteo clave de red</t>
  </si>
  <si>
    <t>Desbloqueo Credenciales - CL09124540K</t>
  </si>
  <si>
    <t>Solicita desbloqueo cuenta de red</t>
  </si>
  <si>
    <t xml:space="preserve">Estimados:  Solicito reposición de minutos celulares a mi móvil 08-8344559
</t>
  </si>
  <si>
    <t>Aumento Minutos - Abonado 94691335</t>
  </si>
  <si>
    <t>Favor, proceder con el aumento de minutos adicionales que se solicitan</t>
  </si>
  <si>
    <t>Carga Minutos On Net - Abonado 93207856</t>
  </si>
  <si>
    <t>Estimados solicito, por favor, gestionar devolución de minutos ON NET para el celular 9-3207856 Proyecto Montemar.</t>
  </si>
  <si>
    <t>Configuración Anexos - Acceso Rápido</t>
  </si>
  <si>
    <t xml:space="preserve">Ramón Favor me puedes configurar los siguientes anexos: 
1=7367 2=7377 3=7598 4=7825 5=7900 6=7741 7=7355 8=7306 9=7424 10= el anexo nuevo del prevencionista de achs
</t>
  </si>
  <si>
    <t>Desbloque Celular - Abonado 95466352</t>
  </si>
  <si>
    <t xml:space="preserve">Ramon;
Me podrias ayudar tengo un inspector que se le bloqueo el telefono y le esta solicitando el codigo PUK el cual no tenemos, de antemano te agradezco la ayuda y te envio el N° de chip para que lo puedas gestionar.  N° Chip - IMEI
7100048186425 13224006325642
</t>
  </si>
  <si>
    <t>Gonzalez Sagrego, Miguel Angel, CAM</t>
  </si>
  <si>
    <t>Solicitud Servicio Técnico</t>
  </si>
  <si>
    <t>Reset Credenciales - CL10575969K</t>
  </si>
  <si>
    <t xml:space="preserve">Solicito tu ayuda para desbloquear una cuenta o en su defecto resetear la contraseña de la misma el usuario es Samuel Perez  cl 10575969k el se encuentra en la bodega de San Francisco. gracias </t>
  </si>
  <si>
    <t>Perez Torres, Samuel Eduardo, CAM</t>
  </si>
  <si>
    <t>Sharepoint</t>
  </si>
  <si>
    <t>RE: Asientos Contables sin Numero de Documento.</t>
  </si>
  <si>
    <t xml:space="preserve">Buenos días. Hoy al transferir de PO a GL aparecieron estos 2 asientos contables sin número de documentos. Tal vez sean asientos de la nueva organización de inventarios CB1.  
No los contabilizare,  Favor me indican que debo hacer.  
Saludos. R.C.
</t>
  </si>
  <si>
    <t>Actualizacion Skype.</t>
  </si>
  <si>
    <t xml:space="preserve">Estimados.  Skype solicita actualizar, pero no se puede.  Este mensaje aparece a cada rato y molesta.  Slds.
</t>
  </si>
  <si>
    <t>Traslado de PC</t>
  </si>
  <si>
    <t xml:space="preserve">Estimados y ( da ) les informo que esta tarde fueron despachados desde Tarapacá hasta edificio P.A.C. 
Lo indicado en correo adjunto.  Material despachado por personal de TI en Tarapacá señor: Carlos Thompson  R. con guía de despacho  N° 1251356
</t>
  </si>
  <si>
    <t>Desbloqueo Anexo</t>
  </si>
  <si>
    <t xml:space="preserve">Ramón, Junto con saludarte, agradeceré me puedas ayudar, ya que mi anexo 7716 no recibe llamadas desde ayer.
</t>
  </si>
  <si>
    <t>Saldias Morales, Francisca Veronica, CAM</t>
  </si>
  <si>
    <t>Permiso Ingreso a Sistema de Ipales (Contrato CGED)</t>
  </si>
  <si>
    <t xml:space="preserve">Ramón  Podemos asignar el mismo permiso a nuestra carpeta compartido del ipal. Atte.
</t>
  </si>
  <si>
    <t xml:space="preserve"> Reparación Equipo Celular</t>
  </si>
  <si>
    <t xml:space="preserve">Estimado Ramón, el teléfono fue entregado por mensajería el 19 de marzo y se dio como plazo el día de hoy.  ¿Es posible que consultes en qué estado se encuentra el equipo?
</t>
  </si>
  <si>
    <t>Clave Oracle</t>
  </si>
  <si>
    <t>Estimados Señores: El día lunes el sistema me pidió que cambiara la clave de ingreso porque estaba por vencer 
La cambié y hoy al tratar de entrar al Oracle no me permite 
Favor me puedan ayudar ya que necesito ingresar una orden URGENTE hoy.</t>
  </si>
  <si>
    <t>Solicitud Saldo - Abonado 68484015</t>
  </si>
  <si>
    <t>Estimados  Agradeceré poder ver mi disponibilidad de minutos en mi celular, ya que no puedo consultarlo directamente desde mi celular, así como no puedo hacer llamadas telefónicas
Se envía saldo por pantalla</t>
  </si>
  <si>
    <t>Alta Estación de Trabajo</t>
  </si>
  <si>
    <t xml:space="preserve">Estimados, Favor solicito dar el alta de la siguiente estación de trabajo para el AD de Chile Chlcamf110431
</t>
  </si>
  <si>
    <t>Creación Lista de Distribución - Prevención de Riesgos</t>
  </si>
  <si>
    <t>Estimados, Favor solicito crear la lista de distribución prevención@cam-la.com con permisos de administrador para los siguientes usuarios:
Garrido Saavedra, Mario Andres, CAM – mags@cam-la.com
Torres Torres, Juan Carlos, CAM – jctt@cam-la.com
Gonzalez Parra, Sergio Alberto, CAM – sagp@cam-la.com
Perez Araya, Ivan Alejandro, CAM – iapa@cam-la.com
Marin Fernandez, Pedro Javier, CAM – pjmf@cam-la.com
Carreño Cerda, Mauricio Alfredo, CAM – macc@cam-la.com</t>
  </si>
  <si>
    <t>Activar Roaming - Abonado 94691384</t>
  </si>
  <si>
    <t>Ramón,  muy buen día, agradeceré habilitar por los días 26-27-28 de marzo, servicio de Roaming para Don CARLOS ABARCA N° de celular  9-469 13 84.</t>
  </si>
  <si>
    <t>Creación Anexo - 2389 7731</t>
  </si>
  <si>
    <t>Solicita crear anexo para ambientalista ubicada en la sede Tarapacá 934 P-1</t>
  </si>
  <si>
    <t>Permisos Carpeta Prevención</t>
  </si>
  <si>
    <t xml:space="preserve">Estimado Ramon Favor dar acceso a nuestra carpeta compartida a los siguientes cl, 171507375 y 101847098
</t>
  </si>
  <si>
    <t>Renovación Celular - Abonado 89037556</t>
  </si>
  <si>
    <t xml:space="preserve">Estimados, solicito cambio de mi equipo de teléfono móvil marca LG modelo KP5700 ya que presenta falla que me impiden hacer uso de este.  N° Movil: 09-89037556
</t>
  </si>
  <si>
    <t>Madrid Contreras, Jose Balduino, CAM</t>
  </si>
  <si>
    <t>Solicitud Toner - Serie W3028502398</t>
  </si>
  <si>
    <t xml:space="preserve">Ramón, por favor solicito toner de impresora ubicada en el área de conexiones, la marca es AFICIO 3350B – SERIE M6201800132., además solicitar toner para la impresora más pequeña (no se la serie).Gracias.
</t>
  </si>
  <si>
    <t>Solicitud Toner - Serie M6201800132</t>
  </si>
  <si>
    <t>Ramón, por favor solicito toner de impresora ubicada en el área de conexiones, la marca es AFICIO 3350B – SERIE M6201800132., además solicitar toner para la impresora más pequeña (no se la serie).Gracias.</t>
  </si>
  <si>
    <t>Reseteo Contraseña - cl151230245</t>
  </si>
  <si>
    <t xml:space="preserve">Solicito tu ayuda para el reseteo de la contraseña del usuario Emilo Lagos Herrera.
</t>
  </si>
  <si>
    <t>Cambio Equipo Celular - Abonado 95434378</t>
  </si>
  <si>
    <t>Estimados, Junto con saludar les comento que el touch de mi teléfono no funciona y no se puede hacer nada, solamente contestar, favor gestionar el cambio, gracias.  Numero  Cel. 95434378 Modelo Aparato Cel. Nokia X3-02.</t>
  </si>
  <si>
    <t>Yelpi Caceres, Abraham, CAM</t>
  </si>
  <si>
    <t xml:space="preserve">Estimados El usuario Jorge Ríos (CL086663864) no puede ingresar desde la intranet a la página www.godcam.cl/webobra/. Se adjunta en correo de Jorge la página que despliega el navegador cuando desea acceder a esta página. Borramos los archivos temporales y coockies y el problema persiste.  La página pertenece a la Empresa ASIKEY y nos permite ingresar informes de obra, los cuales son cargados en SAMAC. Adjunto página que debe desplegar
</t>
  </si>
  <si>
    <t>Desbloqueo Oracle - CL118630890</t>
  </si>
  <si>
    <t xml:space="preserve">Estimados La clave al parecer se bloqueó. Agradeceré restituir clave. Usuario: CL118630890 Por página web seguí los pasos, pero no llegó el correo.
</t>
  </si>
  <si>
    <t>Liberar Acceso ACHS</t>
  </si>
  <si>
    <t>Sitio con inconvenientes al realizar ingreso en atenciones médicas</t>
  </si>
  <si>
    <t>Solicitud de Notebook para obra Gerónimo de Alderete</t>
  </si>
  <si>
    <t>Estimados. Necesito se pueda aportar un computador portátil para ser utilizado por el Sr. Fernando Suazo, quien tiene que estar residente en la obra.  Para los cargos utilizar la siguiente cuenta: Ceco: 6100 Orden: 00131</t>
  </si>
  <si>
    <t>Desbloqueo Credeciales - CL094702062</t>
  </si>
  <si>
    <t>Desbloqueo credenciales de red</t>
  </si>
  <si>
    <t>Configurar PST - CL130605214</t>
  </si>
  <si>
    <t xml:space="preserve">Estimado , consulta, mi correo está lleno pero no sé como guardar los correos antiguos para poder borrar y vaciar mi correo.  Me puedes ayudar. Gracias Viejito
</t>
  </si>
  <si>
    <t xml:space="preserve">Estimados Ramon. Tengo bloqueado mi clave para el sistema ORACLE. Favor tu ayuda. Saludos.
</t>
  </si>
  <si>
    <t>Reseteo Credenciales - CAM</t>
  </si>
  <si>
    <t xml:space="preserve">Estimados: Por favor reiniciar contraseña para: Juan Ruiz   jcrt@cam-la.com
</t>
  </si>
  <si>
    <t>Creación Usuario BOX.CAM-LA.COM</t>
  </si>
  <si>
    <t xml:space="preserve">Estimados,  Necesito dar acceso a Ricardo Hernández al buzón compartido.
Agradeceré me puedan indicar un usuario con el cual ingresar.
Gracias.
</t>
  </si>
  <si>
    <t>Solicitud Insumos - Ricoh San Miguel</t>
  </si>
  <si>
    <t xml:space="preserve">Estimados: Junto con saludar, Agradeceré gestionar tóner para nuestra impresora, ya que, en estos momentos no tenemos reserva.  Cordialmente,
</t>
  </si>
  <si>
    <t>Cambio Celular - Abonado  91622183</t>
  </si>
  <si>
    <t xml:space="preserve">Estimados Agradeceré puedan cambiar mi equipo celular el cual presenta problemas en el párlate (se escucha con ruidos).  Nokia E5-00 RECICLADO ENTREGADO EN OCTUBRE 2012 
</t>
  </si>
  <si>
    <t>Sanguinetti Catalan, Angelo Michel, CAM</t>
  </si>
  <si>
    <t xml:space="preserve">Estimados: El dia jueves envie solicitud de desbloque de clave oracle y aun no tengo respuesta Favor solicito ayuda, ya que me encuentro en cierre de mes 
</t>
  </si>
  <si>
    <t>Berrios Ortiz, Elias Eduardo, CAM</t>
  </si>
  <si>
    <t>Configurar Acceso Correo RR.hh</t>
  </si>
  <si>
    <t xml:space="preserve">Solicito proceder a configurar la casilla RR.HH@cam-la.com.  Se retira de la administración al usuario: Jeannette Ruiz.  Se brinda permiso de acceso y envío de correos desde dicha cuenta al usuario: Salazar Acuña, Ivan Andrés, CAM Ubicar al usuario a su anexo N° 7323 ubicado en la sede Tarapacá 934 P3
</t>
  </si>
  <si>
    <t>Jara San Martin, Rene Mauricio, CAM</t>
  </si>
  <si>
    <t>Solicitud 2 Simcard - Plan NEM Pro</t>
  </si>
  <si>
    <t xml:space="preserve">Estimado agradeceré nos puedas ayudar con esta solicitud
</t>
  </si>
  <si>
    <t>Configurar Perfil Corporativo</t>
  </si>
  <si>
    <t>En atención a correo adjunto, se contó con la presencia de técnico en terreno para revisar esta situación, pero la solución funciona en forma intermitente, agradeceré se pueda coordinar visita de técnico a terreno para que entregue una solución definitiva.
Realizaba login como administrador local, se configura perfil de usuario</t>
  </si>
  <si>
    <t>Creación Correo - Comunicados RR.HH Chile</t>
  </si>
  <si>
    <t>Te quiero pedir por favor habilitar a Iván Salazar como usuario de la casilla de correo electrónico del área de RRHH, esto para efectos de enviar y recibir correos en esta dirección.</t>
  </si>
  <si>
    <t>Informo que nuevamente la impresora está con problemas en la parte superior no toma documentos para fotocopiar y scanear.
Servicio realizado 27 de marzo y todo operativo.</t>
  </si>
  <si>
    <t>Nuevamente el mismo error al ingresar al SharePoint.
Se reconfigura acceso al servicio por Proxy (excepciones locales).</t>
  </si>
  <si>
    <t>Carlos Abarca solicita aumentar minutos telefónicamente.</t>
  </si>
  <si>
    <t>Abarca Vargas, Carlos, CAM</t>
  </si>
  <si>
    <t xml:space="preserve">Estimados: Por favor reiniciar contraseña para: Ricardo Cardenas   rdcc@cam-la.com
</t>
  </si>
  <si>
    <t>Permisos Carpeta - Planos_Proyectos</t>
  </si>
  <si>
    <t xml:space="preserve">Ramon favor de incorporar a Jose Miguel  dentro de los usuarios con acceso a este servidor </t>
  </si>
  <si>
    <t>Espinosa Elguezabal, Luis Miguel, CAM</t>
  </si>
  <si>
    <t>Carga Minutos - Abonado 96431205</t>
  </si>
  <si>
    <t xml:space="preserve">Estimados, agradecería carguen los minutos on net utilizados.
</t>
  </si>
  <si>
    <t>Problemas Navigator - Zenteno</t>
  </si>
  <si>
    <t>Informo que estamos teniendo fallas en internet lo cual está afectando directamente al Sistema Navigator se bloquearon pagina de información lo cual está impidiendo el trabajo normal. Favor revisar situación ya que dicho problema se genero desde la mañana.  Atte. Luis Reyes
Se realizan pruebas sobre el equipo y no se detecta inconvenientes.</t>
  </si>
  <si>
    <t>permisos - PyC Chile</t>
  </si>
  <si>
    <t>Miguel, favor crear acceso a la carpeta F a Maria Jesus</t>
  </si>
  <si>
    <t>Desbloqueo Credenciales - CL147041713</t>
  </si>
  <si>
    <t>solicito resetear password de usuario CL147041713</t>
  </si>
  <si>
    <t>Reseteo Credenciales - CL162367323</t>
  </si>
  <si>
    <t xml:space="preserve">Estimados: Por favor reiniciar contraseña para: Edgardo Vera   envg@cam-la.com
</t>
  </si>
  <si>
    <t>Carga Minutos - Abonado 68344675</t>
  </si>
  <si>
    <t>Ramón, agradeceré favor adicionar minutos a celular de Jorge de acuerdo a adjunto.</t>
  </si>
  <si>
    <t>Carga Minutos On Net - Abonado 92431447</t>
  </si>
  <si>
    <t xml:space="preserve">stimados, me quedé sin minutos el viernes pasado, favor cargar mínimo 250 minutos más a mi celular.  Dar prioridad, hoy tengo más trabajos nuevos y una desconexión de noche.  
Gracias.
</t>
  </si>
  <si>
    <t>Urriola Lopez, Rolando Eladio, CAM</t>
  </si>
  <si>
    <t>restituir minutos</t>
  </si>
  <si>
    <t>Favor restituir minutos ON NET celular 68319651</t>
  </si>
  <si>
    <t>Solicitud Cotización Distribución RR.HH.</t>
  </si>
  <si>
    <t xml:space="preserve">Adjunto layout para realizar cotización para instalar (o modificar 6 módulos de datos y 12 de corriente).  Lo aclaramos 
</t>
  </si>
  <si>
    <t>Creación Anexos GG</t>
  </si>
  <si>
    <t xml:space="preserve">Estimados,
                Favor realizar acciones sobre los siguientes anexos:
1.	Crear
•         Anexo 2389 8011
•         Display “Gonzalo Mardones”
•         COS FULL 
•         Sip Server 172.16.0.5
•	Buzón de voz gmp@cam-la.com
Este anexo se debe configurar con doble ringeo asociado al anexo 8012.
2.	Modificar
•         Anexo 2389 7305
•         Display “Ingrid Messenger”
•         COS FULL
•         Sip Server 172.16.0.5
•	Buzón de voz imm@cam-la.com
Este anexo se debe configurar con doble ringeo asociado al anexo 7303 – 7304 y 7306.
3.	Crear
•         Anexo 2389 7812
•         Display “Sala Piso 9”
•         COS 3
•         Sip Server 172.16.0.5
                Favor confirmar cuando esto se haya ejecutado y esté disponible para configurar los anexos físicamente.
Saludos,
</t>
  </si>
  <si>
    <t>Desbloque Credenciales</t>
  </si>
  <si>
    <t>Solicito tu ayuda para desbloquear una cuenta o en su defecto restearla, la cuenta pertenece al usuario Luis Yáñez.</t>
  </si>
  <si>
    <t>Plataformado - Ingrid Messenger El Cortijo</t>
  </si>
  <si>
    <t xml:space="preserve">Estimados, Solicito realizar configuración PC HP Compaq Pro 4300 SFF s/n: MXL238227Z:
•	Instalar Windows 7 PRO (Instalar todos parches).
•	Instalar Office 2007 PRO.
•	Instalar AV Microsoft Security Essentials.
•	Instalar U-VNC.
•	Instalar Software Compresor.
•	Instalar Visor PDF.
•	Instalar Conversor PDF.
El usuario a configurar es Messenger Masot, Ingrid, CAM- CL086132109 contraseña entregada por usuario </t>
  </si>
  <si>
    <t>equipo con Mouse fallado Inventario CH-110297</t>
  </si>
  <si>
    <t>Favor realizar cambio de mouse el cual no responde y me dificulta mis funciones normales</t>
  </si>
  <si>
    <t>Tapia González, Magda Grizel, CAM</t>
  </si>
  <si>
    <t>Gestión Repuestos Ricoh - Zenteno</t>
  </si>
  <si>
    <t>Ramón: la impresora quedo reparada y está en operación, sin embargo el técnico quedo de reemplazar  un componente que en el momento no tenia y aún no se presenta para normalizar esta situación.  El componente a reemplazar permite que la fotocopia no salga con machas negras el documento.</t>
  </si>
  <si>
    <t xml:space="preserve">Estimado Ramón: Favor de aumentar al abonado 7 477 59 31, Alberto Yañez E., 200 minutos adicionales.  Adjunto Formulario. Agradeciendo desde ya la gestión.
</t>
  </si>
  <si>
    <t xml:space="preserve"> Linea para lectura.</t>
  </si>
  <si>
    <t>Ramon, Respecto al equipo entregado este se apaga cada cierto tiempo es posible cambiarlo por uno bueno para que este siempre encendido.
Se le indica al usuario que el router no tiene problema y se le demuestra realizando pruebas</t>
  </si>
  <si>
    <t>Solicitud Servicio Técnico - Ricoh RR.HH &amp; MKT</t>
  </si>
  <si>
    <t>Informo que nuevamente la impresora está con problemas en la parte superior no toma documentos para fotocopiar y scanear.</t>
  </si>
  <si>
    <t>Solicitud Cotización 2 Puntos de datos - BSM</t>
  </si>
  <si>
    <t>Reporte Problemas Celulink</t>
  </si>
  <si>
    <t>Messenger Masot, Ingrid, CAM</t>
  </si>
  <si>
    <t>Aumento Minutos - Abonado 85014968</t>
  </si>
  <si>
    <t xml:space="preserve">Estimado Ramón: Agradeceré tu gestión para la carga de minutos adicionales en las línea indicada en archivo adjunto.
</t>
  </si>
  <si>
    <t>Permisos Carpeta Compartida</t>
  </si>
  <si>
    <t xml:space="preserve">Estimados, Vamos a proceder a realizar un cambio hoy en la carpeta compartida a las 13:00. La nueva dirección de acceso será La nueva dirección es \\10.33.63.15 \A&amp;F Chile.
Me puedes ayudar quiero ingresar a esta carpeta y no puedo.
</t>
  </si>
  <si>
    <t>Ureta Perez, Paola, CAM</t>
  </si>
  <si>
    <t>Reseteo Credenciales - CL153825602</t>
  </si>
  <si>
    <t xml:space="preserve">Estimados Solicito desbloqueo de clave de usuario CL153825602
</t>
  </si>
  <si>
    <t>Collao Barrios, Daniela Cristal, EXTERNO</t>
  </si>
  <si>
    <t>Carga Minutos On Net - Abonado 61933240</t>
  </si>
  <si>
    <t>Estimado se solicita, por favor,  la restitución de los minutos ON NET del teléfono celular N° 61933240 de don Eduardo Seguel para Proyecto Montemar.</t>
  </si>
  <si>
    <t>Aumento Minutos - Abonado  93494758</t>
  </si>
  <si>
    <t xml:space="preserve">Estimado Ramón:
Junto con saludarte te solicito el favor de aumentar al abonado Fernando Suazo SM. fono  9 3494758 , 300 minutos adicionales.
Adjunto Formulario.
Agradeciendo desde ya tu gestión.
</t>
  </si>
  <si>
    <t>Celulink para realizar llamadas generar inconvenientes al generar la llamada y se cortan.
Técnico GTD realiza visita día lunes 08/04 para revisar aparato detectando incidente.</t>
  </si>
  <si>
    <t>Configurar Acceso Scanner</t>
  </si>
  <si>
    <t>Estimado Ramón, de acuerdo a lo conversado, agradeceré solicitar la configuración de mi cuenta al scanner de la impresora ubicada en la oficina de San Miguel.</t>
  </si>
  <si>
    <t>Pozo Muñoz, Cristian Gabriel, CAM</t>
  </si>
  <si>
    <t>Problemas al Descargar Oracle</t>
  </si>
  <si>
    <t>Esparza Quiroz, Juan Israel, CAM</t>
  </si>
  <si>
    <t>Problemas Recepción Correos - ENDESA-CHILECTRA</t>
  </si>
  <si>
    <t>Solicitud Insumos - San Miguel CSV</t>
  </si>
  <si>
    <t>Reseteo Credenciales - CL130667058</t>
  </si>
  <si>
    <t xml:space="preserve">Ramón: El cliente de correo del laptop me pide la contraseña, se la ingreso pero no se conecta. Me puede sayudar por favor.
</t>
  </si>
  <si>
    <t>Díaz Salazar, Oscar Abel, CAM</t>
  </si>
  <si>
    <t>Solicitud 5 Simcards - NEM Básico</t>
  </si>
  <si>
    <t>activar roaming Javier González</t>
  </si>
  <si>
    <t>RV: Planos Instalaciones CCPA Rev. B</t>
  </si>
  <si>
    <t xml:space="preserve">Estimado necesito descargar esta información.
Atte. Juan Neculhueque S.
</t>
  </si>
  <si>
    <t>Carga Minutos On Net - Abonado 95496638</t>
  </si>
  <si>
    <t xml:space="preserve">Señores, agradeceré devolver minutos utilizados en la comunicación con otros móviles de la misma  compañía, al número  9-5496638 Ya que estoy sin comunicación
</t>
  </si>
  <si>
    <t>Gonzalez Reyes, Juan Jines, CAM</t>
  </si>
  <si>
    <t>Permisos Carpeta - Control de Stock EM</t>
  </si>
  <si>
    <t xml:space="preserve">Estimado Ramon  Favor dar autorización para esta carpeta al CL17927471k
</t>
  </si>
  <si>
    <t>Configuración Anexo - Cambio de sede</t>
  </si>
  <si>
    <t xml:space="preserve">Ramon Ya está listo el PC solo falta habilitar el teléfono
</t>
  </si>
  <si>
    <t>Pacheco Pinto, Alex  CAM</t>
  </si>
  <si>
    <t>Compra Impresora Laser Color</t>
  </si>
  <si>
    <t>Minutos Celular</t>
  </si>
  <si>
    <t>Por favor necesito que me aumentes el saldo de mi celular, necesito hacer cordinaciones con gente de los bancos y el celular es la única forma.</t>
  </si>
  <si>
    <t>Reponer minutos Cam Eugenio Moreno</t>
  </si>
  <si>
    <t>Agradeceré restituir minutos ON NET a Eugenio Moreno, celular 094691389.</t>
  </si>
  <si>
    <t>Reversar minutos on net y agregar saldo para otras compañías</t>
  </si>
  <si>
    <t>Muchas gracias. ¿como es el procedimiento para agregar minutos?</t>
  </si>
  <si>
    <t>SOLICITUD CARGA MINUTOS ON NET</t>
  </si>
  <si>
    <t>Agradeceré puedan dar curso a solicitud en el adjunto para el numero 94691413</t>
  </si>
  <si>
    <t>Carga Minutos On Net - Abonado 94663797</t>
  </si>
  <si>
    <t xml:space="preserve">Favor activar minutos ON NET. Celular: (56 9) 94663797
</t>
  </si>
  <si>
    <t>Recarga Minutos On Net</t>
  </si>
  <si>
    <t>Estimados favor reponer minutos cl  61933240.</t>
  </si>
  <si>
    <t>Seguel Valenzuela, Eduardo Enrique, CAM</t>
  </si>
  <si>
    <t>RE: Reasignación de Equipo Celular</t>
  </si>
  <si>
    <t xml:space="preserve">Ramón Adjunto formulario de solicitud de reasignación de equipo celular con cero minuto otras compañías.
</t>
  </si>
  <si>
    <t>Morales Diaz, Mauricio Enrique, CAM</t>
  </si>
  <si>
    <t>Solicito reseteo de password para usuario CL104778216.</t>
  </si>
  <si>
    <t>Ortiz Ceballos, José Adrian, CAM</t>
  </si>
  <si>
    <t xml:space="preserve">Favor puedes dar acceso al Sr. Javier Gonzalez a la carpeta de prevención
</t>
  </si>
  <si>
    <t>Cotizar Impresora Laser - Zenteno R.Muñoz</t>
  </si>
  <si>
    <t xml:space="preserve">Favor cotizar impresora láser color para Raúl por favor, dado que anteriormente esta gestión quedó congelada por falta de Stock.-
Cotizado
</t>
  </si>
  <si>
    <t>Diaz Castro, Olivier Guillermo, CAM</t>
  </si>
  <si>
    <t>PROBLEMAS ANEXO TELEFONICO</t>
  </si>
  <si>
    <t xml:space="preserve">Estimados Hace más de una semana no recibo llamadas. 
Esto aplica tanto a llamadas internas como externas. 
Yo puedo realizar llamadas internas como externas. 
Agradeceré revisar.
Usuario indica que se desactiva DND y queda operativo
</t>
  </si>
  <si>
    <t>Carga Minutos On Net - Abonado 94454576</t>
  </si>
  <si>
    <t>Agradeceré restituir minutos CAM a celular de Alex Pacheco , numero 094454576.</t>
  </si>
  <si>
    <t>Telefono Galaxy y Habilitar Plan NEM - Abonado 92271492</t>
  </si>
  <si>
    <t xml:space="preserve">Michel La solicitud de la activación del plan de datos debe ser visada por la gerencia o subgencia de tu LLNN y deben asumir los siguientes costos:
9.990.- mensual plan de datos NEM PRO. $24.000.- cobro por una vez por cambio antes de los 18 meses.  $30.250.- cobro por cambio del equipo. </t>
  </si>
  <si>
    <t>Carga Minutos On Net - Abonado 61926972</t>
  </si>
  <si>
    <t xml:space="preserve">Estimados. Junto con saludarlos, le escribo para que realicen la carga de los números hablados con celulares CAM.  
Mi celular es el siguiente: 61926972. Sergio Quilodran C. CL 143777235
</t>
  </si>
  <si>
    <t>Carga Minutos On Net - Abonado 93214625</t>
  </si>
  <si>
    <t>Agradeceré a ustedes me puedan ayudar con la devolución de los minutos que he consumido en llamado a teléfonos de CAM</t>
  </si>
  <si>
    <t>Ramirez Vergara, Joseline, CAM</t>
  </si>
  <si>
    <t>Minutos ON NET</t>
  </si>
  <si>
    <t xml:space="preserve">Estimados, favor asignar minutos a los siguientes:
94691356
94691462
Atte.,
</t>
  </si>
  <si>
    <t>Solicita aumentar minutos celular Sr. F. Foix</t>
  </si>
  <si>
    <t>Estimado, de acuerdo a lo conversado, favor gestionar aumento de minutos en celular Sr. Fernando Foix, número 9-4691383.</t>
  </si>
  <si>
    <t>Servicio Técnico - Ricoh Serie W3028502398</t>
  </si>
  <si>
    <t>Devolución Minutos On Net - Abonado 71388110</t>
  </si>
  <si>
    <t xml:space="preserve">Me he quedado sin minutos, favor efectuar devolución de minutos NET.
</t>
  </si>
  <si>
    <t>Solicitud Serv. Técnico - Ricoh</t>
  </si>
  <si>
    <t>Solicitud BAM - Abonado 61933257</t>
  </si>
  <si>
    <t>Ramón, Adjunto aprobación de Carlos Abarca.
Se realiza entrega de la BAM 16 de abril de 2013.</t>
  </si>
  <si>
    <t xml:space="preserve">Ramon: Favor, proceder con el aumento de minutos adicionales que se solicitan,
</t>
  </si>
  <si>
    <t>Carga Minutos On Net - Abonado 92212109</t>
  </si>
  <si>
    <t xml:space="preserve">Estimado Ramón: Una vez más solicito tu gestión para aumentar al abonado 9 221 21 09, Moises Zárate A., 200 minutos adicionales. Adjunto Formulario. Agradecido desde ya.
</t>
  </si>
  <si>
    <t>Carga Minutos On Net - Abonado 93235237</t>
  </si>
  <si>
    <t xml:space="preserve">Estimado Ramón: Junto con saludarte te solicito aumentar al abonado 9 323 52 37, Daniel Sánchez P., 200 minutos adicionales.  Adjunto Formulario.  Agradeciendo desde ya la gestión.
</t>
  </si>
  <si>
    <t>Desbloqueo Credenciales - CL106493650</t>
  </si>
  <si>
    <t xml:space="preserve">Estimado Solicito reestablecer password de usuario CL106493650
</t>
  </si>
  <si>
    <t>Carga Minutos On Net - Abonado 88344559</t>
  </si>
  <si>
    <t xml:space="preserve">Estimados: Solicito reposición de minutos celulares a mi móvil 08-8344559
</t>
  </si>
  <si>
    <t>Aumento Minutos - Abonado 68437461</t>
  </si>
  <si>
    <t>Agradeceré gestionar minutos adicionales para Rodrigo Jerez, se adjunta formulario de solicitud.
Se rechaza el aumento y solamente se restituyen los minutos On Net.</t>
  </si>
  <si>
    <t>Carga Minutos On Net - Abonado 97455897</t>
  </si>
  <si>
    <t xml:space="preserve">Me quedé sin minutos en mi celular (97455897). Podrías verificar si lo facturado se ajusta al convenio, ya que según yo casi todas mis llamadas son con teléfonos Cam.
Si estoy equivocado agradeceré ver la factibilidad de asignar algunos minutitos que me permitan llegar hasta el viernes con teléfono.
Quedo a la espera de tu confirmación
</t>
  </si>
  <si>
    <t>Morales Zuñiga, Jaime, CAM</t>
  </si>
  <si>
    <t>Carga Minutos On Net - Abonado 85022366</t>
  </si>
  <si>
    <t>Agradeceré activen la devolución de minutos entre Cía (85022366)</t>
  </si>
  <si>
    <t>Solicitud Telefono - Galaxy Ace (plan de datos)</t>
  </si>
  <si>
    <t xml:space="preserve">Ramon. Tú me puedes ayudar con el tema del celular asignado para mí, yo uso uno personal por lo que necesito me den un equipo. Gracias Daniel.
Se entrega equipo celular 15 de abril de 2013
</t>
  </si>
  <si>
    <t>Carga Minutos On Net - Abonado 64682259</t>
  </si>
  <si>
    <t xml:space="preserve">Estimado: Agradeceré asignar minutos a teléfono de ITO de Conchalí para los días que quedan ya que copo el servicio.  
</t>
  </si>
  <si>
    <t>Favor otorgar acceso a Bibloteca virtual de los administradores</t>
  </si>
  <si>
    <t>Estimado Ramon:
Junto con saludarte, te agradeceré puedas otorgar acceso a la biblioteca que tenemos junto a los administradores de contratos que  ya han retomado sus estudios.
Hasta el Viernes, yo tenía acceso, pero  el día de hoy ya no puedo acceder , agradeceré puedas chequear que pasa y  si las personas de la lista pueden acceder sin problema, de lo contrario agradeceré otorgar el acceso a todos ellos, agregando a Carolina Dossi, Martha Parada, Carlos Abarca Marco Bulnes, Juan Abrigo, Andres Orellana.</t>
  </si>
  <si>
    <t>SOLICITUD DE TONER - ABRIL 2013</t>
  </si>
  <si>
    <t xml:space="preserve">Estimados: Favor de gestionar solicitud de 04 Tóner para el mes de Abril. Contador es: 379.263.-
</t>
  </si>
  <si>
    <t>Solicitud Servicio Técnico - Ricoh MonteMar</t>
  </si>
  <si>
    <t>Necesitamos con urgencia un técnico para reparar la impresora Ricoh, debido a que  en la última impresión realizada, salió con restos de una pieza.</t>
  </si>
  <si>
    <t>Carga Minutos On Net - Abonado 74799963</t>
  </si>
  <si>
    <t xml:space="preserve">Hola Ramon, Me ayudar revisando los minutos On - Net de mi plan?? Me quedé sin minutos.
</t>
  </si>
  <si>
    <t>Aumento Minutos - Abonado- 68319651</t>
  </si>
  <si>
    <t xml:space="preserve">Agradeceré poder gestionar minutos
</t>
  </si>
  <si>
    <t xml:space="preserve">Carga Minutos On Net - Abonado </t>
  </si>
  <si>
    <t xml:space="preserve">Estimados. buenos días. serian tan amable de reembolsar los minutos Cam al Nº 93491097
</t>
  </si>
  <si>
    <t xml:space="preserve">Estimados, agradecería chequearan los minutos on net utilizados y generar devolución.
</t>
  </si>
  <si>
    <t>Aumento Minutos - Abonado 94691614</t>
  </si>
  <si>
    <t>Agradeceré gestionar minutos adicionales para Lautaro Barrientos, se adjunta formulario de solicitud.</t>
  </si>
  <si>
    <t>Problemas con Oracle</t>
  </si>
  <si>
    <t xml:space="preserve">Estimados al tratar de generar un PDM por oracle no da la opción de “disponibilidad” o “En Mano”, como lo muestra el adjunto. Por lo cual se desconoce stock de materiales a solicitar.  Favor indicar si es un problema de sistema o de autorización para poder solicitar los debidos V°B°. 
Ramón;
Cuando el botón “Disponibilidad” aparece desactivado es porque no existe stock en el inventario o subinventario.
</t>
  </si>
  <si>
    <t>Problemas con el PC</t>
  </si>
  <si>
    <t xml:space="preserve">Estimados Tenemos  problemas con el PC “CH 110228”, que al iniciar sesión aparece el siguiente mensaje: “El registro de seguridad de este sistema está lleno. Solo los administradores pueden iniciar la sesión para solucionar el problema”
</t>
  </si>
  <si>
    <t>Lillo Triviño, Lidia Tamara, CAM</t>
  </si>
  <si>
    <t xml:space="preserve">Carga Minutos On Net - Abonado 68470964 </t>
  </si>
  <si>
    <t xml:space="preserve">Estimado. Es posible recuperar minutos ON-NET celular 6-8470964.
</t>
  </si>
  <si>
    <t xml:space="preserve">Aumento Minutos - Abonado 89207981		</t>
  </si>
  <si>
    <t>Agradeceré gestionar minutos adicionales para Pedro Orellana, se adjunta formulario de solicitud.</t>
  </si>
  <si>
    <t>Cambio Perfill Entel - Abonado 81884199</t>
  </si>
  <si>
    <t>Estimados, de acuerdo a una restructuración interna, agradeceré liberar las restricciones que posee el señor Edgardo Vera teléfono n° 8 188 41 99  debe poder llamar a todos y todos poder llamarlo a él.  Adicionalmente debe poder efectuar llamadas a: Claudio Ortiz Cárdenas: 94437187  Jefe Pérdidas Zonal Puerto Montt Marco Arriagada: 56880162  Asesor Criminalístico Zonal Puerto Montt CCL Puerto Montt: 065-474755 Centro control local operaciones SAESA Puerto Montt  065-474756</t>
  </si>
  <si>
    <t>Carga Minutos On Net - Abonado 93227303</t>
  </si>
  <si>
    <t xml:space="preserve">Estimado Ramon: Favor restituir minutos de  Celular CAM , gracias.
</t>
  </si>
  <si>
    <t>Diaz Letelier, Vladimir Andres, CAM</t>
  </si>
  <si>
    <t>Consulta Saldo - Abonado 96431205</t>
  </si>
  <si>
    <t xml:space="preserve">**Ramón;
Consulta, acabo de revisar mi carga de minutos de celular y marcan.. 321 en total… Luego voy a hacer un llamado y  no tengo minutos ¡¡!!
Favor verificar…
</t>
  </si>
  <si>
    <t>Cordova Echeverria, Francisco Erasmo, CAM</t>
  </si>
  <si>
    <t>Activar Abonado Entel - Perfiles SAESA</t>
  </si>
  <si>
    <t>Estimado Ramón, agradeceré que el celular de Victor Martínez cel entel : 5 659 87 03 lo puedan llamar todos y que todos lo puedan llamar a él, esto es todas las zonas ( Pto Montt, Osorno y Valdivia).</t>
  </si>
  <si>
    <t>Solicitud NanoSimcard - Abonado 67693367</t>
  </si>
  <si>
    <t xml:space="preserve">Gloria, Favor despachar 1 micro simcard (Nanocjhip) reemplazo para el número 67693367.
</t>
  </si>
  <si>
    <t>Renovación Telefono - Abonado 94427411</t>
  </si>
  <si>
    <t>Estimado Ramón, Agradeceré realizar cambio del equipo celular de Javier Contreras supervisor de Medidas técnicas. 
Su número de celular actual es 94427411. Quedo atenta a tus consultas.</t>
  </si>
  <si>
    <t>Creacion Carpeta CHLNASCAMING</t>
  </si>
  <si>
    <t xml:space="preserve">Ramón,  la carpeta se debe llamar Ingeniería CAM_CHL el usuario Chilectra que tendra accesso será Jorge Marcelo Rubilar Astorga.
</t>
  </si>
  <si>
    <t>Salazar Henriquez, Jose Miguel, CAM</t>
  </si>
  <si>
    <t>Carga Minutos On Net - Abonado 91618466</t>
  </si>
  <si>
    <t xml:space="preserve">Estimados: Agradeceré reversar los minutos compañía que he ocupado en mi celular corporativo. El número es 91618466 
Gracias! Se despide cordialmente
</t>
  </si>
  <si>
    <t>Instalar y Configurar Perfil - CL128987770</t>
  </si>
  <si>
    <t xml:space="preserve">Favor solicito instalar y adaptar las configuraciones para la sede El Cortijo 85 P1 del equipo chlcamfcl110074 del usuario Salazar Henriquez, Jose Miguel, CAM - CL128987770.
                El equipo se encuentra en poder del técnico residente de la sede.  Dudas o consultas por los medios ya conocidos.
</t>
  </si>
  <si>
    <t>Carga Minutos On Net - Abonado 85020718</t>
  </si>
  <si>
    <t>Estimados, favor reasignar minutos ON NET.
Atte.,
Se entrega estatus y el abonado tiene On Net limitado, solo llegó al limite de minutos Movistar</t>
  </si>
  <si>
    <t>Carga Minutos On Net - Abonado 85029945</t>
  </si>
  <si>
    <t xml:space="preserve">Estimado Ramón:
Junto con saludarte te solicito aumentar al abonado 9 502 99 45, José Sarria O., 200 minutos adicionales.
Adjunto Formulario.
Agradeciendo desde ya la gestión.
</t>
  </si>
  <si>
    <t>Permisos Sitio www.transunion.cl</t>
  </si>
  <si>
    <t>Hola Ramòn Junto con saludarte quisiera solicitarte si me puedes habilitar los permisos para acceder a la pagina www.transunion.cl ya que me sale el mensaje adjunto.  Desde ya muchas gracias
Atte Karina
Problemas es del sitio y no nuestro servidor de internet</t>
  </si>
  <si>
    <t>Gonzalez Martinez, Karina Andrea, CAM</t>
  </si>
  <si>
    <t>Acceso Carpeta Certificación</t>
  </si>
  <si>
    <t xml:space="preserve">Estimado Tengo 2 usuarios de laboratorio que no acceden a la carpeta Area Certificacion del Camserver, por problemas de permiso, no de red. Ha habido algun cambio con eso? Estos son los usuarios CL07980018K CL17927471K
</t>
  </si>
  <si>
    <t>Vega Vega, Patricio Javier, CAM</t>
  </si>
  <si>
    <t>Acceso Contratistas</t>
  </si>
  <si>
    <t xml:space="preserve">Estimados No puedo entrar a la carpeta contratistas, agradeceré su gestión.  Se restituyen los permisos.
</t>
  </si>
  <si>
    <t>Aumento Minutos - Abonado 94691452</t>
  </si>
  <si>
    <t>Aumento Minutos - Abonado 94395935</t>
  </si>
  <si>
    <t xml:space="preserve">Ramón, favor recargar minutos de acuerdo a adjunto.  Saludos cordiales y gracias, 
</t>
  </si>
  <si>
    <t>Resetear Credenciales - CL138102653</t>
  </si>
  <si>
    <t xml:space="preserve">Estimados: Por favor reiniciar contraseña para: Claudia Soto   cisf@cam-la.com
</t>
  </si>
  <si>
    <t>Soto Fonseca, Claudia Inés , CAM</t>
  </si>
  <si>
    <t xml:space="preserve">Desbloque y Habilitación CL143022943 </t>
  </si>
  <si>
    <t xml:space="preserve">Estimado Solicito desbloqueo de clave de usuario CL143022943 
</t>
  </si>
  <si>
    <t>Nuñez Cubillos, Juana, CAM</t>
  </si>
  <si>
    <t xml:space="preserve">Estimados Me quedé sin minutos, podrían confirmarme si pueden abonarme minutos a mi celular.  Saludos cordiales,
</t>
  </si>
  <si>
    <t>Habilitar acceso CL a carpeta de Servidor</t>
  </si>
  <si>
    <t xml:space="preserve">Estimados, Favor gestionar mi  permiso (cl128987770) a carpeta Area_Ing_Proyectos
</t>
  </si>
  <si>
    <t>Permisos CHLNASCAMING</t>
  </si>
  <si>
    <t xml:space="preserve">Estimados,
Agradeceré gestionar mi acceso a servidor de Ingeniería de Proyectos, carpeta Planos_Proyectos_CAM
</t>
  </si>
  <si>
    <t>Habilitar Anexo - 23897569</t>
  </si>
  <si>
    <t xml:space="preserve">Estimados, Agradeceré habilitar mi anexo, tiene tono pero no conecta.
</t>
  </si>
  <si>
    <t>RE: Solicitud de carpeta compartida</t>
  </si>
  <si>
    <t xml:space="preserve">Estimados, el nombre de la carpeta es SUBGCIA TYA.  Los usuarios que tendrán acceso son los siguientes:
</t>
  </si>
  <si>
    <t>Problemas al enviar y recibir correos grupo veritas</t>
  </si>
  <si>
    <t xml:space="preserve">No se pueden enviar correos al dominio   cl.bureauveritas.com
Estoy probando para saber si ya puedo enviarles correos directo a su dominico  @cl.bureauveritas.com  Si recibes favor responder.  Saludos. 
</t>
  </si>
  <si>
    <t>Marin Fernandez, Pedro Javier, CAM</t>
  </si>
  <si>
    <t>Carga Minutos On Net - Abonado 93208312</t>
  </si>
  <si>
    <t xml:space="preserve">Estimado, Favor puedas gestionar la devolución de los minutos on-net asociados a mi línea 93208312.
</t>
  </si>
  <si>
    <t>Problemas Lentitud SIOT</t>
  </si>
  <si>
    <t xml:space="preserve">Estimados, Favor cargar a celular 89037543 reembolsando los minutos llamados a CAM
</t>
  </si>
  <si>
    <t xml:space="preserve">Estimado Ramón: Favor de aumentar al abonado 9 2431447, Rolando Urriola L., 200 minutos adicionales. Adjunto Formulario. Agradeciendo desde ya la gestión.
</t>
  </si>
  <si>
    <t xml:space="preserve">Estimados Señores TI:  Agradeceré que se pueda gestionar la devolución de minutos ON-NET del teléfono a mi cargo, ya que este próximo fin de semana Sábado 13 y Domingo 14-04-2013, deberé trabajar en un servicio requerido por los clientes ABENGOA y CHILECTRA, quedándome poco saldo según lo pude visualizar en el número 103.  En este contexto, como debo coordinar algunos procedimiento entre sábado y domingo con los clientes señalados y a la vez viajar a la ciudad de Antofagasta en comisión de servicio por 10 días a partir del martes 16/04/2013, realizo este requerimiento con objeto de prever cualquier problema de termino de saldo dentro de este período.
</t>
  </si>
  <si>
    <t>Solicitud Audifonos - Skype</t>
  </si>
  <si>
    <t xml:space="preserve">Estimado Ramón, Agradeceré si  me puede enviar audífonos para el computador, principalmente para utilizarlos en conversaciones por skype.
</t>
  </si>
  <si>
    <t>Plataformado Notebook - Proy. O.Diaz</t>
  </si>
  <si>
    <t xml:space="preserve">Solicito plataformar el siguiente equipo: HP Compaq nx6320 s/n:CNU71518JF Inv. Activo: CH-111047
</t>
  </si>
  <si>
    <t>Carga de Minutos - Abonado 64963118</t>
  </si>
  <si>
    <t>Envío solicitud de asignación adicional de minutos al número indicado, cuanto es la cantidad máxima para asignación para llamados a otras compañías?</t>
  </si>
  <si>
    <t xml:space="preserve">Agradeceré tu ayuda, para la devolución de minutos asociados a teléfonos de empresa para mi celular, ya que se me terminaron,
</t>
  </si>
  <si>
    <t>Carga Minutos On Net - Abonado 93207238</t>
  </si>
  <si>
    <t xml:space="preserve">Estimado Luis:  Favor asignar minutos On – Line pliss.!  N° Celular: 09-3207238
</t>
  </si>
  <si>
    <t>Configuración y Revisión PC Nelson Soto</t>
  </si>
  <si>
    <t>Revisar Configuración y perfil del usuario Soto Rivera, Nelson Segundo, CAM - CL065531364 clave “Passw0rd”. Revisar y crear un pst local para evitar llenado buzón Exchange Instalar y configurar conexión por celular a Internet (equipo trabaja fuera del dominio). Agregar atributos de administrador local al CL Agregar y dar alta el nuestro dominio y cargar las políticas</t>
  </si>
  <si>
    <t xml:space="preserve">Estimados, es posible que me reversen las llamadas dentro de la compañía.  De antemano Gracias.
</t>
  </si>
  <si>
    <t>Alias Correo Daniel Espinoza</t>
  </si>
  <si>
    <t>Agradeceré redireccionar el correo de Daniel Espinoza a mi correo de tal forma de recibir los correos dirigidos a él.</t>
  </si>
  <si>
    <t>Carga Minutos On Net - Abonado 94691376</t>
  </si>
  <si>
    <t>Devolver minutos on net</t>
  </si>
  <si>
    <t>Plataformado Notebook - Daniella Meza</t>
  </si>
  <si>
    <t>Favor gestionar minutos adicionales a celular 94691408.</t>
  </si>
  <si>
    <t>Carga Minutos - Abonado 85014968</t>
  </si>
  <si>
    <t xml:space="preserve">Estimado Ramón:  Agradeceré tu gestión para la carga de minutos adicionales en las líneas indicadas en archivos adjuntos. Saludos,
</t>
  </si>
  <si>
    <t>Carga Minutos - Abonado 95424759</t>
  </si>
  <si>
    <t xml:space="preserve">Estimado Ramón: Agradeceré tu gestión para la carga de minutos adicionales en las líneas indicadas en archivos adjuntos
</t>
  </si>
  <si>
    <t>Solicitud Nueva Simcard - Abonado 56699204</t>
  </si>
  <si>
    <t>Estimado Ramón solicito el envío de la SIM Card 56699204, por deterioro. Muchas Gracias.</t>
  </si>
  <si>
    <t>Carga Minutos On Net - Abonado</t>
  </si>
  <si>
    <t xml:space="preserve">Ramon, agradeceré verificar si corresponde restituir minutos on net. Saludos,
</t>
  </si>
  <si>
    <t>Permiso Carpeta - Prevencion</t>
  </si>
  <si>
    <t xml:space="preserve">Ramon Favor dar acceso a nuestra carpeta compartida.
</t>
  </si>
  <si>
    <t>Bloqueo Acceso Internet</t>
  </si>
  <si>
    <t xml:space="preserve">Ramon, Favor puedas bloquear acceso a internet para el siguiente equipo. CHLCAMF110076
</t>
  </si>
  <si>
    <t>Configuración Red Verde</t>
  </si>
  <si>
    <t>Configurar acceso a red WiFi verde</t>
  </si>
  <si>
    <t>Solicitud Cambio - Router Movistar</t>
  </si>
  <si>
    <t xml:space="preserve">Luis, Realice la prueba conversada ayer y al red Wi-fi no está disponible luego que se apaga o entra en suspensión el equipo.  Favor puedas gestionar su cambio a la brevedad.
</t>
  </si>
  <si>
    <t>Servicio Técnico - El Cortijo 85 P2</t>
  </si>
  <si>
    <t xml:space="preserve">Estimado Solicito puedas coordinar la revisión y mantención de fotocopiadora Ricoh ubicada en edif 85, segundo piso. Las impresiones salen con muchas manchas.
</t>
  </si>
  <si>
    <t>Vargas Baez, Waldemar Abelardo, CAM</t>
  </si>
  <si>
    <t>Solicitud Punto de red y Electrico San Miguel</t>
  </si>
  <si>
    <t>Estimados y ( da ) les confirmo de que los trabajos de habilitar nuevo puesto de trabajo sector conexiones, quedo listo la parte de separación de pasillo con paneles y quedo instalado un escritorio con cajonera.</t>
  </si>
  <si>
    <t>Carga Minutos On Net - Abonado 94691345</t>
  </si>
  <si>
    <t xml:space="preserve">Estimado Ramón Favor habilitar los minutos movistar compañía ya que me quedé sin minutos.
</t>
  </si>
  <si>
    <t>Solicitud Insumos - Ricoh Tarapacá 934 P1</t>
  </si>
  <si>
    <t>Nos quedamos sin tóner, hasta hace 1 mes teníamos 2 pero uno de ellos no correspondía al tipo de  impresora por lo que nos fue solicitado y nos indicaron que sería reemplazado, hasta el momento no ha ocurrido.  Favor de gestionar urgente 1 tonel, más uno o 2  de repuesto.   Los datos de la impresora:  Ricoh MP 2352sp - serie W662h800365.
Primer piso de Tarapacá 924. Área medición y pérdidas.</t>
  </si>
  <si>
    <t>Banda Maulen, Luis Amable, CAM</t>
  </si>
  <si>
    <t xml:space="preserve">Estimado: Favor devolver minutos  a celular de empresa  numero 94433480. Quedo atento a sus comentarios
</t>
  </si>
  <si>
    <t>Creación Carpeta Compartida - Supervisores</t>
  </si>
  <si>
    <t>Agradeceré puedan crear una carpeta como las de los administradores en donde yo vaciaré las materias pasadas  en el programa de Supervisores, para las siguientes personas, ya que  el por correo envió es muy pesado.</t>
  </si>
  <si>
    <t>Desbloquear Credenciales - CL112517219</t>
  </si>
  <si>
    <t>No me puede conectar a mi mail. Me salta este mensaje. kw</t>
  </si>
  <si>
    <t>Cotizar Punto de Red - Policlínico</t>
  </si>
  <si>
    <t>Reseteo Credenciales - CL097666857</t>
  </si>
  <si>
    <t>Pozo Garces, Juan Esteban, CAM</t>
  </si>
  <si>
    <t>Configuración Zona Horaria - Anexo 223897388</t>
  </si>
  <si>
    <t>Hola Ramon Muchas gracias ya está listo mi Teléfono con anexo propio.  Ahora solo faltaría ponerlo a la hora.  Muchas gracias Atte
Se reconfigura anexo</t>
  </si>
  <si>
    <t>Cambio Hora PC - CL143630064</t>
  </si>
  <si>
    <t xml:space="preserve">Estimados En mi equipo no se realizo el cambio horario.
</t>
  </si>
  <si>
    <t>Medina Velasquez, Robert Walter, CAM</t>
  </si>
  <si>
    <t>Acceso Carpeta RR.HH. Chile</t>
  </si>
  <si>
    <t xml:space="preserve">Estimados, A la espera que se encuentren bien, les agradeceré  de su gestión en dar acceso a la carpeta compartida a Paulina Zambrano  quién está realizando la práctica conmigo,  Muchas Gracias,
</t>
  </si>
  <si>
    <t>Cambio Hora PC - CL154445927</t>
  </si>
  <si>
    <t xml:space="preserve">Estimados: En mi PC aún no se cambia al horario de invierno.
</t>
  </si>
  <si>
    <t>Problemas Plan de Datos - Abonado  94691383</t>
  </si>
  <si>
    <t>El plan de datos de nuestro subgerente comercial no se encuentra operativo, el número asociado es 94691383 n° simcard 8956023100040692523</t>
  </si>
  <si>
    <t>Foix Iñiguez, Fernando, CAM</t>
  </si>
  <si>
    <t>Reseteo credenciales - CL09150961K</t>
  </si>
  <si>
    <t xml:space="preserve">Estimado Ramón, junto con saludarte, necesito un favor, puedes revisar   si mi cuenta de correo está bloqueada por que de ayer no tengo conexión por outlook.
Atte.  Hugo Navarrete M.  cl 09150961k
</t>
  </si>
  <si>
    <t>Cambio horario</t>
  </si>
  <si>
    <t>Problema sincronización horaria</t>
  </si>
  <si>
    <t xml:space="preserve">Reseteo Credenciales - </t>
  </si>
  <si>
    <t xml:space="preserve">Estimados agradeceré puedan desbloquear correo del supervisor técnico señor Victor Hugo Herrera Herrera, Muchas Gracias
</t>
  </si>
  <si>
    <t>Cambio Membrete OC - Por Giro Incorrecto</t>
  </si>
  <si>
    <t>Urrutia Villarroel, Mauricio, CAM</t>
  </si>
  <si>
    <t>Problemas recepción correo @enel.com</t>
  </si>
  <si>
    <t>bloqueo de e-mail coorporativo</t>
  </si>
  <si>
    <t>Estimados, te agradeceré rescatar la información de los correos de los señores: ABURTO  SANTIBAÑEZ CRISTIAN IVAN DIAZ  RODRIGUEZ MARCO ANTONIO NANNING  MALDONADO RODRIGO ANDRES MANCILLA  OSORIO MARCELA ALJANDRA Estas personas el día de hoy han sido desvinculadas de la empresa.  Luego de rescatar la información ( si se puede) y bloquear acceso.</t>
  </si>
  <si>
    <t>Intento validar el documento N° 4073321</t>
  </si>
  <si>
    <t xml:space="preserve">Intento validar el documento N° 4073321, modificando la distribución, ya que la cuenta es Crédito fiscal no Utilizado y debo agregar las cuentas de la línea de negocio (cuadro 1)
Al modificar, me arroja el mensaje del cuadro 2 y no permite realizar la modificación.
El problema ocurre porque falta completar información de la factura (informe de gasto)
</t>
  </si>
  <si>
    <t>Martinez Muñoz, Ximena Del Rosario, CAM</t>
  </si>
  <si>
    <t>Restituir Perfil Oracle - EBSCAMPROD</t>
  </si>
  <si>
    <t>Gonzalez Canales, Carolina Alejandra, CAM</t>
  </si>
  <si>
    <t>Plataformado Notebook - CL163678489</t>
  </si>
  <si>
    <t>Espinosa Palau, María Jesús, CAM</t>
  </si>
  <si>
    <t>Cotizar Puntos de Red - BSM</t>
  </si>
  <si>
    <t>Compra HDD - Pascual Mansilla</t>
  </si>
  <si>
    <t>Solicitud Cotización - HDD Pascual Mansilla</t>
  </si>
  <si>
    <t xml:space="preserve">Estimado Ramon: Según lo conversado , favor enviar hoy Netbook , para probar en trabajos de Programación de Medidores en terreno.  Saludos,
</t>
  </si>
  <si>
    <t>Correo Corporativo - Prevención Policlinico</t>
  </si>
  <si>
    <t xml:space="preserve">Estimado Ramon Necesito generar un correo genérico para el policlínico de CAM.  No debería quedar asociado a ninguna persona. Atte.
</t>
  </si>
  <si>
    <t>Reseteo Credenciales - CL104011683</t>
  </si>
  <si>
    <t xml:space="preserve">Estimado Solicito resetear password de usuario CL104011683 Un saludo
</t>
  </si>
  <si>
    <t>Palomera Vergara, Igor Alejandro, CAM</t>
  </si>
  <si>
    <t>Activar Credenciales - CL141694502</t>
  </si>
  <si>
    <t>Usuario solicita activar claves, esto se produce por no presentar actividad desde Febrero 2013 en el AD de Chile.
Se reactivan las credenciales 24 de abril.</t>
  </si>
  <si>
    <t>Salazar Acuña, Ivan Andrés, CAM</t>
  </si>
  <si>
    <t>Creación Usuario owncloud</t>
  </si>
  <si>
    <t>Estimados, Les comento que necesitamos crear una carpeta compartida para que sea utilizada en las zonas de Osorno, Valdivia y Puerto Montt. Agradeceré que me puedan indicar si se puede crear y para cuando podríamos disponer de esta herramienta.  Si los puedo apoyar desde Osorno favor de indicar.  Atenta a sus comentarios
Se crean los usuarios solicitados de SAESA</t>
  </si>
  <si>
    <t>Daza Espinoza, Maris Alejandra, CAM</t>
  </si>
  <si>
    <t>Solicitud Lista de Distribución - Buzon para SSGG</t>
  </si>
  <si>
    <t>Liberar www.poderjudicial.cl</t>
  </si>
  <si>
    <t xml:space="preserve">Miguel, Hoy me bloquearon la página del Poder Judicial? 
Por favor, te ruego poder resolver el problema. Saludos y gracias SEM 
</t>
  </si>
  <si>
    <t>Habilitación Roaming internacional</t>
  </si>
  <si>
    <t xml:space="preserve">La próxima semana estaré  en Brasil y necesito me puedan habilitar el roaming internacional. Durante los próximos tres meses (fines de julio) estaré viajando constantemente, por lo que agradeceré me indiquen si la habilitación se hace una sola vez o debo estar informando en cada oportunidad.
</t>
  </si>
  <si>
    <t>Caida Servicio Navigator</t>
  </si>
  <si>
    <t xml:space="preserve">Estimados: informo que en estos momentos no tenemos pagina de navigator, se consulto a CHILECTRA y nos indican que somos solamente nosotros con el problema 
Favor ver la situación 
</t>
  </si>
  <si>
    <t>Aumento Minutos - Abonado 68482218</t>
  </si>
  <si>
    <t xml:space="preserve">Luis Por favor me podrías abonar 60 min he consumido saldo en coordinaciones con G&amp;M Perú Gracias
</t>
  </si>
  <si>
    <t>Carga Minutos On Net - Abonado 71388110</t>
  </si>
  <si>
    <t xml:space="preserve">Estimados, agradeceria re versaran los minutos on net utilizados.
Saludos
</t>
  </si>
  <si>
    <t>Reseteo Credenciales - CL113921242</t>
  </si>
  <si>
    <t xml:space="preserve">Estimado. Por solicitud del Sr. Jorge Rodriguez Kolbach, favor reiniciar su correo corporativo ya que no se puede conectar a éste. Su Cl es CL113921242, contraseña  123456
</t>
  </si>
  <si>
    <t>Aumento Minutos - Abonado 71415017</t>
  </si>
  <si>
    <t>solicitud de desbloqueo</t>
  </si>
  <si>
    <t>Estimados el correo del señor Victor Martinez Fuentealba se encuentra sin acceso, agradeceré desbloquear.
Se resetea a "Passw0rd".</t>
  </si>
  <si>
    <t>Configurar Perfil - CL097729638</t>
  </si>
  <si>
    <t>Favor configurar el siguiente perfil en equipo HP dc5700 SFF s/n:MXJ71206NF que se encuentra en poder del técnico residente de la sede El Cortijo 85, este debe ser instalado en la misma sede en el piso 2.</t>
  </si>
  <si>
    <t>Mena Bolvaran, Manuel Roberto, CAM</t>
  </si>
  <si>
    <t>Desvinculacion Personal</t>
  </si>
  <si>
    <t xml:space="preserve">En adjunto entrego detalle de equipos que estaban a cargo de personal desvinculado de la compañía. Favor realizar inspección de estos equipos..
Además necesito que los mail de estas personas sean redireccionados a mi mail
Viviana Luna Osorio                                       vslo@cam-la.com
Marcelo Calluman Aguilera                        mjca@cam-la.com
</t>
  </si>
  <si>
    <t>Reseteo Credenciales - CL103000769</t>
  </si>
  <si>
    <t xml:space="preserve">Estimados
Solicito reseteo de clave de cuenta CL103000769
</t>
  </si>
  <si>
    <t>Revisión Impresora Ricoh, 3er piso Tarapacá</t>
  </si>
  <si>
    <t>Estimados, favor generar ticket de revisión de la impresora Ricoh, ubicada en el Gerencia de RRHH, 3er. piso de Tarapacá 934, ya que presenta problemas, no imprime.</t>
  </si>
  <si>
    <t xml:space="preserve">Ramón, agradecería re versaran los minutos on net utilizados.
</t>
  </si>
  <si>
    <t>minutos otras compañias</t>
  </si>
  <si>
    <t>se añaden 250 minutos otras compañias</t>
  </si>
  <si>
    <t>Habilitación anexo para salida internacional</t>
  </si>
  <si>
    <t xml:space="preserve">Estimados, Necesito su ayuda para habilitar mi anexo para hacer llamadas a la filial de Cam Brasil, o si existe una alternativa diferente me avisan.  Agradeceré me indiquen los pasos a seguir.
No se aplica a anexos fijos que no sean asistentes.
</t>
  </si>
  <si>
    <t>Instalación Autocad 2012</t>
  </si>
  <si>
    <t xml:space="preserve">Estimados Informo que necesito instalar programa Autocad 2012,  (con licencia original, la cual me entregó jefe del área de proyectos). Esto con el fin de modificar planos de área.
Indicar como proceder.
</t>
  </si>
  <si>
    <t>Solicitud Simcard - Abonado 85969462</t>
  </si>
  <si>
    <t>Estimada, Favor solicito enviar a retirar una simcard asociada al teléfono de Klaus Winkler a primera hora a la dirección Av. Providencia n° 111 Piso 13 y preguntar por Rodrigo Malebran mientras en paralelo estoy enviando un teléfono Galaxy Ace, dudas o consultas me llamas.
Se coordina y se entrega equipo el día viernes 03 de mayo</t>
  </si>
  <si>
    <t>Reseteo Credenciales - Oracle CL168312644</t>
  </si>
  <si>
    <t xml:space="preserve">Estimados, Favor reiniciar contraseña asociada al CL168312644 - Aburto Santibañez, Cristian Ivan, CAM: Estimados cuando tratamos de entrar con el cl16831264  al oracle y nos indica:
</t>
  </si>
  <si>
    <t>Minutos On Net - Abonado 94691413</t>
  </si>
  <si>
    <t xml:space="preserve">Estimados Agradecere puedan reasignar minutos on net para el sim 94691413 Saludos
</t>
  </si>
  <si>
    <t>Solicitud de Recursos Tecnologicos Contrato  Arriendo de Equipos de Medida</t>
  </si>
  <si>
    <t>Iphone señor Winkler</t>
  </si>
  <si>
    <t xml:space="preserve">El señor Winkler no encuentra su Iphone y me ha solicitado que por favor Movistar lo rastree, me pueden ayudar con eso por favor?? es de carácter urgente¡¡¡.
Se le indica a Paula que Movistar no tiene el servicio de rastreo asociado.
</t>
  </si>
  <si>
    <t>roaming Daniel Cano</t>
  </si>
  <si>
    <t>Daniel Cano viaja hoy en la mañana a Río de Janeiro y regresa mañana viernes. Favor activar roaming.</t>
  </si>
  <si>
    <t>En mi computador no se registró el cambio de horario.</t>
  </si>
  <si>
    <t>Problemas la recibir correo celular - Abonado 94691456</t>
  </si>
  <si>
    <t>Presenta problemas para recibir correos en el celular Galaxy Ace, se reinicia contraseña y se reconfigura correo en el celular.</t>
  </si>
  <si>
    <t>Reseteo Credenciales - CL181578920</t>
  </si>
  <si>
    <t xml:space="preserve">Estimados agradeceré puedan desbloquear la Pasword de owa del señor Milton Negron,  ced: 18 157 892 -0
</t>
  </si>
  <si>
    <t>Problemas Envio y Recepción de Correo.</t>
  </si>
  <si>
    <t>Tú ayuda… me está generando problemas graves. Mando información que no está llegando.
Conectar por cable y revisar las políticas del GPO.</t>
  </si>
  <si>
    <t>RV: solicitud</t>
  </si>
  <si>
    <t>El usuario cl168312644 cambió su clave y no es factible ingresar para la generación de ordenes, adjunto pantallas que muestra y en la última se queda pegado el  ingreso. Se requiere con urgencia la habilitación de este usuario para poder ingresar ordenes de compra.</t>
  </si>
  <si>
    <t>Activar Perfil Oracle - cl 094702062</t>
  </si>
  <si>
    <t>El usuario cl 094702062 olvido su clave y al intentar recuperarla no es posible, indica que existe un error, agradeceré enviar clave de acceso.</t>
  </si>
  <si>
    <t>Celular Marco Bulnes</t>
  </si>
  <si>
    <t>prueba de Oracle - Acceso bloqueado</t>
  </si>
  <si>
    <t xml:space="preserve">Señala error conexión rechazada.  No alcanzo a ingresar lo indicado en manual.  En ambos casos me pasa lo mismo
</t>
  </si>
  <si>
    <t>PROBLEMAS EN FORMULARIO DE GUIA</t>
  </si>
  <si>
    <t xml:space="preserve">Estimados Equipo Oracle
Buenas tardes. Solicito vuestra ayuda en lo siguiente: El formulario de guía de remisión está presentando problemas, no aparece el encabezado de la guía.
Favor revisar este tema. Quedo a la espera de vuestra respuesta.
</t>
  </si>
  <si>
    <t>Comunicación salas virtuales</t>
  </si>
  <si>
    <t>Habilitar Perfil - Oracle</t>
  </si>
  <si>
    <t xml:space="preserve">Estimados: Agradeceré indicar qué se requiere para que el Sr. Enrique Peñaloza pueda tener acceso desde su PC al Oracle y una clave con los permisos similares a los que tiene Deborah Elgueta.
</t>
  </si>
  <si>
    <t>Desbloqueo Credenciales - CL111229287</t>
  </si>
  <si>
    <t>Solicito para resetear credenciales de Valenzuela Sanzana, Mauricio Antonio, CAM que impide login por Webmail.</t>
  </si>
  <si>
    <t>Valenzuela Sanzana, Mauricio Antonio, CAM</t>
  </si>
  <si>
    <t>Desbloqueo Sitio Web</t>
  </si>
  <si>
    <t xml:space="preserve">Estimados, Me pueden ayudar desbloqueando el siguiente link www.CommScopeTraining.com, debo realizar algunos entrenamientos y descarga de información para una certificación y no tengo acceso a este link. Espero me puedan ayudar con esto.
</t>
  </si>
  <si>
    <t>RE: RV: REVISIÓN CONTRATO</t>
  </si>
  <si>
    <t xml:space="preserve">Hola Miguel, hay alguna opción que le des acceso a Victor a la web de Dropbox?, es simplemente acceder a un enlace para descargar los documentos solicitados de la empresa.
https://www.dropbox.com/sh/h5y18luz7727bb0/WjWI_Xvn6h
Te lo pido para agilizar el tema, si te los mando por papel perdemos 2 días más.
</t>
  </si>
  <si>
    <t>REVISIÓN CONTRATO</t>
  </si>
  <si>
    <t xml:space="preserve">Luis, favor puedes descargar el contenido de este servidor https://www.dropbox.com/sh/h5y18luz7727bb0/WjWI_Xvn6h
Son 3 archivos:
* 001-ESCRITURA-CONSTITUCION-EIRL.pdf - Creación de la empresa
* 002-ESCRITURA-CONSTITUCION-EIRL-SPA.pdf - Cambio de EIRL a SPA
* 003-ESCRITURA-CONSTITUCION-SPA-CAMBIO-DE-NOMBRE.pdf - Cambio de nombre a BC TIC SpA.
</t>
  </si>
  <si>
    <t>RV: Solicitud Cotización</t>
  </si>
  <si>
    <t xml:space="preserve">Van dos links para descargar la documentación. A medida que tenga los exámenes los escaneo y se los envío. Por favor avísenme cuando descarguen los archivos para eliminarlos. Gracias
https://www.dropbox.com/s/z4uhne7372e0yx3/Entrega%202.rar (este link se lo había enviado a Dussan Gómez y Andrés Leiva)
https://www.dropbox.com/s/iuefm3np4ue9c6y/Entrega%203.rar
</t>
  </si>
  <si>
    <t>Gomez Perez, Dussan Felipe, CAM</t>
  </si>
  <si>
    <t>Cambio Equipo - Notebook</t>
  </si>
  <si>
    <t>Cambio equipo notebook.  Se está preparando el servicio asociado a las credenciales.
Se realiza el plataformado e instalación del notebook mencionado, queda operativo y funcionando.</t>
  </si>
  <si>
    <t>Cambio Computador - CL100545853</t>
  </si>
  <si>
    <t>Instalar Windows 7 PRO (Instalar todos parches) solo se debe configurar el nuevo perfil asociado a Poblete Pino, Claudio Alejandro, CAM - CL100545853 solicitar contraseña la usuario a su anexo # 7451
Se realiza cambio equipo.</t>
  </si>
  <si>
    <t>Descarga Dropbox - Aplicativo Primeread</t>
  </si>
  <si>
    <t xml:space="preserve">Ramón agradeceré puedas bajar aplicación de PrimeRead del siguiente link. Dropbox\PrimeStone-Data\InstallerSynergiaInterface_20130318.zip
</t>
  </si>
  <si>
    <t>Deshabilitar Cuentas Corporativas</t>
  </si>
  <si>
    <t>Se solicita desactivar cuentas corporativas según listado adjunto en correo. (personal desvinculado)</t>
  </si>
  <si>
    <t>Torrejón Osorio, Marcela Alejandra, CAM</t>
  </si>
  <si>
    <t xml:space="preserve">Servidor Cygnus CHLCAMWMS01 </t>
  </si>
  <si>
    <t xml:space="preserve">¿Favor podrían revisar si el servidor CHLCAMWMS01 se encuentra apagado?. Estamos tratando de acceder remotamente y no nos podemos conectar.
</t>
  </si>
  <si>
    <t>Configuración Zona Horaria - Anexo 7714</t>
  </si>
  <si>
    <t>Estimados, agradeceré corregir la hora de mi anexo 7714.</t>
  </si>
  <si>
    <t xml:space="preserve">Estimados Junto con saludarles necesito que el policlínico cuento con  un anexo telefónico y un punto de red.
Cotización enviada al usuario.
</t>
  </si>
  <si>
    <t xml:space="preserve">Estimados Solicito resetear password de usuario CL097666857
 Se resetea a "Passw0rd".
</t>
  </si>
  <si>
    <t>Señores: Informo a ustedes que no se registró el cambio de horario en PC y teléfono.
Mesa de ayuda se contacta y se instala el parche de la hora Microsoft.</t>
  </si>
  <si>
    <t>Estimados Mi equipo no se realizo Cambio de hora
Mesa de ayuda se contacta e instala el parche del horario Microsoft</t>
  </si>
  <si>
    <t>Estimados  Junto con saludarlos informo a ustedes que existe un error en el membrete de las ordenes de compra, referido al GIRO INDICADO para la facturación de los proveedores 
Este indica: Debiendo ser el indicado por el SII: Por lo anterior se necesita con urgencia la modificación para evitar errores en la facturación de los proveedores. NOTA: Esta modificación debe ser realizada a la brevedad. 
Atento a su comentarios.  
Se realiza cambio solicitado por equipo Oracle</t>
  </si>
  <si>
    <t xml:space="preserve">Señores, adjunto correo reenviado que se cuelga de un correo que yo no recibí de enel.com y que debería haber recibido, ya que fue enviado a la misma lista que yo definí inicialmente.
No es primera vez que detecto este problema, pero no lo había reportado.
Atte.,
Helpdesk informa que los correos son recepcionados
</t>
  </si>
  <si>
    <t xml:space="preserve">Ramón:Ingrese con la clave pero no tengo perfil creado. Favor necesito el siguiente perfil.
Estimados,
Favor revisar el perfil en el oracle antiguo de la usuaria CL144720415
Operativo y funcionando
</t>
  </si>
  <si>
    <t>Estimado Ramón: Ha venido el técnico de pc reiteradas veces a ver el mal funcionamiento del mismo y no ha podido dar con una solución.  Se acerca fin de mes y esto generara muchos problemas.  Como se puede solucionar?
Se solicita plataformar notebook completamente y se instala nueva imagen corporativa</t>
  </si>
  <si>
    <t>Entregar presupuesto de los puntos de red para traslado del personal de BSF a BSM.
Se acepta presupuesto</t>
  </si>
  <si>
    <t>Ramon, entonces procedamos con la compra de del disco , las cuentas son: Ceco : 54110 Pep: G0070 Orden :00431 
Cuenta : 9060505001  SERVICIOS INFORMATICOS
Favor confirmar nº de cuenta. Me puedes indicar los tiempos aprox .  de adquisición y  reparación, gracias.
Disco duro es despachado 29 de abril</t>
  </si>
  <si>
    <t>Estimados, agradeceré crear un lista de distribución con el nombre ssaa@cam-la.com, con display Administración y Equipos, los usuarios que deben recibir los correos son Luis Duarte, Enrique Peñaloza y yo. Atenta a tus comentarios,
Helpdesk crea la lista de distribución</t>
  </si>
  <si>
    <t>Ramón  Esta es una de las cosas que pasan cuando quiero descargar reportes de Oracle, este se ¨pega¨ y no funciona nada por un rato.
Se reinstala explorador web y se habilita Google Chrome</t>
  </si>
  <si>
    <t xml:space="preserve">Me llamó don Rodrigo Cabrera , Jefe de Area GGCC de Chilectra indicando que ha enviado correos a Don Andrés Orellana, Don Luis Carvajal y a mi persona pero todos han sido devueltos a su bandeja.
Favor solucionar a la brevedad en la medida que sea de nuestra responsabilidad.
ICT y Sinapsys informan problemas con sus DNS, queda resuelto el 24 de Abril
</t>
  </si>
  <si>
    <t>Estimados: Junto con saludar, Agradeceré gestionar tóner para nuestra impresora, ya que, en estos momentos no tenemos reserva.
Llega un tóner el dia 24 de Abril</t>
  </si>
  <si>
    <t>Carlos Agradeceré aprobar la adquisición de 5 simcard ($5.990 cada uno) para implementación de Tablets.
Se adjunta formulario de solicitud.
Simcard no entregadas el 03 de mayo de 2013</t>
  </si>
  <si>
    <t xml:space="preserve">La próxima semana, desde el 22 al 26 de abril, Javier González viajará a Río de Janeiro. Solicito a ustedes favor activar roaming de su línea telefónica.
</t>
  </si>
  <si>
    <t>Ceco: 8800
OP: 01208
CM: la definen Ustedes ya que no se si lo ven como Activo y Inversión o gasto de Material 
Se gestiona la compra e impresora es despachada el día 06 de mayo.</t>
  </si>
  <si>
    <t>Solicitud servicio técnico porqué no reconoce tóner.  Se realiza mantención preventiva y correctiva.</t>
  </si>
  <si>
    <t>Ramón, por favor solicitar mantención para las impresoras del primer piso de edificio 85, la pequeña se quedo pegada con el mensaje cambiar toner y no funciona y la más grande está tirando todas las hojas con puntitos negros.
Se solicitan repuesto y queda operativa</t>
  </si>
  <si>
    <t>Estimados, Al comenzar el día de hoy, continua el problema de acceso a SIOT y a la navegación de Intranet mencionado más abajo.
El incidente fue resulto por Synapsis el 30 de mayo.</t>
  </si>
  <si>
    <t>Instalar Windows 7 PRO (Instalar todos parches) solo se debe configurar el nuevo perfil asociado a Meza Madariaga, Daniella Fernanda, CAM- CL160075945 solicitar la contraseña al anexo 7355.
Instalar Office 2007 PRO
Instalar AV Microsoft Security Essentials
Instalar U-VNC
Instalar Software Compresor
Instalar Visor PDF
Instalar Conversor PDF</t>
  </si>
  <si>
    <t>Estimados: Agradeceré cotizar la instalación de dos puntos de red en el contenedor oficina (fija) que se ubica en el Patio de BSM.
Se acepta cotización y se realiza instalación.</t>
  </si>
  <si>
    <t>Problema con Correo</t>
  </si>
  <si>
    <t>Martis Caceres, Roberto Jesus, CAM</t>
  </si>
  <si>
    <t>RV: BT2</t>
  </si>
  <si>
    <t>Carga Minutos On Net - Abonado 68308573</t>
  </si>
  <si>
    <t xml:space="preserve">Estimados, ¿Es posible que reversen los minutos on-net de mi celular empresa ( 6 830 8573)?
</t>
  </si>
  <si>
    <t>Configurar Perfil - CL157082760</t>
  </si>
  <si>
    <t xml:space="preserve">Favor configurar el siguiente perfil de usuario: El equipo que se debe utilizar se encuentra ubicado en Laboratorio de instrumentos, P2 sede Tarapacá 934 – Contacto Patricio Vega o Camila Jara y el equipo se encuentra identificado como  chlcamfcl004029.
</t>
  </si>
  <si>
    <t>RE: Carpeta comparatida paar estos Sres</t>
  </si>
  <si>
    <t xml:space="preserve">Estimados, agradeceré  dar acceso a estos Sres. A la carpeta compartida de la biblioteca de a de C 
Gracias  
</t>
  </si>
  <si>
    <t>Aumento MInutos - Abonado 93428221</t>
  </si>
  <si>
    <t>Estimados se requieren minutos adicionales para el señor Victor Martinez ya que por sus nuevas funciones está coordinando las operaciones de todas las zonales.</t>
  </si>
  <si>
    <t>Solicitud Simcard - Abonado 61938242</t>
  </si>
  <si>
    <t>Carga Minutos On Net - Abonado 93494758</t>
  </si>
  <si>
    <t xml:space="preserve">Estimado Ramón: Te solicito el favor de aumentar al abonado 9 349 47 58, Fernando Suazo SM., 200 minutos adicionales.
Adjunto Formulario. Agradecido desde ya. Atte.
</t>
  </si>
  <si>
    <t>correo electronico</t>
  </si>
  <si>
    <t>De acuerdo a lo conversado, por favor trata que mi correo solo tenga el nombre de Alejandro Vergara Mera, ya que se presta para confusión de los clientes con mi nombre Hector.</t>
  </si>
  <si>
    <t>Vergara Mera, Alejandro, CAM</t>
  </si>
  <si>
    <t>Solicita gestionar devolución minutos ON-NET Celular 94691416 - Jorge Garay</t>
  </si>
  <si>
    <t xml:space="preserve">Agradeceré poder gestionar la devolución de minutos ON-NET del celular N° 94691416, a mi cargo.
Cabe destacar, que mañana viajaré al norte del país (II y I Región), lo que hace necesario seguir coordinando trabajos con nuestro cliente E-CL, por lo que se agradece gestionar la devolución estos respectivos  minutos ON-NET.
</t>
  </si>
  <si>
    <t>Devolucion Minutos On Net 61933238 Manuel Alvarez</t>
  </si>
  <si>
    <t xml:space="preserve">favor reversar los minutos on net de Manuel Alvarez.
61933238
</t>
  </si>
  <si>
    <t>RV: minutos celular</t>
  </si>
  <si>
    <t>Según lo acordado, Agradeceré restituir 100 minutos a celular de Alex Pacheco , numero 094454576
Se restituyen los minutos on net (3) a la espera de la autorización correspondiente.</t>
  </si>
  <si>
    <t>Dominguez Rivera, Maximiliano Alfre, CAM</t>
  </si>
  <si>
    <t>Solicitud de Minutos Matías del Río 20131005.xlsx</t>
  </si>
  <si>
    <t>Muchas Gracias.</t>
  </si>
  <si>
    <t>RE: Plan de Datos</t>
  </si>
  <si>
    <t xml:space="preserve">Andrés, El cambio del equipo tiene el siguiente costo: Galaxy Ace $20.165.- + IVA Cambio Anticipado (antes de los 18 meses) $ 48.000.- + IVA. Plan de datos NEM Pro (costo mensual). $ 9.990.-
Ramón, aprobado por mi parte. 
</t>
  </si>
  <si>
    <t>data de sala N° 1</t>
  </si>
  <si>
    <t>RE: SOLICITUD DE CAMBIO PLAN SIM 94691413</t>
  </si>
  <si>
    <t>Agradeceré puedan evaluar el cambio de plan para la SIM en asunto. La idea es contar en primera instancia con 200 minutos a otras compañías y ampliar las llamadas entre números CAM. Copio a Jefatura para su aprobación o rechazo. De ser aprobado, agradeceré puedan informar cuando comienza a operar.</t>
  </si>
  <si>
    <t>Falla equipo Nokia E5 Abonado 074318290</t>
  </si>
  <si>
    <t>Estimados Agradeceré ver situación de equipo Nokia E5, asignado en abril de 2012, el cual presenta problemas de mantención de carga y regularmente se cuelga, dejando el equipo inutilizable hasta que se saca la batería.
Entrega equipo 10-05-2013</t>
  </si>
  <si>
    <t>SOLICITUD DE TELEFONO PLAN CERO CAM</t>
  </si>
  <si>
    <t>Estimado Ramón, Agradeceré gestionar la entrega de 2 teléfonos celulares Plan Cero de CAM (costo cero) para implementar en la unidad de Telemedida Masiva, no cuenta con medio de comunicación terreno estación bases.
Equipos son entregado el 10-05-2013</t>
  </si>
  <si>
    <t>Prepago Activo - Abonado 71415017</t>
  </si>
  <si>
    <t>Favor revisar el motivo porqué al activar el pregago del abonado 71415017 por gestor no permite realizar recargas por este medio los los comercios y bancos asociados.</t>
  </si>
  <si>
    <t>Ponce Dinamarca, Pablo Ernesto, CAM</t>
  </si>
  <si>
    <t>RE: Usuario bloqueado cl129598654</t>
  </si>
  <si>
    <t xml:space="preserve">Ramon,
Agradeceré puedas desbloquear al usuario cl129598654 (Bravo Contanzo, Jaime, CAM) ya que no puede ingresar para ver sus correos de webmail. En estos momento el usuario esta con licencia pero se le envían algunos correos relacionados con el trabajo y en este momento no puede ingresar.
</t>
  </si>
  <si>
    <t>Usuario bloqueado cl129598654</t>
  </si>
  <si>
    <t>Asunto: Solicitud</t>
  </si>
  <si>
    <t xml:space="preserve">Luis Miguel Me puedes enviar por favor un micrófono para tenerlo por las comunicaciones que estamos teniendo con Carlos Cruz.
</t>
  </si>
  <si>
    <t>Solicita cotización Partida Eléctrica Proyecto "Construcción Parque la Aguada Etapa 2"</t>
  </si>
  <si>
    <t xml:space="preserve">Necesito descargar la información del ftp que se especifica más abajo. Solo puedo ingresar para bajar los archivos de 1 vía navegador.
¿Hay alguna forma de que puedan bajar ustedes las carpetas con algún cliente de ftp que lo haga de una sola vez? Lo podrías dejar después en una carpeta compartida de owncloud para bajarlo desde aquí.
</t>
  </si>
  <si>
    <t>Solicitud Impresora - Obra G. de Alderete</t>
  </si>
  <si>
    <t>Agradeceré me puedas ayudar con la compra de provisión de una impresora para la obra Gerónimo de Alderete. Hemos buscado en nuestras oficinas, pero no hemos tenido éxito.
La idea en principio es disponer de una usada, de lo contrario tendríamos que adquirir una
Se entrega impresora del pool TI al AdC para que sea llevada a las dependencias de la Obra el día 13-05-2013.</t>
  </si>
  <si>
    <t xml:space="preserve">Hola Ramon: Favor Cargar Minutos On Net , gracias.
Vladimir
</t>
  </si>
  <si>
    <t xml:space="preserve">RE: Favor asignar minutos On – Line </t>
  </si>
  <si>
    <t xml:space="preserve">Estimado Luis: Favor asignar minutos On – Line pliss.! 	N° Celular: 09-3207238
</t>
  </si>
  <si>
    <t xml:space="preserve">Favor gestionar minutos adicionales a celular 94691408.
Autorizado,, favor gestionar a la brevedad
</t>
  </si>
  <si>
    <t>SIN ACCESO A SAP EN BSF</t>
  </si>
  <si>
    <t xml:space="preserve">Estimados Buenos días. Solicito vuestra ayuda en lo siguiente: No podemos acceder a SAP, no se establece conexión con el servidor. 
</t>
  </si>
  <si>
    <t>Problemas con NAS Estudio de propuesta.</t>
  </si>
  <si>
    <t xml:space="preserve">Tenemos problemas con nuestro disco de almacenamiento (NAS), esta no está disponible en la Red.
Agradecería nos pudieran ayudar con esta solicitud lo más pronto posible ya que la mayoría de nuestros trabajos se basan en documentos alojados en este dispositivo.
</t>
  </si>
  <si>
    <t>Plataformado - Nuevo PC - PyC Chile</t>
  </si>
  <si>
    <t>Instalar Windows 7 PRO (Instalar todos parches) solo se debe configurar el nuevo perfil asociado a Espinosa Palau, María Jesús, CAM- CL163678489 contraseña solicitarla al anexo n° 7672</t>
  </si>
  <si>
    <t>RV: Estatus linea - Abonado 90158529</t>
  </si>
  <si>
    <t xml:space="preserve">Estimados Me quedé sin minutos, podrían confirmarme si pueden abonarme minutos a mi celular.
</t>
  </si>
  <si>
    <t>PROBLEMAS CON SYNERGIA DEPENDENCIAS DE ZENTENO</t>
  </si>
  <si>
    <t xml:space="preserve">Nos podría ayudar, resulta que en nuestras dependencias no podemos conectarnos a Synergia, consulte a Chilectra ellos tienen y funciona sin problemas.
Como adicional mencionar que internet y navigator funcionan OK.
</t>
  </si>
  <si>
    <t>Solicitud Insumos - Tarapacá 934 P3</t>
  </si>
  <si>
    <t>RV: Monitor 22 Pulgadas</t>
  </si>
  <si>
    <t>Acceso disco compartido</t>
  </si>
  <si>
    <t xml:space="preserve">Estimados, Favor dar acceso a Benito Moreno a nuestro la carpeta PyCCorp (10.33.63.15) del disco compartido.
</t>
  </si>
  <si>
    <t>Estimado solicito, por favor, devolución de minutos ON NET  ami celular número 9 320 78 56</t>
  </si>
  <si>
    <t>RE: PILOTO - Punto Red Medidor</t>
  </si>
  <si>
    <t xml:space="preserve">Estimado, Por favor realizar los trabajos de instalación de punto de red. Las cuentas son: CECO 2300 PEP G0168 ORDEN 00719
</t>
  </si>
  <si>
    <t>Notebook Préstamos - Proyecto Antofagasta</t>
  </si>
  <si>
    <t xml:space="preserve">Ramón De acuerdo a lo conversado con Luis Salas, te recuerdo la asignación de un equipo Notebook para Roberto Vera quien viaja a Antofagasta el miércoles por la mañana. Gracias.
</t>
  </si>
  <si>
    <t>Estimado Ramón, Agradeceré gestionar la entrega de 2 teléfonos celulares Plan Cero de CAM (costo cero) para implementar en la unidad de Telemedida Masiva, no cuenta con medio de comunicación terreno estación bases.
Teléfonos entregados el 10-05-2013</t>
  </si>
  <si>
    <t>Solicitud Insumos - Ricoh MonteMar</t>
  </si>
  <si>
    <t>Estimado Jorge. Necesitamos con urgencia 2 repuestos de Tóner, para la impresora RICOH, le informo que nos encontramos sin poder imprinmir por falta de este suministro.
Agradecería su ayuda y celeridad en solicitar dicho requerimiento
Insumos se entregan el 14-05-2013</t>
  </si>
  <si>
    <t>telefono</t>
  </si>
  <si>
    <t xml:space="preserve">Ramón;  Como te comentaba por teléfono, tiene problemas Don Klaus con su equipo Samsung ya que se encuentra sin datos ni voz.  Agradeceré tu ayuda…. Dato: el se encuentra fuera de Chile hasta este jueves 09.
</t>
  </si>
  <si>
    <t>Impuesto Boleta Honorario</t>
  </si>
  <si>
    <t xml:space="preserve">Señores, favor de ayuda.  Frecuente mente al crear lotes de pago hay ciertos documentos (BH) los cuales  no refleja el descuento del impuesto (10%) en sistema, por lo que al confirmar el lote de pago calcula dos veces el impuesto, desconozco por que se produce …será al ingresar el documento??
Adjunto pantallazo con documentos para vuestra gestión.
</t>
  </si>
  <si>
    <t>Carga Minutos On Net - Abonado 68342553</t>
  </si>
  <si>
    <t xml:space="preserve">Estimado Ramon:  Agradeceria si es factible asignarme mas minutos (50)para el telefono, ya que hoy se me corto el plan.  
Atento a tus comentarios. Pascual 
</t>
  </si>
  <si>
    <t>Mansilla Mansilla, Pascual Hugo, CAM</t>
  </si>
  <si>
    <t>Carga Minutos On Net - Abonado 68344675</t>
  </si>
  <si>
    <t>Favor restituir minutos a celulares CAM</t>
  </si>
  <si>
    <t>Acceso - Servidor Ing. Proyectos</t>
  </si>
  <si>
    <t xml:space="preserve">Estimados, Agradeceré dar permiso (Lectura/escritura) al servidor \\10.33.11.20 a señor Joel Neiculeo P. cl081777570
</t>
  </si>
  <si>
    <t>Cambio de Bateria Notebook.</t>
  </si>
  <si>
    <t>Desbloque Cuenta - CL116432072</t>
  </si>
  <si>
    <t>Por favor me podrias ayudar con este tema, el usuario Pablo Ponce esta con su cuenta de dominio bloqueada por lo cual no puede ingresar a su sesion.</t>
  </si>
  <si>
    <t>RE: Viaje a Francia</t>
  </si>
  <si>
    <t>En atención al correo de referencia, agradeceré activar plan de datos desde el 12 al 19.MAY.2013.</t>
  </si>
  <si>
    <t>Carga Minutos On Net - Abonado 92801472</t>
  </si>
  <si>
    <t xml:space="preserve">Junto con saludarte, por favor asignar teléfono y en lo posible cambiar numero a Adrian Ortiz. Por sus nuevas funciones el necesita 250 min.
</t>
  </si>
  <si>
    <t xml:space="preserve">Eugenio Agradeceré solicitar minutos para celular 9469 1345.
</t>
  </si>
  <si>
    <t>Instalar HDD en Forma Externa</t>
  </si>
  <si>
    <t>Favor solicitar al técnico residente de la sede El Cortijo 85 P1, instale el HDD del equipo chlcamf110242 en forma externa (con adaptador ATA-USB) a los usuarios del área de Jose Orellana.</t>
  </si>
  <si>
    <t>Carga Minutos On Net - Abonado 94691606</t>
  </si>
  <si>
    <t>Ramón, agradeceré favor cargar minutos adicionales de acuerdo al adjunto.</t>
  </si>
  <si>
    <t>Cotizar 20 puntos de red y poder - BCSV</t>
  </si>
  <si>
    <t xml:space="preserve">Señores, se comenzará con la construcción de la planta de oficinas, por lo que agradeceremos cotizar la red y también puntos eléctricos si fuera posible.
Atte.,
</t>
  </si>
  <si>
    <t>Instalar Project - Javier Gonzalez</t>
  </si>
  <si>
    <t xml:space="preserve">Ramón, Necesito instalar el Project a  la brevedad, debo entregar programas de trabajo condicionados que deben ser realizados en Project.  Agradeceré me confirmes cuando podrían hacer la instalación.  Gracias.
</t>
  </si>
  <si>
    <t>Agradeceré activen la devolución de minutos entre Cía (N° celular 85022366)</t>
  </si>
  <si>
    <t>Desbloqueo Credenciales - CL107658866</t>
  </si>
  <si>
    <t>Por favor puede desbloquear la cuenta del usuario Daniel Sanchez ya que no puede ingresar al equipo, o en su defecto resetear la contraseña. gracias</t>
  </si>
  <si>
    <t>Sánchez Padilla, Daniel Gino, CAM</t>
  </si>
  <si>
    <t>Habilitar PC Gloria Asenjo - EL Cortijo 85 P2</t>
  </si>
  <si>
    <t>Agradeceré dejar disponible PC liberado por Gladys Villarreal (renuncia voluntaria) a disposición y en el mismo lugar físico a nueva persona que ocupará su lugar Sra Gloria Asenjo Hernandez</t>
  </si>
  <si>
    <t>Traspaso Información</t>
  </si>
  <si>
    <t xml:space="preserve">Estimados,
                Favor solicito copiar y traspasar información del equipo  chlcamf111065 ubicado en el P1 de Tarapacá 934 al notebook que utiliza el usuario Harry Pugin chlcamp110866.  Una vez copiada la información, equipo se debe retirar y dejar en bodega.  Ambos equipos se encuentra en la sede de Tarapacá 934 P1.
</t>
  </si>
  <si>
    <t>Agradeceré autorizar asignación de celular con internet para el nuevo inspector que se integró en Arriendo.
Se entrega equipo configurado y activado el 09-05-2013</t>
  </si>
  <si>
    <t>Problemas con ORACLE en Explorer</t>
  </si>
  <si>
    <t>Problemas para crear SI.</t>
  </si>
  <si>
    <t>Estado punto de datos Tele-medida</t>
  </si>
  <si>
    <t>Debloqueo Credenciales - CL142904381</t>
  </si>
  <si>
    <t>Solicitud desbloqueo credenciales asociadas, ya que no permite ingresar a correo</t>
  </si>
  <si>
    <t>Meneses Meneses, Jorge Antonio, CAM</t>
  </si>
  <si>
    <t>RE: Link carpeta compartida</t>
  </si>
  <si>
    <t xml:space="preserve">Estimado,  Necesito tener acceso a esta carpeta compartida, ¿Qué debo hacer?. Es para ver lo indicadores y los datos operativos del área de telemedida
</t>
  </si>
  <si>
    <t>RV: Traslado puesto de trabajo</t>
  </si>
  <si>
    <t>Estimados, agradeceré gestionar el traslado de anexo de Ernesto Pajkuric desde El Cortijo P.9 a Carlos Silva Vildosola.
Atenta a sus comentarios,
Habilitación anexo y equipo informático</t>
  </si>
  <si>
    <t>Impresora Xerox</t>
  </si>
  <si>
    <t>RE: SIN INTERNET DEPENDENCIAS DE ZENTENO</t>
  </si>
  <si>
    <t>Se informa que no tenemos internet en nuestras dependencias, por lo que nos estamos retrasando en nuestros procesos al no tener Navigator.
Microcorte del servidor de internet no superior a 10 minutos</t>
  </si>
  <si>
    <t>Problemas Recepción Correos</t>
  </si>
  <si>
    <t>Usuario no recibe correos interno, se realizan pruebas con helpdesk quedando operativo.</t>
  </si>
  <si>
    <t>Medrano Ortega, Mario Ariel, CAM</t>
  </si>
  <si>
    <t>Habilitación Anexo - 2389 7307 Sala Gerencia</t>
  </si>
  <si>
    <t>Como te comentaba hace unos momentos, se necesita habilitar como anexo el teléfono de la ex. of. del Sr. Antonio Cueto que ahora es sala de reuniones.</t>
  </si>
  <si>
    <t>RE: Cambio numeración</t>
  </si>
  <si>
    <t>Hola Ramón, cómo estás?Te quiero pedir un favor, si es a través del 222, tú me dices. Necesito cambiar algunos números de mi discado directo a la siguiente configuración:</t>
  </si>
  <si>
    <t>Solicitud 20 Lineas Movistar - Gestper</t>
  </si>
  <si>
    <t>RE: Habilitación de anexo 7369 y acceso a camfserver\area certificación</t>
  </si>
  <si>
    <t>agregar que puedas habilitar que su Computador tenga acceso al servidor : \\camfserver\área certificación
Se entregan los permisos asociados</t>
  </si>
  <si>
    <t xml:space="preserve">Favor de tu ayuda, te recuerdo la  habilitación del anexo de Javier Pindave </t>
  </si>
  <si>
    <t>Carga Minutos</t>
  </si>
  <si>
    <t>Ramón, favor verificame si tengo minutos o en su defecto asignar algunos adicionales.</t>
  </si>
  <si>
    <t>RE: Creación de Carpeta en Red</t>
  </si>
  <si>
    <t xml:space="preserve">Ramón Nombre carpeta : Respaldos Dismerc Conexiones
Usuarios : Carolina Rios Leiva, Guillermo Araneda y Samuel Toloza  Permisos: Totales Esta carpeta es para ingresar respaldos fotográficos y otros de las ordenes que nos asigna Disciplina de Mercado Chilectra.
De antemano, gracias.
</t>
  </si>
  <si>
    <t>Toloza Garrido, Samuel Isaac, CAM</t>
  </si>
  <si>
    <t>Descarga SQL Server - Endesa</t>
  </si>
  <si>
    <t xml:space="preserve">Solicito descargar licencias y medio magnético del SQL Server 2008 R2 para el cliente Endesa.
Israel, Dejaré temporalmente en la siguiente dirección el SQL Server solicitado: \\camfserver\Parches\Sqlserver2008R2
</t>
  </si>
  <si>
    <t>RE: Aumento Minutos - Abonado 9 2431447</t>
  </si>
  <si>
    <t xml:space="preserve">Estimado Ramón: Favor de aumentar al abonado 9 2431447, Rolando Urriola L., 100 minutos adicionales. Adjunto Formulario. Agradeciendo desde ya la gestión.
</t>
  </si>
  <si>
    <t>RE: Carga de Minutos On net - 74318253</t>
  </si>
  <si>
    <t>Hola Ramon: Favor Cargar Minutos On Net , gracias.</t>
  </si>
  <si>
    <t>E: Carga de Minutos On net - 93227303</t>
  </si>
  <si>
    <t>Solicitud Serv. Técnico - El Cortijo 85 P1</t>
  </si>
  <si>
    <t>RE: Cambio Equipo Celular - Abonado 94691396</t>
  </si>
  <si>
    <t>RE: Celular 64682259</t>
  </si>
  <si>
    <t xml:space="preserve">Estimado: Agradeceré asignar 100 minutos a teléfono de ITO de Conchalí para los días que quedan ya que copo el servicio. 
Gracias.
</t>
  </si>
  <si>
    <t>RV: va pantalla - No carga adjunta archivos Oracle</t>
  </si>
  <si>
    <t xml:space="preserve">Estimados, El usuario en adjunto no puede cargar archivos a las solicitudes internas. Hemos probado todas las configuraciones de bloqueo de pop-up, actulizado el java…
El usuario se conecta desde internet con Chrome.
</t>
  </si>
  <si>
    <t>Solicitud de minutos L Barrientos - Jorge Rios</t>
  </si>
  <si>
    <t>Agradeceré gestionar minutos adicionales para Lautaro Barrientos y Jorge Rios, se adjuntan formularios de solicitud. Estas nuevas solicitud de minutos se deben al aumento de llamadas con nuestro clientes y colaboradores, además por Plan de Emergencia.</t>
  </si>
  <si>
    <t xml:space="preserve">Agradeceré gestionar minutos adicionales para Lautaro Barrientos y Jorge Rios, se adjuntan formularios de solicitud. Estas nuevas solicitud de minutos se deben al aumento de llamadas con nuestro clientes y colaboradores, además por Plan de Emergencia.
</t>
  </si>
  <si>
    <t>RE: Asignación de minutos</t>
  </si>
  <si>
    <t xml:space="preserve">Ramón, Agradeceré otorgar minutos please
</t>
  </si>
  <si>
    <t>Cotizar Disco Duro - Reemplazo Notebook</t>
  </si>
  <si>
    <t>E: MINUTOS CELULAR SAMUEL TOLOZA (9 4691452)</t>
  </si>
  <si>
    <t xml:space="preserve">Favor reponer minutos CAM de teléfono según referencia.
De antemano, gracias.
</t>
  </si>
  <si>
    <t>RE: reposición de minutos CAM</t>
  </si>
  <si>
    <t xml:space="preserve">Estimados. Favor realizar reposición minutos CAM utilizados.  
Fono:  61926972
</t>
  </si>
  <si>
    <t xml:space="preserve">Estimados agradeceré me puedan devolver los minutos de mi celular.
</t>
  </si>
  <si>
    <t>RV: Notboock</t>
  </si>
  <si>
    <t>RE: Aumento Minutos - Abonado 93494758</t>
  </si>
  <si>
    <t>Estimado Señor Herrera, junto con saludarlo, quisiera solicitar que ud revise a la brevedad, ojala ahora mismo por la Urgencia que requiere esta obra estar comunicado con muchísima gente, el tema de los minutos que me cargaron, ya que ahora no puedo llamar porque estoy sin minutos</t>
  </si>
  <si>
    <t>Suazo San Martin, Fernando Braulio, CAM</t>
  </si>
  <si>
    <t>Configuración Impresora - Ricoh Zenteno</t>
  </si>
  <si>
    <t>Les informo que está en nuestras dependencias el Sr. Paul Figueroa técnico que instalara nueva impresora, pero indica que le deben entregar IP y otros datos.</t>
  </si>
  <si>
    <t>Liberar Sitio www.13.cl - Reportaje Chilectra</t>
  </si>
  <si>
    <t>Se solicita liberar sitio o link http://www.13.cl/programa/bienvenidos/lo-que-tienes-que-saber/le-cambiaron-el-medidor-y-su-cuenta-de-electricidad-se- para ver problema cliente CHL</t>
  </si>
  <si>
    <t>Alta Estaciones de Trabajo</t>
  </si>
  <si>
    <t xml:space="preserve">Estimados, Favor dar de alta las siguientes estaciones de trabajo: Chlcamp111315 - Chlcamp111316
</t>
  </si>
  <si>
    <t xml:space="preserve">Estimado Estoy sin minutos en mi teléfono, puedes revisar para devolver los hechos a teléfonos de la compañía
</t>
  </si>
  <si>
    <t>RV: Solicitud de minutos adicionales.</t>
  </si>
  <si>
    <t xml:space="preserve">Estimados Favor cargar minutos adicionales, muchas gracias
Solo se restituyen los minutos On Net
</t>
  </si>
  <si>
    <t>Configurar Perfil - CL154652043</t>
  </si>
  <si>
    <t>Verificar Instalación Fisica - Telefono Yealink</t>
  </si>
  <si>
    <t>Plataformar Notebook - Stock TI</t>
  </si>
  <si>
    <t>Plataformar Notebook - Gcia. Procesos J. Gonzalez</t>
  </si>
  <si>
    <t xml:space="preserve">Estimados favor reponer minutos para celular 61933240. 
</t>
  </si>
  <si>
    <t>Agregar Usuario - Lib. Direcciones Ricoh</t>
  </si>
  <si>
    <t xml:space="preserve">Hola Ramón te pido un favor. Me puedes incorporar en el scanner  que está en el tercer piso de Tarapacá por favor
gracias
</t>
  </si>
  <si>
    <t>problemas al consulta en outlok la dipsonibilida de los usuarios</t>
  </si>
  <si>
    <t>RE: Problemas Servidor de Correo - Chilectra</t>
  </si>
  <si>
    <t>Sergio, En estos momentos nuevamente se encuentra con problemas el servidor de correos de Chilectra hacia el dominio CAM, favor te pido lo puedan revisar porque el cliente nuevamente indica que no puede mandar la información asociada a las líneas de negocios de cada una de las áreas de CAM, adjunto evidencia del error</t>
  </si>
  <si>
    <t>Aumento Minutos - Abonado 92801472</t>
  </si>
  <si>
    <t xml:space="preserve">Ramón, favor considerar el aumento de minutos a usuario Adrian Ortiz, teléfono 9 2801472
Gracias Atte Andrés Orellana S.
</t>
  </si>
  <si>
    <t xml:space="preserve">Ramon, Favor restituir minutos On Net. No puedo hacer llamados desde hoy.
</t>
  </si>
  <si>
    <t xml:space="preserve">Estimado.  Favor cargar minutos on net numero Celular: (56 9) 94663797.
</t>
  </si>
  <si>
    <t>RE: Solicitud Servicio Técnico</t>
  </si>
  <si>
    <t>Habilitar Simcard - Abonado 61938242</t>
  </si>
  <si>
    <t>Estimados,
                Se ha recepcionado la simcard serie 8956026100082625024 asociada al abonado 61938242, favor habilitar. Adicionalmente este número debe tener deshabilitado los siguientes servicios:
Mensajeria Originada (SMS)
Mensajeria Multimedia (MMS)
Servicio WAP
Datos e Internet Móvil
Tráfico Roaming
Tráfico Internacional</t>
  </si>
  <si>
    <t xml:space="preserve">Estimados.  Buenos días. favor de cargar los minutos Cam a mi celular Nº 93491097
</t>
  </si>
  <si>
    <t>Carga Minutos On Net - Abonado 96429588</t>
  </si>
  <si>
    <t xml:space="preserve">Estimado Ramón Favor restituir minutos NET a mi equipo. Gracias.
</t>
  </si>
  <si>
    <t xml:space="preserve">Habilitar llamadas internacionales en mi celular </t>
  </si>
  <si>
    <t xml:space="preserve">Hoy viajo a Colombia por una semana, agradeceré habilitar llamadas internacionales a mi celular.  Servicio solicitado entre el 14-05-2013 al 22-05-2013
</t>
  </si>
  <si>
    <t>PROBLEMAS CON NAVIGATOR</t>
  </si>
  <si>
    <t>Nos podrían aclarar si hay algún problema generalizado en Acceso a Navigator, debido a que en dependencias de Zenteno no está funcionando como corresponde.  Se consulta a Chilectra y me indican que está funcionando bien.
Se reinicia Proxy</t>
  </si>
  <si>
    <t>Estimados, me ha sido imposible el poder contar con acceso a Internet en mi telefono, recibi el Sabado mensaje de Movistar indicando que esta habilitado Roaming, sin embargo no ha funcionado y no recibo los mensajes de mi correo  CAM en mi equipo. El dia Domingo me comunique al fono de asistencia del servicio Roaming que me indicaban en el mensaje (+56991610611), aqui me indicaron que todo deberia estar funcionando, que bajarian el acceso para proceder a solicitarlo nuevamente y asi descartar que no hubiese sido bien realizado</t>
  </si>
  <si>
    <t>RE: Telefonos Entel</t>
  </si>
  <si>
    <t xml:space="preserve">Estimados agradeceré agregar los siguientes números al celular 5 659 87 03 de ENTEL, corresponde al teléfono del señor Victor Martínez Fuentealba. Saludos y Gracias
</t>
  </si>
  <si>
    <t xml:space="preserve">Sres. de TI: Favor devolver minutos  a celular de empresa  numero 94433480.  Quedo atento a sus comentarios. 
</t>
  </si>
  <si>
    <t>Aumento Minutos - Abonado 94691383</t>
  </si>
  <si>
    <t>Realizar aumento de minutos por viaje</t>
  </si>
  <si>
    <t>Carga Minutos On Net - Abonado 74301714</t>
  </si>
  <si>
    <t xml:space="preserve">Estimado, buenos días. Me encuentro sin minutos, se solicita que se carguen los minutos On Net.
</t>
  </si>
  <si>
    <t>Servidor de Correos - Con fallas</t>
  </si>
  <si>
    <t>Aumento Minutos - Abonado 93214625</t>
  </si>
  <si>
    <t>Agradeceré gestionar minutos adicionales para Pedro Orellana y Joseline Ramirez, se adjuntan formularios de solicitud</t>
  </si>
  <si>
    <t>Aumento Minutos - Abonado 89207981</t>
  </si>
  <si>
    <t>Agradeceré gestionar minutos adicionales para Pedro Orellana y Joseline Ramirez, se adjuntan formularios de solicitud.</t>
  </si>
  <si>
    <t>http://www.fae-lumisistemas.cl/</t>
  </si>
  <si>
    <t xml:space="preserve">Necesito cotizar un producto podrías desbloquear esta página.
</t>
  </si>
  <si>
    <t>Re: SIN CONECTIVIDAD EN BODEGA SAN MARTIN</t>
  </si>
  <si>
    <t xml:space="preserve">Estimados Buenos días. En Bodega San Martin no hay conectividad, no hay red ni telefonía. Solicito vuestra gestión para solucionar este problema.  Quedo atento a vuestra respuesta
MOVISTAR indica que la caída se debió a un corte de energía en la sede.
</t>
  </si>
  <si>
    <t>RE: Compra PC Contrato Macul</t>
  </si>
  <si>
    <t>RV: Manos a la Obra Recurso</t>
  </si>
  <si>
    <t>Estimados, agradeceré me puedan ayudar ya que no puedo hacer solicitudes internas, me da el siguiente error.
Se restituye la configuración regional</t>
  </si>
  <si>
    <t>RV: Celular Turno Emergencia Chilectra</t>
  </si>
  <si>
    <t xml:space="preserve">Estimado Luis:
Favor gestionar cambio de equipo celular de emergencia de turno de CHILECTRA, gracias.
</t>
  </si>
  <si>
    <t>RV: PROBLEMAS CON ORACLE</t>
  </si>
  <si>
    <t xml:space="preserve">Estimados He intentado en varias oportunidades ingresar mi clave en el nuevo link de Oracle pero no me reconoce y me arroja el siguiente mensaje.    En la mañana pude entrar sin problemas y cerca del medio día comenzó a tirar este error.
</t>
  </si>
  <si>
    <t>RE: Problema ingreso ORACLE</t>
  </si>
  <si>
    <t>Recuerdas el problema que tuve la semana pasada con ORACLE?, hoy volvió a pasar lo mismo. La diferencia es que esta vez no puedo ingresar ni por google chrone, ni por mozilla. Me dice que es por la versión del java. Quedo atenta a tus comentarios. Ojalá me puedas ayudar ya que necesito urgente trabajar con el sistema.
Error corresponde a un error con la actualización JAVA</t>
  </si>
  <si>
    <t>RE:  Acción Requerida: El restablecimiento de contraseñas requiere aprobación.</t>
  </si>
  <si>
    <t>Estimado, Se bloqueo la clave de acceso a Oracle, y seguí el procedimiento del sistema y aun no tengo respuesta Agradecería ayuda con esto. Gracias! Cl170502825</t>
  </si>
  <si>
    <t>TICKET 744265 - AD - REGISTRO DE HOST</t>
  </si>
  <si>
    <t xml:space="preserve">Estimados Favor solicito dar de alta la siguiente estación de trabajo en el AD y OU de Chile: CHLCAMP110048
</t>
  </si>
  <si>
    <t>RE: Equipo Celular 94081461</t>
  </si>
  <si>
    <t>RE: Solicita Acceso Carpeta en Servidor</t>
  </si>
  <si>
    <t xml:space="preserve">Estimado Luis Favor solicitamos acceso a la siguiente carpeta para: Jose Villarroel Pacheco. CL071961907  Pilar Mena Guajardo. CL08832921k \\Camfserver\finanzas cam chile\FINANZAS </t>
  </si>
  <si>
    <t>Problemas con mi Celular</t>
  </si>
  <si>
    <t>Zuñiga Reyes, Mauricio Alejandro, CAM</t>
  </si>
  <si>
    <t xml:space="preserve">Notebook - No parte </t>
  </si>
  <si>
    <t xml:space="preserve">Usuarios Solicito reseteo de password de usuario CLtelemedidamasiva
</t>
  </si>
  <si>
    <t>Urra Vallejos, Fanny De Las Mercedes, CAM</t>
  </si>
  <si>
    <t>RV: Crear Carpeta.</t>
  </si>
  <si>
    <t xml:space="preserve">Señores Requiero que me creen una carpeta de correos 2013 para ir desocupando mi buzón que ya esta casi lleno.
Tarapacá 934. Primer piso.
Se envían los pasos para crear pst en forma local por correo al usuario
</t>
  </si>
  <si>
    <t>Miranda Barahona, Jose, CAM</t>
  </si>
  <si>
    <t>Roaming por viaje</t>
  </si>
  <si>
    <t xml:space="preserve">Estimados estaré en Lima entre el lunes 27 y miércoles 29 de mayo, favor solicitar activación servicio Roaming Celular 68342551 Gracias Benito
</t>
  </si>
  <si>
    <t>Caida Enlace - Internet Corporativo</t>
  </si>
  <si>
    <t>Problemas en enlace corporativo Internet TIC.  Se reporta a las 80:30 AM a la mesa de soporte Movistar y estamos a la espera que sea escalado y superado el incidente.
Se restituye el servicio a las 11:10 AM 24-05-2013</t>
  </si>
  <si>
    <t>Cambio Nombre PC - CL154498184</t>
  </si>
  <si>
    <t>RV: Revisar y reparar Notebok</t>
  </si>
  <si>
    <t>RV: RE: Proyecto Cygnus</t>
  </si>
  <si>
    <t>Problemas impresora Ricoh</t>
  </si>
  <si>
    <t>Creación Anexo - SIP Server 172.16.0.5</t>
  </si>
  <si>
    <t>RE: Problemas para crear SI.</t>
  </si>
  <si>
    <t>Estimado  Necesito crear SI para importaciones pero no me aparece el centro CB3
Se entrega requerimiento a C&amp;L para la creación del articulo directamente</t>
  </si>
  <si>
    <t>PROBLEMAS</t>
  </si>
  <si>
    <t>Ramon, Favor tu ayuda hoy el PC solicito actualización, y ahora tengo el problema cuando descargo reportes de Oracle no me deja exportar la información a Excel.
Adjunto foto de problemas.
Se reporta a mesa de ayuda y se repara consola Java asociada.</t>
  </si>
  <si>
    <t>solicitud de mantención impresora HP4200 // Telemedidas GG.CC</t>
  </si>
  <si>
    <t xml:space="preserve">Estimados, Agradeceré realizar mantención a impresora HP Laser Jet 4200 N° CL 110640, la impresora solicita kit de mantención.
</t>
  </si>
  <si>
    <t>Reseteo Credenciales - CL154320792</t>
  </si>
  <si>
    <t>Se reinicia contraseña de las credenciales de red por "Passw0rd".</t>
  </si>
  <si>
    <t>Bloque correo Anita Maria Ortiz Garcés</t>
  </si>
  <si>
    <t xml:space="preserve">Estimados, la Srta. Anita Maria Ortiz Garcés, tiene problemas con su contraseña y no puede acceder a su correo.
Este es su Cl y antigua clave Cl 13163604-0 y la clave es Passw0rd
</t>
  </si>
  <si>
    <t>Desbloqueo Credenciales - CL141829602</t>
  </si>
  <si>
    <t>Solicita desbloquear credenciales ya que no permite el acceso</t>
  </si>
  <si>
    <t>Bustamante Palmiño, Manuel Esteban, CAM</t>
  </si>
  <si>
    <t>RE: Acceso Oracle</t>
  </si>
  <si>
    <t>Estimados, les comento que hoy no he podido entrar a Oracle, les agradecería ver a qué se puede deber esto.
Mi usuario es CL122340538.</t>
  </si>
  <si>
    <t>Soto Silva, Rodrigo, CAM</t>
  </si>
  <si>
    <t xml:space="preserve">Problemas roseta punto RJ45 (Ex R. Vasquez)
En primer lugar, hago retiro de 1 cable RJ11, 2 cables de red RJ45 y 1 cable DVI, ya que se encontraban en el puesto conectados sin razón aparente (no se si habrá tenido permisos para tener tanto cableado extra). 
Se revisa cableado y se repara por prte del proveedor 22-05-13
</t>
  </si>
  <si>
    <t>Favor solicito enviar el costo asociado al cambio de equipo por Galaxy Ace 3G del abonado 94691396.
Celular se recibe el 22-05-2013</t>
  </si>
  <si>
    <t>Favor cotizar un disco duro de 160Gb o superior Sata de 2.5” compatible con HP ProBook 6530b.
Enviada al AU</t>
  </si>
  <si>
    <t>Estimado Ramon agradeceré prestar Noteboock para mañana en Tarapacá 934 desde las 9:00 hasta las 16:00 Hrs, con Mouse, para Pilar Mena Ticket 22402
Se entrega notebook asociado</t>
  </si>
  <si>
    <t>Estimados, Favor verificar la instalación física del equipo Yealink T28P en la (ex oficina de Antonio Cueto) ubicada en la sede Tarapacá 934 P3, indicar cuándo se conecte a la red y la IP del segmento de voz.
Anexo 7307 queda operativo</t>
  </si>
  <si>
    <t>Estimados, Solicito plataformar el siguiente equipo: HP ProBook 4440s s/n:2CE24139V3 Inv. Activo: (Agregar)
Queda como stock en Tarapacá 934 (Oficina Técnico Residente)</t>
  </si>
  <si>
    <t xml:space="preserve">Estimados, Solicito plataformar el siguiente equipo: HP ProBook 4440s s/n:2CE2401V5D Inv. Activo: (Agregar)
Se entrega equipo plataformado.
</t>
  </si>
  <si>
    <t>Rodrigo, Quiero solicitar la 7ta. Visita técnica en menos de 2 meses y medio en esta impresora (la última visita fue solicitada el 04 de abril).  
Se recibe visita y se vuelve ajustar</t>
  </si>
  <si>
    <t xml:space="preserve">Error al intentar entregar el mensaje a esta dirección de correo electrónico. Intente enviar de nuevo el mensaje. Si el problema continúa, póngase en contacto con el personal de soporte técnico.
ICT resuelve el problema con Synapsis.
</t>
  </si>
  <si>
    <t>Ramón, adjunto imagen del problema.  De ante mano muchas gracias
Se revisa por parte de ICT y queda operativo.</t>
  </si>
  <si>
    <t xml:space="preserve">Estimados, el viernes robaron el celular que se había asignado a portería San Martin. Favor sus gestiones.
Se restituye la simcard y el teléfono
</t>
  </si>
  <si>
    <t>Estimados, Solicito insumos para la siguiente impresora por favor, considerar 2 tóner por impresora: Ricoh Aficio MP 3350B– ID M6201800128 – Tarapacá 934 P3 – IP 10.33.10.42 – Contador 173385 Contactos Maribel Alarcon o Flavia Vargas.
Se reciben los insumos el 13-05-2013</t>
  </si>
  <si>
    <t>Estimados, Les agredeceré asignar  recurso de un notebook  para el día sala de capacitación 1 Tarapacá 934, desde  las 09:00 hrs hasta 18:00.  Guillermo Araneda, 
Entrega recurso</t>
  </si>
  <si>
    <t>Estimados: Agradeceré proceder con servicio técnico o reemplazo de equipo celular el cual presenta problemas. Atento a sus comentarios,
Enviado a Tarapacá 934 para el retiro desde Personal</t>
  </si>
  <si>
    <t>Estimado: EL notebook HP 6530b , Nº CAM CH-11311 , no parte al iniciar , queda pegado en pantalla de inicio. Usuario CAM: Miguel Angel Ramirez Figueroa Ci: 17.177.784-4 Solicitamos sea revisado o remplazado  lo antes posible ya que las labores del inspector de terrenos están directamente relacionadas al trabajo con Notebook
Se plataforma equipo y se entrega el 28-05-2013</t>
  </si>
  <si>
    <t xml:space="preserve">Estimados, Favor coordinar con el usuario Carvajal Caceres, Luis Maximo, CAM - CL154498184 ubicado en la sede Tarapacá 934 P3 el cambio del nombre de su equipo, actualmente se encuentra como NB-LCARBAJAL y debe ser acuerdo a la nomenclatura de la compañía [chlcam (P o F) + N° Inventario CH].
Se registra el nombre en el AD de Chile
</t>
  </si>
  <si>
    <t>El señor Winkler me ha solicitado que por favor verifiquen las salas virtuales, porque las comunicaciones se pasan cayendo.
Se solicita revisar la sala virtual al proveedor.
Netglobalis no detecta problemas en el anexo virtual, puede ser problema del momento con los otros proveedores.</t>
  </si>
  <si>
    <t>Estimados, favor validar que el rechazo de estos correos no sea problema nuestro.
Se registran las tablas MX en el Exchange de CAM</t>
  </si>
  <si>
    <t>Estimados: Informo que nuevamente la impresora está con problemas en la parte superior no toma documentos para fotocopiar y scanear.
Visita realizada el 23-05-2013 por Ricoh</t>
  </si>
  <si>
    <t xml:space="preserve">Estimado Te agradeceré favor ver problema de celular, este no enciende y no ha tenido ningún golpe, carga pero no alcanza a cargar completamente y se apaga.  Favor de ver cómo proceder pues en estos momentos necesito este equipo para trabajar.
El celular se encuentra para retiro en oficina TI Piso 9 el 28-05-2013
Saludos.
</t>
  </si>
  <si>
    <t>Hoy al ingresar a ORACLE me salió un mensaje que decía que ORACLE necesitaba ejecutarse con un java que vulneraba la seguridad del equipo, que era recomendable ejecutar el programa con un java mas nuevo, acepté y ahora al tratar de ingresar me bota de la sesión.
Se reversa configuración del IE</t>
  </si>
  <si>
    <t xml:space="preserve">Estimado Necesito crear SI para importaciones pero no me aparece el centro CB3
Es creado el centro por el área de compra JLC
</t>
  </si>
  <si>
    <t>Les comento que la impresora 5638 Xerox que tenemos en el área de gerencia general del tercer piso esta con varios problemas desde la semana pasada (pega el papel, da errores a cada rato) y ya hoy amaneció imprimiendo con polvo del toner en las hojas y obviamente manchando las impresiones, 
Informamos estatus impresoras Xerox al AU</t>
  </si>
  <si>
    <t xml:space="preserve">Pídelos a Movistar dierctamente. Posiblemente plan 100 minutos.
Lineas se reciben el lunes 27-05-2013
</t>
  </si>
  <si>
    <t>Estimados,
En Outlook no se está mostrando la disponibilidad de los usuarios a la hora de convocarlos a una reunión. Con el webmail si se muestra la disponibilidad.
Problema de usuario</t>
  </si>
  <si>
    <t>Ramón Requiero con urgencia revisar y reparar el Notebook, tengo  problemas en el teclado
Equipo se repara el viernes 24-05-2013 y se entrega al usuario al desinstalar programas que bloqueaban el teclado.</t>
  </si>
  <si>
    <t>Favor generar solicitud de servicio técnico para impresora Ricoh Aficio MP3350B IDM6201800132 ubicada en la sede El Cortijo 85 P1, dirección Av. Presidente Eduardo Frei Montalva 6001 Piso 1, contacto Ingrid Schmidt o Katherine Matus, problema para imprimir y no reconoce tóner
Ricoh responde al servicio el día jueves 23-05-2013</t>
  </si>
  <si>
    <t>RV: Clave Oracle</t>
  </si>
  <si>
    <t xml:space="preserve">Estimados. Por favor su ayuda, he olvidado mi clave de Oracle; me podrían habilitar una nueva. Gracias Daniel
</t>
  </si>
  <si>
    <t>IP para impresión</t>
  </si>
  <si>
    <t xml:space="preserve">Ramón, Envío IP de los PC que no pueden imprimir, parece que Roberto también tiene este problema, pero queda pendiente ya que ésta en reunión.
Lucy Calderón 10.36.44.198 - Jessica Benavente 10.36.44.180 - Luis Leiva 10.36.44.161
</t>
  </si>
  <si>
    <t>Zuñiga Vasquez, Jorge Alberto, CAM</t>
  </si>
  <si>
    <t xml:space="preserve">José Para cumplir con la trazabilidad del proceso, te pido por favor enviar un correo al buzón ti@cam-la.com pidiendo el desbloqueo o reseteo de las claves de red.  Usuario no envía correo sin embargo se realiza reset de igual manera de las credenciales
</t>
  </si>
  <si>
    <t>Sáez García, José Mauricio, CAM</t>
  </si>
  <si>
    <t>Acceso Impresora</t>
  </si>
  <si>
    <t>Srs. agradeceré favor darme acceso a impresora del área de presupuestos, en donde laboro hoy en día. 
Configurada a Est. de Propuestas.</t>
  </si>
  <si>
    <t>Configurar Telefono IP Yealink T22P - Anexo 7322</t>
  </si>
  <si>
    <t>Favor coordinar con el técnico residente sede Tarapacá 934 la configuración del teléfono Yealink T22P con los siguientes datos asociado al usuario Orellana Flores, Jose Manuel, CAM (ubicado sector Marlene Jerez) primer piso:</t>
  </si>
  <si>
    <t>RE: Hacer respaldo de disco duro fallado</t>
  </si>
  <si>
    <t>Estimados, Agradeceré me confirmen el respaldo del disco duro y traspaso para la próxima semana de la información.
Gracias,
Se realiza el traspaso sin problema, queda la data en forma local.</t>
  </si>
  <si>
    <t>Impresora Estudios Propuestas</t>
  </si>
  <si>
    <t xml:space="preserve">Ramón, agradeceré favor gestionar acceso a impresora del área de estudios de propuestas para mi perfil, por favor.  Saludos cordiales y gracias, 
</t>
  </si>
  <si>
    <t>Solicitud de Toner para impresora Ricoh</t>
  </si>
  <si>
    <t>RE: Solicitud de minutos adicionales.</t>
  </si>
  <si>
    <t xml:space="preserve">Favor gestionar minutos adicionales a celular 94691408.
</t>
  </si>
  <si>
    <t>PUNTO DE RED</t>
  </si>
  <si>
    <t>RE: Habilitar Perfil accesso Servidor NAS Ingeniería de Proyectos</t>
  </si>
  <si>
    <t xml:space="preserve">Estimado, El acceso es para: \\10.33.11.20\Aplicaciones Estimados Sres. TI. Agradeceré habilitar o resetear el acceso a servidor NAS de las siguientes personas: Roman Barachivich, Hernan Manuel, CAM; CL15453672-8 Labbe Rojas, Cristian Andrés, CAM; CL13456565-9 </t>
  </si>
  <si>
    <t>Alias de Correo - Exchange Chile</t>
  </si>
  <si>
    <t xml:space="preserve">Estimados Favor generar el siguientes alias de correo kcl@cam-la.cam para el usuario Pavez Torres, Hector Alejandro, CAM - CL089610478.
</t>
  </si>
  <si>
    <t>RE: Solicita desbloqueo de cuenta de correo electrónico.</t>
  </si>
  <si>
    <t xml:space="preserve">Estimado Ramón Junto con saludarte, favor solicito desbloqueo de mi cuenta de correo electrónico. Espero atento tus comentarios. De antemano agradezco tu atención.
</t>
  </si>
  <si>
    <t>Hormazábal Ortiz, Leonardo Antonio, CAM</t>
  </si>
  <si>
    <t>Desde hoy no puedo hacer llamados, favor reponer minutos ON Net.</t>
  </si>
  <si>
    <t>Caida BOX - Servicio OwnCloud CAM</t>
  </si>
  <si>
    <t>Estimado, tengo el mismo problema, favor su gestión.
Se reinicia servicio que controla el OwnCloud</t>
  </si>
  <si>
    <t>RE: Configuración Impresora Tarapacá 934 Piso 1</t>
  </si>
  <si>
    <t xml:space="preserve">
Junto con saludar, por este medio solicitamos la configuración de opción de escáner  en Impresora de pasillo
Ricoh Oficio MP 171 Ubicada en Tarapacá N° 934  Piso 1, esto para el personal del dpto. de estudio de
propuestas cuya nomina es la siguiente:
Se agregan todos los usuarios a impresora temporal Ricoh</t>
  </si>
  <si>
    <t>Solicitud Insumos</t>
  </si>
  <si>
    <t xml:space="preserve">Luis: Se solicita solucionar el problema de falta toner para impresora rico recién instalada, debido a que no tenemos opción de imprimir.
</t>
  </si>
  <si>
    <t>Configuración Impresora Tarapacá 934 Piso 1</t>
  </si>
  <si>
    <t xml:space="preserve">Señores. Junto con saludar, por este medio solicitamos la configuración de opción de escáner  en Impresora de pasillo
Ricoh Oficio MP 171 Ubicada en Tarapacá N° 934  Piso 1, esto para el personal del dpto. de estudio de
propuestas cuya nomina es la siguiente
</t>
  </si>
  <si>
    <t>RE: Traspaso de celular a Vial y Vives,</t>
  </si>
  <si>
    <t>Traspaso del n° CAM Movistar a Entel.
Se han enviado los antecedentes para la portabilidad del número a Entel por CAM el día 31 de mayo de 2013.</t>
  </si>
  <si>
    <t>Manola Ramirez Lopez</t>
  </si>
  <si>
    <t>Configurar correo en Scanner</t>
  </si>
  <si>
    <t xml:space="preserve">Ramon. Junto con saludarte, solicito por favor configurar el siguiente correo,  para acceso directo desde scanner de Impresora San Miguel, de ante mano gracias eapo@cam-la.com
</t>
  </si>
  <si>
    <t>Cotizar Cargador Docking Station</t>
  </si>
  <si>
    <t>RE: Cambio PC por Notebook</t>
  </si>
  <si>
    <t xml:space="preserve">Ramòn: Recibì Notebook según lo acordado, aunque tiene un problema menor de teclado, que verè con Marco. Agradecerè ver la posibilidad de instalar dokin, con Monitor teclado y mouse.
</t>
  </si>
  <si>
    <t>Configuración Impresora - Sede PAC (Chilectra)</t>
  </si>
  <si>
    <t>Favor coordinar la instalación y configuración de la impresora ubicada en la sede PAC (Oficina Comercial Chilectra), la impresora ya se encuentra en la sede.  Confirmar fecha y hora con los datos del técnico que asistirá para solicitar autorización de ingreso con la administración del edificio,  datos de la impresora son: Ricoh Aficio 2352 ID W622H500090</t>
  </si>
  <si>
    <t>RV: TICKET 744892 - AD REGISTRO DE HOST</t>
  </si>
  <si>
    <t xml:space="preserve">Estimados, Por favor agregar la siguiente estación de trabajo en el AD de Chile y OU respectiva: chlcamp025403
</t>
  </si>
  <si>
    <t>Proyector</t>
  </si>
  <si>
    <t>Cambio de Puesto</t>
  </si>
  <si>
    <t>Estimados. Agradeceré que me puedan ayudar para habilitar, el anexo telefónico.
Se habilita anexo en la Vlan de voz de Tarapacá 934.</t>
  </si>
  <si>
    <t>RE: PST Correo de Daniel Espinoza</t>
  </si>
  <si>
    <t xml:space="preserve">Estimado Ramon Mucho Agradeceré que me puedas ayudar para poder transferir los correos de Daniel a mi correo.
Olivier Diaz le indica lo siguiente "Raúl Yo tengo el respaldo de Daniel, después solo tienes que montar los archivos PST para mirarlos."
</t>
  </si>
  <si>
    <t>Punto de Red</t>
  </si>
  <si>
    <t xml:space="preserve">Estimados Ramon Favor agradeceré poder habilitar punto de red.  saludos
</t>
  </si>
  <si>
    <t xml:space="preserve">Estimado Ramón: Junto con saludarte, solicito por favor configurar el siguiente correo,  para acceso directo desde scanner de Impresora San Miguel: darr@cam-la.com
Atenta a tus comentarios, te saluda cordialmente
</t>
  </si>
  <si>
    <t>RV: Solicitud de habilitación anexo JCC</t>
  </si>
  <si>
    <t>Estimados. Necesito sea configurado teléfono fijo para el Sr. Juan Costa, quien se encuentra desempeñando labores en contrato Servicio Integral a Empresas, ceco 6700.
Anexo creado y queda operativo</t>
  </si>
  <si>
    <t>Activar NEM Básico - Simcard Clientes 7289635</t>
  </si>
  <si>
    <t>CAMBIO CELULAR</t>
  </si>
  <si>
    <t>ESTIMADO MI CELULAR  94691365  EL CUAL TENGO A CARGO ESTA MALO NO PUEDO CONSTESTAR LAS LLAMADAS . POR LO TANTO SOLICITO URGENTE UNA SOLUCION O REPARACION O CAMBIO DEL EQUIPO
Se entrega equipo celular 31-05-2013</t>
  </si>
  <si>
    <t>Villarroel Pacheco, Jose Balbino, CAM</t>
  </si>
  <si>
    <t>RE: Solicitud de Información</t>
  </si>
  <si>
    <t xml:space="preserve">Ramon, Agradecería tu ayuda para poder enviar la información a Carlos Aliaga, el tamaño del archivo es de 70MB aprox., puede que sea menos.
</t>
  </si>
  <si>
    <t xml:space="preserve">Computados Despacho AP </t>
  </si>
  <si>
    <t xml:space="preserve">Agradeceré de tu ayuda computados de despacho AP tiene problemas con mouse se llamo a mesa central y nos dieron ticket N° 25517 quedaron de llamarnos y no pasa nada, consulta  de amigo lo compro por caja chica o esperamos respuesta.
Se envía mouse de repuesto a la sede Tarapacá para que sea retirado
</t>
  </si>
  <si>
    <t>RE: Reseteo Clave - Credenciales de Red</t>
  </si>
  <si>
    <t xml:space="preserve">Estimado Ramon  No puedo ingresar a mi correo, puedes revisar si esta bloqueado. Gracias por tu ayuda
</t>
  </si>
  <si>
    <t>RE: MODULO PLANIFICACION DE STOCK - ORACLE</t>
  </si>
  <si>
    <t xml:space="preserve">Estimados: Favor incorporar a  Luis Felipe Yañez Cl13078457-7 CAM CHILE
</t>
  </si>
  <si>
    <t>RE: Anexo con Problemas</t>
  </si>
  <si>
    <t xml:space="preserve">Ramon Mi anexo también tiene problemas...
Se elimina y se vuelve a crear el anexo en el SIP Server
</t>
  </si>
  <si>
    <t>Solicito tu ayuda con este ticket ya que tengo un usuario con problemas en su anexo el cual puede hacer llamados pero no recibir, por mi parte le pregunte al usuario si aparecía la opción DND activado en el visor del teléfono y este me india que no.
Se elimina y se vuelve a crear el anexo desde el SIP Server</t>
  </si>
  <si>
    <t>Poblete Ragninqueo, Eduardo Felipe, CAM</t>
  </si>
  <si>
    <t>RE: Consulta por Impresora ubicada en piso 1 - mitad de pasillo</t>
  </si>
  <si>
    <t xml:space="preserve">Estimado Ramón: Antes de pedir un servicio a TI Cam, me permito molestar tu atención y consultar cuando podremos optar a escanear nuestros trabajos, en la impresora que está ubicada según se señala en asunto, contigua al puesto de trabajo de la Srta. Gabriela Peña.
Se configura servicio de correo y se agregan usuario a la lista de distribución.
</t>
  </si>
  <si>
    <t>Solicitud de Minutos VICTOR MARTINEZ 2013.xlsx</t>
  </si>
  <si>
    <t>Estimados agradeceré otorgar minutos adicionales al señor Victor Martinez , esto debido a las nuevas tareas que debe realizar, ya que requiere efectuar más llamadas de las habituales.</t>
  </si>
  <si>
    <t>Liberar página Internet</t>
  </si>
  <si>
    <t>usuaria no puede ingresar a Ricardo Rodríguez.
Usuaria se encuentra baneada desde Junio de 2012 y se procede a la liberar la ´página.</t>
  </si>
  <si>
    <t>Jara Soto, Camila Estefani, CAM</t>
  </si>
  <si>
    <t>RV: GRASA INHIBIDORA ANDERSON</t>
  </si>
  <si>
    <t>server0124-0712.sitiodns.net rechazó su mensaje a las siguientes direcciones de correo electrónico: 
sergio.rivas@trent.cl (sergio.rivas@trent.cl)
Se revisa el servidor de usuario</t>
  </si>
  <si>
    <t>Plataformado - Renovación PC - OE</t>
  </si>
  <si>
    <t>Estimados, Solicito plataformar el siguiente equipo: HP Compaq 6510 s/n:CNU80125R5 Inv. Activo: (Agregar): Instalar Windows XP PRO SP3 (Instalar todos parches) solo se debe configurar el nuevo perfil asociado a Dominguez Rivera, Maximiliano Alfre, CAM - CL092169502 contraseña solicitar al usuario en el anexo n° 7798.
Se plataforma equipo y se configura de acuerdo a lo solicitado por usuario.</t>
  </si>
  <si>
    <t>RV: Notebook</t>
  </si>
  <si>
    <t xml:space="preserve">Ramón El equipo ya se encuentra disponible para su entrega, favor coordinar el cambio de información del Notebook al PC.
Se realiza traspaso de información asociada.
</t>
  </si>
  <si>
    <t>Solicita Acceso Carpeta servidor</t>
  </si>
  <si>
    <t>Favor dar acceso nuevamente a la siguiente carpeta (hice modificaciones y no pueden acceder a información) 
\\Camfserver\finanzas cam chile\FINANZAS Jose Villarroel Pacheco. CL071961907 Pilar Mena Guajardo. CL08832921k Elias Berrios Ortiz. CL170502825
Se entregan permisos de lectura y escritura y se agrega al tercer usuario.</t>
  </si>
  <si>
    <t>Equipo Celular - Abonado 94327299</t>
  </si>
  <si>
    <t xml:space="preserve">Se entrega equipo celular para la comunicación con los mensajeros.
</t>
  </si>
  <si>
    <t>RE: Error en pagina</t>
  </si>
  <si>
    <t>Ramon. Una ayuda Intento ingresar a cargar combustible y arroja error no si es nuestro o de la pagina
El problema reportado no es de INET de CAM sino de la página web de Copec</t>
  </si>
  <si>
    <t>Reseteo Credenciales - CL136611135</t>
  </si>
  <si>
    <t>Solicito por favor restablecer contraseña de mis credenciales de red.</t>
  </si>
  <si>
    <t>Acceso a NASPropu</t>
  </si>
  <si>
    <t xml:space="preserve">Estimados, Pueden dar acceso a la carpeta de estudio de propuestas (chlnaspropu) a don José Orellana Flores, nuevo integrante de la subgerencia de estudio de propuestas.
</t>
  </si>
  <si>
    <t>Solicito tu ayuda con este ticket ya que tengo un usuario con problemas en su anexo el cual puede hacer llamados pero no recibir, por mi parte le pregunte al usuario si aparecía la opción DND activado en el visor del teléfono y este me india que no.
Se resetea teléfono de fábrica y configura nuevamente la cuenta IP.</t>
  </si>
  <si>
    <t>Solicita cambio de teclado PC</t>
  </si>
  <si>
    <t>Estimados Sres. TI:Por medio del presente expongo, que el día de ayer en la noche mi puesto de trabajo se humedeció producto de una fuga de agua proveniente del segundo piso del edificio.
se realiza el cambio.</t>
  </si>
  <si>
    <t>Estimados, Favor crear el siguiente anexo: Anexo 2389 7690 Display “Jose Ortiz” COS 3 Sip Server 172.16.0.5 Buzón de voz jaoc@cam-la.com
Creación por parte del proveedor el 28-05-2013</t>
  </si>
  <si>
    <t>Favor de gestionar la instalación de aparato telefónico y anexo para la Srta. Maria Rosales en oficina de Carlos Silva Vildosola 824  San Miguel.
Se realiza lo solicitado</t>
  </si>
  <si>
    <t>Minutos ON NET O LO QUE SEA....</t>
  </si>
  <si>
    <t xml:space="preserve">Ramon. Me puedes gestionar minutos me quede sin minutos y mañana tengo trabajo.
</t>
  </si>
  <si>
    <t>Problemas Clave Outlook</t>
  </si>
  <si>
    <t xml:space="preserve">Estimados: Agradeceré favor “resetear” clave de mi Outlook que presenta problemas, desde ya gracias.  Juan Costa Campos cl136611135 Ch-111116.
Se restituye a "Passw0rd".
</t>
  </si>
  <si>
    <t>RV: Favor asignar minutos adicionales al celular</t>
  </si>
  <si>
    <t xml:space="preserve">Estimados: Favor de asignar minutos al celular 64682259 Gracias.
</t>
  </si>
  <si>
    <t>Acceso Carpeta PyCCorp</t>
  </si>
  <si>
    <t xml:space="preserve">Estimados, Favor dar acceso a Enzo Vásquez a la carpeta PyCCorp del disco 10.33.63.15
</t>
  </si>
  <si>
    <t>Carga de Minutos On net - 74318253</t>
  </si>
  <si>
    <t xml:space="preserve">Hola Ramon Favor Cargar Minutos On Net , gracias
</t>
  </si>
  <si>
    <t>Cambio de teléfono celular</t>
  </si>
  <si>
    <t xml:space="preserve">Estimado Ramón: Junto con saludarte te solicito cambio de teléfono celular modelo nokia X3 asociado al número 4691335 por problema en la pantalla touch, que no funciona, lo que no permite el uso normal del equipo.
</t>
  </si>
  <si>
    <t>Zepeda Perez, Rodrigo, CAM</t>
  </si>
  <si>
    <t xml:space="preserve">RV: Solicitud de Toner </t>
  </si>
  <si>
    <t>Configuración 19 Anexos IP - CSV AP</t>
  </si>
  <si>
    <t>Se configuran 19 anexos del traslado realizado desde el cortijo a CSV</t>
  </si>
  <si>
    <t>RE: acceso al correo corporativo</t>
  </si>
  <si>
    <t xml:space="preserve">Estimados. Favor resetear el mi correo corporativo.  cl 143777235 Clave: Passw0rd.
</t>
  </si>
  <si>
    <t>Reporte problemas NEM - Abonado 91624997</t>
  </si>
  <si>
    <t>Se reportan problemas con la navegación NEM en el celular 91624997.</t>
  </si>
  <si>
    <t>SOLICITUD DE GESTION - INSTALAR IMPRESORAS</t>
  </si>
  <si>
    <t xml:space="preserve">Ramon Buenos días. Solicito vuestra gestión en lo siguiente: Es necesario conectar los equipos CHLCAMF025715 (Patricio Fuentes) y CHLCAMFCL002311 (Jacobo Rivera) a la impresora Ricoh MP2352 (10.33.188.12). No es posible cargar los drivers manualmente ni cargarlos a través de la red (conectándose a impresora). </t>
  </si>
  <si>
    <t xml:space="preserve">Estimados señores: Les agradeceré reintegrar los minutos On Net correspondientes al celular que tengo asignado (N° 713 88 110).
</t>
  </si>
  <si>
    <t xml:space="preserve">RV: Carlos Enrique Aliaga Lovato shared "Portafolio CAM Chile 2013" </t>
  </si>
  <si>
    <t xml:space="preserve">Buenos días, Quisiera obtener la información que está asociada al link del correo adjunto, agradecería la almacenaran en la unidad “Chlnaspropu”. 
Se realiza la descarga desde Dropbox y se aloja en la NAS de propuesta el archivo solicitado.
</t>
  </si>
  <si>
    <t>Suspensión servicio Mensaje de Texto</t>
  </si>
  <si>
    <t>Agradeceré proceder con corte de servicio de mensajería de texto de lo siguientes teléfonos a cargo de maestros de AP.</t>
  </si>
  <si>
    <t>Correo Eduardo Gonzalez</t>
  </si>
  <si>
    <t xml:space="preserve">Estimados el correo de don Eduardo Gonzalez tiene problemas con la contraseña al parecer, está bloqueado, favor enviar nueva contraseña.
Correo ETGA@Cam-la.com
Contraseña Teobaldo.
</t>
  </si>
  <si>
    <t>Habilitación Roaming</t>
  </si>
  <si>
    <t>Favor habilitar roaming para el número 9469-1418, desde hoy lunes hasta el jueves, ambas fechas incluidas</t>
  </si>
  <si>
    <t>Problemas Oracle - CL094702062</t>
  </si>
  <si>
    <t>Estimados, el usuario Salinas Bustos, Max Leonardo, CAM - CL094702062 ubicado en la sede Osorno tiene problemas para adjuntar archivos en Oracle</t>
  </si>
  <si>
    <t>Solicita Carga fono 97435477</t>
  </si>
  <si>
    <t xml:space="preserve">Estimado
Favor cargar minutos Movistar.
Atte.MST
</t>
  </si>
  <si>
    <t>RE: Aumento Minutos - Abonado 9 349 47 58</t>
  </si>
  <si>
    <t xml:space="preserve">Estimado Ramón: Te solicito el favor de aumentar al abonado 9 349 47 58, Fernando Suazo SM., 300 minutos adicionales.
Adjunto Formulario. Agradecido desde ya.
</t>
  </si>
  <si>
    <t>Minutos residuales</t>
  </si>
  <si>
    <t xml:space="preserve">Estimado favor necesito cargar minutos residuales al N°93344480. </t>
  </si>
  <si>
    <t>RE: LLAMADA COLOMBIA</t>
  </si>
  <si>
    <t xml:space="preserve">Estimado, tenemos alguna respuesta al requerimiento de revisión de los teléfonos??.  El problema ya se extendió  a las 3 filiales, comenzó con Brasil, luego Perú y ahora también tenemos problemas con Colombia.  Ellos nos llaman, y acá no se escucha nada… Adj. correo de la Secretaria de Cam Colombia. Atenta a tus comentarios
</t>
  </si>
  <si>
    <t>Carga de Minutos On net - 93227303</t>
  </si>
  <si>
    <t>E: CORREO TURNO EMERGENCIA</t>
  </si>
  <si>
    <t>RV: Ref.:PI9318 y PI9319, Despacho de proyecto</t>
  </si>
  <si>
    <t>Plataformado - Equipo Policlínico ACHS</t>
  </si>
  <si>
    <t xml:space="preserve">Estimados, Solicito realizar plataformado del siguiente equipos: Olidata Desktop s/n: 16A0561990619 Inv. Activo (agregar)
</t>
  </si>
  <si>
    <t>RE: Liberación minutos on net</t>
  </si>
  <si>
    <t xml:space="preserve">Estimados: Por solicitud de Sr. Jorge Castro, agradeceré gestionar minutos ON net para móvil 94691606, desde ya gracias
</t>
  </si>
  <si>
    <t>Minutos on net Supervisor Manuel Alvarez</t>
  </si>
  <si>
    <t>favor reintegrar los minutos on net correspondientes al celular N 61933238 asignado a Manuel Alvarez.</t>
  </si>
  <si>
    <t xml:space="preserve">Agradeceré poder gestionar la devolución de minutos ON-NET del celular N° 94691416, a mi cargo.
Cabe destacar, que el próximo sábado 08 de junio va a ser una semana que me encuentro trabajando en la zona de Arica e Iquique, lo que ha hecho y hace necesario coordinar todos los días trabajos con nuestros clientes EMELARI y ELIQSA del grupo EMEL, además de coordinar los trabajos que tengo con Chilectra en sus Subestaciones de Poder de Santiago, por lo que se agradece gestionar la devolución de estos respectivos  minutos ON-NET.
</t>
  </si>
  <si>
    <t>Plataformar PC - A&amp;F VLLC</t>
  </si>
  <si>
    <t xml:space="preserve">Estimados, Solicito plataformar el siguiente equipo: HP Pro 4000 s/n:MXL1190JHH Inv.: Instalar Windows 7 PRO 64 Bits (Instalar todos parches) se configura Llancao Catrinao, Emelina Veronica, CAM - CL115517562 solicitar clave al anexo n° 7346 P3 Tarapacá 934
</t>
  </si>
  <si>
    <t>Plataformar PC - A&amp;F XMM</t>
  </si>
  <si>
    <t xml:space="preserve">Estimados, Solicito plataformar el siguiente equipo: HP Pro 4000 s/n:MXL1111F4R: Instalar Windows 7 PRO 64 Bits (Instalar todos parches) se configura Martinez Muñoz, Ximena Del Rosario, CAM - CL085128930 solicitar clave al anexo n° 7556 P3 Tarapacá 934.
</t>
  </si>
  <si>
    <t>Plataformar PC - A&amp;F VCH</t>
  </si>
  <si>
    <t xml:space="preserve">Estimados, Solicito plataformar el siguiente equipo: HP Pro 4000 s/n:MXL2011JT0: Instalar Windows 7 PRO 64 Bits (Instalar todos parches) se configura Correa Huerta, Veronica Andrea, CAM - CL117383784 solicitar clave al anexo n° 7415 P -1 Tarapacá 934
</t>
  </si>
  <si>
    <t>RE: Restitución de minutos</t>
  </si>
  <si>
    <t xml:space="preserve">Estimados, agradeceré restituir minutos para el celular 93227302
</t>
  </si>
  <si>
    <t>RE: Minutos adicionales móvil 68344675</t>
  </si>
  <si>
    <t>Ramón, buenas tardes, te solicito me puedes autorizar 100 minutos, Te adjunto formulario. Saludos cordiales,
Se restituyen los minutos On Net</t>
  </si>
  <si>
    <t>Alta Equipo AD de Chile</t>
  </si>
  <si>
    <t xml:space="preserve">Estimados, Favor solicito dar de alta en el AD de Chile y el OU respectivo de los siguientes equipos: chlcamf111071 chlcamf111078
</t>
  </si>
  <si>
    <t>Minutos On Net - Abonado 94691376</t>
  </si>
  <si>
    <t>Devolver minutos On Net por favor.</t>
  </si>
  <si>
    <t>SOLICITUD DE LIBERACIÓN DE SITIO WEB</t>
  </si>
  <si>
    <t>Estimados. Agradeceré liberar sitio de pruebas de PrimeWeb, http://190.254.16.154:8072/primeweb.
Sitio no se encuentra bloqueado pero si con problemas desde el proveedor.</t>
  </si>
  <si>
    <t>Plataformado - Renovación PC - OE LDQ</t>
  </si>
  <si>
    <t xml:space="preserve">Estimados, Solicito plataformar el siguiente equipo: HP Pro 4000 SFF s/n:MXK11217BZ Inv. Activo: CH-11013:
</t>
  </si>
  <si>
    <t>correo Sr. Euegenio Michaud.</t>
  </si>
  <si>
    <t xml:space="preserve">Estimados. Favor reiniciar el correo del Sr. Eugenio Michaud, ya que no puede acceder a su correo.  Su cl es : cl134259388
Clave  :   ANTONIAmichaud. Agradeciendo sus gestiones.
</t>
  </si>
  <si>
    <t>Copia HDD - Perfil Katherine Cortes</t>
  </si>
  <si>
    <t xml:space="preserve">RE: INgreso Junio </t>
  </si>
  <si>
    <t xml:space="preserve">Estimado Ramón, Agradeceré considerar la habilitación de anexo para el nuevo usuario.
</t>
  </si>
  <si>
    <t>Cambio Mouse</t>
  </si>
  <si>
    <t xml:space="preserve">Estimados Favor cambiar el mouse de mi PC, de antemano gracias.-  Saludos,
</t>
  </si>
  <si>
    <t>RE: Devolución  Minutos on net</t>
  </si>
  <si>
    <t xml:space="preserve">Estimados, agradecería carguen los minutos on net utilizados en mi celular.
Se restituyen los minutos On Net
</t>
  </si>
  <si>
    <t>Toner Edificio 85 2do piso</t>
  </si>
  <si>
    <t>Peralta Oviedo, Maria Isabel, CAM</t>
  </si>
  <si>
    <t>SOLICITUD DE TECLADO</t>
  </si>
  <si>
    <t xml:space="preserve">Ramon Buenas tardes. Según lo conversado, solicito vuestra gestión para enviar un teclado (USB) a BSF; el cual será ocupado en bodega San Martin.
</t>
  </si>
  <si>
    <t xml:space="preserve">Estimado, Necesito que asignes permisos a Maris para que pueda hacer revisión de los datos  en la carpeta compartida \\camfserver\Indicadores Telemedida CHILECTRA . Con el fin de presentar mejoras en los indicadores operativos de la unidad.
</t>
  </si>
  <si>
    <t>RE: Aumento Minutos - Abonado 9 221 21 09</t>
  </si>
  <si>
    <t xml:space="preserve">Estimado Ramón: Una vez más solicito tu gestión para aumentar al abonado 9 221 21 09, Moises Zárate A., 200 minutos adicionales. Adjunto Formulario. Agradecido desde ya.
Atte.
</t>
  </si>
  <si>
    <t>RE: Aumento Minutos - Abonado 7 477 59 31</t>
  </si>
  <si>
    <t xml:space="preserve">Estimado Ramón: Favor de aumentar al abonado 7 477 59 31, Alberto Yañez E., 200 minutos adicionales. Adjunto Formulario.
Agradecido desde ya.
</t>
  </si>
  <si>
    <t xml:space="preserve">V: Rodrigo Paredes compartió 'PRESENTACIÓN TIPO CROSSPOINT.ppt' </t>
  </si>
  <si>
    <t xml:space="preserve">Ramon, Agradecería pudieras bajar esta información. Desde ya muchas gracias. Rodrigo Paredes Aravena.  CAM Chile S.A.
</t>
  </si>
  <si>
    <t xml:space="preserve">Configuración de Impresora </t>
  </si>
  <si>
    <t xml:space="preserve">Estimado Mucho Agradeceré que me Puedas ayudar a configurar mi PC a alguna Impresora.
</t>
  </si>
  <si>
    <t>Estimados, Favor solicito dar de alta la siguiente estación de trabajo en el AD de Chile y asignar a OU respectivo: CHLCAMP111316</t>
  </si>
  <si>
    <t xml:space="preserve">Estimados, Favor solicito crear la siguiente cuenta del AD y Exchange: Gonzalez Arredondo, Enrique Eduardo, CAM
</t>
  </si>
  <si>
    <t xml:space="preserve">Ramon Buenas tardes. El anexo 7750 presenta el mismo problema. Ha realizado las instrucciones pero el problema persiste.
Solicito revisar el tema.
</t>
  </si>
  <si>
    <t>RE: PAgina GPS ACCESO DENEGADO</t>
  </si>
  <si>
    <t xml:space="preserve">Estimados: NO tengo acceso a esta página, favor de habilitar para realizar pruebas..
Se libera sitio web
</t>
  </si>
  <si>
    <t>Creación de carpeta en CamgesdoC</t>
  </si>
  <si>
    <t xml:space="preserve">Estimados, Agradeceré gestionar una carpeta dentro del siguiente Link llamada Maestro General, la cual solo deben tener acceso los siguientes Usuarios: Enrique Froemel. David Valdes. Luis Felipe Yañez. http://camgesdoc/chile/cyl/cm/Documentos%20PUBLICOS/Forms/AllItems.aspx
</t>
  </si>
  <si>
    <t>Premio trabajador</t>
  </si>
  <si>
    <t xml:space="preserve">Estimados: Favor cotizar 4 LCD el detalle es el siguiente LCD de 32´ HD “Recco” a $99.990
</t>
  </si>
  <si>
    <t>Lentitud e intermitencia canal de comunicaciones</t>
  </si>
  <si>
    <t>Buenos dias Ramon,  solicitamos su colaboración realizando la verificación del canal Internacional de CAM Colombia ya que en el momento presenta lentitud e intermitencia.
Servicio restituido</t>
  </si>
  <si>
    <t>Ruiz Leal, Eder Yair, CAM Colombia</t>
  </si>
  <si>
    <t>RV: Reparación antena WiFi.</t>
  </si>
  <si>
    <t xml:space="preserve">Ramón, No tiene potencia para conectarse a ninguna red que este en ka habitacion del lado, en la oficina, la casa, el aeropuerto, en el hotel, etc.  Lea única forma que se conecte es estando al lado de la antena que emite la señal, en cuyo caso se conecta y funciona como corresponde
</t>
  </si>
  <si>
    <t>RV: CAMBIOS EN ORACLE - Reseteo Clave</t>
  </si>
  <si>
    <t>Estimados: Necesito ingresar a ORACLE y tengo la duda si es la pagina nueva o al ingresar la contraseña bloque el ingreso, trate de enviar el nombre del usuario para la  clave y me fue imposible realiza esta acción.
Se resetea clave</t>
  </si>
  <si>
    <t>Mesa de Ayuda - Ticket 745711: ATENDIDO</t>
  </si>
  <si>
    <t>AD REGISTRO DE HOST Estimados, Favor solicito dar de alta la siguiente estación de trabajo en el AD de Chile y asignar a OU respectivo: • CHLCAMP111316</t>
  </si>
  <si>
    <t>E: Reenv: NO ES POSIBLE ACCEDER A AMBIENTE DE PRUEBAS DE ORACLE</t>
  </si>
  <si>
    <t>Solicita acceso link Sharempoint</t>
  </si>
  <si>
    <t xml:space="preserve">Estimados Agradecería acceso a Sharepoint como colaborador, al siguiente link http://camgesdoc/chile/pyp/finchile/default.aspx Usuario:CL08832921K
TI no tiene atributos para dar permisos
</t>
  </si>
  <si>
    <t>Solicitud Insumos - ID:W673H300139</t>
  </si>
  <si>
    <t xml:space="preserve">Solicito el envío de 2 tóner asociado a la impresora ubicada en la sede Tarapacá 934 P3 contacto Ingrid Messenger o Paula Caraá, los datos del equipo son: Ricoh Aficio MP 2852 ID: W673H300139
</t>
  </si>
  <si>
    <t>Plataformado - Renovación Notebook - OE JCM</t>
  </si>
  <si>
    <t xml:space="preserve">Estimados, Solicito plataformar el siguiente equipo: HP ProBook 4440s s/n:2CE24139V3 Inv. Activo: CH-111316: Instalar Windows 7 PRO (Instalar todos parches) solo se debe configurar el nuevo perfil asociado a Castro Marchant, Jorge, CAM - CL124610435 contraseña solicitar al usuario en el anexo n° 7411
</t>
  </si>
  <si>
    <t>RE: impresora rhico</t>
  </si>
  <si>
    <t xml:space="preserve">Ramón;
Se ha instalado la nueva impresora alto tráfico en la Gerencia General para la cual se solicita tener en stock 2 toner, imputados a las ctas. Cm1000 y otro cm2030, además de solicitar que se active el envío de scanner.
Saludos
</t>
  </si>
  <si>
    <t>Cambio de contraseña</t>
  </si>
  <si>
    <t xml:space="preserve">Estimados, El Sr. Manuel Vergara de Alto Maipo no tiene Acceso a Webmail Cl097132178 Otro clave L0rena1972.
Si es posible indicar una nueva clave
</t>
  </si>
  <si>
    <t>Vergara Vergara, Manuel Jesus, CAM</t>
  </si>
  <si>
    <t>RV: Dependencias San Martin</t>
  </si>
  <si>
    <t>Simcard M.Ramirez - Abonado 97014640</t>
  </si>
  <si>
    <t xml:space="preserve">Ingrid, Hemos enviado por valija interna la simcard n° 89560100000501335729 asociada al celular 97014640 de Entel, esta debe ser despachada a las oficina de Vial y Vives a nombre de Patricia Higa o la Sra. Manola Ramirez.
</t>
  </si>
  <si>
    <t>Solicitud Servicio Técnico - PAC ID:W662H500090</t>
  </si>
  <si>
    <t xml:space="preserve">Estimados del servicio TI, Les informo que la “nueva“   impresora modelo MP 2352 serie W 662H500090 instalada ayer, presentó los siguientes problemas, favor agradeceré gestionar con urgencia este requerimiento, ya que es herramienta vital en el servicio a nuestro cliente. 1.- Arruga las hojas
2.- Aparece una línea blanca de 1 cm de ancho entre texto 
</t>
  </si>
  <si>
    <t>Favor de gestionar  1 tonel, en estos momentos acabamos ocupar el de de repuesto. Los datos de la impresora:  Ricoh MP 2352sp - serie W662h800365.  Primer piso de Tarapacá 924. Área medición y pérdidas.
Se entregan tóner al usuario el 05-06-2013</t>
  </si>
  <si>
    <t>Estimado Ramon: Favor cursar solicitud de 5 Simcard, formulario adjunto Autorización de nuestro  Gerente en correo que precede.
NEM Habilitadas el 05-06-2013</t>
  </si>
  <si>
    <t xml:space="preserve">Ramón Envié celular Samsung S5830M con Cristian Stoner.
Problema de arranque y se reinicia, indicando que no pudo cargar diferentes programas
</t>
  </si>
  <si>
    <t>Ramon Deben recibir correos de ´Emergencia, CAM´ las siguientes personas: Aldo Donoso Serey - Rene Ñanculao Leon
- Abraham Trafilaf Millanao - Eduardo Riquelme Valdes - Felipe Ponce Alvarez</t>
  </si>
  <si>
    <t>Según lo conversado por favor cotizar monitor de 22”, la idea de este tamaño es continuar con la línea de monitores del SCADA de la Central en donde instalaremos la aplicación de nosotros. Efectivamente según el PDF es de Viewsonic los que actualmente existen.
Se entregan 04-06-2013</t>
  </si>
  <si>
    <t>RE: Estatus linea - Abonado 90158529</t>
  </si>
  <si>
    <t xml:space="preserve">Estimados Me quedé sin minutos, podrían confirmarme si pueden abonarme minutos a mi celular.
</t>
  </si>
  <si>
    <t>Minutos On Net - Abonado 85020718</t>
  </si>
  <si>
    <t>Devolver minutos a celulares CAM</t>
  </si>
  <si>
    <t>Reposición minutos del celular</t>
  </si>
  <si>
    <t>Estimados me pueden reponer los minutos de celular ya que necesito cerrar un tema con personal de SSEE que se encuentra en la zona norte.</t>
  </si>
  <si>
    <t>Estimado, favor recargar minutos CAM</t>
  </si>
  <si>
    <t xml:space="preserve">Estimado, favor recargar los minutos CAM, Gracias.  Teléfono:  61926972.
</t>
  </si>
  <si>
    <t>favor gestionar el desbloqueo de mi correo mma@cam-la.com, de empresa, ya que no puedo acceder por Outlook ni por la páguina de internet.</t>
  </si>
  <si>
    <t>Cámara de Fotografía.</t>
  </si>
  <si>
    <t xml:space="preserve">Estimado Ramon. Mucho Agradeceré poder realizar una Cotización para la compra de 3 cámaras Fotográficas
</t>
  </si>
  <si>
    <t>RE: problemas de Pc ò minitor??? -Dependencia ELS-Parcela</t>
  </si>
  <si>
    <t xml:space="preserve">RV: Información para conectarse al webcast: Mejores Prácticas de Retención de Talento en Transacciones de M&amp;A </t>
  </si>
  <si>
    <t>Estimados, Me inscribí en esta charla via web, sobre las mejores prácticas de retención de talento ,  para lo cual recepcioné este link, yo puedo acceder,
Se verifica configuración para ingresar a página y queda totalmente operativa.</t>
  </si>
  <si>
    <t>RE: Minutos On net Hernan Salinas</t>
  </si>
  <si>
    <t xml:space="preserve">Estimados, agradeceria gestionar la devolucion de los minutos on net asociados al celular 93491097.  Saludos
</t>
  </si>
  <si>
    <t>Reemplazo de celular</t>
  </si>
  <si>
    <t xml:space="preserve">Ramón: Producto de problemas en la batería del celular que me fuera signado y cuyo número es el 92 21 21 09, agradeceré puedas gestionar el reemplazo de este
</t>
  </si>
  <si>
    <t>Solicitud de acceso servidor</t>
  </si>
  <si>
    <t xml:space="preserve">Estimados Necesito dar autorización y acceso al servidor de prevención de riesgos a: Fabiola Gutierrez y Patricia Baez a quienes copio.
Se entregan permisos
</t>
  </si>
  <si>
    <t>HABILITAR TELEFONO</t>
  </si>
  <si>
    <t xml:space="preserve">Estimado Favor habilitar teléfono IP 10.33.62.81.
</t>
  </si>
  <si>
    <t>Matus Delgado, Katherine Andrea, CAM</t>
  </si>
  <si>
    <t>RE: Aumento Minutos - Abonado 93235237</t>
  </si>
  <si>
    <t xml:space="preserve">Estimado Ramón: Junto con saludarte te solicito aumentar al abonado 9 323 52 37, Daniel Sánchez P., 200 minutos adicionales.  Adjunto Formulario.  Agradeciendo desde ya la gestión
</t>
  </si>
  <si>
    <t>RE: Minutos adicionales Cel N°94691335</t>
  </si>
  <si>
    <t xml:space="preserve">Señores: Favor, proceder con el aumento de minutos adicionales que se solicitan,
</t>
  </si>
  <si>
    <t>RV: Rm: RV: Soporte ION Schneider</t>
  </si>
  <si>
    <t xml:space="preserve">Estimado Ramòn:  Favor desbloquear, ya que a pesar de haber habilitado acceso a Internet, no se pueden conectar desde Canada. adjunto link.  Estubo recièn Carlos de Soporte con ticket de por medio, quièn nos sugiere que lo conalicemos contigo.
Se realiza la configuración de proxy y Chrome offline para levantar la sesión de Webex en el server.
</t>
  </si>
  <si>
    <t>RV: Devolución minutos entre Cía</t>
  </si>
  <si>
    <t>SOLICITUD DE CUENTA CL TELEMEDIDA GG.CC. // monitor 1</t>
  </si>
  <si>
    <t xml:space="preserve">Estimado Ramon. Agradeceré vuestra gestión para crearnos una cuanta CL para levantar sesión con el PC CH110642 (control de activo N°1288), instalado en uno de nuestro monitores de Telemedida GG.CC. El objetivo es no utilizar cuentas CL de otros usuarios de la unidad. Junto con la creación de la cuenta CL para este equipo, es que tenga atributos necesarios para instalar Primeread y aplicaciones asociadas
</t>
  </si>
  <si>
    <t>MINUTOS CAM</t>
  </si>
  <si>
    <t xml:space="preserve">Estimado, favor agradeceré cargar minutos CAM.
Se le indica al usuario que tiene 1000 minutos a celulares CAM
</t>
  </si>
  <si>
    <t>Cambio de Emails Externo a Corporativo</t>
  </si>
  <si>
    <t xml:space="preserve">Estimados Señores: Las siguientes personas pasaron a contrato indefinido en nuestra empresa.  Hasta hoy mantienen email Externo.  Solicito lo puedan cambiar al Corporativo
</t>
  </si>
  <si>
    <t xml:space="preserve">Activación de Minutos </t>
  </si>
  <si>
    <t xml:space="preserve">Señores, Agradeceré a ustedes me puedan ayudar con la devolución de los minutos que he consumido en llamado a teléfonos de CAM. Celular Nº 93214625
</t>
  </si>
  <si>
    <t>Solicitud minutos celular Rodrigo Castillo</t>
  </si>
  <si>
    <t>Agradeceré gestionar minutos adicionales para Rodrigo Castillo, se adjunta formulario de solicitud.</t>
  </si>
  <si>
    <t>RE: Videos web</t>
  </si>
  <si>
    <t xml:space="preserve">Estimados, Junto con saludar, necesito que me ayuden descargando estos videos que necesito para un tema laboral de forma urgente.  http://www.youtube.com/watch?v=kKRq6XP7xNU http://www.youtube.com/watch?v=vAp3w-Q8SPc http://www.youtube.com/watch?v=NWFcJCa3WV0
Estaré atento a comentarios.
</t>
  </si>
  <si>
    <t>Garrido Fredes, Eduardo Adrian, CAM</t>
  </si>
  <si>
    <t>Solicitud minutos celular Alex Pacheco</t>
  </si>
  <si>
    <t>Asignar minutos On line 09-3207238</t>
  </si>
  <si>
    <t>Favor assigner minutes On Line Pliss 09-3207238</t>
  </si>
  <si>
    <t>RE: Solicitud de Minutos</t>
  </si>
  <si>
    <t xml:space="preserve">Solicita aumento minutos para Franco Bergamin – Abonado 68470964 </t>
  </si>
  <si>
    <t xml:space="preserve">RE: Solicitud de Minutos - </t>
  </si>
  <si>
    <t>Solicitud de minutos para Cristian Abarca – Abonado 94663797</t>
  </si>
  <si>
    <t>RE: Cambios de anexos telefonicos</t>
  </si>
  <si>
    <t>Estimados Favor cambiar los siguientes anexos desde y hacia Tarapacá y Zenteno respectivamente.  Anexo 7914 del Sr. Juan Carlos Torres Torres desde Tarapacá hacia zenteno.
Anexo 7744 del Sr. Ivan Perez Perez desde zenteno hacia Tarapacá.
Ambos anexos configurados.</t>
  </si>
  <si>
    <t>Aumento Minutos - Abonado 9 2431447</t>
  </si>
  <si>
    <t xml:space="preserve">Estimado Ramón: Favor de aumentar al abonado 9 2431447, Rolando Urriola L., 200 minutos adicionales. Adjunto Formulario. Agradeciendo desde ya la gestión
</t>
  </si>
  <si>
    <t>Solicitud de desbloqueo de usuario (cl)</t>
  </si>
  <si>
    <t xml:space="preserve">Ramón; Junto con saludar queria solicitarte si me puedes desbloquear mi CL, por favor ya que no puedo ingresar con mi usuario a mi PC y toy con el Cl del Mauro valezuela; cl157361171
</t>
  </si>
  <si>
    <t xml:space="preserve">Estimados,  Favor dar acceso a Daniela Mondaca al a carpeta “CEC” del disco 10.33.63.15
</t>
  </si>
  <si>
    <t>RE: Resetear Clave</t>
  </si>
  <si>
    <t xml:space="preserve">Estimados, Favor solicito resetear clave de Oracle del usuario Mardones Pantoja, Gonzalo, CAM.
</t>
  </si>
  <si>
    <t>RE: Correo</t>
  </si>
  <si>
    <t xml:space="preserve">Ramón solicito resetea o reconfigurar acceso al correo CAM
</t>
  </si>
  <si>
    <t>Reposicion de minutos</t>
  </si>
  <si>
    <t>Estimados favor reponer minutos para celular 61933240.</t>
  </si>
  <si>
    <t xml:space="preserve">TICKET 746937 - AD REGISTRO DE HOST </t>
  </si>
  <si>
    <t xml:space="preserve">Estimados, Solicito dar el alta en el AD de Chile y dejarlo en el OU respectivo: chlcamp111302
</t>
  </si>
  <si>
    <t>Estimados, agradeceré restituir minutos on-net para el teléfono 93227302</t>
  </si>
  <si>
    <t>Habilitar anexo</t>
  </si>
  <si>
    <t xml:space="preserve">Hola Ramón, solicito por favor crear anexo para la sala de capacitaciones N°3 del subterráneo de Tarapacá, con habilitación sólo para llamadas internas. Muchas gracias.
Se crea el anexo 7444 para llamados internos.
</t>
  </si>
  <si>
    <t>Puntos de RED</t>
  </si>
  <si>
    <t xml:space="preserve">Estimado,
Me solicitan que se verifiquen los Usuarios y contraseñas de los PC que están disponibles para telemedida Masiva, y que emplean las pantalla colgantes. Para uno de ellos ver la conectividad, puesto que aparece como mensaje que tiene conectividad limitada o nula
</t>
  </si>
  <si>
    <t>solicitud de Minutos adicionales V Martinez</t>
  </si>
  <si>
    <t xml:space="preserve">Estimados agradeceré puedan dar  minutos adicionales para el señor Victor Martinez ya que por sus nuevas funciones está coordinando las operaciones de todas las zonales, y no le alcanzan los que posee.
</t>
  </si>
  <si>
    <t xml:space="preserve"> LIBERACION DE MINUTOS A CELULARES CAM</t>
  </si>
  <si>
    <t xml:space="preserve">Ramón Favor liberar los minutos del celular 94691345 por llamadas realizadas a celulares CAM
</t>
  </si>
  <si>
    <t>Activación de minutos</t>
  </si>
  <si>
    <t xml:space="preserve">Señores,  Agradeceré a ustedes efectuar devolución de minutos que he consumido en llamado a teléfonos de CAM.
Celular Nº 94691614
</t>
  </si>
  <si>
    <t>Rios Lopez, Jorge Antonio, CAM</t>
  </si>
  <si>
    <t>RE: Correos de Christopher Lagos con problemas</t>
  </si>
  <si>
    <t xml:space="preserve">Señores TI Favor resetear las contraseñas de los siguientes usuario que tienen problemas en sus ingresos a Outlook.  Christopher Lagos cl164733378
</t>
  </si>
  <si>
    <t>RE: Correos de James Lagos con problemas</t>
  </si>
  <si>
    <t>Señores TI Favor resetear las contraseñas de los siguientes usuario que tienen problemas en sus ingresos a Outlook.  James Lagos cl126383878
Se reinicia a "Passw0rd"</t>
  </si>
  <si>
    <t>Favor reiniciar y desbloquear credenciales</t>
  </si>
  <si>
    <t>RE: Problemas en conexion Owncloud</t>
  </si>
  <si>
    <t xml:space="preserve">Hemos tenido varios problemas con la conexión y sincronización de los archivos.
Al momento de ingresar vía web, no aparece el siguiente mensaje
</t>
  </si>
  <si>
    <t>Sanchez Marchant, Loreto, CAM</t>
  </si>
  <si>
    <t>RV: Rquerimientos por instalación de aplicaciones</t>
  </si>
  <si>
    <t>Estimado Ramón, Agradeceré tu ayuda para obtener los instalables de Cristal Reports, las licencias ya están pagadas, adjunto email. 
Se apoya con técnico onsite, operativo</t>
  </si>
  <si>
    <t>Carga de Minutos On net - 68393031</t>
  </si>
  <si>
    <t xml:space="preserve">Hola Ramon: Favor Cargar Minutos On 
</t>
  </si>
  <si>
    <t>Minutos adicionales Sr. Pedro Orellana Oyarce</t>
  </si>
  <si>
    <t xml:space="preserve">Estimados Señores, Les solicito ver si nuestro inspector  de Terreno Pedro Orellana tiene disponibles minutos entre llamados internos CAM para activarlos ya que esta sin minutos para coordinar con clientes y chilectra.
Si no fuera así cual sería el curso regular para aumentar parcialmente un aumento de minutos (100) hasta la fecha de recarga normal.
</t>
  </si>
  <si>
    <t>Sarria Obreque, Jose Hernan, CAM</t>
  </si>
  <si>
    <t>Favor ver minutos on-net</t>
  </si>
  <si>
    <t xml:space="preserve">Estimado favor puedas gestionar la devolución de los minutos on-net asociados a mi línea 93208312.
</t>
  </si>
  <si>
    <t>CAMBIO DE TECLADO</t>
  </si>
  <si>
    <t xml:space="preserve">Ramon: Favor ver posibilidad de revisar teclado de mi equipo o cambiarlo, debido a que la tecla CERO (0) se pega.
Muchas Gracias.
Atte.
</t>
  </si>
  <si>
    <t>Araya Echeverria, Florencio Del Carmen, CAM</t>
  </si>
  <si>
    <t>Ramón, por favor solicito 2 toners para la impresora grande ubicada en el primer piso de El Cortijo Edif.85 ,  la marca es AFICIO 3350B – SERIE M6201800132. Gracias
Proveedor entrega insumos el 14-06</t>
  </si>
  <si>
    <t>Estimados, Favor revisar lo indicado por el usuario ubicado en la sede Tarapacá 934 P1, anexo de contacto 7690.  El usuario indica que no puede visualizar los archivos con extensión .snp en su computador
Se contactan a usuario el 11-06 y queda operativo</t>
  </si>
  <si>
    <t>Ramón: Favor enviar toner para la impresora del 2° piso edificio 85, El Cortijo.
Proveedor entrega insumos viernes 14 de Junio.</t>
  </si>
  <si>
    <t>Estimado Ramon Tengo problemas con mi punto de red, agradeceré puedas enviar técnico a normalizar.
Punto de red reparado.</t>
  </si>
  <si>
    <t xml:space="preserve">Estimado Ramon. Mucho Agradeceré poder realizar una cotización por Proyector para el area de servicio de Medida.
Se realiza la compra y se entrega el día 03-06-2013
</t>
  </si>
  <si>
    <t>Pardo Paez, Samuel Enrique, CAM</t>
  </si>
  <si>
    <t>Reyes Tobar, Luis Andres, CAM</t>
  </si>
  <si>
    <t>Recursos para esta tarde</t>
  </si>
  <si>
    <t xml:space="preserve">Estimado Ramon, espero te encuentres bien:  Me podrías prestar un computador para esta tarde desde las 14:00 Hrs hasta las 18:30 Aprox  Gracias
</t>
  </si>
  <si>
    <t xml:space="preserve">Estimados Favor solicito coordinar con el usuario Héctor Pavez n° 7308 para copiar información del equipo asignado anteriormente a Katherine Cortes ubicado en Automatización.  Ambos equipos se encuentran en la sede Tarapacá 934 P -1.
</t>
  </si>
  <si>
    <t>Estimados, Por medio del presente correo quisiera solicitar el cambio de batería del equipo Notebook asignado a mi nombre, este cambio lo solicito debido a que la batería no alcanza a tener autonomía de 5 min antes de que se apague el equipo.
La cotización fue enviada el 10 de mayo y la autorización por parte de Gerson Cortez fue el 16-06-2013</t>
  </si>
  <si>
    <t xml:space="preserve">Estimados, El problema persiste, favor revisar a la brevedad posible.
El ambiente test se entrega el 18-06-2013
</t>
  </si>
  <si>
    <t>Proyecto Minera Gaby</t>
  </si>
  <si>
    <t xml:space="preserve">Estimado Ramón Agradeceré cotizar los siguientes productos relacionados con hardware y software informático para el Proyecto de Minera GABY
</t>
  </si>
  <si>
    <t>Desbloqueo de pagina Camila Jara</t>
  </si>
  <si>
    <t xml:space="preserve">Ramón, El link es este: http://www.bgc.cl/rma/rmacliente.aspx
</t>
  </si>
  <si>
    <t>Solicitud.</t>
  </si>
  <si>
    <t xml:space="preserve">
Te cuento estamos instalando Prime en un equipo para hacer unas pruebas, necesito pedirte que nos deje el acceso libre solo por hoy para instalar una versión Prime PLC a eso de las 12:00 cuando llegue Walter de un reunión.
El equipo corresponde al que está asignado al clprimeread al cual en estos instantes,  Elizabeth está instalando SQLserve express
</t>
  </si>
  <si>
    <t>Gonzalez Arredondo, Enrique Eduardo, CAM</t>
  </si>
  <si>
    <t>Creación Carpeta en Red</t>
  </si>
  <si>
    <t xml:space="preserve">pide compartir una carpeta con algunos usuarios ya que tiene  una base de datos en Access con la cual deben trabajar.
Los usuarios que necesitan acceso son los siguientes:
Juan Costa José Adrian Ortiz Jorge Castro 
</t>
  </si>
  <si>
    <t>Jerez Valdebenito, Rodrigo Esteban, CAM</t>
  </si>
  <si>
    <t>Minutos On net supervisor Manuel Alvarez</t>
  </si>
  <si>
    <t xml:space="preserve">Estimados,  favor gestionar devolución minutos on net asociados al celular  61933238 asignado a Manuel Alvarez. Saludos
</t>
  </si>
  <si>
    <t>SIN CONECTIVIDAD EN BODEGA PRINCIPAL (BODEGA SAN MARTIN)</t>
  </si>
  <si>
    <t xml:space="preserve">Ramon
Buenos días. Me informan que en las nuevas oficinas de Bodega San Martin (Bodega principal) se encuentran sin conectividad.
Solicito revisar el tema. Quedo a la espera de vuestra respuesta.
</t>
  </si>
  <si>
    <t>Compra Bateria HP ProBook 6450b - RPA E&amp;P</t>
  </si>
  <si>
    <t>En relación a la asignación de equipos, el equipo chlcamf111080, será asignado a Yeonery Cartes, CL154652043 Usuario no tiene programas de primeread necesarios para este computador con Windows 7
Walter informa que no se realizará el cambio por no contar con los software asociados el 14-06-2013</t>
  </si>
  <si>
    <t>RE: Televisor para el casino</t>
  </si>
  <si>
    <t xml:space="preserve">Favor proceder. Cuentas de imputación: 50% Ceco 8500 Orden : 0118 Cuenta: 9060311001 50% Orden 296 Ceco:  6410 Cuenta: 9060311001
</t>
  </si>
  <si>
    <t>Roaming Diario - Abonado 68342551</t>
  </si>
  <si>
    <t xml:space="preserve">Estimados estaré desde mañana en la tarde en Brasil hasta el viernes próximo, favor agradecería gestionar Roaming de voz
Celular 68342551
</t>
  </si>
  <si>
    <t>Cotizacion equipo PC Oferta Mantenimiento Lo Prado 2413-32-lp12</t>
  </si>
  <si>
    <t>Cuevas Flores, Marco Antonio, CAM</t>
  </si>
  <si>
    <t>RE: Reloj Control</t>
  </si>
  <si>
    <t xml:space="preserve">Hola Ramon como estas? Me puedes ayudar para configurar reloj control en Carlos Silva Vildosola, la idea que sea lo más pronto posible 
</t>
  </si>
  <si>
    <t>Creación de Cuenta Owncloud</t>
  </si>
  <si>
    <t xml:space="preserve">Ramón, Te pido ayuda para poder creer mi cuenta y ver las carpetas de la gente de procesos de negocio.
</t>
  </si>
  <si>
    <t>Politicas Primeread</t>
  </si>
  <si>
    <t>Equipo celelara con Falla</t>
  </si>
  <si>
    <t>Ayuda</t>
  </si>
  <si>
    <t>Ramón: Intento conectarme y me sale este mensaje.  Problemas con el AP Comercial
Atendido por help desk para habilitar el acceso</t>
  </si>
  <si>
    <t>Cambio de teléfono.</t>
  </si>
  <si>
    <t>RE: Desbloqueo de teléfono</t>
  </si>
  <si>
    <t>Este fin de semana se apago el aparato telefónico y desafortunadamente no tengo el PIN de desbloqueo.
Se envía correo con PIN y PUK</t>
  </si>
  <si>
    <t>RE: Ingreso Cuenta Oracle</t>
  </si>
  <si>
    <t xml:space="preserve">Estimado Ramon. Buenos días, todavía no puedo ingresar.
</t>
  </si>
  <si>
    <t>RE: SOLICITUD - ENTREGA DE MOUSE</t>
  </si>
  <si>
    <t xml:space="preserve">Ramon Buenos días. Específicamente Marcelo Almonacid… me queda claro cuál es el procedimiento, le entregare la instrucción
</t>
  </si>
  <si>
    <t>RE: OFICINA - BODEGA PRINCIPAL (BSM) SIN CONECTIVIDAD</t>
  </si>
  <si>
    <t>Ramon Juan Carlos Rojas se encuentra en el contenedor en el sector de Patio de BSM. El problema lo tiene Rolando Osorio, en la bodega principal
Se repara incidencia por parte proveedor externo el 24-06-2013</t>
  </si>
  <si>
    <t>RE: Alta Estación de Trabajo - AD Chile</t>
  </si>
  <si>
    <t xml:space="preserve">Estimados favor solicito dar de alta la siguiente estación de trabajo chlcamf110158 y agregar al repositorio de Chile.
</t>
  </si>
  <si>
    <t>Atributos Administrador Local</t>
  </si>
  <si>
    <t>Favor contactar a la usuaria Daza Espinoza, Maris Alejandra, CAM ubicada en la sede Tarapacá 934 P3 en el anexo de contacto 7376 para configurar su notebook con atributos de administrador local</t>
  </si>
  <si>
    <t>Desbloqueo Credenciales - CL153649901</t>
  </si>
  <si>
    <t>No descarga correos, favor realizar desbloqueo</t>
  </si>
  <si>
    <t>RV: Reemplazo aparato celular</t>
  </si>
  <si>
    <t>RE: Acceso SAP</t>
  </si>
  <si>
    <t xml:space="preserve">Hola Luis Por tema de revisión de OC antiguas, necesito tener acceso a SAP. S necesitas alguna dato o información adicional, solo indícamelo.
</t>
  </si>
  <si>
    <t>Santibañez Ordenes, Andres Alejandro, CAM</t>
  </si>
  <si>
    <t>RE: Reenv: RV: Perdida movil Inspector Marco Cuevas 64965211</t>
  </si>
  <si>
    <t xml:space="preserve">Estimados: Favor su gestión para restituir celular de inspector que extravió equipo celular móvil, gracias.
</t>
  </si>
  <si>
    <t>Caída Central Telefónica</t>
  </si>
  <si>
    <t>Están efectuando algo en la central telefónica? A cualquier anexo que llamo aparece como "no disponible" y cuando llamo a afuera se queda en silencio y no marca.
Se reinicia servidor de voz de Tarapacá</t>
  </si>
  <si>
    <t>RE: Desbloquear usuario</t>
  </si>
  <si>
    <t xml:space="preserve">Estimados, Favor desbloquear cuenta de usuario Gert Donoso, cl161725439.
</t>
  </si>
  <si>
    <t>RE: AUMENTO DE MINUTOS AL CELULAR 93227321</t>
  </si>
  <si>
    <t xml:space="preserve">Hoy tengo  a Miguel Villalobos, con su celular sin minutos, mucho favor poder aumentar el plan solo 50 Minutos, Agradeceré enviar  Formulario para esta solicitud.  
Se envía estatus con minutos disponibles
</t>
  </si>
  <si>
    <t>Habilitación momentanea Roaming  viaje a Lima</t>
  </si>
  <si>
    <t xml:space="preserve">Ramón,  muy buenas tardes, agradeceré habilitar por el  21 de Junio, servicio de Roaming para Don CARLOS ABARCA     N° de   celular es  9-469 13 84, por favor
Quedo atenta a sus comentarios.
saludos
</t>
  </si>
  <si>
    <t>RE: programación de correos para escáner impresora Ricoh Blanco y Negro</t>
  </si>
  <si>
    <t xml:space="preserve">Estimados: Junto con saludarles, solicito de su ayuda para programar los correos de Benito Moreno y María José Vásquez en el escáner de la impresora Ricoh blanco y negro
</t>
  </si>
  <si>
    <t xml:space="preserve">E: "Acción Requerida: El restablecimiento de contraseñas </t>
  </si>
  <si>
    <t xml:space="preserve">Por favor Saludos. René
</t>
  </si>
  <si>
    <t xml:space="preserve">Ramon Buenas tardes. Según lo conversado, solicito vuestra gestión para realizar el cambio de equipo a Jose debido a los constantes problemas.  Quedo a la espera de vuestra confirmación para realizar el cambio de equipos.
Cambio de equipo y monitor.
</t>
  </si>
  <si>
    <t>Favor solicito comprar cargador para docking station.
Se envía cotización el 03-06-2013</t>
  </si>
  <si>
    <t>Estimados: Agradeceré proceder con cotización y respectiva compra de PC de acuerdo a dato adjunto, cliente solicita otro PC que fue el que compramos el año pasado. Se adjunta requerimiento del cliente Chilectra.
Equipo es entregado por proveedor el 21-06-2013
Se despacha a CSV el 24-06-2013</t>
  </si>
  <si>
    <t>MES</t>
  </si>
  <si>
    <t>Bloqueo de correo</t>
  </si>
  <si>
    <t xml:space="preserve">Estimados favor reactivar clave del Sr. Juan Ruiz Toro ya que no puede ingresar a su correo.  Jcrt@cam-la.com  Desde se agradece su gestión 
</t>
  </si>
  <si>
    <t>Cambio de Mouse</t>
  </si>
  <si>
    <t xml:space="preserve">Estimados Necesito que puedan ayudarme con el cambio del mouse ya que no funciona del todo bien.  Gracias.
</t>
  </si>
  <si>
    <t>Necesito que puedan ayudarme con el cambio del mouse ya que no funciona del todo bien.</t>
  </si>
  <si>
    <t>RE: Visor DWG</t>
  </si>
  <si>
    <t>Solicito por favor instalar visor para archivos autocad</t>
  </si>
  <si>
    <t>Instalación Bateria - HP ProBook 6450b</t>
  </si>
  <si>
    <t xml:space="preserve">Estimados Favor coordinar la instalación de la batería de reemplazo HP SPS P/N:486296-001B en el equipo asignado al usuario Rodrigo Paredes en la sede Tarapacá 934 P1.  La antigua batería debe ser retirada y enviada por valija de vuelta a la sede Cortijo 2680 P9.
</t>
  </si>
  <si>
    <t>Clave Correo</t>
  </si>
  <si>
    <t xml:space="preserve">Estimado: Favor re-iniciar clave del correo mnar@cam-la.com  ya que, no es posible conectar al correo. 
Cl 17282508-7 es el Rut del usuario.
</t>
  </si>
  <si>
    <t>Ferreira Zuñiga, Alejandro Andres, EXTERNO</t>
  </si>
  <si>
    <t>Estimados favor desbloquear cuenta de red.</t>
  </si>
  <si>
    <t>Tudela Rojo, Eduardo Javier, CAM</t>
  </si>
  <si>
    <t>Acceso web a General Electric</t>
  </si>
  <si>
    <t xml:space="preserve">Estimado Favor permitir acceso a URL: http://ilumicentro.com/iluminacion/general-electric
</t>
  </si>
  <si>
    <t>Respaldo de equipo</t>
  </si>
  <si>
    <t xml:space="preserve">Estimados necesito respaldar informacion de equipo de Manuel Bustamante ya que el deja la empresa las carpetas se las indico acá </t>
  </si>
  <si>
    <t xml:space="preserve">Señores agradeceré a ustedes me puedan ayudar con la devolución de los minutos que ha consumido en llamado a teléfonos de CAM el señor Pablo Ramírez Celular Nº  68780122
</t>
  </si>
  <si>
    <t xml:space="preserve">RE: Activación de Minutos </t>
  </si>
  <si>
    <t xml:space="preserve">Señores agradeceré a ustedes me puedan ayudar con la devolución de los minutos que ha consumido en llamado a teléfonos de CAM el señor Javier Urrutia  Celular Nº  64963120
Gracias,
</t>
  </si>
  <si>
    <t>ayuda</t>
  </si>
  <si>
    <t xml:space="preserve">Me da este error para el Oracle </t>
  </si>
  <si>
    <t>No Hay Sistema (Oracle)</t>
  </si>
  <si>
    <t xml:space="preserve">Estimados: Estamos sin sistema. Favor ver urgente ya que estamos en cierre. Slds.
</t>
  </si>
  <si>
    <t xml:space="preserve">Señores agradeceré a ustedes me puedan ayudar con la devolución de los minutos que he consumido en llamado a teléfonos de CAM. Celular Nº 93214625
</t>
  </si>
  <si>
    <t>RE: ROBO EN VEHICULO</t>
  </si>
  <si>
    <t>Acevedo Seguel, Roberto Juan, CAM</t>
  </si>
  <si>
    <t>RV: 1er Taller Interactivo de conceptos Lean</t>
  </si>
  <si>
    <t xml:space="preserve">Solicita descarga de archivo por dropbox Carlos Abarca Vargas Anexo 7440
</t>
  </si>
  <si>
    <t>Grupo Distribución - Exchange CAM Chile</t>
  </si>
  <si>
    <t xml:space="preserve">Estimados: Favor crear los grupos de distribución: Display “Compras Materiales, CAM” y Display “ Compras Servicios
</t>
  </si>
  <si>
    <t>solicitud</t>
  </si>
  <si>
    <t>Estimados , se requiere la eliminación del correo “ Prevención Riesgos OVP, CAM  rdcc@cam-la.com” ya que Ricardo Cárdenas fue desvinculado de la empresa, se requiere la creación  de un correo "prevención Riesgos OVP, CAM &lt;agb@cam-la.com&gt; ,  CL163390302, para el nuevo prevencionista : Alex Gonzalez Barría</t>
  </si>
  <si>
    <t>RV: Cuenta Corporativa - Externo</t>
  </si>
  <si>
    <t>Estimados Favor contactarse con Richard Ruz sede Bodega San Francisco, para comenzar con los trabajos relacionados a a la configuración del perfil de los datos adjuntos: Display: Reyes Castro, Esteban Javier, EXTERNO User: ejrc Login: CL084099430 Contraseña: Passw0rd Mail: ejrc@cam-la.com</t>
  </si>
  <si>
    <t>Plataformar Equipo - Proyecto TelemedidaGC JAE</t>
  </si>
  <si>
    <t>Estimados, Solicito plataformar el siguiente equipo: HP Pro 4000 SFF s/n: MXL2011H73 Instalar Windows 7 PRO (Instalar todos parches) el perfil para asociar será enviado a la brevedad. 	Instalar U-VNC</t>
  </si>
  <si>
    <t>Plataformado PC - BackOffice - DEMN</t>
  </si>
  <si>
    <t xml:space="preserve">Estimados Solicito dar alta de la siguiente cuenta corporativa en el AD de Chile: Morales Navarrete, Daniel Esteban, CAM
</t>
  </si>
  <si>
    <t>RE: alias IP</t>
  </si>
  <si>
    <t xml:space="preserve">Estimados, Favor configurar el siguiente alias en el DNS de CAM Tel-gc.cam-la.com  Debe apuntar a la ip publica 190.98.236.131, Favor considerar también TelemedidaGc.cam-la.com A la misma IP 
</t>
  </si>
  <si>
    <t xml:space="preserve">RE: TICKET 749285 - CUENTA DE RED BAJA </t>
  </si>
  <si>
    <t xml:space="preserve">Estimados Por favor deshabilitar las siguientes cuentas corporativas: Uzieda Valdes, Rodrigo, CAM - CL116285622 Diaz Jelvez, Vicente Manuel, CAM - CL091045540
</t>
  </si>
  <si>
    <t>Excel Perdido -Telemedida</t>
  </si>
  <si>
    <t>El usuario Gino Coloma, solicita la recuperación de un archivo que fue borrado por un desconocido y es de suma importancia para el trabajo del área. Esta información se encuentra alojada en "CAMFSERVER", en la carpeta "TelemedidaGC".</t>
  </si>
  <si>
    <t>Coloma Fuentes, Gino Ernesto, CAM</t>
  </si>
  <si>
    <t>Re: Impresora RICOH CSV</t>
  </si>
  <si>
    <t>La impresora modelo RICOH MP 201, serie W3029106383 presenta ruidos al imprimir y las hojas están saliendo manchadas por completo con toner</t>
  </si>
  <si>
    <t>RE: Reenv: Compra PC Contrato</t>
  </si>
  <si>
    <t xml:space="preserve">Estimados: Favor de gestionar compra de PC de acuerdo a cotización adjunta. Orden 296 Ceco 6410 Cuenta 1495 PEP G0052
</t>
  </si>
  <si>
    <t>urgente</t>
  </si>
  <si>
    <t xml:space="preserve">Estimado Ramón agradeceré dar salida al número 81883495 para  que pueda llamar al n° 064 2385819 CCD ( despacho).
Dar salida al n° 81883464 para que pueda llamar al 064 2385822 CCD (es por cuadrante ) Dar Salida al n° 81884199 para que pueda llamar al 94437187.  En este momento estamos con diluvio y se requiere urgente que puedan llamar están fuera de sus zonas.
</t>
  </si>
  <si>
    <t xml:space="preserve">Toner </t>
  </si>
  <si>
    <t xml:space="preserve">Ramon  Favor necesitamos 2 tóner  para la maquina :RICOH  SAVIN  LANIER  Toner TYPE 1170D/S15/LDO 15 
</t>
  </si>
  <si>
    <t>Aravena Bravo, Veronica del Pilar, CAM</t>
  </si>
  <si>
    <t>PIN y PUK - Abonado 94040823</t>
  </si>
  <si>
    <t xml:space="preserve">Estimados favor enviar PIN y PUK de línea 94040823.
Mario, si la simcard asociada es 8956023100009150190 los datos son los siguientes: PIN: 7812 y PUK: 17927411
</t>
  </si>
  <si>
    <t xml:space="preserve">RE: TICKET 749202 - AD REGISTRO DE HOST </t>
  </si>
  <si>
    <t xml:space="preserve">Estimados favor verificar que el siguiente equipo se encuentra registrado en el AD de Chile y pertenezca a OU respectiva: chlcamf110263
</t>
  </si>
  <si>
    <t>Iturra Lavin, Ana, CAM</t>
  </si>
  <si>
    <t xml:space="preserve">RE: TICKET 749208 - CUENTA DE RED ALTA </t>
  </si>
  <si>
    <t>Creación de Cuenta y Configuración de perfil.  Traspaso información del antiguo usuario asociado al notebook de la encargada ambiental</t>
  </si>
  <si>
    <t>solicito tu ayuda con este caso, por favor podrias desbloquear la cuenta o en su de fecto resetear la contraseña del usuario Luis Armando Diaz  cl85139045 ya que no puede iniciar sesion en su equipo</t>
  </si>
  <si>
    <t>Diaz Muñoz, Luis Armando, CAM</t>
  </si>
  <si>
    <t>Problemas Intalación en SAP</t>
  </si>
  <si>
    <t xml:space="preserve">Estimados El pasado viernes me instalaron SAP, pero no funciona.
</t>
  </si>
  <si>
    <t>Conexión Oracle</t>
  </si>
  <si>
    <t xml:space="preserve">Estimados favor revisar la conexión de Oracle del usuario Max Salinas ubicado en la sede Tarapacá 934 P3 (oficina Tesoreria).  Cargar políticas del GPo y probar las conexiones de Oracle que solicita vía verde o por cable.
</t>
  </si>
  <si>
    <t xml:space="preserve">RE: </t>
  </si>
  <si>
    <t xml:space="preserve">Estimados Buenas tardes serian tan amable de ver mi correo se bloqueo y no puedo ingresar.  cl106609500 Hsalinas
</t>
  </si>
  <si>
    <t>RE: Cambio de Equipo computacional de escritorio por un Portátil Sr. Cristian Alcarruz</t>
  </si>
  <si>
    <t xml:space="preserve">Señores: Pensé que se daba por hecho el tema, después de la conversación con Luis quien me aclaro el tema que retiraban el equipo actual con todos sus componentes, como no fue así, solicito formalmente que agreguen el docking, pantalla y teclado.
</t>
  </si>
  <si>
    <t>RE: RESETEO DE PROXY</t>
  </si>
  <si>
    <t>Usuaria desvinculada Gonzalez Martinez, Karina Andrea, CAM, favor resetear contraseña.</t>
  </si>
  <si>
    <t>Olvido Contraseña</t>
  </si>
  <si>
    <t>Estimados, favor resetear la contraseña del dominio</t>
  </si>
  <si>
    <t>Ramon Junto con saludarle, le informo que al móvil 1 le sustrajeron de su vehículo  dentro de sus EPP, mochila con sus pertenecías y entre otros el celular asignado con el numero 71070427.  Por lo que solicito nos asigne un nuevo aparato para reponer a este móvil su equipo de contacto.
Simcard se recibe el 01-07-2013</t>
  </si>
  <si>
    <t>Se solicita comenzar los trabajos de habilitación del área C&amp;L asociada a BSF para su traslado a la BSM.
Proveedor no comenzó trabajos hasta recibir el adelanto del 50% el 24-06-2013.</t>
  </si>
  <si>
    <t>SOLICITUD DE CREACION DE CUENTAS ORACLE</t>
  </si>
  <si>
    <t xml:space="preserve">Buenos dias. Según lo conversado, solicito crear los siguientes usuarios Oracle (adjunto detalle):
Usuario 	Nombre usuario	Empresa	Responsabilidad Oracle1	Responsabilidad Oracle 2	Responsabilidad Oracle 3
CL084099430	Esteban Reyes Castro	Externo	CAM Chile Administrativo Despacho	 	 
CL124982804	Claudia Riveros Mancilla	Externo	CAM Chile Administrativo Logística	CAM Chile Logística Consultas	 
CL128118810	Manuel Hernandez Muñoz	CAM	CAM Chile Administrativo Calidad	CAM Chile Logística Consultas	 
CL132472157	Patricio Fuentes Chandia	CAM	CAM Chile Administrativo Calidad	CAM Chile Logística Consultas	 
CL136564781	Eduardo Riquelme Valdes	CAM	CAM Chile Administrativo Despacho	CAM Chile Logística Consultas	 
CL157714635	Eduardo Fuentes Ramirez	Externo	CAM Chile Administrativo Logística	CAM Chile Logística Consultas	 
CL163458918	Daniela Figueroa Ramirez	Externo	CAM Chile Administrativo Despacho	 	 
CL170237242	Juan Abarca Sereño	CAM	CAM Chile Administrativo Calidad	CAM Chile Logística Consultas	 
CL171916755	Michelle Avendaño Mira	Externo	CAM Chile Administrativo Logística	CAM Chile Logística Consultas	CAM Chile Recepción Usuario
CL17374644k	Lukas Leon Villarroel	Externo	CAM CHILE Administrativo Recepción	CAM Chile Logística Consultas	 
CL173752903	Jacobo Rivera Ramirez	CAM	CAM Chile Administrativo Calidad	CAM Chile Logística Consultas	 
CL183281879	Antonio Chavez Ragninqueo	Externo	CAM Chile Administrativo Recepción	CAM Chile Logística Consultas	 
Quedo atento a vuestra respuesta.
</t>
  </si>
  <si>
    <t xml:space="preserve">Acceso a carpeta compartida </t>
  </si>
  <si>
    <t xml:space="preserve">Buenos días: Podrían permitirle el acceso a  Claudio Poblete a esta carpeta: \\camfserver\ProgAdmCont
</t>
  </si>
  <si>
    <t xml:space="preserve">RE: Celular Asignado </t>
  </si>
  <si>
    <t xml:space="preserve">Señores. Por este medio , solicito a ustedes el cambio del equipo celular  asignado por  la empresa cuyo
Numero es 93227320.   El motivo de  la solicitud es que el actual dispositivo marca Nokia Mod. X3-02  presenta falla en la
pantalla lo que hace imposible su operación.  A la espera de su respuesta , se despide atte
</t>
  </si>
  <si>
    <t>Registro DNS - CAMGESDOC</t>
  </si>
  <si>
    <t xml:space="preserve">Estimados, Favor gestionar en los DNS públicos de CAM la creación de los siguientes alias. 200.68.0.91 camgesdoc.cam-la.com 
</t>
  </si>
  <si>
    <t>Solicitud de Nueva Chip De Celular</t>
  </si>
  <si>
    <t>RE:  Solicitud minutos celular Pablo Ponce</t>
  </si>
  <si>
    <t xml:space="preserve">Estimado Ramón: Una vez más solicito tu gestión para aumentar al abonado 9 221 21 09, Moises Zárate A., 200 minutos adicionales.  Adjunto Formulario. Agradecido. Atte.
</t>
  </si>
  <si>
    <t>RE: Presupuesto CECO 4000</t>
  </si>
  <si>
    <t xml:space="preserve">Ramón, La carpeta a la que requiero acceso es la SGC que se encuentra en el camfserver.
</t>
  </si>
  <si>
    <t xml:space="preserve">RE: Solicitud de Minutos Cel. N° 64072785	</t>
  </si>
  <si>
    <t xml:space="preserve">Señores: Favor, proceder con el aumento de minutos adicionales que se solicitan, Gracias,
</t>
  </si>
  <si>
    <t xml:space="preserve">Señores Agradeceré a ustedes me puedan ayudar con la devolución de los minutos que ha consumido en llamado a teléfonos de CAM el señor Sergio Castro Celular Nº  61708355 Gracias,
</t>
  </si>
  <si>
    <t xml:space="preserve">Estimado Ramón: Junto con saludarte, solicito favor de aumentar al abonado Fernando Suazo SM. fono  9 3494758 , 300 minutos adicionales. Adjunto Formulario. Agradeciendo desde ya tu gestión
</t>
  </si>
  <si>
    <t>Punto Red - Conexión Impresora</t>
  </si>
  <si>
    <t xml:space="preserve">Fabian te pido por favor puedas ir a reparar un punto de red en el piso 1 en la sede Tarapacá 934 (Sector Jorge Garay), dudas por favor me llamas.
</t>
  </si>
  <si>
    <t>RV: Restitución Minutos de José Miguel Miranda</t>
  </si>
  <si>
    <t xml:space="preserve">Estimados agradeceré puedan restituir los minutos del celular de José Miguel Miranda.  Celular: 93460744
</t>
  </si>
  <si>
    <t>Solicitud de Minutos</t>
  </si>
  <si>
    <t xml:space="preserve">Estimados. Agradeceré poder realizar aumento de Minutos según adjunto
</t>
  </si>
  <si>
    <t>Liberación minutos On-Net</t>
  </si>
  <si>
    <t xml:space="preserve">Estimados, buenas tardes, necesito puedan liberar los minutos On Net de mi equipo, 68344675, Desde ya muchas gracias
</t>
  </si>
  <si>
    <t>Probar "NC - Cancelación de Pedidos de Movimiento"</t>
  </si>
  <si>
    <t xml:space="preserve">Buenos tardes. Puedes resetear nuevamente la contraseña?
</t>
  </si>
  <si>
    <t>RE: SOLICITUD DE ANEXOS PARA LOGISTICA</t>
  </si>
  <si>
    <t xml:space="preserve">Ramon Por el momento, configura el anexo de Eduardo Fuentes (IP 10.33.21.35).
Se crea el anexo 7924
</t>
  </si>
  <si>
    <t>Minutos On-net</t>
  </si>
  <si>
    <t xml:space="preserve">Estimados, agradeceré restitución de minutos on-net para el teléfono 93227302.  Atenta a sus comentarios,
</t>
  </si>
  <si>
    <t>Correo usuaria CL139378393</t>
  </si>
  <si>
    <t xml:space="preserve">Estimados, Usuaria Julia Arancibia indica que no puede entrar a su correo, indica que se lo habilitaron ayer y que debe ingresar por Google play, ¿es correcta esta información?. Ojo, no tiene configurada ninguna cuenta en Outlook
</t>
  </si>
  <si>
    <t>celular Nº 9 3491097</t>
  </si>
  <si>
    <t xml:space="preserve">Estimados. por favor cargar los minutos net a mi celular Nº 9 3491097
</t>
  </si>
  <si>
    <t>Minutos Equipo Celular</t>
  </si>
  <si>
    <t xml:space="preserve">
Se me acabaron los minutos en el celular, y necesito tenerlo disponible para realizar coordinaciones, ¿me pueden restablecer los minutos, o lo que sea, para poder seguir llamando?.
</t>
  </si>
  <si>
    <t xml:space="preserve"> Agradeceré a ustedes me puedan ayudar con la devolución de los minutos que ha consumido en llamado a teléfonos de CAM el señor Sergio Castro
 Celular Nº  61708355
</t>
  </si>
  <si>
    <t xml:space="preserve"> listado anexos</t>
  </si>
  <si>
    <t xml:space="preserve">Ramón, Según lo conversado envió listado de anexos. 7774
7714 7784 7720 7710 7705 7722 7721 7711 7726 7718 7719 7725 7964 7974 7724 7733 7362 7750
</t>
  </si>
  <si>
    <t>Solicitud de PIN</t>
  </si>
  <si>
    <t>Estimado Ramón. Solicito los PIN de las siguientes simcard  
•	7100048179131 No llama
•	7100048177242 Pink bloqueado
•	7100048179156 Pink bloqueado
•	7100048177416 Pink bloqueado
•	7100048177572 No llama
De ante mano muchas gracias</t>
  </si>
  <si>
    <t>minutos asignados</t>
  </si>
  <si>
    <t>Estimados señores les agradeceré por favor revisar mis minutos asignados para saber si estos ya fueron consumidos, y optar con mi jefatura el poder solucionar este inconveniente.</t>
  </si>
  <si>
    <t xml:space="preserve">problemas de internet </t>
  </si>
  <si>
    <t xml:space="preserve">Estimados informo que tenemos problemas con internet , este se encuentra lento ,sobre todo en navigator no abre las paginas, Se consulto a CHILECTRA y nos indican que no tienen ningún problema Favor revisar 
</t>
  </si>
  <si>
    <t>RE: SOLICITUD DE GESTIÓN - PROBLEMAS EN IMPRESIÓN DE GUÍA</t>
  </si>
  <si>
    <t xml:space="preserve">Rodrigo Buenas tardes. La impresora es la ‘CAM-CHLCAMF021945 LOCAL’, y la IP anterior era la 10.33.188.90
</t>
  </si>
  <si>
    <t>RE: Minutos adicionales Sr. Raul Caceres Espinoza</t>
  </si>
  <si>
    <t xml:space="preserve">Estimados Señores, Junto con saludarles, Les solicito ver si nuestro inspector  de Terreno Sr. Raul Caceres Espinoza, tiene disponibles minutos entre llamados internos CAM para activarlos ya que esta sin minutos para coordinar con clientes y chilectra.
</t>
  </si>
  <si>
    <t>Minutos On Net - Abonado 94691416</t>
  </si>
  <si>
    <t xml:space="preserve">Jorge de acuerdo a lo solicitado por Juan Abrigo, adjunto estatus del 94691416 y se restituyen los minutos On Net (37):
</t>
  </si>
  <si>
    <t>RE: Minutos On Net - Abonado 94691376</t>
  </si>
  <si>
    <t xml:space="preserve">Juan de acuerdo a lo solicitado telefónicamente, adjunto estatus del celular 94691376, se restituyen los Minutos On Net(99) :
</t>
  </si>
  <si>
    <t>RE: CELULARES PARA PERSONAL INMOBILIARIO</t>
  </si>
  <si>
    <t xml:space="preserve">Favor autorizar celulares para las siguientes personas: Cristopher Hormazábal (proyecto Manos a la Obra)
Leonardo Venegas (proyecto Manos a la Obra)
Miguel Sandoval Jorge Calfual (proyecto Manos a la Obra)
</t>
  </si>
  <si>
    <t xml:space="preserve">Configurar Telefono IP Yealink T22P </t>
  </si>
  <si>
    <t xml:space="preserve">Estimados favor coordinar con el técnico residente sede Tarapacá 934 la configuración del teléfono Yealink T22P con los siguientes datos asociado al usuario Morales Navarrete, Daniel Esteban, CAM (ubicado sector BackOffice Olivier Diaz) primer piso:
</t>
  </si>
  <si>
    <t>Incidencia en Oracle</t>
  </si>
  <si>
    <t xml:space="preserve">Estimados Necesitamos que nos ayuden con estas Solicitudes Internas, ya que están aprobadas pero el status es “en proceso”, por lo tanto, no pueden tratarse como Orden de Compra.  300312013953 300312013954 300312013955 300312013956 300312013957 300312013958.  Atento a la respuesta
</t>
  </si>
  <si>
    <t xml:space="preserve">RE: TICKET 750218 - CUENTA DE RED HABILITAR </t>
  </si>
  <si>
    <t xml:space="preserve">Estimados favor habilitar la cuenta del usuario Hernandez Sanchez, Samuel Antonio, EXTERNO - CL156694193.
</t>
  </si>
  <si>
    <t>Ticket de Jorge Carinao</t>
  </si>
  <si>
    <t>Te cuento que tengo un ticket a nombre del usuario Jorge Carinao el cual indica que  presenta problemas para visualizar las imágenes con el stree view de google maps, Este usuario y como todos los otros del  área  utilizan esta aplicación para  ver las calles y  verificar la ubicación de los postes.</t>
  </si>
  <si>
    <t>Carinao Anriquez, Jorge Rodrigo, CAM</t>
  </si>
  <si>
    <t>minutos</t>
  </si>
  <si>
    <t>Estimados agradecería recargar minutos para numero de cel 61933240, gracias.</t>
  </si>
  <si>
    <t>Solicita programación de Agenda Compartida con el calendario del Sr. Matías del Río</t>
  </si>
  <si>
    <t xml:space="preserve">Estimados, favor gestionar servicio de agenda compartida con el Sr. Matías del Río y desactivar la del Sr. Fernando Foix.
Muchas gracias,
</t>
  </si>
  <si>
    <t>favor cargar números CAM</t>
  </si>
  <si>
    <t xml:space="preserve">Estimado. Junto con saludarlo, favor cargar los números CAM al siguiente Teléfono: Sergio Quilodrán cl 143777235  fono:  61926972.
</t>
  </si>
  <si>
    <t>Solicita cambio equipo celular EVR</t>
  </si>
  <si>
    <t xml:space="preserve">Estimados Favor solicito cambio de equipo celular nº 92270662. El equipo actualmente asignado se los enviaré por interno, cargador incluido.  Muchas gracias por la gestión
</t>
  </si>
  <si>
    <t xml:space="preserve">Correos de Daniel Espinoza </t>
  </si>
  <si>
    <t xml:space="preserve">Estimados Agradeceré deshabilitar el que me lleguen los correos dirigidos a Daniel Espinoza. Saludos,
</t>
  </si>
  <si>
    <t>solicita nuevo transformador cargador de notebook HP</t>
  </si>
  <si>
    <t>Estimado Luis: Te comento que estoy trabajando en la información de activos que se incorporarán en la plataforma de NEORA.  Necesito que me ayudes en poder obtener un cargador nuevo para mi notebook, ya que falló el cargador.
Se realiza OC el 03-07-2013 y se envía por valija cargador de reemplazo.</t>
  </si>
  <si>
    <t>Activación Roaming</t>
  </si>
  <si>
    <t xml:space="preserve">Luis el servicio de roaming que tenía activado se encuentra deshabilitado necesito que soliciten activación porque me encuentro en Brasil y estoy sin comunicación de voz.
</t>
  </si>
  <si>
    <t>Plataformado PC - Conexiones - CPI</t>
  </si>
  <si>
    <t>Estimados, Solicito plataformar el siguiente equipo: HP Pro 4000 SFF s/n: MXL1401HQ0 Inv. Activo: CH-110904 Instalar Windows 7 PRO (Instalar todos parches) el perfil a configurar Poblete Ibarra, Constanza Antonieta, CAM - CL154727299.</t>
  </si>
  <si>
    <t>Estimados, tengo cuenta bloqueada y no podemos realizar el login a la red.</t>
  </si>
  <si>
    <t>Alta Cuenta Corporativas</t>
  </si>
  <si>
    <t xml:space="preserve">Estimados Solicito dar de alta las siguientes cuentas corporativas en el AD u Exchange de Chile:
Ramirez Arancibia, Julia Andrea, CAM
Soto Moya, Roberto Carlos, CAM
Vicencio Alvarez, Fernando Miguel, CAM
</t>
  </si>
  <si>
    <t xml:space="preserve">RE: Habilitar numero teléfono </t>
  </si>
  <si>
    <t>Estimados Solicito otorgar autorización para que el teléfono Entel N° 8 159 6970 pueda efectuar llamadas al fono fijo (064) 238 5823</t>
  </si>
  <si>
    <t>RE: Solicitud de cotización para Proyecto Minera Gaby</t>
  </si>
  <si>
    <t xml:space="preserve">Ramon, junto con saludar, necesito por favor, re cotizar documento adjunto, esta vez favor de incluir monitor de 50”. Atento a tus comentarios
</t>
  </si>
  <si>
    <t>Pugin Gaete, Harry Isai, CAM</t>
  </si>
  <si>
    <t>Ticket #25819: Permitir acceso a Páginas.</t>
  </si>
  <si>
    <t xml:space="preserve">Estimado, Le informo que el usuario Rodrigo Pindave genero el siguiente ticket. Solicita acceso a Paginas con las cuales trabaja: iec.ch   -  wikipedia  Estas páginas son para revisar normas de calibración.
</t>
  </si>
  <si>
    <t>Pindave Olave, Rodrigo, CAM</t>
  </si>
  <si>
    <t xml:space="preserve">Recurso para el dia de mañana desde las 11:30 hasta las 14:30 Hrs </t>
  </si>
  <si>
    <t xml:space="preserve">Estimados, buenos días: El día de mañana  solicitaré un PC para unas entrevistas en Carlos SIlva,  el recurso lo pido de 11:00 a 14:00 Hrs
</t>
  </si>
  <si>
    <t>código puk</t>
  </si>
  <si>
    <t xml:space="preserve">Hola Ramón, cómo estás? La María José viajó hoy a Río y me pidió que consiguiera contigo el código puk de su teléfono, el de la empresa. Me lo puedes dar por favor??.  Muchas gracias¡¡¡
</t>
  </si>
  <si>
    <t>RE: PROBLEMAS EN CORREO DE EMERGENCIA</t>
  </si>
  <si>
    <t xml:space="preserve">Estimados buenas tardes. Solicito vuestra ayuda en lo siguiente: El correo de ´Emergencia, CAM´ no está recibiendo correos provenientes desde fuera de la red de CAM.
Solicito revisar el tema. Quedo atento a vuestra respuesta.
</t>
  </si>
  <si>
    <t xml:space="preserve">Estimados, Solicito plataformar el siguiente equipo: HP Pro 4000 SFF s/n: MXL2011LN8
Se entrega equipo al AU el 02-07-2013
</t>
  </si>
  <si>
    <t>Aprovecho para solicitar el cambio de este aparato, dado que ya comenzó a fallar.
Entrega equipo el 28-06-2013</t>
  </si>
  <si>
    <t>Estimado Ramon De acuerdo a lo solicitado via telefonica favor cotizar Noteboock  HP ELITE BOOK 8440W MOVILE.
La idea es obtener el precio comercial y comprar un PC de escritorio (hp con cpu integrada.) Que mantenga el mismo valor comercial de notebook.
Equipo se entrega el 01-07-2013</t>
  </si>
  <si>
    <t xml:space="preserve">Estimados favor crear una política corporativa asociada al documento adjunto.  Dudas o consultas por los medios ya conocidos.
</t>
  </si>
  <si>
    <t>Estimados Favor indicar procedimiento de revisión de Equipos Celular, ya que se apaga sólo.
Entrega equipo 01-07-2013</t>
  </si>
  <si>
    <t>Favor de proceder con esta compra, Gracias,
Se entrega batería 01-07-2013</t>
  </si>
  <si>
    <t>Estimados, Favor revisar con los usuarios de ingeniería el ejecutable de BT2. Y en lo posible conseguir el instalador. (EL CORTIJO 85).  Si en todos los del área  acepto en mi PC porque no está instalado 
El usuario debe conseguir el software.
AU no entrega software ni documentación</t>
  </si>
  <si>
    <t>Señores, TI, agradeceré por favor realizar gestión para poder chequear data ( proyector ) instalado en la sala N° 1, el cual está acusando  error o falla del equipo, es el data que enfoca de Sur a Norte.  Se remite cotizacióin a los usuarios.
Usuario no autorizan cotización</t>
  </si>
  <si>
    <t>RE: Solicitud de Minutos 09012013 WALTER PAVEZ.xlsx</t>
  </si>
  <si>
    <t xml:space="preserve">Estimado Ramón, Agradeceré realizar aumento de minutos celular según adjunto.
</t>
  </si>
  <si>
    <t xml:space="preserve">PC para nuevo funcionario de cam </t>
  </si>
  <si>
    <t>Ramon necesito contar para el día lunes 01/07/2013 
Con 01 notebook  nuevo  Con 01 Doking Teclado externo
Mousse  externo Generación de cuenta de correo Esto tiene directa relación a que CHILECTRA me está solicitando la contratación de 01 dibujante que ellos entrevistaron y me solicitaron contratar ya que el martes 02/07/2013 debe estar prestando sus servicios en dependencias de CHILECTRA  se requiere a demás que el PC este plataforma do por CAM 
Docking se entrega el 11-07</t>
  </si>
  <si>
    <t>RE: RESTITUCION MINUTOS CAM CELULAR 94691345</t>
  </si>
  <si>
    <t xml:space="preserve">Estimados Favor restituir minutos CAM a celular 94691345. Saludos
</t>
  </si>
  <si>
    <t>Aumento Minutos - Abonado 9 323 52 37</t>
  </si>
  <si>
    <t xml:space="preserve">Estimado Ramón: Junto con saludarte te solicito aumentar al abonado 9 323 52 37, Daniel Sánchez P., 200 minutos adicionales. Adjunto Formulario. Agradeciendo desde ya la gestión. Atte.
</t>
  </si>
  <si>
    <t>Telefono Celular</t>
  </si>
  <si>
    <t>Estimados Tengo dos solicitudes, estas son las siguientes: Necesito saber qué pasa con mi teléfono celular, no me permite realizar llamadas y me dice que el teléfono se encuentra bloqueado para efectuar llamadas, no puedo llamar ni siquiera al 103 para revisar el consumo de minutos del mes.
Existe la posibilidad de realizar el cambio del equipo celular, ya que este equipo ya tiene más de 1 año y presenta varias dificultades en su operación</t>
  </si>
  <si>
    <t>Favor recargar minutos CAM</t>
  </si>
  <si>
    <t xml:space="preserve">Estimados Junto con saludarlos, Favor recargar números hablados CAM. Cl 14377723  Nº teléfono : 61926972
</t>
  </si>
  <si>
    <t>Solicitud de Minutos Julio.xls</t>
  </si>
  <si>
    <t xml:space="preserve">Favor gestionar carga de minutos a celular 94691408.
</t>
  </si>
  <si>
    <t>Informa punto de trabajo si red</t>
  </si>
  <si>
    <t>Estimados Señores TI: Informo que hoy a tratar de conectarme a la red corporativa, no tengo acceso a correos y a la intranet de CAM.  Se revisaron cables de red en punto PC y y punto de red ubicado en mi puesto y están normales.  Se agradece una pronta normalización de esta situación, ya que estoy preparando antecedentes debido a que el día de mañana tengo auditoria ISO 9001 externa.</t>
  </si>
  <si>
    <t>Solicitud de permiso para Instalación de PrimeRead PLC</t>
  </si>
  <si>
    <t>Estimados,Necesitamos apoyo, hoy, para la instalación de SQL Express + Management Studio (2008 en adelante) y de Prime versión PLC. Nos confirman desde Colombia que nos pueden asistir hoy en la instalación de la versión PrimeRead PLC, así qué, necesitaríamos solo los privilegios de administrador para que la gente de prime, bajo su supervidsión pueda realizar la instalación.</t>
  </si>
  <si>
    <t>RE: consulta creación de carpeta.</t>
  </si>
  <si>
    <t>Estimado, El nombre sería “Telemedida Gestión”. 
El espacio aprox. Sería de 10 GB. Usuarios: Israel Monardes Letelier Paola Acuña Olivares Claudio Muñoz Añasco José Luis Ramos Fanny Urra Vallejos Nolberto Vejar Lermanda Ximena Yañez Villegas</t>
  </si>
  <si>
    <t>Aumento Minutos - Abonado 7 431 72 34</t>
  </si>
  <si>
    <t xml:space="preserve">Estimado Ramón: Favor de aumentar al abonado 7 431 72 34, Florencio Araya E., 200 minutos adicionales. Adjunto Formulario. Se agradece la gestión
</t>
  </si>
  <si>
    <t>Minutos</t>
  </si>
  <si>
    <t xml:space="preserve">Ramon Favor revisar los minutos net. Ya que quede sin minutos
</t>
  </si>
  <si>
    <t>Estimados agradeceré poder gestionar minutos adicionales.</t>
  </si>
  <si>
    <t>Reporte por falla</t>
  </si>
  <si>
    <t>Estimado solicito, por favor, habilitar el anexo del teléfono de mi puesto de trabajo actual.</t>
  </si>
  <si>
    <t>Estimado solicito, por favor, habilitar el anexo del teléfono de mi puesto de trabajo actual</t>
  </si>
  <si>
    <t>Configurar Perfil - CAV</t>
  </si>
  <si>
    <t xml:space="preserve">Estimados Favor solicito configurar el perfil del usuario CL07524309K - Abarca Vargas, Carlos, CAM en el notebook HP ProBook 4440s s/n: 2CE2401V54.  Este ya se encuentra en poder del técnico residente sede El Cortijo 85.
</t>
  </si>
  <si>
    <t>Devolución minutos entre Cía</t>
  </si>
  <si>
    <t xml:space="preserve">Agradeceré activen la devolución de minutos entre Cía (85022366) Gracias. Saludos,
</t>
  </si>
  <si>
    <t xml:space="preserve">Estimados, agradeceré gestionar reposición de minutos On Net a mi celular 94691356.
Atte.,
</t>
  </si>
  <si>
    <t>RE: ACTUALIZAR PRECIO DE LISTA</t>
  </si>
  <si>
    <t xml:space="preserve">Estimados TI
Buenos días. Solicito vuestra gestión en lo siguiente: Es necesario actualizar la lista de precios ´CAMCL Terceros CL´ incluyendo el material C3.BC.0003.
El precio de este material es $ 5506 CLP. Favor dar celeridad a una solución para este tema. 
</t>
  </si>
  <si>
    <t>Estimados solicito devolución de los minutos ON NET al teléfono 9-320 78 56.</t>
  </si>
  <si>
    <t>Estimados solicito devolución de los minutos ON NET al teléfono 9-320 78 5</t>
  </si>
  <si>
    <t>Problema en acceso a disco</t>
  </si>
  <si>
    <t xml:space="preserve">Estimados, durante todo el día he tenido problema para acceder al disco compartido regional (10.33.63.15//PyCCorp). Adjunto imagen de error.
</t>
  </si>
  <si>
    <t xml:space="preserve">Estimado Ramon: Agradeceré tu gestión para la carga de minutos adicionales en la línea indicada en archivo adjunto.
</t>
  </si>
  <si>
    <t>Liberación minutos on net</t>
  </si>
  <si>
    <t xml:space="preserve">Estimados: Junto con saludarlos y por solicitud de Sr. Jorge Castro, agradeceré gestionar minutos ON net para móvil 94691606, desde ya gracias. Saludos                                                   
</t>
  </si>
  <si>
    <t>Estimados, junto a mis saludos, solicito, por favor, la gestión del cambio de mi mause ya que el actual presenta problemas.</t>
  </si>
  <si>
    <t>Estimados, junto a mis saludos, solicito, por favor, la gestión del cambio de mi mouse ya que el actual presenta problemas.</t>
  </si>
  <si>
    <t xml:space="preserve">Señores Agradeceré a ustedes me puedan ayudar con la devolución de los minutos que han consumido en llamado a teléfonos de CAM los señores Luis Zamorano Celular Nº 97444920
</t>
  </si>
  <si>
    <t xml:space="preserve">Estimado Ramón: Favor de aumentar al abonado 9 2431447, Rolando Urriola L., 200 minutos adicionales. Adjunto Formulario. Agradeciendo desde ya la gestión. Atte.
</t>
  </si>
  <si>
    <t>Señores Agradeceré a ustedes me puedan ayudar con la devolución de los minutos que han consumido en llamado a teléfonos de CAM  Jose Aravena Celular Nº 63090538</t>
  </si>
  <si>
    <t xml:space="preserve">Señores, Agradeceré a ustedes me puedan ayudar con la devolución de los minutos que han consumido en llamado a teléfonos de CAM Leonado Osses Celular Nº 93234191
</t>
  </si>
  <si>
    <t>Re: Solicitud Equipo Telefónico CO MS.XLS</t>
  </si>
  <si>
    <t>Ramón Junto con saludarte cordialmente, agradeceré tengas a bien gestionar un nuevo celular para el área traslado de redes, a cargo del Sr. Juan Carlos Abarca Villena, quien actualmente en su calidad de gestor de materiales requiere un equipo para contactarse con los supervisores del área y los colaboradores.  Copio en este correo a Andrés Orellana y Carlos Abarca.
Autorizado por Andrés Orellana el 02 de Julio.
Se entrega equipo el 08 de Julio.</t>
  </si>
  <si>
    <t>Señores por favor aumentos minutos de mi linea</t>
  </si>
  <si>
    <t>RE: Encuesta GPTW 2013</t>
  </si>
  <si>
    <t xml:space="preserve">Estimados, A la espera que se encuentren bien, les cometo que nos estamos preparando para participara de la encuesta de Clima GPTW2013, para lo cual nuevamente solicito de su gestión dado que  necesitamos los correos de las personas de cam para enviar la encuesta, y cuantificar a aquellos a los cuales les aplicaremos la encuesta en papel, De lo anterior les agradeceré compartir archivo con el rut y correo de los trabajadores de CAM, Por su colaboración muchas Gracias,
</t>
  </si>
  <si>
    <t>Cargar 100 minutos off net</t>
  </si>
  <si>
    <t xml:space="preserve">Enrique  Favor aprobar si procede para SIM 94691413. 
Saludos cordiales, David Valdes
</t>
  </si>
  <si>
    <t>Minutos Net</t>
  </si>
  <si>
    <t xml:space="preserve">Estimado. Buenos días, será posible cargar los Minutos Net. al Sr. Jorge Contador. Atento a sus comentarios
</t>
  </si>
  <si>
    <t>PC PRUEBAS PRIMEWEB</t>
  </si>
  <si>
    <t xml:space="preserve">Estimado Miguel, Luego de varios intentos de realizar la reinstalación de PrimeWeb y todos sus componentes el error persiste, aludimos que es un problema del sistema operativo dado que hemos probado la instalación en mi notebook y funciona correctamente. En virtud de ello, ¿es posible realizar la reinstalación de Windows 7 dentro del día de hoy?.
</t>
  </si>
  <si>
    <t>crystal report demo</t>
  </si>
  <si>
    <t xml:space="preserve">Ramon Podrías bajar el cristal reports 2011 demo, la siguiente página está bloqueada para mi y dejarla en el servidor carpeta de telemdidas gc.  http://downloads.businessobjects.com/akdlm/crystalreports/51043408.ZIP gracias.
</t>
  </si>
  <si>
    <t>SOLICITUD DE CREACION</t>
  </si>
  <si>
    <t xml:space="preserve">Estimados Buenos dias. Solicito vuestra gestión en lo siguiente: Es necesario crear un nuevo usuario de red  y una nueva cuenta de correo para Antonio Chavez R. (adjunto detalle), quien reemplazara a Alexis Muñoz Torres en nuestra área de recepción. Este usuario es personal externo, y cuenta con contrato vigente.  Se recomienda crear la cuenta de correo con el siguiente nombre: Admrecepcion@cam-la.com
</t>
  </si>
  <si>
    <t>Reseteo Credenciales - ADS CL124799449</t>
  </si>
  <si>
    <t xml:space="preserve">Aldo de acuerdo a lo solicitado telefónicamente, se restituye la clave a “valentina”, adjunto evidencia del login:
</t>
  </si>
  <si>
    <t>Recurso</t>
  </si>
  <si>
    <t>Ramon: Podrías facilitarme el PC De préstamo hoy a partir de las 2 hasta las 17:20 Hrs Por favor</t>
  </si>
  <si>
    <t xml:space="preserve">Señores Agradeceré a ustedes me puedan ayudar con la devolución de los minutos que ha consumido en llamado a teléfonos de CAM el señor Pablo Ramírez  Celular Nº  68780122
</t>
  </si>
  <si>
    <t>habilitar Llamadas - Gestor Entel</t>
  </si>
  <si>
    <t xml:space="preserve">Estimada de acuerdo a lo solicitado telefónica se habilita el n° celular 71070378 para que pueda recibir llamados de los perfiles asociados a CGE.  Para el caso del n° celular 71070513 que era el reporte original.
</t>
  </si>
  <si>
    <t>Alta Cuenta AD y Exchange Chile</t>
  </si>
  <si>
    <t xml:space="preserve">Estimados favor solicitar dar de alta (habilitar) la siguiente cuenta corporativa en el AD y Exchange de Chile:  Ortega Valenzuela, Alejandro Omar, CAM - CL092560880
</t>
  </si>
  <si>
    <t>Devolución de minutos</t>
  </si>
  <si>
    <t xml:space="preserve">Estimado Ramón: Agradeceré devolver minutos utilizados en la comunicación con otros móviles de la misma  compañía, al número  9-549 66 38 Favor dar prioridad, ya que estoy sin comunicación
</t>
  </si>
  <si>
    <t>RV: Televisor para el casino</t>
  </si>
  <si>
    <t xml:space="preserve">Adjunto OC corregida.
Saludos,
</t>
  </si>
  <si>
    <t xml:space="preserve">Agradeceré gestionar minutos adicionales para Francisco Cordova, se adjunta formulario de solicitud.
</t>
  </si>
  <si>
    <t xml:space="preserve">Estimados: Favor cotizar Samsung S4 para ITO Conchalí
Cotización enviada al AU el 10 de Julio en espera de la autorización asocaida.
</t>
  </si>
  <si>
    <t xml:space="preserve">Estimado, favor reembolsar minutos realizados a nros. de la compañía. Celular 8-5020352
</t>
  </si>
  <si>
    <t xml:space="preserve">Señores agradeceré a ustedes me puedan ayudar con la devolución de los minutos que ha consumido en llamado a teléfonos de CAM el señor Alex Pacheco.  Celular Nº  94454576
</t>
  </si>
  <si>
    <t>Minutos telefónicos</t>
  </si>
  <si>
    <t xml:space="preserve">Estimado, buenos días Me podría colaborar con la devolución de los minutos On Net al Sr. Alvaro, celular 68319651 gracias 
Saludos Cordiales
</t>
  </si>
  <si>
    <t>RV: PCF Peru</t>
  </si>
  <si>
    <t xml:space="preserve">Ramón, Esta es la ruta del archivo: Z:\Reporting\Directorio\2013\Junio 2013\Informe Comercial
Nombre del archivo “ Informe comercial Consolidado Junio 2013” Gracias
</t>
  </si>
  <si>
    <t>Solicitud Serv. Técnico - ID:S9319100791</t>
  </si>
  <si>
    <t>Configurar Telefono IP Yealink T22P - Anexo 7767</t>
  </si>
  <si>
    <t>Favor coordinar con el técnico residente sede Tarapacá 934 la configuración del teléfono Yealink T22P con los siguientes datos asociado anexo 7767 Sergio Quilodran (ubicado sector Oficina Técnico piso 1):</t>
  </si>
  <si>
    <t>Programar Fotocopiadora Xerox</t>
  </si>
  <si>
    <t xml:space="preserve">Estimados Señores: Favor puedan programar la fotocopiadora Xerox de Zenteno para que aparezca mi dirección IP y así poder enviar scanner a mi PC. Muchas Gracias
</t>
  </si>
  <si>
    <t>Estimado Ramón. Adjunto detalle de numeros de telefonos que hay que solicitar nueva simcard.
Chips recepcionado el 11-07-2013
Chips entregados el 12-07-2013</t>
  </si>
  <si>
    <t>Compra Multifuncional Lo Prado</t>
  </si>
  <si>
    <t>Reemplazo aparato celular</t>
  </si>
  <si>
    <t>cluir envio de escaner a correos corporativos</t>
  </si>
  <si>
    <t xml:space="preserve">Estimados Señores TI: Agradeceré que puedan incluir a la lista de escáner de impresora que se encuentra en pasillo del primer piso de Tarapacá 934,  los siguientes funcionarios:
Patricio Carvajal Aguilar
José Miguel Miranda B.
Mauricio Basaez Araya
</t>
  </si>
  <si>
    <t xml:space="preserve">Solicita revisión y reparación de Impresora </t>
  </si>
  <si>
    <t xml:space="preserve">lo que respecta a la cotización de impresoras, por favor considerar los siguiente: Marcas HP Deskjet 450
HP Officejet 100 MobileL411a HP Deskjet serie 460
</t>
  </si>
  <si>
    <t>Display Bodega CSV</t>
  </si>
  <si>
    <t xml:space="preserve">Estimados favor solicito cambiar el siguiente display del AD y Exchange de Chile:
Bodega Carlos Vildosola, CAM por Bodega Carlos Silva V., EXTERNO
</t>
  </si>
  <si>
    <t>perfil de Mauricio pueda quedar como administrador</t>
  </si>
  <si>
    <t xml:space="preserve">Estimado Ramón: Informamos nuestra conformidad por el servicio realizado.  Sólo quedaría poder solicitar la factibilidad que el perfil de Mauricio pueda quedar como administrador, con objeto que pueda instalar software de lectura tales como ION SETUP, con objeto de poder hacer pruebas de equipos de medida en oficina. 
</t>
  </si>
  <si>
    <t>Problemas Servidor de Correo - Chilectra</t>
  </si>
  <si>
    <t xml:space="preserve">Estimados el problema hoy persiste, según AU de Chilectra hoy recibe los correos enviados por CAM sin embargo al responder esto no están llegando a nuestro servidor.  Su atención por favor a este caso que está afectando fuertemente la operación entre ambas compañías.  Pueden generar un tracking en vuestro servidor o indicar si se ha realizado un cambio de IP en el DNS que resuelve el correo asociado por favor para modificarlo en caso que así corresponda.
</t>
  </si>
  <si>
    <t>Cambio ubicación de anexo</t>
  </si>
  <si>
    <t xml:space="preserve">Estimados Necesito cambiar mi actual ubicación al escritorio que está delante de Deborah Elgueta. Ver cambio de teléfono y revisar que no existe problema con la red.
Punto Operativo y anexo trasladado 19-07-2013.
</t>
  </si>
  <si>
    <t>recarga de telefono numeros CAM</t>
  </si>
  <si>
    <t xml:space="preserve">Estimados Junto con saludarlos, Favor recargar números hablados CAM. Cl 14377723 Nº teléfono : 61926972
</t>
  </si>
  <si>
    <t xml:space="preserve">Señores Agradeceré a ustedes me puedan ayudar con la devolución de los minutos que ha consumido en llamado a teléfonos de CAM el señor Guillermo Gavilán.  Celular Nº  68307823
</t>
  </si>
  <si>
    <t>Solicita Minutos On net</t>
  </si>
  <si>
    <t>Favor Transferir Minutos On Net teléfono 92801472.</t>
  </si>
  <si>
    <t>Listado de 13 equipos PC para retirar del PAC</t>
  </si>
  <si>
    <t xml:space="preserve">Ramón, Envío listado de equipos (CPU- Monitor) Siglo XXI que no se están utilizando y que se encuentra disponibles para su retiro desde el PAC.
</t>
  </si>
  <si>
    <t>Configurar Perfil - HP Pro 3000</t>
  </si>
  <si>
    <t xml:space="preserve">Estimados favor configurar perfil asociado al siguiente usuario en equipo HP Pro 3000 en poder del técnico residente de sede El Cortijo 85 P1.  
Display: Ruz Cifuentes, Christian Eduardo, CAM
User: cerc
Login: CL176625260
Contraseña: Passw0rd
</t>
  </si>
  <si>
    <t>Solicitud de creación de CL</t>
  </si>
  <si>
    <t xml:space="preserve">Estimado Ramón. Gracias por la creación de los correos, pero falto el del CHRISTIAN EDUARDO  RUZ  CIFUENTES
</t>
  </si>
  <si>
    <t xml:space="preserve">Estimado Ramón agradeceré liberar minutos net de celular a mi cargo N° 93227300
</t>
  </si>
  <si>
    <t>Minutos On Net - Abonado 94314878</t>
  </si>
  <si>
    <t xml:space="preserve">Estimados, Favor cargar los minutos llamados a CAM de:
94314878 (Vladimir Sepulveda)
</t>
  </si>
  <si>
    <t>Minutos On Net - Abonado 89037543</t>
  </si>
  <si>
    <t xml:space="preserve">Estimados, Favor cargar los minutos llamados a CAM de: 
89037543 (Juan Bascuñan)
</t>
  </si>
  <si>
    <t>receteo</t>
  </si>
  <si>
    <t xml:space="preserve">Ramon Favor de recetear clave de correo de Alejandro Ferreira. Cl176733810
</t>
  </si>
  <si>
    <t>Muñoz Carvajal, Pedro Javier, CAM</t>
  </si>
  <si>
    <t>Compartir Impresora - Matriz CSV</t>
  </si>
  <si>
    <t>Favor compartir impresora matriz de punto ubicada en la sede San Miguel del usuario de bodega chlcamf110096 - 10.33.62.78 al equipo CHLCAMF111203 - 10.33.62.79 ambos usuarios pueden ser ubicados en el anexo 7851</t>
  </si>
  <si>
    <t>Solicitud Serv. Técnico - ID:W3029504679</t>
  </si>
  <si>
    <t>La impresora RICOH MP201 ubicada en el laboratorio (1er piso), se encuentra con error de Fusor (SC532), por lo cual no se puede imprimir debido a que no alcanza la temperatura ideal para funcionar, la serie del equipo es W3029504679, y su IP es 10.33.10.19</t>
  </si>
  <si>
    <t>Correo fallado.</t>
  </si>
  <si>
    <t xml:space="preserve">Estimados .Informo a Uds. que el correo CAM no está funcionando ya que Chilectra no recibe nuestros correo ni nosotros recibimos los enviados por ellos.
Entre CAM funcionamos y Chilectra entre ellos también.
Atento a vuestros comentarios
</t>
  </si>
  <si>
    <t>Carga de precios.</t>
  </si>
  <si>
    <t xml:space="preserve">Les agradeceré gestionar la actualización de  la lista de precios ´CAMCL Terceros CL´ incluyendo los siguientes materiales:
Cod. Oracle	Descripción	UM	Precio de Venta
C7.AB.0057	INT. AUT. XT1C 160 TMD 50-500 3p F F ABB 1SDA067394R1	Unidad	                  51.999 
C7.AB.0058	INT. AUT. T5S 630 PR221DS-LS/I In=630 3p F F ABB 1SDA054404R1	Unidad	               300.649 
C7.AB.0059	INT. AUT. T7S 1000 PR231/P LS/I In=1000A 3p F ABB 1SDA062754R1	Unidad	               579.326 
C7.BB.0026	MANDO MOTOR T7M-X1 220...250 Vac/ ABB 1SDA062116R1	Unidad	               317.403 
C7.BB.0027	BOBINA DE APERTURA SOR T7-T7M-X1 220...240Va.c./d.c. ABB 1SDA063548R1	Unidad	                  32.117 
C7.BB.0028	BOBINA DE CIERRE SCR T7M-X1 220...240Va.c./d.c. ABB 1SDA063550R1	Unidad	                  32.117 
Favor dar celeridad a una solución para este tema.
</t>
  </si>
  <si>
    <t>RE: Minutos cel.</t>
  </si>
  <si>
    <t xml:space="preserve">Estimado Necesito algunos minutos más, en el celular, para llegar hasta la nueva recarga. ¿Hay que llenar algún formulario?
</t>
  </si>
  <si>
    <t>Cambio Display - CL124982804 CL17374644K</t>
  </si>
  <si>
    <t xml:space="preserve">Estimados favor solicito cambiar el siguiente display del AD y Exchange de Chile:
Leon Villarroel, Lukas Michel, CAM a Leon Villarroel, Lukas Michel, EXTERNO.
Riveros Mancilla, Claudia Andrea, CAM a Riveros Mancilla, Claudia Andrea, EXTERNO.
</t>
  </si>
  <si>
    <t>Activación de Minutos</t>
  </si>
  <si>
    <t xml:space="preserve">Señores agradeceré a ustedes me puedan ayudar con la devolución de los minutos que ha consumido en llamado a teléfonos de CAM el señor Rodrigo Castillo.  Celular Nº  61930428
</t>
  </si>
  <si>
    <t>Skype</t>
  </si>
  <si>
    <t xml:space="preserve">Estimado; Necesito un skype corporativo, como lo solicito? Gracias
</t>
  </si>
  <si>
    <t xml:space="preserve">Carga Minutos On Net - Abonado 92258984 </t>
  </si>
  <si>
    <t xml:space="preserve">Aldo se restituyen los minutos On Net (146), adjunto evidencia:
</t>
  </si>
  <si>
    <t>FAVOR DESBLOQUEAR ORAGLE CL 14534865K CONTRASEÑA ANGELICA</t>
  </si>
  <si>
    <t>Se reinicia contraseña y es probada por TI directamente.
Queda operativa según conformidad de la usuaria.</t>
  </si>
  <si>
    <t xml:space="preserve">Ramon me puedes dar los minutos net, ya que estoy sin minutos. Atte.,
</t>
  </si>
  <si>
    <t xml:space="preserve">Señores Agradeceré a ustedes me puedan ayudar con la devolución de los minutos que ha consumido en llamado a teléfonos de CAM el señor Jorge Rios  Celular Nº  94691614
</t>
  </si>
  <si>
    <t>Ramón, agradeceré puedas acceder a lo soliitado please. 
Atte. Moisés Zárate Avila
Se realiza solo la restitución de los minutos On Net.</t>
  </si>
  <si>
    <t>Punto de Red y Telefono - Ma. Jose Vasquez</t>
  </si>
  <si>
    <t xml:space="preserve">Estimados Favor solicito atender requerimiento para revisar conectividad de la usuaria Ma. Jose Vasquez ubicada en la sede Tarapacá 934 P3 (Sector PyC Chile).
</t>
  </si>
  <si>
    <t xml:space="preserve">Señores, Agradeceré a ustedes me puedan ayudar con la devolución de los minutos que ha consumido en llamado a teléfonos de CAM el señor Javier Urrutia Celular Nº  64963120
</t>
  </si>
  <si>
    <t>SOLICITUD DE CREACION - USUARIO ORACLE</t>
  </si>
  <si>
    <t>Estimados TI Buenas tardes. Solicito vuestra gestión para crear un nuevo usuario Oracle, según el siguiente detalle:
CL163401908 Jazmin Araus Miranda Externo	CAM Chile Administrativo Calidad CAM Chile Logística Consultas
Servicio otorgado el 18-07-2013</t>
  </si>
  <si>
    <t>PROBLEMAS EN ACCESO</t>
  </si>
  <si>
    <t xml:space="preserve">Estimados TI Buenos días. Solicito vuestra ayuda en lo siguiente: No es posible acceder a la página que contiene las normas de certificación de CHILECTRA. Esta página permite visualizar y descargar información referente a las normas. Solicito revisar si este problema responde a un inconveniente en la red de CAM ó directamente el problema se produce en la red de CHILECTRA. Quedo atento a vuestra respuesta
</t>
  </si>
  <si>
    <t>Estimados solicito, por favor,  crear acceso a carpeta compartida ( Contratistas) del área de Compras</t>
  </si>
  <si>
    <t>Estimados solicito, por favor,  crear acceso a carpeta compartida (Contratistas) del área de compras.</t>
  </si>
  <si>
    <t xml:space="preserve">Sres.: Favor reactivar minutos del celular 94691362.
</t>
  </si>
  <si>
    <t>Solicitud de Toner (área conexiones)</t>
  </si>
  <si>
    <t>Ramón, por favor solicito 2 toners para la impresora ubicada en Carlos Silva Vildosola 824 – San Miguel (área de conexiones) la marca es AFICIO 3350B – SERIE M6201800132.</t>
  </si>
  <si>
    <t>Solicita conexion a Internet WIFI para Tablet</t>
  </si>
  <si>
    <t>Estimado Ramon, Favor autorizar ingreso a red para tablet  a mi cargo. Para cargar los planos, el dispositivo debe estar conectada a Internet.
No se permiten dispositivos externos</t>
  </si>
  <si>
    <t xml:space="preserve">Señores Agradeceré a ustedes me puedan ayudar con la devolución de los minutos que ha consumido en llamado a teléfonos de CAM el señor Pablo Ramírez Celular Nº  68780122
</t>
  </si>
  <si>
    <t>correo de Manuel Benavides</t>
  </si>
  <si>
    <t xml:space="preserve">Estimados favor habilitar clave de correo del Sr. Manuel Benavides mebv@cam-la.com.  Desde ya se agrace la gestión.
</t>
  </si>
  <si>
    <t>SOLICITUD DE RESET DE CONTRASEÑA</t>
  </si>
  <si>
    <t xml:space="preserve">Estimados TI
Buenas tardes. Solicito vuestra ayuda en lo siguiente: Es necesario resetear la contraseña de Nelson Soto (CL065531364), esta ha caducado y no puede modificarla a través de la red porque trabaja en una bodega externa. 
Quedo a la espera de vuestra respuesta.
</t>
  </si>
  <si>
    <t xml:space="preserve">Hola Ramon Favor Cargar Minutos On Net , gracias. Gracias,
</t>
  </si>
  <si>
    <t xml:space="preserve">RE: Minutos NET  y aumento de minutos </t>
  </si>
  <si>
    <t xml:space="preserve">Ramon agradeceré considerar documento adjunto por minutos adicionales. Funcionario debe de realizar coordinaciones todos los días con bastantes clientes de chilectra
</t>
  </si>
  <si>
    <t xml:space="preserve">Estimado Ramón: Agradeceré gestionar devolución de minutos empleados a celulares de la compañía, ya que me encuentro sin posibilidad de generar llamados de coordinación con clientes.
</t>
  </si>
  <si>
    <t>Miguel Ramirez F (minutos)</t>
  </si>
  <si>
    <t>Para solicitud de minutos entre cia cam</t>
  </si>
  <si>
    <t>Ramirez Figueroa, Miguel Angel, CAM</t>
  </si>
  <si>
    <t>Reseteo Claves de Red</t>
  </si>
  <si>
    <t>Estimados, favor solicito resetear claves de red</t>
  </si>
  <si>
    <t>Problema con correo</t>
  </si>
  <si>
    <t xml:space="preserve">Estimados, buen día, Eduardo Gonzalez (etga@cam-la.com) tiene problemas con su correo , favor ver posibilidad de reasignar contraseña o ver cuál es el problema.
Desde ya se agrádese vuestra gestión.
</t>
  </si>
  <si>
    <t xml:space="preserve">Señores Agradeceré a ustedes me puedan ayudar con la devolución de los minutos que ha consumido en llamado a teléfonos de CAM el señor:
Roberto Diaz. Celular N° 74318289
</t>
  </si>
  <si>
    <t>Señores Agradeceré a ustedes me puedan ayudar con la devolución de los minutos que ha consumido.
 Robert Gavilán . Celular Nº   61914016</t>
  </si>
  <si>
    <t xml:space="preserve">Señores Agradeceré a ustedes me puedan ayudar con la devolución de los minutos que he consumido en llamado a teléfonos de CAM.  Celular Nº 93214625
</t>
  </si>
  <si>
    <t>Minutos Celular 9 162 4997</t>
  </si>
  <si>
    <t xml:space="preserve">Luis: Necesito me puedas gestionar 50 minutos adicionales a mi celular, no tengo para llamar a teléfonos celular distinto  al nuestro proveedor.
</t>
  </si>
  <si>
    <t>Minutos NET</t>
  </si>
  <si>
    <t xml:space="preserve">Estimado Ramón De acuerdo a lo conversado favor devolver minutos NET de celular n° 92258744
</t>
  </si>
  <si>
    <t>RE: Minutos telefónicos</t>
  </si>
  <si>
    <t xml:space="preserve">Estimado. Gracias por la gestión. Además necesito solicitarle la devolución de los minutos On Net para mi móvil, 74301714. 
De ante mano, gracias Saludos Cordiales.                                                  
</t>
  </si>
  <si>
    <t>Habilitar SINERGIA Chilectra en PC</t>
  </si>
  <si>
    <t xml:space="preserve">Señores (itas) Favor les solicito habilitar el sistema SINERGIA en mi PC, los accesos y permisos para mi ROL ya fueron otorgados por CHILECTRA. Agradeciendo su gestión
</t>
  </si>
  <si>
    <t>Quiñones Vargas, Jose Ramón, CAM</t>
  </si>
  <si>
    <t xml:space="preserve"> Solicitud de minutos</t>
  </si>
  <si>
    <t>Ramón, según lo conversado por favor me podrías dar los 18 minutos que tengo disponible.</t>
  </si>
  <si>
    <t xml:space="preserve">Estimados. Junto con saludarlos, solicito la creación de cuentas de CL para las siguientes personas que se ubica n en dependencias del PAC :
</t>
  </si>
  <si>
    <t>Problema para facturar</t>
  </si>
  <si>
    <t>Estimados: Necesito realizar el trámite para solicitar facturación, según el procedimiento que me indicaron se debe realizar lo siguiente: Ingresar a la página: http://canelo.gym.com.pe:8000
Se envía la nueva dirección con el comunicado informando</t>
  </si>
  <si>
    <t>No funciona SIOT.</t>
  </si>
  <si>
    <t xml:space="preserve">Ramon, En estos momentos no tenemos acceso a la aplicación SIOT, tanto por internet como por intranet. Favor de gestionar solución.
</t>
  </si>
  <si>
    <t xml:space="preserve">Ramón Solicito tu ayuda para revisar problemas con mi correo.
</t>
  </si>
  <si>
    <t>RE: Perfiles Oracle - P. CANALAES</t>
  </si>
  <si>
    <t xml:space="preserve">Ramon Favor habilitar perfiles siguientes a Pablo Canales, favor tu apoyo para hacerlo a la brevedad
CAM CHILE Soportes Comerciales
CAM CHILE Solicitante de Compras
CAM CHILE Comerciales
</t>
  </si>
  <si>
    <t>Modificación de Correo Corporativo.</t>
  </si>
  <si>
    <t>Estimado Ramon. Mucho Agradeceré poder Modificar el Correo de las siguientes Personas, ya que se encuentran como Indefinido desde el 01-07-2013. Riquelme Bucarey, Marta Inés, EXTERNO;  Jara Romero, Ester María, EXTERNO; 
Ruiz Guzman, Elisa del Carmen, EXTERNO; Ríos Leiva, Carolina de los Angeles, EXTERNO</t>
  </si>
  <si>
    <t>Estimados, Favor solicito gestionar servicio técnico para la impresora Modelo: SPC430DN Numero de Serie: S9319100791 IP: 10.33.10.25 Contador: 67098
Servicio otorgado el 18-07-2013</t>
  </si>
  <si>
    <t>Estimados, Aún están pendientes los suministros de TONNER y créanme que ahora si que es URGENTE, por su oportuna gestión, muchas gracias
Entrega toner 12-07-2013</t>
  </si>
  <si>
    <t xml:space="preserve">Incidente  Smart City </t>
  </si>
  <si>
    <t xml:space="preserve">Todos los correos que necesito enviar a Endesa están teniendo problemas, lo mismo pasa con los que necesita enviar Vladimir Sepulveda.  Nos hemos contactado con el cliente y el está recibiendo sus correos en forma normal. Agradeceré revisar.
</t>
  </si>
  <si>
    <t>Solicitud de celular</t>
  </si>
  <si>
    <t xml:space="preserve">Favor gestionar la asignación de celular a Christopher Lagos, inspector de empalme, esto debido a sus necesidades de comunicación y coordinación con clientes y nosotros.
</t>
  </si>
  <si>
    <t>PDM DE LA OC 300311022935</t>
  </si>
  <si>
    <t xml:space="preserve">Estimados Tengo problemas con el PDM de la recepción 4000100001364 el sistema no me lo arroja 
</t>
  </si>
  <si>
    <t>Mensajes de textos</t>
  </si>
  <si>
    <t xml:space="preserve">Estimados, buenas tardes, quisiera saber si es posible activar la mensajería de texto de mi equipo móvil, esto en función que algunos clientes y contactos no cuentan con la aplicación whatsApp, Desde ya muchas gracias. 
</t>
  </si>
  <si>
    <t>Modifica lista</t>
  </si>
  <si>
    <t xml:space="preserve">Estimados, agradeceré puedan modificar la lista de distribución del buzón ssaa@cam-la.com, se debe agregar al Sr. Andres Santibañez.
Atte.,
</t>
  </si>
  <si>
    <t>ERROR SC532 IMPRESORA RICOH</t>
  </si>
  <si>
    <t xml:space="preserve">Estimados, La falla de la impresora de laboratorio de 1er piso (revisada la semana recién pasada con RICOH) volvió a ocurrir, esta vez favor solicitar el reemplazo de sensores de calor y fusor si es necesario
</t>
  </si>
  <si>
    <t>Modificacion de permisos</t>
  </si>
  <si>
    <t xml:space="preserve">Héctor, aparentemente y según lo consultado a otros colegas, durante mi periodo de vacaciones, realizaron cambios en mi PC lo que me impide ejecutar algunas aplicaciones (desconozco la totalidad involucrada pero estoy revisando). En este momento no me funciona el TOAD, una de las herramientas principales de mi trabajo, es mas, al intentar cerrarlo ya que se queda pegado me envía otro mensaje:
</t>
  </si>
  <si>
    <t>Celular</t>
  </si>
  <si>
    <t xml:space="preserve">Estimados: Recibí este correo del señor Winkler. No puede realizar llamadas internacionales. Me ayudan por favor a solucionar esto lo antes posible¡¡¡  Muchas gracias¡¡¡
</t>
  </si>
  <si>
    <t>Por favor reiniciar contraseña del correo</t>
  </si>
  <si>
    <t>Requerimientos - Impresora</t>
  </si>
  <si>
    <t>Buenos días, junto con saludar les solicito el toner para la impresora Ricoh, de las Gerencias de RRHH y Ger. Comercial,  por favor solicitar 2 cartuchos para no estar con la intranquilidad.</t>
  </si>
  <si>
    <t>Requerimientos - Telefono Fijo</t>
  </si>
  <si>
    <t xml:space="preserve">Buenos días, solicitar la gestión de grabar en mi  teléfono el anexo 7775 de don Matías del Río, en el lugar en que tenía a don Fernando Foix. </t>
  </si>
  <si>
    <t xml:space="preserve">SOLICITUD DE INCORPORAR A </t>
  </si>
  <si>
    <t xml:space="preserve">Ramón, Agradeceré otorgar atributos necesarios para escribir y modificar archivos en la carpeta del servidor “\\camfserver\ telemedidagc” al CL154652043.
</t>
  </si>
  <si>
    <t>Reseteo Contraseña</t>
  </si>
  <si>
    <t xml:space="preserve">Ramón. Me podrías ayudar con el reseteo de la contraseña del usuario Sergio Figueroa Cl138243982.
La clave que tenia era Passw0rd y por alguna razón no puedo ingresar al equipo, me indica que el nombre de usuario o contraseña no corresponden.
</t>
  </si>
  <si>
    <t>Figueroa Marquez, Sergio Andrés, CAM</t>
  </si>
  <si>
    <t xml:space="preserve">Estimados Favor solicito dar de alta la siguiente estación de trabajo en el AD de Chile y agregar al OU respectivo: chlcamf110686 chlcamf110200
</t>
  </si>
  <si>
    <t xml:space="preserve">Recursos para mañana el Cortijo a las 8:30 Hrs </t>
  </si>
  <si>
    <t xml:space="preserve">Estimado Ramon, el día de mañana te agradeceré me prestes un equipo para el Cortijo, a las 8:30 Hrs lo pasare a buscar, es solo por un rato.  Muchas Gracias
</t>
  </si>
  <si>
    <t>Plataformar NTB HP ProBook 4440s - CBC</t>
  </si>
  <si>
    <t>Estimados Favor solicito configurar el perfil Abarca Cerda, Cristian Andres, CAM - CL158668211 solicitar clave de acceso al anexo n° 7580 con el siguiente software debe quedar: HP ProBook 4440s s/n: 2CE24139T3 Inv. Activo</t>
  </si>
  <si>
    <t>Plataformado NTB - Daniel Cano</t>
  </si>
  <si>
    <t>Solicito dar plataformado del notebook por lentitud del servicio.</t>
  </si>
  <si>
    <t>Accseo a servidor prevención</t>
  </si>
  <si>
    <t xml:space="preserve">Estimado Ramon Favor dar acceso a Carolina Zuñiga  al servidor de prevención solo para colocar o visualizar archivos, y favor verificar los permisos a todo el resto de usuarios para que NO puedan modificar o borrar archivos.
</t>
  </si>
  <si>
    <t>Acceso a internet</t>
  </si>
  <si>
    <t xml:space="preserve">Luis: Agradeceré normalizar el acceso a Internet de Vladimir. Saludos,
</t>
  </si>
  <si>
    <t>HSP 23-07-2013-Modificar Cuentas</t>
  </si>
  <si>
    <t xml:space="preserve">Estimados Necesito modificar las cuentas la OC 300311023134, favor su ayuda, dado que en esta ocasión el sistema no lo permite…
</t>
  </si>
  <si>
    <t>Solicitud Datos Celular</t>
  </si>
  <si>
    <t xml:space="preserve">Estimado, Según lo conversado, por favor enviar puk del Cel: (56 9) 4691374
</t>
  </si>
  <si>
    <t>Plataformar Equipo Optiplex 755 (Bodega Tarapacá 934)</t>
  </si>
  <si>
    <t xml:space="preserve">Estimados Favor solicito asignar el plataformado de un equipo Optiplex 755 desde bodega Tarapacá 934 P1 para el usuario Quinteros Pool, Michelly Jenniffer, CAM - CL181574135 con el siguiente software:
</t>
  </si>
  <si>
    <t>Solicita poder generar devolución minutos ON-NET a 89037556</t>
  </si>
  <si>
    <t xml:space="preserve">Estimados Señores TI: Debido a la adjudicación por parte del CDEC SING, de un Proyecto de Levantamiento de Comunicaciones en 56 Subestaciones de Poder del Norte Grande del país, el cual está comprendido entre las zonas de Arica, Iquique, Tocopilla, Calama y Antofagasta, nuestros especialista deberán realizar este servicio por un período aproximado cinco (5) semanas a partir del próximo lunes 29-07-2013.
</t>
  </si>
  <si>
    <t>Solicita poder generar devolución minutos ON-NET a 94402575</t>
  </si>
  <si>
    <t>Solicita poder generar devolución minutos ON-NET a 85014968</t>
  </si>
  <si>
    <t xml:space="preserve">Estimados Señores TI:
Debido a la adjudicación por parte del CDEC SING, de un Proyecto de Levantamiento de Comunicaciones en 56 Subestaciones de Poder del Norte Grande del país, el cual está comprendido entre las zonas de Arica, Iquique, Tocopilla, Calama y Antofagasta, nuestros especialista deberán realizar este servicio por un período aproximado cinco (5) semanas a partir del próximo lunes 29-07-2013.
</t>
  </si>
  <si>
    <t>Solicita poder generar devolución minutos ON-NET a 85027788</t>
  </si>
  <si>
    <t>Red verde tarapaca tercer piso</t>
  </si>
  <si>
    <t xml:space="preserve">Estimados,  Estamos tratando de conectarnos a la red verde y no se logra conectar Gracias Sldos Enrique
</t>
  </si>
  <si>
    <t>EQUIPO PC</t>
  </si>
  <si>
    <t xml:space="preserve">Luis, El viernes retiraron el equipo de Daniela para formatearlo y tenerlo listo este lunes.  Es del caso, que la niña encargada señala que tiene problemas para formatear el equipo, y que no sabe cuándo puede tenerlo.  Por favor, te ruego disponer el reemplazo urgente del equipo por otro mientras se resuelve este problema, pues no puedo tener a Daniela sin hacer nada.
</t>
  </si>
  <si>
    <t>Solicitud de celular - PIN y PUK</t>
  </si>
  <si>
    <t xml:space="preserve">Ramon: Hoy entregue el celular numero 92800907, pero al insertar sin, nos solicita e código PIN, favor tu gestión para enviármelo.
</t>
  </si>
  <si>
    <t>Reseteo Claves</t>
  </si>
  <si>
    <t>Estimados tengo clave de red bloqueada, favor resetear</t>
  </si>
  <si>
    <t>reseteo de clave</t>
  </si>
  <si>
    <t xml:space="preserve">Estimados, agradeceré resetear la clave de acceso a e-mail del cl  152754752, Víctor herrera herrera, el viernes el sistema le pidió cambiar la clave y no lo hizo y hoy amaneció bloqueado.  Agradeceré dar nueva clave o desbloquearlo.
</t>
  </si>
  <si>
    <t>Segovia Manzur, Hector Eduardo, CAM</t>
  </si>
  <si>
    <t>Activación de Minutos - 68780122</t>
  </si>
  <si>
    <t xml:space="preserve">Señores, Agradeceré a ustedes me puedan ayudar con la devolución de los minutos que ha consumido en llamado a teléfonos de CAM el señor Pablo Ramírez Celular Nº  68780122
</t>
  </si>
  <si>
    <t>Activación de Minutos - 64963120</t>
  </si>
  <si>
    <t>Estimado Luis</t>
  </si>
  <si>
    <t xml:space="preserve">Estimado Luis Desde PrimeStone necesitan descargar esto según link , yo no puedo acceder https://docs.google.com/file/d/0B6HrDTzeHFytYlVkOGxmODdMZjg/edit?usp=sharing Agradezco su gestión
</t>
  </si>
  <si>
    <t>Solicitud recursos RR.HH. Calidad de Vida</t>
  </si>
  <si>
    <t xml:space="preserve">Hola Ramón, Te adjunto la información de esta señorita.
</t>
  </si>
  <si>
    <t>Información CAM-Chile</t>
  </si>
  <si>
    <t xml:space="preserve">Estimado Ramón. Desde PrimeStone Colombia nos enviaron los siguientes linlk para actualizar PrimeRead, pero tenemos problemas para accessar a estos link. Favor ver este tema ya que necesitamos hacer esta actualizaciones con la gente de Colombia.
</t>
  </si>
  <si>
    <t>Permiso Servidor NAS Ingeniería de Proyectos</t>
  </si>
  <si>
    <t xml:space="preserve">Estimados, Agradeceré dar permiso  de lect/Escrt a la carpeta \\10.33.11.20\Aplicaciones\SLG De las siguientes personas
Leyton Muños Renato Sebastian	12.890.495-6 Mora Carrasco Alejandro Enrique 	15.477.047-K
</t>
  </si>
  <si>
    <t xml:space="preserve">Estimado Ramón. Desde PrimeStone Colombia nos enviaron los siguientes linlk para actualizar PrimeRead, pero tenemos problemas para accessar a estos link. Favor ver este tema ya que necesitamos hacer esta actualizaciones con la gente de Colombia.
</t>
  </si>
  <si>
    <t>Error Acceso VPN a Siot Colaborador Codel</t>
  </si>
  <si>
    <t xml:space="preserve">Miguel Codel tiene una conexión a internet que utilizan para conectar su vpn, con el cual pueden tener acceso a Synergia, lo cual sigue funcionando bien.
Ellos presentan problemas con la conexión a SIOT, la única alternativa para usar SIOT es salir del VPN y conectar a internet para poder digitar, hace dos días atrás no era necesario ya que podían entrar por el sitio interno CAMSIOT.
Se entiende..??
</t>
  </si>
  <si>
    <t xml:space="preserve"> Keys servidor minera Gaby</t>
  </si>
  <si>
    <t xml:space="preserve">Estimado Ramón: Considerando que las respuestas del cliente no han sido tan rápidas, porque mi contacto tampoco es informático. Pienso en lo siguiente, si Anida ya instaló el SQL, es porque lo pudo descargar con los antecedentes que le enviamos de parte de Minera Gaby, consulto entonces y solicito por favor, ¿  puedes pedirle a Anida que te graben el SQL de Minera Gaby en un CD o DVD según corresponda?, para que lo instalemos nosotros según procedimiento de instalación del Software ION-Enterprise.  Si esto no es viable, encuentro que va a tomarnos bastante más tiempo en conseguir la clave de acceso
</t>
  </si>
  <si>
    <t xml:space="preserve">Estimados. Junto con saludarlos, Favor recargar números hablados CAM. Cl 14377723 Nº teléfono : 61926972
</t>
  </si>
  <si>
    <t>Audifomo</t>
  </si>
  <si>
    <t xml:space="preserve">Estimado: Solicito  un audífono para hablar por Skype, por la comunicación de reporte que estamos desarrollando Saludos y gracias.
TI no tiene stocks hasta 2 semanas más.
</t>
  </si>
  <si>
    <t>CONSULTA PILOTO PRIMEWEB</t>
  </si>
  <si>
    <t>Me puedes confirmar si el servidor para PrimeWeb se encuentra arriba y si la IP es la misma para tomar el control remoto de esta.</t>
  </si>
  <si>
    <t>Cambio chips de teléfono a voz y datos S Toloza</t>
  </si>
  <si>
    <t xml:space="preserve">Sres. TI Adjunto formulario con solicitud de equipo de acuerdo a lo valido según correo precedente.
</t>
  </si>
  <si>
    <t>Extravío de Tablet</t>
  </si>
  <si>
    <t xml:space="preserve">Estimado: Favor gestionar el reemplazo del simcard
</t>
  </si>
  <si>
    <t>Habilitar PC servicios Medicion y Perdidas</t>
  </si>
  <si>
    <t xml:space="preserve">Señores (itas): Favor solicito recuperar la clave de arranque de 2 PC que se encuentran en el área de inspectores, en nuestra oficina, en su momento estos equipos fueron habilitado pero se dejaron de ocupar por lo que  las claves se extraviaron. Actualmente se deben volver a ocupar por lo que se requieren estas con urgencia.
Atento a sus comentarios
</t>
  </si>
  <si>
    <t>Telefono no realiza llamadas a compañía</t>
  </si>
  <si>
    <t xml:space="preserve">Ramón, Agradezco tu ayuda con el número de teléfono 943 277 07,  para que pueda realizar llamados a teléfonos de la compañía. Hasta el momento no los hace.
</t>
  </si>
  <si>
    <t>Hernandez Briones, Hans Alejandro, CAM</t>
  </si>
  <si>
    <t>Configurar y replicar Politicas - CL155362839</t>
  </si>
  <si>
    <t>Solicito actualizar y replicar políticas en el equipo HP Pro 4000 s/n:MXL1401DNZ Inv. Activo: CH-110898 asociado a la usuaria Mora Verni, Natalia Ivette, CAM - CL155362839 que será ubicada en las nuevas dependencias de CSV</t>
  </si>
  <si>
    <t>MODIFICAR PERFIL ORACLE</t>
  </si>
  <si>
    <t xml:space="preserve">Estimados TI Buenas tardes. Solicito vuestra gestión en lo siguiente: Es necesario modificar el perfil del usuario CL17374644k (Lukas Leon) de la siguiente manera:
Se debe modificar el perfil actual CAM CHILE:Administrativo Recepción por CAM CHILE Quedo atento a vuestra respuesta.
</t>
  </si>
  <si>
    <t>REVISAR RESPONSABILIDAD EN ORACLE</t>
  </si>
  <si>
    <t xml:space="preserve">Estimados TI Buenas tardes. Solicito vuestra gestión en lo siguiente: No está disponible el listado de acciones de la pantalla de transacciones de envío en la responsabilidad ´CAM Chile Administrativo Despacho´. Solicito gestión para activar este listado.  Quedo a la espera de vuestra respuesta.
</t>
  </si>
  <si>
    <t>internet</t>
  </si>
  <si>
    <t xml:space="preserve">Estimado Luis Conversé con Daniela, fue por curiosidad para ver lo que estaba sucediendo con las protestas ese día en el centro(11.7), no volverá a ocurrir.   Por favor, ruego levantar el boqueo de su sistema. Saludos y gracias
</t>
  </si>
  <si>
    <t>Compra Cámaras fotograficas</t>
  </si>
  <si>
    <t xml:space="preserve">Estimado Ramón: Adjunto cuentas: Ceco 5240 - PEP G0282 - OP 01413 - Cuenta Mayor 9020110001
</t>
  </si>
  <si>
    <t>Problemas en Oracle</t>
  </si>
  <si>
    <t xml:space="preserve">Estimado: Tengo problemas en Oracle, no puedo iniciar sesión: Solicito vuestra ayuda para solucionar este problema 
</t>
  </si>
  <si>
    <t>Araus Miranda, Jazmin de Lourdes, EXTERNO</t>
  </si>
  <si>
    <t>URL CyR 2.0</t>
  </si>
  <si>
    <t xml:space="preserve">Don Ramon. Envió URL de CyR 2.0 CGED. https://apps.grupocge.cl/CyrSAP/paginas/Inicio.aspx
</t>
  </si>
  <si>
    <t>Bustamante Calderón, Oscar Fernando, CAM</t>
  </si>
  <si>
    <t>Habilitación de Anexo</t>
  </si>
  <si>
    <t>Favor Habilitar a Carolina Zuñiga Sigoña su nombre en el anexo 7731.</t>
  </si>
  <si>
    <t>habilitación de cuenta</t>
  </si>
  <si>
    <t xml:space="preserve">Estimado Ramon Favor Habilitar cuenta de Carolina Zuñiga Sigoña rut 13.673.073-8, habilitar correo en PC N° 111219, también esta disponible para devolución el pc 8114 que se le había asignado en la obra montemar.
</t>
  </si>
  <si>
    <t>Habilitación y Cambio Telefono IP</t>
  </si>
  <si>
    <t xml:space="preserve">Estimados, favor solicito revisión o cambio del teléfono IP que no permite conexión vía red.
</t>
  </si>
  <si>
    <t>Solicitud de internet</t>
  </si>
  <si>
    <t xml:space="preserve">Ramon En definitiva el pc del policlinico, seguirá estando conectado a la red de Cam, favor te solicito solo habilitar las paginas que adjunto para el internet mas la intranet.  Gracias.
</t>
  </si>
  <si>
    <t>Estimados informo falla en luminosidad de pantalla de mi computador.</t>
  </si>
  <si>
    <t xml:space="preserve">Estimados solicito, por favor, gestionar solución por falla en la luminosidad de la pantalla del computador a mi cargo.
Muchas gracias. 
</t>
  </si>
  <si>
    <t>Falla de conexión con Perú</t>
  </si>
  <si>
    <t>Tengo un caso de la usuaria María Jesús Espinoza, CL 163678489, que se debe conectar a una pagina de desarrolladores de prueba de Oracle, se efectuaron pruebas de ping, a dicha pagina y no conecta, se forzó en archivo hosts y tampoco, las pruebas se efectuaron con Don Jorge Armando de la Torre en GYM Perú, sin éxito.
Se registra los nuevos DNS de test y se agregan a las excepciones del proxy.</t>
  </si>
  <si>
    <t>GYMR12-Acceso TEST1 y TEST2</t>
  </si>
  <si>
    <t>Estimados, Necesito que estas ips se resuelvan en mi red
172.21.101.140 ebs11itest1ap.gym.com.pe ebs11itest1ap
172.21.101.145 ebsnoprdbd1.gym.com.pe ebsnoprdbd1
Adicionalmente deben ser incorporadas a las excepciones del proxy.</t>
  </si>
  <si>
    <t>Estimados: Agradeceré proceder con requerimiento de celular cotizado para hacer entrega a ITO de Conchalí, autorizado por mi jefatura.  Indicar plazos estimados para informarle a mi cliente
Entrega teléfono y simcard el 26/07/2013</t>
  </si>
  <si>
    <t>Favor solicitar habilitación de roaming para mi. Estaré de viaje en Cali Colombia desde 30/07 al 01/08.
No se realiza activación por viaje cancelado.</t>
  </si>
  <si>
    <t xml:space="preserve">Existe alternativa más económica de otro proveedor o alternativa ligada a minimizar el costo???
Se entrega equipo el 29/07/2013
</t>
  </si>
  <si>
    <t xml:space="preserve"> Cuenta Costo de Venta de Materiales Carrasco Briones, Rodrigo, CAM</t>
  </si>
  <si>
    <t xml:space="preserve">La cuenta 7011110001 Venta a Mercaderías a Terceros, hace varios meses fue homologada por la cuenta 7014110001, pero mensualmente ha tenido movimiento. Al parecer hay una configuración en el sistema que no fue modificada, ya que los movimientos se generan cada mes.
Adjunto HSP bajado hoy con todos los movimientos de Julio.
Procederé a reclasificar los movimientos por GL, pero necesito que este error se corrija.
Lo mismo ocurre con la cuenta 9021110002 Costo de Venta de materiales.
La cuenta correcta es la 9020110002.
</t>
  </si>
  <si>
    <t>Soporte a usuarios oracle - Carrasco Briones, Rodrigo, CAM - Reporte Balance 8 Columnas a Julio Baja Descuadrado.</t>
  </si>
  <si>
    <t xml:space="preserve">Señores:
El Balance 8 Columnas, esta descuadrado en 111 Millones.
Favor revisar el reporte Adjunto.
</t>
  </si>
  <si>
    <t>Soporte a usuarios oracle - Error en libro de compras Ureta Perez, Paola, CAM</t>
  </si>
  <si>
    <t>Favor revisar con urgencia este documento ya que en el libro de compras lo muestra sin IVA crédito y está ingresada en el modulo AP con IVA.</t>
  </si>
  <si>
    <t>AYUDA CON ERROR EN LIBRO DE VENTAS MES DE JULIO 2013</t>
  </si>
  <si>
    <t xml:space="preserve">Tengo un Problema con la Factura 001-372160, ya que se ajusto en el modulo y se anulo el folio por estar errónea en el impuesto, (factura debe quedar nula)
El problema es que en el libro de venta se refleja dos veces la  factura  una con los montos y otra nula, debiendo ser NULA y sin montos.
Favor necesito su ayuda urgente, ya que nos encontramos en cierre de mes.
</t>
  </si>
  <si>
    <t>Mensajes de error</t>
  </si>
  <si>
    <t xml:space="preserve">Este mensaje me aparece al enviar dos archivo por correo, primero lo envíe de a uno por su gran tamaño no sirvió, luego  los comprimí con el archivo 7-Zip File Manager que es el que tengo instalado en el PC, pero tampoco me resulto
Favor me puedan ayudar con este tema
</t>
  </si>
  <si>
    <t>Espinoza Morales, Cynthia Karina, CAM</t>
  </si>
  <si>
    <t>Cambio de dirección de entrega en O/C</t>
  </si>
  <si>
    <t>Solicitar el siguiente cambio en la dirección de entrega de las ordenes de compra en la cual decía Laguna Sur 9600 debe indicar la siguiente dirección:</t>
  </si>
  <si>
    <t>No se puede entregar: Fwd: Proyecto de Seguridad</t>
  </si>
  <si>
    <t xml:space="preserve">lmsr (lmsr@cam-la.com)
El mensaje no se entregó debido a un problema de seguridad o con los permisos. Puede que lo haya rechazado un moderador, que la dirección sólo acepte correo electrónico de determinados remitentes o que haya otra restricción que impida la entrega.
</t>
  </si>
  <si>
    <t>Error VPN de Codel</t>
  </si>
  <si>
    <t>Me informa la gente de Codel que desde ayer que ya no tienen acceso al VPN, favor si puedes gestionar ayuda, primero cayo SIOT, ahora ya no tenemos sinergia.</t>
  </si>
  <si>
    <t>Respaldo Facturación Normal 3241 Julio -2013</t>
  </si>
  <si>
    <t>Jubel, tengo problemas con esta cuenta, no me deja ingresar y revisamos y tiene todas las validaciones.</t>
  </si>
  <si>
    <t>archivos solicitados</t>
  </si>
  <si>
    <t xml:space="preserve">\\camfserver\parches\EduardoGarrido
</t>
  </si>
  <si>
    <t>Cotización 9 servidores y Storage NAS 4TB</t>
  </si>
  <si>
    <t>HSP 23-07-2013-Modificar cuentas</t>
  </si>
  <si>
    <t>Necesito modificar las cuentas la OC 300311023134, favor su ayuda, dado que en esta ocasión el sistema no lo permite…</t>
  </si>
  <si>
    <t>Cotización por FAX</t>
  </si>
  <si>
    <t>Adjunto cotización de equipo de FAX sencillo, favor tus comentarios</t>
  </si>
  <si>
    <t>Favor activar el plan de datos de roaming diario para el celular 94691367 entre los días 30 de julio y 1 de agosto ambos inclusive.</t>
  </si>
  <si>
    <t xml:space="preserve">acceso oracle </t>
  </si>
  <si>
    <t>Favor no puedo acceder a Oracle cl112853502</t>
  </si>
  <si>
    <t>Informe de status de oc revisión de cantidad por recibir</t>
  </si>
  <si>
    <t xml:space="preserve">Luis Según lo conversado envío la información, adjunto informe que fue bajado el 29-07-2013, en el siguiente cuadro muestro la orden la cual es separada por sub-inventarios, pero lo que no me parece y creo que debe ser modificado en Oracle, es que la cantidad por recibir no sea la cantidad total de la Orden sino que sea la cantidad que fue distribuida según sub-inventarios.
</t>
  </si>
  <si>
    <t xml:space="preserve">Señores, Agradeceré a ustedes me puedan ayudar con la devolución de los minutos que ha consumido en llamado a teléfonos de CAM el señor Jose Aravena.  Celular Nº  63090538
</t>
  </si>
  <si>
    <t>Reportes No finalizan-</t>
  </si>
  <si>
    <t xml:space="preserve">Estimados: Todos los reportes que hemos bajado hoy no finalizan. Favor ver urgente
</t>
  </si>
  <si>
    <t>Roaming de Datos Internacional</t>
  </si>
  <si>
    <t xml:space="preserve">Hola Miguel, por favor solicita la activación del servicio de roaming de Datos Internacional para mi teléfono (93203371) entre los días Viernes 2 y Lunes 12 de Agosto (ambos inclusive).  Muchas Gracias y por favor confírmame apenas quede cursado.
</t>
  </si>
  <si>
    <t>Reporte Balance 8 Columnas a Julio Baja Descuadrado.</t>
  </si>
  <si>
    <t xml:space="preserve">Señores: El Balance 8 Columnas, esta descuadrado en 111 Millones. Favor revisar el reporte Adjunto.
</t>
  </si>
  <si>
    <t xml:space="preserve">Andrés, Favor tu ayuda con este asunto. Me informan desde la mesa de ayuda de sinapsis que este tema lo ves tú.
</t>
  </si>
  <si>
    <t xml:space="preserve">Audifono - </t>
  </si>
  <si>
    <t>Favor solicito comprar un audífono compatible con Skype</t>
  </si>
  <si>
    <t>Print de Pantalla Oracle</t>
  </si>
  <si>
    <t>ERRORES ORACLE.docx</t>
  </si>
  <si>
    <t>NTB Equipo Juan Pablo Escobar</t>
  </si>
  <si>
    <t xml:space="preserve">Estimados, Mañana en la mañana llegará equipo notebook a tarapaca para Juan Pablo Escobar, Sobre la instalación de fabrica hay que instalar office 2007, antivirus, 7 zip ….  E ingresarlo al dominio.  Obviamente hay que hacer el traspaso de la información.
</t>
  </si>
  <si>
    <t>Acceso base de proveedores</t>
  </si>
  <si>
    <t>Necesito tener acceso para modificar proveedores por favor
para el CL Cl131290845</t>
  </si>
  <si>
    <t xml:space="preserve">Estimados Este mensaje me aparece al enviar dos archivo por correo, primero lo envíe de a uno por su gran tamaño no sirvió, luego  los comprimí con el archivo 7-Zip File Manager que es el que tengo instalado en el PC, pero tampoco me resulto.  Favor me puedan ayudar con este tema
</t>
  </si>
  <si>
    <t>Reportes No finalizan</t>
  </si>
  <si>
    <t xml:space="preserve">Estimados Tenemos problemas para la impresión de facturas, dado que los reportes en oracle finalizan con ADVERTENCIA 
Necesitamos con urgencia la modificación, ya que nos encontramos en cierre de mes 
Saludos cordiales,
</t>
  </si>
  <si>
    <t>RESTABLECER CONTRASEÑA</t>
  </si>
  <si>
    <t xml:space="preserve">Buen día Sres. Favor restablecer contraseña de Edgardo Vera ya que no puede ingresar a su correo.  De antemano gracias email:   envg@cam-la.com
</t>
  </si>
  <si>
    <t xml:space="preserve">Estimados Don Jorge Contador quedo sin minutos y solicita si le pueden asignar los minutos ON-Net.
</t>
  </si>
  <si>
    <t>Activar SMS - Abonado 94691351</t>
  </si>
  <si>
    <t xml:space="preserve">Favor te solicito activar el servicio SMS para el n° celular 94691351.
</t>
  </si>
  <si>
    <t>Solicitud PIN y PUK - Abonado 94040823</t>
  </si>
  <si>
    <t>Solicito por favor los datos asociado al teléfono medioambientalista asociado al n° 94040823</t>
  </si>
  <si>
    <t>Solicitud Minutos On Net</t>
  </si>
  <si>
    <t xml:space="preserve">Estimados. me pueden cargar los minutos net. por facor Atento a sus comentarios
</t>
  </si>
  <si>
    <t>Deshabilitar Usuarios Corporativos</t>
  </si>
  <si>
    <t xml:space="preserve">Estimados favor solicito dar de baja las siguientes cuentas en el AD y Exchange Corporativo: Zambrano Bello, Bianca, CAM - CL138933652 - Zuñiga Sigoña, Carolina Alejandra, CAM - CL136730738 - Neculhueque Silva, Juan Arturo, CAM - CL141838466 - Palomera Vergara, Igor Alejandro, CAM - CL104011683 - Arenas Soriano, Arnaldo Andrés, CAM - CL141839861
</t>
  </si>
  <si>
    <t>Ingreso  CAM Chile s.a. -  Digitalizador</t>
  </si>
  <si>
    <t xml:space="preserve">Estimados, Adjunto información,  para este nuevo ingreso a contar del 01/082013
</t>
  </si>
  <si>
    <t>PAGINA PROMONDO</t>
  </si>
  <si>
    <t xml:space="preserve">Señores: Favor habilitar página PROMONDO, para ingresar a revisar la evaluación enviada.  Mis compañeros pueden ingresar menos yo.
</t>
  </si>
  <si>
    <t>REA DE RECEPCION SIN RED NI TELEFONIA (BSM)</t>
  </si>
  <si>
    <t xml:space="preserve">Estimados TI Buenas tardes. Solicito vuestra ayuda en lo siguiente: Los equipos de nuestra área de Recepción (container) no tienen red ni telefonía. Solicito revisar el tema.
</t>
  </si>
  <si>
    <t>Compra Lenovo - Renovación JPECh</t>
  </si>
  <si>
    <t xml:space="preserve">Paulina favor solicito gestionar el envío del producto según OC adjunta.  Favor despachar a la siguiente dirección Av. Américo Vespucio 2680 Piso 9 – Conchali con guía de despacho y no factura.  Posteriormente deben entregar la factura en Av. Tarapacá 934 P1 en recepción del área tesorería
</t>
  </si>
  <si>
    <t xml:space="preserve">Estimado Luis Según lo conversado agradeceré solicitar el siguiente cambio en la dirección de entrega de las ordenes de compra en la cual decía Laguna Sur 9600 debe indicar la siguiente dirección: Av. Américo Vespucio 1361, Quilicura. 
Se quedaba un tema a fuera, en los últimos recuadros Donde Dice Bodega San Francisco Debe Decir Bodega San Martin.
</t>
  </si>
  <si>
    <t>Acceso página web portal ASO</t>
  </si>
  <si>
    <t>Estimados, buenos días, les escribo para pedirles ayuda para liberar a nivel empresa la página http://www.aso.cl/aso/, correspondiente al portal de salud de Promondo, que administra los datos personales de los trabajadores así como también, tips alimenticios, entre otras cosas. Este portal, es parte de una campaña de bienestar y calidad de vida, por lo que es de mucha importancia que todos los trabajadores tengan acceso.</t>
  </si>
  <si>
    <t>Problemas en Teléfono Fijo</t>
  </si>
  <si>
    <t xml:space="preserve">Estimado no logro hacer llamadas desde mi teléfono fijo, es posible lo puedan revisar?.
</t>
  </si>
  <si>
    <t>Impresora Lab de medidores</t>
  </si>
  <si>
    <t>El equipo ha fallado nuevamente, favor solicitar cambio de fusor al correo que adjunte anteriormente</t>
  </si>
  <si>
    <t>Cornejo Parraguez, Alfonso Augusto, CAM</t>
  </si>
  <si>
    <t xml:space="preserve">Estimado se agrádese la gestión de ambos correos tanto el de Milton Negrón como el mío Saludos 
</t>
  </si>
  <si>
    <t>Cesión Totalidad Lineas - Cuenta S4.1074.00.00.100004</t>
  </si>
  <si>
    <t xml:space="preserve">Miguel Las líneas se deben ceder a Inversiones y Construcción GyM Limitada, RUT 77.969.840-8. Saludos,
Patricia Higa
</t>
  </si>
  <si>
    <t xml:space="preserve">Agregar numeros de telefonos </t>
  </si>
  <si>
    <t xml:space="preserve">Estimado favor agregar a teléfonos entel de brigadas ya que se requiere que informen y se les asigne trabajo desde el ccd y ccl Esto es para los siguientes N° 
</t>
  </si>
  <si>
    <t>Skype Corporativo</t>
  </si>
  <si>
    <t>Favor enviar clave de Skype Corporativo, ya que no lo recuerdo</t>
  </si>
  <si>
    <t xml:space="preserve">Señores Agradeceré a ustedes me puedan ayudar con la devolución de los minutos que ha consumido en llamado a teléfonos de CAM el señor Rodrigo Castillo. Celular Nº  61930428
</t>
  </si>
  <si>
    <t>ANEXO INABILITADO - 7321</t>
  </si>
  <si>
    <t xml:space="preserve">Estimado Ramon Desde el día de ayer me encuentro con mi anexo en mal estado (no se puede llamar y tampoco puedo marcar), se podría solucionar este cachito Se agradece Atte.
</t>
  </si>
  <si>
    <t>Villalobos L., Miguel, CAM</t>
  </si>
  <si>
    <t xml:space="preserve">Agradeceré activen la devolución de minutos entre Cía (85022366).  Gracias Saludos,
</t>
  </si>
  <si>
    <t>Urgente sin anexo</t>
  </si>
  <si>
    <t>Estimados, favor si pueden revisar el anexo de la oficina de Fernando Foix, ya que no se comunica.</t>
  </si>
  <si>
    <t xml:space="preserve"> EXCHANGE CAMBIO TAMAÑO ADJUNTOS</t>
  </si>
  <si>
    <t>Favor configura el tamaña máximo de envío y recepción de correos a 25MB para todas las cuentas de CAM Chile</t>
  </si>
  <si>
    <t>Sala vicepresidencia</t>
  </si>
  <si>
    <t xml:space="preserve">El viernes pasado tuvimos el CE virtual, pero no nos fue muy bien con los medios de comunicaciones. El teléfono (araña) se desconecto unas cuantas veces y hubo momentos que no tenia tono de marcar porque no encontraba IP. La video de igual forma se interrumpió la comunicación y otras tantas se congelo la imagen y por último la WiFi negro estuvo mejor que lo anterior, pero también se interrumpió más de una vez.
Recuerda enviar la cotización por el aumento de amncho de banda de Colombia y cuentame que podemos hacer para mejorar lo indicado en parrafo anterior.
</t>
  </si>
  <si>
    <t>SOLICITUD HABILITAR SERVICIO EXTERNO PRIMEWEB</t>
  </si>
  <si>
    <t>Conforme a lo conversado, agradeceré subir el servicio de internet para la URL www.telemedidagc.cam-la.com\primeweb, agradeceré mantener al menos este servicio habilitado mientras damos inicio al servicio definitivo con el servidor virtual. De momento sólo daremos este servicio a clientes estratégicos de Chilectra para no hacerlo masivo</t>
  </si>
  <si>
    <t>Fotos Conexión de red (Araña Sala de reuniones)</t>
  </si>
  <si>
    <t xml:space="preserve">Adjunto lo solicitado.
</t>
  </si>
  <si>
    <t>Técnico Mesa de Ayuda, Externo</t>
  </si>
  <si>
    <t>No se puede barrer periodo Julio AP.</t>
  </si>
  <si>
    <t>No puedo cerrar el periodo contable Julio para el modulo AR.
Si bien hay documentos en el informe de excepciones, se necesita Barrer en periodo, pero en el cuadro que se muestra en la imagen, no permite ingresar un periodo. 
Se rechaza a solicitud del usuario</t>
  </si>
  <si>
    <t>Bloqueo Internet</t>
  </si>
  <si>
    <t>agradeceré desbloquear internet de Ernesto, ya que necesitamos que opere con Oracle</t>
  </si>
  <si>
    <t>Soporte a usuarios oracle</t>
  </si>
  <si>
    <t>no pude ingresar a Oracle hoy</t>
  </si>
  <si>
    <t xml:space="preserve">Estimados, Favor solicito gestionar servicio técnico para la impresora Modelo: Ricoh Aficio MP201 - Numero de Serie: W3029504679 - IP: 10.33.10.19 - Contador: 3136
</t>
  </si>
  <si>
    <t>Desbloqueo y Reinicio - CL100340682</t>
  </si>
  <si>
    <t>Estimados, favor solicito reiniciar o desbloqueo claves de red</t>
  </si>
  <si>
    <t xml:space="preserve">Disponibilidad Servidor CAM </t>
  </si>
  <si>
    <t xml:space="preserve">Buen día Estimados, Por favor me podrían ayudar con el server de CAM (CHLCAMWMS01), he estado tratando de ingresar  por logmein pero me dice que esta desconectado.  
De antemano muchas gracias
</t>
  </si>
  <si>
    <t>Admin Cygnus, EXTERNO</t>
  </si>
  <si>
    <t>Configurar Anexo - Nueva Oficina</t>
  </si>
  <si>
    <t>Estimados, favor solicito habilitar anexo telefónico asociado al servicio de Telemedida</t>
  </si>
  <si>
    <t>Telefono Sin Servicio</t>
  </si>
  <si>
    <t xml:space="preserve">Favor revisar teléfono que no recibe llamados e indica que se encuentran hablando.  Sin embargo esto no funciona de esta manera.
</t>
  </si>
  <si>
    <t>Hueraman Garrido, Carlos, EXTERNO</t>
  </si>
  <si>
    <t>solicitud de permisos</t>
  </si>
  <si>
    <t>Estimados Favor necesito permisos de administrador para la carpeta compartida de prevención de riesgos.</t>
  </si>
  <si>
    <t>ACTUALIZAR PRECIO MEDIO</t>
  </si>
  <si>
    <t xml:space="preserve">Buenas tardes. Solicito vuestra ayuda en lo siguiente: Debido a un error producido en una salida de material, es necesario actualizar el precio medio del material C7.AA.0049.
Este precio debe quedar en $0. Favor gestionar una pronta solución para esta solicitud. Quedo atento a vuestra respuesta
</t>
  </si>
  <si>
    <t>Celulares Terreno</t>
  </si>
  <si>
    <t xml:space="preserve">Sres agradeceré vuestra gestión para disponer de 3 celulares para nuestra área.
</t>
  </si>
  <si>
    <t xml:space="preserve">Estimados favor solicito dar el alta de la siguiente cuenta en el AD y Exchange de Chile: ALTA DE CUENTA Display	Araya Aguayo, Ana Lidia, EXTERNO
</t>
  </si>
  <si>
    <t xml:space="preserve">Estimados favor solicito dar el alta la siguiente estación de trabajo en el AD y agregar a la OU respectiva: chlcamp111130
</t>
  </si>
  <si>
    <t>Carpeta carga contenido</t>
  </si>
  <si>
    <t>Estimados, tengo bloqueada la página para subir archivos que me habilitaron en algún momento. Me la podrían volver a habilitar por hoy para subir las fotos de las Jornadas de Invierno al proveedor de la Intranet?
Quedo atenta  a sus comentarios.
http://box.cam-la.com/owncloud/index.php?redirect_url=%2Fowncloud%2Findex.php%2Fapps%2Ffiles</t>
  </si>
  <si>
    <t>Resetear claves</t>
  </si>
  <si>
    <t>estimados favor solicito reiniciar contraseña de mi clave de red</t>
  </si>
  <si>
    <t>Bravo Contanzo, Jaime, CAM</t>
  </si>
  <si>
    <t>TICKET 755118 - CUENTA DE RED ALTA</t>
  </si>
  <si>
    <t xml:space="preserve">Estimados favor solicito dar de alta la siguiente estación de trabajo en el AD de Chile y agregar a la respectiva OU: CHLCAMF110091
</t>
  </si>
  <si>
    <t>Ayuda con Instalación de SQL en servidor de cliente</t>
  </si>
  <si>
    <t>Estimado estoy intentando instalar SQL en un servidor, pero en una parte del proceso me genera unas fallas. Me podrían prestar ayuda para poder solucionar este problema. Adjunto imagen.</t>
  </si>
  <si>
    <t>CCPA_ Arquitectura Vers E</t>
  </si>
  <si>
    <t>Adjunto link de dropbox para descarga de la planimetría de Arquitectura VERS. E del Centro Comercial Puente Alto,  para actualización de sus respectivos proyectos.  https://www.dropbox.com/sh/8tjjfnc7yjg5sn0/_1gtAEQ56L/20130805%20ARQ%20REV%20E</t>
  </si>
  <si>
    <t>Por favor solicito 2 toners para la impresora ubicada en Carlos Silva Vildosola 824 – San Miguel (área de conexiones) la marca es AFICIO 3350B – SERIE M6201800132</t>
  </si>
  <si>
    <t>Desvinculados</t>
  </si>
  <si>
    <t xml:space="preserve">Se me quedo en el tintero 
TORRES  CERNA, APOLINARIO FRANCISCO
LAFUENTE VALDIVIA ALEXIS
SAEZ GARCIA MAURICO
GUAJARDO GALLEGOS HECTOR
MARCHANT CASTILLO JONATHAN
</t>
  </si>
  <si>
    <t xml:space="preserve">Estimados Mucho Agradecere que me Puedan Ayudar para lograr tener SKype para comunicación con Max Salinas saludos 
</t>
  </si>
  <si>
    <t>Activar SMS - Abonado 74799958</t>
  </si>
  <si>
    <t xml:space="preserve">Hola Ramón, me puedes autorizar la recepción de mensajes SMS. Esto para efectos de mejorar mis transacciones personales en mi teléfono móvil. Muchas gracias. Saludos. 
René
</t>
  </si>
  <si>
    <t>Aumento Minutos - Abonado 93494758</t>
  </si>
  <si>
    <t xml:space="preserve">Estimado Ramón: Junto con saludarte, solicito favor de aumentar al abonado Fernando Suazo SM. fono  9 3494758 , 300 minutos adicionales. Adjunto Formulario. Agradeciendo desde ya tu gestión. Atte.
</t>
  </si>
  <si>
    <t>Reseteo Contraseña - CL144439201</t>
  </si>
  <si>
    <t xml:space="preserve">por favor solicito tu ayuda para resetear la contraseña o desbloquear la cuenta de usuario. usuario : Yanette Escobar
cl144439201 
</t>
  </si>
  <si>
    <t>Activación de Minutos 93234191</t>
  </si>
  <si>
    <t xml:space="preserve">Señores agradeceré a ustedes me puedan ayudar con la devolución de los minutos que ha consumido en llamado a teléfonos de CAM el señor Leonardo Osses Celular Nº  93234191
</t>
  </si>
  <si>
    <t>Activación de Minutos - 74318289</t>
  </si>
  <si>
    <t xml:space="preserve">Señores agradeceré a ustedes me puedan ayudar con la devolución de los minutos que ha consumido en llamado a teléfonos de CAM el señor Roberto Diaz Celular Nº 74318289
</t>
  </si>
  <si>
    <t>Activación de Minutos - 94963120</t>
  </si>
  <si>
    <t xml:space="preserve">Señores agradeceré a ustedes me puedan ayudar con la devolución de los minutos que ha consumido en llamado a teléfonos de CAM el señores Javier Urrutia : 94963120
</t>
  </si>
  <si>
    <t xml:space="preserve">Señores agradeceré a ustedes me puedan ayudar con la devolución de los minutos que ha consumido en llamado a teléfonos de CAM el señores Pablo Ramirez: 6-8780122
</t>
  </si>
  <si>
    <t>Necesitamos bajar información del siguiente link para las Especificaciones Técnicas que estamos desarrollando para el Proyecto Centro Comercial Puente Alto.</t>
  </si>
  <si>
    <t>Devolución de minutos a fono móvil.</t>
  </si>
  <si>
    <t xml:space="preserve">                        Favor de realizar devolución de minutos al móvil de  José Aravena;
63090538	Jose Aravena - Conexiones	TI Plan 100 	100	NO	NO	20-06-2013	Nokia C1	8956026100082670000	IMEI:013224006320015
</t>
  </si>
  <si>
    <t>horarios lan</t>
  </si>
  <si>
    <t>Revisar problemas formato impresión por outlook</t>
  </si>
  <si>
    <t>Action Required: Password reset requires approval.</t>
  </si>
  <si>
    <t xml:space="preserve">Estimado Ramón Tengo clave Oracle bloqueada, solicité nueva clave pero no la he recibido, agradeceré tu gestión
</t>
  </si>
  <si>
    <t>Estimados, buenos días, necesito puedan liberar los minutos On Net de mi equipo, 68344675,</t>
  </si>
  <si>
    <t>Plataformar Dell Optiplex 755 - Renovación LAP</t>
  </si>
  <si>
    <t xml:space="preserve">Estimados favor solicito realizar el plataformado de un equipo Dell Optiplex 755 s/n: 9LKZTF1 Inv. Activo: 110987 asociado al usuario Agüero Plaza, Luis Antonio, CAM - CL150201322:
</t>
  </si>
  <si>
    <t>Problemas con acceso portal Aso</t>
  </si>
  <si>
    <t>Estimados, cómo están? Les escribo ya que la semana pasada me ayudaron a liberar el acceso al portal ASO (http://www.aso.cl/aso/) para los trabajadores de la empresa, pero algunas personas me han indicado que no pueden acceder a la página. Les agradecería  me pudieran ayudar a verificar esto. Ellos son: Alejandro Vergara Adrian Ortiz Enrique González Arredondo Marcos Mira Alfonso Cornejo Braulio Troncoso Elías Berrios Paulina Zambrano</t>
  </si>
  <si>
    <t xml:space="preserve">Recursos para mañana </t>
  </si>
  <si>
    <t xml:space="preserve">Estimado junto con saludarles, agradeceré recurso para el día de mañana , desde las 9:00 hasta las 12:00 Hrs, para clases con Sergio Espinoza y Daniela Collao
</t>
  </si>
  <si>
    <t>Roaming - CAV</t>
  </si>
  <si>
    <t xml:space="preserve">Hola Ramon Favor te recuerdo para mañana la habilitación de rooming de mi celular para USA. Saludos
</t>
  </si>
  <si>
    <t>Activación de Minutos 95487086</t>
  </si>
  <si>
    <t xml:space="preserve">Señores agradeceré a ustedes me puedan ayudar con la devolución de los minutos que ha consumido en llamado a teléfonos de CAM el señor Leandro Harrison.  Celular Nº  95487086
</t>
  </si>
  <si>
    <t xml:space="preserve">Señores agradeceré a ustedes me puedan ayudar con la devolución de los minutos que ha consumido en llamado a teléfonos de CAM el señor Jose Aravena Celular Nº  63090538
</t>
  </si>
  <si>
    <t>Estimados requiero en carácter de urgente , agregar minutos para hacer llamadas a teléfonos fijos y celulares  ( específicamente ccl o ccd , centro de despachos de carga de SAESA), al n° 81883235, estamos en Plan de Emergencia climático y requere coordinar desconexión con despacho.</t>
  </si>
  <si>
    <t>GYM13-0084: Reporte para Panel Operativo</t>
  </si>
  <si>
    <t xml:space="preserve">Estimados favor incorporar a las excepciones del proxy, si no lo están ya, los siguientes servidores.  Ebs11itest1ap.gym.com.pe Ebs11itest2ap.gym.com.pe
</t>
  </si>
  <si>
    <t>Joe Bugarin Incio</t>
  </si>
  <si>
    <t>consulta</t>
  </si>
  <si>
    <t>Estimados , los usuarios que tratan de entrar por OWA aparece con esto como pantalla.  Saben de que se trata o porque?</t>
  </si>
  <si>
    <t>No se puede entregar: Proyecto Zenteno 2</t>
  </si>
  <si>
    <t xml:space="preserve">Estimados favor revisar la casilla ssaa@cam-la.com pueda recibir correo desde el exterior también.
No se ha podido realizar la entrega a estos destinatarios o grupos: ssaa@cam-la.com No se puede entregar el mensaje porque la entrega a esta dirección está restringida. 
</t>
  </si>
  <si>
    <t>Problemas de  comunicacion de Celulares</t>
  </si>
  <si>
    <t xml:space="preserve">Estimados Señores: favor nos puedan ayudar con el tema expuesto por Roberto, en relación a la comunicación con los celulares Entel.
</t>
  </si>
  <si>
    <t>Problemas con el lector de CD</t>
  </si>
  <si>
    <t xml:space="preserve">Buenas Tardes Quisiera informar y solicitar la reparación al problema que tengo con el lector de CD que tengo asignado a mi nombre, este lector no está leyendo ningún tipo de CD, como también así, impide que el Sistema Operativo parta si el lector esta correctamente cerrado, el PC funciona bien solo si el lector de CD esta expulsado del interior del notebook.  Esperando su respuestas me despido.
</t>
  </si>
  <si>
    <t>HABILITAR PERMISOS DE ESCRITURA PARA YEONERY CARTES</t>
  </si>
  <si>
    <t xml:space="preserve">Ramón favor tu ayuda, el correo que antecede fue enviado por mi persona.  Favor de dar permisos a Yeonery Cartes para acceder a la carpeta \\camfserver\TelemedidaGC .
</t>
  </si>
  <si>
    <t>Activación de Minutos 68780122</t>
  </si>
  <si>
    <t xml:space="preserve">Señores agradeceré a ustedes me puedan ayudar con la devolución de los minutos que ha consumido en llamado a teléfonos de CAM el señor Pablo Ramírez Celular Nº  68780122
</t>
  </si>
  <si>
    <t>Solicitud de Minutos Victor Martinez agosto 2013 .xlsx</t>
  </si>
  <si>
    <t>Estimados agradeceré cargar minutos al señor Víctor Martinez por encontrarnos en Plan de Emergencia Climático.</t>
  </si>
  <si>
    <t xml:space="preserve"> Solicitud</t>
  </si>
  <si>
    <t xml:space="preserve">Estimado Ramon Favor podría desbloquear estas paginas que me están solicitando, Atte. MG
Junto con saludar solicito si pudiera desbloquearme estas páginas debido a que las necesito para hacer educación.
http://www.deres.org.uy/home/descargas/guias/Guia_de_Vida_sana_en_la_empresa.pdf
http://viref.udea.edu.co/contenido/pdf/070-pausa.pdf
</t>
  </si>
  <si>
    <t>Estimados:</t>
  </si>
  <si>
    <t xml:space="preserve">Estimados se ha definido mantener la programación del traslado para este sábado y a las dependencias de Zenteno 2.
Favor gestionar red y cotización por puntos eléctricos. Atte.,
</t>
  </si>
  <si>
    <t>Solicito resetear las contraseñas de mi clave</t>
  </si>
  <si>
    <t>Activación de Minutos 64963120</t>
  </si>
  <si>
    <t xml:space="preserve">Señores agradeceré a ustedes me puedan ayudar con la devolución de los minutos que ha consumido en llamado a teléfonos de CAM el señor Javier Urrutia Celular Nº  64963120
</t>
  </si>
  <si>
    <t>Activación de Minutos 93238677</t>
  </si>
  <si>
    <t xml:space="preserve">Señores agradeceré a ustedes me puedan ayudar con la devolución de los minutos que ha consumido en llamado a teléfonos de CAM el señor: Miguel Sandoval Celular Nº 93238677
</t>
  </si>
  <si>
    <t>Activación de Minutos 68307823</t>
  </si>
  <si>
    <t xml:space="preserve">Señores agradeceré a ustedes me puedan ayudar con la devolución de los minutos que ha consumido en llamado a teléfonos de CAM el señor: Jose Varela Celular Nº  68307823
</t>
  </si>
  <si>
    <t xml:space="preserve">Señores agradeceré a ustedes me puedan ayudar con la devolución de los minutos que ha consumido en llamado a teléfonos de CAM el señor Jose Varela Celular Nº  6-8307823
</t>
  </si>
  <si>
    <t>cambio de IP sitio web</t>
  </si>
  <si>
    <t xml:space="preserve">Como lo hablamos por teléfono, deberán apuntar su dominio (registro A con www y sin www) a la siguiente IP.  
El registro A esta apuntando actualmente a: 200.6.118.163 y debe apuntar a la IP 184.168.54.1 Nosotros haremos una página para que muestre con el logo y teléfonos de contacto y diciendo que estamos trabajando en un nuevo sitio web
</t>
  </si>
  <si>
    <t>Aumento Minutos - Abonado 74317234</t>
  </si>
  <si>
    <t xml:space="preserve">Estimado Ramón: Te solicito el favor de aumentar al abonado 7 431 72 34, Florencio Araya E., 200 minutos adicionales.
Adjunto Formulario. Se agradece la gestión. Atte.
</t>
  </si>
  <si>
    <t xml:space="preserve">Estimado Ramón: Te solicito el favor de aumentar al abonado 7 431 72 34, Florencio Araya E., 200 minutos adicionales.
Adjunto Formulario. Se agradece la gestión.
</t>
  </si>
  <si>
    <t>Aumento Minutos - Abonado 92212109</t>
  </si>
  <si>
    <t xml:space="preserve">Estimado Ramón: Junto con saludarte solicito tu gestión para aumentar al abonado 9 221 21 09, Moises Zárate A., 200 minutos adicionales. Adjunto Formulario. Agradecido. Atte.
</t>
  </si>
  <si>
    <t>Solicita poder generar devolución minutos ON-NET</t>
  </si>
  <si>
    <t xml:space="preserve">Estimados Señores agradeceré el poder generar la devolución de los minutos ON-NET de mi teléfono celular número 94691416, ya que me queda poco saldo y mañana viajo a realizar trabajos a la zona de Copiapó en donde deberé realizar varias coordinaciones con clientes de la zona.  Quedo atento a vuestros comentarios.  Saludos cordiales,
</t>
  </si>
  <si>
    <t xml:space="preserve">Descarga Revista </t>
  </si>
  <si>
    <t xml:space="preserve">Estimados, necesito descargar la revista de Graña y Montero que viene en formato PDF. Puedo hacerlo directamente o lo realizan ustedes?http://www.granaymontero.com.pe/intranet/default.aspx 
Este procedimiento lo realizo cada tres meses Aproximadamente
</t>
  </si>
  <si>
    <t xml:space="preserve">Estimados favor solicito dar el alta de la siguiente estación de trabajo en el AD y agregar a la respectiva OU de Chile: CHLCAMF111300
</t>
  </si>
  <si>
    <t xml:space="preserve">Estimados favor de realizar devolución de minutos al móvil de  Juan Retamal: Fono 63090408 Juan Retamal - Conexiones TI Plan 100 Desde ya agradecido.
</t>
  </si>
  <si>
    <t>Plataformar HP Pro 3000 - Renovación JCAV</t>
  </si>
  <si>
    <t xml:space="preserve">Estimados favor solicito realizar el plataformado de un equipo HP Pro 3000 s/n: MXL10503ZJ Inv. Activo: 111300 asociado al usuario Abarca Villena, Juan, CAM - CL071698912:
</t>
  </si>
  <si>
    <t>Plataformar HP Pro 3000 - Renovación RCC</t>
  </si>
  <si>
    <t xml:space="preserve">Estimados favor solicito realizar el plataformado de un equipo HP Pro 3000 s/n: MXL034083P Inv. Activo: 110871 asociado al usuario Castillo Contreras, Rodrigo Guillermo, CAM - CL138887790:
</t>
  </si>
  <si>
    <t>Plataformar HP Pro 3000 - Renovación HIS</t>
  </si>
  <si>
    <t xml:space="preserve">Estimados favor solicito realizar el plataformado de un equipo HP Pro 3000 s/n: MXL10505GZ Inv. Activo: 110399 asociado al usuario Iturrieta Silva, Hector, CAM - CL100526255:
</t>
  </si>
  <si>
    <t xml:space="preserve">Estimados, favor solicito dar el alta de la siguiente estación de trabajo en el AD de Chile y agregar a la OU respectiva: chlcamf110545
</t>
  </si>
  <si>
    <t>Alias de Correo - CL106168539</t>
  </si>
  <si>
    <t xml:space="preserve">Estimados como estas, les comento que hasta hoy trabajo en Cam, necesito pedirles que puedan traspasar mi correo electrónico a Pablo Canales (pacv@cam-la.com) para que pueda seguir viendo todos los pendientes que puedan existir…
Muchas gracias por todo
</t>
  </si>
  <si>
    <t>Punto de red oficina BSM</t>
  </si>
  <si>
    <t xml:space="preserve">Estimados Favor verificar punto de red en oficina BSM, ya que está golpeado y no se tiene acceso. Atte.,
</t>
  </si>
  <si>
    <t>telefonos</t>
  </si>
  <si>
    <t xml:space="preserve">Ramón y Luis: Les envio este e-mail para solicitar la re-conexión de los teléfonos desde otro anexo. Gracias Saludos
</t>
  </si>
  <si>
    <t>Impresora Okidata 320</t>
  </si>
  <si>
    <t>Estimado en estos días he tenido problemas con la impresora de punto la cual la ocupo para emitir guías en quintuplicado, la han venido a ver y ayer me indicaron que debe tener problemas de tarjeta y me indican que están solicitando un cambio para su reposición por una que tienen ustedes, solicito puedan dar urgencia a este tema ya que las guías las debo realizar en forma manual y es bastante el tiempo que ocupo en ello ya que diariamente son alrededor de 30 unidades que debo emitir con bastantes datos.</t>
  </si>
  <si>
    <t>Duran Galarce, Carlos, CAM</t>
  </si>
  <si>
    <t xml:space="preserve">Estimados Favor necesito permisos de administrador para la carpeta compartida de prevención de riesgos
</t>
  </si>
  <si>
    <t xml:space="preserve">Señores agradeceré a ustedes me puedan ayudar con la devolución de los minutos que ha consumido en llamado a teléfonos de CAM el señor Javier Urrutia Celular Nº  64963120
</t>
  </si>
  <si>
    <t xml:space="preserve">Señores agradeceré a ustedes me puedan ayudar con la devolución de los minutos que ha consumido en llamado a teléfonos de CAM el señor Pablo Ramírez  Celular Nº  68780122
</t>
  </si>
  <si>
    <t xml:space="preserve">Señores agradeceré a ustedes me puedan ayudar con la devolución de los minutos que ha consumido en llamado a teléfonos de CAM el señor Jose Varela  Celular Nº  6-8307823
</t>
  </si>
  <si>
    <t>CONEXION A WIFI</t>
  </si>
  <si>
    <t xml:space="preserve">Estimados: Favor tratar conexión a WIFI. Presenta problemas de conexión en Oficina. cl14294751-k
</t>
  </si>
  <si>
    <t>Sin conexión a Internet-Red</t>
  </si>
  <si>
    <t xml:space="preserve">Estimado Ramón estoy sin red, algún problema con mi equipo? Saludos, SEM 
</t>
  </si>
  <si>
    <t>COMITE SSL</t>
  </si>
  <si>
    <t xml:space="preserve">Estimados: Favor su ayuda con el problema del mail más abajo. Atentamente,
Estimada Martha:
Lamentablemente problemas técnicos en las líneas telefónicas imposibilitan efectuar la comunicación para conectar a Perú.
Según nos señala nuestra área de TI, el problema radicaría en Chile, ya que nosotros podemos hacer la conexión al # que nos indican, seguimos las instrucciones digitando el # de pin y luego nos identificamos presionando posteriormente la tecla # y allí es donde se pierde la comunicación.  Ojalá se pueda superar pronto este impase.
</t>
  </si>
  <si>
    <t>Tuve problema con mi clave de ingreso a ORACLE el día Jueves e ingrese a la opción para renovarla, pero no he recibido respuesta de vuelta, me pueden ayudar a obtener mi nueva clave</t>
  </si>
  <si>
    <t>EJECUCION DE REPORTE EN ORACL</t>
  </si>
  <si>
    <t xml:space="preserve"> En la ejecución de Reportes, al parecer hay problemas, ya que no termina el proceso</t>
  </si>
  <si>
    <t>Descargar PDF del sistema</t>
  </si>
  <si>
    <t>Favor su ayuda, ya que no puedo obtener los PDF de las OC del sistema</t>
  </si>
  <si>
    <t>Anexo sala 3er piso</t>
  </si>
  <si>
    <t xml:space="preserve">Ramón: Sólo recibir y generar como anexo. Saludos,
</t>
  </si>
  <si>
    <t>Minutos en mi celular 68484015</t>
  </si>
  <si>
    <t xml:space="preserve">Estimados agradeceré ver la disponibilidad en mi celular, según consulta hecha hoy, todavía me quedan minutos, pero cuando trato de llamar estas se cortan, si no son los minutos puede que sea el aparato, de antemano gracias por su gestión. Bueno si son los minutos favor cargar unos 300 más donde corresponda. Saludos,
</t>
  </si>
  <si>
    <t xml:space="preserve">Estimados favor cargar los minutos llamados a Cam de:  
94314878 Vladimir Sepúlveda Gracias.
</t>
  </si>
  <si>
    <t>Solicita poder generar devolución minutos ON-NET a especialistas de la Unidad de SSEE por Proyecto a realizar en el Norte Grande</t>
  </si>
  <si>
    <t>Estimados Señores TI: agradeceré poder gestionar la devolución de los minutos ON-NET de los celulares corporativos de los funcionarios que a continuación detallaré, ya que debido a la tarea que realizarán, deberán efectuar  una importante cantidad de coordinaciones con todos los clientes involucrados en el norte del país.
José Miguel Miranda - 93460744</t>
  </si>
  <si>
    <t xml:space="preserve">Estimados Señores TI: agradeceré poder gestionar la devolución de los minutos ON-NET de los celulares corporativos de los funcionarios que a continuación detallaré, ya que debido a la tarea que realizarán, deberán efectuar  una importante cantidad de coordinaciones con todos los clientes involucrados en el norte del país.
Sr. Harry Pugín Gaete - 89037556
</t>
  </si>
  <si>
    <t>Estimados Señores TI:
Agradeceré poder gestionar la devolución de los minutos ON-NET de los celulares corporativos de los funcionarios que a continuación detallaré, ya que debido a la tarea que realizarán, deberán efectuar  una importante cantidad de coordinaciones con todos los clientes involucrados en el norte del país.
Sr. Patricio Carvajal Aguilar  - 94402575</t>
  </si>
  <si>
    <t>Estimados Señores TI agradeceré poder gestionar la devolución de los minutos ON-NET de los celulares corporativos de los funcionarios que a continuación detallaré, ya que debido a la tarea que realizarán, deberán efectuar  una importante cantidad de coordinaciones con todos los clientes involucrados en el norte del país.
Sr. Mauricio Basaez Araya  - 85014968</t>
  </si>
  <si>
    <t>Estimados Señores TI: Agradeceré poder gestionar la devolución de los minutos ON-NET de los celulares corporativos de los funcionarios que a continuación detallaré, ya que debido a la tarea que realizarán, deberán efectuar  una importante cantidad de coordinaciones con todos los clientes involucrados en el norte del país.
Sr. José Luis Rosales Berríos - 85027788</t>
  </si>
  <si>
    <t>Aumento minutos Cel 93235237</t>
  </si>
  <si>
    <t xml:space="preserve">Estimado Ramón:
Junto con saludarte, solicito favor de aumentar al abonado , quien suscribe, fono  9 3235237 , 300 minutos adicionales.
Adjunto Formulario y copia a mi Jefatura.
Agradeciendo desde ya tu gestión.
Atte.
</t>
  </si>
  <si>
    <t>Aumento Minutos - Abonado 9 2431447  URGENTE</t>
  </si>
  <si>
    <t>Moisés, y Jaime, favor cargar a mi celular MÍNIMO  200 minutos para mañana, los que tengo me alcanzan con suerte para hoy.  
Se restituyen los minutos On Net.</t>
  </si>
  <si>
    <t xml:space="preserve">Estimados favor solicito dar de alta las siguientes estaciones de trabajo en el AD de Chile y agregar a la OU respectiva: Chlcamp110960 Chlcamp111221
</t>
  </si>
  <si>
    <t>Clave Oracle antiguo</t>
  </si>
  <si>
    <t>Favor enviar nueva clave de Oracle antiguo, cl131290845</t>
  </si>
  <si>
    <t xml:space="preserve">Estimados favor dar alta al equipo CHLCAMP111337.
</t>
  </si>
  <si>
    <t>Solicitud reposición minutos teléfono móvil</t>
  </si>
  <si>
    <t>Estimados necesito por favor que me repongan los minutos de mi teléfono móvil, ya que estoy en etapa de cierre de proyectos con clientes.  Estaré atento a comentarios.</t>
  </si>
  <si>
    <t>Alta Cuenta de Red</t>
  </si>
  <si>
    <t xml:space="preserve">Estimados favor solicito dar el alta de la siguiente cuenta en el AD y Exchange de Chile: ALTA DE CUENTA Display Calidad de Vida, EXTERNO Nombre completo Marcela alejandra zarate Gonzalez RUT 12.041.606-6
</t>
  </si>
  <si>
    <t>Aumento Minutos - Abonado 7 477 59 31</t>
  </si>
  <si>
    <t xml:space="preserve">Estimado Ramón: Junto con saludarte te solicito el favor de aumentar al abonado 7 477 59 31, Alberto Yañez E., 200 minutos adicionales. Adjunto Formulario. Gracias. Atte.
</t>
  </si>
  <si>
    <t xml:space="preserve"> Liberación minutos on net</t>
  </si>
  <si>
    <t xml:space="preserve">Estimados agradeceré gestionar minutos ON net para móvil 94691606, desde ya gracias.
</t>
  </si>
  <si>
    <t>Cambio Nombre Equipo -Tarapacá 934</t>
  </si>
  <si>
    <t xml:space="preserve">Estimados favor solicito regularizar el nombre de los siguientes equipos según nomenclatura utilizada en CAM:
•	CHLCAMPCL009466 – Marco Bulnes sede Tarapacá 934 P1
•	chcamf110662 – Francisco Caceres sede Tarapacá 934 P2
•	chlcam110145 – Paola Acuña Olivares sede Tarapacá 934 P2
•	chlcamfcl004029 – Rodrigo Pindave sede Tarapacá 934 P2
•	CHLCAMPCL014463 – Juan Abrigo E sede Tarapacá 934 P1
•	CHLCAMFCL002168 – Leonel San Martin Jara sede Tarapacá 934 P -1
•	chlcampcl012782 – Carlos Herrera Andrade sede Tarapacá 934 P1
•	chlcamp110724 – Jaime Morales sede Tarapacá 934 P1 (no replica políticas ni control de inventario).
</t>
  </si>
  <si>
    <t>Cambio Nombre PC - Sede Zenteno I y II</t>
  </si>
  <si>
    <t xml:space="preserve">Estimados favor solicito rectificar los nombres de los siguientes computadores de acuerdo a la nomenclatura utilizada en CAM:
•	chlcamf-110082 – Tamara Lillo
•	chlcampcl013443 – Luis Carrasco
•	chlcamfcl001974 – Ruben Carpintero
•	CHLCAMFCL014457 – Joselyn Ortega
•	CHLCAMFCL128876375 – Patricio Muñoz
•	chlcamfcl005407 – Samuel Hernandez
•	CHLCAMPCL116320096 – Elias Sepulveda
•	chlcamcl094831 – Claudio Castro
</t>
  </si>
  <si>
    <t>Plataformar HP ProBook 6460b - Proyecto Frontel</t>
  </si>
  <si>
    <t xml:space="preserve">Estimados favor solicito realizar el plataformado de Notebook HP ProBook 6460b s/n: CNU1460YM0 Inv. Activo: 110593 el usuario asignado será enviado posteriormente por este medio a la mesa de ayuda:
</t>
  </si>
  <si>
    <t xml:space="preserve">Estimados favor solicito realizar el plataformado de Notebook HP ProBook 6460b 3000 s/n: CNU12811NM Inv. Activo: 110930 en usuario asignado será enviado posteriormente por este medio a la mesa de ayuda:
</t>
  </si>
  <si>
    <t xml:space="preserve">Ramon el numero 94691365 está bloqueado para hacer llamadas, favor tu ayuda para la habilitación.
</t>
  </si>
  <si>
    <t>Minutos On Net - Abonado 94691381</t>
  </si>
  <si>
    <t>Favor restituir los minutos a celulares CAM</t>
  </si>
  <si>
    <t>Desbloqueo Usuario - CL144362292</t>
  </si>
  <si>
    <t>Solicitud para desbloquear usuario</t>
  </si>
  <si>
    <t>Devolución de minutos a fono móvil</t>
  </si>
  <si>
    <t xml:space="preserve">Estimados favor de realizar devolución de minutos al móvil de  Christopher Hormazabal 91622100
</t>
  </si>
  <si>
    <t>Problemas CyR CGED</t>
  </si>
  <si>
    <t xml:space="preserve">Ramon buenos días, te comento que tengo problemas con CyR y no sé, si es de red CAM o CGED? Tú me podrías ayudar a solucionar este inconveniente, ya que CGED no me entrega ninguna respuesta y necesito cargar trabajo a las cuadrillas de CyR. 
</t>
  </si>
  <si>
    <t>Configurar Nuevo Perfil</t>
  </si>
  <si>
    <t xml:space="preserve">Estimados favor contactarse al siguiente anexo n° 7974 para configurar el siguiente perfil en el equipo chlcamf110467 IP 10.33.21.56 ubicado en la sede Bodega San Martin
</t>
  </si>
  <si>
    <t>SOLICITUD DE CONTROL REMOTO A SERVIDOR PRIMEWEB</t>
  </si>
  <si>
    <t xml:space="preserve">Luis necesito que me habilites por favor el acceso remoto al servidor de Primeweb, al parecer está con problemas, no puedo acceder a los datos en línea, necesito reiniciar la máquina IP 10.33.10.156
</t>
  </si>
  <si>
    <t>SOLICITUD DE CREACION NUEVO USUARIO (LOGISTICA - BSM)</t>
  </si>
  <si>
    <t xml:space="preserve">Ramon: favor desactivar la cuenta de Almonacid, y activar la de Valentina Mendez (datos enviados por Richard Ruz).
</t>
  </si>
  <si>
    <t>Cambio de Telefono Empresa</t>
  </si>
  <si>
    <t xml:space="preserve">Estimado Ramon: gusto en saludarte,  esperando que estés bien, el tema es Hoy lleve el equipo celular NOKIA XpressMusic de la empresa al servicio técnico por  el siguiente motivo, se apaga solo, el volumen queda en silencio después que uno corta la llamada en algunos casos, en el servicio técnico  de Telefónica, me informa  que  se debe cambiar el teléfono ya que  la garantía expiro el día 15/11/2012.  Te adjunto  información entregada por Telefónica Agradecido por tu gestión
</t>
  </si>
  <si>
    <t xml:space="preserve"> Falla Impresora Matriz de punto Consola monofásica Qualytest </t>
  </si>
  <si>
    <t xml:space="preserve">Estimado Luis agradeceré puedas ayudarnos con gestionar la reparación de la impresora matriz de punto EPSION LX-300 que es utilizada para impresión de certificados.  Lo anterior, dado que se cuenta con suministros para esta impresora por un monto elevado que es necesario utilizar.  Favor tu ayuda para la reparación o reposición por otra del mismo modelo. Saludos,
</t>
  </si>
  <si>
    <t>Traslados internos Tarapaca</t>
  </si>
  <si>
    <t xml:space="preserve">Estimados, estamos realizando cambios de puestos en Tarapaca. 
Andrés Leiva y Óscar Díaz, bajan al 1er. Piso, oficina área Estudio y Propiesta. 
Pablo Canales fue trasladado a la oficina del Área Procesos de Negocio, puesto frente a la puerta. 
El Área de SSL, debe subir al 3er. Piso,   Frente a la oficina de Matías del Río, el último para Mario Garrido. 
Adelante de Mario, se debe ubicar Iván Pérez y adelante de Iván, Mariane Altamirano. 
</t>
  </si>
  <si>
    <t>Extravío CHIP Entel Número 81883988</t>
  </si>
  <si>
    <t xml:space="preserve">Ramon buenos días Una consulta en Puerto Montt se extravío el Chip de un teléfono Entel ,(solo el chip) Se procedió a bloquear por extravío el número, ante lo cual solicito tu apoyo para solicitar una nueva SIM con este mismo número celular.
De no ser tú la persona con quien se debe gestionar esto me avisas por fa. de antemano gracias. 
</t>
  </si>
  <si>
    <t>Desbloqueo Credenciales Red</t>
  </si>
  <si>
    <t xml:space="preserve">Hans de acuerdo a lo solicitado telefónicamente, se reinicia la clave de tus credenciales de red a “123456”, adjunto evidencia del login por web:
</t>
  </si>
  <si>
    <t>RE: Celulares Terreno</t>
  </si>
  <si>
    <t xml:space="preserve">Ramon favor activar los números 68308573 y 92431721
</t>
  </si>
  <si>
    <t>Problema Oracle</t>
  </si>
  <si>
    <t xml:space="preserve">Ramón favor revisar sistema Oracle, ya que presenta problemas para cambiar de Ítem y además está demasiado  lento
</t>
  </si>
  <si>
    <t>Configuracion de Telefono</t>
  </si>
  <si>
    <t xml:space="preserve">Ramon, el IP del nuevo teléfono es 10.33.21.73, favor configurar e instalar el nuevo equipo
</t>
  </si>
  <si>
    <t>Oracle</t>
  </si>
  <si>
    <t xml:space="preserve">Estimados junto con saludar quisiera solicitar revisión del sistema Oracle ya que al tratar de ingresar a mi sesión me arroja un error.  Se solicita al equipo Oracle se reinicie la contraseña
</t>
  </si>
  <si>
    <t>Altamirano Sanhueza, Mariane Daniela, CAM</t>
  </si>
  <si>
    <t>Cámara Fotográfica COOLPIX- S30</t>
  </si>
  <si>
    <t>PC de Morosidad bloqueados</t>
  </si>
  <si>
    <t xml:space="preserve">Estimados con los cambios y habilitación del personal de CyR en oficina de digitación (Morosidad), 2 equipos que se utilizan para consultas del personal de terreno ,  se bloquearon el miércoles pasado.  Favor de normalizar los siguientes PC:
CH  111189 y CH 110817
</t>
  </si>
  <si>
    <t>habilitar Servicio NEM - Abonado 63090409</t>
  </si>
  <si>
    <t xml:space="preserve">Verónica te pido por favor habilitar la simcard 8956026100082677629 el servicio de NEM PRO asociado al n° 63090409.
</t>
  </si>
  <si>
    <t>DAR DE ALTA ESTACION DE TRABAJO</t>
  </si>
  <si>
    <t xml:space="preserve">Estimados favor dar de alta equipo CHLCAMP110593 Saludos cordiales
</t>
  </si>
  <si>
    <t>activacion roaming</t>
  </si>
  <si>
    <t>Ramon favor te solicito puedas activar el roaming de mi telefono por esta semana ya que me encontrare en Colombia 
gracias mario garrido entre el 16 de Agosto al 23 de Agosto.</t>
  </si>
  <si>
    <t>Desbloqueo de pagina Web</t>
  </si>
  <si>
    <t xml:space="preserve">Estimado  necesito acceder a la página: www.webcontrol.cl
</t>
  </si>
  <si>
    <t>Favor Revisar Permisos Usuario</t>
  </si>
  <si>
    <t>Estimado Ramón Favor puedes revisar los permisos de Internet de Giselle Jiménez, le he llamado varias veces la atención por estar conectada a temas no laborales. Quizá se conecta con otra cuenta, favor tú ayuda, de tener los permisos, favor bloquear TODO lo que no tenga relación con CAM S.A.</t>
  </si>
  <si>
    <t>Aumento Minutos</t>
  </si>
  <si>
    <t xml:space="preserve">ESTIMADOS, YA SE TERMINARON LOS 44 MINUTOS, AYER ME QUEDÉ SIN MINUTOS CUANDO ESTABA EN EL CRUCE DE ANDRÉS BELLO.  SOLICITO POR LO MENOS 30 MINUTOS MÁS EN FORMA URGENTE. TENGO TRABAJOS HOY Y MAÑANA.  HOY NO ESTÁ JAIME VERGARA PARA QUE PIDA LOS MINUTOS
</t>
  </si>
  <si>
    <t>Móvil N° 89207981 Pedro Orellana O.</t>
  </si>
  <si>
    <t xml:space="preserve">Estimados Señores Junto con saludarles, Les solicito ver si nuestro inspector  de Terreno Sr. Pedro Orellana Oyarce, disponibles minutos entre llamados internos CAM para activarlos ya que esta sin minutos para coordinar con clientes y chilectra. Si no fuera así cual sería el curso regular para aumentar parcialmente un aumento de minutos (100) hasta la fecha de recarga normal. Atento a sus consultas y agradeciendo vuestra  gestión
</t>
  </si>
  <si>
    <t xml:space="preserve"> Concurrentes Oracle</t>
  </si>
  <si>
    <t xml:space="preserve">Nuevamente tengo problemas para descargar los PDF del sistema </t>
  </si>
  <si>
    <t>reportes no finalizan</t>
  </si>
  <si>
    <t>Nuevamente los reportes no finalizan, llevo mas de 20 minutos a la espera que termine</t>
  </si>
  <si>
    <t xml:space="preserve">Hola Ramon Favor Cargar Minutos On Net , gracias. Gracias,
</t>
  </si>
  <si>
    <t>sin minutos</t>
  </si>
  <si>
    <t xml:space="preserve">Ramon, me quede sin minutos, me pueden abonar?.  Gracias
</t>
  </si>
  <si>
    <t>MINUTOS CELULAR</t>
  </si>
  <si>
    <t xml:space="preserve">Ramón favor necesito recargar minutos residuales al teléfono 9334480 agradeceré tu gestión. Quedo atento a tus comentarios.
</t>
  </si>
  <si>
    <t xml:space="preserve">Sres. agradeceré poder enviarnos el listado de números marcados del celular en comento. Agradecido
</t>
  </si>
  <si>
    <t>Abono   90158529</t>
  </si>
  <si>
    <t xml:space="preserve">Estimados me quedé sin minutos, podrían confirmarme si pueden abonarme minutos a mi celular. Saludos cordiales,
</t>
  </si>
  <si>
    <t xml:space="preserve">Estimados: Agradeceré gestionar minutos ON net para móvil 68437461. Saludos cordiales.                                                  
</t>
  </si>
  <si>
    <t>móvil 94691462</t>
  </si>
  <si>
    <t xml:space="preserve">Estimados, favor habilitar minutos on net. Atte.,
</t>
  </si>
  <si>
    <t>Reset de Password</t>
  </si>
  <si>
    <t xml:space="preserve">Estimados Podrían resetear la password de clcertificacion2? El usuario Cristian Soto no conoce la clave del segundo perfil que ocupan en este equipo por lo que no he podido configurarlo para entregarlo.
</t>
  </si>
  <si>
    <t>Solicitud minutos celular José Aravena</t>
  </si>
  <si>
    <t>Agradeceré gestionar minutos adicionales para José Aravena, se adjunta formulario de solicitud.</t>
  </si>
  <si>
    <t>Minutos on net 94691356</t>
  </si>
  <si>
    <t xml:space="preserve">Estimados: Agradeceré reponer los minutos on net a mi número. Atte.,
</t>
  </si>
  <si>
    <t>SOLICITUD DE GESTION - NO ES POSIBLE RECUPERAR CONTRASEÑA</t>
  </si>
  <si>
    <t>Estimados TI Buenos días. Solicito vuestra gestión para solucionar lo siguiente: El usuario CL98582363 Carlos Hueraman tiene problemas para recuperar su contraseña de Oracle a través de la aplicación. Quedo a la espera de vuestra respuesta.</t>
  </si>
  <si>
    <t>Alta estación de trabajo</t>
  </si>
  <si>
    <t xml:space="preserve">Estimados, Favor dar de alta el equipo CHLCAMP111338.
Saludos cordiales.
</t>
  </si>
  <si>
    <t xml:space="preserve">Señores agradeceré a ustedes me puedan ayudar con la devolución de los minutos que ha consumido en llamado a teléfonos de CAM el señor: Miguel Sandoval Celular Nº 93238677
</t>
  </si>
  <si>
    <t>Minutos en Celular</t>
  </si>
  <si>
    <t xml:space="preserve">Estimado ayer quedé sin minutos me puedes restituir los minutos?.
</t>
  </si>
  <si>
    <t>Ayuda telefon maestro  Juan Becerra  celular 64963119</t>
  </si>
  <si>
    <t xml:space="preserve">Ramon agradeceré de tu ayuda con teléfono de maestro Juan Becerra N° 64963119  el cual indica PIN  bloqueado, ingrese código PUK
</t>
  </si>
  <si>
    <t xml:space="preserve">Señores agradeceré a ustedes me puedan ayudar con la devolución de los minutos que ha consumido en llamado a teléfonos de CAM el señor Alex Pacheco Celular Nº  6-4454576
</t>
  </si>
  <si>
    <t>Dar alta estación de trabajo</t>
  </si>
  <si>
    <t xml:space="preserve">Estimados favor solicito dar el alta de la siguiente estación de trabajo en el AD de Chile y agregar a la OU respectiva: CHLCAMP110930
</t>
  </si>
  <si>
    <t>Aprobación de Orden de Compra</t>
  </si>
  <si>
    <t xml:space="preserve">Estimados Me están consultando por una O.C. que tiene que ser aprobada por Carlos Abarca quien está de vacaciones. 
¿Quien tiene que aprobarla en el sistema? ¿O hay que esperar a que Carlos vuelva? Saludos y gracias
</t>
  </si>
  <si>
    <t>Cambio de Lector</t>
  </si>
  <si>
    <t>Solicito por favor realizar cambio de lector de CD dañado</t>
  </si>
  <si>
    <t>Harrison Muñoz, Leandro, CAM</t>
  </si>
  <si>
    <t>Problemas de Internet - Enlace Zenteno 2</t>
  </si>
  <si>
    <t xml:space="preserve">Ramon te comento que tenemos problemas con internet en Zenteno 2, toda la mañana a estado con intermitencia.
</t>
  </si>
  <si>
    <t>Solicito atención servico técnico para impresora</t>
  </si>
  <si>
    <t xml:space="preserve">Ramón, por favor solicito atención de servicio técnico a la brevedad para nuestra impresora la cual está imprimiendo hojas con espacios en blanco y además hay una línea negra marcada en el extremo derecho de la hoja.  Ubicación; Carlos Silva Vildosola 824 – San Miguel (área de conexiones) la marca es AFICIO 3350B – SERIE M6201800132
</t>
  </si>
  <si>
    <t>Problemas acceso Oracle - Oracle Produccion</t>
  </si>
  <si>
    <t xml:space="preserve">Estimados Este error se presenta en forma constante, gracias.
</t>
  </si>
  <si>
    <t>Teléfono con Falla</t>
  </si>
  <si>
    <t xml:space="preserve">Estimados Que el equipo de Sergio Lara Canales, número 94691450, presenta fallas reiteradas. Favor indicar procedimiento a seguir.
</t>
  </si>
  <si>
    <t xml:space="preserve">Salvapantalla - 80 GyM </t>
  </si>
  <si>
    <t xml:space="preserve">Estimados favor solicito aplicar el siguiente salvapantallas para ser replicado en las políticas de CAM Chile http://joequispe.com/grana/salvapantalla_grana.swf
</t>
  </si>
  <si>
    <t>configurar impresora oficina señor Winkler</t>
  </si>
  <si>
    <t xml:space="preserve">Estimados Solicito favor configurar impresora personal de la oficina del señor Winkler.
</t>
  </si>
  <si>
    <t>PROBLEMAS CON TELEFONO</t>
  </si>
  <si>
    <t xml:space="preserve">Estimados, buen día Me podrían ayudar debido a que mi teléfono indica RED NO DISPONIBLE. Por su gestión de antemano, muchas gracias
</t>
  </si>
  <si>
    <t>Configurar Perfil - Admin SIOT</t>
  </si>
  <si>
    <t>Estimados Favor proceder con la configuración e implementación del perfil asociado al siguiente usuario: Display: Zuñiga Zuñiga, Christian Octavio, EXTERNO User: cozz Login: CL139322398 Contraseña: Passw0rd Mail: cozz@cam-la.com.  El equipo se encuentra en la sede El Cortijo 85 P1 y su anexo de contacto es 7329</t>
  </si>
  <si>
    <t>RE: REQ00018143 : Clave Oracle antiguo</t>
  </si>
  <si>
    <t xml:space="preserve">Estimados Favor ver clave de los dos Oracle, ya que ambos están bloqueados Cl131290845.  Trate de cambiarla a través de la pagina, sin resultado
</t>
  </si>
  <si>
    <t>Usuario Bloqueado</t>
  </si>
  <si>
    <t xml:space="preserve">Ramón Solicito tu ayuda con un usuario de la bodega San Martin el cual no puede ingresar a su equipo, hoy cambio la contraseña y no puede entrar. CL:132472157 Usuario: Patricio Fuentes  Anexo: 7750 
</t>
  </si>
  <si>
    <t>Fuentes Chandia, Patricio Humberto, CAM</t>
  </si>
  <si>
    <t>TRANSFORMADOR DE TELEFONO  7873</t>
  </si>
  <si>
    <t xml:space="preserve">Estimado sería posible que me consiguiera un transformador del teléfono, ya que el mío con el cambio de oficina y el ir y venir de los maestros que están trabajando acá al mover unos muebles se rompió y quedo inutilizado 
</t>
  </si>
  <si>
    <t>Carpintero Bravo, Ruben Antonio, CAM</t>
  </si>
  <si>
    <t>Creación de Rol</t>
  </si>
  <si>
    <t xml:space="preserve">Estimado Luis: Favor crear rol usuario para ingreso a la red
Christian Octavio Zuñiga Zúñiga Rut:  13.932.239-8 Se requiere permiso de administrador 
</t>
  </si>
  <si>
    <t>sin anexo</t>
  </si>
  <si>
    <t xml:space="preserve">Estimados Desde esta mañana me encuentro sin anexo, genere el ticket # 26268 en busca de una solución pero todavía no se soluciona el problema.  Solicito revisar el tema gracias
</t>
  </si>
  <si>
    <t>Reyes Castro, Esteban Javier, EXTERNO</t>
  </si>
  <si>
    <t>PROBLEMAS DE INTERNET</t>
  </si>
  <si>
    <t xml:space="preserve">Estimados: Les solicito puedan acelerar la solución al tema del internet y comunicaciones.  Recibimos todos los días reclamo de Chilectra por este tema. 
</t>
  </si>
  <si>
    <t>Minutos celular</t>
  </si>
  <si>
    <t xml:space="preserve">Hola Ramón, por favor me podrías liberar minutos de celular?  Atentamente,
</t>
  </si>
  <si>
    <t>Solicitud mouse y teclado</t>
  </si>
  <si>
    <t xml:space="preserve">Estimado Ramón, te agradecería me pudieras indicar como puedo obtener un mouse y un teclado, ya que hoy es mi primer día de trabajo y solo tengo disponible un monitor.  Saludos, Claudia Brantt
</t>
  </si>
  <si>
    <t>Brantt Zumarán, Claudia Andrea, CAM</t>
  </si>
  <si>
    <t xml:space="preserve">Señores Agradeceré a ustedes me puedan ayudar con la devolución de los minutos que ha consumido en llamado a teléfonos de CAM el señor Pablo Ramírez.  Celular Nº  68780122
</t>
  </si>
  <si>
    <t>Roaming 94691367</t>
  </si>
  <si>
    <t xml:space="preserve">Por favor, solicita la habilitación de roaming para martes 27/08 hasta jueves 29/08, que estare en Sao Paulo. </t>
  </si>
  <si>
    <t>Baja Cuenta Corporativa</t>
  </si>
  <si>
    <t xml:space="preserve">Estimados favor solicito dar de baja la siguiente cuenta corporativa en el AD y Exchange de Chile a partir de las 16:00 hrs. de Chile: Fuentes Saa, Jennifer Karen, CAM - CL170692373
</t>
  </si>
  <si>
    <t>Folio APN CAM - Movistar</t>
  </si>
  <si>
    <t>Walter, se requiere que del APN de CAM puedan llegar a las IP nuevas (infra en España)
El folio asociado al reclamo de la APN de CAM no llegue a al Gateway por defecto 10.33.10.254 es n° 1572917.</t>
  </si>
  <si>
    <t>sincronización correos señor Winkler en Iphone</t>
  </si>
  <si>
    <t xml:space="preserve">Estimados el señor Winkler me ha dicho que no se le están sincronizando los correos en el Iphone. Favor revisar. Atentamente,
</t>
  </si>
  <si>
    <t xml:space="preserve">Estimados favor solicito dar el alta de las siguientes estaciones de trabajo en el AD de Chile y agregar a la OU respectiva: chlcamf110748
</t>
  </si>
  <si>
    <t>Instalación Nuevo Equipo</t>
  </si>
  <si>
    <t xml:space="preserve">Estimados solicito realizar el plataformado del siguiente equipo: HP Compaq Pro 4000 SFF S/N:MXL2011LLC Inventario Activo:CH-111069: 
</t>
  </si>
  <si>
    <t>Solicitud Mantención para impresora Ricoh</t>
  </si>
  <si>
    <t xml:space="preserve">Estimados solicito realizar mantención a la impresora, al escanear se presenta una raya en la copia. Adjunto copia de 1 escaner.  Los datos de la impresora:  Ricoh MP 2352sp - serie W662h800365. Primer piso de Tarapacá 924. Área medición y pérdidas. Atentamente.
</t>
  </si>
  <si>
    <t>Lentitud de red</t>
  </si>
  <si>
    <t xml:space="preserve">Miguel/Ramon aparentemente existe algún problema de red el dia de hoy ya que el ingreso a Intranet como el trabajar en SIOT esta sumamente lento. Ya reiniciaron la pagina del SIOT y continua con el mismo problema, lo que nos lleva a pensar que puede ser un problema de red.  Agradeceremos su gestion al respecto.
</t>
  </si>
  <si>
    <t>Configurar Telefono IP Yealink T26P - Anexo 7345</t>
  </si>
  <si>
    <t xml:space="preserve">Estimados favor coordinar con el técnico residente sede Tarapacá 934 la configuración del teléfono Yealink T26P con los siguientes datos asociado anexo 7345 Claudia Brantt (ubicado en P3 PyC Corp.):
</t>
  </si>
  <si>
    <t>Estimados me pueden bajar el siguiente archivo de https://www.dropbox.com/s/efrhpiuf2ui654x/PrimeWebFormSetup.zip saludos</t>
  </si>
  <si>
    <t xml:space="preserve">Estimados favor solicito dar el alta de las siguientes estaciones de trabajo en el AD de Chile y agregar a la OU respectiva: Chlcamp110753
</t>
  </si>
  <si>
    <t>Servicio NEM PRO - Habilitar</t>
  </si>
  <si>
    <t xml:space="preserve">Verónica favor te pido habilitar el servicio de NEM PRO de las siguientes líneas telefónicas: 68399219 - 93227327 - 94691347 Indícame cuando estén activas por favor.
</t>
  </si>
  <si>
    <t>Solicitud Nueva Impresora A3</t>
  </si>
  <si>
    <t xml:space="preserve">Ramón favor cotizar impresora con formato A3 Gracias Jpe
</t>
  </si>
  <si>
    <t xml:space="preserve">punto de red </t>
  </si>
  <si>
    <t xml:space="preserve">Estimados informo que en Zenteno 2 hay puntos de red que no se encuentran operativos favor ver a la brevedad atento a sus comentarios 
</t>
  </si>
  <si>
    <t xml:space="preserve">Estimados Luis y Ramón Por favor, necesito que dispongan roaming de voz y datos para mi celular 56/9 74799961. &gt;Lugar: Lima, Perú. Periodo : Jueves 22, Viernes 23 y Sábado 25. Saludos y gracias,
</t>
  </si>
  <si>
    <t>Cambio de puesto</t>
  </si>
  <si>
    <t>Luis/Ramon, agradeceré favor verificar que el puesto donde se ubico a Andres Leiva cuente con el punto de red y anexo correspondiente</t>
  </si>
  <si>
    <t>Habilitación de Teléfono</t>
  </si>
  <si>
    <t>Ramón cambiar de usuario el teléfono con IP 172.16.0.201 de José Sáez a Andrés Leiva.</t>
  </si>
  <si>
    <t>Ramón según instrucción de Miguel Salas solicito habilitar el teléfono con IP 172.16.0.237 de mi puesto de Trabajo</t>
  </si>
  <si>
    <t>Configurar Perfil - NTB Frontel</t>
  </si>
  <si>
    <t xml:space="preserve">Al notebook 110930 Display: Henriquez Torres, Victor Alexis, CAM User: vaht Login: CL158678527 Contraseña: Passw0rd Mail: vaht@cam-la.com
</t>
  </si>
  <si>
    <t xml:space="preserve">Estimados favor configurar los perfiles en cada notebook: 
Al notebook Inv. Activo:110593 Display: Hermosilla Rebolledo, Cristian Elias, CAM User: cehr Login: CL125302610 Contraseña: Passw0rd Mail: cehr@cam-la.com
</t>
  </si>
  <si>
    <t>Plataformado - Notebook Frontel</t>
  </si>
  <si>
    <t xml:space="preserve">Estimados olicito realizar plataformado del siguiente equipos: HP 6530b s/n: CNU8292W6B Inv. Activo CH-111076
</t>
  </si>
  <si>
    <t>ecurso en Red - Carpeta Contratistas : JUAN LUIS CORONADO : 12.628.658-9</t>
  </si>
  <si>
    <t xml:space="preserve">Estimado Ramón. Mucho agradeceré permitirme y tener acceso a la siguiente carpeta.: Carpeta creada en la raíz de \\camfserver Muchas Gracias 
</t>
  </si>
  <si>
    <t>Coronado Nuñez, Juan Luis, CAM</t>
  </si>
  <si>
    <t>Instalación y Movimiento Usuario Tarapacá</t>
  </si>
  <si>
    <t>Estimados favor conectar al usuario Acevedo Seguel, Roberto Juan - CL080466919 y configurar su anexo fijo con los siguientes datos: IP: 172.16.0.117 Subred: 255.255.255.0 Gateway 172.16.0.1 Vlan:200.  El usuario se encuentra ubicado en la sede Tarapacá 934 P2 sector CIT.</t>
  </si>
  <si>
    <t xml:space="preserve">Estimados favor solicito dar el alta de las siguientes estaciones de trabajo en el AD de Chile y agregar a la OU respectiva:
</t>
  </si>
  <si>
    <t>acceso a web</t>
  </si>
  <si>
    <t xml:space="preserve">Me encuentro en una reunión y necesito acceder a la siguiente página Web www.smarkia.com, me puedes desbloquear el acceso a esta página por favor.
Estoy  conectado a cam.corp
</t>
  </si>
  <si>
    <t>solicitud acceso - servicio traducción google</t>
  </si>
  <si>
    <t xml:space="preserve">Solicito acceso al servicio de traducción de google.
Motivo: trabajo acerca de los términos y condiciones de venta de servicios de CAM, junto con el área legal de la compañía
</t>
  </si>
  <si>
    <t>Mujica Bascuñan, Alonso, CAM</t>
  </si>
  <si>
    <t>Cambio equipo celular - Abonado 94691614</t>
  </si>
  <si>
    <t xml:space="preserve">Estimados agradeceré gestionar el cambio de los siguientes equipos celulares 94691614, Jorge Ríos
</t>
  </si>
  <si>
    <t>Plataformar Notebook - Gcia. Operaciones CAV</t>
  </si>
  <si>
    <t xml:space="preserve">Estimados solicito realizar el plataformado del siguiente equipo: Lenovo ThinkPad X230 s/n:R9XYTK1 Inventario Activo: (Agregar): 
</t>
  </si>
  <si>
    <t>Plataformar Notebook - Gcia. Operaciones JEFD</t>
  </si>
  <si>
    <t xml:space="preserve">Estimados solicito realizar el plataformado del siguiente equipo: Lenovo ThinkPad X230 s/n:R9XYTL6 Inventario Activo: (Agregar): 
</t>
  </si>
  <si>
    <t xml:space="preserve">AD REGISTRO DE HOST </t>
  </si>
  <si>
    <t xml:space="preserve">Estimados fFavor solicito dar el alta de las siguientes estaciones de trabajo en el AD de Chile y agregar a la OU respectiva: chlcamf110361
</t>
  </si>
  <si>
    <t xml:space="preserve">Estimados favor solicito dar el alta de las siguientes estaciones de trabajo en el AD de Chile y agregar a la OU respectiva: chlcamp111261
</t>
  </si>
  <si>
    <t>Ref. Ticket n° 157 2917- APN Problemas CAM Chile S.A.</t>
  </si>
  <si>
    <t xml:space="preserve">Miguel Adjunto los detalles asociados a la simcard:
N° de Simcard:8956026100069182288 - N° de Abonado: - 1917827 - 	APN: cam.movistar.cl - Asociado a la Caja GPS Virtual – Cliente 23290272-
</t>
  </si>
  <si>
    <t>Informacion canal Internacional</t>
  </si>
  <si>
    <t xml:space="preserve">Buenos días Ramon, solicitamos de su colaboración, por los cambio de enrutamiento en el canal Internacional que estamos tramitando ante Telefónica nos están solicitando el TwisCircuitID el cual no lo tenemos, solamente tenemos los ID de los servicios locales. Quedo atento sus comentarios.
</t>
  </si>
  <si>
    <t xml:space="preserve">Estimados favor solicito dar el alta de las siguientes estaciones de trabajo en el AD de Chile y agregar a la OU respectiva:
chlcamf111262 - Chlcamf110415 - 	Chlcamp111260 - Chlcamf110025 - Chlcamp025403 - Chlcamp110414 - Chlcamf110145 - Chlcamp110203
</t>
  </si>
  <si>
    <t>SOLICITUD DE TONER - IMPRESORA BSM</t>
  </si>
  <si>
    <t xml:space="preserve">Estimados TI
Buenos días. Solicito vuestra gestión para obtener un toner para la impresora MP201SPF (Serie n° W3029502990), ubicada en la oficina del área de Transportes y Distribución en Bodegas San Martin. Quedo a la espera de vuestra respuesta.
</t>
  </si>
  <si>
    <t>Problema con correo Srta. Anita Maria Ortiz Garcés</t>
  </si>
  <si>
    <t xml:space="preserve">Buen día Sres. Favor restablecer contraseña de Srta. Anita Maria Ortiz Garcés, ya que no puede ingresar a su correo.  Contraseña antigua Passw0rd Correo amog@cam-la.com De antemano gracias 
</t>
  </si>
  <si>
    <t>Plataformar PC BSM - Logistica CHLCAMF111093</t>
  </si>
  <si>
    <t xml:space="preserve">Estimados solicito realizar el plataformado del siguiente equipo: Dell Optiplex 755 s/n:FTCJXF1 Inventario Activo: 111093: 
Equipo ya se encuentra en poder del técnico residente de la sede El Cortijo 85 P1.  El usuario a configurar el perfil será Fuentes Chandia, Patricio Humberto, CAM - CL132472157 y se debe solicitar la contraseña al anexo # 7728.
</t>
  </si>
  <si>
    <t>Plataformar PC E&amp;P - Operaciones CHLCAMF999999</t>
  </si>
  <si>
    <t xml:space="preserve">Estimados Solicito realizar el plataformado del siguiente equipo: Lenovo ThinkCentre Edge s/n:S1HCL06 Inventario Activo: 999999: 
</t>
  </si>
  <si>
    <t>Equipo provisorio</t>
  </si>
  <si>
    <t xml:space="preserve">Estimados: Agradeceré su ayuda viendo la posibilidad de contar con un PC instalado en el antiguo escritorio del Sr. Andres Santibañez, lugar donde se ubicará la Sra. Verónica Aravena Bravo, quien aprenderá el trabajo de la Sra. Verónica Mendez y deberá contar con un PC provisorio a la brevedad.
La idea es que pueda acompañar a Verónica hasta el viernes y tener su equipo para aprender.  Aguardo sus comentarios y apoyo. Atte.,
</t>
  </si>
  <si>
    <t>Puntos de red Ana Araya</t>
  </si>
  <si>
    <t>Ramón Revisé los puntos de red de la posición de Ana Araya y detecté que ambos presentan problemas ya que en ninguno de los 2 hay tráfico de datos. Los puntos de red son los siguientes:
Dato 011 y Voz 011.</t>
  </si>
  <si>
    <t>Acceso PyC Chile - PyC Corp.</t>
  </si>
  <si>
    <t>Claudia los permisos a la carpeta en red PyC Chile han sido otorgados, adjunto evidencia: 
Acceso a la carpeta y conectar unidad de red a las siguientes rutas: \\camfserver Nombre de Carpeta PyC Chile
\\10.33.63.15 Nombre de Carpeta PyC Corp</t>
  </si>
  <si>
    <t>Conexión Fibra Enlace Zenteno</t>
  </si>
  <si>
    <t xml:space="preserve">Estimado Ramon: Tenemos problemas con sistema en Zenteno 2, esta fuera Synergia y Navegaitor.. Favor de ver urgente.
</t>
  </si>
  <si>
    <t>Retiro y Baja de Computador  y teléfono Carlos Menares</t>
  </si>
  <si>
    <t xml:space="preserve">Favor solicito coordinar el traspaso de información del equipo chlcamf111178 hacia el notebook CHLCAMPCL014776.  La usuaria es Ureta Perez, Paola, CAM y se encuentra ubicada en la sede Tarapacá 934 P1 oficina de recepción de facturas.  Adicionalmente se debe conectar a las dos impresoras locales que maneja esta oficina.  Dudas o consultas por los medios ya conocidos
</t>
  </si>
  <si>
    <t>o se ha  podido instalar PRIMEREAD en el equipo  CH110649.</t>
  </si>
  <si>
    <t xml:space="preserve">Se necesita instalar PRIMEREAD en el equipo  CH110649, este equipo tiene restricciones para instalar este Software.
Favor ver este tema para poder instalar sin problema.
</t>
  </si>
  <si>
    <t>Desbloquear pagina proyecto de innovación</t>
  </si>
  <si>
    <t>Estimados Necesitamos desbloquear esta pagina para todo Cam, es un proyecto de Chilectra. Atte.
Sitio no se encuentra, no existe</t>
  </si>
  <si>
    <t>Solicita instalar Active Sync</t>
  </si>
  <si>
    <t xml:space="preserve">Estimados Agradeceré instalar el programa Active Sync en PC de Elisa Ruiz, ya que este programa es necesario para cargar información en las PC Pocket.
</t>
  </si>
  <si>
    <t>AD REGISTRO HOST - Chlcamf110145</t>
  </si>
  <si>
    <t xml:space="preserve">Estimados favor solicito dar el alta de las siguientes estaciones de trabajo en el AD de Chile y agregar a la OU respectiva:
Chlcamf110145
</t>
  </si>
  <si>
    <t>AD REGISTRO HOST - chlcamf111093</t>
  </si>
  <si>
    <t xml:space="preserve">Estimados favor solicito dar el alta de las siguientes estaciones de trabajo en el AD de Chile y agregar a la OU respectiva:
chlcamf111093
</t>
  </si>
  <si>
    <t>Creación carpeta compartida</t>
  </si>
  <si>
    <t xml:space="preserve">Estimados Necesitamos crear la Carpeta compartida “Seguimiento de Provisiones” Para que las siguientes personas tengan permiso de lectura y escritura: Karina Gomez - Claudia Brantt - Enzo Vasquez - Pilar Mena -Daniel Cano - María Jesús Espinosa
Atenta a sus comentarios
</t>
  </si>
  <si>
    <t>Segun lo conversado</t>
  </si>
  <si>
    <t xml:space="preserve">Ramón según lo conversado telefónicamente, a las 17:00 hrs. comunicare a las 02 personas la desvinculación de la Compañía, favor reiniciar y tomar control de los equipos computacionales.
</t>
  </si>
  <si>
    <t>Compra Cargador - NTB FBSS</t>
  </si>
  <si>
    <t xml:space="preserve">Estimados favor realizar la SI/OC de la cotización adjunta a las siguientes cuentas: LLNN:300 - CECO:6100 - OP:01476
Glosa “Compra cargador notebook HP ProBook 6460b FBSS”.
</t>
  </si>
  <si>
    <t xml:space="preserve">Acaban de ser notificadas las siguientes personas.  Se van hoy.  Son del grupo de Aldo Donoso.
15444592-7	ARENAS FIGUEROA MARIA JOSE
11843614-8	FLORES MARTINEZ AURORA
</t>
  </si>
  <si>
    <t>Activación de Minutos  - Abonado 92431721</t>
  </si>
  <si>
    <t xml:space="preserve">Señores agradeceré a ustedes me puedan ayudar con la devolución de los minutos que ha consumido en llamado a teléfonos de CAM el señores Luis Santibáñez Celular N° 9-2431721
</t>
  </si>
  <si>
    <t>Activación de Minutos - 91930430</t>
  </si>
  <si>
    <t xml:space="preserve">Señores Agradeceré a ustedes me puedan ayudar con la devolución de los minutos que ha consumido en llamado a teléfonos de CAM el señores.  Jose Silva Celular Nº  9-1930430
</t>
  </si>
  <si>
    <t>Deshabilitar Cuenta Corporativa AD y Exchange</t>
  </si>
  <si>
    <t xml:space="preserve">Estimados favor deshabilitar la cuenta corporativa en el AD y Exchange de Chile del siguiente usuario: Menares Ruz, Carlos David, CAM - CL103981565
</t>
  </si>
  <si>
    <t>perfil de comprador</t>
  </si>
  <si>
    <t>Estimada a pesar de solicitar el perfil de comprador al tratar de entrar me arroja el aviso que no estoy configurado como comprador y no tengo acceso a la planilla.</t>
  </si>
  <si>
    <t>Solicitud 2 Impresoras Ricoh - Frontel</t>
  </si>
  <si>
    <t xml:space="preserve">Estimado envió Dirección Saludos  Angol - Julio Sepulveda N°358
</t>
  </si>
  <si>
    <t>Alta Cuenta Corporativa - AD y Exchange Chile</t>
  </si>
  <si>
    <t xml:space="preserve">Estimados Les agradeceré crear cuenta cl, entregar notebook.
</t>
  </si>
  <si>
    <t>Habilitar Perfil Oracle</t>
  </si>
  <si>
    <t>Estimada Claudia favor validar la solicitud de Enzo Vasquez jefe de Finanzas, quien pide se pueda habilitar el perfil de Oracle de la siguiente usuaria con los siguientes perfiles: Robles Garcia, Karem Elizabeth, CAM - CL130438768 "CAM CHILE Proveedores Caja Chica" 	"CAM CHILE Tesorería" " CAM CHILE Tesorería - Facturas" "CAM CHILE Facturación y Recaudo"</t>
  </si>
  <si>
    <t>Habilitacion usuario Karem Robles</t>
  </si>
  <si>
    <t xml:space="preserve">Estimados, favor habilitar correo y usuario Oracle. Favor también asociar el anexo 7541 para ella (anexo actualmente asociado a Carolina Molina). Karem Robles Garcia Cl13043876-8
</t>
  </si>
  <si>
    <t>Reversar de minutos</t>
  </si>
  <si>
    <t xml:space="preserve">Ramón agradeceré reversar los minutos compañía que he ocupado en mi celular corporativo.  El número es 91618466 Gracias!
</t>
  </si>
  <si>
    <t>Solicitud de Equipo Celular</t>
  </si>
  <si>
    <t xml:space="preserve">Estimado Para  nueva obra, requiero equipo celular asignado a la siguiente persona: Nombre: Manuel Orlando Aguilar Perez CECO: 6700 OP: 01577
</t>
  </si>
  <si>
    <t>Problemas ORACLE</t>
  </si>
  <si>
    <t xml:space="preserve">Estimados les informo que desde el día viernes 30 de agosto no he podido ingresar a mi cuenta Oracle. Favor su ayuda.
</t>
  </si>
  <si>
    <t>Chavez Ragninqueo, Antonio Israel, EXTERNO</t>
  </si>
  <si>
    <t xml:space="preserve">Celulares </t>
  </si>
  <si>
    <t xml:space="preserve">Carolina: Buenos días , solicito por favor me pueda ayudar con el tema de los celulares , según lo acordado los  equipos destinados a los inspectores deben ser de voz ,  y al parecer vienen ilimitados, lo comento ya que pueden realizarse llamadas a cualquier numero y se supone que solo pueden comunicarse entre  números de CAM , mi consulta  a quien debo hacer el requerimiento, más bien pido que me oriente un poco ya que los equipos ya fueron entregados a los inspectores y me preocupa el tema .-  Agradecida por su gestión 
</t>
  </si>
  <si>
    <t>Palma Campos, Alejandra Beatriz, CAM</t>
  </si>
  <si>
    <t>habilitar Perfil - Verónica Aravena</t>
  </si>
  <si>
    <t xml:space="preserve">Estimados,
                Solicito realizar la habilitación en el computador CHLCAMF111111 asociado a Mendez Muñoz, Veronica , con el perfil de Aravena Bravo, Veronica del Pilar, CAM.  Los datos los entregará directamente la usuaria ubicada en la sede Cortijo P9.  Posteriormente debemos retirar el computador ubicado en la sede El Cortijo 85 y el equipo temporal ubicado en piso 9.
</t>
  </si>
  <si>
    <t>BAM Pool RR.HH.</t>
  </si>
  <si>
    <t xml:space="preserve">Estimado Luis Te adjunto la autorización para el modem, favor si falta algo me avisas, Por tu gestión, muchas gracias, 
</t>
  </si>
  <si>
    <t>Cierre Org. Inv CN0</t>
  </si>
  <si>
    <t xml:space="preserve">Estimados: Agradeceré ayuda para cerrar organización de inventario CN0.  Cerrar Julio y Agosto 2013. Saludos. R.C.
</t>
  </si>
  <si>
    <t xml:space="preserve">Urgente fondo pantalla Cam Perú </t>
  </si>
  <si>
    <t xml:space="preserve">Estimados, buenos días, les pido su ayuda urgente para implementar este fondo de pantalla en todos los computadores de Cam Perú. Esto, debido a la inauguración de la nueva sede.   Este tema se los había mencionado la semana pasada, pero recién ayer mandaron la gráfica, por lo que les pido su ayuda para aprovechar la diferencia horaria y pueda quedar implementado cuanto antes. Quedo atenta a su respuesta. Saludos, 
</t>
  </si>
  <si>
    <t>bloqueo de cuenta</t>
  </si>
  <si>
    <t xml:space="preserve">Estimados agradeceré realizar reseteo de cuenta de correo del señor Leonardo Hormazábal Ortiz LAHO@CAM-LA.COM 
Se bloqueo. Le pueden llamar al 064 2  21 60 50 Para avisar su regularización Gracias
</t>
  </si>
  <si>
    <t>Dar de Alta Equipo en el AD</t>
  </si>
  <si>
    <t xml:space="preserve">Por favor pedir el alta del siguiente equipo chlcamf110295, este cambio es porque el equipo antes tenía el nombre chlcamcl115618.
</t>
  </si>
  <si>
    <t xml:space="preserve">Estimados estare en Brasil desde hoy en la tarde hasta el miércoles 4 de septiembre Agradeceria gestionas servicios de roaming de voz Telefono 68342551 Gracias Benito Moreno
</t>
  </si>
  <si>
    <t>Celulares y Equipos Informaticos</t>
  </si>
  <si>
    <t xml:space="preserve">Estimado Ramón favor indicar cantidad y valor $ que se cargara al proyecto Frontel por concepto de teléfonos con y sin tarjeta de datos; y computadores asignados.  Saludos
Ernesto Pajkuric
</t>
  </si>
  <si>
    <t>Les informo que desde el día viernes 30 de agosto no he podido ingresar a mi cuenta Oracle. Favor su ayuda.</t>
  </si>
  <si>
    <t>Activación de Minutos - 94691452</t>
  </si>
  <si>
    <t xml:space="preserve">Señores Agradeceré a ustedes me puedan ayudar con la devolución de los minutos que ha consumido en llamado a teléfonos de CAM el señor: Samuel Toloza Celular Nº 94691452
Gracias,
</t>
  </si>
  <si>
    <t>Estimados favor solicito dar el alta de las siguientes estaciones de trabajo en el AD de Chile y agregar a la OU respectiva: chlcamp110121</t>
  </si>
  <si>
    <t>DND Activo - Anexo 2389 7463</t>
  </si>
  <si>
    <t>Estimado. Te informo que además del problema del teléfono ( sigue saliendo ocupado ). Ahora se quebró la pata del enchufe de alimentación de este, Se pasa a llevar con 
Las patas del asiento. Favor atender esta situación</t>
  </si>
  <si>
    <t xml:space="preserve">Requerimiento en Facturacion AR ( Facturas Con Retenciones) </t>
  </si>
  <si>
    <t>Necesitamos realizar un cambio en la facturación de los clientes que por contrato hay una retención el pago de la factura.  El objetivo  es que el monto de la retención quede contabilizado en una cuenta por cobrar diferente a la de cliente, dentro de la misma transacción “Y lo ideal es que al momento de seleccionar al cliente al facturar, el sistema te consulte si es con o sin retención.” Lo importante es que esta cuenta por cobrar quede por el modulo, así automáticamente genere un libro auxiliar, para mayor control de Nuestra parte.</t>
  </si>
  <si>
    <t>Claudia los permisos a la carpeta en red PyC Chile han sido otorgados, adjunto evidencia: Acceso a la carpeta y conectar unidad de red a las siguientes rutas: \\camfserver Nombre de Carpeta PyC Chile \\10.33.63.15 Nombre de Carpeta PyC Corp</t>
  </si>
  <si>
    <t>TICKET 757717 - AD REGISTRO DE HOST</t>
  </si>
  <si>
    <t xml:space="preserve">Estimados favor solicito dar el alta de las siguientes estaciones de trabajo en el AD de Chile y agregar a la OU respectiva: chlcamf110551
</t>
  </si>
  <si>
    <t>Plan de Datos - Abonado 63090409</t>
  </si>
  <si>
    <t xml:space="preserve">Favor revisar plan de datos (NEM PRO) del abonado 63090409 que aún no se activa según informa usuaria.  Confirmar cuando se haya reseteado por favor.
</t>
  </si>
  <si>
    <t xml:space="preserve">Estimados favor solicito dar el alta de las siguientes estaciones de trabajo en el AD de Chile y agregar a la OU respectiva: chlcamf110082
</t>
  </si>
  <si>
    <t>Solicitud de nueva impresora para Tarapacá 934 piso 2, para reemplazo de equipo SPC430</t>
  </si>
  <si>
    <t>Ok entonces…favor solicitar cambio de la actual impresora laser</t>
  </si>
  <si>
    <t>Plataformar Notebook - E&amp;P EJTR</t>
  </si>
  <si>
    <t xml:space="preserve">Estimados solicito realizar el plataformado del siguiente equipo: HP ProBook 4440s s/n:2CE2401V50 Inventario Activo: 111259: .  El usuario a configurar el perfil será Tudela Rojo, Eduardo Javier, CAM - CL090092170 y se debe solicitar la contraseña al anexo # 7882 .
</t>
  </si>
  <si>
    <t>Sharepoint, y solicitudes de boletas de garantía</t>
  </si>
  <si>
    <t>Estimados, el día de hoy intenté ingresar a las páginas de SharePoint y de solicitud de boletas de garantía y no puedo acceder a ellas, ambas me arrojan este mensaje</t>
  </si>
  <si>
    <t xml:space="preserve">Estimados favor solicito dar el alta de las siguientes estaciones de trabajo en el AD de Chile y agregar a la OU respectiva: chlcamp110672
</t>
  </si>
  <si>
    <t xml:space="preserve">Estimados favor solicito dar el alta de las siguientes estaciones de trabajo en el AD de Chile y agregar a la OU respectiva: chlcamp110014
</t>
  </si>
  <si>
    <t xml:space="preserve">Estimados favor solicito dar el alta de las siguientes estaciones de trabajo en el AD de Chile y agregar a la OU respectiva: clcamp110145
</t>
  </si>
  <si>
    <t>Problemas para recibir correos</t>
  </si>
  <si>
    <t>Estimados, favor revisar Outlook que no recibo correos</t>
  </si>
  <si>
    <t>Activación de Minutos - 93214625</t>
  </si>
  <si>
    <t xml:space="preserve">Agradeceré a ustedes me puedan ayudar con la devolución de los minutos que ha consumido en llamado a teléfonos de CAM de Joseline Ramirez V - Celular Nº  93214625
</t>
  </si>
  <si>
    <t xml:space="preserve">TICKET 759359 - EXCHANGE REGISTRO ANTISPAM </t>
  </si>
  <si>
    <t xml:space="preserve">Agregar al antispam por favor.
Se procedió con el registro del dominio: hmrc.gov.uk  en el antispam.  
</t>
  </si>
  <si>
    <t>Solicitud Simcard - Abonado 91625480</t>
  </si>
  <si>
    <t xml:space="preserve">Favor gestionar el envío de una simcard para el número de teléfono 91625480.  Favor despachar a Av. Américo Vespucio n° 2680 P9 – Conchalí.
</t>
  </si>
  <si>
    <t>CAMBIOS DE EQUIPOS - RRS</t>
  </si>
  <si>
    <t>6. Se debe asignar un computador al área de Despacho (Este computador no necesita conexión a la red)</t>
  </si>
  <si>
    <t>Activación de Minutos - 95496638</t>
  </si>
  <si>
    <t xml:space="preserve">Señores agradeceré la gestión para la devolución de los minutos que ha consumido en llamado a teléfonos de CAM el señor: Juan González Celular Nº 95496638
</t>
  </si>
  <si>
    <t>Cambio o actualización de PC Claudio Muñoz</t>
  </si>
  <si>
    <t xml:space="preserve">Estimados, 
Necesito que el PC de Claudio Muñoz pueda funcionar de manera más rápida, el maneja muchos datos de casi 200.000 clientes tanto en Access como en Excel. Si es necesario comprar más RAM o cambiar el PC lo hacemos. Favor necesito que me ayuden en esto. De antemano, gracias!
</t>
  </si>
  <si>
    <t>problema oracle</t>
  </si>
  <si>
    <t>Sistema arroja mensaje que hace imposible trabajar en el ambiente.  Se adjunta mensaje de error</t>
  </si>
  <si>
    <t>Pantalla Apagada</t>
  </si>
  <si>
    <t xml:space="preserve">Estimados Les agradeceré revisar mi pantalla parece que se quemó, porque no prende, he revisado todos los  cables y no enciende,   favor sus comentarios
</t>
  </si>
  <si>
    <t>Solicitud Serv. Técnico - Serie W3028502398</t>
  </si>
  <si>
    <t xml:space="preserve">Estimados solicito servicio técnico para la máquina MARCA AFICIO 201 – SERIE W3028502398  - IP 10.33.64.12 – Contador Total 111438 Dirección El Cortijo 85 – Av. Presidente Eduardo Frei Montalva N° 6001 Edif. 85 P1.  Contacto Juan Carlos Canales o Juan Carlos Storch.
</t>
  </si>
  <si>
    <t>Storch Perez, Juan Carlos, CAM</t>
  </si>
  <si>
    <t>CAMBIOS DE ANEXOS - BSM</t>
  </si>
  <si>
    <t xml:space="preserve">Ramon Buenas Tardes. Para finalizar el proceso de cambio de equipos, considerar también realizar el cambio de nombre en el ´Display ´ del anexo correspondiente. 
</t>
  </si>
  <si>
    <t>Solicitud de minutos</t>
  </si>
  <si>
    <t xml:space="preserve">Ramón, por favor me podrías dar minutos disponibles.  Saludos,
</t>
  </si>
  <si>
    <t>Cambio de Hora en Anexos</t>
  </si>
  <si>
    <t xml:space="preserve">Miguel.
Según lo solicitado adjunto listado de Anexos que presentan problemas con el cambio de hora. 7909 17216.8.77 - 
7795 172.16.8.47 - 7457 172.16.8.28 - 7825 172.16.8..51 - 
7963 172.16.8.78 - 7875 172.16.8.60 - 7957 172.16.8.88 - 7785   10.33.64.32 - 7916 172.16.8.57   
</t>
  </si>
  <si>
    <t>Solicitud Tóner - ID:W3028502318</t>
  </si>
  <si>
    <t xml:space="preserve">Estimados Solicito realizar el envío de 2 tóner para la máquina MARCA AFICIO 201 – SERIE W3028502318  - IP 10.33.63.7 – Contador Total 133958 Dirección El Cortijo – Av. Américo Vespucio N° 2680 Piso 9.  Contacto Agustina Andrade o Mauricio San Martin.
</t>
  </si>
  <si>
    <t>Solicitud Oracle</t>
  </si>
  <si>
    <t xml:space="preserve">Ramón, te agradecería me pudieras crear una cuenta en Oracle con el mismo perfil de Karina Gómez. Saludos,
</t>
  </si>
  <si>
    <t xml:space="preserve">Plataformar NTB TI -Gcia. Adm. </t>
  </si>
  <si>
    <t xml:space="preserve">Estimados Solicito realizar el plataformado del siguiente equipo:
Lenovo E430 s/n:MP3C1P0 Inventario Activo: 111265: 
</t>
  </si>
  <si>
    <t>minutos a celular - 68780122</t>
  </si>
  <si>
    <t xml:space="preserve">Señores agradeceré a ustedes me puedan ayudar con la devolución de los minutos que ha consumido en llamado a teléfonos de CAM el señores:
Pablo Ramírez - N° 6-8780122
</t>
  </si>
  <si>
    <t>minutos a celular - 89224533</t>
  </si>
  <si>
    <t xml:space="preserve">Señores agradeceré a ustedes me puedan ayudar con la devolución de los minutos que ha consumido en llamado a teléfonos de CAM el señores:
Patricio Godoy N° 8-9224533
</t>
  </si>
  <si>
    <t>minutos a celular - 93238677</t>
  </si>
  <si>
    <t xml:space="preserve">Señores agradeceré a ustedes me puedan ayudar con la devolución de los minutos que ha consumido en llamado a teléfonos de CAM el señores Miguel Sandoval  N° 93238677
</t>
  </si>
  <si>
    <t>Caida de SIOT 06/09/2013</t>
  </si>
  <si>
    <t>Estimados Les comunicamos que el sistema SIOT se encuentra inoperativo desde las 11:45 hrs. El requerimiento ya fue derivado a Synapsis y estamos a la espera de solución.  Agradecemos comunicar esta información a todos sus colaboradores y a quienes utilicen el sistema y que no estén copiados en este correo.</t>
  </si>
  <si>
    <t>Restitucion de minutos 93227302</t>
  </si>
  <si>
    <t xml:space="preserve">Estimados, agradeceré restituir minutos on net al teléfono 93227302
</t>
  </si>
  <si>
    <t>Minutos on net Móvil 94691356</t>
  </si>
  <si>
    <t>Estimados, agradeceré su gestión con reposición de minutos.
Atte.,</t>
  </si>
  <si>
    <t>Activación de Minutos - Celular 63090538</t>
  </si>
  <si>
    <t xml:space="preserve">Señores agradeceré a ustedes me puedan ayudar con la devolución de los minutos que ha consumido en llamado a teléfonos de CAM el señor:
Jose Aravena - Celular Nº  63090538
</t>
  </si>
  <si>
    <t xml:space="preserve">Señores agradeceré a ustedes me puedan ayudar con la devolución de los minutos que ha consumido en llamado a teléfonos de CAM el señor:
Pablo Ramirez         Celular Nº  68780122
</t>
  </si>
  <si>
    <t>Configurar Perfil NTB - Gcia. RR.HH. MCPV</t>
  </si>
  <si>
    <t xml:space="preserve">Estimados Solicito realizar la configuración del perfil según plataformado ya realizado: HP EliteBook 9470m s/n:CNU250BQXJ Inventario Activo: 111264: Configurar perfil de Parada Vizcaino, Martha Cecilia, CAM - CL965436707.
</t>
  </si>
  <si>
    <t>Cambio de Hora PC</t>
  </si>
  <si>
    <t>Agradecido, consulta para cambiar idioma y configurar la hora en el PC, lo puedo hacer o debe venir el encargado de sistema, desde ya, gracias
|</t>
  </si>
  <si>
    <t xml:space="preserve">SOLICITUD DE GESTION - TONER DE IMPRESORA </t>
  </si>
  <si>
    <t xml:space="preserve">Estimados TI Buenos días. Solicito vuestra gestión para obtener un tóner para la impresora Ricoh Aficio MP2352s (Serie n° W663H300029).  Favor dar celeridad a esta solicitud, gracias. Quedo atento a vuestra respuesta.
</t>
  </si>
  <si>
    <t>Reposición de minutos plan móvil</t>
  </si>
  <si>
    <t xml:space="preserve">Estimados, Por favor necesito que me repongan los minutos del plan móvil.  Estaré atento a comentarios.
</t>
  </si>
  <si>
    <t>Anexo 7886 Inoperativo</t>
  </si>
  <si>
    <t xml:space="preserve">** Buenos días el viernes fui trasladado de las dependencia, del Cortijo a Carlos Silva y el teléfono quedo inoperativo, al parecer hay que reprogramarlo, favor verificar, gracias
</t>
  </si>
  <si>
    <t>Renovacion equipo celular</t>
  </si>
  <si>
    <t xml:space="preserve">Estimado Ramón: Junto con saludarte te solicito el favor de aumentar al abonado 7 431 72 34, Florencio Araya E., 200 minutos adicionales. Adjunto Formulario. Se agradece la gestión.
Atte.
</t>
  </si>
  <si>
    <t>Direcciones</t>
  </si>
  <si>
    <t xml:space="preserve">Miguel Junto con saludarte , favor de mandar las direcciones para empezar a evaluar el proyecto. Saludos
</t>
  </si>
  <si>
    <t xml:space="preserve">Estimados pueden revisar mis minutos al parecer ya se acabaron Atte.
</t>
  </si>
  <si>
    <t>Minutos On Net - Celular 94314878</t>
  </si>
  <si>
    <t xml:space="preserve">Estimados solicito la restitución de los minutos Cam del N° 94314878,
</t>
  </si>
  <si>
    <t xml:space="preserve">Estimados, buenos días, necesito puedan liberar los minutos On Net de mi equipo, 68344675, Desde ya muchas gracias y que tengan una muy buena semana.
</t>
  </si>
  <si>
    <t xml:space="preserve">Estimados, agradeceré restituir minutos on net al teléfono 93227302
</t>
  </si>
  <si>
    <t>Abono - 90158529</t>
  </si>
  <si>
    <t xml:space="preserve">Estimados me quedé sin minutos, podrían confirmarme si pueden abonarme minutos a mi celular.
</t>
  </si>
  <si>
    <t>Solicitud Servicio Técnico - BSM ID:V4408910685</t>
  </si>
  <si>
    <t xml:space="preserve">Estimados, Favor solicito coordinar visita técnica para la impresora Ricoh MP201 s/n: V4408910685 ubicada en la sede Bodega San Martin – Quilicura.  Dirección Av. Américo Vespucio # 1361 P1 (Sector Recepción patio trasero).  Contacto Richard Ruz.
</t>
  </si>
  <si>
    <t>Cambio de notebook</t>
  </si>
  <si>
    <t xml:space="preserve">Ramon, estaré en Tarapacá todo el día, desde las 13:00hrs hasta las 15:00hrs estará disponible el notebook para ver  si le pueden pasar la información. Gracias  Sldos Enrique
</t>
  </si>
  <si>
    <t>Cámaras Frontel -</t>
  </si>
  <si>
    <t>Desbloqueo de cuente de dominio.</t>
  </si>
  <si>
    <t xml:space="preserve">Ramon por favor solicto tu ayuda en el desbloqueo de la cuenta del siguiente usuario. Ubicacion: Zenteno CL156694193 Usuario: Samuel Hernandez Anexo:7404 Activo:110415 Detalle: Cuenta dominio Bloqueada
</t>
  </si>
  <si>
    <t>Solicitud de Impresora</t>
  </si>
  <si>
    <t xml:space="preserve">Estimado Miguel:
Según lo conversado con Richard y solicitud adjunta del usuario Samuel Perez se necesita cambiar la impresora de recepción de proveedores, según entiendo esta impresora no está con contrato pero he visto el mismo modelo de otros usuarios de CAM de las mismas, favor indicar como solicitamos cambio o reparación, gracias.
</t>
  </si>
  <si>
    <t>Traslado Impresora Ricoh - TAR a BSM</t>
  </si>
  <si>
    <t xml:space="preserve">Estimados favor solicito trasladar impresora Ricoh Aficio MP201 s/n:V4408910685 ubicada en la sede Tarapacá 934 P1 (costado oficina técnico residente) y llevarla a la sede Bodega San Martin al sector de recepción de logistica.
</t>
  </si>
  <si>
    <t>solicitud para habilitacion ern celular</t>
  </si>
  <si>
    <t xml:space="preserve">Estimado Luis: De acuerdo a lo conversado, agradeceré habilitar mensajería en línea celular asignada: Celular n° 92271492.
</t>
  </si>
  <si>
    <t>Sin Red Dependencia Zenteno 1</t>
  </si>
  <si>
    <t xml:space="preserve">Estimados, buen día Se informa que no contamos con Red en dependencias de Zenteno 1, podrían revisar debido a que nos esta retrasando la gestión.  De antemano, muchas gracias.
</t>
  </si>
  <si>
    <t>Información Sobre el Despacho Entel Nº: 81400000157.</t>
  </si>
  <si>
    <t>Solicitud nueva simcard Entel proyecto SAESA</t>
  </si>
  <si>
    <t>consulta de excel</t>
  </si>
  <si>
    <t xml:space="preserve">Estimados les agradeceré indicar o poder revisar mi computador en la hora de almuerzo dado que  me sale este dialogo y no tengo ningún otro archivo "Recursos insuficientes.  Seleccione menos datos o cierre otras aplicaciones." Muchas Gracias,
</t>
  </si>
  <si>
    <t>Alta de Equipos - chlcamp111265</t>
  </si>
  <si>
    <t xml:space="preserve">Ramón.Además  necesito que solicites el alta del equipo Lenovo e430 chlcamp111265
</t>
  </si>
  <si>
    <t>Alta de Equipos - chlcamf110275</t>
  </si>
  <si>
    <t xml:space="preserve">Ramón Aun no me dan de alta los HP 3000 en el AD, adjunto nombre de los equipos chlcamf110275
</t>
  </si>
  <si>
    <t>Alta de Equipos - chlcamf110429</t>
  </si>
  <si>
    <t xml:space="preserve">Ramón. Aun no me dan de alta los HP 3000 en el AD, adjunto nombre de los equipos. chlcamf110429
</t>
  </si>
  <si>
    <t xml:space="preserve"> Activación de Minutos - 93234191</t>
  </si>
  <si>
    <t xml:space="preserve">Señores Agradeceré a ustedes me puedan ayudar con la devolución de los minutos que ha consumido en llamado a teléfonos de CAM el señor Leonardo Osses Celular Nº  93234191
</t>
  </si>
  <si>
    <t>Activación de Minutos - 94691365</t>
  </si>
  <si>
    <t xml:space="preserve">Señores agradeceré la gestión para la devolución de los minutos que ha consumido en llamado a teléfonos de CAM el señor: Oscar Ovalle Celular Nº 94691365
</t>
  </si>
  <si>
    <t xml:space="preserve">Liberar Internet </t>
  </si>
  <si>
    <t xml:space="preserve">Estimado Favor puedes liberar mi equipo para navegar, luego de la instalación quedo bloqueado. IP: 10.33.10.107
</t>
  </si>
  <si>
    <t>Minutos - 94691347</t>
  </si>
  <si>
    <t xml:space="preserve">Ramon Favor me indicas el consumo de este teléfono 94691347  y poder otorgar los residuales
Mario. De acuerdo a lo conversado, te informo que me encuentro sin minutos en mi celular
</t>
  </si>
  <si>
    <t>Hermosilla Rebolledo, Cristian Elias, CAM</t>
  </si>
  <si>
    <t>Alta Estación de Trabajo - CHLCAMP111264</t>
  </si>
  <si>
    <t xml:space="preserve">Ramon Por favor podrias solicitar el dado de alta de los siguinetes equipos. CHLCAMP111264
</t>
  </si>
  <si>
    <t>Alta Estación de Trabajo - CHLCAMF110401</t>
  </si>
  <si>
    <t xml:space="preserve">Ramon Por favor podrias solicitar el dado de alta de los siguinetes equipos. CHLCAMF110401
</t>
  </si>
  <si>
    <t>recarga de teléfono números CAM</t>
  </si>
  <si>
    <t xml:space="preserve">Estimados Junto con saludarlos, Favor recargar números hablados CAM. Cl14377723 Nº teléfono : 61926972 Atte.
</t>
  </si>
  <si>
    <t>Configurar Telefono IP Yealink T22P - Anexo 7569</t>
  </si>
  <si>
    <t xml:space="preserve">Estimados favor coordinar con el técnico residente sede Tarapacá 934 la configuración del teléfono Yealink T22P con los siguientes datos asociado anexo 7569 Jose M. Salazar (ubicado en P1 Backoffice Olivier Diaz): IP 172.16.1.40 - Subred : 255.255.254.0 - Gateway : 172.16.0.1 Vlan: Activa ID: 200
Dudas o consultas por los medios ya conocidos.
</t>
  </si>
  <si>
    <t>Punto de Red malo</t>
  </si>
  <si>
    <t xml:space="preserve">Estimados Ramon: Agradeceré instalar lo solicitado por Hugo Navarrete (anexo telefónico y punto de red) los costos deben ser cargados al CECO 5130.
</t>
  </si>
  <si>
    <t>SOLICITUD DE CAMBIO DE UBICACION</t>
  </si>
  <si>
    <t xml:space="preserve">Estimados: Agradeceré cambiar al Sr. Jorge Rodriguez en forma definitiva al puesto que era de Sr. Andrés Santibañez. Está al lado de Srta Verónica Aravena.  Saludos cordiales,
</t>
  </si>
  <si>
    <t>Solicito Recurso</t>
  </si>
  <si>
    <t xml:space="preserve">Estimado Me podrían, facilitar un Note bock para Hoy desde las 13:30 hasta final de la jornada Quedo atenta Gracias
</t>
  </si>
  <si>
    <t>Configurar Perfil - PC GestPer MBSP</t>
  </si>
  <si>
    <t xml:space="preserve">Estimados solicito realizar configurar el perfil del siguiente usuario en el equipos: 	HP PRO 3000 s/n: MXL10505JN Inv. Activo CH-110275 El usuario es: Salazar Peña, Manuel Bernardo, CAM – CL077063072 contraseña Passw0rd
</t>
  </si>
  <si>
    <t>Configurar Perfil - PC GestPer RCEB</t>
  </si>
  <si>
    <t xml:space="preserve">Estimados solicito realizar configurar el perfil del siguiente usuario en el equipos: HP PRO 3000 s/n: MXL01212CQ Inv. Activo CH-110429 El usuario es: Eslava Bustos, Roberto Carlo, CAM – CL120174274 contraseña Passw0rd
</t>
  </si>
  <si>
    <t>Configurar Perfil - PC GestPer LAVC</t>
  </si>
  <si>
    <t xml:space="preserve">Estimados Solicito realizar configurar el perfil del siguiente usuario en el equipos: HP PRO 3000 s/n: MXL10503YX Inv. Activo CH-110401 - El usuario es: Vargas Cañas, Luis Alberto, CAM - CL089460239 contraseña "Passw0rd"
</t>
  </si>
  <si>
    <t>CREAR BUZON</t>
  </si>
  <si>
    <t>Estimados: Favor crear buzón: credenciales@cam-la.com Deben ver recibir este correo: Veronica Aravena Bravo - Agustina Andrade Escobar - David Valdés Navarrete</t>
  </si>
  <si>
    <t>Plataformar Notebook - Gte. RR.HH. MParada</t>
  </si>
  <si>
    <t xml:space="preserve">Estimados solicito realizar el plataformado del siguiente equipo:  HP EliteBook 9470m s/n:CNU250BQXJ Inventario Activo: (Agregar): 
</t>
  </si>
  <si>
    <t>Plataformar Notebook - Frontel DMMZ</t>
  </si>
  <si>
    <t xml:space="preserve">Estimados Solicito realizar el plataformado del siguiente equipo: HP ProBook 6460b s/n:CNU12812HK Inventario Activo: 110958: El usuario a configurar el perfil será Molina Zambrano, Daniel Mauricio, CAM - CL155290684 y la contraseña es “Passw0rd”.
</t>
  </si>
  <si>
    <t>Archivos Dropbox</t>
  </si>
  <si>
    <t xml:space="preserve">Estimado Ramón Solicito me ayudes en la descarga de estos archivos. Electricidad                                      https://dl.dropboxusercontent.com/u/46061600/3.%20PROY%20INST%20ELEC.zip
Cableado Estructurado                https://dl.dropboxusercontent.com/u/46061600/4.%20PROYECTO%20CABLEADO%20ESTRUCTURADO.zip
Control Centralizado                    https://dl.dropboxusercontent.com/u/46061600/5.%20PROYECTO%20CONTROL%20CENTRALIZADO.zip
Climatización                                   https://dl.dropboxusercontent.com/u/46061600/6.%20PROYECTO%20DE%20INSTALACION%20DE%20CLIMATIZACION.zip
Seguridad                                          https://dl.dropboxusercontent.com/u/46061600/8.%20PROYECTO%20DE%20SEGURIDAD.zip
Arquitectura     https://dl.dropboxusercontent.com/u/110635534/1.%20ARQUITECTURA.zip
Cálculo                 https://dl.dropboxusercontent.com/u/110635534/2.%20CALCULO.zip
</t>
  </si>
  <si>
    <t xml:space="preserve">Creación Perfil Oracle Magda Tapia </t>
  </si>
  <si>
    <t>El CL es 12.240.665-2, se requiere que tenga los mismo atributos que la cuenta de Máx Salinas.</t>
  </si>
  <si>
    <t xml:space="preserve">Solicita toner </t>
  </si>
  <si>
    <t xml:space="preserve">Estimados Agradeceré puedas gestionar, a la brevedad, la reposición de tóner para impresora de telemedida RICOH AFÍCIO MP2352SP
</t>
  </si>
  <si>
    <t xml:space="preserve">Cotización </t>
  </si>
  <si>
    <t xml:space="preserve">Estimado Favor cotizar PC marca HP con las siguientes características: Procesador: QuadCore 3.0GHz, - Memoria Ram: 8GB - Disco Duro: 500GB - Lector óptico - Tarjeta de Video 1Gb o superior - Teclado y Mouse. Nota: No se requiere monitor
</t>
  </si>
  <si>
    <t>Conexion multifuncional</t>
  </si>
  <si>
    <t xml:space="preserve">Señores: Buen día, favor instalar a los PC de Nelly Lopez y Oscar Bustamante la multifuncional que se encuentra en Zenteno II.
</t>
  </si>
  <si>
    <t xml:space="preserve"> EXCHANGE REGISTRO ANTI SPAM</t>
  </si>
  <si>
    <t xml:space="preserve">Estimado: Se procedió a registrar el dominio: rbs.co.uk dentro del anti 
</t>
  </si>
  <si>
    <t xml:space="preserve">RV: Solicita poder generar devolución minutos ON-NET </t>
  </si>
  <si>
    <t>Agradeceré el poder generar la devolución de los minutos ON-NET de mi teléfono celular número 94691416, ya que me queda poco saldo y tengo que coordinar trabajos con clientes de la zona norte, con quienes mantenemos contratos de servicios.</t>
  </si>
  <si>
    <t>SistOrdMT (\\camfserver)</t>
  </si>
  <si>
    <t xml:space="preserve">Estimados Agradeceré dar acceso a disco al usuario CL14443920-1 Saludos cordiles.
</t>
  </si>
  <si>
    <t>CAMBIO DE NOTEBOCK WMPN</t>
  </si>
  <si>
    <t xml:space="preserve">Estimado Luis, Conforme a lo indicado por Juan Abrigo, agradeceré proceder con la normalización de mi PC, en cuanto a otro PC para instalar otras aplicaciones de PrimeRead, utilizaremos el servidor de Primeread actual, no se utilizará el PC de Primeweb.
</t>
  </si>
  <si>
    <t xml:space="preserve">Estimados favor solicito dar el alta de las siguientes estaciones de trabajo en el AD de Chile y agregar a la OU respectiva: CHLCAMP111259
</t>
  </si>
  <si>
    <t>configuración escáner</t>
  </si>
  <si>
    <t xml:space="preserve">Estimados, Junto con saludar, solicito favor autorizar ingreso a impresora multifunción Scanner ubicada en primer piso edificio 85 del complejo El Cortijo.  Las personas a las cuales deben incluir son:
Nombre	E-mail	Dirección de Trabajo	Anexo o celular	CECO
Jorge Luis Castro Marchant	jcm@cam-la.com
Edificio 85, 1° Piso. El Cortijo.	7411/ 6-8344675	6700
José Hernán Sarria Obreque	jhso@cam-la.com
Edificio 85, 1° Piso. El Cortijo.	7813/ 8-5029945	6700
Juan Antonio Costa Campos	jcc@cam-la.com
Edificio 85, 1° Piso. El Cortijo.	9-4691606	6700
Jeannette Alejandra Escobar Pizarro	jaep@cam-la.com
Edificio 85, 1° Piso. El Cortijo.	23897787	6700
José Adrián Ortiz Ceballos	jaoc@cam-la.com
Edificio 85, 1° Piso. El Cortijo.	9-2801472	6700
Rodrigo Esteban Jerez Valdebenito	rejv@cam-la.com
Edificio 85, 1° Piso. El Cortijo.	7804/ 6-8437461	6700
Raúl Angel Caceres Espinosa	rce@cam-la.com
Edificio 85, 1° Piso. El Cortijo.	7950/ 9-5401401	6700
José Miguel Manzo Cartes	jmmc@cam-la.com
Edificio 85, 1° Piso. El Cortijo.	9-8620229	6700
Pedro Paulino Orellana Oyarce	poo@cam-la.com
Edificio 85, 1° Piso. El Cortijo.	78--/ 8-9207981	6700
</t>
  </si>
  <si>
    <t xml:space="preserve">Estimados favor solicito dar el alta de las siguientes estaciones de trabajo en el AD de Chile y agregar a la OU respectiva:
Chlcamf110160
</t>
  </si>
  <si>
    <t xml:space="preserve">Estimados favor solicito dar el alta de las siguientes estaciones de trabajo en el AD de Chile y agregar a la OU respectiva:
chlcamf110403
</t>
  </si>
  <si>
    <t>Solicitud de instalación</t>
  </si>
  <si>
    <t xml:space="preserve">Estimados, junto con saludar. Solicito el poder instalar driver del plotter HP DESIGNJET T1100. Ya que debo imprimir planos para obras.
</t>
  </si>
  <si>
    <t>Cambio en dinero asignado a Celulares Entel</t>
  </si>
  <si>
    <t xml:space="preserve">Estimado Ramón: Tal como lo conversáramos, te envío archivo con los teléfonos actualizados de Entel para CGED y la nueva designación de dinero para minutos.  El teléfono de Cynthia debe cambiar además de perfil. Muchas Gracias
</t>
  </si>
  <si>
    <t xml:space="preserve">CUENTA DE RED BAJA </t>
  </si>
  <si>
    <t>Señores agradeceré a ustedes me puedan ayudar con la devolución de los minutos que ha consumido en llamado a teléfonos de CAM el señor Javier Urrutia Celular Nº  64963120 
El día de mañana se presenta al plan de emergencia de Chilectra y requiere los minutos para comunicación con base</t>
  </si>
  <si>
    <t xml:space="preserve">AD CREACON DE POLITICA </t>
  </si>
  <si>
    <t xml:space="preserve">Estimados hemos habilitado en CAM Chile un servidor de actualizaciones por lo que necesitamos que se active la política correspondiente para todos los computadores de Chile.
El servidor es chlcamf111222.
</t>
  </si>
  <si>
    <t>Tralados Zenteno 1 a Zenteno 2</t>
  </si>
  <si>
    <t xml:space="preserve">Señores, hoy se está cambiando personal de Zenteno 1 a Zenteno 2, 3 personas que trabajan con Roberto Martis y 3 personas de Morosidad, agradeceremos su apoyo para verificar conexión a Internet y Telefonía.
</t>
  </si>
  <si>
    <t xml:space="preserve"> Control GPS cuadrillas de Terreno</t>
  </si>
  <si>
    <t>Estimado Ramón Favor, solicito tu ayuda a fin de permitir el acceso en el computador de Mauricio Zuñiga, cl124577969, al siguiente link: http://200.111.109.10/StaLucia-GUI/Formularios/
Esto dado que necesitamos realizar el monitoreo de los móviles de nuestro colaborador Mapeso, en nuestras obras. Atento a tus comentarios</t>
  </si>
  <si>
    <t>Cambio celular 94691345</t>
  </si>
  <si>
    <t xml:space="preserve">Estimados Agradeceré gestionar el cambio del siguiente equipo celular 94691345, Lautaro Barrientos
</t>
  </si>
  <si>
    <t>Cambio Celular - 94691614</t>
  </si>
  <si>
    <t xml:space="preserve">Estimados Agradeceré gestionar el cambio del siguiente equipo celular 94691614, Jorge Ríos.
</t>
  </si>
  <si>
    <t>revisión PC señor Winkler</t>
  </si>
  <si>
    <t xml:space="preserve">Estimados: De acuerdo a lo conversado, solicito coordinar revisión de PC del señor Winkler. He enviado a buscarlo. Una vez que esté aquí el PC, les avisaré para que envíen por favor al Técnico.
</t>
  </si>
  <si>
    <t>CCPA Control Centralizado</t>
  </si>
  <si>
    <t xml:space="preserve">Estimados: Se necesita contar con la información que se detalla en correo adjunto (drop box), por lo que solicito puedan bajar y alojar en nuestros servidores para tener acceso a ella.
</t>
  </si>
  <si>
    <t>Telefono Desconfigurado</t>
  </si>
  <si>
    <t xml:space="preserve">Estimados Por favor necesito que alguien me configure mi teléfono de escritorio ya que se desconfiguró y no puedo realizar ni recibir llamadas.
ANEXO: 7529
</t>
  </si>
  <si>
    <t>cable de carga de Iphone 5</t>
  </si>
  <si>
    <t xml:space="preserve">Estimados: El señor Winkler me ha solicitado comprar un cable cargador de su Iphone 5. Me pueden indicar dónde puedo comprar uno bueno. Le compré uno en el Mall Chino y es harto malo.
</t>
  </si>
  <si>
    <t>minutos a Celular - 94691467</t>
  </si>
  <si>
    <t>Estimados favor restablecer minutos de celular de los siguientes técnicos 94691467 JORGE CALFUAL</t>
  </si>
  <si>
    <t>minutos a Celular - 91622100</t>
  </si>
  <si>
    <t xml:space="preserve">Estimados favor restablecer minutos de celular de los siguientes técnicos 91622100 CRISTOPHER HORMAZABAL
</t>
  </si>
  <si>
    <t xml:space="preserve">Estimados favor solicito dar el alta de las siguientes estaciones de trabajo en el AD de Chile y agregar a la OU respectiva: CHLCAMP110705
</t>
  </si>
  <si>
    <t>el buzón está casi lleno.</t>
  </si>
  <si>
    <t xml:space="preserve">Estimado Ramón Junto con saludarte quiero consultarte por este mensaje que me llega y que tiene relación a la capacidad de la bandeja de entrada o buzón del correo electrónico. ¿Es necesario borrar elementos sí o sí, o es posible ampliar capacidad del buzón?. Existen correos que, si bien quedan almacenados por algún tiempo, éstos respaldan información o parte de procesos que se están realizando.  Espero atento tus comentarios
</t>
  </si>
  <si>
    <t>Activación de Minutos - Nº  68307823</t>
  </si>
  <si>
    <t xml:space="preserve">Señores agradeceré a ustedes me puedan ayudar con la devolución de los minutos que ha consumido en llamado a teléfonos de CAM el señor Jose Varela Celular Nº  68307823
</t>
  </si>
  <si>
    <t>NO HAY ACCESO A ORACLE</t>
  </si>
  <si>
    <t>Estoy en cierre, favor su ayuda.</t>
  </si>
  <si>
    <t>Habilitacion usuario Karem Robles Oracle</t>
  </si>
  <si>
    <t xml:space="preserve">Ramón: Realice el cambio de clave e ingrese y aparece el siguiente mensaje.  Favor aplicar la configuración regional de Oracle a la usuaria Karem Robles ubicada en el piso 3 de la sede Tarapacá 934, su anexo de contacto es 7541
</t>
  </si>
  <si>
    <t>CAMBIOS DE EQUIPOS / CAMBIOS DE RESPONSABILIDAD / CREACION DE USUARIOS EN BSM</t>
  </si>
  <si>
    <t xml:space="preserve">Buenos días. Según lo conversado con Aldo Donoso (a quien copio),  solicito gestionar una solución a lo siguiente:  A raíz de nuevos cambios en nuestra área (adjunto figura), 
Se debe reubicar a los usuarios involucrados en sus nuevos puestos de trabajo.
1.	David Ponce (CL134505133) reemplazara a Aurora Flores (CL118436148)
2.	Michelle Avendaño (CL171916755) reemplazara a Maria Jose Arenas (CL154445927)
3.	Carla Fuentes (CL163727706) reemplazara a Francisca Saldias (CL143411567).  
3.1	 Se debe crear un nuevo usuario y cuenta de correo para Carla Fuentes (Adjunto Formulario)
4.	Jorge Calluman (CL165188209) reemplazara a David Ponce (CL134505133)
4.1	Se debe crear un nuevo usuario y cuenta de correo para Jorge Calluman (Adjunto formulario)
5.	Jazmin Araus (CL163401908) reemplazara a Michelle Avendaño
6.	Se debe asignar un computador al área de Despacho (Este computador no necesita conexión a la red)
</t>
  </si>
  <si>
    <t xml:space="preserve">Estimados favor dar de alta la siguiente cuenta corporativa en el AD y Exchange de Chile: ALTA DE CUENTA Nombre completo Jorge Alejandro Calluman Aguilera (Externo)
</t>
  </si>
  <si>
    <t xml:space="preserve">Estimados favor dar de alta la siguiente cuenta corporativa en el  AD y Exchange de Chile: ALTA DE CUENTA Display Fuentes Maureira, Carla de Las Nieves, EXTERNO
</t>
  </si>
  <si>
    <t>Importacion de Asientos no Finalizan</t>
  </si>
  <si>
    <t xml:space="preserve">Favor su ayuda. La importación de asientos lleva 30 minutos sin finalizar.
</t>
  </si>
  <si>
    <t>Habilitar NEM Pro - Abonado 63090410</t>
  </si>
  <si>
    <t xml:space="preserve">Verónica por favor solicito habilitar el plan de datos de la simcard 8956026100082677645 asociado al abonado 63090410.  Confirmar cuando ya esté operativo.  Usuario Frontel
</t>
  </si>
  <si>
    <t>Estimados Mucho Agradeceré poder comprar 25 Unidades. Saludos.
Se entrega el saldo de la cámaras el 30 de Agosto</t>
  </si>
  <si>
    <t xml:space="preserve"> Error Correo</t>
  </si>
  <si>
    <t xml:space="preserve">Estimado en adjunto envío mensaje de error que arroja mi correo  al momento que me  envían información .-
Agradecería revisar . 
</t>
  </si>
  <si>
    <t xml:space="preserve">Ramón, recién hoy intenté conectarme a skype pero no me resultó, hice cambio de contraseña y tampoco puedo ingresar. ¿Podría venir alguien mañana a ver qué pasa?. Gracias! Claudia
</t>
  </si>
  <si>
    <t xml:space="preserve">Favor resetear Mi CL131290845 ttp://ebscamprod.gym.com.pe:8000/OA_HTML/ 
</t>
  </si>
  <si>
    <t>SOLICITUD DE DESBLOQUEO CELULAR</t>
  </si>
  <si>
    <t xml:space="preserve">Estimado Ramón He olvidado el PIN de mi celular, por favor me puedes confirmar el PUK para activar mi teléfono.
CEL. 95475997
</t>
  </si>
  <si>
    <t>Deshabilitar Cuenta Daniel Morales</t>
  </si>
  <si>
    <t xml:space="preserve">Estimados favor Cancelar TODAS las cuentas vigentes de Daniel en nuestra compañía, a contar de hoy ya no presta servicios en CAM.
</t>
  </si>
  <si>
    <t>Reasignación Equipo Daniel Morales</t>
  </si>
  <si>
    <t>Estimados agradeceré poder gestionar la reasignación del equipo que utilizaba el señor Daniel Morales a don José Salazar, el equipo de este último debe migrarse los archivos de correo y carpetas con datos.  La idea es aprovechar lo que tenía la máquina de Daniel, el equipo antiguo de José queda a disposición de TI.</t>
  </si>
  <si>
    <t>configurar impresora y revisión equipo</t>
  </si>
  <si>
    <t xml:space="preserve">Estimado Ramón Necesito revisar mi equipo ya que he tendio algunos problemas y tambien para conectar a una impresora de red.
</t>
  </si>
  <si>
    <t>PROBLEMAS EN ANEXO 7725</t>
  </si>
  <si>
    <t xml:space="preserve">Estimados solicito vuestra ayuda en lo siguiente: Mi anexo no recibe llamadas (aparece anexo ocupado). Lo que me ha ocasionado enojos por parte de los proveedores que han intentado comunicarse con nuestro anexo para solicitar horas de agendamiento.  Atento a vuestros comentarios y agradecido de vuestra gestión,
</t>
  </si>
  <si>
    <t>No ingreso a outlook</t>
  </si>
  <si>
    <t>Favor revisar mis claves que no me deja ingresar a Outlook</t>
  </si>
  <si>
    <t xml:space="preserve">Impresora Ricoh MP201 - Sede Frontel Lota </t>
  </si>
  <si>
    <t xml:space="preserve">Buen día ,  solicitamos coordinar la instalación de la  segunda impresora en  la ciudad de Lota ,  por favor asignar  un técnico a : Dirección: Cousiño 206, Lota Horario : 08:00 a 16:00 hrs Contacto: Daniel Molina  Fono : 94814176
</t>
  </si>
  <si>
    <t xml:space="preserve">Estimados favor solicito dar el alta de las siguientes estaciones de trabajo en el AD de Chile y agregar a la OU respectiva: CHLCAMP110063
</t>
  </si>
  <si>
    <t xml:space="preserve">Estimados adjunto los datos del perfil asociado a la siguiente usuaria Soto Guzman, Jeannette del Carmen, CAM
Estos deben configurarse en el equipo chlcamf110169 IP 10.33.65.189  ubicado en la sede Zenteno 1.  Se debe traspasar toda la información del perfil  CL170058151
</t>
  </si>
  <si>
    <t>Ingresar al dominio y resetear contraseña por favor.</t>
  </si>
  <si>
    <t>Villena Herrera, Maria Belen, CAM</t>
  </si>
  <si>
    <t>No ingresa outlook</t>
  </si>
  <si>
    <t>Estimados no puedo ingresar a mi correo, favor revisar</t>
  </si>
  <si>
    <t>Consulta - Reinicio Contraseña</t>
  </si>
  <si>
    <t xml:space="preserve">Ramón tengo problemas con el correo me aparece este mensaje a cada rato.
</t>
  </si>
  <si>
    <t>Oracle No Ingresa</t>
  </si>
  <si>
    <t xml:space="preserve">Ramón en el PC de Magda no funciona, sin embargo en el mío arranca sin problemas y pudimos cambiar la clave.  Favor tu gestión.
</t>
  </si>
  <si>
    <t>Reseteo Clave</t>
  </si>
  <si>
    <t xml:space="preserve">Favor solicito reiniciar contraseña.  Gert la contraseña se ha reiniciado a “Passw0rd” según lo solicitado telefónicamente, adjunto evidencia:
</t>
  </si>
  <si>
    <t xml:space="preserve">Estimados viajo este lunes 23 a Colombia y vuelvo el viernes, agradecería gestionar servicios roaming de voz 68342551 
Saludos Benito Moreno
</t>
  </si>
  <si>
    <t>Solicitud de Información</t>
  </si>
  <si>
    <t>Estimado Ramón, Según lo conversado telefónicamente, solicito me puedas dar conexión o subir la información asociada a las siguientes carpetas de la NAS de Estudio de Propuesta:
Se ha creado una cuenta de Owncloud</t>
  </si>
  <si>
    <t>100 minutos extra</t>
  </si>
  <si>
    <t xml:space="preserve">Ramón Agradeceré puedas asignarme 100 minutos adicionales, porque se acabaron hoy. Mi fono es el 94691374.  Saludos y gracias,
</t>
  </si>
  <si>
    <t xml:space="preserve">resposición de telefonia net  </t>
  </si>
  <si>
    <t xml:space="preserve">Estimados agradeceré   reponer los minutos de los siguientes celulares , favor indicar si envío el formulario para la formalidad, 
Celular: 8-9213309
</t>
  </si>
  <si>
    <t xml:space="preserve">resposición de telefonia net </t>
  </si>
  <si>
    <t>Estimados agradeceré   reponer los minutos de los siguientes celulares , favor indicar si envío el formulario para la formalidad, 
Celular; 6-3101204</t>
  </si>
  <si>
    <t>Material Talleres  Lean y liderazgo</t>
  </si>
  <si>
    <t xml:space="preserve">Estimados, agradeceré puedan abrir una capeta en el compartido llamada: Desarrollo de líderes CAM, Y que otorguen accesos a las siguientes Personas
</t>
  </si>
  <si>
    <t>Cambio Plan TI150 a TI300</t>
  </si>
  <si>
    <t xml:space="preserve">Eduardo Según lo autorizado por Matías del Río en correo precedente, se procede a cambiar el perfil a 300 minutos permanente, adjunto evidencia:
</t>
  </si>
  <si>
    <t>REPOSICION DE MINUTOS CELULAR 94691345</t>
  </si>
  <si>
    <t xml:space="preserve">Estimados Agradeceré reponer los minutos de celular 94691345.
</t>
  </si>
  <si>
    <t>Por otra parte estoy fuera de la oficina y no me funciona el correo echange del pc, pues me pide una clave para conectarse? Lo necesito para enviar varios archivos adjuntos.</t>
  </si>
  <si>
    <t>Ramón favor crear cuenta para Skype</t>
  </si>
  <si>
    <t>Estimado le pido una cuenta de Skype de la compañia</t>
  </si>
  <si>
    <t>Henriquez Torres, Victor Alexis, CAM</t>
  </si>
  <si>
    <t>Favor crear una cuenta de Skype</t>
  </si>
  <si>
    <t>Solicito por favor crear Skype Corporativo</t>
  </si>
  <si>
    <t>Molina Zambrano, Daniel Mauricio, CAM</t>
  </si>
  <si>
    <t>Celular Aurora Flores</t>
  </si>
  <si>
    <t>Ramón buenas tardes, el teléfono quedo habilitado para llamadas pero no así con el plan de datos ya que no he podido cargar mi correo en el , favor activar este plan de datos para realizar lo anteriormente señalado, atento a vuestros comentarios, gracias</t>
  </si>
  <si>
    <t>Riquelme Valdes, Eduardo, CAM</t>
  </si>
  <si>
    <t>Desbloqueo de Cuentas</t>
  </si>
  <si>
    <t xml:space="preserve">Estimados, buen día Sería posible pudieran desbloquear las cuentas: 
Clmoro2 con activo N°110271
Clmoro3 con activo N°13919
De antemano, muchas gracias.
</t>
  </si>
  <si>
    <t>Estimados favor devolver minutos de mi celular</t>
  </si>
  <si>
    <t>Credenciales de Red</t>
  </si>
  <si>
    <t xml:space="preserve">Ramon: Adjunto antecedentes solicitados. ALTA DE CUENTA
Display Jeannette Del Carmen Soto Guzman
</t>
  </si>
  <si>
    <t>CORREOS</t>
  </si>
  <si>
    <t>Estimados es factible el modificar el correo de las siguientes personas que aparecen como EXTERNO (ejemplo: Muñoz Salazar, Patricio Alejandro, EXTERNO) y dejarlos como CAM, todos son CAM indefinido.
- hjzb@cam-la.com      Janett zaraguayo
- cmm@cam-la.com     Christian Morales
- sahs@cam-la.com     Samuel Hernandez
- lffj@cam-la.com         Lorena farias
- easc@cam-la.com     Elias Sepulveda
- pams@cam-la.com    Patricio Muñoz</t>
  </si>
  <si>
    <t xml:space="preserve">Estimados favor solicito dar el alta de las siguientes estaciones de trabajo en el AD de Chile y agregar a la OU respectiva:
Chlcamf111201
</t>
  </si>
  <si>
    <t xml:space="preserve">Señores agradeceré la gestión para la devolución de los minutos que ha consumido en llamado a teléfonos de CAM: Samuel Toloza Celular Nº 94691452
</t>
  </si>
  <si>
    <t>Aumento Minuto On Net - Abonado 94452101</t>
  </si>
  <si>
    <t>Estimados favor solicito aumentar la cantidad de minutos On Net del perfil operaciones</t>
  </si>
  <si>
    <t>PROBLEMAS CON NAVIGATOR - ZENTENO</t>
  </si>
  <si>
    <t xml:space="preserve">Estimados Alguna novedad, resulta que tenemos ya 09 cortes que no hemos podido ingresar al sistema y por el retraso el multa. Gracias.
</t>
  </si>
  <si>
    <t>CAM - Video Inducción 2013 (Mario Trelles)</t>
  </si>
  <si>
    <t xml:space="preserve">Estimados, por favor su ayuda el lunes para descargar el video que se encuentra en el link del correo de abajo. Muchas gracias.
Saludos, 
</t>
  </si>
  <si>
    <t>Solicitud  TELEFONOS</t>
  </si>
  <si>
    <t>Ramon: Con las simcard nueva no tengo problemas de PIN Y PUK ,  los problemas son :
94380297  : Bloqueado para hacer llamado 
61933240  : Bloqueado para hacer  llamado
94427411  : Bloqueado para hacer llamado 
93227324  : Bloqueado para hacer  llamado
61933221 : Bloqueado para hacer llamado
85951043  : Bloqueado para hacer llamado
En la simcard reutilizada venían pegado con post-it pero la información no estaba escrita, por ende se  solicito vía telefónica pero arrojo error , insisto, la información no estaba escrita en el papel.- Venían los teléfonos envueltos con papel  y ese papel solo tenía anotado el N° del celular .
63338140  : PIN
92299531  : PIN
74317235   : PIN</t>
  </si>
  <si>
    <t xml:space="preserve"> Solicitud  TELEFONOS </t>
  </si>
  <si>
    <t xml:space="preserve">Ramón :
De acuerdo a los celulares recibidos , informo que tenemos la mayoría de ellos bloqueados y fueron enviados sin anotar el PIN , se solicito por medio del equipo pero no se obtuvo información correcta por lo que solicitamos revisar los equipos que a continuación detallo :
</t>
  </si>
  <si>
    <t>Seguimeinto Proyecto Cygnus</t>
  </si>
  <si>
    <t xml:space="preserve">Buen día Estimados, Estábamos trabajando en el server de CAM (Cygnus), estábamos conectados mediante teamviewer pero se nos ha desconectado y ya no podemos acceder. Nos da el siguiente error:
</t>
  </si>
  <si>
    <t>Carga minutos</t>
  </si>
  <si>
    <t xml:space="preserve">Ramón. Que posibilidad existe que me cargues minutos??? Tengo  una urgencia y quede desconectado.porfa Cac
</t>
  </si>
  <si>
    <t>Conexión Internet Lenta</t>
  </si>
  <si>
    <t>Estimados no podemos conectarnos a internet y tampoco utilizar Teamviewer</t>
  </si>
  <si>
    <t>Minutos CAM</t>
  </si>
  <si>
    <t xml:space="preserve">Estimado. Agradeceré liberación de minutos CAM.
</t>
  </si>
  <si>
    <t>Reembolsar minutos</t>
  </si>
  <si>
    <t>Subir minutos compañia</t>
  </si>
  <si>
    <t>Estimados, favor solicito devolver los minutos de compañía utilizados en mi celular.
Debido a que la usuaria ya cuenta con minutos On Net ilimitados hasta el cambio de ciclo.</t>
  </si>
  <si>
    <t>Devolver Minutos On Net - 68319648</t>
  </si>
  <si>
    <t>Favor reintegrar minutos On Net</t>
  </si>
  <si>
    <t xml:space="preserve">Señores agradeceré a ustedes me puedan ayudar con la devolución de los minutos que ha consumido en llamado a teléfonos de CAM el señor Luis Zamorano Celular Nº 9-7444920 
</t>
  </si>
  <si>
    <t>Minutos Off Net</t>
  </si>
  <si>
    <t>Estimados Agradecere asignar minutos a numero 94691413. Muchas gracias.
Cuenta con un plan base de 500 dividido en 2 con minutos On Net ilimitados.</t>
  </si>
  <si>
    <t>Restitución de minutos</t>
  </si>
  <si>
    <t>Señores, agradeceré restituir minutos on-net al teléfono 9-3227302</t>
  </si>
  <si>
    <t>Solicitid de Telefonos Area Gestión de Pérdidas</t>
  </si>
  <si>
    <t xml:space="preserve">Ramón Puedes ver si se me acabaron los minutos pido el reporte *103# y me dice que: 
299 min. a movistar y R fija y 60 min. a otras Cias, pero no puedo llamar. Saludos,
</t>
  </si>
  <si>
    <t>Configurar telefono para escuchar mensajes del telefono</t>
  </si>
  <si>
    <t>Estimado requiero configurar mi teléfono para escuchar los mensajes</t>
  </si>
  <si>
    <t>Minutos net</t>
  </si>
  <si>
    <t xml:space="preserve">Estimado Ramón Solicito puedas cargar minutos NET al celular N° 93491695 perteneciente a Sergio Pedreros.
</t>
  </si>
  <si>
    <t>Agregar Scanner</t>
  </si>
  <si>
    <t>Solicito agregar dirección a scanner por favor del piso 9 El Cortijo</t>
  </si>
  <si>
    <t>problemas con telefono</t>
  </si>
  <si>
    <t xml:space="preserve">Enrique: Favor autorizar salida a celular del anexo 7716, asistente de Logística, gracias.
</t>
  </si>
  <si>
    <t>Costos Salida Entel - CGED</t>
  </si>
  <si>
    <t xml:space="preserve">Estimado Ramón: Favor proceder con el término del contrato con Entel. Informar cuando se cargaría el valor de los $436.000
</t>
  </si>
  <si>
    <t>Solicitud minutos.</t>
  </si>
  <si>
    <t xml:space="preserve">Estimados, Junto con saludarles, les solicito favor la posibilidad de revertir los minutos internos del teléfono móvil N° 8-9207981, pertenecientes al Sr. Pedro Orellana Oyarce quien se ha quedado sin servicio para llamar.  Agradeciendo de antemano su gestión.
</t>
  </si>
  <si>
    <t xml:space="preserve">Miguel Ramirez F </t>
  </si>
  <si>
    <t xml:space="preserve">Buenos días : Estimado Sr. Ramon herrera quisiera restablecer minutos entre cía. porque no tengo minutos para comunicarme 
ME CONFIRMA , MUCHAS GRACIAS
</t>
  </si>
  <si>
    <t>Robo de teléfono de CAM</t>
  </si>
  <si>
    <t>Minutos disponibles...</t>
  </si>
  <si>
    <t xml:space="preserve">**Hola Ramón Favor gestionar los minutos “Disponibles que pudiera tener … Gracias…
</t>
  </si>
  <si>
    <t xml:space="preserve">TICKET 759833 - AD REGISTRO DE HOST </t>
  </si>
  <si>
    <t xml:space="preserve">Favor solicito dar el alta de las siguientes estaciones de trabajo en el AD de Chile y agregar a la OU respectiva
Chlcamf110215
Chlcamf110216
</t>
  </si>
  <si>
    <t xml:space="preserve">TICKET 759835 - AD REGISTRO DE HOST </t>
  </si>
  <si>
    <t xml:space="preserve">Estimados favor solicito dar el alta de la siguiente estacion de trabajo en el AD de Chile y agregar a la OU respectiva:
Chlcamf110416
</t>
  </si>
  <si>
    <t xml:space="preserve">TICKET 759838 - AD REGISTRO DE HOST </t>
  </si>
  <si>
    <t xml:space="preserve">Estimados favor solicito dar el alta de las siguientes estaciones de trabajo en el AD de Chile y agregar a la OU respectiva:
Chlcamf110407
Chlcamf110249
</t>
  </si>
  <si>
    <t xml:space="preserve">Estimados Favor realizar la SI/OC de la cotización adjunta a las siguientes cuentas: 
LLNN:300 - CECO:6700 - OP:01483
Glosa “Compra cargador notebook HP ProBook 6460b JCC”.
</t>
  </si>
  <si>
    <t xml:space="preserve">Estimados: Agradeceré gestionar minutos ON net para móvil 94691606, desde ya gracias. Saludos Cordiales.                                                  
</t>
  </si>
  <si>
    <t>Recarga de minutos</t>
  </si>
  <si>
    <t xml:space="preserve">Estimado Ramón: Me quede sin minutos en mi celu 94691351 favor de recargar, gracias.
</t>
  </si>
  <si>
    <t>TICKET 759845 - CUENTA DE RED BAJA</t>
  </si>
  <si>
    <t xml:space="preserve">Favor solicito deshabilitar las siguientes cuentas corporativas del AD y Exchange de Chile:
Zuñiga Sigoña, Carolina Alejandra, CAM - CL136730738
</t>
  </si>
  <si>
    <t xml:space="preserve">Favor solicito deshabilitar las siguientes cuentas corporativas del AD y Exchange de Chile:
Mendez Muñoz, Veronica , CAM - CL141196715
Abarca Sereño, Juan Carlos, CAM - CL170237242
</t>
  </si>
  <si>
    <t>Carga On Net</t>
  </si>
  <si>
    <t xml:space="preserve">Estimado se agradece la carga adicional ON NET  al celular 97435477, asignado al suscrito
Saludos y Atento a su información
</t>
  </si>
  <si>
    <t>eleiva@agridulce.cl has sent you a file via WeTransfer</t>
  </si>
  <si>
    <t xml:space="preserve">Estimados, por favor les pido su ayuda para descargar el video que se encuentra en el link de Transfer que está más abajo, correspondiente a un video para el concurso de orgullo Graña que está participando el Laboratorio.
Quedo atenta a sus comentarios
Saludos, 
</t>
  </si>
  <si>
    <t>Tóner</t>
  </si>
  <si>
    <t xml:space="preserve">Estimado Ramón es posible enviar tóner de impresora Ricoch del área corte y repo.
Agradecido.
</t>
  </si>
  <si>
    <t>Albornoz Chavez, Carlos Martin, CAM</t>
  </si>
  <si>
    <t xml:space="preserve">SOLICITUD DE TONER </t>
  </si>
  <si>
    <t xml:space="preserve">Ramon: se necesita pueda solicitar 02 Tóner para impresora Ricoh Aficio MP 4002 PCL 6, la cual tiene contador 140.406.  De antemano, muchas gracias.
</t>
  </si>
  <si>
    <t>Restricció de acceso a internet</t>
  </si>
  <si>
    <t xml:space="preserve">Necesito ayuda para revisar la conexión, debe estar desconectada, ya que no funciona ni siquiera el teléfono (está todo el tiempo en initializing).
Gracias.
</t>
  </si>
  <si>
    <t>solicitud de minutos On Net</t>
  </si>
  <si>
    <t xml:space="preserve">Estimados se solicita la devolución de los minutos On Net para móvil 68319651.  Gracias.
</t>
  </si>
  <si>
    <t>TICKET 759721 - EXCHANGE REGISTRO ANTISPAM</t>
  </si>
  <si>
    <t>registrar en el antispam del dominio: companieshouse.gov.uk</t>
  </si>
  <si>
    <t>Solicito la devolución de de los minutos ON Net para el móvil 74301714.</t>
  </si>
  <si>
    <t>celular con falla</t>
  </si>
  <si>
    <t>No puedo realizar llamadas con el celular 94691389, inicia el llamado pero después se corta, favor ver en forma urgente.</t>
  </si>
  <si>
    <t xml:space="preserve">Ramon: Favor habilitar numero de Aurora Flores a Eduardo Riquelme y cambiar a equipo Smartphone, está autorizado por Enrique Froemel, gracias.
</t>
  </si>
  <si>
    <t>Estimados, favor habilitar minutos on net, al móvil 94691462.</t>
  </si>
  <si>
    <t xml:space="preserve"> Problemas con el celular  9469 1357</t>
  </si>
  <si>
    <t>Luis, estoy teniendo problemas con mi celular, no recibo ni puedo llamar me indica NO REGISTRADO EN RED, lo he reiniciado varias veces y no funciona, agradeceré tu ayuda x favor.</t>
  </si>
  <si>
    <t>Estimado según lo conversado agradeceré poder cambiar el equipo a don Hector Pavez.
Se entrega el equipo el 12 de Septiembre.</t>
  </si>
  <si>
    <t>Estimado Ramon. Debemos Salir a Comprar Urgente Cámara fotográficas que cumplan con dos Cosas Fecha y Hora que salga en Fotografía y cuando se tenga que imprimir la fotografía se vea.  No tengo Modelo ni preferencia.  Deben ser  29 .
Se entregan 26 cámaras el día 16 de Septiembre, estas fueron compradas a nikon el 13 de Septiembre y enviadas por Chilexpress.</t>
  </si>
  <si>
    <t>Hernandez Sanchez, Samuel Antonio, CAM</t>
  </si>
  <si>
    <t>Zaraguayo Batallas, Hilda Janett, CAM</t>
  </si>
  <si>
    <t>Morales Mancilla, Christian, CAM</t>
  </si>
  <si>
    <t>Muñoz Salazar, Patricio Alejandro, CAM</t>
  </si>
  <si>
    <t>ORACLE, acceso a web adi</t>
  </si>
  <si>
    <t xml:space="preserve">Estimado necesito Su ayuda para tener accedo al sistema de carga de Archivo de Oracle web adi Saludos cordiales,
</t>
  </si>
  <si>
    <t>Acceso Material Talleres  Lean y liderazgo</t>
  </si>
  <si>
    <t xml:space="preserve">Al querer visualizar la Carpeta me pide usuario y contraseña, esa la das tu o hay que hablar con el área de TI para que te otorgue acceso.
</t>
  </si>
  <si>
    <t xml:space="preserve">Estimados favor solicito dar el alta de las siguientes estaciones de trabajo en el AD de Chile y agregar a la OU respectiva:
chlcamf110863
</t>
  </si>
  <si>
    <t>Cambio de Cargador Notebook</t>
  </si>
  <si>
    <t xml:space="preserve">Estimado Ramón solicito puedan gestionar el cambio del cargador de mi Notebook, ya que hace días presenta fallas y creyendo que está cargando se desconecta.  Además, se sobrecalienta demasiado por lo que me preocupa pueda dañar el equipo
</t>
  </si>
  <si>
    <t>Paquete Roaming - Abonado 74318931</t>
  </si>
  <si>
    <t>Solicito activar pasaporte movistar 30 días</t>
  </si>
  <si>
    <t>Configurar Perfil PC</t>
  </si>
  <si>
    <t xml:space="preserve">Favor contactar a Luis Agüero al anexo 7391 (Sede Tarapacá 934) sector laboratorio para configurar el siguiente perfil:
Display: Saavedra Pizarro, Rolando Alfonso, CAM - User. rasp - Login: CL130719341 - Contraseña: Passw0rd - Mail: rasp@cam-la.com
</t>
  </si>
  <si>
    <t>Instalación y Configuración Docking</t>
  </si>
  <si>
    <t xml:space="preserve">Favor solicito instalar a la usuaria Claudia Brantt ubicada en la sede de Tarapacá 934 P3.  El replicador será enviado por valija interna al técnico residente de la sede y los datos son:
HP 2005PR USB 2.0 s/n: CNA230H830 Product N°:H1L07AA#ABA
</t>
  </si>
  <si>
    <t>Celular mal estado</t>
  </si>
  <si>
    <t xml:space="preserve">Cristian te comento que el teléfono celular que tengo a cargo presenta constantes fallas (se apaga) por lo que agradecería tu gestión para efectuar el cambio del equipo
Datos Nª  9 3450756 Marca Nokia
</t>
  </si>
  <si>
    <t>Desvinculaciones</t>
  </si>
  <si>
    <t>Estimado: Favor de activar cuenta ya que él se encuentra operativo hasta el día de hoy, además requiero sacar la información de su PC.
Se activa la cuenta temporalmente y se apoya a través de técnico de helpdesk</t>
  </si>
  <si>
    <t>SOLICITUD DE GESTION - CAMBIO DE CUENTAS</t>
  </si>
  <si>
    <t xml:space="preserve">Buenas tardes. Solicito vuestra gestión para activar la cuenta Oracle del usuario CL139074688 (Eduardo Pino); La cuenta de Eduardo Pino debe contener la responsabilidad ´CAM Chile Administrativo Logística´ y  la responsabilidad ‘CAM Chile Logística Consultas’. </t>
  </si>
  <si>
    <t>Solicitud de CL para ROlando Saavedra</t>
  </si>
  <si>
    <t xml:space="preserve">Estimado Ramón Agradeceré gestionar la creación de una cuenta de correo y sistema para Rolando Saavedra, según información siguiente:
Nombre: Rolando Alfonso Saavedra Pizarro. Rut:13.0710934-1
</t>
  </si>
  <si>
    <t>Cambio Notebook</t>
  </si>
  <si>
    <t xml:space="preserve">Miguel, por favor tramita el cambio de mi notebook ya que si bien funciona, ya está medio lento y con algunas “mañas”. Muchas Gracias. Atte., MDRC.
</t>
  </si>
  <si>
    <t>Solicita gestionar carpeta compartida</t>
  </si>
  <si>
    <t xml:space="preserve">Estimados, 
Necesitamos gestionar carpeta compartida para el contrato de Conexiones el nombre de “Planos Conexiones”. En correo adjunto se identifica los usuarios que deben estar conectados a dicha carpeta.
</t>
  </si>
  <si>
    <t>Correos Frontel</t>
  </si>
  <si>
    <t xml:space="preserve">Hola Ramón, me puedes ayudar dándome los correos del personal Cam que trabaja para Frontel? Esto para verificar el uso del pie de firma de correo que ya envié anteriormente con el ADC. Quedo atenta a tu respuesta.
</t>
  </si>
  <si>
    <t>Site de Gestión Humana</t>
  </si>
  <si>
    <t xml:space="preserve">Estimados, cómo están?
Les escribo para comentarles que Graña y Montero creó un sitio para concentrar toda la Gestión de Recursos Humanos de todas las empresas del Grupo. Hoy me enviaron los accesos que he tratado de probar pero no puedo acceder al sitio. Les agradecería pudieran revisar el sitio linkeado al comunicado de abajo.
</t>
  </si>
  <si>
    <t>SOLICITUD DE GESTION - MODIFICAR FORMULARIO</t>
  </si>
  <si>
    <t xml:space="preserve">Estimados TI
Buenas tardes. Solicito vuestra gestión para solucionar lo siguiente: Debido a un error en la solicitud del PDM 108364, se confirmaron por error 31 un del material C5.DC.2851.
Para solucionar este problema, se solicita modificar el lote de guía de remisión, eliminado la posición n° 4 de este; entregando con esto la posibilidad de regularizar la guía de remisión emitida. Se ha realizado la devolución correspondiente para retornar el material confirmado por error.
</t>
  </si>
  <si>
    <t>INFORMACIÓN ENCUESTA GPTW 2013</t>
  </si>
  <si>
    <t>Estimados hemos enviado un mail masivo al grupo CAM: Chile Corporativo desde la cuenta de Gonzalo Mardones, pero no llega aún a ninguna casilla.  Favor revisar a la brevedad posible.</t>
  </si>
  <si>
    <t>Problema con correo Sr. Juan Ruiz</t>
  </si>
  <si>
    <t xml:space="preserve">Estimados Buenos días, favor restablecer contraseña de correo del Sr. Juan Ruiz Toro jcrt@cam-la.com De antemano Srs. Se agradece su gestión.
</t>
  </si>
  <si>
    <t>SOLICITUD DE GESTION - AGREGAR RESPONSABILIDAD</t>
  </si>
  <si>
    <t xml:space="preserve">Estimados TI Buenos dias. Solicito vuestra gestión en lo siguiente: Es necesario agregar la responsabilidad ´CAM Chile Recepción Usuario´ al perfil Oracle del usuario CL163401908 (Jazmin Araus Miranda). Quedo atento a vuestra respuesta.
</t>
  </si>
  <si>
    <t>revisar el documento N° 66976</t>
  </si>
  <si>
    <t>Estimados Solicito ayuda para revisar el documento N° 66976, ya que en el Auxiliar de cuentas figura pendiente de pago por $4.289.- y en sistema está pagado en su totalidad.
CAM CHILE SA Auxiliar de Cuentas A Pagar - Fecha: 04-09-2013 PERIODO : AGO-2013	- Página :1 de 1 - Cuenta Combinación Contable</t>
  </si>
  <si>
    <t>TICKET 762444 - EXCHANGE REGISTRO SPAM</t>
  </si>
  <si>
    <t xml:space="preserve">Se procedió con el registro del dominio indicado en el antispam del Exchange.
</t>
  </si>
  <si>
    <t xml:space="preserve">Estimados favor solicito dar el alta de las siguientes estaciones de trabajo en el AD de Chile y agregar a la OU respectiva:
chlcamf110024
</t>
  </si>
  <si>
    <t>Cuentas de dominio bloqueadas</t>
  </si>
  <si>
    <t xml:space="preserve">Ramon por favor me podrias ayudar con el reseteo de las contraseñas de las cuentas de los siguientes usuarios.
CL: 156694193 - Usuario: Samuel Hernandez - Anexo: 7404 
</t>
  </si>
  <si>
    <t xml:space="preserve">Ramon Por favor me podrias ayudar con el reseteo de las contraseñas de las cuentas de los siguientes usuarios.
CL: 098582363 - Usuario: Carlos Hueraman - Anexo: 7770 </t>
  </si>
  <si>
    <t>Cambio clave</t>
  </si>
  <si>
    <t>Estimados favor cambiar contraseña de red.</t>
  </si>
  <si>
    <t>Camaggi Garrido, Marcelo Andrés, EXTERNO</t>
  </si>
  <si>
    <t xml:space="preserve">TICKET 762309 - CUENTA DE RED BAJA </t>
  </si>
  <si>
    <t xml:space="preserve">Estimados fFavor solicito dar de baja la siguiente cuenta corporativa en el AD y Exchange de Chile a partir de las 16:00 hrs. de Chile: Mujica Bascuñan, Alonso, CAM - CL156331511
</t>
  </si>
  <si>
    <t>Falla impresora Ricoh</t>
  </si>
  <si>
    <t xml:space="preserve">Hola Ramón, junto con saludar te informo que la impresa de este sector ha seguido fallando, desde hace un tiempo las impresiones salen con puntos negros y con líneas,
Habrá posibilidad de cambiarla?? ya que cada vez que hemos reportado fallas viene un técnico la arregla, funciona bien por un tiempo y después vuelve a fallar.
Las impresiones de repente son cartas formales a los Bancos y da vergüenza enviarlas en esas condiciones.
Atenta a tus comentarios, te saluda
</t>
  </si>
  <si>
    <t>Asignación PC - Incorporación OE JEAA</t>
  </si>
  <si>
    <t xml:space="preserve">Estimados Solicito plataformar el siguiente equipo: HP Pro 3000 s/n:MXL1050B6D Inv. Activo: CH-110024: Se debe configurar el nuevo perfil asociado a Aravena Avilés, Jose Erasmo, CAM - CL10569248K contraseña “Passw0rd”
</t>
  </si>
  <si>
    <t>Dar de alta equipo</t>
  </si>
  <si>
    <t xml:space="preserve">Ramon por favor podrias solictar el dado de alta de el siguiente equipo en el AD, el equipo es chlcamf110262 y corresponde al de Nicolas  Sepulveda.
</t>
  </si>
  <si>
    <t xml:space="preserve">Estimados Buenos días, favor restablecer contraseña de correo del Sr. Alex Gonzalez aegb@cam-la.com De antemano Srs. Se agradece su gestión
</t>
  </si>
  <si>
    <t>Contacto canal especialista m2m - Movistar</t>
  </si>
  <si>
    <t xml:space="preserve">Estimado Ramón De acuerdo a lo conversado, favor de gestionar 200 SIM Card para Telemedida GG.CC, configuradas y habilitadas para la APN CAM.MOVISTAR.CL y asignadas las IP fijas de nuestra red.
</t>
  </si>
  <si>
    <t>Problemas Celular</t>
  </si>
  <si>
    <t xml:space="preserve">Estimados : Necesito puedan revisar  el  siguiente equipo: N° 68399219 – Problema : No permite realizar llamadas, solo recibe.  Agradecida  por su gestión y atenta  a sus comentarios.
Se restituyen los minutos On Net
</t>
  </si>
  <si>
    <t>Perdida de simcard 96310096</t>
  </si>
  <si>
    <t xml:space="preserve">Estimado  Ramón: De acuerdo a lo conversado informo pérdida de simcard numero 96310096 para que se solicite su reemplazo.  Yo tengo el modem en mi poder para que solamente sea enviada la tarjeta.
</t>
  </si>
  <si>
    <t>Restituir Minutos On Net - Abonado 68319648</t>
  </si>
  <si>
    <t xml:space="preserve">Ernesto se restituyen los minutos On Net (229) del celular 68319648, adjunto evidencia:
</t>
  </si>
  <si>
    <t xml:space="preserve">Soporte a usuarios oracle </t>
  </si>
  <si>
    <t>Desbloqueo o nueva clave de Oracle, Ayer hice lo que indicas adjunto correos y ahora que hago lo intento nuevamente? Saludos, Marco</t>
  </si>
  <si>
    <t>Guia sin estado</t>
  </si>
  <si>
    <t xml:space="preserve">Buen día eta situación sigue ocurriendo, por favor puedes tomar alguna acción para solucionarlo, gracias.  Problemas Estatus GD
</t>
  </si>
  <si>
    <t>Solicitud cambio de equipo y número.</t>
  </si>
  <si>
    <t xml:space="preserve">Estimados Agradeceré favor realizar cambio de equipo celular a mi cargo (9-4691456) por daños además agradeceré gestionar cambio De número debido a  estoy recibiendo llamadas para otra persona a todas horas
</t>
  </si>
  <si>
    <t>Plataformado PC - Renovación OE CLA</t>
  </si>
  <si>
    <t xml:space="preserve">Estimados solicito plataformar el siguiente equipo: HP Pro 3000 s/n:MXL10505G8 Inv. Activo: CH-110499: 
Se debe configurar el nuevo perfil asociado a Lagos Acuña, Christopher Joseph, CAM - CL164733378
</t>
  </si>
  <si>
    <t>Solicitud de Celular.</t>
  </si>
  <si>
    <t xml:space="preserve">Don Ramon. Agradecere gestionar 2 celulares para los Sres. Ruben Gaete (Inspector de GGCC) y Carlos Norman ( Inspector de Alumbrado Público).
Ambos con  el mismo plan que tenemos todos en esta área.
</t>
  </si>
  <si>
    <t>Compra celular</t>
  </si>
  <si>
    <t xml:space="preserve">Estimado Ramon. Agradeceré que nos Puedas Asignar un teléfono Móvil para terreno, con los Panel acordados para la Subgerencia de  Marco.
</t>
  </si>
  <si>
    <t>Solicitud Telefono Celular con Plan de datos</t>
  </si>
  <si>
    <t>Ramon adjunto autorización de Carlos Abarca para solicitar un teléfono celular con datos</t>
  </si>
  <si>
    <t>telefono fijo</t>
  </si>
  <si>
    <t xml:space="preserve">Ramon Adjunto autorización de Carlos Abarca para habilitar llamados en mi anexo.
</t>
  </si>
  <si>
    <t>Estimados favor proceder a deshabilitar las credenciales en el AD y Exchange de Chile respectivamente.
Aguilar Perez, Manuel Orlando, CAM</t>
  </si>
  <si>
    <t>Plataformado PC - Renovación OE JMA</t>
  </si>
  <si>
    <t xml:space="preserve">Solicito plataformar el siguiente equipo: HP Pro 4000 s/n:MXL1401G2H Inv. Activo: CH-110077: Se debe configurar el nuevo perfil asociado a Marin Azocar, Jose, CAM - CL066974464 
</t>
  </si>
  <si>
    <t>SOlicitud de asignacion de equipo</t>
  </si>
  <si>
    <t>Estimado de acuerdo  a lo solicitado te confirmo  lo siguiente;
Estas personas están vigentes desde  2010 sin embargo se desempeñaban en  la obra de alto maipo, y fueron    reasignadas al area de Jorge Castro  junto con 3 personas más
Crear claves de red para AGUILAR  PEREZ,MANUEL ORLANDO</t>
  </si>
  <si>
    <t>Problemas con Maquina Virtual Synergia.</t>
  </si>
  <si>
    <t xml:space="preserve">Estimados problemas con Maquina Virtual Synergia, favor revisar.  Saludos cordiales.
</t>
  </si>
  <si>
    <t>configuracion impresora</t>
  </si>
  <si>
    <t xml:space="preserve">Estimados Agradeceré me puedan configurar la impresora en mi pc
</t>
  </si>
  <si>
    <t>Plataformar NTB TI - Imagen Corporativa</t>
  </si>
  <si>
    <t xml:space="preserve">Estimados solicito realizar el plataformado del siguiente equipo: Lenovo E431 Modelo 627782S s/n:PF046BD Inventario Activo: (Agregar): 
</t>
  </si>
  <si>
    <t xml:space="preserve">Estimados favor solicito deshabilitar del AD y Exchange corporativo la siguiente cuenta:
Romero Isla, Hernan Antonio, CAM- CL15431685k
Cuevas Flores, Marco Antonio, CAM - CL180901876
</t>
  </si>
  <si>
    <t xml:space="preserve">Solicitud </t>
  </si>
  <si>
    <t xml:space="preserve">Ramón, necesito bajar unos planos para una propuesta y no puedo acceder. La dirección para un plano es la siguiente: https://dl.dropboxusercontent.com/u/35062013/PLANOS_ELECTRICIDAD_CBS_1DE4_Generales.rar Pero son varios planos, agradeceré favor indicarme como los bajo
</t>
  </si>
  <si>
    <t>Keys servidor minera Gaby</t>
  </si>
  <si>
    <t>Apoyo en la descarga de los medios y licencias asociados a la minera Gaby.</t>
  </si>
  <si>
    <t xml:space="preserve">Estimados favor solicito dar el alta de las siguientes estaciones de trabajo en el AD de Chile y agregar a la OU respectiva:
Chlcamf110541
Chlcamf110259
</t>
  </si>
  <si>
    <t xml:space="preserve">Estimados favor solicito dar el alta de las siguientes estaciones de trabajo en el AD de Chile y agregar a la OU respectiva:
CHLCAMP111163
</t>
  </si>
  <si>
    <t>vncviewer</t>
  </si>
  <si>
    <t xml:space="preserve">Estimados Favor necesito de su ayuda para entrar al programa vncviewer, arroja el siguiente error
</t>
  </si>
  <si>
    <t xml:space="preserve">Estimados favor solicito dar el alta de las siguientes estaciones de trabajo en el AD de Chile y agregar a la OU respectiva:
chlcamp111267
</t>
  </si>
  <si>
    <t>Información confidencial Encuesta GPTW</t>
  </si>
  <si>
    <t>Estimados, cómo están, les escribo ya que según lo indicado en el comunicado de Klaus Winkler, la próxima semana comenzaremos con la aplicación de la encuesta GPTW en Cam. El martes 01 de octubre le llegará al personal con correo corporativo (más de 03 meses en la empresa) el link que está abajo para responder la encuesta. Yo revisé el sitio y puedo acceder sin problemas, pero me comentan desde Perú que les pasó que al abrir el link desde proyectos fuera de la casa matriz se presentaban algunos problemas. Les agradecería me ayudaran a corroborar que el sitio está en condiciones para la correcta aplicación.
ACCESO A LA ENCUESTA: www.gptwperu.com.pe
Donde dice Usuario debe ingresar: CAMChile
Donde dice Clave debe ingresar: I2JRiLTR
Quedo atenta a sus comentarios.</t>
  </si>
  <si>
    <t>Solicita desbloquear cl 11849786-4</t>
  </si>
  <si>
    <t xml:space="preserve">Estimados: El CL de Alex Pacheco está bloqueado, debido al parecer a que se usó en dos PC distintos.
Agradeceremos vuestra gestión para desbloquearlo.
</t>
  </si>
  <si>
    <t>Proyector sala capacitacion cortijo</t>
  </si>
  <si>
    <t xml:space="preserve">Estimados podemos disponer de un proyector en la sala de capacitación del cortijo, para mañana jueves 26/09 desde las 11.00 a las 12.00 hrs.  Ya reservé el uso de la sala por Outlook, ésta corresponde a la sala de mesas redondas, cierto?
</t>
  </si>
  <si>
    <t xml:space="preserve">Estimado Ramon nos encontramos nuevamente con problemas de acceso a SIOT tanto por internet como por intranet.
Agradeceremos tu gestión.
</t>
  </si>
  <si>
    <t xml:space="preserve">AD REGISTRO DE HOST EN OU </t>
  </si>
  <si>
    <t xml:space="preserve">Estimados necesito incorporar los siguientes equipos a la OU Custom_WSUS_CAMChile_Users de nuestro server WSUS chlcamf111222:
</t>
  </si>
  <si>
    <t>Dominio CAM, Equipo Synapsis</t>
  </si>
  <si>
    <t xml:space="preserve">Estimado Luis De acuerdo a lo conversado, se entregará equipo a Marco para establecer las directivas de CAM en mi equipo.  Saludos, Christian Zúñiga
</t>
  </si>
  <si>
    <t>Zuñiga Zuñiga, Christian Octavio, EXTERNO</t>
  </si>
  <si>
    <t>Puesto Belen Villena</t>
  </si>
  <si>
    <t xml:space="preserve">Enrique, se ha asignado el puesto que se encuentra frente a la oficina de Gerson Cortez para Belen Villena, favor verificar silla en buen estado, puntos eléctricos, mobiliario.
Estimados TI, favor revisar teléfono.
Atenta a sus comentarios
</t>
  </si>
  <si>
    <t>Problemas al importar documentos</t>
  </si>
  <si>
    <t xml:space="preserve">Estimados Junto con saludar, solicito a Uds., revisar el siguiente proceso, dado que se realiza la importación de un documento del modulo de Informe de Gastos a AP, y éste no se refleja en AP.
</t>
  </si>
  <si>
    <t>Cotización</t>
  </si>
  <si>
    <t xml:space="preserve">Estimados necesito comprar Switch SFE2000 Layer3 de cisco, para el proyecto smartCity, más abajo indico link en donde lo encontré con sus características.
http://www.ippartner.cl/product_info.php/cisco-sfe2000-p-95
</t>
  </si>
  <si>
    <t xml:space="preserve">Estimados : Necesito puedan revisar los siguientes equipos :
N° 74317235 – Problema : No permite realizar llamadas, indica que se contacte con el gestor de la cuenta.
N° 92299531 _Problema : No permite realizar llamadas, indica que se contacte con el gestor de la cuenta.
Agradecida  por su gestión y atenta  a sus comentarios ,
</t>
  </si>
  <si>
    <t>anexo 7705</t>
  </si>
  <si>
    <t xml:space="preserve">Estimado Junto con saludar, quisiera informar que la central  telefónica  no puede tomar llamadas del anexo 7705.
</t>
  </si>
  <si>
    <t>Fuentes Maureira, Carla de Las Nieves, EXTERNO</t>
  </si>
  <si>
    <t>Cuenta usuario - REMAV</t>
  </si>
  <si>
    <t xml:space="preserve">Estimado David: Favor puedas responder esta consulta a Ramón, ya que no tengo claro si todavía hay retenciones pendientes.
Favor proceder con la baja
</t>
  </si>
  <si>
    <t>implementos TI</t>
  </si>
  <si>
    <t>Ramón Te cuento que estuve revisando los implementos que hay en el área de telemedida, pero los docking disponibles no sirven para mi laptop.  Por otro lado hay una pantalla, pero no es la que yo tenía, ya que es antigua. Tienes registrado el numero de inventario de la pantalla, docking y teclado que tenía asignado, ya que es posible que esté en alguno de los puestos de telemedida, ya que varios de los operadores tienen dos monitores.  Con el numero de inventario sería más fácil poder encontrar los implementos</t>
  </si>
  <si>
    <t>Baja Totalidad Lineas - Cuenta S4.1074.00.00.100002</t>
  </si>
  <si>
    <t>Estimada Gloria necesitamos  realizar la baja de todas las líneas que actualmente se encuentra en el número de cuenta 00.100002 para CAM Chile S.A.</t>
  </si>
  <si>
    <t>Receteo</t>
  </si>
  <si>
    <t xml:space="preserve">Estimados Favor de recetear clave de correo de Jose Loncopan. Cl106493650
</t>
  </si>
  <si>
    <t>Base datos Correos</t>
  </si>
  <si>
    <t xml:space="preserve">Hola Ramon como estas? me puedes ayudar con la base de datos de los correos electrónicos CAM que tenemos vigente, para que sean ingresados en mi base de datos.
</t>
  </si>
  <si>
    <t xml:space="preserve">Acción Requerida: El restablecimiento de contraseñas requiere </t>
  </si>
  <si>
    <t xml:space="preserve">Se me bloqueo nuevamente. Ayer a las 18:28  envié este email, pero no me ha llegado el correo con la clave de inicio. Slds. R.C.
</t>
  </si>
  <si>
    <t>PANTALLA NO ENCIENDE</t>
  </si>
  <si>
    <t xml:space="preserve">Estimados informo que la pantalla de mi computador dejo de funcionar no enciende, por lo que en este caso necesito favor se pueda cambiar por otra en cuanto antes.  Pantalla datos control de activos 110224 control de inventario 1475.
</t>
  </si>
  <si>
    <t>Toner Impresora San Miguel</t>
  </si>
  <si>
    <t xml:space="preserve">Estimados junto con saludar, agradeceré gestionar tóner para impresora ubicada en San Miguel, ya que, en estos momentos no tenemos reserva.
</t>
  </si>
  <si>
    <t xml:space="preserve">Estimados favor solicito dar el alta de las siguientes estaciones de trabajo en el AD de Chile y agregar a la OU respectiva:
chlcamp111266
</t>
  </si>
  <si>
    <t xml:space="preserve">Marco. Autorizar solicitud de teléfonos faltantes (3 chips) para el Área de Gestión de Pérdidas.  Adjunto formulario de solicitud.  Quedo atento a tu respuesta.
</t>
  </si>
  <si>
    <t>Fono con problemas</t>
  </si>
  <si>
    <t>Hola Ramon --fono malo de alejandro vergara</t>
  </si>
  <si>
    <t>Solicitud de buzon Seguridad pacto de servicio</t>
  </si>
  <si>
    <t xml:space="preserve">Estimados Necesitamos crear un buzón para hacer la trazabilidad del pacto de servicio y canalizar las solicitudes a través de este buzón tal como el propio de TI y como el servicios de administración.  La idea es que lo pueda visualizar Mariane Altamirano y YO.
</t>
  </si>
  <si>
    <t>Configuración Gateway GSM</t>
  </si>
  <si>
    <t>Estimado envío la configuración asociada al GSM (Celulink):
Celulink 1
Boca 1 – todas las llamadas del anexo 7437
Boca 2 – todas las llamadas del anexo 7403 – 7404 – 7405 – 7406
Boca 3 – todas las llamadas del anexo 7428 – 7558 - 7398
Boca 4 – todas las llamadas del anexo 7440 – 7441
Celulink 2
Boca 1 – desborde todos los anexos.
Boca 2 – desborde todos los anexos.
Boca 3 – desborde todos los anexos.
Boca 4 – todas las llamadas del anexo 7425.
En caso no tener desbordes disponible en el Celulink arrojar la llamada por la trama.</t>
  </si>
  <si>
    <t>TICKET 766437 - AD REGISTRO DE HOST</t>
  </si>
  <si>
    <t xml:space="preserve">Estimados favor dar de alta las siguientes estaciones de trabajo en el AD y agregar a la respectiva OU:
Chlcamp110721
Chlcamp110043
Chlcamp110122
Chlcamf110024
Chlcamf111334
</t>
  </si>
  <si>
    <t>Agregar blacklist</t>
  </si>
  <si>
    <t xml:space="preserve">Estimados favor agregar al blacklist de la compañía mailto:fraud@aexp.com.
</t>
  </si>
  <si>
    <t>pc señor Winkler</t>
  </si>
  <si>
    <t xml:space="preserve">Estimados: Alguna novedad del pc del señor Winkler?? la cotización del nuevo pc?? Atentamente,
</t>
  </si>
  <si>
    <t>Alta de equipo</t>
  </si>
  <si>
    <t xml:space="preserve">Ramón podrías dar de alta el equipo chlcamf110074 por favor? Atento a tus comentarios.
</t>
  </si>
  <si>
    <t>Desbloqueo de IP tomada de Rol Synergia</t>
  </si>
  <si>
    <t xml:space="preserve">Estimado Ramón La usuaria Anita Iturra, tiene su acceso sinergia bloqueado por IP, me solicitan de Chilectra identificar la IP de la máquina que la tiene tomada.
</t>
  </si>
  <si>
    <t>Traspaso costo celular Karina Gómez</t>
  </si>
  <si>
    <t xml:space="preserve">Ramón, te agradecería pudieras reasignar el costo del celular de Karina Gómez a la OP 1428, CECO 1300. Saludos,
</t>
  </si>
  <si>
    <t>Alta Cuenta Corporativa - AD Chile Genérica</t>
  </si>
  <si>
    <t>Estimados favor dar de alta la siguiente cuenta corporativa en el AD y Exchange de Chile:
Cálculos T/D y ECM, CAM</t>
  </si>
  <si>
    <t>Actualización PrimeGuard</t>
  </si>
  <si>
    <t xml:space="preserve">EstimadosSe necesita en forma urgente bajar la siguiente información enviada por Primestone para actualización de PrimeGuard.  
https://dl.dropboxusercontent.com/u/106974130/PrimeGuardServiceSetup%202.0.20%20x64.zip
 https://dl.dropboxusercontent.com/u/106974130/PrimeGuardSetup.zip
</t>
  </si>
  <si>
    <t>catalogo de luminarias</t>
  </si>
  <si>
    <t xml:space="preserve">Estimado Favor permitir acceso a: http://www.fae-lumisistemas.cl/
</t>
  </si>
  <si>
    <t>Solicitud de servicio técnico</t>
  </si>
  <si>
    <t xml:space="preserve">Estimados agradeceré gestionar visita de un técnico para reparar impresora ubicada en calle Conrado Amtahuer 919, Osorno.  Lo ideal es que venga el técnico de más experiencia ya que la vez anterior no quedo muy buena.  La impresora arroja impresiones con líneas casi en blanco, suena mucho al imprimir como si tuviera un rodamiento defectuoso o una piedra en el interior.  Agradeceré dar urgencia
</t>
  </si>
  <si>
    <t>VB Telefonos Trifasicos</t>
  </si>
  <si>
    <t>Estimado Ramón favor considerar agregar dos celulares  con el plan que se asignaron frontel (29 celulares), para trifásicos.</t>
  </si>
  <si>
    <t xml:space="preserve">Recurso </t>
  </si>
  <si>
    <t>Estimados, el día de mañana a las 9:00 participaré de una reunión en la que necesitaré  un equipo,  esto es las 9:00 Hrs pero te lo pediré  a las 8:30 Hrs, agradeceré me colaboren con este Recurso</t>
  </si>
  <si>
    <t xml:space="preserve">Estimados: Por favor  revisar  el  siguiente equipo: N° 68399219 – Problema :  No permite realizar llamadas, indica que se contacte con el gestor de la cuenta  .- (Alejandra Palma ) 
Agradecida  por su gestión y atenta  a sus comentarios ,
</t>
  </si>
  <si>
    <t>Acceso página web</t>
  </si>
  <si>
    <t xml:space="preserve">Estimado Ramón agradeceré, habilitar acceso a la página de CGE-Distribución  www.cgedistribucion.cl.
</t>
  </si>
  <si>
    <t>LENTITUD DE NAVIGATOR</t>
  </si>
  <si>
    <t xml:space="preserve">Estimados, buen día se informa que Navigator está con mucha lentitud nuevamente.  Podrían ver el tema, de antemano muchas gracias.
</t>
  </si>
  <si>
    <t>Problemas red de Zenteno 1</t>
  </si>
  <si>
    <t xml:space="preserve">Señores, varios usuarios reportan problemas para conectarse al correo y a internet. favor revisar.  Atenta a sus comentarios,
</t>
  </si>
  <si>
    <t>Perdida de Telefono Celular</t>
  </si>
  <si>
    <t xml:space="preserve">Estimados Sres. Comunico a Uds. que en el día de ayer Jueves 24-10-2013 extravíe el teléfono celular a mí cargo.   El número de este equipo es 08-9207981 agradeceré solicitar el bloqueo de este equipo y ver la factibilidad de obtener un nuevo teléfono , en lo posible con el mismo número.
Agradeciendo vuestras gestiones, saluda cordialmente ,
</t>
  </si>
  <si>
    <t>Orellana Oyarce, Pedro, CAM</t>
  </si>
  <si>
    <t>No hay acceso a SIOT Internet</t>
  </si>
  <si>
    <t xml:space="preserve">Ramon, buenos días.  Me informan algunos colaboradores que no tienen acceso a SIOT desde Internet. Realizadas algunas pruebas aquí en el Cortijo y en Carlos Silva, efectivamente no se puede acceder por esa vía. Solo está funcionando el acceso por Intranet.  Favor de gestionar solución.
</t>
  </si>
  <si>
    <t xml:space="preserve">TICKET 766822 - AD REGISTRO DE HOST </t>
  </si>
  <si>
    <t xml:space="preserve">Estimados favor dar de alta las siguientes estaciones de trabajo en el AD y agregar a la respectiva OU: chlcamf110074
</t>
  </si>
  <si>
    <t xml:space="preserve">Estimados agradeceré desbloquear el correo del señor Victor Herrera Herrera, cl 152754752, correo dhhh@cam-la.com.  Gracias
</t>
  </si>
  <si>
    <t>Baja de proveedor</t>
  </si>
  <si>
    <t>Estimados, favor necesito eliminar de ORACLE el rut marcado con azul. Favor gestionar con Consultores ORACLE.</t>
  </si>
  <si>
    <t>solicitud de compra</t>
  </si>
  <si>
    <t xml:space="preserve">Estimados, solicito que sea comprado un cargador para Notebook HP , el que usa el señor Victor Martinez está con los cables afuera.  Gracias
</t>
  </si>
  <si>
    <t>Notebook HP - Proyecto AP SmartCity NBR</t>
  </si>
  <si>
    <t xml:space="preserve">Estimados solicito instalar y configurar Windows 7 Pro (entregado por mano) al técnico del Cortijo 85.  En el equipo Notebook HP Envy m4 PC m4-1150la s/n: 6CZ321BD8B.
</t>
  </si>
  <si>
    <t xml:space="preserve">Estimados, buen día Podrían revisar Navigator debido a que presenta lentitud, se consulto a Chilectra e indican que esta sin inconvenientes. Gracias por su gestión.
</t>
  </si>
  <si>
    <t xml:space="preserve">Ramon Agradezco asignar 100 minutos adicionales según la solicitud adjunta.
</t>
  </si>
  <si>
    <t xml:space="preserve"> Minutos  Celular</t>
  </si>
  <si>
    <t xml:space="preserve">Estimados: Por favor  revisar  el  siguiente equipo: N° 63090410 – Problema : Sin Minutos .- (Daniel Molina) agradecida  por su gestión y atenta  a sus comentarios ,
</t>
  </si>
  <si>
    <t>CONFICONFIGURACION DE ACCESOS</t>
  </si>
  <si>
    <t xml:space="preserve">Estimado Ramón Buen día. Agradeceré nos puedas ayudar en resolver el problema que presenta el software para dar accesos a las credenciales
</t>
  </si>
  <si>
    <t>Autorización de ingreso</t>
  </si>
  <si>
    <t xml:space="preserve">Estimado Ramón Agradeceré me habilites el ingreso a la siguiente página, http://cam.eclass.cl
</t>
  </si>
  <si>
    <t>Garantia Lenovo - Dock Station</t>
  </si>
  <si>
    <t xml:space="preserve">Estimados favor gestionar la respectiva garantía del siguiente accesorios Lenovo:
ThinkPad USB 3.0 Dock - S/N: PB7GCN0 P/N:0A33970 - Problema que presenta, no enciende ni muestra la imagen de monitor externo.
</t>
  </si>
  <si>
    <t>Celular con problemas.</t>
  </si>
  <si>
    <t>Ramon buenas tardes consulta, tenemos dos teléfonos malos en Puerto Montt, son los equipos sus sim card están en buen estado con quien debo gestionar los cambios de estos equipos son Entel</t>
  </si>
  <si>
    <t>Software Ergonomía</t>
  </si>
  <si>
    <t>Perfecto, probemos con el Comité Paritario ya que es una iniciativa de nosotros. Los usuarios son:
Pilar Mena
Gabriela Peña
Gisselle Gajardo
Alejandro Vergara
Olga Navarro
Jorge Garay
Jaime Morales 
Loreto Sánchez
Me confirmas para avisarles antes porfi.</t>
  </si>
  <si>
    <t>Script telefónico - Musica Espera</t>
  </si>
  <si>
    <t xml:space="preserve">Holoa Ramón, probé el script y funciona bien pero lo que aún no está configurada es la música que tiene que sonar cuando te dejan en espera, aún aparece la grabación anterior.
Sería lo único que falta. Te envío la música que te adjunté anteriormente. Me confirmas cuando esté ok
</t>
  </si>
  <si>
    <t>LICITACION 8300006774 CABLES CU PROYECTOS 2014</t>
  </si>
  <si>
    <t>Estimado Ramon, favor tu ayuda con este nuevo problema para ingresar al portal SAGA, en caso de no ser un problema nuestro favor confirmar para verlo directamente con ENERSIS</t>
  </si>
  <si>
    <t xml:space="preserve">Estimados: Junto con saludar, agradeceré gestionar tóner para impresora ubicada en San Miguel, ya que, en estos momentos no tenemos reserva. Cordialmente,
</t>
  </si>
  <si>
    <t>Configurar Perfil - PC CHLCAMF110897</t>
  </si>
  <si>
    <t xml:space="preserve">Estimados favor configurar el siguiente perfil de usuario:
Display: Vargas Rosales, Jose Domingo, Externo
User: jdvr
Login: CL17283714K
Contraseña: Passw0rd
Mail: jdvr@cam-la.com
Este debe ser configurado en el equipo chlcamf110897 ubicado en la sede El Cortijo 85 P1.  Actualmente trabaja con el CL085139045 y deben traspasar toda la información asociada de el profile actual.
</t>
  </si>
  <si>
    <t xml:space="preserve">Estimados favor de gestionar   tonel, en estos momentos acabamos ocupar el de de repuesto.  Los datos de la impresora:  Ricoh MP 2352sp - serie W662h800365.
Primer piso de Tarapacá 924. Área medición y pérdidas.
</t>
  </si>
  <si>
    <t>problemas para acceder a la web</t>
  </si>
  <si>
    <t xml:space="preserve">Estimados, me encuentro en un programa trainee de la empresa y no puedo acceder a la web para buscar significados a las palabras técnicas que he levantado, sería posible que me pudiesen ayudar, si es necesario hablar con alguien me avisan porfavor
http://www.wordreference.com/definicion/soterrar
http://definicion.de/soterramiento/
http://es.thefreedictionary.com/soterrar
http://que-significa.com/significado.php?termino=soterrar
</t>
  </si>
  <si>
    <t>Cañete Tapia, Miguel Angel, CAM</t>
  </si>
  <si>
    <t xml:space="preserve">Revisión Libro de Compras Junio Julio Agosto 2013   (INCIDENCIA </t>
  </si>
  <si>
    <t xml:space="preserve">Estimados:
Tenemos el siguiente problema:
Hay varias facturas de compra  ingresadas preliminarmente en un mes, y al mes siguiente validadas. 
Hemos detectado,  que en los libros de compra, estos documentos han cambiado de periodo una vez cerrado AP.
</t>
  </si>
  <si>
    <t>Aumento de capacidad de plataforma Owncloud</t>
  </si>
  <si>
    <t>Ramón agradeceré tu ayuda para poder aumentar a 40 GB, provisoriamente, la capacidad actual de mi cuenta en el sitio box.cam-la.com/owncloud (cl144105044), la cual actualmente aparece en 5 GB. Gracias,
Autorizado por E.Froemel</t>
  </si>
  <si>
    <t>Disco Duro</t>
  </si>
  <si>
    <t xml:space="preserve">Estimado Ramon Mucho Agradeceré comprar 2 discos Duros de 1 Tera para mi línea de Negocio.
Se envía cotización por NAS de Edapi
</t>
  </si>
  <si>
    <t>Acceso a carpeta compartida</t>
  </si>
  <si>
    <t xml:space="preserve">El usuario Marcos Mira, cl169257132 solicita Acceso a carpeta en Red camfserver/certificación. Estimado Ramón:Autorizado el acceso.
</t>
  </si>
  <si>
    <t>Subir Perfil Entel - N° 56498809</t>
  </si>
  <si>
    <t>Estimados, favor revisar n° celular Entel que no permite realizar llamadas.
Se aumenta el cupo de llamadas del perfil asignado al usuario.</t>
  </si>
  <si>
    <t>ERROR AL INGRESAR OC</t>
  </si>
  <si>
    <t xml:space="preserve">Estimados Ti
Buenas tardes. Solicito vuestra ayuda en lo siguiente: No es posible realizar el ingreso de la Oc 300311022732 (Rec. 40001000002224) porque ha ocurrido un error en el procesador estándar de Oracle que permite realizar la recepción de materiales en obra.
Quedo atento a vuestra respuesta.
</t>
  </si>
  <si>
    <t>Cambio de equipo y solicitud de cambio de plan</t>
  </si>
  <si>
    <t xml:space="preserve">Muchas Gracias Ramón por favor proceder. Atte., MDRC.
</t>
  </si>
  <si>
    <t>Reinicio Claves</t>
  </si>
  <si>
    <t>Favor reiniciar clave de red</t>
  </si>
  <si>
    <t>Hernandez Muñoz, Manuel Antonio, CAM</t>
  </si>
  <si>
    <t xml:space="preserve">Ramón favor proceder con la compra según lo conversado adjunto las cuentas a realizar las cuentas de gastos:
Cuenta: 1494 Ceco:6410
</t>
  </si>
  <si>
    <t>Licitación Repuestos para Retrofit de CTBC -  8300004178</t>
  </si>
  <si>
    <t xml:space="preserve">Ramon:
Agradeceré una vez más verificar si existe algún problema interno que no me este permitiendo acceder al portal de SAGA. También confirmar si es posible instalar mozilla firefox, sugerido por soporte SAGA7 Enersis
</t>
  </si>
  <si>
    <t>Modificación de mail Jacobo Rivera.</t>
  </si>
  <si>
    <t xml:space="preserve">Estimado, A  la espera que te encuentres bien,  Favor para tu gestión Jacobo Rivera pasó de ser personal externo a personal CAM, por lo cual agradeceré modificar su mail para que no siga apareciendo como externo.
</t>
  </si>
  <si>
    <t>favor necesito clave para efectuar vales</t>
  </si>
  <si>
    <t>No ingreso a Oracle</t>
  </si>
  <si>
    <t xml:space="preserve">INGRESO DE DOCUMENTO </t>
  </si>
  <si>
    <t xml:space="preserve">Estimados Favor corregir problema de factura ingresada por el modulo de Importaciones. (No deja indicar el IVA exento)
Por otro lado agradeceré puedan revisar con urgencia este modulo o bien proponer una reunión en conjunto, dado a que desde la implementación de este siempre existe algún problema que impide el buen funcionamiento. </t>
  </si>
  <si>
    <t>Nuevo script telefónico</t>
  </si>
  <si>
    <t>Ramón, adjunto tres archivos todos en mp3 (avísame si necesitas otro formato). El primero corresponde al menú de respuesta que escucha el usuario que llama a Cam. Éste tiene la siguiente marcación que  debe ir direccionada de la siguiente manera:</t>
  </si>
  <si>
    <t>Señores, agradeceré restituir minutos on net al celular 93227302</t>
  </si>
  <si>
    <t>Ingresar  FONO: 56880162.</t>
  </si>
  <si>
    <t xml:space="preserve">Ramon, Favor Incorporar este fono de los teléfonos Entel  de la zonal Puerto Montt a los señores;  Manuel Benavides, Edgardo Vera y a Manuel Miranda. Fono a incorporar 56880162
A los números: 81884199, 56598705, 81889815
Estimado desde ya se agradece su gestión
</t>
  </si>
  <si>
    <t>Don Ramón: Adjunto números de cuenta TV, adicionalmente para informar que no puedo acceder a Oracle por problema con la consola Java</t>
  </si>
  <si>
    <t>Negrón Salazar, Milton Orlando, CAM</t>
  </si>
  <si>
    <t>Reposición tonner impresora primer piso</t>
  </si>
  <si>
    <t xml:space="preserve">Estimados, buenos días. el día viernes la impresora que se encuentra en el primer piso de Tarapacá está solicitando Tonner.
Les agradeceré, puedan gestionar su reposición lo más rápidamente posible. Saludos cordiales,
</t>
  </si>
  <si>
    <t>SOLICITUD</t>
  </si>
  <si>
    <t xml:space="preserve">Estimados, buen día Sería posible revisar a que se deben los siguientes errores:
Usuario clmoro2 con N° Activo: 110236 debido a que indica error al ingresar contraseña: “El Registro de seguridad está lleno. Solo el administrador puede iniciar sesión para solucionar el problema”.
Usuario clmoro3 con N° Activo: 110535 una vez que ingreso envía el siguiente error: “Java Virtual Machine Launcher / Could not find main class program will exit”, la duda de este error si provoca algún inconveniente en alguna aplicación.
De antemano, muchas gracias por su ayuda.
</t>
  </si>
  <si>
    <t>Clave ownCloud</t>
  </si>
  <si>
    <t>Solicito por favor crear usuario para proveedor externo en el dropbox de CAM</t>
  </si>
  <si>
    <t>Solicitud Nanosimcard - Abonado 91618467</t>
  </si>
  <si>
    <t>Favor solicito nueva simcard compatible con la tecnología Solicitud Nanosimcard - Abonado 91618467</t>
  </si>
  <si>
    <t>Minutos Adicionales - Abonado 68484015</t>
  </si>
  <si>
    <t>Carga minutos adicionales a mi numero</t>
  </si>
  <si>
    <t xml:space="preserve">Ramón me quedé sin minutos en mi celular.   Es posible verificar si se puede abonar minutos
</t>
  </si>
  <si>
    <t>servidor Laboratorio</t>
  </si>
  <si>
    <t xml:space="preserve">Estimado Ramón: Favor revisar que yo pueda tener acceso a la carpeta. \\Camfserver\área certificación Yo intenté y me aparece un mensaje de que no tengo permiso, sin embargo Luis salas me habíe comentado que lo gestionó.  Favor con urgencia, ya que debo asegurarme de acceder a esta carpeta debido a que el lunes nos audita el INN.
</t>
  </si>
  <si>
    <t xml:space="preserve">ctivación de Minutos </t>
  </si>
  <si>
    <t>Señores agradeceré a ustedes me puedan ayudar con la devolución de los minutos que han consumido en llamados a teléfonos de CAM del señor Pablo Ramirez  Celular Nº 68780122</t>
  </si>
  <si>
    <t xml:space="preserve">Señores agradeceré a ustedes me puedan ayudar con la devolución de los minutos que han consumido en llamados a teléfonos de CAM del señor Jorge Rios Celular Nº 94691614
</t>
  </si>
  <si>
    <t>TICKET 765376 - AD REGISTRO DE EQUIPO</t>
  </si>
  <si>
    <t xml:space="preserve">Estimados favor solicito dar el alta de las siguientes estaciones de trabajo en el AD de Chile y agregar a la OU respectiva:
chlcamf110359
</t>
  </si>
  <si>
    <t>Ramon</t>
  </si>
  <si>
    <t xml:space="preserve">Ramon Le informo que respecto al tema de bloqueo de Gmail, aun persiste el inconveniente en estos momentos tiene abierta aplicación y chatea sin problemas.  El usuario es cl155661496.
Gracias por la ayuda.
</t>
  </si>
  <si>
    <t>Solicitud Notebook</t>
  </si>
  <si>
    <t xml:space="preserve">Agradeceré nos puedas prestar uno el día de hoy con un perfil básico y los equipos asignados a cada Trainee los despaches el día Lunes a Tarapacá 934.  </t>
  </si>
  <si>
    <t xml:space="preserve">Señores agradeceré la gestión para la devolución de los minutos que ha consumido en llamado a teléfonos de CAM: Samuel Toloza Celular Nº 94691452
</t>
  </si>
  <si>
    <t>Solicita reposicion minutos</t>
  </si>
  <si>
    <t xml:space="preserve">Estimados: agradeceré reposición de minutos de mi celular N° 6-8344559
</t>
  </si>
  <si>
    <t>Puesto de Trabajo</t>
  </si>
  <si>
    <t>Por otro lado el puesto de Andres en Zenteno dos habilitar anexo para el Sr. Pedro Marin quien realizará funciones en dicha instalación.</t>
  </si>
  <si>
    <t xml:space="preserve">Estimados el puesto ya está disponible, esta con enchufes, el prevencioncita Sr. Sergio González, que do con las llaves de los cajones.
</t>
  </si>
  <si>
    <t>Roaming de Voz</t>
  </si>
  <si>
    <t xml:space="preserve">Ramon: por favor chequea q tenga minutos suficientes para hablar desde extranjero... Muchas gracias, Gonzalo
</t>
  </si>
  <si>
    <t xml:space="preserve">Estimados: Agradeceré reposición de minutos de mi celular N° 6-8344559
</t>
  </si>
  <si>
    <t>Reposición de minutos en telefono celular</t>
  </si>
  <si>
    <t xml:space="preserve">Estimado agradeceré gestionar la reposición de minutos de celular numero: 94346927 Atentamente,
</t>
  </si>
  <si>
    <t>Solicitud de minutos 8-9207981</t>
  </si>
  <si>
    <t xml:space="preserve">Jorge favor autorizar minutos al Sr. Pedro Orellana al fono: 8-9207981
</t>
  </si>
  <si>
    <t>Acceso Webmail Cam</t>
  </si>
  <si>
    <t>Estimado como puedo acceder a nuestro mail desde afuera ya que la página está en construcción.</t>
  </si>
  <si>
    <t>Solicitud de Minutos Celular Jose Varela</t>
  </si>
  <si>
    <t>Estimados agradezco asignar 30 minutos al número de teléfono que detallo 68307823
Se envía estatus de los minutos.</t>
  </si>
  <si>
    <t>Restitución minutos NET</t>
  </si>
  <si>
    <t xml:space="preserve">Estimado Ramón Favor restituir minutos NET a mi equipo (96429588) Gracias.
</t>
  </si>
  <si>
    <t xml:space="preserve">Solicito repocicion de minutos cam Celular N94314878 Enviado desde Samsung Mobile
</t>
  </si>
  <si>
    <t>Minutos  Celular</t>
  </si>
  <si>
    <t xml:space="preserve">Estimados: Por favor revisar el siguiente equipo: N° 94691347 – Problema : Sin Minutos .- ( Cristian Hermosilla )
Agradecida por su gestión y atenta  a sus comentarios ,
</t>
  </si>
  <si>
    <t>Urgente, problema de internet CIT</t>
  </si>
  <si>
    <t xml:space="preserve">Estimado Ramon: Hoy en la mañana nos quedamos sin internet fija que tenemos en el CIT, Al parecer es el servicio esta sin conexión desde el Router de Telefónica, pues nuestro equipos internos de comunicación están funcionando. Lo anterior nos está generando problemas con el servidor de lectura de Colombia y el servidor CIT de Lectura y gestión.  Por lo que te pedimos tu ayuda urgente para poder determinar el problema y levantar el servicio lo antes posible.
Saludos y gracias por la atención.  
</t>
  </si>
  <si>
    <t>Gonzalez R., Enrique, CAM</t>
  </si>
  <si>
    <t>favor devolver los minutos pediente</t>
  </si>
  <si>
    <t xml:space="preserve">Estimados Sres. de TI: Junto con saludar necesito solicitar los minutos residuales del teléfono de empresa numero 94433480, es posible dicha gestión.  Quedo atento a tus comentarios
</t>
  </si>
  <si>
    <t>Incidencia correo</t>
  </si>
  <si>
    <t xml:space="preserve">Favor de restablecer contraseña correo del CL 176733810, clave: Passw0rd.  Esto está a nombre de Alejandro Ferreira, en dependencias de colaborador de Chilectra, Supervisor es Pedro Muñoz, el cual no se encuentra disponible para esta gestión.  saludos cordiales Atte.
Alejandro Ferreira Z.
</t>
  </si>
  <si>
    <t>Dar de Alta equipo</t>
  </si>
  <si>
    <t xml:space="preserve">Ramon por favor podrías solicitar el alta del siguiente equipo por favor chlcamf110521  gracias
</t>
  </si>
  <si>
    <t>Trainne</t>
  </si>
  <si>
    <t xml:space="preserve">Estimados: Necesito autorización para conectar un computador personal del trainee que esta hoy con nosotros internet.
Me pueden ayudar? Gracias
</t>
  </si>
  <si>
    <t>Reposición de minutos</t>
  </si>
  <si>
    <t xml:space="preserve">Sres.: favor vuestra ayuda para reponer minutos inter compañía para mi numero 94691362.
</t>
  </si>
  <si>
    <t>Solicitud perfil Oracle para Srta. Jeannette Escobar Pizarro</t>
  </si>
  <si>
    <t xml:space="preserve">Estimada Claudia, Junto con saludar, solicito favor de asignar perfil de Oracle para la Srta. Jeannette Escobar Pizarro quien será nuestro nexo con el sistema de materiales, estado de pago y todo lo referente a nuestras solicitudes dentro de los circuitos establecidos por la compañía.
Los datos personales referidos son:
Jeannette Alejandra Escobar Pizarro.
N° CI:  14.443.920-1.
Terminal CAM: 111159
El perfil que requerimos es similar al que tiene asignado hoy la Srta. Ana Beatriz Iturra Lavín,  cuyo N° CI es 12.266.569-0. 
Este perfil es que necesitamos realmente.
</t>
  </si>
  <si>
    <t xml:space="preserve">Señores agradeceré a ustedes me puedan ayudar con la devolución de los minutos que ha consumido en llamado a teléfonos de CAM el señor Jose Aravena Celular Nº  63090538 Gracias,
</t>
  </si>
  <si>
    <t xml:space="preserve">Estimados, buenos días. Hace unos minutos al querer realizar una SI el sistema me pidió actualizar el JAVA, seleccione la opción de recordar mas tarde y ahora me aparece este mensaje:
</t>
  </si>
  <si>
    <t xml:space="preserve">Señores agradeceré a ustedes me puedan ayudar con la devolución de los minutos que ha consumido en llamado a teléfonos de CAM el señor Luis Santibañez. Celular Nº 92431721
</t>
  </si>
  <si>
    <t>Minutos On Net- Abonado 94663797</t>
  </si>
  <si>
    <t>Favor devolver los minutos de CAM</t>
  </si>
  <si>
    <t>LICITACIONES ENERSIS CABLE AL PREENSAMBLADO 3x95</t>
  </si>
  <si>
    <t xml:space="preserve">Ramon: No he podido acceder a la dirección indicada en correo precedente, existe alguna restricción??
Buenas tardes Sr. Gómez, URL de SAGA 7, https://proveedores.endesa.es/irj/portal Quedamos a su disposición. Reciba un cordial saludo.
</t>
  </si>
  <si>
    <t>SOLICITUD DE Visio</t>
  </si>
  <si>
    <t xml:space="preserve">Estimados: Agradeceré puedan instalar programa Visio a la
Srta.  Puchi Mellado, Consuelo Elizabeth, CAM Cl170416252
</t>
  </si>
  <si>
    <t>Concurso Pintura Infantil</t>
  </si>
  <si>
    <t xml:space="preserve">Hola Ramón, cómo estás? Disculpa que moleste con esto pero me das los accesos para que el proveedor de la intranet descargue unos archivos que le subí a la nube por favor.
</t>
  </si>
  <si>
    <t xml:space="preserve">Estimados: Por favor  revisar  el  siguiente equipo: N° 63090410 – Problema : Sin Minutos .- (Daniel Molina)  Agradecida  por su gestión y atenta  a sus comentarios ,
</t>
  </si>
  <si>
    <t>Solicitud de Cotización PC Proyecto E-CL</t>
  </si>
  <si>
    <t xml:space="preserve">Don Carlos, Favor comenzar a gestionar la adquisición de dos (2) equipos de esta categoría, ya que nos adjudicamos este servicio.
Considerar el WinXP. 
</t>
  </si>
  <si>
    <t>Restitución Minutos Celular</t>
  </si>
  <si>
    <t>Estimado Gracias, y se puede hacer lo mismo con el N° del Israel Monardes?.</t>
  </si>
  <si>
    <t xml:space="preserve">Estimado, Me puedes restituir los minutos utilizados al día de hoy, me encuentro en el Norte y en varios puntos no tendré cobertura.  Además agradeceré hacer lo mismo con el teléfono del Israel Monardes por favor
</t>
  </si>
  <si>
    <t>Plataformar PC Laboratorio - Gcia. OP. MFCM</t>
  </si>
  <si>
    <t xml:space="preserve">Estimados solicito favor realizar el plataformado de los siguientes equipos para realizar la renovación de equipos consolas asignados en el área Morosidad:
HP dc5700 SFF s/n:MXJ71705V4 Inventario Activo: CH-110173
HP dc5700 SFF s/n:MXJ71705KS Inventario Activo: CH-110660
Equipo ya se encuentra en poder del técnico residente de la sede Tarapacá 934 P1.  Los usuarios a configurar son los siguientes:
Laboratorio1 contraseña “Passw0rd”.
Laboratorio2 contraseña “Passw0rd”.
</t>
  </si>
  <si>
    <t>Celular 92800907</t>
  </si>
  <si>
    <t xml:space="preserve">Ramon, Me podría ayudar con el celular el cual no me permite llamar pero recibe llamados, Minutos usados 57 de 100.
</t>
  </si>
  <si>
    <t>Lagos Acuña, Christopher Joseph, CAM</t>
  </si>
  <si>
    <t xml:space="preserve">Estimados: por favor revisar el siguiente equipo: N° 93227327 – Problema : Sin Minutos .- (Victor Henriquez) Agradecida  por su gestión y atenta  a sus comentarios ,
</t>
  </si>
  <si>
    <t>Configurar Skype Corporativo</t>
  </si>
  <si>
    <t>Estimados, favor enviar clave y configurar skype de la compañia</t>
  </si>
  <si>
    <t>Compra de PC.</t>
  </si>
  <si>
    <t xml:space="preserve">Estimados: Agradeceré cotizar en forma urgente Notebook para proporcionar a nuestro cliente Chilectra con las siguientes características, se requiere a la brevedad contar con el equipo por lo que agradeceré su respectiva gestión.  Atento a sus comentarios.
</t>
  </si>
  <si>
    <t>Vista de compatibilidad</t>
  </si>
  <si>
    <t xml:space="preserve">Ramon: Me puedes ayudar con esto??? Necesito emitir facturas a través de la página de SII, por lo que compre la firma digital y no la pude instalar el día de ayer, la cual me enviaron este correo y no sé donde se hace lo que me pidieron, Gracias¡¡¡
</t>
  </si>
  <si>
    <t xml:space="preserve">Estimado, Agradeceré me reponga los minutos compañía. Saludos Cordiales, 
</t>
  </si>
  <si>
    <t>IP de Equipo</t>
  </si>
  <si>
    <t xml:space="preserve">Por favor podrías ayudarme indicándome la IP del equipo de Nelly López de la sede Zenteno 1  ya que se encuentra con el registro de seguridad lleno y por esta condición no puede ingresar a su sesión.
</t>
  </si>
  <si>
    <t>López Carrasco, Nelly Elcira, CAM</t>
  </si>
  <si>
    <t>Cambio equipo celular</t>
  </si>
  <si>
    <t xml:space="preserve">Estimado Ramón agradeceré puedas reemplazar el equipo celular de Florencio Araya (N° 09-74317234), ya que presenta fallas de comunicación, se apaga solo, etc.
</t>
  </si>
  <si>
    <t>Alta Estación de trabajo</t>
  </si>
  <si>
    <t xml:space="preserve">Estimados favor solicito dar el alta de las siguientes estaciones de trabajo en el AD de Chile y agregar a la OU respectiva:
chlcamf110173
</t>
  </si>
  <si>
    <t>SOLICITUD DE IP FIJA INTRANET</t>
  </si>
  <si>
    <t xml:space="preserve">Estimado Ramón, agradeceré nos puedas habilitar una IP fija de la intranet para realizar pruebas con un medidor ION para el proyecto Telemedida GG.CC.  Atento a vuestra pronta respuesta.
Saludos.
</t>
  </si>
  <si>
    <t>Estimados me podrían cargar minutos al número 68319648 asignado a Ernesto Pajkuric.</t>
  </si>
  <si>
    <t xml:space="preserve">*Ramón favor gestionar los minutos “Disponibles que pudiera tener …
Gracias…
</t>
  </si>
  <si>
    <t>Ticket 1688691</t>
  </si>
  <si>
    <t xml:space="preserve">Servicio sin acceso RDP
Estimados: Se requiere más información de servidor a reiniciar (nombre servidor, ubicación en data center). Se llama a teléfono de contacto (indica Nº no existe)
</t>
  </si>
  <si>
    <t>Traslado de equipos</t>
  </si>
  <si>
    <t xml:space="preserve">Estimado Ramón Según lo conversado, agradeceré vuestra gestión para el traslado de mi anexo, monitor y docking, desde Carlos Silva a Tarapacá, entrepiso , oficina donde estaba Guillermo Parada.
</t>
  </si>
  <si>
    <t xml:space="preserve">Señores agradeceré a ustedes me puedan ayudar con la devolución de los minutos que he consumido en llamado a teléfonos de CAM Celular Nº 93214625
</t>
  </si>
  <si>
    <t xml:space="preserve">Estimados favor solicito dar el alta de las siguientes estaciones de trabajo en el AD de Chile y agregar a la OU respectiva:
chlcamf110236
chlcamf110660
</t>
  </si>
  <si>
    <t>Proyecto Auditorium</t>
  </si>
  <si>
    <t xml:space="preserve">Estimados, según conversado, formalizo el requerimiento de levantar proyecto de imagen y sonido para el auditórium de Zenteno 1.
Esperamos que se pueda contar con presupuesto inicial para esta semana.
Atte.,
</t>
  </si>
  <si>
    <t xml:space="preserve">Solicita poder generar devolución minutos ON-NET </t>
  </si>
  <si>
    <t xml:space="preserve">Estimados Señores TI: Agradeceré el poder generar la devolución de los minutos ON-NET para el  teléfono celular número 92263432 a cargo de don Carlos Herrera Andrade, quién en estos momentos se encuentra trabajado en Central Quintero de ENDESA (V Región) y ha quedado sin saldo, debiendo coordinar trabajos con su cliente durante estos días que permanecerá en dichas instalaciones.  Quedamos atentos a vuestros comentarios
</t>
  </si>
  <si>
    <t>Acceso CAMFSERVER</t>
  </si>
  <si>
    <t>Ramon, tengo una consulta, no logro acceder  al Cam server en la que tengo carpetas compartidas, me puedes ayudar por favor</t>
  </si>
  <si>
    <t>Prolblemas para terminar nomina pago proveedores</t>
  </si>
  <si>
    <t xml:space="preserve">Estimados, favor su ayuda con esto.
Me arroja este mensaje al confirmar, me parece que es por el rango, favor dar respuesta a la brevedad.
</t>
  </si>
  <si>
    <t>06_Minutos adicionales_FSSM.XLS</t>
  </si>
  <si>
    <t>Estimados, favor gestionar.</t>
  </si>
  <si>
    <t>Instructivo Creación y cobro estado de pago Enersis.</t>
  </si>
  <si>
    <t xml:space="preserve">No tengo el programa (visio) para hacerlo. Debes solicitárselo a TI.
</t>
  </si>
  <si>
    <t xml:space="preserve">Estimados:  Por favor revisar solicitud anterior , gracias 
</t>
  </si>
  <si>
    <t xml:space="preserve"> Acceso a carpeta compartida</t>
  </si>
  <si>
    <t xml:space="preserve">Autorizado. Rolando se desempeña en nuestro Laboratorio.
</t>
  </si>
  <si>
    <t>Estimados,</t>
  </si>
  <si>
    <t xml:space="preserve">Estimados favor solicito dar el alta de las siguientes estaciones de trabajo en el AD de Chile y agregar a la OU respectiva:
chlcamp111339
chlcamf110535
</t>
  </si>
  <si>
    <t>Plataformar PC Morosidad - Gcia. OP. LCV</t>
  </si>
  <si>
    <t xml:space="preserve">Estimados solicito favor realizar el plataformado de los siguientes equipos para realizar la renovación de equipos consolas asignados en el área Morosidad:
HP dc5700 SFF s/n:MXJ64809T5 Inv. Activo: CH-111194
HP dc5700 SFF s/n:MXJ64809QW Inv. Activo: CH-110236
HP dc5700 SFF s/n:MXJ71705Y0 Inv. Activo: CH-110535: 
Equipo ya se encuentra en poder del técnico residente de la sede El Cortijo 85 P1.  Los usuarios a configurar son los siguientes:
Clmoro1 contraseña “Passw0rd”.
Clmoro2 contraseña “Passw0rd”.
Clmoro3 contraseña “Passw0rd”.
</t>
  </si>
  <si>
    <t>TICKET 765142 - REGISTRO EN SPAM</t>
  </si>
  <si>
    <t xml:space="preserve">Estimados favor agregar dominio al blacklist del servidor. Saludos,
</t>
  </si>
  <si>
    <t xml:space="preserve">Ramon por favor dar de alta el siguiente equipo chlcamf110535, y dar de baja en el AD el chlcam110535
</t>
  </si>
  <si>
    <t>Falla impresora Consola Trifásica.</t>
  </si>
  <si>
    <t xml:space="preserve">Estimado Ramón: Te comento que nos falló una impresora, asociada a un equipo estacionario de las mesas de calibración.  Dado que el equipo donde está instalada cuenta con Windows 95, es necesario validar que la solución permita configurar la nueva impresora en esta plataforma.  Favor tu ayuda para disponer de una impresora en reemplazo con urgencia. Puede ser usada también.  Saludos,
</t>
  </si>
  <si>
    <t>Habilitación minutos On Net</t>
  </si>
  <si>
    <t xml:space="preserve">Estimados. Agradeceré habilitar minutos On Net Cel 89207981. Saludos cordiales.
</t>
  </si>
  <si>
    <t>Señores,   Agradeceré a ustedes me puedan ayudar con la devolución de los minutos que ha consumido en llamado a teléfonos de CAM el señor Pablo Ponce. Celular Nº 71415017 Gracias,</t>
  </si>
  <si>
    <t>Notebook de Martha Parada</t>
  </si>
  <si>
    <t xml:space="preserve">Ramon favor ver urgente la garantía del notebook de Martha, lo reviso el técnico y no prende…. Gracias Sldos Enrique
</t>
  </si>
  <si>
    <t>Problemas de Acceso</t>
  </si>
  <si>
    <t xml:space="preserve">Estimado ¿hay problemas en la red? Acá en Carlos Silva Vildosola está muy lenta, dificultando los accesos a los servidores.
Se informa al AU que no presentamos problemas a nivel general, se solicitan más antecedentes sin embargo no son enviados.
</t>
  </si>
  <si>
    <t>Señores agradeceré a ustedes me puedan ayudar con la devolución de los minutos que ha consumido en llamado a teléfonos de CAM a los  señores Jose Varela: Celular Nº  68307823</t>
  </si>
  <si>
    <t>Alta Equipo AD</t>
  </si>
  <si>
    <t xml:space="preserve">Estimados favor solicito dar el alta de las siguientes estaciones de trabajo en el AD de Chile y agregar a la OU respectiva:
chlcamf110173
</t>
  </si>
  <si>
    <t>Plan telefonico 93492103</t>
  </si>
  <si>
    <t>Estimado, agradeceré ver si puedes ayudarme,  tengo contratado un plan en CAM, con el numero 93492103. Se supone que son 200 minutos los cuales aun no se ocupan, y al tratar de llamar sale una grabadora que indica que mi prepago esta sin saldo, siendo que es un plan corporativo. Agradeceré averiguar con nuestra ejecutiva de Movistar. Desde ya muchas gracias.
 Atte. Patricio Carvajal
NOTA: Se informa al usuario que n° celular no corresponde al plan corporativo comercial.</t>
  </si>
  <si>
    <t>Carvajal Aguilar, Patricio Aurelio, CAM</t>
  </si>
  <si>
    <t xml:space="preserve">Estimados TI Buenos días. Solicito vuestra ayuda para resetear la contraseña de mi usuario (CL107807195) en el ambiente antiguo de Oracle. (http://ebscamprod.gym.com.pe:8000)
</t>
  </si>
  <si>
    <t xml:space="preserve"> Solicitud de minutos adicionales Celular = 96431205</t>
  </si>
  <si>
    <t xml:space="preserve">Hola Ramón agradezco asignar 50 minutos adicionales solo por este mes al número 96431205. Quedo atento a tus comentarios.
</t>
  </si>
  <si>
    <t xml:space="preserve">Estimados, favor asignar minutos on net al móvil 94691356.
En caso de no contar, favor asignar 100 minutos extra.
Atte.,
</t>
  </si>
  <si>
    <t xml:space="preserve">Estimados: Agradeceré cotizar en forma urgente Notebook para proporcionar a nuestro cliente Chilectra con las siguientes características, se requiere a la brevedad contar con el equipo por lo que agradeceré su respectiva gestión.
Atento a sus comentarios.
</t>
  </si>
  <si>
    <t xml:space="preserve">Estimados: Por favor  revisar  el  siguiente equipo: N° 68319648 – Problema : Sin Minutos .- ( Ernesto Pajkuric) Agradecida  por su gestión y atenta  a sus comentarios ,
</t>
  </si>
  <si>
    <t>Detalle Gastos Telefonia Celular</t>
  </si>
  <si>
    <t>Ramón, favor enviar el detalle de gastos telefonía celular del CECO 4600</t>
  </si>
  <si>
    <t>roaming</t>
  </si>
  <si>
    <t xml:space="preserve">Ramón: Se solicita activar roaming para el teléfono N°8/5017599 de Don Gonzalo desde hoy a  partir de las 21:00hrs. hasta el miércoles 23. Gracias Saludos
</t>
  </si>
  <si>
    <t xml:space="preserve">Estimados Agradeceré proporcionar Tóner para la fotocopiadora de telemedida.
</t>
  </si>
  <si>
    <t xml:space="preserve"> Anexo no recibe llamados - DND Activo</t>
  </si>
  <si>
    <t>Estimado favor revisar anexo que no recibe llamados n° 7828</t>
  </si>
  <si>
    <t>Yanten Casilla, Patricia, CAM</t>
  </si>
  <si>
    <t>Agradeceré Devolución de minutos</t>
  </si>
  <si>
    <t xml:space="preserve">Estimado Ramón:  Agradeceré restituir los minutos On Net  utilizados en la comunicación con otros móviles de la misma  compañía, al número  9-549 66 38  Favor dar prioridad, ya que estoy sin comunicación
</t>
  </si>
  <si>
    <t xml:space="preserve">Estimados agradeceré habilitar minutos On Net Cel 6-8437461.
Saludos cordiales.
</t>
  </si>
  <si>
    <t>Dar de alta equipos en el AD</t>
  </si>
  <si>
    <t xml:space="preserve">Ramon por favor dar de alta los siguientes equipos en el AD.
CHLCAMP111285  USUARIO : CONSUELO PUCHI
CHLCAMP111286  USUARIO : MIGUEL CAÑETE
</t>
  </si>
  <si>
    <t>Usuario y pasword de Skype</t>
  </si>
  <si>
    <t xml:space="preserve">Ramón Me puedes dar mi usuario y clave? saludos,
Se restituye clave via email. 
</t>
  </si>
  <si>
    <t>Servicio para impresora blanco y negro y color</t>
  </si>
  <si>
    <t>Hace poco fui a colocar papel en la bandeja tamaño carta de la Ricoh blanco y negro y vi que la bandeja estaba manchada con tinta, no sé si eso lo pueden revisar, quizás la máquina está con problemas en el cartucho de tinta o la bandeja. Lo pueden revisar por favor??</t>
  </si>
  <si>
    <t>SOLICITUD DE GESTION - NUEVA CONTRASEÑA</t>
  </si>
  <si>
    <t xml:space="preserve">Ramon Buenas tardes. Solicito vuestra ayuda para generar una nueva contraseña de red para el usuario CL65531364 (Nelson Soto, Bodega Los Fresnos), dado que esta ha caducado
</t>
  </si>
  <si>
    <t>PROBLEMAS PARA IMPRIMIR - PAPEL ATASCADO</t>
  </si>
  <si>
    <t xml:space="preserve">Ramon buenos días. Solicito vuestra ayuda en lo siguiente: La impresora Aficio MP 201 (Ip n° 10.33.21.4) tiene problemas para realizar la impresión (Tiene papel atascado).
Solicito vuestra gestión para agenda la visita de un técnico para solucionar este problema.
</t>
  </si>
  <si>
    <t>Asignacion de CL y configuracion de Cuenta.</t>
  </si>
  <si>
    <t xml:space="preserve">Estimado: Solicito gestionar asignación de CL para: Marcos Mira Vidal Rut : 16.925.713-2 Agradecido de Antemano.
</t>
  </si>
  <si>
    <t>Reiniciar clave</t>
  </si>
  <si>
    <t>estimados favor reiniciar contraseña</t>
  </si>
  <si>
    <t>Méndez Ortiz, Valentina Javiera, EXTERNO</t>
  </si>
  <si>
    <t xml:space="preserve">Trainee equipos y cuentas correos </t>
  </si>
  <si>
    <t xml:space="preserve">Estimados a la espera que se encuentren bien, adjunto los datos de los nombres de los dos trainee asisgnados a estructura,  dado que existió una modificación en el orden de su capacitación, nos vemos obligados a solicitar en forma anticipada 2 equipos  para las siguientes personas.  Sè que esta solicitud está fuera de programación, por lo que agradeceré de sus gestiones para obtenerlos esta semana,. Para el caso de los trainee  asignados a operaciones el ceco es 2200
</t>
  </si>
  <si>
    <t xml:space="preserve">Plataformar NTB Trainee - Gcia. Adm. CEPM </t>
  </si>
  <si>
    <t xml:space="preserve">Estimados solicito realizar el plataformado del siguiente equipo: Lenovo E431 s/n:PF046CE Inventario Activo: (Agregar): 
Equipo ya se encuentra en poder del técnico residente de la sede El Cortijo 85 P1.  El usuario a configurar debe ser Puchi Mellado, Consuelo Elizabeth, CAM - CL170416252 contraseña “Passw0rd”.
</t>
  </si>
  <si>
    <t>Plataformar NTB Trainee - Gcia. Adm. MACT</t>
  </si>
  <si>
    <t xml:space="preserve">Estimados solicito realizar el plataformado del siguiente equipo: Lenovo E431 s/n:PF0404H Inventario Activo: (Agregar): 
Equipo ya se encuentra en poder del técnico residente de la sede El Cortijo 85 P1.  El usuario a configurar debe ser Cañete Tapia, Miguel Angel, CAM - CL162335286 contraseña “Passw0rd”.
</t>
  </si>
  <si>
    <t>URGENTE - Falla impresora Ricoh</t>
  </si>
  <si>
    <t xml:space="preserve">Estimado Ramón aún tenemos problemas con la impresora, hoy no se ha podido imprimir en todo el día e indica un mensaje que debemos contactarnos con el Administrador.  Atenta a tus comentarios, te saluda cordialmente,
</t>
  </si>
  <si>
    <t>Minutos on-net 9-3227302</t>
  </si>
  <si>
    <t xml:space="preserve">Estimados, agradeceré habilitar minutos on net para el teléfono en referencia. Atenta a sus comentarios,
</t>
  </si>
  <si>
    <t xml:space="preserve">Señores agradeceré a ustedes me puedan ayudar con la devolución de los minutos que ha consumido en llamado a teléfonos de CAM el señor Pablo Ramírez Celular Nº  68780122
Se envía estatus del cambio de minutos On Net.
</t>
  </si>
  <si>
    <t xml:space="preserve">Estimados: Por favor  revisar  el  siguiente equipo:  N° 63090410 – Problema : Sin Minutos .- (Daniel Molina)  Agradecida  por su gestión y atenta  a sus comentarios ,
</t>
  </si>
  <si>
    <t>registro escáner impresora blanco y negro y color</t>
  </si>
  <si>
    <t xml:space="preserve">Estimados: Junto con saludarles, favor ingresar al señor Sergio Espinoza en el registro de escáner de la impresora Ricoh Blanco y negro. Además, sería posible ingresar en la de color a las siguientes personas??
Klaus Winkler Gonzalo Mardones Sergio Espinoza Ingrid  Messenger Paula Caraa
Atentamente,
</t>
  </si>
  <si>
    <t>Caga de minutos</t>
  </si>
  <si>
    <t xml:space="preserve">Estimado favor cargar celular 89037543 reembolso minutos llamados a CAM
</t>
  </si>
  <si>
    <t>Acceso Bloqueado a pagina del INE</t>
  </si>
  <si>
    <t>Buenos Dias: Necesito acceder a la pagina del INE. Favor desbloquear para enviar reporte mensual de Cam. Saludos.
Usuario se encontraba por WiFi.</t>
  </si>
  <si>
    <t>Problemas PC Paola Acuña</t>
  </si>
  <si>
    <t>Estimados favor solucionar problema con PC de escritorio de Paola Acuña, hay programas que no están funcionando y que no permiten que se puedan hacer las lecturas, un día sin lecturas es una pérdida para el contrato y además una amonestación por bajar la efectividad comprometida contractualmente, o simplemente devolver el PC antiguo hasta que solucionen la instalación de  los programas en el pc nuevo.  Favor necesito que esto se solucione hoy por la mañana, pues tenemos calendario de lectura y horas comprometidas en la entrega de las lecturas (medio día).</t>
  </si>
  <si>
    <t>Configurar APN Celular</t>
  </si>
  <si>
    <t>Estimados, favor configurar los perfiles de mi celular para tener plan de datos</t>
  </si>
  <si>
    <t>Favor no puedo reiniciar mi contraseña de red, reiniciar o desbloquear.</t>
  </si>
  <si>
    <t>bloqueo clave correo</t>
  </si>
  <si>
    <t xml:space="preserve">Estimados, favor reasignar clave de correo de don Eduardo Gonzalez, quien no puede ingresar con su contraseña.
etga@cam-la.com De antemano gracias Saludos
</t>
  </si>
  <si>
    <t xml:space="preserve">Estimado Ramón: Junto con saludarte te solicito el favor de aumentar al abonado 9 2431447, Rolando Urriola L., 200 minutos adicionales. Adjunto Formulario. Agradeciendo desde ya la gestión. Atte.
</t>
  </si>
  <si>
    <t>DESBLOQUEAR USUARIO</t>
  </si>
  <si>
    <t xml:space="preserve">Estimados Podría desbloquear usuario clmoro1. N° Activo: 110817 De antemano, muchas gracias.
</t>
  </si>
  <si>
    <t>Móvil 94691356</t>
  </si>
  <si>
    <t>Estimados, favor reintegrar minutos on net al móvil indicado.</t>
  </si>
  <si>
    <t>Problemas para dar recepción</t>
  </si>
  <si>
    <t>Estimados, necesito dar recepción usuario a la OC 300311024522 pero no puedo. Me pueden ayudar? no me arroja ningún erro, pasa que no encuentra la OC:</t>
  </si>
  <si>
    <t>PROBLEMAS NAVIGATOR</t>
  </si>
  <si>
    <t xml:space="preserve">Estimados, buenas tardes Podrían revisar estado de Navigator debido a que esta con bastante lentitud.  Muchas gracias por su gestión
</t>
  </si>
  <si>
    <t>Incidencia ORACLE</t>
  </si>
  <si>
    <t>Ramón, favor necesito asesoría de los consultores de ORACLE para poder desactivar o eliminar un proveedor que está ingresado en ORACLE con dos RUT diferentes. El RUT erróneo es el 76226875-1.</t>
  </si>
  <si>
    <t xml:space="preserve"> Internet</t>
  </si>
  <si>
    <t xml:space="preserve">Ramon:
Consulta, al colaborador SOSIAS se le habilito una oficina en BSM, me están solicitando autorización para instalar telefonía e internet de Movistar, favor indicar si hay alguna problemática en esta solicitud, gracias.
</t>
  </si>
  <si>
    <t>probnlemas de acceso Syntegra</t>
  </si>
  <si>
    <t xml:space="preserve">Estimado favor ver este asunto, no podemos acceder a syntegra, sin embargo, en Synapsis nos muestras que ellos no tienen problemas. Atte.,
http://syntegrachilectra.chl.e-corpnet.org/TelaLogin.aspx
</t>
  </si>
  <si>
    <t>PROBLEMAS DE CONEXION A SAP (REVISAR CON URGENCIA)</t>
  </si>
  <si>
    <t xml:space="preserve">Estimados TI Buenas tardes. Existen problemas para conectarse a SAP. Es posible chequear si el problema es nuestro ó es de Enersis? Si el problema es nuestro, es factible solucionarlo a la brevedad?. Quedo atento a vuestra respuesta.
</t>
  </si>
  <si>
    <t>Señores aAgradeceré a ustedes me puedan ayudar con la devolución de los minutos que ha consumido en llamado a teléfonos de CAM el señor Pablo Ramirez Celular Nº  68780122
Se informa estatus porqué se encuentra con minutos On Net Ilimitados</t>
  </si>
  <si>
    <t>Dar de alta Equipos</t>
  </si>
  <si>
    <t xml:space="preserve">Ramón Podrías solicitar el alta de los siguientes equipos por favor. 
CHLCAMP111283  EQUIPO LENOVO 
CHLCAMP111284 EQUIPO HP PROBOOK 4440S  DE CRISTOBAL NILO
</t>
  </si>
  <si>
    <t xml:space="preserve">TICKET 764365 - REGISTRO EN SPAM </t>
  </si>
  <si>
    <t xml:space="preserve">Estimados favor agregar al blacklist del servidor payment.advice@hsbc.com.hk
</t>
  </si>
  <si>
    <t xml:space="preserve">Estimados: por favor  revisar  el  siguiente equipo: N° 68399219 – Problema : Sin Minutos CAM .- (Alejandra Palma )
Agradecida  por su gestión y atenta  a sus comentarios ,
</t>
  </si>
  <si>
    <t xml:space="preserve">Miguel Ramirez </t>
  </si>
  <si>
    <t xml:space="preserve">Estimado SR. Ramon Herrera Valdes quisiera restablecer los minutos de compañía porque estoy sin minutos Y los necesito para la comunicación de los trabajos . MUCHA GRACIAS 
</t>
  </si>
  <si>
    <t>On net</t>
  </si>
  <si>
    <t>Favor cargar minutos on net . 94691606</t>
  </si>
  <si>
    <t xml:space="preserve">TICKET 764260 - REGISTRO EN SPAM </t>
  </si>
  <si>
    <t xml:space="preserve">Estimados, favor agregar al blacklist IntuitPayrollServices@payrollservices.intuit.com.
</t>
  </si>
  <si>
    <t>Solicitud de memorias, lector p.f.</t>
  </si>
  <si>
    <t xml:space="preserve">Hola Ramón, Nos puedes ayudar con la solicitud de Enrique en su correo adjunto?. 2 memorias de 1Gb 666  para los Optiplex755
1 lector CD para el mismo equipo.
</t>
  </si>
  <si>
    <t>Parlantes PC</t>
  </si>
  <si>
    <t xml:space="preserve">Estimados, como están? Recurro a ustedes Para saber quien  tendría  parlantes para PC que me preste el día de mañana  de 9:  00 a 14:00 Hrs, para un taller Por favor… O si saben de alguien?…
Mil Gracias, por el dato o la ayuda!!
</t>
  </si>
  <si>
    <t xml:space="preserve">Minutos Cam </t>
  </si>
  <si>
    <t xml:space="preserve">Estimados: Agradeceré realizar el reembolso de minutos celular CAM por encontrarme en Copiapo y sin minutos disponibles.
</t>
  </si>
  <si>
    <t>Toner Edificio el Cortijo 85 2do piso</t>
  </si>
  <si>
    <t xml:space="preserve">Ramón: Favor enviar toner para la impresora del 2° piso edificio 85, El Cortijo Atentamente.
</t>
  </si>
  <si>
    <t>Cambio de teléfono Nokia N°92431447 antiguo (EN MAL ESTADO) de Rolando Urriola L</t>
  </si>
  <si>
    <t xml:space="preserve">Ramón, saludos, necesito que me cambies el teléfono NOKIA antiguo al cual hace una semana que no funcionan algunas teclas y no puedo guardar ningún número de teléfono (de clientes, colaboradores, etc….).  FAVOR DAR PRIORIDAD.  Con suerte todavía puedo hacer y recibir llamadas.
</t>
  </si>
  <si>
    <t xml:space="preserve">Señores, agradeceré la gestión para la devolución de los minutos que ha consumido en llamado a teléfonos de CAM: Samuel Toloza Celular Nº 94691452
</t>
  </si>
  <si>
    <t xml:space="preserve">Estimado Ramón: Junto con saludarte te solicito el favor de aumentar al abonado 7 477 59 31, Alberto Yañez E., 200 minutos adicionales. Adjunto Formulario. Agradecido desde ya por la gestión. Atte.
</t>
  </si>
  <si>
    <t>TICKET 764175 - AD REGISTRO DE EQUIPO</t>
  </si>
  <si>
    <t xml:space="preserve">Estimados favor solicito dar el alta de las siguientes estaciones de trabajo en el AD de Chile y agregar a la OU respectiva:
chlcamp111282
</t>
  </si>
  <si>
    <t xml:space="preserve">Estimados: Por favor revisar el siguiente equipo: N° 63090410 – Problema Sin Minutos .- ( Daniel Molina ) Agradecida por su gestión y atenta a sus comentarios
</t>
  </si>
  <si>
    <t xml:space="preserve">Estimados: por favor  revisar  el  siguiente equipo: N°58588759– Problema : Sin Minutos .- ( Brigada Trifásica )
Se entrega estatus del abonado ya que cuentan con minutos On Net ilimitados </t>
  </si>
  <si>
    <t>Estimados: Por favor  revisar  el  siguiente equipo: N° 58588760 – Problema : Sin Minutos .- (  Brigada Trifásica )
Se informa estatus ya que tienen minutos On Net ilimitados</t>
  </si>
  <si>
    <t xml:space="preserve">Estimados Señores TI: Agradeceré el poder generar la devolución de los minutos ON-NET de mi teléfono celular número 94691416, ya que me queda poco saldo y tengo que coordinar trabajos a realizar este fin de semana con el Cliente CHILECTRA, con quienes mantenemos contratos de servicios en Subestaciones de Poder.
</t>
  </si>
  <si>
    <t xml:space="preserve">Estimados favor solicito dar el alta de las siguientes estaciones de trabajo en el AD de Chile y agregar a la OU respectiva:
chlcamp111281
</t>
  </si>
  <si>
    <t xml:space="preserve">Ramón, este es el sitio. Trataré de bajar el video.
eleiva@agridulce.cl has sent you some files Videos inducción peru y colombia  Available until 17 October, 2013 Files (222 MB total)  colombiainduccion(final).mp4 peruInduccion(final).mp4
</t>
  </si>
  <si>
    <t>Anexo 23897818 con problemas</t>
  </si>
  <si>
    <t>Estimados el anexo 7818 portería San Martin, no permite realizar llamadas al supervisor de seguridad y los celulares de Aldo Donoso y Eduardo Riquelme</t>
  </si>
  <si>
    <t>Celular Bloqueado 61938242</t>
  </si>
  <si>
    <t>Estimados, favor revisar celular que no permite realizar ningún tipo de llamadas</t>
  </si>
  <si>
    <t>Problema Fisico MC Fibra Zenteno 1646</t>
  </si>
  <si>
    <t xml:space="preserve">Estimado el folio asociado al problema físico del media convert de la sede Zenteno es el n° 168 3928.
</t>
  </si>
  <si>
    <t xml:space="preserve">TICKET 764071 - AD REGISTRO DE EQUIPO </t>
  </si>
  <si>
    <t xml:space="preserve">Estimados favor solicito dar el alta de las siguientes estaciones de trabajo en el AD de Chile y agregar a la OU respectiva:
chlcamf110301
chlcamf111125
</t>
  </si>
  <si>
    <t>Solicito cambio de mouse, se encuentra dañado.  El ticket abierto en mesa de ayuda es 26668.</t>
  </si>
  <si>
    <t>Asenjo Hernandez, Gloria del Carmen, CAM</t>
  </si>
  <si>
    <t>solicitud Guia de Emision</t>
  </si>
  <si>
    <t xml:space="preserve">Este problema ocurre cuando intentan emitir una guía de remisión, no se genera el lote de guía respectivo. Este problema ocurre normalmente por las mañanas (a primera hora del día).
</t>
  </si>
  <si>
    <t xml:space="preserve">Estimados: Por favor  revisar  el  siguiente equipo: N° 93227327 – Problema : Sin Minutos .- (Victor Henriquez )
Agradecida  por su gestión y atenta  a sus comentarios ,
</t>
  </si>
  <si>
    <t>Monitor</t>
  </si>
  <si>
    <t xml:space="preserve">Estimado Ramon De acuerdo a lo conversado, necesito tener un monitor para mi estación de trabajo. Por favor, agradeceré cotizar y comprar. Además dime que datos necesitas para cargar este gasto.  Gracias Saludos Alejandro 
</t>
  </si>
  <si>
    <t>Cambio Celular LG KP570</t>
  </si>
  <si>
    <t xml:space="preserve">Estimado Ramón según lo conversado hoy en la mañana, quisiera solicitarte el cambio de mi equipo celular LG KP570, por otro que tengan.-
</t>
  </si>
  <si>
    <t>Basaez Araya, Mauricio, CAM</t>
  </si>
  <si>
    <t xml:space="preserve">Señores agradeceré la gestión para la devolución de los minutos que ha consumido en llamado a teléfonos de CAM el señor: Oscar Ovalle Celular Nº 94691365
</t>
  </si>
  <si>
    <t>Minutos Celular Juan Abrigo</t>
  </si>
  <si>
    <t>Estimado se acabaron mis minutos, es posible reasignar.</t>
  </si>
  <si>
    <t>CAMBIO DE APARATO DE CELULAR</t>
  </si>
  <si>
    <t xml:space="preserve">Estimados: Junto con saludar necesito solicitar cambio de teléfono celular asignado a mi persona, ya que el que tengo actualmente al momento que cualquier persona llame al teléfono le suena a veces como ocupado y/o como teléfono apagado es posible realizar el cambio Quedo atento a sus comentarios
</t>
  </si>
  <si>
    <t>Asignación Notebook - Trainee CAM CINE</t>
  </si>
  <si>
    <t xml:space="preserve">Estimados solicito plataformar el siguiente equipo: HP ProBook 4440s s/n: 2CE24139VW Inv. Activo: CH-(agregar):
Se debe configurar el nuevo perfil asociado a Nilo Elgueta, Cristobal Ignacio, CAM - CL167488250 contraseña “Passw0rd”.
</t>
  </si>
  <si>
    <t>Asignación Notebook - Trainee CAM IATP</t>
  </si>
  <si>
    <t>Solicito plataformar el siguiente equipo: HP ProBook 4440s s/n: 2CE24139V8 Inv. Activo: CH-(agregar):
Se debe configurar el nuevo perfil asociado a Toro de la Puente, Ignacio Andrés, CAM - CL170837010 contraseña “Passw0rd”.</t>
  </si>
  <si>
    <t xml:space="preserve">solicitud de renovacion de pc </t>
  </si>
  <si>
    <t xml:space="preserve">Ramon consulta, se puede cambiar el Pc de control de calidad que se encuentra en Azeta - Isabel Riquelme. El Pc tiene problemas de recursos ya que se demora aproximadamente como 20 min en algunos procesos por ej.
Guardar planillas, efectuar algún tipo de filtro, buscar datos.
Atento a vuestros comentarios.
</t>
  </si>
  <si>
    <t>Cambio de teléfono móvil, N° 9-2260680</t>
  </si>
  <si>
    <t xml:space="preserve">Estimado Ramón. Junto con saludarte solicito favor de cambiar equipo de telefonía móvil destrozado.  Por tu gestión y buenos oficios. Gracias.
</t>
  </si>
  <si>
    <t>Pirul Salfate, Demo, CAM</t>
  </si>
  <si>
    <t>Conformidad OC</t>
  </si>
  <si>
    <t xml:space="preserve">Agradeceré dar acceso para poder generar recepciones de OC, según lo que indican las pantallas adjuntas.
</t>
  </si>
  <si>
    <t>URGENTE Solicita instalación de Software para pruebas de comunicación de equipos de medida de SSEE CDEC SING</t>
  </si>
  <si>
    <t xml:space="preserve">Estimados Señores TI, Debido a la necesidad de realización de pruebas de comunicación de medidores cuyos modelos están asociados a los existentes en el CDEC SING, con objeto de entregar una valorización de sistemas de conectividad que debe entregar hoy, agradeceremos que se pueda instalar en el PC estacionario de don José Luis Rosales, CL 136638424, el software TCP-COM, Quedamos a la espera de sus comentarios al respecto, ya que de este proceso depende que podamos entregar esta valorización que se señala en párrafo anterior al organismos CDEC SING.
</t>
  </si>
  <si>
    <t>Activación de Minutos 91622100</t>
  </si>
  <si>
    <t xml:space="preserve">Señores agradeceré a ustedes me puedan ayudar con la devolución de los minutos que ha consumido en llamado a teléfonos de CAM a los  señores Christopher Hormazabal: Celular N° 91622100
</t>
  </si>
  <si>
    <t xml:space="preserve">Señores agradeceré a ustedes me puedan ayudar con la devolución de los minutos que ha consumido en llamado a teléfonos de CAM a los  señores Jose Varela: Celular Nº  68307823
</t>
  </si>
  <si>
    <t>por favor ver minutos disponibles</t>
  </si>
  <si>
    <t>Atentamente,</t>
  </si>
  <si>
    <t>Renovación Notebook - Administración LFYE</t>
  </si>
  <si>
    <t>Estimados Solicito configurar el perfil de usuario en el siguiente equipo: Lenovo ThinkPad Edge E431 s/n:PF03ZM8 Inv. Activo: CH-111280: Se debe configurar el nuevo perfil asociado a Yañez Castillo, Luis Felipe, CAM - CL130784577 contraseña solicitarla al anexo n° 7740</t>
  </si>
  <si>
    <t>Renovación Notebook - Logistica EFPR</t>
  </si>
  <si>
    <t xml:space="preserve">Estimados solicito configurar el perfil de usuario en el siguiente equipo: Lenovo ThinkPad Edge E431 s/n:PF046BD Inv. Activo: CH-111278: Se debe configurar el nuevo perfil asociado a Poblete Ragninqueo, Eduardo Felipe, CAM - CL167911765 contraseña solicitarla al anexo n° 7974. 
</t>
  </si>
  <si>
    <t>Cambio PC - C&amp;R CGE OP NELC</t>
  </si>
  <si>
    <t xml:space="preserve">Solicito plataformar el siguiente equipo: Dell Optiplex 755s s/n: JWZGXF1 Inv. Activo: CH-110355: Instalar Windows XP PRO SP3  Se debe configurar el nuevo perfil asociado a López Carrasco, Nelly Elcira, CAM - CL141527088 contraseña solicitar al anexo # 7608.
</t>
  </si>
  <si>
    <t>Revisar equipo en el CI</t>
  </si>
  <si>
    <t xml:space="preserve">Ramón Puedes revisar si se registra en CI el siguiente equipo por favor chlcamf110355.  Este equipo corresponde a la renovación para la usuaria Nely Lopez
</t>
  </si>
  <si>
    <t>restitucion de minutos</t>
  </si>
  <si>
    <t xml:space="preserve">Estimados me podrías gestionar la devolución de minutos entre celulares cam (68319648).  Saludos
</t>
  </si>
  <si>
    <t>REVISAR NAVIGATOR</t>
  </si>
  <si>
    <t xml:space="preserve">Estimados, buenas tardes Podrían revisar Navigator debido a que se encuentra muy lento.
</t>
  </si>
  <si>
    <t>Habilitación Impresora y scanner en Zenteno 1</t>
  </si>
  <si>
    <t xml:space="preserve">Estimados: Favor puedan conectar la impresora que se instaló en Zenteno 1 primer piso a  nuestros computadores.
Se configura impresora Ricoh con la IP 10.33.65.5
</t>
  </si>
  <si>
    <t xml:space="preserve">Estimados favor solicito dar el alta de las siguientes estaciones de trabajo en el AD de Chile y agregar a la OU respectiva: chlcamf110145
</t>
  </si>
  <si>
    <t xml:space="preserve">Estimado Favor perimir acceso a: http://www.carandini.com/es
</t>
  </si>
  <si>
    <t xml:space="preserve">Estimados: por favor  revisar  el  siguiente equipo: N° 68399219 – Problema : Sin Minutos .- (Alejandra Palma )
</t>
  </si>
  <si>
    <t xml:space="preserve">Estimados favor solicito dar el alta de las siguientes estaciones de trabajo en el AD de Chile y agregar a la OU respectiva:
chlcamf110169
</t>
  </si>
  <si>
    <t>Plataformar NTB - Renovación MDC</t>
  </si>
  <si>
    <t xml:space="preserve">Estimados solicito realizar el plataformado del siguiente equipo: Lenovo X230 Modelo 2325U5P s/n:R9Y6HY0 Inventario Activo: CH-111279: 
</t>
  </si>
  <si>
    <t>Liberar web www.policia.cl</t>
  </si>
  <si>
    <t>Estimados, Don Klaus necesita descargar un formulario desde el sitio de la PDI, favor revisar</t>
  </si>
  <si>
    <t>Scanner Zenteno 2</t>
  </si>
  <si>
    <t xml:space="preserve">Estimados: Favor revisar multifuncional en Zenteno 2 ya que al recibir un escaner cae con extensión tif, y debiera caer en pdf.
Esto está dificultando el retraso en el envío de la información.
</t>
  </si>
  <si>
    <t>Minutos Cam</t>
  </si>
  <si>
    <t xml:space="preserve">Estimado solicito restaurar los minutos Cam, de Vladimir Sepulveda Nª 94314878.
</t>
  </si>
  <si>
    <t>Reposición de minutos Celular Michel Castro</t>
  </si>
  <si>
    <t xml:space="preserve">Estimados agradeceré puedan reponer los minutos del celular de Michel Castro. Fono: 92271492
</t>
  </si>
  <si>
    <t xml:space="preserve">Estimado Ramón Según lo conversado hoy en la mañana, quisiera solicitarte el cambio de mi equipo celular LG KP570, por otro que tengan.-
</t>
  </si>
  <si>
    <t>Plotter HP Designjet 110 Plus</t>
  </si>
  <si>
    <t xml:space="preserve">Estimado Luis: De acuerdo a lo comentado en reunión de lanzamiento del proyecto Mall Copiapó el día de ayer, existe Plotter HP Designjet 110 Plus que Sergio Quilodran esta desocupando el día de hoy y que deseo considerar para trasladarlo a la ciudad de Copiapó, agradeceré autorizar lo podamos retirar, ya que necesitamos trabajar hoy imprimiendo planos de Ingeniería de Detalles que está desarrollando Juan Neculhueque.
</t>
  </si>
  <si>
    <t xml:space="preserve">Estimados: por favor  revisar  el  siguiente equipo N° 68399219 – Problema : Sin Minutos .- ( Alejandra Palma C  ) Agradecida  por su gestión y atenta  a sus comentarios ,
</t>
  </si>
  <si>
    <t>Solicitud Insumos ID:W3029504715</t>
  </si>
  <si>
    <t xml:space="preserve">Estimados solicito enviar 2 tóner para la impresora Ricoh Aficio MP 201 ID: W3029504715 contador 7201 a la sede de Tarapacá 934 P2 – Santiago Centro, contacto Enrique Gonzalez o Juan Améstica.
</t>
  </si>
  <si>
    <t>Problemas con el correo (Outlook)</t>
  </si>
  <si>
    <t xml:space="preserve">Estimados Señores TI agradeceré revisar problemas que se están presentando en estos momentos en varios de los usuarios de nuestra área, en el envío y recepción de correos.
 </t>
  </si>
  <si>
    <t xml:space="preserve">Estimados, buenos días, necesito puedan liberar los minutos On Net de mi equipo, 68344675, Desde ya muchas gracias. Saludos
</t>
  </si>
  <si>
    <t xml:space="preserve">Ramon en estos momentos no tenemos acceso a la aplicación SIOT, tanto por internet como por intranet.  Favor de gestionar solución.
</t>
  </si>
  <si>
    <t>Alta Cuentas Corporativas</t>
  </si>
  <si>
    <t xml:space="preserve">Estimados favor dar de alta las siguientes cuentas corporativas en el AD y Exchange de Chile:
Toro de la Puente, Ignacio Andrés, CAM
Nilo Elgueta, Cristobal Ignacio, CAM 
Carvajal Labra, Sebastian Alonso, CAM </t>
  </si>
  <si>
    <t>Dar de alta equipo en el AD</t>
  </si>
  <si>
    <t xml:space="preserve">Ramón. Por favor podrías solicitar el alta del siguiente equipo en el AD chlcamp111279  corresponde al del Usuario Matías del Rio.
</t>
  </si>
  <si>
    <t>auricular con fallas</t>
  </si>
  <si>
    <t xml:space="preserve">Estimados, Les informo que mi auricular presenta falla de audición.
</t>
  </si>
  <si>
    <t xml:space="preserve">Estimados favor solicito dar el alta de las siguientes estaciones de trabajo en el AD de Chile y agregar a la OU respectiva:
chlcamf110176
</t>
  </si>
  <si>
    <t>NUEVA RESPONSABILIDAD - ORACLE</t>
  </si>
  <si>
    <t>Estimados favor agregar la siguiente responsabilidad al perfil Oracle de CL139074688 CAM Chile Administrativo Logística´ y ‘CAM Chile Logística Consultas’.</t>
  </si>
  <si>
    <t>Cambio de equipos Celular</t>
  </si>
  <si>
    <t xml:space="preserve">Ramón, tal como te comenté el día de ayer, creo que el problema es del aparato (Nokia ES 00.2) por lo que agradeceré el cambio del celular ya que me es imposible  realizar y recibir llamadas. Saludos cordiales y gracias, 
</t>
  </si>
  <si>
    <t xml:space="preserve">Estimados, buen día Se informa que se nos presenta problemas con Navigator está demasiado lento, se consulto a Chilectra donde indican está funcionando en forma normal. Esto ocurre en las dos sucursales de Zenteno. Muchas gracias por las gestiones a realizar.
</t>
  </si>
  <si>
    <t xml:space="preserve">Señores Agradeceré a ustedes me puedan ayudar con la devolución de los minutos que ha consumido en llamado a teléfonos de CAM el señor Leonardo Osses
</t>
  </si>
  <si>
    <t>Estimado: Favor recargar los minutos CAM N° 9-4040823 Atenta a sus comentarios 
Equipo corresponde a personal desvinculado y debe ser devuelto a TI</t>
  </si>
  <si>
    <t>CAMBIO DE RESPONSABILIDAD EN PERFIL ORACLE</t>
  </si>
  <si>
    <t xml:space="preserve">Estimados TI Buenos días. Solicito vuestra gestión en lo siguiente: Es necesario modificar el perfil Oracle del usuario CL163401908 (Jazmin Araus), cambiando la responsabilidad ´CAM CHILE Administrativo Calidad´ por la responsabilidad ´CAM CHILE Administrativo Logística´. El resto de las responsabilidades asignadas a este usuario no deben ser modificadas ni eliminadas. Quedo a la espera de vuestra respuesta.
</t>
  </si>
  <si>
    <t xml:space="preserve">Solicita Incluir envio de escaner a correos corporativos de especialistas </t>
  </si>
  <si>
    <t xml:space="preserve">Estimados Señores TI, Agradeceré que puedan incluir a la brevedad a la lista de escáner de impresora que se encuentra en pasillo del primer piso de Tarapacá 934,  los funcionarios que a continuación indicaré.
</t>
  </si>
  <si>
    <t>Autorización Acceso Carpetas Compartidas.</t>
  </si>
  <si>
    <t xml:space="preserve">Estimado Luis, Agradeceré su gestión para que Oscar Diaz pueda acceder a las carpetas compartidas, Oscar se integro a la SubGerencia de Estudio a contar de este mes. Slds,
</t>
  </si>
  <si>
    <t>Necesitamos el siguiente requerimiento:</t>
  </si>
  <si>
    <t xml:space="preserve">Necesitamos el siguiente requerimiento: Que el usuario de Windows tenga privilegios para instalación de servicios , y  para bajar o subir el servicio Esto se debe a  que se hará una  actualización de PrimeRead específicamente el modulo Caller 
</t>
  </si>
  <si>
    <t xml:space="preserve">Estimados, buen día podrían revisar Navigator debido a que está muy lento, se consulto a Chilectra y confirman que está funcionando sin problemas.  Problema se presente en dependencias de Zenteno 1 y 2.
</t>
  </si>
  <si>
    <t xml:space="preserve">Estimado informo que presentamos problemas con sistema navigator.
</t>
  </si>
  <si>
    <t>Sin Internet en Zenteno</t>
  </si>
  <si>
    <t xml:space="preserve">Estimados señores Hasta esta hora seguimos sin Internet en Zenteno 1 y 2.
</t>
  </si>
  <si>
    <t xml:space="preserve">Estimados por favor  revisar  el  siguiente equipo: N° 63090410 – Problema : Sin Minutos .- ( Daniel Molina )
</t>
  </si>
  <si>
    <t>Intranet Caída</t>
  </si>
  <si>
    <t xml:space="preserve">Favor revisar con el proveedor el incidente, adjunto evidencia:
, ya lo informé  al proveedor estoy esperando respuesta.
Te mantendré informado de cualquier noticias.
</t>
  </si>
  <si>
    <t xml:space="preserve">Estimados por favor  revisar  el  siguiente equipo N° 68319648 – Problema : Sin Minutos .- ( Ernesto Pajkuric)
</t>
  </si>
  <si>
    <t xml:space="preserve">Estimados : Por favor  revisar  el  siguiente equipo: N° 94691347 – Problema : Sin Minutos .- ( Cristian Hermosilla)
</t>
  </si>
  <si>
    <t xml:space="preserve">Ramon por favor podrias dar de alta el siguinete equipo chlcamp111280 
</t>
  </si>
  <si>
    <t>Mail delivery failed: returning message to sender</t>
  </si>
  <si>
    <t xml:space="preserve">Estimados, estoy enviando información a Chilectra y aparece el siguiente mail. Me indican que hacer o es tema de terceros.
host chilectra-Pcl-4.clientmx.tclt.priv [129.35.105.39]:
    552 5.3.4 Message size exceeds fixed maximum message size
</t>
  </si>
  <si>
    <t>Solicitud de repuesto de tóner de impresora</t>
  </si>
  <si>
    <t xml:space="preserve">Estimado Ramon:
Se nos acabo la tinta del tóner de la impresora única que ocupa el CIT, esta impresora desde que se instaló, no habíamos hecho el cambio de Tóner, por lo cual no sabemos a quién pedir su reposición. Si estamos con la persona indicada, favor indicar o los pasos a seguir para reponer el Tóner.
Muchas gracias por la atención prestada.
Saludos.
</t>
  </si>
  <si>
    <t>Acceso Solicitudes Internas</t>
  </si>
  <si>
    <t xml:space="preserve">Sres.: agradeceré vuestra ayuda para habilitar mi usuario, para la generación de solicitudes internas, la cual se detalla en la imagen adjunta.
</t>
  </si>
  <si>
    <t>Solicitud Simcard - Abonado 74797806</t>
  </si>
  <si>
    <t xml:space="preserve">Verónica favor solicito enviar nueva simcard asociada al abonado 74797806.  Adicionalmente confirmar que todos los servicios se encuentren deshabilitados (SMS, NEM, etc.).
</t>
  </si>
  <si>
    <t xml:space="preserve">TICKET 762876 - LISTA DE DISTRIBUCION MODIFICACION </t>
  </si>
  <si>
    <t xml:space="preserve">Estimados favor solicito agregar la usuaria Ureta Perez, Paola, CAM al grupo de distribución CAM: Facturas
</t>
  </si>
  <si>
    <t>Actualización PrimeRead</t>
  </si>
  <si>
    <t xml:space="preserve">Estimado Ramon Necesitamos bajar los archivo por un tema de actualización de PrimeRead los archivos asociado al link: 
En el siguiente link encontraran el setup para la actualización de PrimeRead: https://www.dropbox.com/s/p749wn0ahhmvsa3/Update20131002.zip?m
</t>
  </si>
  <si>
    <t>Anexo telefónico para Christopher Lagos</t>
  </si>
  <si>
    <t xml:space="preserve">Estimados: Agradeceré habilitar teléfono de Christopher Lagos. CL 164733378 IP 10.33.62.191
</t>
  </si>
  <si>
    <t>Tonners para impresora a Color impresora Gerencia General</t>
  </si>
  <si>
    <t xml:space="preserve">Estimados señores: Junto con saludarles, solicito tonners, de todos los colores, para la impresora de color Ricoh de la Gerencia General, ubicada en el tercer piso. Favor solicitarlos con urgencia, porque la próxima semana tenemos Directorios.
</t>
  </si>
  <si>
    <t>PROBLEMAS EN ANEXO</t>
  </si>
  <si>
    <t xml:space="preserve">Estimados Solicito vuestra ayuda en lo siguiente: Mi anexo (7964) tiene problemas, aparece sin conexión a la red.
</t>
  </si>
  <si>
    <t>cotizacion tablets</t>
  </si>
  <si>
    <t xml:space="preserve">Estimado Luis: Favor actualizar cotización por 10 Tablet
</t>
  </si>
  <si>
    <t xml:space="preserve"> PUNTO DE RED CON PROBLEMAS (BSM)</t>
  </si>
  <si>
    <t xml:space="preserve">ESTIMADOS TI BUENOS DIAS. EL USUARIO CL098582363 (CARLOS HUERAMAN) TAMBIEN PRESENTA EL MISMO PROBLEMA. FAVOR ENTREGAR UNA PRONTA SOLUCION A ESTE PROBLEMA.
</t>
  </si>
  <si>
    <t>Traslado Impresora Ricoh</t>
  </si>
  <si>
    <t xml:space="preserve">Estimados favor solicitamos trasladar la impresora marca Ricoh modelo MP201 W3009605241 ubicada en la sede El Cortijo 85 (Av. Presidente Edu. Frei Montalva 6001 P2) sector Cristian Abarca.  Esta debe ser trasladada a la sede Tarapacá 934 P1 sector Gabriela Peña.
</t>
  </si>
  <si>
    <t>Cambio Display - Cuenta AD y Exchange</t>
  </si>
  <si>
    <t xml:space="preserve">Estimados favor solicito cambiar el display de la siguiente cuenta en el AD y Exchange de Chile:
Canales Vega, Pablo Andres, CAM - Canales Vega, Pablo Andres, EXTERNO
</t>
  </si>
  <si>
    <t xml:space="preserve">Estimados: Por favor  revisar  el  siguiente equipo: N° 93227327 – Problema : Sin Minutos .- ( Victor Henriquez  )
Agradecida  por su gestión y atenta  a sus comentarios ,
</t>
  </si>
  <si>
    <t>telefonos - Configurar Correo Corp.</t>
  </si>
  <si>
    <t xml:space="preserve">Ramón te informo que hoy recibí el teléfono celular. Agradeceré puedan ayudarme para la configuración de la cuenta de correo en el equipo.
</t>
  </si>
  <si>
    <t>Lay Out Zenteno 1 piso 1 final.pptx</t>
  </si>
  <si>
    <t xml:space="preserve">Estimados, favor proceder.  Si pudieran mejorar ell plazo de entrega para el lunes 07/10, quedaríamos con los plazos correctos. Atte.,
</t>
  </si>
  <si>
    <t>TICKET 763000 - AD REGISTRO DE HOST</t>
  </si>
  <si>
    <t xml:space="preserve">Estimados favor solicito dar el alta de las siguientes estaciones de trabajo en el AD de Chile y agregar a la OU respectiva:
chlcamf110288
chlcamp111278
</t>
  </si>
  <si>
    <t xml:space="preserve">Estimados :
Por favor  revisar  el  siguiente equipo :
•	N° 63090410 – Problema : Sin Minutos .- ( Daniel Molina )
Agradecida  por su gestión y atenta  a sus comentarios 
</t>
  </si>
  <si>
    <t xml:space="preserve">calendario inducción </t>
  </si>
  <si>
    <t>Estimados La próxima semana realizaremos un programa de inducción, motivo por el cual necesitamos que nos faciliten el equipo para las presentaciones,  Este es el calendario, donde se indica los días y horarios,</t>
  </si>
  <si>
    <t xml:space="preserve">Ramon. Por favor Dar de alta ene l AD el siguiente equipo. chlcamf110365  usuario Juan Pablo Peralta
</t>
  </si>
  <si>
    <t xml:space="preserve">Estimados: Por favor  revisar  el  siguiente equipo: N° 68319648 – Problema : Sin Minutos .- ( Ernesto Pajkuric) 
Agradecida  por su gestión y atenta  a sus comentarios ,
</t>
  </si>
  <si>
    <t>recuperar contraseña oracle</t>
  </si>
  <si>
    <t xml:space="preserve">Estimados TI Buenas tardes solicito vuestra ayuda para recuperar mi contraseña Oracle (17831879k); ya que no es posible recuperarla a trabes de la aplicación. ATETAMENTE.
</t>
  </si>
  <si>
    <t>Riveros Mancilla, Claudia Andrea, EXTERNO</t>
  </si>
  <si>
    <t>Sres.: Según lo más abajo descrito, informo robo de celular, a su vez, favor gestionar su reposición
Constancia envida el 25 de Septiembre
Teléfono entregado el 02 de Octubre</t>
  </si>
  <si>
    <t>Canales Vega, Pablo Andres, EXTERNO</t>
  </si>
  <si>
    <t>Problemas Anexo</t>
  </si>
  <si>
    <t xml:space="preserve">Estimados, desde ayer me encuentro con el anexo telefónico y conexión internet con problemas. Hoy muestra el mensaje “Initializing…”. Agradeceré su ayuda.
</t>
  </si>
  <si>
    <t>Problemas con anexo</t>
  </si>
  <si>
    <t xml:space="preserve">Estimado Ramon tengo problemas con mi anexo ya que al recibir llamadas salta directo al buzón de voz.  Desconecte todos los cables para que se reinicializara,  pero aun así no funciona, sigue igual. Agradeciendo tu gestión 
</t>
  </si>
  <si>
    <t xml:space="preserve">Estimados por favor revisar el siguiente equipo N° 63090410 – Problema : Sin Minutos .- (Daniel Molina) Agradecida  por su gestión y atenta  a sus comentarios ,
</t>
  </si>
  <si>
    <t>Solicita reponer minutos CAM</t>
  </si>
  <si>
    <t>Agradeceré gestionar la reposición de minutos a celular CAM</t>
  </si>
  <si>
    <t xml:space="preserve">Señores agradeceré a ustedes me puedan ayudar con la devolución de los minutos que ha consumido en llamado a teléfonos de CAM a Jose Varela: Celular Nº  68307823
</t>
  </si>
  <si>
    <t>cuenta Oracle</t>
  </si>
  <si>
    <t xml:space="preserve">Estimados Agradeceré su apoyo para poder ingresar a la cuenta Oracle que tenía antes de salir con licencia maternal, ya que actualmente me indica que usuario no existe o cuenta esta vencida
</t>
  </si>
  <si>
    <t>Restitución de minutos on-net</t>
  </si>
  <si>
    <t xml:space="preserve">Estimados, agradeceré restituir minutos on-net para el teléfono 93227302
</t>
  </si>
  <si>
    <t>Renovación Notebook - Logistica AFDS</t>
  </si>
  <si>
    <t xml:space="preserve">Estimados Solicito configurar el perfil de usuario en el siguiente equipo:
Lenovo ThinkPad Edge E431 s/n: PF046B4 Inv. Activo: CH-(Agregar):
Se debe configurar el nuevo perfil asociado a Donoso Serey, Aldo Fabricio, CAM - CL124799449 contraseña solicitarla al anexo n° 7774.  Deben traspasar toda la información que actualmente tiene el usuario en HP ProBook, se encuentra en la sede Bodega San Martin P2.
</t>
  </si>
  <si>
    <t xml:space="preserve">Estimado Ramón: Me solicitan lo siguiente para adicionarlo al mismo pedido.
Officce 2007 o similar
Antivirus NORTON 
Gracias,
</t>
  </si>
  <si>
    <t xml:space="preserve">Estimados: Por favor revisar el siguiente equipo: N° 63090410 – Problema : Sin Minutos .- (Daniel Molina) Agradecida  por su gestión y atenta  a sus comentarios ,
</t>
  </si>
  <si>
    <t>Detalle Telefonos CECO 8500 Conexiones</t>
  </si>
  <si>
    <t xml:space="preserve">Ramón junto con saludar, agradezco me puedas enviar un detalle de los teléfonos asignados al contrato de Conexiones (Empalmes) correspondiente al CECO 8500 y sus respectivos planes y asignación de minutos, favor incluir persona a la que fue asignado. Esta información es para corroborar físicamente lo que me informes y reasignar y/o retirar, según corresponda.
</t>
  </si>
  <si>
    <t>Deshabilitar Cuentas - Desvinculaciones</t>
  </si>
  <si>
    <t xml:space="preserve">Estimados favor solicito deshabilitar las siguientes cuentas del AD y Exchange Corporativo:
Espinosa Elguezabal, Luis Miguel, CAM - CL136981102
Riquelme Bucarey, Marta Inés, CAM - CL163052369
</t>
  </si>
  <si>
    <t>Bloqueo correo Milton Negron</t>
  </si>
  <si>
    <t xml:space="preserve">Estimado agradezco el desbloqueo de mi correo y a la vez solicito desbloquear el de Milton Negron que se encuentra con el mismo problema. Mons@cam-la.com Desde ya se agrádese la gestión  Saludos  Victor
</t>
  </si>
  <si>
    <t>Reinicio Contraseña Red</t>
  </si>
  <si>
    <t xml:space="preserve">Favor solicito reiniciar contraseña de red, no permite ingresar </t>
  </si>
  <si>
    <t>Desbloqueo Cuenta</t>
  </si>
  <si>
    <t>Favor reiniciar contraseña</t>
  </si>
  <si>
    <t>Carga de minutos</t>
  </si>
  <si>
    <t xml:space="preserve">Estimados: Por favor  revisar  el  siguiente equipo: N° 93227327 – Problema : Sin Minutos .- (Victor Henriquez ) 
Agradecida  por su gestión y atenta  a sus comentarios ,
</t>
  </si>
  <si>
    <t xml:space="preserve">Estimados: Agradeceré ayuda para cerrar organización de inventario CN0. Cerrar Septiembre y Octubre 2013.
</t>
  </si>
  <si>
    <t xml:space="preserve">Favor restablecer minutos del número 68319648. </t>
  </si>
  <si>
    <t xml:space="preserve">Señores agradeceré la gestión para la devolución de los minutos que ha consumido en llamado a teléfonos de CAM: María Rosales N° 961914016
</t>
  </si>
  <si>
    <t xml:space="preserve">Estimado Favor puedes desbloquear mi correo ya que no puedo ingresar con mi clave. Victor Martinez CL 13060521-4 VAMF@CAM-LA.COM De antemano gracias 
</t>
  </si>
  <si>
    <t>roaming Karina Gomez</t>
  </si>
  <si>
    <t>Estimados: Karina Gomez está viajando a Brasil constantemente, actualmente, ella se encuentra allá. habría que habilitarle el roaming de su teléfono de la empresa.
Karina cuenta con celular corporativo.</t>
  </si>
  <si>
    <t>Solicitud de toners (area conexiones)</t>
  </si>
  <si>
    <t xml:space="preserve">Ramón, por favor solicito 2 toners para la impresora ubicada en Carlos Silva Vildosola 824 – San Miguel (área de conexiones) la marca es AFICIO 3350B – SERIE M6201800132.  Atentamente,
</t>
  </si>
  <si>
    <t xml:space="preserve">Correo bloqueado Manuel Miranda </t>
  </si>
  <si>
    <t xml:space="preserve">Estimado, favor puedes desbloquear el correo de Edgardo Vera Galindo.   Desde ya se agradece la gestión. envg@-la.com
</t>
  </si>
  <si>
    <t>SOLICITUDE DE DESBLOQUEO CUENTA CORREO</t>
  </si>
  <si>
    <t xml:space="preserve">Estimado Ramón Agradeceré tu ayuda para desbloquear cuenta de correo primeguard.cam@cam-la.com. Saludos.
</t>
  </si>
  <si>
    <t>Habilitacion de celular</t>
  </si>
  <si>
    <t xml:space="preserve">Estimado: Junto con saludarte, te informamos que este técnico presenta por segunda vez problemas de minutos de comunicación entre teléfonos Cam 	Se puede saber si existe una mala operación por parte del técnico Habilitar comunicación de celular para el técnico en cuestión.
Nombre 	Rut	Teléfono
MARCO PICHULMAN	12.148.652-0	93490573
</t>
  </si>
  <si>
    <t>Configurar Regla Outlook</t>
  </si>
  <si>
    <t>Estimados se ha creado el grupo de distribución para los usuarios Mariane Altamirano y Mario Garrido ubicado en la sede Tarapacá 934 P3.  Favor configurar en ambos equipos una regla para recibir todos los correos enviados a la dirección prevencion@cam-la.com a la carpeta que indiquen cada usuario.  Los anexos de contacto son Mariane Altamirano 7929 y Mario Garrido 7915.</t>
  </si>
  <si>
    <t xml:space="preserve">Estimados:  Por favor  revisar  el  siguiente equipo:  N° 63090410 – Problema: Sin Minutos .- (Daniel Molina) Agradecida  por su gestión y atenta  a sus comentarios ,
</t>
  </si>
  <si>
    <t xml:space="preserve">Estimado favor puedes desbloquear el correo de Manuel Miranda. Desde ya se agradece la gestión.  mma@-la.com
</t>
  </si>
  <si>
    <t>Alerta de seguridad</t>
  </si>
  <si>
    <t xml:space="preserve">Ramón, hoy al enviar un correo se desplegó la alerta del adjunto. El correo lo envié igual, pero te informo para que estés en conocimiento de lo sucedido. Saludos cordiales, 
</t>
  </si>
  <si>
    <t>Cesion de LIneas ENTEL</t>
  </si>
  <si>
    <t xml:space="preserve">Patricia, Según lo conversado días atrás, necesito los datos para ceder las líneas de ENTEL que todavía están en CAM.
¿A qué empresa las cedemos?
</t>
  </si>
  <si>
    <t>Estimado por favor revisar el siguiente equipo N° 58588760 – Problema: Sin Minutos</t>
  </si>
  <si>
    <t>Traslado provisorio Anexo 7509</t>
  </si>
  <si>
    <t xml:space="preserve">Como conversado, necesitamos que el anexo del Sr. Andres Santibañez pueda ser trasladado a Zenteno, con equipo incluido.
Se requiere en esa instalación por al menos una semana y luego volverá a su ubicación actual
</t>
  </si>
  <si>
    <t xml:space="preserve">Estimados: Por favor revisar el siguiente equipo: N° 63090410 – Problema: Sin Minutos (Daniel Molina)
</t>
  </si>
  <si>
    <t>Minutos On Net 94691356</t>
  </si>
  <si>
    <t>Estimados, favor asignar minutos On Net a mi número.</t>
  </si>
  <si>
    <t>Habilitación Roaming entre 12/11 y 14/11</t>
  </si>
  <si>
    <t xml:space="preserve">Estimados favor habilitar Roaming de voz y datos para el número 9469-1418 entre hoy martes 12/11 y el jueves 14/11, ambas fechas inclusive.
Gracias.
</t>
  </si>
  <si>
    <t>Puedes cargar los minutos On-net al celular 9-3450756</t>
  </si>
  <si>
    <t>Aumento capacidad de buzón Outlook</t>
  </si>
  <si>
    <t>Hola Luis, te solicito ver la factibilidad de aumentar la capacidad de almacenamiento de mi buzón de Outlook. El límite de 500 MB es muy poco respecto a la cantidad de archivos que recibo recurrentemente</t>
  </si>
  <si>
    <t>Telefono Sin minutos al parece</t>
  </si>
  <si>
    <t>No puedo realizar llamadas por mi teléfono, puedes revisar para recuperar los minutos a celulares de la compañía</t>
  </si>
  <si>
    <t>Acceso nube</t>
  </si>
  <si>
    <t>Tengo problemas para entrar a la nube donde cargo archivos con los proveedores. Lo podrían revisar por favor ya que tengo que cargar las fotos del campeonato de Futbolito?</t>
  </si>
  <si>
    <t xml:space="preserve">Favor habilitar acceso PC CH-110667 (CL159639401) </t>
  </si>
  <si>
    <t xml:space="preserve">asigne una clave provisoria en Oracle </t>
  </si>
  <si>
    <t xml:space="preserve">-	Visualizar transacciones de recepción.
-	Transacciones de material.
-	Cantidad en mano.
-	Distribución de material.
-	Costos artículos. 
Nombre del usuario: Pablo Moreno Coronado
</t>
  </si>
  <si>
    <t>Validación Inventario Rotativo.</t>
  </si>
  <si>
    <t xml:space="preserve">Estimados:
Hemos contratado a la empresa Exacta, para que nos valide el inventario rotativo.
Hay una persona de esta empresa que trabajara con su propio equipo (Notebook), esta junto al Señor Felipe Ponce, y necesito que tenga acceso a internet, ya que deberá bajar reportes desde el Oracle.
</t>
  </si>
  <si>
    <t>acceso a oracle (instalación de java)</t>
  </si>
  <si>
    <t xml:space="preserve">Quisiera me ayudaras a tener acceso a oracle con una instalacion de java correcta. No puedo tener acceso a las aplicación , este mensaje me indica.
Gracias.
</t>
  </si>
  <si>
    <t>Señores agradeceré a ustedes me puedan ayudar con la devolución de los minutos que ha consumido en llamado a teléfonos de CAM a 
Jose Varela: Celular Nº  68307823
Pablo Solis: Celular N° 68308573
Pablo Ramirez: N° 68780122
Jose Aravena: N° 63090538
Leonardo Oses N°  93234191</t>
  </si>
  <si>
    <t xml:space="preserve">Estimados, agradeceré restituir minutos on net al teléfono 93227302.  Atenta a sus comentarios,
</t>
  </si>
  <si>
    <t>Cuenta Bloqueada. Ticket Nº 26921</t>
  </si>
  <si>
    <t>Tengo a una usuaria de la sede de Zenteno (Yanethe Soto) la cual tiene  su cuenta de dominio bloqueada por favor solicito el reseteo de su contraseña.</t>
  </si>
  <si>
    <t>Soto Guzman, Jeannette del Carmen, CAM</t>
  </si>
  <si>
    <t>Telefono</t>
  </si>
  <si>
    <t>Ramon, te informo que mi teléfono ( 7770) no está recibiendo llamadas . Favor atender mi solicitud.</t>
  </si>
  <si>
    <t xml:space="preserve">Estimado Ramón: Junto con saludarte te solicito el favor de aumentar al abonado 7 477 59 31, Alberto Yañez E., 200 minutos adicionales. Adjunto Formulario. Gracias.
</t>
  </si>
  <si>
    <t>Reiniciar Contraseña de Red</t>
  </si>
  <si>
    <t>Favor reiniciar contraseña de la red.</t>
  </si>
  <si>
    <t>Inválido:: El restablecimiento de contraseñas requiere aprobación.</t>
  </si>
  <si>
    <t>Estimado Ramón me registra este mensaje cuando intento recuperar la contraseña de Oracle. Favor ayuda para gestionar la recuperación de la contraseña</t>
  </si>
  <si>
    <t>Ramón favor cargar minutos ya que no tengo para gestionar Boletas de Garantía con cliente. Número 68319648  favor urgente</t>
  </si>
  <si>
    <t>PUNTO DE RED INHABILITADO</t>
  </si>
  <si>
    <t xml:space="preserve">Señores, el punto de red que se encuentra en el puesto que esta afuera de la oficina de Luis Carrasco, en Zenteno 1, piso 2, se encuentra deshabilitado.  Agradeceré habilitar.  Atenta a sus comentarios,
</t>
  </si>
  <si>
    <t>Carga de minutos empresa</t>
  </si>
  <si>
    <t xml:space="preserve">Estimado, Favor cargar a celulares reembolso minutos llamados a CAM:
94314878 (Vladimir Sepúlveda) </t>
  </si>
  <si>
    <t xml:space="preserve"> Carga de minutos</t>
  </si>
  <si>
    <t xml:space="preserve">Estimado, Favor cargar celular 89037543 reembolso minutos llamados a CAM
</t>
  </si>
  <si>
    <t>Solicita reposicion de minutos</t>
  </si>
  <si>
    <t xml:space="preserve">Estimados: Solicito reposición de minutos CAM.
</t>
  </si>
  <si>
    <t xml:space="preserve">Estimados: Agradeceré gestionar minutos ON net para móvil 94691606, desde ya gracias.
</t>
  </si>
  <si>
    <t xml:space="preserve">Teléfono celular 89207981 bloqueado  </t>
  </si>
  <si>
    <t xml:space="preserve">Estimados señores, les comento que el aparato celular de Don Pedro Orellana no está habilitado para efectuar llamados, sólo recibe.  Desde ya nos comentan pasos a seguir para dar una pronta solución . </t>
  </si>
  <si>
    <t>workflow, OC 300311018783</t>
  </si>
  <si>
    <t xml:space="preserve">Se requiere  aprobación OC 300311018783, para que Contabilidad pueda ingresar facturas asociadas.
Pero Sr Froemel informa No la tengo en mi workflow, favor verlo con ti.
En mi proceso pueda visualizar en pantalla adjunta
</t>
  </si>
  <si>
    <t xml:space="preserve"> No la tengo en mi workflow</t>
  </si>
  <si>
    <t xml:space="preserve">Estimado Se requiere  aprobación OC 300311019102, para que Contabilidad pueda ingresar facturas asociadas.
Pero Sr Froemel informa No la tengo en mi workflow, 
</t>
  </si>
  <si>
    <t xml:space="preserve"> Reposición de minutos en telefono celular</t>
  </si>
  <si>
    <t>Estimado agradeceré gestionar la reposición de minutos de celular numeros: 94346927</t>
  </si>
  <si>
    <t xml:space="preserve">Estimados:
Como conversado, necesitamos que el anexo del Sr. Andres Santibañez pueda ser trasladado a Zenteno, con equipo incluido.
Se requiere en esa instalación por al menos una semana y luego volverá a su ubicación actual.
Atte.,
</t>
  </si>
  <si>
    <t>Alta de Equipo</t>
  </si>
  <si>
    <t>Favor revisar el alta del equipo chlcamp110072.</t>
  </si>
  <si>
    <t>Minutos mes de noviembre</t>
  </si>
  <si>
    <t xml:space="preserve">Ramón: Según lo conversado, agradeceré me puedas informar cuantos minutos he ocupado este mes.  Saludos Miguel Castro
</t>
  </si>
  <si>
    <t>Cargar minutos a mi celular</t>
  </si>
  <si>
    <t xml:space="preserve">Ramón Podemos cambiar de forma definitiva la cantidad de minutos que tengo en mi plan, agradeceré duplicar ya que me dado cuenta que requiero más minutos.
 Adicionalmente agradeceré ver mi disponibilidad actual y cargar más.
Saludos,
</t>
  </si>
  <si>
    <t>Favor solicito dar de alta la siguiente cuenta corporativa en el AD y Exchange de CAM Chile:
Portería Tarapacá 934, Externo - Clporteriatara</t>
  </si>
  <si>
    <t>Plataformar NTB - GG SREM</t>
  </si>
  <si>
    <t xml:space="preserve">Solicito realizar el plataformado del siguiente equipo Lenovo ThinkPad Edge E431 s/n: PF03Z2V Inv. Activo: (Agregar) e indicar posteriormente para dar el alta del equipo en el AD: 
Equipo ya se encuentra en poder del técnico residente de la sede Tarapacá 934 P1.  El usuario a configurar es Espinoza Morral, Sergio Rodrigo, CAM - CL091281961 solicitar contraseña al anexo 7443. </t>
  </si>
  <si>
    <t xml:space="preserve">Estimados por favor revisar el siguiente equipo N° 94691347 – Problema : Sin Minutos .- (Cristian Hermosilla).  Agradecida  por su gestión y atenta  a sus comentarios ,
</t>
  </si>
  <si>
    <t xml:space="preserve">Estimados por favor revisar el siguiente equipo N° 63090410 – Problema : Sin Minutos .- (Daniel Molina) Agradecida  por su gestión y atenta  a sus comentarios 
</t>
  </si>
  <si>
    <t>INGRESO A ORACLE</t>
  </si>
  <si>
    <t xml:space="preserve">Estimado Ramón Buenos días, tengo problemas para ingresar a Oracle
</t>
  </si>
  <si>
    <t>Payroll</t>
  </si>
  <si>
    <t xml:space="preserve">Estimado si bien, ahora funciona payroll, tenemos un problema al generar archivos PDF, ya que al copiar no nos deja pegar en los correos u otros archivos.  Es decir, no puedo enviar liquidaciones de sueldo, formulario de vacaciones, etc.
Tampoco puedo imprimir en mi impresora y al solicitar imprimir me envía la opción de guardar.
</t>
  </si>
  <si>
    <t xml:space="preserve">Ramón podemos cambiar de forma definitiva la cantidad de minutos que tengo en mi plan, agradeceré duplicar ya que me dado cuenta que requiero más minutos.
Adicionalmente agradeceré ver mi disponibilidad actual y cargar más.
</t>
  </si>
  <si>
    <t>Alta Estacion de Trabajo</t>
  </si>
  <si>
    <t xml:space="preserve">Estimados favor dar de alta la siguiente estación de trabajo en el AD y agregar a la respectiva OU:
chlcamp110072
</t>
  </si>
  <si>
    <t>TICKET 768359 - EXCHANGE REGISTRO ALIAS</t>
  </si>
  <si>
    <t xml:space="preserve">Favor activar los siguientes alias de correos en el servidor Exchange de CAM Chile para el usuario Poblete Pino, Claudio Alejandro, CAM: oibi@cam-la.com amb@cam-la.com
</t>
  </si>
  <si>
    <t>Carga minutos red</t>
  </si>
  <si>
    <t xml:space="preserve">Estimado, favor reembolsar minutos realizados a nros. de la compañía.
Celular 8-5020352
</t>
  </si>
  <si>
    <t>Conexión TV - Equipo Fijo Francisco Cáceres</t>
  </si>
  <si>
    <t xml:space="preserve">Favor revisar conexión de TV asociado al servicio de telemedida que utiliza, no me permite realizar conexiones asociadas.
</t>
  </si>
  <si>
    <t>Reponer minutos CAM ya que se encuentra sin minutos para realizar llamados</t>
  </si>
  <si>
    <t>Falla de Equipo Celular</t>
  </si>
  <si>
    <t>Estimados:
Informo falla de equipo celular de nuestro Supervisor de obras Sr Vladimir Sepulveda 9-4314878, el cual se encuentra en Copiapó a cargo del proyecto Mall Copiapó, en estos momentos cambio su Chip a teléfono particular para poder estar en comunicado, por lo anterior solicito lo siguiente:
.- Instrucciones para proceder a revisar o cambiar equipo.</t>
  </si>
  <si>
    <t>celulares  trainee</t>
  </si>
  <si>
    <t xml:space="preserve">Estimados, Adjunto  vºbº A la espera que se encuentren bien, les Adjunto formulario para  solicitar equipo celulares  (5)con  250 minutos para las personas del programa  trainee,  copio a los gerentes para que autoricen y entreguen VªBº para su gestión
</t>
  </si>
  <si>
    <t xml:space="preserve">pantalla </t>
  </si>
  <si>
    <t xml:space="preserve">Estimados Favor les solicito una pantalla para el Sr. Sergio Gonzalez, en lo posible baratita.  Muchas Gracias.
</t>
  </si>
  <si>
    <t xml:space="preserve">Minutos adicionales </t>
  </si>
  <si>
    <t>Hans :  Le solicito minutos para mi teléfono celular para la programación con maestros y clientes Adjunto formulario 
Saludos Cordiales, 
Se restituyen minutos On Net solamente</t>
  </si>
  <si>
    <t>Actualización de versiones PrimeGuard</t>
  </si>
  <si>
    <t xml:space="preserve">Estimados Necesito bajar estos archivos para la actualización de PrimeGuard
Envío link de descargas de los instaladores de PrimeGuard:
1. htps://dl.dropboxusercontent.com/u/106974130/PrimeGuardSetup%202.0.29%20x64.zip
2. https://dl.dropboxusercontent.com/u/106974130/PrimeGuardServiceSetup%202.0.21x64.zip
</t>
  </si>
  <si>
    <t>Anexos sin Nombres o Tres digitos</t>
  </si>
  <si>
    <t xml:space="preserve">Estimados favor revisar el siguiente problema: 
Algunos anexos aparecen con 3 dígitos, último caso registrado 7915
Algunos anexos al llamar aparecen “Unknow”, último caso registrado 7787.
</t>
  </si>
  <si>
    <t>Caida Oracle</t>
  </si>
  <si>
    <t>Not Found The requested URL /oa_servlets/AppsLogin was not found on this server.http://oraclegym.gym.com.pe:8000/oa_servlets/AppsLogin</t>
  </si>
  <si>
    <t>Alta equipo</t>
  </si>
  <si>
    <t xml:space="preserve">Ramón podrías dar de alta el equipo chlcamf110814 por favor?
Este equipo corresponde a Miguel Zapata.
</t>
  </si>
  <si>
    <t xml:space="preserve">Hola Luis, te solicito ver la factibilidad de aumentar la capacidad de almacenamiento de mi buzón de Outlook. El límite de 500 MB es muy poco respecto a la cantidad de archivos que recibo recurrentemente.
Muchas gracias.
</t>
  </si>
  <si>
    <t xml:space="preserve">Estimados por favor revisar el siguiente equipo 63090410 – Problema : Sin Minutos .- (Daniel Molina) Agradecida  por su gestión y atenta  a sus comentarios ,
</t>
  </si>
  <si>
    <t xml:space="preserve">Cartuchera - Thinkpad Helix </t>
  </si>
  <si>
    <t xml:space="preserve">Me parece bien la por 7.900 pero tiene que ser para el tamaño justo de la pantalla (no mas grande). Si es así por favor encargar. kW
</t>
  </si>
  <si>
    <t>Winkler Speringer, Klaus, CAM</t>
  </si>
  <si>
    <t>Colegio TP Bajos de Mena (I. Electrica)</t>
  </si>
  <si>
    <t xml:space="preserve">Ramón, es posible dar acceso a link del correo precedente, por favor. Saludo cordiales, 
Junto con saludarles, les hago llegar nuestra solicitud de cotización por la ejecución del proyecto de INSTALACIÓN ELECTRICA para la obra “ Colegio TP Bajos de Mena”.
Los antecedentes los puede descargar del siguiente link
https://www.dropbox.com/sh/9n5yr09m1brc624/88rnX5O8QP?m
</t>
  </si>
  <si>
    <t xml:space="preserve">Señores agradeceré a ustedes me puedan ayudar con la devolución de los minutos que han consumido en llamados a teléfonos de CAM los señores. Luis Santibañez                             Celular Nº 92431721 Pablo Ramírez Celular Nº 68780122
</t>
  </si>
  <si>
    <t>Plataformar Renovación PC - OP FACS</t>
  </si>
  <si>
    <t>Estimados solicito realizar el plataformado del siguiente equipo: HP Pro 4300 SFF s/n:MXL238226T Inv. Activo: 111207: El usuario a configurar es Caceres Sarabia, Francisco Antonio, CAM - CL12494323K</t>
  </si>
  <si>
    <t>Plataformar Renovación PC - OP LABM</t>
  </si>
  <si>
    <t xml:space="preserve">Estimados solicito realizar el plataformado del siguiente equipo:
HP Pro 4300 SFF s/n:MXL2382266 Inv. Activo: 111342: 
</t>
  </si>
  <si>
    <t xml:space="preserve">Estimados favor dar de alta la siguiente estación de trabajo en el AD y agregar a la respectiva OU:
CHLCAMP111314
CHLCAMF111206
Chlcamp110988
chlcamp110960
</t>
  </si>
  <si>
    <t>Problemas Impresora - Zenteno 1</t>
  </si>
  <si>
    <t>Estimados, buen día se informa  que tenemos problemas con impresora asignada,  indica que necesita limpieza y que se debe informar a técnico, motivo por el que no funciona.
Agradecería realizar las gestiones para poder gestionar pronta visita de un técnico a nuestras dependencias.
Datos de Impresora es:
Ricoh Aficio MP 4002 PCL6
IP 10.33.65.4</t>
  </si>
  <si>
    <t>RE: Solicita reposicion minutos</t>
  </si>
  <si>
    <t xml:space="preserve">
Agradeceré reposición de minutos a celular asignado.
</t>
  </si>
  <si>
    <t>RV: Minutos Celular</t>
  </si>
  <si>
    <t xml:space="preserve">Puedes cargar los minutos On-net al celular 9-3450756
</t>
  </si>
  <si>
    <t>MUERTE NATURAL DE EQUIPO CELULAR ASIGNADO</t>
  </si>
  <si>
    <t xml:space="preserve">Miguel, Te comento que mi equipo celular asignado marca “Motorola” (Uno negrito que también tenías tu), en el día de hoy falleció, toda vez que ya no enciende, fue llevado a movistar para su reparación y manifestaron que no tenía arreglo.
Por lo tanto, te ruego poder disponer su reemplazo. Desde ya muchas gracias.
</t>
  </si>
  <si>
    <t>RE: Minutos</t>
  </si>
  <si>
    <t xml:space="preserve">Estimados solicito la reposición de los minutos Cam del N° 94314878
</t>
  </si>
  <si>
    <t>Libro5.xlsx</t>
  </si>
  <si>
    <t>Problemas para realizar calculo en archivo de reporte Oracle, favor revisar</t>
  </si>
  <si>
    <t xml:space="preserve">Estimado,Favor cargar celular 89037543 reembolso minutos llamados a CAM
</t>
  </si>
  <si>
    <t>Anexo con problemas de comunicacion</t>
  </si>
  <si>
    <t xml:space="preserve">Solicito tu ayuda para este caso, el anexo de Juan Costa no recibe y puede hacer llamados. Los datos del equipo son los siguientes. IP 172.16.8.20 Anexo: 7892
</t>
  </si>
  <si>
    <t>OU Custom_WSUS_CAMChile_Users</t>
  </si>
  <si>
    <t>Estimados, Necesito incorporar los siguientes equipos a la OU asociados a Zenteno 1 y 2.</t>
  </si>
  <si>
    <t xml:space="preserve">Estimados, buenas tardes, necesito puedan liberar los minutos On Net de mi equipo, 68344675, Desde ya muchas gracias.
</t>
  </si>
  <si>
    <t>Plataformar NTB Mall Copiapó - OP FJSA</t>
  </si>
  <si>
    <t xml:space="preserve">Estimados solicito realizar el plataformado del siguiente equipo: HP ProBook 6460b s/n:CNU146YGY Inv. Activo: 111102: El usuario a configurar es: Soto Aranguiz, Francisco Javier, CAM -CL138672840
</t>
  </si>
  <si>
    <t>TICKET 767895 - CUENTA DE RED ALTA</t>
  </si>
  <si>
    <t>Estimados favor solicito dar de alta la siguiente cuenta corporativa en el AD y Exchange de CAM Chile:
Soto Aranguiz, Francisco Javier, CAM</t>
  </si>
  <si>
    <t>Desbloqueo Alpunor</t>
  </si>
  <si>
    <t>Estimados favor revisar cuenta Alpunor de AP en San Miguel</t>
  </si>
  <si>
    <t>Pino Salazar, Victor Alejandro, CAM</t>
  </si>
  <si>
    <t>Habilitacion de E-mail</t>
  </si>
  <si>
    <t xml:space="preserve">Estimado: Junto con saludarte, te informamos que correo de María  Eugenia…….. Nuñez, quedo bloqueado., favor puedas desbloquear. 
</t>
  </si>
  <si>
    <t xml:space="preserve">Estimados Por favor  revisar  el  siguiente equipo: N° 68399219 – Problema : Sin Minutos .- (Alejandra Palma) Agradecida  por su gestión y atenta  a sus comentarios ,
</t>
  </si>
  <si>
    <t>Recuperacion de Clave Ambiente EBSCAMPROD</t>
  </si>
  <si>
    <t xml:space="preserve">Estimado: Agradeceré recuperar clave, en ambiente antiguo. 
Saludos. R.C.
</t>
  </si>
  <si>
    <t xml:space="preserve">Estimados: Por favor  revisar  el  siguiente equipo: N° 63090410 – Problema: Sin Minutos .- (Daniel Molina) Agradecida  por su gestión y atenta  a sus comentarios ,
</t>
  </si>
  <si>
    <t>Office &amp; AV - Proyecto AP SmartCity NBR</t>
  </si>
  <si>
    <t xml:space="preserve">Estimado Ramón: Favor proceder con compra con proveedor EDAPI
Cuenta: 1494
Ceco:6410
PEP: G0054
</t>
  </si>
  <si>
    <t>Cambio de SIM por deterioro</t>
  </si>
  <si>
    <t>Ramón solicito un cambio de Sim Card 57083066 ya que el equipo no lo detecta, tengo entendido que ahora están entregando unos microchips que tienden a dañarse menos de ser así solicitar uno para este número. Muchas gracias</t>
  </si>
  <si>
    <t>TELEFONO MOVIL</t>
  </si>
  <si>
    <t xml:space="preserve">Estimados solicito se pueda gestionar cambio de equipo celular al Sr. Emilio Lagos , numero 93227300, equipo vital para coordinaciones  de trabajos  con clientes en terreno.
</t>
  </si>
  <si>
    <t xml:space="preserve">Ramón, estoy fuera de Chile toda la Semana. Favor necesito me habilites Roaming. Muchas gracias.  Atte Andrés Orellana S.
</t>
  </si>
  <si>
    <t>Celular Francisco</t>
  </si>
  <si>
    <t xml:space="preserve">Estimado: En la documentación de contratación de Francisco Soto, se considero se entregue equipo Notebook y Celular, para este ultimo requerimiento se solicita su autorización, para que TI proceda a su entrega. Se hace presente que Francisco está a cargo de la parte administrativa del proyecto Mall Copiapó y necesita del equipo celular para tramites de proveedores y  plan de datos para que tenga acceso a Internet en la obra.
 Agradeceré aprobación para que cuente con su equipamiento antes de su salida de Santiago.
</t>
  </si>
  <si>
    <t>Solicitud espacio SharePoint</t>
  </si>
  <si>
    <t xml:space="preserve">Estimados Agradeceré poder asignar espacio para practica, orientado a desarrollo de curso Sharepoint que actualmente se está impartiendo.  El área es BackOffice de Subgerencia de Operaciones Comerciales &amp;Utl, dependiente de la Gerencia de Operaciones.
1.	Juana Nuñez
2.	Jose Miguel Salazar
</t>
  </si>
  <si>
    <t>Cambio de programa PDF.</t>
  </si>
  <si>
    <t xml:space="preserve">Estimados. El programa instalado para crear archivos PDF, no funciona correctamente. Favor revisar o cambiar.
</t>
  </si>
  <si>
    <t>NO ES POSIBLE RECUPERAR CONTRASEÑA ORACLE</t>
  </si>
  <si>
    <t xml:space="preserve">ESTIMADOS
BUENOS DIAS. NO ES POSIBLE RECUPERAR MI CONTRASEÑA ORACLE (USUARIO: CL98582363)  A TRAVES DE LA APLICACIÓN. SOLICITO VUESTRA AYUDA PARA OBTENER UNA NUEVA, GRACIAS.
</t>
  </si>
  <si>
    <t>PROBLEMAS DE CONEXION DE RED Y TELEFONIA EN BSM</t>
  </si>
  <si>
    <t>Estimados buenos días. Existen problemas de conexión tanto en la red de CAM como en la telefonía. Este problema afecta al área de Transporte y a algunos equipos en el área de servicio al cliente. Solicito revisar el tema, gracias.</t>
  </si>
  <si>
    <t xml:space="preserve">ESTIMADOS Mi anexo no recibe llamados, solo puedo realizarlos. solicito revisar el tema
</t>
  </si>
  <si>
    <t>ealeiva@icloud.com has sent you a file via WeTransfer</t>
  </si>
  <si>
    <t xml:space="preserve">Hola Ramón, cómo estás? me ayudas a descargar los archivos adjuntos por favor. Saludos, 
</t>
  </si>
  <si>
    <t xml:space="preserve">Cambio de puesto </t>
  </si>
  <si>
    <t xml:space="preserve">Claudia, buenos días. Hoy en la mañana se sacara el panel.
Hoy en la tarde se les entregará cajas para guardar las cosas de Karina para mañana realizar el cambio.
</t>
  </si>
  <si>
    <t xml:space="preserve">Ramón: Agradeceremos incorporar a Christopher como usuario de esta carpeta compartida. NOMBRE Christopher Lagos IP 10.33.62.191 ANEXO 7967 CL164733378
</t>
  </si>
  <si>
    <t>Crear cuenta Oracle</t>
  </si>
  <si>
    <t xml:space="preserve">Estimados No puedo crear Requit Crear cuenta para CL162335286 MIGUEL ANGEL CAÑETE TAPIA Perfiles 
CXC : Mismo perfil que Pilar Mena CXP: Mismo Perfil que Veronica Llancao.
</t>
  </si>
  <si>
    <t>Edificio  Rectoría Universidad  de Los Andes ( ACLARACION  CCDD Y CONTROL CENTRALIZADO)</t>
  </si>
  <si>
    <t xml:space="preserve">Ramón, Por favor ayúdame con estos documentos. Estaré atento a comentarios.
</t>
  </si>
  <si>
    <t>Habilitar correo corporativo - Jessica Moraga</t>
  </si>
  <si>
    <t xml:space="preserve">Ramon: Favor puedas habilitar el correo de Jessica Moraga Cereceda (jdmc@cam-la.com), bloqueado por no cambiar clave.
Gracias.-
</t>
  </si>
  <si>
    <t>Candado Notebook</t>
  </si>
  <si>
    <t xml:space="preserve">Estimado De acuerdo a lo conversado agradeceré me puedes enviar un candado para mi Notebook. 
</t>
  </si>
  <si>
    <t>Correo Cam_gestion_chile</t>
  </si>
  <si>
    <t xml:space="preserve">Estimados; El correo no está reenviando a  nuestros correos. Favor revisar Gracias
</t>
  </si>
  <si>
    <t xml:space="preserve">Estimado Favor de Reiniciar clave para el correo de Manuel Azocar:  CL17282508-7  Antigua clave:  nicolas Vale mencionar que esta persona no trabaja en las dependencias de CAM, si no en terreno.
</t>
  </si>
  <si>
    <t xml:space="preserve">Ramón podrías consultar si el equipo chlcamf111342 correspondiente a Luis Banda esta dado de alta en el AD por favor?.  Lo que pasa es que tiene problemas con los DNS, no cargan.
</t>
  </si>
  <si>
    <t>Alta Equipo Elías Berríos</t>
  </si>
  <si>
    <t xml:space="preserve">Ramón podrías solicitar el alta del equipo chlcamf111132 por favor? El equipo ya se encuentra dentro del dominio cam.corp.
</t>
  </si>
  <si>
    <t>Reinicio Contraseña</t>
  </si>
  <si>
    <t>Estimados no puedo realizar ingreso a mi outlook</t>
  </si>
  <si>
    <t xml:space="preserve">SIN SERVICIO PRIMEWEB </t>
  </si>
  <si>
    <t xml:space="preserve">Ramón, Agradeceré gestiones para levantar servicio de Primeweb.
</t>
  </si>
  <si>
    <t>Restitución de minutos on net</t>
  </si>
  <si>
    <t>Estimados, agradeceré restituir minutos on net al teléfono 94691462</t>
  </si>
  <si>
    <t>Reinicio contraseña</t>
  </si>
  <si>
    <t>Estimados, no puedo ingresar al correo corporativo</t>
  </si>
  <si>
    <t xml:space="preserve"> Solicitud minutos celular Oscar Quijada</t>
  </si>
  <si>
    <t xml:space="preserve">Estimado, Restituir  los minutos CAM. Cel 89212301 Gracias
</t>
  </si>
  <si>
    <t>Quijada Hinojosa, Oscar, CAM</t>
  </si>
  <si>
    <t>Realize your love potential</t>
  </si>
  <si>
    <t xml:space="preserve">Estimados agregar al blacklist de la compañía.
</t>
  </si>
  <si>
    <t>Habilitación minutos On Net 68437461</t>
  </si>
  <si>
    <t xml:space="preserve">Estimados. Agradeceré habilitar minutos On Net Cel 68437461 Saludos cordiales.
</t>
  </si>
  <si>
    <t>Reinicio Clave - Red Corporativa</t>
  </si>
  <si>
    <t>Estimado: Me comunica el trabajador supervisor Victor Henriquez no puede ingreasar al correo</t>
  </si>
  <si>
    <t xml:space="preserve"> Inválido:: El restablecimiento de contraseñas requiere aprobación.</t>
  </si>
  <si>
    <t xml:space="preserve">Estimados Favor vuestra ayuda. Necesito restablecer mi contraseña de Oracle.
</t>
  </si>
  <si>
    <t>Favor agregarme minutos al celular</t>
  </si>
  <si>
    <t>Consulta</t>
  </si>
  <si>
    <t xml:space="preserve">Ramon, buenas tardes. Es posible me puedas indicar los minutos consumidos en este periodo por favor, ya que estoy sin saldo y en la consulta que realizo por teléfono me aparecen 250minutos utilizados.
</t>
  </si>
  <si>
    <t>Vera Ramirez, Roberto Andres, CAM</t>
  </si>
  <si>
    <t xml:space="preserve">Ramon. Aun no esta de alta el equipo que prepare pàra la Oriettam, podrias ver que paso por fa 
chlcamf110397 
</t>
  </si>
  <si>
    <t>impresora</t>
  </si>
  <si>
    <t xml:space="preserve">Estimado junto con saludarle informo que impresora informa de un problema en su funcionamiento
Agradeceré gestionar visita con técnico para una pronta solución.
</t>
  </si>
  <si>
    <t>Conexión Reunión Ampliada</t>
  </si>
  <si>
    <t xml:space="preserve">Estimados este lunes tenemos reunión ampliada en la sala de capacitación 1 y 2. Les pido poder coordinar con Cristóbal que revise que el punto de red está funcionando ya que necesitaremos conexión para skype y para presentar la aplicación web de los paneles de la subgerencia de distribución.  Disculpen no haber avisado antes.
</t>
  </si>
  <si>
    <t>Agregar Excepciones - Intranet Chilectra</t>
  </si>
  <si>
    <t>Ramón. Te cuento revise y probé  las excepciones y tienes razón son las excepciones las que presentan problemas. 
www.intranet.*;
intranet.*;
Por otra parte las agrego a las excepciones y estas funcionan hasta cuando reinicio la maquina hay vuelven las que se cargan por política para el equipo y la falla se presenta de nuevo.</t>
  </si>
  <si>
    <t>Reposicion de minutos On Net</t>
  </si>
  <si>
    <t xml:space="preserve">Estimado Ramón: Se me acabaron los minutos en el celular.  Existe la posibilidad de reponer los On Net???
</t>
  </si>
  <si>
    <t>oracle no ingresa</t>
  </si>
  <si>
    <t>Ramon al ingresar a oracle me aparece este mensaje y no me deja entrar</t>
  </si>
  <si>
    <t>Descarga de Datos</t>
  </si>
  <si>
    <t xml:space="preserve">Buenos días, Quisiera solicitar la descarga de los siguientes datos:
https://www.dropbox.com/s/enzm40lhttjhuwq/1067-CPO-G-SEG-PL-004%20%28PLANTA%20SEGUNDO%20NIVEL%29.rar 
https://www.dropbox.com/sh/ni16fy1cglel6xd/wGE0ShGzyW 
https://www.dropbox.com/sh/pkmea8tztyo84pt/n_fWg11YxK
La carpeta de destino de los datos es la siguiente:
\\Chlnaspropu\propuestas\! EN ESTUDIO\FS-05513 Segundo Piso - Mall Copiapó Desde ya muchas gracias.
</t>
  </si>
  <si>
    <t>segun conversado te adjunto la ruta del archivo perdido en nuestra carpeta</t>
  </si>
  <si>
    <t xml:space="preserve">Estimado Ramon Junto con saludarte y de acuerdo a lo conversado te adjunto la ruta del archivo perdido en nuestra carpeta. 
\\Camfserver\Finanzas CAM CHILE\TESORERIA\FLUJO REAL SEMANAL
</t>
  </si>
  <si>
    <t>Minutos On Net - Abonado 94691347</t>
  </si>
  <si>
    <t>Favor restituir minutos On Net del prevencionista</t>
  </si>
  <si>
    <t>RESTITUIR MINUTOS CAM CELULAR 94691345</t>
  </si>
  <si>
    <t xml:space="preserve">Estimados Favor restituir los minutos del celular 94691345.
</t>
  </si>
  <si>
    <t>minutos telefono</t>
  </si>
  <si>
    <t xml:space="preserve">Estimado Ramon: Agradecería pudiera restituir los minutos internos de la empresa.
</t>
  </si>
  <si>
    <t xml:space="preserve">Estimados: Por favor  revisar  el  siguiente equipo: N° 93227327 – Problema : Sin Minutos .- (Victor Henriquez) Agradecida  por su gestión y atenta  a sus comentarios ,
</t>
  </si>
  <si>
    <t xml:space="preserve">Estimados: Por favor  revisar  el  siguiente equipo: N° 68399219 – Problema : Sin Minutos .- (Alejandra Palma )
</t>
  </si>
  <si>
    <t>Actualización de versiones PrimeRead</t>
  </si>
  <si>
    <t xml:space="preserve">Estimados Necesito bajar estos archivos para la actualización de PrimeRead https://docs.google.com/file/d/0BwJHaMMn2VIzVk5WU1BWbUt3X0E/edit?pli=1
</t>
  </si>
  <si>
    <t>Renovación PC Gcia. Administración. - Logistica OMGA</t>
  </si>
  <si>
    <t>Estimados solicito realizar el plataformado del siguiente equipo: HP PRO 3000 SFF s/n: MXL105044G Inv. Activo: 110397 y el usuario a configurar es Gutierrez Avendaño, Orietta Marisol, CAM - CL159360474 solicitar contraseña al anexo 7720.</t>
  </si>
  <si>
    <t>Excepciones del Proxy</t>
  </si>
  <si>
    <t>Estimados actualizar las excepciones del proxy y dejar solo el listado adjunto: collaboration.*, 10.*, *.chl.e-corpnet.org, 172.*,jira.synapsis.cl, rpro.synapsis.cl, aprolatam*, *enersis-sps*, *.enersis.cl,*portalconocimientos*, chilectra.cl*, 
camgesdoc.cam.corp, sc4ibatchile.endesa.es, ebstest1web.gym.com.pe, autodiscover.cam-la.com, autodiscover.cam.corp, mail.cam-la.com, camexc03.cam.corp, 
camexc04.cam.corp, camsiot, camsiot.chl.e-corpnet.org, mail.cam-la.*, oraclegym.gym.com.pe, gom, clgomw003, box.cam-la.com, *e-corpnet.org, cls4iw013, sc4iprd, casuarina.gym.com.pe, Ebs11itest1ap.gym.com.pe, Ebs11itest2ap.gym.com.pe, chlcamf111222.*, chlcamf111222.cam.corp, ebs11icamprod.gym.com.pe:8000</t>
  </si>
  <si>
    <t>Renovación PC Gcia. OP. - CheckList ERS</t>
  </si>
  <si>
    <t xml:space="preserve">Estimados solicito realizar el plataformado del siguiente equipo: HP PRO 4000 SFF s/n: MXL1401DP6 Inv. Activo: 111131: Equipo será enviado por valija en horario PM a la sede Tarapacá 934 y el usuario a configurar Rojas Solis, Eladio Andres, CAM - CL082961550 solicitar contraseña al anexo 7879. 
</t>
  </si>
  <si>
    <t>Renovación PC Gcia. Finanzas. - CheckList EEBO</t>
  </si>
  <si>
    <t xml:space="preserve">Estimados solicito realizar el plataformado del siguiente equipo: HP PRO 4000 SFF s/n: MXL1401HPB Inv. Activo: 111132: Equipo será enviado por valija en horario PM a la sede Tarapacá 934 y el usuario a configurar Berrios Ortiz, Elias Eduardo, CAM - CL170502825 solicitar contraseña al anexo 7455.
</t>
  </si>
  <si>
    <t>Renovación PC Gcia. Finanzas. - CheckList OENM</t>
  </si>
  <si>
    <t xml:space="preserve">Estimados solicito realizar el plataformado del siguiente equipo: HP PRO 4000 SFF s/n: MXL238226L Inv. Activo: 111212: Equipo será enviado por valija en horario PM a la sede Tarapacá 934 y el usuario a configurar Navarro Miranda, Olga Elizabeth, CAM - CL124838622 solicitar contraseña al anexo 7574. 
</t>
  </si>
  <si>
    <t>Estimado no tengo minutos para conversar con teléfonos ( Hay que solicitar una nueva reposición?), si es así por favor cargar minutos.</t>
  </si>
  <si>
    <t xml:space="preserve">Minutos Movistar </t>
  </si>
  <si>
    <t xml:space="preserve">Ramon, buenos días, serias tan amable  de asignarme algunos minutos para el celular de la compañía, ya que se me acabaron y los  necesito urgente. Desde ya. Agradezco tu gestión
</t>
  </si>
  <si>
    <t>Licencias Terminal Server</t>
  </si>
  <si>
    <t xml:space="preserve">Agustina favor solicito realizar SI/OC para la cotización adjunta como activo fijo.  Glosa “Compra Licencias TS Payroll”.
</t>
  </si>
  <si>
    <t>Relación de Confianza Dominio CAM</t>
  </si>
  <si>
    <t xml:space="preserve">Estimados favor revisar el notebook de Sergio Espinoza que no puede ingresar al dominio CAM debido al “Error en la relación de confianza entre la estación de trabajo y el dominio principal”, el usuario se encuentra ubicado en la sede Tarapacá 934 P3 anexo de contacto 7443.
</t>
  </si>
  <si>
    <t>Reinicio Contraseña Windows</t>
  </si>
  <si>
    <t>se reinicia contraseña Jara San Martin, Rene Mauricio, CAM</t>
  </si>
  <si>
    <t>Estimados Señores TI: Agradeceré el poder generar la devolución de los minutos ON-NET, para los siguientes teléfono celulares, debido a que se quedaron sin saldo. Número 93460744 – José Miguel Miranda Barahona.</t>
  </si>
  <si>
    <t>Solicita poder generar devolución minutos ON-NET Celulares personal de Unidad de SSEE</t>
  </si>
  <si>
    <t xml:space="preserve">Estimados Señores TI: Agradeceré el poder generar la devolución de los minutos ON-NET, para los siguientes teléfono celulares, debido a que se quedaron sin saldo. Número 94691416 – Jorge Garay Espinoza
</t>
  </si>
  <si>
    <t>Conectar WiFi - Sala Gerencia</t>
  </si>
  <si>
    <t xml:space="preserve">Estimados favor solicito conectar a personal de CAM Perú ubicado en la Sala de Gerencia (sector I. Messenger) 3er. piso sede Tarapacá 934 a la WiFi Negro.
</t>
  </si>
  <si>
    <t>Estimados, agradeceré restituir minutos on net al teléfono 93227302</t>
  </si>
  <si>
    <t>Comité Comercial 11 de noviembre</t>
  </si>
  <si>
    <t>Estimado agradecería pudieras descargar el siguiente link https://www.dropbox.com/s/hik1a1lozvtfuln/Seguridad.rar
En la siguiente ruta:  \\Chlnaspropu\propuestas\! EN ESTUDIO\FS 29813 Universidad de Los Andes\Info Cliente\Seguridad</t>
  </si>
  <si>
    <t>Cambio de minutos en Celulares</t>
  </si>
  <si>
    <t xml:space="preserve">Estimados Señores: Les solicito puedan cambiar la cantidad de minutos en los celulares que a continuación detallo.
63342441 - 63336949 - 63336948
</t>
  </si>
  <si>
    <t>Celular Traine</t>
  </si>
  <si>
    <t>Estimados según formulario adjunto entregar celular al trainee Sebastian Carvajal con 250 minutos y plan de datos</t>
  </si>
  <si>
    <t>Celular Trainee</t>
  </si>
  <si>
    <t>Estimados favor entregar celular con datos según formulario al trainee Cristóbal Nilo</t>
  </si>
  <si>
    <t>Solicito celular para el usuario Ignacio Toro de la Puente</t>
  </si>
  <si>
    <t>Solicitud Nueva Simcard - Abonado 63101200</t>
  </si>
  <si>
    <t xml:space="preserve">Estimados favor enviar una nueva simcard para el n° celular 63101200.
</t>
  </si>
  <si>
    <t>Plataformar PC Ing. Proy. - 32 a 64 bits RSML</t>
  </si>
  <si>
    <t>Estimados solicito realizar el plataformado del siguiente equipo:
HP PRO 4000 SFF s/n: MXL11217BT Inv. Activo: 110295: 
Equipo ya se encuentra en poder del técnico residente de la sede Cortijo 85 P1.  Usuario a configurar Muñoz Leyton, Renato Sebastian, CAM CL128904956 solicitar contraseña al anexo 7816.</t>
  </si>
  <si>
    <t>Reiniciar Contraseña</t>
  </si>
  <si>
    <t>Favor revisar que no permite ingresar al correo</t>
  </si>
  <si>
    <t>Asignar Anexo Fijo</t>
  </si>
  <si>
    <t>Estimados favor crear anexo telefónico para usuario Felipe Lezana</t>
  </si>
  <si>
    <t>cargador pc señor Winkler</t>
  </si>
  <si>
    <t xml:space="preserve">Estimados: Favor comprar otro cargador para el pc del señor Winkler. es por si acaso.
</t>
  </si>
  <si>
    <t>Aumento minutos pediente</t>
  </si>
  <si>
    <t xml:space="preserve">Autorizado 50 minutos.
Mario está liderando proceso de cotización, para servicio en licitación SOT.
</t>
  </si>
  <si>
    <t>Subir minutos Héctor Pavez</t>
  </si>
  <si>
    <t>Estimados por contingencia favor asignar 50 minutos extras a Héctor Pavez</t>
  </si>
  <si>
    <t>Aumento Minutos Vladimir Sepúlveda</t>
  </si>
  <si>
    <t>Estimados favor subir el 40% de los minutos asignados</t>
  </si>
  <si>
    <t>oporte a usuarios oracle - problemas con el servdor de oracle antiguo.</t>
  </si>
  <si>
    <t xml:space="preserve">No puedo crear el requit correspondiente, pero al acceder al oracle antiguo muestra este error.
You don't have permission to access /dev60cgi/oracle/apps/fnd/formsClient/FormsLauncher.class on this server.
</t>
  </si>
  <si>
    <t xml:space="preserve">Estimado Ramon: agradeceré tu gestión para la carga de minutos adicionales en la línea indicada en archivo adjunto.
</t>
  </si>
  <si>
    <t>Descarga video</t>
  </si>
  <si>
    <t xml:space="preserve">Hola Ramón, te llamaba porque necesito descargar el video que está en el siguiente enlace pero no sé cuanto pesa ni nada, me puedes ayudar a descargarlo? : http://we.tl/rrQ4ThysAw
Espero tu respuesta.
Gracias 
</t>
  </si>
  <si>
    <t>Plataformar NTB - OP JMB</t>
  </si>
  <si>
    <t xml:space="preserve">Estimados solicito realizar el plataformado del siguiente equipo: Dell D630 s/n: 5QFLCH1 Inv. Activo: 110232: Equipo ya se encuentra en poder del técnico residente de la sede Tarapacá 934 P1.  El usuario a configurar es Miranda Barahona, Jose, CAM - CL07053228K solicitar contraseña al anexo 7385. 
</t>
  </si>
  <si>
    <t>Desbloquear página web</t>
  </si>
  <si>
    <t xml:space="preserve">Estimado necesito si es posible desbloquear la página siguiente:
http://www.fieldserver.com/techsupport/utility/downloads.php#Install Esto con el fin de poder descargar el software que necesito para poder configurar el equipo.
</t>
  </si>
  <si>
    <t>Aumento Minutos - Abonado 6 334 44 50</t>
  </si>
  <si>
    <t xml:space="preserve">Estimado Ramón: Te solicito el favor de aumentar al abonado 6 334 44 50, Juan Calderón Cerda, 200 minutos adicionales.
Adjunto Formulario.  Me manifiesta Juan que solo ha ocupado aproximadamente 250 minutos del total asignado de 400, favor de ver lo indicado.  Se agradece la gestión.
</t>
  </si>
  <si>
    <t>LENTITUD NAVIGATOR</t>
  </si>
  <si>
    <t xml:space="preserve">Estimados, buenas tardes Podrían revisar Navigator debido a que esta con mucha lentitud. Muchas gracias.
</t>
  </si>
  <si>
    <t>Acceso a Oracle Version Ambiente EBSCAMPROD.</t>
  </si>
  <si>
    <t xml:space="preserve">Estimados: Llevamos varios días sin tener acceso al Oracle Versión anterior.  Necesitamos realizar importantes consultas. 
Favor su ayuda.
</t>
  </si>
  <si>
    <t xml:space="preserve">Estimado favor cargar a celular 89037543 reembolso minutos llamados a CAM
</t>
  </si>
  <si>
    <t xml:space="preserve">Solicita reposicion de minutos </t>
  </si>
  <si>
    <t xml:space="preserve">Estimados: Agradeceré reponer minutos celular.
</t>
  </si>
  <si>
    <t>Atributos Perfiles TS PayRoll</t>
  </si>
  <si>
    <t xml:space="preserve">Estimados necesitamos configurar en los actuales perfiles de TS de Payroll para CAM las siguientes impresoras y sus drivers universal:
HP LaserJet CP1020 Series
HP LaserJet Professional P1606dn
Adicionalmente necesitamos que todos los perfiles puedan ver las unidades de red local que conectan para copiar y pegar archivos generados.  Dudas o consultas con Miguel Salas o Ramón Herrera al correo ti@cam-la.com.
</t>
  </si>
  <si>
    <t>Solicita minutos</t>
  </si>
  <si>
    <t xml:space="preserve">Estimado Ramón Agradeceré, aumentar minutos para mi celular N° 92212109.
</t>
  </si>
  <si>
    <t>Favor devolver minutos On Net</t>
  </si>
  <si>
    <t>SOLICITUD TONER IMPRESORA</t>
  </si>
  <si>
    <t xml:space="preserve">Favor gestionar solicitud de 02 Toner para impresora Ricoh Aficio MP 4002 PCL6 IP 10.33.65.4 Contador: 207.582
</t>
  </si>
  <si>
    <t xml:space="preserve">TICKET 768902 - CUENTA DE RED ALTA </t>
  </si>
  <si>
    <t>Estimados Favor solicito dar de alta la siguiente cuenta corporativa en el AD y Exchange de CAM Chile: Lezana Lastra, Felipe Eduardo, CAM</t>
  </si>
  <si>
    <t>Plataformar PC OP. - Ing. Proyectos WAVB</t>
  </si>
  <si>
    <t xml:space="preserve">Estimados solicito realizar el plataformado del siguiente equipo: HP Pro 3000 SFF s/n: MXL10503Z8 Inv. Activo: 110395: el usuario a configurar es el siguiente: Display: Lezana Lastra, Felipe Eduardo, CAM - CL139214218
</t>
  </si>
  <si>
    <t>Problemas para pagina</t>
  </si>
  <si>
    <t>Hola Ramon como estas? Me puedes ayudar estoy tratando de ingresar a una página de endesa y me sale el siguiente error, tu me puedes ayudar con esto?
proveedores.endesa.es/irj/portal</t>
  </si>
  <si>
    <t>Link Dropbox</t>
  </si>
  <si>
    <t xml:space="preserve">RamónJunto con saludar, ayúdame con estos documentos por favor.  https://www.dropbox.com/s/92ehckd1tnqduhu/07.%20CCDD%20y%20Control%20Centr.rar  Estaré atento a sus comentarios.
</t>
  </si>
  <si>
    <t>Cambio id de correo electrónico</t>
  </si>
  <si>
    <t xml:space="preserve">Hola Ramón, puedes por favor cambiar la asignación de externo a CAM de Anita Araya. Ella está contratada por Cam. 
Araya Aguayo, Ana Lidia, EXTERNO	
</t>
  </si>
  <si>
    <t xml:space="preserve">Ramón podrías solicitar el alta del  siguiente equipo en el AD por favor.  chlcamf110395
</t>
  </si>
  <si>
    <t xml:space="preserve">Estimados: por favor revisar el siguiente equipo: N° 68399219 – Problema : Sin Minutos .- (Alejandra Palma)
Agradecida  por su gestión y atenta  a sus comentarios ,
</t>
  </si>
  <si>
    <t>Minutos Celular J. Abrigo</t>
  </si>
  <si>
    <t xml:space="preserve">Estimado al parecer ya utilice mis minutos. Los puedes reponer. Gracias. Atte Juan Abrigo
</t>
  </si>
  <si>
    <t>Abono 90158529</t>
  </si>
  <si>
    <t xml:space="preserve">Ramón me quedé sin minutos en mi celular.   Es posible verificar si se puede abonar minutos.
</t>
  </si>
  <si>
    <t xml:space="preserve">Señores agradeceré a ustedes me puedan ayudar con la devolución de los minutos que ha consumido en llamados a teléfonos de CAM el señor.
Christopher Lagos - Celular Nº 92800907
</t>
  </si>
  <si>
    <t>Reposición de minutos en telefono de Vladimir Sepulveda</t>
  </si>
  <si>
    <t xml:space="preserve">Estimado podrías reponerle al teléfono de Vladimir Sepulveda minutos N° 94314878 </t>
  </si>
  <si>
    <t>Plataformar PC OP. - Urbanizaciones WAVB</t>
  </si>
  <si>
    <t xml:space="preserve">Solicito realizar el plataformado del siguiente equipo: HP Pro 4000 SFF s/n: MXL11217BH Inv. Activo: 110555: Equipo ya se encuentra en poder del técnico residente de la sede El Cortijo 85 P1 y el usuario a configurar Vargas Baez, Waldemar Abelardo, CAM - CL128620087 solicitar contraseña al anexo 7912.  
</t>
  </si>
  <si>
    <t xml:space="preserve">Ramon favor devolver los minutos netos
</t>
  </si>
  <si>
    <t>Asignación de minutos</t>
  </si>
  <si>
    <t xml:space="preserve">Estimado.Me podría colaborar con minutos ON Net para el móvil 68319651. Gracias.
</t>
  </si>
  <si>
    <t xml:space="preserve">Ramon Agradecería bajaras y guardaras los datos del siguiente link https://www.dropbox.com/s/92ehckd1tnqduhu/07.%20CCDD%20y%20Control%20Centr.rar , en la carpeta mencionada a continuación. 
\\Chlnaspropu\Propuestas\! EN ESTUDIO\FS-29813 Universidad de Los Andes\Info Cliente\Control Centralizado
Desde ya muchas gracias.
</t>
  </si>
  <si>
    <t>Plataformar Renovación NTB - OP EOVR</t>
  </si>
  <si>
    <t xml:space="preserve">Estimados solicito realizar el plataformado del siguiente equipo: HP ProBook 6460b s/n:CNU138022J Inv. Activo: 111343 Equipo ya se encuentra en poder del técnico residente de la sede Tarapacá 934 P1.  El usuario a configurar es Vasquez Ramirez, Enzo Omar, CAM - CL133432906 solicitar contraseña al anexo 7349.  
</t>
  </si>
  <si>
    <t xml:space="preserve">Estimados favor dar de alta la siguiente estación de trabajo en el AD y agregar a la respectiva OU:
chlcamf110219 y adicionalmente incorporar el equipo a la OU Custom_WSUS_CAMChile_Users de nuestro server WSUS chlcamf111222
</t>
  </si>
  <si>
    <t>instalacion de programas</t>
  </si>
  <si>
    <t xml:space="preserve">Estimados:
Necesito autorización para instalar unos programas  para descargar videos por encargo de nuestro mandante CHILECTRA ya que yo no lo puedo hacer porque me dice que solo los puede instalar el administrador del equipo. Mi numero de ticket es el 27033.
</t>
  </si>
  <si>
    <t>Vega Duran, Freddy Orlando, CAM</t>
  </si>
  <si>
    <t>Activiacion de Correo Corporativo</t>
  </si>
  <si>
    <t xml:space="preserve">Estimado: Favor puedas activar correo de Jessica Moraga Cereceda, gracias.
</t>
  </si>
  <si>
    <t>Eslava Bustos, Roberto Carlo, CAM</t>
  </si>
  <si>
    <t>Instalación de programa</t>
  </si>
  <si>
    <t xml:space="preserve">Estimado Ramón, agradeceré aprobar la solicitud de instalación de programa para visualizar fotografías de equipo celular marca Samsung. El programa es el Samsung Kíes 
NOTA: el equipo es empresa y está autorizado por el señor Nelson Belmar.
</t>
  </si>
  <si>
    <t>Cotización HDD Externo 2Teras</t>
  </si>
  <si>
    <t>Favor compra un disco duro externo de al menos 2 Teras de capacidad de almacenamiento</t>
  </si>
  <si>
    <t>Insumos de Impresora Ricoh</t>
  </si>
  <si>
    <t xml:space="preserve">Estimado. Favor proveer de 2 toner para  impresora ricoh aficio MP 201
</t>
  </si>
  <si>
    <t>mantención impresora  edificio 85 el cortijo piso 1</t>
  </si>
  <si>
    <t xml:space="preserve">Ramon. Se necesita con “urgencia” revisar impresora de piso 1 edificio 85  El Cortijo ya que no funciono el cambio de toner y es la única impresora para todo el piso.  Favor dar prioridad a lo solicitado para no entorpecer el trabajo diario a nuestros mandantes, gracias.
</t>
  </si>
  <si>
    <t>SIN INTENET DEPENDENCIAS DE ZENTENO 1 y 2</t>
  </si>
  <si>
    <t xml:space="preserve">Estimados, buenas tardes Podría revisar debido a que estamos sin Internet en nuestras dependencias. Muchas gracias.
</t>
  </si>
  <si>
    <t>correo</t>
  </si>
  <si>
    <t xml:space="preserve">Hector no puedo acceder al correo desde el celular y del webmail ¿cambiaron la clave? saludos cordiales Vladimir Sepulveda
Tecnico de Automatizacion
</t>
  </si>
  <si>
    <t>Roaming viaje a Brasil</t>
  </si>
  <si>
    <t xml:space="preserve">Estimados estaré de viaje entre este lunes 25 y el próximo jueves 28/11/2013, agradecería gestionar servicio de roaming de voz Celular 68342551 Gracias
</t>
  </si>
  <si>
    <t xml:space="preserve">Alta Equipo </t>
  </si>
  <si>
    <t>Ramón podrías solicitar el alta del equipo chlcamp111343 por favor?</t>
  </si>
  <si>
    <t>NO PERMITE INGRESO AMBIENTE ANTIGUO ORACLE</t>
  </si>
  <si>
    <t>Estimados no puedo ingresar al ambiente antiguo de Oracle, favor revisar</t>
  </si>
  <si>
    <t>listado de anexos actualizado</t>
  </si>
  <si>
    <t xml:space="preserve">Hola Luis: A quién le puedo pedir el listado actualizado de anexos de la Compañía?? Me lo están pidiendo de portería.
</t>
  </si>
  <si>
    <t xml:space="preserve">Estimado Ramon de acuerdo a lo conversado el día de ayer a un no puedo ingresar a Oracle, favor tu ayuda mi CL103000769.
</t>
  </si>
  <si>
    <t>Renovar NTB - GG SREM</t>
  </si>
  <si>
    <t xml:space="preserve">Estimados solicito realizar el plataformado del siguiente equipo: Lenovo ThinkPad Edge X230 s/n: R9Z37PK Inv. Activo: 111345: 
Equipo ya se encuentra en poder del técnico residente de la sede Tarapacá 934 P1.  El usuario a configurar es Espinoza Morral, Sergio Rodrigo, CAM - CL091281961 solicitar contraseña al anexo 7443. </t>
  </si>
  <si>
    <t>Correos Externos - Administración y Equipos</t>
  </si>
  <si>
    <t xml:space="preserve">Estimados favor verificar que el grupo de distribución Administración y Equipos asociado al alias ssaa@cam-la.com pueda recibir correos de dominios externos no solamente @cam-la.com.
</t>
  </si>
  <si>
    <t>Alta Equipo Sergio Espinoza</t>
  </si>
  <si>
    <t xml:space="preserve">Estimados podrían solicitar el alta del equipo chlcamp111345 por favor? Atento a sus comentarios,
</t>
  </si>
  <si>
    <t>Win 8.1, Maverick support &amp; SMS commands for Android</t>
  </si>
  <si>
    <t>Estimados favor agregar al blacklist de la compañía el dominio @preyproject.com]</t>
  </si>
  <si>
    <t>CLAVE ORaCLE WF</t>
  </si>
  <si>
    <t xml:space="preserve">Ramón: Hola. Ayer cambie clave en Oracle y no funciona. Agradeceré tu ayuda.
</t>
  </si>
  <si>
    <t>Solicitud Serv. Técnico - ID:W522M950021</t>
  </si>
  <si>
    <t xml:space="preserve">Estimados favor generar visita técnica para la impresora: 	Ricoh Aficio MP 4002 – ID W522M950021 – Contador 221727 – IP 10.33.65.4 Los respuestos ya han sido recepcionados en la dirección Av. Zenteno 1646 P1 (Morosidad)  Contacto Yeimei Castro o Luis Carrasco
</t>
  </si>
  <si>
    <t>Celular asignado a Carlos Norman.</t>
  </si>
  <si>
    <t xml:space="preserve">Estimado Ramon. De acuerdo a lo conversado le comento que dado que el día de ayer el Sr. Carlos Norman no apareció por esta oficina a devolver la batería y el ship  telefónico, le solicito darlo por perdido. Tengo el aparato celular, el cargador y el cable de manos libres.
Por lo tanto se requiere para normalizar  una nueva batería y un nuevo ship.
A la espera de sus indicaciones para dar las cuentas donde cargar estos costos.
</t>
  </si>
  <si>
    <t>SOLICITUD DE GESTION - NO SE GENERA DEVOLUCION DE PEDIDO DE VENTA</t>
  </si>
  <si>
    <t>Buenos días. Solicito vuestra gestión en lo siguiente: No es posible realizar reingreso del material a través de los pedidos RMA n° 2000279 y n° 2000283 respectivamente. Se han generado las recepciones n° 4000100002521, n° 4000100002522 y n° 4000100002546 sin lograr el objetivo. Estos reingresos no se han actualizado en el historial de los movimientos del material, con lo cual, no hay certeza de que se hayan realizado las transacciones. Es muy importante solucionar este tema, dado que se necesitan crear las respectivas notas de crédito antes del cierre del periodo contable.</t>
  </si>
  <si>
    <t>Plataformar PC Ing. Proy. - 32 a 64 bits JMR</t>
  </si>
  <si>
    <t xml:space="preserve">Estimados solicito realizar el plataformado del siguiente equipo: HP PRO 4000 SFF s/n: MXL2011JRV Inv. Activo: 111121: 
Equipo ya se encuentra en poder del técnico residente de la sede Cortijo 85 P1.  Usuario a configurar Muñoz Rivera, Jonathan, CAM - CL159422925 solicitar contraseña al anexo 7748.
</t>
  </si>
  <si>
    <t xml:space="preserve">Edificio rectoría  Universidad de Los Andes ( ACLARACION  CCDD  Y  </t>
  </si>
  <si>
    <t xml:space="preserve">Estimado,
Agradecería descargar la información contenida en el siguiente link:  https://www.dropbox.com/s/gfi26st6gqtbmiy/CCDD%20y%20Control%20Centralizado.rar
La ruta de destino es la siguiente:           \\Chlnaspropu\propuestas\! EN ESTUDIO\FS 29813 Universidad de Los Andes\Info Cliente\Control Centralizado Desde ya muchas gracias.
</t>
  </si>
  <si>
    <t>Reloj control</t>
  </si>
  <si>
    <t xml:space="preserve">Hola Ramon como estas? Me puedes ayudar, no me conecta el reloj control de el cortijo 86 lo puedes mirar para ver a que se debe por favor 
</t>
  </si>
  <si>
    <t xml:space="preserve">desbloquear CL13486814-7 </t>
  </si>
  <si>
    <t xml:space="preserve">Estimados Agradeceré desbloquear CL13486814-7 de Paola Ureta la cual se encuentra con Licencia Médica.
</t>
  </si>
  <si>
    <t>acceso a internet</t>
  </si>
  <si>
    <t xml:space="preserve">Estimado Luis: Te agradeceré puedas habilitar el acceso a Internet a Vladimir Diaz. Gracias por tu atención.
</t>
  </si>
  <si>
    <t>Solicitud InstSalas Redondo, Luis Miguel, CAMalación PrimeRead servicio Micro y Macromedición + trifásicos</t>
  </si>
  <si>
    <t xml:space="preserve">Estimado, Esta es la versión que hay que instalar. La última versión enviada. Buenas noches Israel, Este es el link del instalador de PrimeRead: https://www.dropbox.com/s/i6kzeer2n4ddj6e/InstallerPR20131105.zip Además adjunto la licencia por 200 puntos y los scripts para crear la base de datos. El Lunes me pondré en contacto contigo para realizar la instalación del nuevo sistema. Quedo atenta a tus comentarios. Cordialmente,
</t>
  </si>
  <si>
    <t xml:space="preserve">Estimados, buen día Podrían revisar debido a que Navigator presente demasiada lentitud.  Muchas gracias.
</t>
  </si>
  <si>
    <t>sin fono ni correo</t>
  </si>
  <si>
    <t xml:space="preserve">Estimados: No tengo ni fono ni correo. Favor dar solución. Atentamente,
</t>
  </si>
  <si>
    <t xml:space="preserve">Solicitud Tóner - Serie ID:V4408705313  </t>
  </si>
  <si>
    <t xml:space="preserve">Estimados solicito realizar el envío de 2 tóner para la máquina MARCA AFICIO MP 171 – SERIE V4408705313  - IP 10.33.21.24 – Contador Total 131417 Dirección Av. Américo Vespucio N° 1361 P1.  Contacto Carla Fuentes o Richard Ruz.
</t>
  </si>
  <si>
    <t>Solicitud Tóner - Serie ID:W663H300029</t>
  </si>
  <si>
    <t xml:space="preserve">Estimados solicito realizar el envío de 2 tóner para la máquina MARCA AFICIO MP 171 – SERIE W663H300029  - IP 10.33.21.5 – Contador Total 22133 Dirección Av. Américo Vespucio N° 1361 P1.  Contacto Carla Fuentes o Richard Ruz.
</t>
  </si>
  <si>
    <t>Solicitud Tóner - Serie ID:W3029502990</t>
  </si>
  <si>
    <t xml:space="preserve">Estimados solicito realizar el envío de 2 tóner para la máquina MARCA AFICIO MP 201 – SERIE W3029502990  - IP 10.33.21.4 – Contador Total 22688 Dirección Av. Américo Vespucio N° 1361 P1.  Contacto Carla Fuentes o Richard Ruz.
</t>
  </si>
  <si>
    <t>Solicitud Insumos - ID:W673H600162</t>
  </si>
  <si>
    <t xml:space="preserve">Favor solicito gestionar insumos para la siguiente impresoras por favor, considerar 2 tóner por impresora: Ricoh Aficio MP 2852 – ID W673H600162 – Contador 13740 – IP 10.33.10.42 Dirección despacho Av. Tarapacá 934 P3.  Contacto Maribel Alarcon o Flavia Vargas.  Favor respectar la solicitud de 2 botellas como es el pedido original.
</t>
  </si>
  <si>
    <t>Alta Equipo</t>
  </si>
  <si>
    <t xml:space="preserve">Estimados podrían solicitar el alta del equipo chlcamf110184 por favor?
</t>
  </si>
  <si>
    <t>PROBLEMAS CON INTERNET</t>
  </si>
  <si>
    <t>Estimados, buenas tardes Se informa que no tenemos internet en Zenteno 1 y 2 lo que nos impide tener Navigator para el ingreso de cortes. Podrían revisar. Muchas gracias.</t>
  </si>
  <si>
    <t>Cuenta de Servicio - SQL Server</t>
  </si>
  <si>
    <t xml:space="preserve">Estimados favor crear una cuenta de servicio para SQL Server.
</t>
  </si>
  <si>
    <t>Revisión Puntos PyC</t>
  </si>
  <si>
    <t xml:space="preserve">Estimados favor apoyar la revisión de los puntos de red ubicado en la oficina de PyC Chile sede Tarapacá 934 P3.  En este momento ya se encuentra trabajando el técnico externo y mesa de ayuda debe verificar que las conexiones se encuentran operativas con los cambios realizados.
</t>
  </si>
  <si>
    <t xml:space="preserve">TICKET 769807 - CUENTA DE RED ALTA </t>
  </si>
  <si>
    <t xml:space="preserve">Estimados favor configurar chlcamf110827 Display:. Ortiz Pavez, Estrella Alejandra, EXTERNO User: eaop Login: CL17665063  Contraseña: Passw0rd Mail: eaop@cam-la.com
</t>
  </si>
  <si>
    <t>Rojas Solis, Eladio Andres, CAM</t>
  </si>
  <si>
    <t>Compra NAS - Checklist RAMU</t>
  </si>
  <si>
    <t xml:space="preserve">Agradeceré que se Compre Un NAS con 4 TB de Capacidad. Te envió las Cuentas. - Ceco: 5120 - G0079 - 01452 
</t>
  </si>
  <si>
    <t xml:space="preserve">Estimados Favor configurar chlcamf110827 Display:. Ortiz Pavez, Estrella Alejandra, EXTERNO User: eaop Login: CL17665063 Contraseña: Passw0rd Mail: eaop@cam-la.com
</t>
  </si>
  <si>
    <t>proyector</t>
  </si>
  <si>
    <t xml:space="preserve">Luis y Ramón; Se solicita cotizar proyector móvil para la Vicepresidencia y Gerencia General, agradeceré nos puedas indicar alternativas.
Saludos
</t>
  </si>
  <si>
    <t>SOLICITUD DE RESET DE CONTRASEÑA ORACLE (AMBIENTE ANTIGUO)</t>
  </si>
  <si>
    <t xml:space="preserve">Estimados TI buenas tardes. Solicito vuestra ayuda para resetear la contraseña de mi usuario (CL107807195) en el ambiente antiguo de Oracle.  (http://ebscamprod.gym.com.pe:8000)
Atte.
</t>
  </si>
  <si>
    <t xml:space="preserve">Estimados favor solicito dar de baja la siguiente cuenta corporativa en el AD y Exchange de Chile: Eslava Bustos, Roberto Carlo, CAM - CL120174274
</t>
  </si>
  <si>
    <t>Robo de PC - Entrega Nuevo Notebook</t>
  </si>
  <si>
    <t xml:space="preserve">Luis, Ramón,  adjunto constancia de carabineros que justifica la pérdida del PC asignado a Maris Daza. Esta pérdida fue efectuada el viernes pasado. Me comentan cuando podría estar la reposición del equipo ya que ella se encuentra en Puerto Montt en Saesa y regresa a la oficina este jueves.
</t>
  </si>
  <si>
    <t>Problemas de impresión</t>
  </si>
  <si>
    <t xml:space="preserve">Estimados: Favor revisar ya que no puedo imprimir desde mi PC.
</t>
  </si>
  <si>
    <t>Solicita Serv. Técnico</t>
  </si>
  <si>
    <t xml:space="preserve">Estimados Agradeceré puedas gestionar servicio de mantención para la impresora de telemedida RICOH AFÍCIO MP2352SP.
Está emitiendo ruidos.
</t>
  </si>
  <si>
    <t>Revisión Equipo Dell</t>
  </si>
  <si>
    <t>Estimados favor revisar el equipo Dell de gendarmería asociado al proyecto SAESA</t>
  </si>
  <si>
    <t>Universidad de Los Andes</t>
  </si>
  <si>
    <t xml:space="preserve">Estimado, Agradecería descargaras la siguiente documentación: https://www.dropbox.com/s/92ehckd1tnqduhu/07.%20CCDD%20y%20Control%20Centr.rar
En la carpeta \\Chlnaspropu\propuestas\! EN ESTUDIO\FS 29813 Universidad de Los Andes\Info Cliente\Versión 2
</t>
  </si>
  <si>
    <t>Cotización LED 42"</t>
  </si>
  <si>
    <t xml:space="preserve">Estimados, de acuerdo a lo conversado los códigos son: 
SKU 3655439 SKU 3673275
</t>
  </si>
  <si>
    <t>Renovación PC CheckList - Op. ECRG</t>
  </si>
  <si>
    <t>Estimados solicito realizar el plataformado del siguiente equipo: Dell Optiplex s/n: H250VF1 Inv. Activo: 110662 e indicar posteriormente para dar el alta del equipo en el AD: 
Equipo ya se encuentra en poder del técnico residente de la sede Tarapacá 934 P1.  El usuario a configurar corresponde a Ruiz Guzman, Elisa del Carmen, CAM - CL118344855 solicitar contraseña al anexo 7493</t>
  </si>
  <si>
    <t>Ruiz Guzman, Elisa del Carmen, CAM</t>
  </si>
  <si>
    <t xml:space="preserve">Estimados favor dar de alta la siguiente estación de trabajo en el AD y agregar a la respectiva OU: chlcamf110662
</t>
  </si>
  <si>
    <t>Pantalla Quebrada - Notebook  chlcamp110120</t>
  </si>
  <si>
    <t xml:space="preserve">Estimados favor revisar pantalla del Notebook asociado al usuario Enzo Vasquez de la sede Tarapacá 934 anexo de contacto 7349, entregar diagnóstico a la brevedad para tomar acciones sobre el equipo.
</t>
  </si>
  <si>
    <t>Minutos de Celular</t>
  </si>
  <si>
    <t>Estimado me encuentro en Copiapó esta semana y al parecer no tengo mas minutos en mi celular, puedes revisar y reponer estos en caso necesario por favor.</t>
  </si>
  <si>
    <t>Información Ministerio</t>
  </si>
  <si>
    <t xml:space="preserve">Estimado Luis, Agradeceré nos puedas enviar los archivos de DROPBOX a todas las personas en copia para evaluar un proyecto.  Saludos y de antemano muchas gracias,
</t>
  </si>
  <si>
    <t xml:space="preserve">Favor Urgente descargar esta información desde este link para </t>
  </si>
  <si>
    <t xml:space="preserve">Estimados favor Descargar esta información desde este link para actualizar  PrimeGuard
https://dl.dropboxusercontent.com/u/106974130/PrimeGuardServiceSetup%202.0.21x64.zip
https://dl.dropboxusercontent.com/u/106974130/PrimeGuardSetup%202.0.29%20x64.zip
</t>
  </si>
  <si>
    <t xml:space="preserve">Estimados :
Por favor  revisar  el  siguiente equipo :
•	N° 68399219 – Problema : Sin Minutos .- (Alejandra Palma )
</t>
  </si>
  <si>
    <t>Bloqueo de celular</t>
  </si>
  <si>
    <t>Favor bloquear celular (56-9) 9 345 0756 de Manuel Vergara, ya que se lo robaron, además necesitamos un celular de remplazo para él.</t>
  </si>
  <si>
    <t>Estimados favor reasignar minutos ya que estoy sin estos.</t>
  </si>
  <si>
    <t>Anexo telefonico</t>
  </si>
  <si>
    <t xml:space="preserve">Ramon. Manuel trabaja en la línea Anti hurto, CECO 6510 favor levantar el problema y activar llamadas en su anexo
</t>
  </si>
  <si>
    <t xml:space="preserve">Estimado personal desvinculado desde el 15 al 30 de Noviembre.  Algunos ya fueron notificados por sus propias áreas.  PEÑA CACERES GABRIELA - DONOSO CAMPOS GERT
</t>
  </si>
  <si>
    <t>Estimados no puedo ingresar al correo CAM, favor desbloquear a la brevedad posible</t>
  </si>
  <si>
    <t>Favor cargar celular 89037543 reembolsando los minutos llamados a CAM</t>
  </si>
  <si>
    <t xml:space="preserve">RE: Solicita reposicion de minutos </t>
  </si>
  <si>
    <t>Agradeceré reponer minutos celular.</t>
  </si>
  <si>
    <t>RV: Encuesta de Liderazgo - Programa NOC (CAM Chile)</t>
  </si>
  <si>
    <t>Luis a partir del mes de diciembre estarán enviando el link que aparece mas abajo en este correo  para que algunos gerentes evaluemos a KW y GM, te pido me digas si existe aluna restricción  para poder  contestar encuesta para las personas que se listan a continuación.</t>
  </si>
  <si>
    <t xml:space="preserve">Descargar actualización de PrimeRead Mobile </t>
  </si>
  <si>
    <t xml:space="preserve">Necesito descargar actualización de PrimeRead Mobile,  favor bajar información de esta ruta y dejar disponible el o los archivos
https://docs.google.com/file/d/0B6HrDTzeHFytSjV1UVpKUk9xVkk/edit?pli=1
</t>
  </si>
  <si>
    <t>RV: Factura TECNISUR reparación DSFX-78 16-11-2013</t>
  </si>
  <si>
    <t xml:space="preserve">Estimados
Tengo problemas para recepcionar la oc adjunta, 
</t>
  </si>
  <si>
    <t xml:space="preserve">Estimados favor desbloquear correo de la Srta. Anita Maria Ortiz
CL 13163604-0
Desde ya gracias 
</t>
  </si>
  <si>
    <t>Visualizador Autocad</t>
  </si>
  <si>
    <t>Estimados, buenos días, mediante el presente mail, requiero para mi laptop (Activo 111316) una aplicación auto-cad en modalidad sólo de visualizador, para poder abrir archivos extensión dwg.</t>
  </si>
  <si>
    <t>Ramon podrías cargarme minutos</t>
  </si>
  <si>
    <t>RESTITUCIÓN DE MINUTOS ON-NET</t>
  </si>
  <si>
    <t xml:space="preserve">Estimados, agradeceré restituir minutos on-net al teléfono 93227302. Saludos,
</t>
  </si>
  <si>
    <t xml:space="preserve">Estimados necesito cotizar lo siguiente puede ser dell o HP:
Servidor Sistema Operativo (64 bit): 
PC de Escritorio  Sistema operativo (64 bit):
</t>
  </si>
  <si>
    <t>problemas correos</t>
  </si>
  <si>
    <t xml:space="preserve">Ramon Agradeceré tu ayuda para verificar problemas de recepción de correos de colaborador alvial.
Según lo conversado favor verificar el porque están rebotando los correos que enviamos a las cuentas de CAM, esto es general a cualquier usuario.
adjunto correo de rebote.
</t>
  </si>
  <si>
    <t xml:space="preserve">Ramon me podrías cargar los minutos, ya que estoy sin minutos.  Número 68319648
</t>
  </si>
  <si>
    <t>Solicitud alta de equipo Elisa Ruíz</t>
  </si>
  <si>
    <t>Estimados podrían solicitar el alta del equipo chlcamf111346 por favor???</t>
  </si>
  <si>
    <t xml:space="preserve">Estimados: por favor  revisar  el  siguiente equipo: N° 68399219 – Problema: Sin Minutos .- (Alejandra Palma )
</t>
  </si>
  <si>
    <t xml:space="preserve">Estimado Ramon agradeceré poder habilitar un Anexo para el Sr. Cristobal Nilo, el cual se encuentra Hoy como Trainne conmigo, el estará dos semanas conmigo, yo te avisare cuando sede de baja. Junto con eso también dejar disponible punto de red para que lo ocupe 
</t>
  </si>
  <si>
    <t>Solicitud de Compra PC Proyecto E-CL</t>
  </si>
  <si>
    <t xml:space="preserve">Estimado Para no retrasar, vamos entonces con Edapi y realizar la compra de 2 notebooks
</t>
  </si>
  <si>
    <t>Permisos carpeta compartida</t>
  </si>
  <si>
    <t xml:space="preserve">Ramón, necesito que le des permisos de modificar, eliminar y crear archivos a Vladimir Diaz RUT: 11.402.488-0, para la siguiente carpeta: \\camfserver\SUBGCIA TYA
</t>
  </si>
  <si>
    <t>Plataformar NTB. - GestPer</t>
  </si>
  <si>
    <t xml:space="preserve">Solicito realizar el plataformado del siguiente equipo: HP ProBook s/n: CNU91543JC Inv. Activo: 111347 Usuario a configurar es el siguiente: Martis Caceres, Roberto Jesus, CAM -  CL145764785 contraseña “Passw0rd”.
</t>
  </si>
  <si>
    <t>Plataformar NTB. - OP REVM</t>
  </si>
  <si>
    <t xml:space="preserve">Estimados solicito realizar el plataformado del siguiente equipo: HP ProBook 4440s s/n: 2CE24139W0 Inv. Activo: 111142 Usuario a configurar es el siguiente: Varas Monasterio, Ricardo Esteban, CAM -  CL124629632 contraseña “Passw0rd”. 
</t>
  </si>
  <si>
    <t xml:space="preserve">Estimados Señores TI: Agradeceré el poder generar la devolución de los minutos ON-NET, para el siguiente teléfono celular.  Número 85014968 – Mauricio Basaez Araya.
Quien va a estar trabajando dos semanas en las ciudades de Antofagasta y Calama, por lo que requiere coordinar trabajos con clientes de la zona.
Quedo atento a vuestros comentarios.
</t>
  </si>
  <si>
    <t xml:space="preserve">Estimado favor cargar celular 89037543 reembolsando los minutos llamados a CAM
</t>
  </si>
  <si>
    <t xml:space="preserve">Estimados: por favor revisar el siguiente equipo: N° 63090410 – Problema : Sin Minutos .- (Daniel Molina)
</t>
  </si>
  <si>
    <t>conexión a red negro Directores</t>
  </si>
  <si>
    <t xml:space="preserve">Estimados: Tengo dos Directores que necesitan conectarse a la red negro. Ya solicité por el 2222 al técnico. Favor de su ayuda. Sigue siendo la misma clave??
</t>
  </si>
  <si>
    <t>Problemas en la red</t>
  </si>
  <si>
    <t xml:space="preserve">Estimados, Me encontré con este mensaje al intentar entrar al SIOT.
</t>
  </si>
  <si>
    <t>nimutos net</t>
  </si>
  <si>
    <t xml:space="preserve">Estimado Ramón Solicito puedas cargar minutos NET al celular N° 93491695 perteneciente a Sergio Pedreros.
</t>
  </si>
  <si>
    <t xml:space="preserve">Estimado Ramon: Agradecería restablecer los minutos on net, ya que se me terminaron.
</t>
  </si>
  <si>
    <t xml:space="preserve">Estimado, favor reembolsar minutos realizados a nros. de la compañía.  Celular 8-5020352
</t>
  </si>
  <si>
    <t>Reseteo de contraseña Nº 27143</t>
  </si>
  <si>
    <t>Tengo un ticket a nombre de Felipe Ponce en el cual solicitan el reseteo de contraseña ya que no le permite entrar a su perfil, el usuario cambio la contraseña y no se acuerda cual es la nueva</t>
  </si>
  <si>
    <t>Ponce Olivares, Felipe Alexis, CAM</t>
  </si>
  <si>
    <t>problemas con internet</t>
  </si>
  <si>
    <t xml:space="preserve">Estimados informo que en estos momentos tenemos 2 equipos que se encuentran sin internet ni teléfono 
Los equipos son 
CH-110413  IP 169.254.40.100
CH-110902  IP 169.254.109.17 
</t>
  </si>
  <si>
    <t>Plataformar PC Prev. - Práctica JAHV</t>
  </si>
  <si>
    <t>Estimados solicito realizar el plataformado del siguiente equipo: Dell Optiplex 755s s/n: 6ZZGXF1Inv. Activo: 111121: 
Equipo ya se encuentra en poder del técnico residente de la sede Tarapacá 934 P1.  Usuario a configurar Harcha Vega, Javiera Andrea, Práctica P&amp;S - CL179004348 contraseña “Passw0rd”.</t>
  </si>
  <si>
    <t>Ticket Nº 27103 Resetear contraseña de usuario</t>
  </si>
  <si>
    <t xml:space="preserve">Ramón. por favor podrías resetear la contraseña del usuario Jorge Rodríguez ya que el hoy ha vuelto a trabajar y se le olvido su contraseña y por esta razón no puede ingresar al equipo.
</t>
  </si>
  <si>
    <t>Estimados solicito clave para el ingreso a Oracle</t>
  </si>
  <si>
    <t xml:space="preserve">Estimados solicito, por favor, clave para el ingreso a Oracle ya que el sistema arroja cuenta de usuario vencida.
cl113921242
</t>
  </si>
  <si>
    <t>Restitucion de minutos on-net</t>
  </si>
  <si>
    <t xml:space="preserve">Señores, agradeceré restituir minutos on-net al teléfono 93227302 y a su vez envíar el detalle de llamados.
Atenta a sus comentarios,
</t>
  </si>
  <si>
    <t xml:space="preserve">MANTENCIÓN </t>
  </si>
  <si>
    <t xml:space="preserve">Estimados junto con saludar, solicito visita de técnico para mantención de la impresora AFICIO MP 201 CPF 
PROBLEMA: Degradación de impresión ( la mitad de hoja tiene tinta y la otra no)
</t>
  </si>
  <si>
    <t>MAC IP de Servidor CIT</t>
  </si>
  <si>
    <t xml:space="preserve">Estimado Luis: De acuerdo a lo conversado, adjunto MAC de servidor Linux para que le asignes una IP fija. Este equipo será usado para procesos de gestión de lecturas y cortes como también en la administración y control de los nuevos ICM-3G. En este sentido te pido adicionalmente que tenga habilitado Internet con los permisos suficientes que le permita actualizar los repositorios del sistema, como también la descarga de información técnica y librerías.   MAC: 00:1E:4F:55:B4:DE
</t>
  </si>
  <si>
    <t>Carga de Minutos</t>
  </si>
  <si>
    <t xml:space="preserve">Estimado agradeceré gestionar la carga de minutos de celular numero: 94346927. Atentamente,
</t>
  </si>
  <si>
    <t>Anexos Fijos</t>
  </si>
  <si>
    <t>Estimados, favor crear 13 anexos para el personal que se trasladará a la sucursal de Zenteno 1.  Todo al CECO 8210</t>
  </si>
  <si>
    <t xml:space="preserve">Estimado Ramón:
Junto con saludarte te solicito el favor de aumentar al abonado 7 477 59 31, Alberto Yañez E., 200 minutos adicionales.
Adjunto Formulario.
Gracias.
</t>
  </si>
  <si>
    <t xml:space="preserve">Estimados: por favor  revisar  el  siguiente equipo:  N° 68399219 – Problema : Sin Minutos .- (Alejandra Palma ) Agradecida  por su gestión y atenta  a sus comentarios ,
</t>
  </si>
  <si>
    <t>Cambio de Correo</t>
  </si>
  <si>
    <t>Estimado Ramón, según lo conversado solicito cambiar mi comunicación de correo a Externo.</t>
  </si>
  <si>
    <t>Moreno Pailañir, Eugenio, EXTERNO</t>
  </si>
  <si>
    <t>Solicitud Serv. Técnico - ID:W662H500090</t>
  </si>
  <si>
    <t xml:space="preserve">Estimados Favor solicito gestionar servicio técnico para la siguiente impresoras por favor:  Ricoh Aficio MP 201 – ID W662H500090 – Contador 507750 – IP 10.33.65.6
</t>
  </si>
  <si>
    <t>Moraga Cereceda, Carla Alejandra, CAM</t>
  </si>
  <si>
    <t>Estimado Gracias y es posible lo mismo puedas hacer con el teléfono de Hector Pavez (restituir minutos).</t>
  </si>
  <si>
    <t>Activación de Minutos CELULAR 61914016</t>
  </si>
  <si>
    <t xml:space="preserve">Señores agradeceré la gestión para la devolución de los minutos que ha consumido en llamado a teléfonos de CAM: Celular Nº 61914016
</t>
  </si>
  <si>
    <t>Telefonia Movil</t>
  </si>
  <si>
    <t>Favor te solicita asignar el móvil N° 94040823 a Mariane Altamirano, con un plan que solo pueda llamar a móviles CAM.</t>
  </si>
  <si>
    <t xml:space="preserve">Ramon...Manuel trabaja en la línea Anti hurto, CECO 6510 favor levantar el problema.
Cristian Te comento, mi anexo 7510 no tiene salida ni hacia números de red fija ni a celulares, lo que me limita en mi trabajo por lo que agradeceré tu gestión para solucionar esta falencia.
</t>
  </si>
  <si>
    <t>Roaming señora Martha Parada</t>
  </si>
  <si>
    <t xml:space="preserve">Estimados: Martha Parada se encuentra en Colombia. Me ha solicitado que por favor le activen el roaming para su celular. Estará en Colombia hasta el miércoles 04/12/2013.
</t>
  </si>
  <si>
    <t xml:space="preserve">Estimado puedes revisar mis minutos?. Atte JAE
</t>
  </si>
  <si>
    <t>Cambio Perfil Celular</t>
  </si>
  <si>
    <t>Estimados favor dejar minutos On Net ilimitados y separando el plan de 300 minutos en dos items</t>
  </si>
  <si>
    <t xml:space="preserve">Estimados favor cargar celular 89037543 reembolsando los minutos llamados a CAM
</t>
  </si>
  <si>
    <t>Estimados, agradeceré restitución de minutos on-net para teléfono 93227302</t>
  </si>
  <si>
    <t xml:space="preserve">Ramon me podrías restaurar los minutos </t>
  </si>
  <si>
    <t>Acceso a Internet</t>
  </si>
  <si>
    <t xml:space="preserve">Estimado, Las paginas son: 
http://www.bipm.org/
http://www.dkd.eu/
http://www.dakks.de/
http://www.nist.gov/nvlap/
http://www.fluke.com/
http://www.megger.com
Solo son estas paginas
</t>
  </si>
  <si>
    <t>Madariaga Guzmán, Valeska Jazmine, CAM</t>
  </si>
  <si>
    <t>Notebook Gabriela Peña</t>
  </si>
  <si>
    <t>Estimados Siguiendo la solicitud anterior ya se formalizó que Cynthia Espinoza trabajará con nosotros, y por ello necesitamos nos ayuden con la habilitación de su CL en el notebook que ocupaba Gabriela y que el vínculo del correo de Gabriela quede en el correo de Cynthia por si algún proveedor o cliente necesita contactarnos. Agradeceré puedan dar velocidad a este tema ya que me encuentro fuera de Santiago y Cynthia estamos operando a distancia el cierre del mes.</t>
  </si>
  <si>
    <t xml:space="preserve">Estimados Por favor  revisar  el  siguiente equipoN° 63090410 – Problema : Sin Minutos .- ( Daniel Molina )
</t>
  </si>
  <si>
    <t xml:space="preserve">TICKET 771457 - AD REGISTRO DE HOST </t>
  </si>
  <si>
    <t xml:space="preserve">Estimados Favor dar de alta las siguientes estaciones de trabajo en el AD y agregar a la respectiva OU:
chlcamf111140
chlcamf110319
</t>
  </si>
  <si>
    <t>Reinicio Clave - Rer Corporativa</t>
  </si>
  <si>
    <t xml:space="preserve">Estimados: Me comunica el supervisor  Daniel Molina  ,  que ha  intentado ingresar  con contraseña Passw0rd , una vez cerrado y reiniciado , pero no ha obtenido respuesta , sigue en igual condición .- Por favor revisar  correo dmmz@cam-la.com
</t>
  </si>
  <si>
    <t>TICKET 771466 - EXCHANGE REGISTRO ALIAS</t>
  </si>
  <si>
    <t>Generar alias de correo utilizado por Gabriela Peña a la casilla utilizada por Cynthia Espinoza</t>
  </si>
  <si>
    <t>Modificación Anexo G.Peña</t>
  </si>
  <si>
    <t>Estimados, el anexo asociado a Gabriela Peña debe ser reasignado a la usuaria Cynthia Espinoza en al sede Tarapacá 934</t>
  </si>
  <si>
    <t xml:space="preserve">Estimados:  Por favor revisar el siguiente equipo N° 68399219 – Problema : Sin Minutos .- (Alejandra Palma) 
Agradecida  por su gestión y atenta  a sus comentarios ,
</t>
  </si>
  <si>
    <t>TICKET 771376 - AD REGISTRO DE HOST</t>
  </si>
  <si>
    <t xml:space="preserve">Estimados Favor dar de alta las siguientes estaciones de trabajo en el AD y agregar a la respectiva OU:
chlcamf110509
chlcamf111097
</t>
  </si>
  <si>
    <t>Error al generar nota de credito</t>
  </si>
  <si>
    <t xml:space="preserve">Ramon: Buen día, necesitamos urgente emitir dos notas de crédito y aparece el siguiente error.
</t>
  </si>
  <si>
    <t>descarga videos</t>
  </si>
  <si>
    <t xml:space="preserve">Estimados Señores: Necesito de vuestra ayuda en forma URGENTE para solucionar este tema.  Estos videos son importantes y deben ser entregados semanalmente a nuestro cliente Chilectra.
</t>
  </si>
  <si>
    <t>Estimados, Agradeceré crear cuenta CL, y correo para las siguientes personas cuyo ingreso es a contar del  2 de Diciembre,  para trabajo de terreno y oficina.
HECTOR EDUARDO CABRERA NAVAS - 24375752-5</t>
  </si>
  <si>
    <t>Estimados agradeceré crear cuenta CL, y correo para las siguientes personas cuyo ingreso es a contar del  2 de Diciembre,  para trabajo de terreno y oficina.
RICARDO ESTEBAN VARAS MONASTERIO - 12462963-2</t>
  </si>
  <si>
    <t xml:space="preserve">Hospital  Salvador, Instituto  Nacional de Geriatría   ( ORIGINAL  </t>
  </si>
  <si>
    <t>Estimados por favor necesito que me ayuden con esta información.
 a)       Láminas de  especialidad de  Seguridad    https://www.dropbox.com/sh/d6q0kinpxysp1br/fNzzPTe2-c
b)      Láminas de control centralizado y corrientes  débiles    https://www.dropbox.com/sh/nk8ndgc2s2zc8e1/-jhQHeinbb
Estaré atento a comentarios.</t>
  </si>
  <si>
    <t>Cambio Zenteno Inspecciones de Perdidas</t>
  </si>
  <si>
    <t xml:space="preserve">Estimados Ramón y Luis Duarte
Favor nos pueden confirmar que tienen capacidad operativa para cumplir con las fechas propuestas.
De lo contrario indicarnos nuevo cronograma.
Martes 3 de diciembre:
Jorge Zuñiga Vasquez (PC)
Christian Ruz(PC)
Carla Moraga(PC)
Maria Eugenia Nuñez(PC)
</t>
  </si>
  <si>
    <t xml:space="preserve">Ramón agradezco asignar 200 minutos adicionales A Christopher según la ficha adjunta.
</t>
  </si>
  <si>
    <t>No puedo ingresar a la red</t>
  </si>
  <si>
    <t>Estimados no me reconoce la clave, favor reiniciar contraseña de red</t>
  </si>
  <si>
    <t>Aravena Avilés, Jose Erasmo, CAM</t>
  </si>
  <si>
    <t>Desbloqueo Cuenta Usuario</t>
  </si>
  <si>
    <t>Estimados favor desbloquear mi cuenta de usuario</t>
  </si>
  <si>
    <t>Navarro Miranda, Olga Elizabeth, CAM</t>
  </si>
  <si>
    <t>Sin ingreso a sharepoint</t>
  </si>
  <si>
    <t xml:space="preserve">Estimados tengo problemas para ingresar al sharepoint, puedo ingresar a la intranet de cam, pero no al link de sharepoint Quedo a la espera de sus comentarios PD: Estoy conectado a la red vía cable
</t>
  </si>
  <si>
    <t xml:space="preserve">Estimado. Adjunto comprobante de carabineros por el robo efectuado al Sr. Manuel Vergara.
Favor bloquear celular (56-9) 9 345 0756 de Manuel Vergara, ya que se lo robaron, además necesitamos un celular de remplazo para él.
</t>
  </si>
  <si>
    <t>Mail Forwarding - Chilectra</t>
  </si>
  <si>
    <t xml:space="preserve">Estimados solicito por favor revisar los siguientes usuario que actualmente tienen un Mail Forwarding hacia correos de Chilectra:
Zuñiga Vasquez, Jorge Alberto, CAM
Martis Caceres, Roberto Jesus, CAM
Valenzuela Sanzana, Mauricio Antonio, CAM
Valenzuela Sanzana, Mauricio Antonio, CAM
Salinas Bustos, Max Leonardo, CAM
</t>
  </si>
  <si>
    <t xml:space="preserve">Estimado Ramón: Junto con saludarte te solicito el favor de aumentar al abonado 7 431 72 34, Florencio Araya E., 200 minutos adicionales. Adjunto Formulario. Agradecido desde ya..
</t>
  </si>
  <si>
    <t>Favor subir minutos compañia</t>
  </si>
  <si>
    <t>TICKET 772621 - GPO CAMBIO DE POLITICA</t>
  </si>
  <si>
    <t xml:space="preserve">Estimados favor cambiar la página default de los usuarios de Chile a www.cam-la.com
</t>
  </si>
  <si>
    <t xml:space="preserve">minutos </t>
  </si>
  <si>
    <t>Estimado, agradeceré agregar minutos ya que estamos en gestiones de cobranza y cierre del año 2013.</t>
  </si>
  <si>
    <t>Cambio de usuario</t>
  </si>
  <si>
    <t xml:space="preserve">Ramón Prefiero la denominación “Asistente legal”, lo mismo para su cargo, esto es, “Asistente Legal Externo” Saludos y gracias, SEM
</t>
  </si>
  <si>
    <t xml:space="preserve">Estimado favor cargar minutos ON NET Movistar.
</t>
  </si>
  <si>
    <t>CAMBIO DE EQUIPO (CELULAR)</t>
  </si>
  <si>
    <t xml:space="preserve">Ramon Buenos días. Según lo conversado, el cambio de equipo solicitado corresponde al n° 93493605 (Juan Carlos Rojas).
</t>
  </si>
  <si>
    <t>Estimados Miguel y Ramón Les comento que doña Daniela Collao (Collao Barrios, Daniela Cristal, EXTERNO), ha dejado de prestarnos servicios externos y, por lo tanto, se debe dar de baja su cuenta de correo. Por favor, les ruego ver la manera dejar un respaldo con todo el registro de sus correos en algún archivo.  En su reemplazo, a partir del próximo lunes, prestará similares funciones doña GERALDINE KESIA SEPULVEDA GUAJARDO, CIN° 15.342.022-K, quien ocupará la misma estación de trabajo.  Por lo tanto, les ruego habilitar correo corporativo (Externo) y cambiar el nombre de usuario y contraseña en el PC, como asimismo, cambiar su individualización en la extensión del anexo de teléfono 7448.</t>
  </si>
  <si>
    <t xml:space="preserve">TICKET 772573 - CUENTA DE RED ALTA </t>
  </si>
  <si>
    <t>Estimados favor solicito dar de alta la siguiente cuenta corporativa en el AD y Exchange de CAM Chile:
GERALDINE KESIA SEPULVEDA GUAJARDO
15.342.022-K</t>
  </si>
  <si>
    <t>Restitucion de minutos</t>
  </si>
  <si>
    <t>Estimados solicito la reposición d los minutos Cam al N° 84314878</t>
  </si>
  <si>
    <t>Aceeso ORACLE antiguo.</t>
  </si>
  <si>
    <t>Estimados, favor agradeceré dar acceso a ORACLE antiguo con los perfiles actuales asociados al CL130707831.</t>
  </si>
  <si>
    <t xml:space="preserve">Estimados: Se solicita reposición de minutos CAM Atte.
</t>
  </si>
  <si>
    <t>Desbloqueo contraseña PC Fanny Urra</t>
  </si>
  <si>
    <t xml:space="preserve">Estimado por problemas de salud, Fanny se encuentra fuera, y quien está reemplazando sus funciones el Nolberto, quien se equivocó en el ingreso de la contraseña y bloqueo el PC, favor solicito que desbloquees la contraseña
</t>
  </si>
  <si>
    <t xml:space="preserve"> Activación de Minutos</t>
  </si>
  <si>
    <t xml:space="preserve">Señores agradeceré la gestión para la devolución de los minutos que ha consumido en llamado a teléfonos de CAM:
Samuel Toloza  Celular Nº 94691452
</t>
  </si>
  <si>
    <t>Desbloqueo contraseña PC CLTelemedidamasiva</t>
  </si>
  <si>
    <t xml:space="preserve">Estimado creo que hubo un error por nuestra parte, el PC bloqueado es e asociado al CLTelemedidamasiva, Fanny tiene dos PC, uno de descarga automática y otro de descargas manuales.
</t>
  </si>
  <si>
    <t xml:space="preserve">Estimados favor solicito dar de alta la siguiente cuenta corporativa en el AD y Exchange de CAM Chile:
MIGUEL ANGEL ROMAN VILLAR - 16.629.161-5
</t>
  </si>
  <si>
    <t>Plataformar NTB. - PyC Chile MARV</t>
  </si>
  <si>
    <t xml:space="preserve">Estimados solicito realizar el plataformado del siguiente equipo: Lenovo Mod. 627782S s/n: PF03ZWC Inv. Activo: 111348 Equipo ya se encuentra en poder del técnico residente de la sede Tarapacá 934 P1.  Usuario a configurar es el siguiente: Roman Villar, Miguel Angel, CAM -  CL166291615 contraseña “Passw0rd”. 
</t>
  </si>
  <si>
    <t xml:space="preserve">TICKET 772491 - EXCHANGE REGISTRO SPAM </t>
  </si>
  <si>
    <t xml:space="preserve">Estimado favor agregar al blacklist @software.dell.com
</t>
  </si>
  <si>
    <t>Instalar Office 2010 32 bits</t>
  </si>
  <si>
    <t>Estimados favor solicito coordinar para el día 12 de Diciembre en horario AM con el usuario Carrasco Briones, Rodrigo, CAM - CL132507457 ubicado en la sede Tarapacá 934 P3 anexo de contacto 7431, la instalación del Office 2010 32 bits en la máquina chlcamp110186 IP 10.33.10.121.
 El software se encuentra temporalmente en la siguiente dirección:
\\camfserver\Parches
SW_DVD5_Office_Professional_Plus_2010_W32_Spanish_MLF_X16-52595.iso
NOTA: Cuando se requiera el Product Key del software, favor solicitarlo telefónicamente a Luis Salas o a mi directamente.</t>
  </si>
  <si>
    <t>Castillo Contreras, Rodrigo Guillermo, CAM</t>
  </si>
  <si>
    <t xml:space="preserve">Señores Agradeceré a ustedes me puedan ayudar con la devolución de los minutos que ha consumido en llamado a teléfonos de CAM  Celular Nº  61930428
</t>
  </si>
  <si>
    <t>Carpeta compartida</t>
  </si>
  <si>
    <t xml:space="preserve">Estimado favor crear y dar acceso a la carpeta compartida a las siguientes pesonas:
CAM: Israel Monardes Cristian Abarca
</t>
  </si>
  <si>
    <t>94691356</t>
  </si>
  <si>
    <t>Señores:  Favor asignar minutos On Net al móvil indicado.</t>
  </si>
  <si>
    <t>Ramón me quedé sin minutos, favor restituir en forma urgente</t>
  </si>
  <si>
    <t>Reserva IP BSM - Requerimiento # 1755714</t>
  </si>
  <si>
    <t xml:space="preserve"> Se apertura el requerimiento para la reserva de las IPs 240 hacia arriba en el router de BSM, el folio asociado es # 1755714 para cargar nuevas impresoras y routers</t>
  </si>
  <si>
    <t xml:space="preserve">TICKET 772332 - CAMDC01 - MODIFICACION GPO </t>
  </si>
  <si>
    <t xml:space="preserve">Estimados favor agregar las siguientes excepciones a las enviadas anteriormente: camgesdoc
</t>
  </si>
  <si>
    <t xml:space="preserve">Ramón, necesito que le des permisos de modificar, eliminar y crear archivos a CYNTHIA ESPINOZA     CI 14.317.705-K  , para la siguiente carpeta:
\\camfserver\SUBGCIA TYA
Cynthia está remplazando en el cargo a  Gabriela Peña
</t>
  </si>
  <si>
    <t>Reseteo Clave de Red</t>
  </si>
  <si>
    <t>Estimados, favor reiniciar contraseña por olvido</t>
  </si>
  <si>
    <t>RV: Autorización equipo celular</t>
  </si>
  <si>
    <t xml:space="preserve">Estimados adjunto correo con autorización de Gonzalo para entregar línea Cam a Maris Daza y Loreto Sanchez. La asignación de minutos debe ser de 100 min para cada equipo. Pueden ser líneas reutilizadas o nuevas, me es indiferente. Adjunto ambas fichas de solicitud.
</t>
  </si>
  <si>
    <t>Arancibia Ramirez, Julia Andrea, CAM</t>
  </si>
  <si>
    <t>CAMBIO DE DISPLAY</t>
  </si>
  <si>
    <t xml:space="preserve">Estimados: Solicito a ustedes normalizar los apellidos del correo, ya que se encuentran invertidos.
Actual es Ramírez Arancibia Julia Andrea y modificar la corrección del correo a los  apellidos Arancibia Ramírez Julia Andrea.
</t>
  </si>
  <si>
    <t xml:space="preserve">Estimados favor dar de alta las siguientes estaciones de trabajo en el AD y agregar a la respectiva OU:
Chlcamp111142
Chlcamp111347
</t>
  </si>
  <si>
    <t>Leyton Antognini, Werner Angel, CAM</t>
  </si>
  <si>
    <t>Chip para telefono</t>
  </si>
  <si>
    <t xml:space="preserve">Estimado Ramón: De acuerdo al cambio de chip que solicite, te agradeceré el que me puedas verificar si llego. 
Lo anterior, dado que quede sin servicio en el celular, lo cual asocio a que desactivaron el chip. Avísame.
</t>
  </si>
  <si>
    <t xml:space="preserve">Buenas tardes Ramón Podemos tramitar el cambio de teléfono celular? Ya se cumplieron los plazos.
</t>
  </si>
  <si>
    <t>Extravió de teléfono celular</t>
  </si>
  <si>
    <t xml:space="preserve">Estimados favor  gestionar el bloqueo de teléfono celular N°56598704, ya que durante trabajos de cambio de medidor se extravio.
Desde ya agradezco su gestión 
</t>
  </si>
  <si>
    <t>Configurar usuarios en el scanner</t>
  </si>
  <si>
    <t>Estimados favor configurar impresora y escaner del personal asociado a backoffice</t>
  </si>
  <si>
    <t xml:space="preserve">Recuirsos para mañana de </t>
  </si>
  <si>
    <t xml:space="preserve">Ramón , 
Agradecería ver la posibilidad que me feliciten un PC portátil para mañana, para un curso que se realizara en las dependencias de CAM de 8:30 hasta las 13:00
</t>
  </si>
  <si>
    <t>Cotización Proyector GG</t>
  </si>
  <si>
    <t xml:space="preserve">Favor cotizar proyector para GG similar al del link  http://www.falabella.com/falabella-cl/product/3509225/
</t>
  </si>
  <si>
    <t>RV: NAS</t>
  </si>
  <si>
    <t xml:space="preserve"> Estimados favor enviar link para la NAS e incluir clave para Claudio Castro  Les recuerdo que la NAS es de 4 Tera
</t>
  </si>
  <si>
    <t>Problemas acceso Synergia</t>
  </si>
  <si>
    <t xml:space="preserve">Estimados Sres. TI, favor gestionar apoyo de informático para error en acceso de Synergia. Gracias.
Juan Costa Campos 136611135 El Cortijo 85, primer piso.
</t>
  </si>
  <si>
    <t xml:space="preserve">Estimados: Por favor revisar el siguiente equipo: N° 68399219 – Problema : Sin Minutos .- (Alejandra Palma )
</t>
  </si>
  <si>
    <t>olicita poder generar devolución minutos ON-NET Celulares personal de Unidad de SSEE</t>
  </si>
  <si>
    <t>Acceso a dirección web</t>
  </si>
  <si>
    <t>Estimado necesito tener acceso a la siguiente dirección: www.clas.cl, favor generar los permisos.</t>
  </si>
  <si>
    <t>Cuenta ORACLE</t>
  </si>
  <si>
    <t xml:space="preserve">Estimada, Quisiera solicitar una cuenta ORACLE, en reemplazo a la que usaba Rodrigo Vasquez (Administrador al cual reemplacé), con los mismos privilegios que su cuenta tenía
</t>
  </si>
  <si>
    <t>Sol_Min_Cel.xls</t>
  </si>
  <si>
    <t>Estimado favor cargar minutos al celular según solicitud.</t>
  </si>
  <si>
    <t>Solicitud de Minutos VPS Agosto.xls</t>
  </si>
  <si>
    <t xml:space="preserve">Ramón agradeceré puedas adicionarme minutos a mi celular. Adjunto formulario correspondiente.
</t>
  </si>
  <si>
    <t>solicitud de minutos</t>
  </si>
  <si>
    <t xml:space="preserve">Estimado favor realizar devolución de minutos On Net del móvil N°: 95434378.
</t>
  </si>
  <si>
    <t xml:space="preserve">Celular con problemas </t>
  </si>
  <si>
    <t xml:space="preserve">Estimados: Por favor  revisar  el  siguiente equipo: N° 93491097 – Problema : No permite realizar llamadas  .- (Arsenio Muttel Vines  )
</t>
  </si>
  <si>
    <t>Habilitación minutos On Net cel 6-8437461</t>
  </si>
  <si>
    <t xml:space="preserve">Estimados. Agradeceré habilitar minutos On Net Cel 6-8437461 Saludos cordiales
</t>
  </si>
  <si>
    <t xml:space="preserve">toner negro para impresora color </t>
  </si>
  <si>
    <t xml:space="preserve">Estimados: Necesito que por favor me den contacto de impresora Ricoh para solicitar toner color negro. Recién se acabó y tengo Directorios. Favor proporcionar dato de manera urgente.
</t>
  </si>
  <si>
    <t>Soporte equipos Jorge Zuñiga (Zenteno 1646)</t>
  </si>
  <si>
    <t xml:space="preserve">Estimados, 
Agradeceré gestionar visita de técnico debido a problemas en el traspaso de información a equipo nuevo asignado de Sr. Jorge Zuñiga encargado de CNR área de Pérdidas.
</t>
  </si>
  <si>
    <t>Minutos celular 6-4963118</t>
  </si>
  <si>
    <t xml:space="preserve">Ramón: Favor tu ayuda activando los minutos para este celu. 
Gracias.  Te informo que minutos asignados a celular N° 6-4963118, no tiene saldo y re quiero comunicarme con municipio y colaboradores, agradeceré tu gestión.
</t>
  </si>
  <si>
    <t>Habilitación Oficina de Subgerente Marco Bulnes</t>
  </si>
  <si>
    <t>Estimado Ramón y Luis Para la habilitación de estación de trabajo de Marco, se requiere de la implementación de una réplica del equipamiento actual de Tarapaca:
Docking station
Pantalla
Periféricos del Note.
Favor confirmar disponibilidad para agendar esta solicitud.</t>
  </si>
  <si>
    <t>Celular 90158529</t>
  </si>
  <si>
    <t xml:space="preserve">Estimados Me quedé sin minutos en mi celular, es posible verificar si tengo minutos. Saludos cordiales,
</t>
  </si>
  <si>
    <t>problemas con oracle</t>
  </si>
  <si>
    <t xml:space="preserve">Ramon Mi clave carga bien, me pidió cambiarla y ahora es oracle 1, pero llega hasta la primera pestaña que adjunto como error 1y luego me aparece el error que en los otros correo te adjunte
</t>
  </si>
  <si>
    <t xml:space="preserve">Ramón, Me puedes agregar en las listas de impreso para envío de scanners? Gracias
</t>
  </si>
  <si>
    <t>Acción Requerida: El restablecimiento de contraseñas requiere aprobación.</t>
  </si>
  <si>
    <t xml:space="preserve">Ayúdame con el desbloqueo de mi clave Oracle, por favor
</t>
  </si>
  <si>
    <t>Estimado tengo bloqueado el outlook y no me permite ingresar a revisar mi bandeja</t>
  </si>
  <si>
    <t xml:space="preserve">Estimados. Favor de gestionar   tonel, en estos momentos acabamos ocupar el de de repuesto.   Los datos de la impresora:  Ricoh MP 2352sp - serie W662h800365.
Primer piso de Tarapacá 924. Área medición y pérdidas.
</t>
  </si>
  <si>
    <t>Derivación Correo Roberto Martis</t>
  </si>
  <si>
    <t xml:space="preserve">Estimado Ramón Agradeceré puedas gestionar la derivación de correo de Roberto Martis a las cuentas de Mauricio Valenzuela y de Olivier Díaz, para con esto dar la baja a la cuenta mencionada y cumplir con los protocolos de auditoría.
También agradeceré dar de baja el teléfono celular de Roberto.
</t>
  </si>
  <si>
    <t>Modificación de cuenta del remplazo Francisca Saldias.</t>
  </si>
  <si>
    <t>Estimados, La titular de CAM Francisca Saldías se encuentra con licencia en un origen  Carla Fuentes la reemplazaba quien se retiró , motivo por el cual sea reemplazado con esta nueva data Jennifer Pamela Olguin Saavedra</t>
  </si>
  <si>
    <t>Ramon: Favor dar de baja a usuaria anterior Fuentes Maureira, Carla de Las Nieves, EXTERNO - CL163727706</t>
  </si>
  <si>
    <t>Baja Lineas M2M - Cliente 19196833</t>
  </si>
  <si>
    <t xml:space="preserve">Estimados solicito dar de baja las siguientes líneas asociadas al n° de cliente 19196833:
</t>
  </si>
  <si>
    <t xml:space="preserve"> Ingreso control de Gestión</t>
  </si>
  <si>
    <t xml:space="preserve">Ramón, está todo ok, inlcuido Oracle, lo único que está pendiente es el acceso a las carpetas de gestión (pyc Chile y pyc Corp), ¿esto cuando podría habilitarse?
</t>
  </si>
  <si>
    <t>Ticket Nº 27236 Configuracion de Usuario en scannear</t>
  </si>
  <si>
    <t>Por favor podrías configurar a la usuaria Elisa Ruiz en el SCANNER de la IMPRESORA 10.33.65.5  IP del PC 10.33.65.219.</t>
  </si>
  <si>
    <t xml:space="preserve">Estimados: Agradeceré reposición de minutos a mi numero de celular.
</t>
  </si>
  <si>
    <t xml:space="preserve">Favor habilitar Numero </t>
  </si>
  <si>
    <t xml:space="preserve">Estimado Ramón agradeceré que todos los teléfonos adjuntos se puedan comunicar entre ellos. N° 81598097 81376692 81883495 89018739 91625455
</t>
  </si>
  <si>
    <t>Liberación acceso ORACLE</t>
  </si>
  <si>
    <t>Estimados, agradeceré de vuestra ayuda para liberar acceso y nueva clave ORACLE asociado a mi usuario CL130707831.-</t>
  </si>
  <si>
    <t xml:space="preserve">Ramón, favor devolver minutos net. Gracias
</t>
  </si>
  <si>
    <t xml:space="preserve"> Carga de Minutos On net - 93227303</t>
  </si>
  <si>
    <t xml:space="preserve">Estimado Ramon: Favor Cargar Minutos On Net , gracias.
</t>
  </si>
  <si>
    <t>Solicita minutos para celular.</t>
  </si>
  <si>
    <t xml:space="preserve">Estimados Junto con saludarlos, favor solicito reponer cuota de minutos de celular asignado. Desconozco de cuánto es mi bolsa inicial (creo que 100). Consulta:¿Cuántos minutos son asignados para Administrador de Contrato?, estimo deben ser 500 minutos.  Espero atento sus comentarios. De antemano agradezco vuestra gestión
</t>
  </si>
  <si>
    <t>Punto de Red Porteria BSM - No hay Conexión</t>
  </si>
  <si>
    <t xml:space="preserve">Favor asistir a Bodega San Martin a reparar la conectividad del punto ubicado en la portería bodega San Martin, entregar diagnóstico y reparar a la brevedad para levantar la conexión de telefonía IP.
</t>
  </si>
  <si>
    <t xml:space="preserve"> favor devolver los minutos pediente</t>
  </si>
  <si>
    <t xml:space="preserve">Don David Solicito autorice mas minuto ya que me bloqueo hasta  dia 18 DIc
</t>
  </si>
  <si>
    <t>umento Minutos - Abonado 74317234</t>
  </si>
  <si>
    <t xml:space="preserve">Estimado Ramón: Junto con saludarte te solicito el favor de aumentar al abonado 7 431 72 34, Florencio Araya E., 100 minutos adicionales. Adjunto Formulario.
</t>
  </si>
  <si>
    <t xml:space="preserve">Bloqueó cuenta </t>
  </si>
  <si>
    <t xml:space="preserve">Por favor puedes bloquear cuenta de Dussan Gómez </t>
  </si>
  <si>
    <t>Estimados favor dar de alta las siguientes estaciones de trabajo:
chlcamp111288 - chlcamp110862</t>
  </si>
  <si>
    <t xml:space="preserve"> GSI13-705 RV REQ00019648  Soporte a usuarios Oracle</t>
  </si>
  <si>
    <t xml:space="preserve">Buenas tardes. Nuevamente se han presentado problemas para realizar recepciones a través del método de ´Recepción de materiales en obra´. Solicito gestionar una pronta solución para este problema. Quedo atento a vuestros comentarios
</t>
  </si>
  <si>
    <t>Estimado Ramón Mi teléfono móvil se encuentra inoperativo ya que no enciende. En principio pensé que era el cargador o la batería pero  intercambiamos ambos elementos  con Cristian Avila y definitivamente no toma carga y no enciende.
Agradeceré puedas gestionar el reemplazo.
Equipo: NOKIA E5-00 	(56-9) 97455897</t>
  </si>
  <si>
    <t>Favor cargar minutos NET</t>
  </si>
  <si>
    <t xml:space="preserve">Ramón: Favor cargar minutos NET, Celular 94691415. Agradecido,
</t>
  </si>
  <si>
    <t>AUMENTO MINUTOS - 94691413</t>
  </si>
  <si>
    <t xml:space="preserve">Estimados: Agradeceré aumentar en 100 minutos, para llamadas a terceros. En copia mi Jefatura, Enrique para su aprobación.
</t>
  </si>
  <si>
    <t>Deshabilitación Equipos P. Canales</t>
  </si>
  <si>
    <t xml:space="preserve">Ramón Por favor deshabilitar las cuentas del señor Canales, que estaban pendientes por requerimiento del señor Matías del Río:
</t>
  </si>
  <si>
    <t>Televisores Pérdidas</t>
  </si>
  <si>
    <t xml:space="preserve">Estimado Ramón Puedes realizar la compra de 6 televisores del modelo adjunto para la premiación de los inpectores de pérdida.
</t>
  </si>
  <si>
    <t>Alta de equipo en A.D.</t>
  </si>
  <si>
    <t>Dar de alta el siguiente equipo en el AD</t>
  </si>
  <si>
    <t xml:space="preserve">Señores  Agradeceré la gestión para la devolución de los minutos que ha consumido en llamado a teléfonos de CAM: 
Eugenio Moreno - Celular Nº 94691389 La utilización del teléfono CAM está autorizado por el Sr. Carlos Abarca.
</t>
  </si>
  <si>
    <t>Notebook con falla</t>
  </si>
  <si>
    <t xml:space="preserve">Estimados: Informamos que el computador Notebook que utiliza Pascual Mansilla , ayer dejo de funcionar repentinamente, esta es la cuarta vez que este equipo tiene problemas.  Solicitamos urgente el remplazo del notebook en forma definitiva o  ver la posibilidad de entregar otro equipo usado .  Notebook HP 6450b
</t>
  </si>
  <si>
    <t>REQ00020156 : Soporte a usuarios oracle - Deshabilitar Cuenta Oracle</t>
  </si>
  <si>
    <t>Estimados favor deshabilitar la cuenta de Oracle asignada al usuario Canales Vega, Pablo Andres, CAM ya que ha sido desvinculado de la compañia.</t>
  </si>
  <si>
    <t>Acceso Oracle</t>
  </si>
  <si>
    <t xml:space="preserve">Estimado: Favor desbloquear Acceso oracle CL114024880
Oracle6 Sdos
</t>
  </si>
  <si>
    <t>Problemas ORACLE Cuenta CL089610478</t>
  </si>
  <si>
    <t xml:space="preserve">Mi cuenta Oracle se encuentra con problemas de acceso y no puedo trabajar, se requiere urgente reparación por cierre de mes y año Mensaje: No hay responsabilidades activas disponibles para este usuario.
</t>
  </si>
  <si>
    <t>Problemas de conectividad con servidor</t>
  </si>
  <si>
    <t xml:space="preserve">Estimados informo que existen problemas de conectividad por que acá en Zenteno no tenemos teléfonos, ni conectividad con el servidor donde están las carpetas compartidas.
</t>
  </si>
  <si>
    <t>Desbloquear clave oracle</t>
  </si>
  <si>
    <t xml:space="preserve">Ramon Favor tu ayuda con el desbloqueo. Cl130784577
</t>
  </si>
  <si>
    <t>telefono Michel Castro</t>
  </si>
  <si>
    <t xml:space="preserve">Estimado Ramón: Te comento que instalé mi teléfono cuya IP es 10.33.21.108, asociado al anexo 7386. Favor habilitar.
</t>
  </si>
  <si>
    <t>SIN SERVICIO PRIMEWEB</t>
  </si>
  <si>
    <t xml:space="preserve">Estimado Luis el servidor de Primeweb está abajo. Favor habilitar servicio.
</t>
  </si>
  <si>
    <t>Favor reiniciar contraseña del correo que no permite ingreso a Webmail</t>
  </si>
  <si>
    <t>SOLICITUD DE GESTION - LISTA DE USUARIOS</t>
  </si>
  <si>
    <t xml:space="preserve">Estimados TI Buenas tardes. Solicito vuestra gestión para obtener un listado actualizado de usuarios Oracle.
Quedo atento a vuestra respuesta.
</t>
  </si>
  <si>
    <t xml:space="preserve">Señores agradeceré a ustedes me puedan ayudar cuantos minutos se han consumido desde el día 19 diciembre para teléfonos no de CAM. Christopher Lagos Celular Nº 92800907 Gracias,
</t>
  </si>
  <si>
    <t>Alias Correo RR.HH</t>
  </si>
  <si>
    <t xml:space="preserve">Estimados Por favor solicito crear alias para el correo de rr.hh@cam-la.com para que podamos recibir correos tanto marcela torrejon y yo
</t>
  </si>
  <si>
    <t>ALTA EQUIPOS</t>
  </si>
  <si>
    <t xml:space="preserve">RAMON NECESITO EL ALTA EN AD DE LOS SIGUIENTES EQUIPOS:  LENOVO E431 S/N:PF046BK chlcamp111359 
LENOVO E431 S/N:PF03ZGX chlcamp111360
</t>
  </si>
  <si>
    <t>Estimados, les solicito habilitar el servicio de roaming para el Sr. Sergio Lara Canales, teléfono 94691450, quien estará en Buenos Aires en labores de la empresa hasta el 07 de Enero 2014.</t>
  </si>
  <si>
    <t>bloqueo correo</t>
  </si>
  <si>
    <t xml:space="preserve">Estimados buen día, quisiera solicitar poder desbloquear clave de correo de Juan Ruiz Toro. JCRT@cam-la.com Desde ya agradezco su gestión 
</t>
  </si>
  <si>
    <t>Acceso a Compartido de prevencion de riesgos</t>
  </si>
  <si>
    <t xml:space="preserve">Ramon Necesito dar acceso al servidor de prevención a nuestros alumnos en practica que estoy copiando, yo les asigne la autorización pero al parecer ya no lo puedo hacer yo.
</t>
  </si>
  <si>
    <t>Configurar Anexo</t>
  </si>
  <si>
    <t>Configurar anexo asociado a Carolina Gonzalez en la sede Tarapacá 934 P3</t>
  </si>
  <si>
    <t>wifi naranjo</t>
  </si>
  <si>
    <t xml:space="preserve">Estimados la wifi naranjo, en la zona de la VP es extremadamente débil la señal, se cae constantemente. Favor verificar
</t>
  </si>
  <si>
    <t xml:space="preserve">TICKET 773664 - AD REGISTRO DE HOST </t>
  </si>
  <si>
    <t xml:space="preserve">Estimados favor verificar y mover si es necesario la siguiente estación de trabajo en el AD de Chile y el repositorio asociado al mismo:
chlcamp111299 - chlcamp111299 - chlcamp110013 - 
</t>
  </si>
  <si>
    <t>Ficha de contratación Juan Becerra Manríquez</t>
  </si>
  <si>
    <t xml:space="preserve">Ramonsiño Que no se te olvide este tema, el próximo jueves que este instalado por favor, gracias.
</t>
  </si>
  <si>
    <t>No puedo bajar correos en el celular</t>
  </si>
  <si>
    <t>No puedo bajar correos en el celular, favor revisar.</t>
  </si>
  <si>
    <t>desbloqueo</t>
  </si>
  <si>
    <t xml:space="preserve">Estimado Favor de resetear clave de acceso a correo corporativo de Jose Loncopan.
</t>
  </si>
  <si>
    <t>URGENTE!! RE: Fotocopiadora ( Area Medición y pérdidas )</t>
  </si>
  <si>
    <t>configurar impresora en la sede Zenteno 2</t>
  </si>
  <si>
    <t>Configuración Impresora</t>
  </si>
  <si>
    <t>Estimados favor contactar a los siguientes usuarios en la sede Zenteno 2 y configurar la impresora en red Ricoh Aficio 2352 con IP 10.33.20.6: Guillermo Araneda – Anexo de contacto 7347 - Luis Banda – Anexo de Contacto 7375 - Carolina Rios – Anexo de Contacto 7458 - Jose Quiñones – Anexo de Contacto 7354</t>
  </si>
  <si>
    <t>Romaing jueves y viermes</t>
  </si>
  <si>
    <t xml:space="preserve">Favor gestionar Roaming para los días jueves26  y sábado 28 que estar en  Brasil Celular 68342551 Gracias Benito
</t>
  </si>
  <si>
    <t>Reiniciar Claves</t>
  </si>
  <si>
    <t>Favor ver problema con las claves ya que no puedo conectarme a la red naranjo.</t>
  </si>
  <si>
    <t xml:space="preserve">Ramon por favor podrias dar de alta elsiguiente equipo en el AD chlcamp111101  gracias
</t>
  </si>
  <si>
    <t>purzua@3logia.cl has sent you a file via WeTransfer</t>
  </si>
  <si>
    <t xml:space="preserve">Estimados, buenos días, les pido su ayuda para descargar las fotos que me enviaron por wetransfer. 
Si no, avísenme y las descargo a las 13:00 horas.
Saludos,
</t>
  </si>
  <si>
    <t>27282: Configurar correo en Scanner</t>
  </si>
  <si>
    <t>Por favor configurar el acceso a Scanner del 3er. piso de GG.</t>
  </si>
  <si>
    <t>pagina no accesible</t>
  </si>
  <si>
    <t xml:space="preserve">Estimados, Agradeceré  liberar esta página para mi perfil, o revisar mi conexión a internet,
</t>
  </si>
  <si>
    <t>Problemas telefonicos</t>
  </si>
  <si>
    <t xml:space="preserve">Ramón realice lo indicado, al final el visor del teléfono indica “no service” y al levantar el auricular me muestra el ID 10.33.20.62 y no sale de ese estado.
</t>
  </si>
  <si>
    <t>Dar de al.ta equipo en el AD</t>
  </si>
  <si>
    <t xml:space="preserve">Ramon. Por favor podrias solicitar el alta del siguinete equipo en el AD  chlcamp111129
</t>
  </si>
  <si>
    <t>TELEFONO CON FALLA 74318253</t>
  </si>
  <si>
    <t xml:space="preserve">Ramon lo conversado, equipo ha sido ingresado en tres oportunidades a servicio, y solo le reinstalan el software y lo devuelven.  Al cabo de unos días la anomalía se vuelve a presentar.
</t>
  </si>
  <si>
    <t>clave bloqueada</t>
  </si>
  <si>
    <t>Favor reiniciar las claves de red para ingresar al computador</t>
  </si>
  <si>
    <t>No ingreso a la red</t>
  </si>
  <si>
    <t>Acuña Olivares, Paola Sayonara, EXTERNO</t>
  </si>
  <si>
    <t>favor revisar mi clave ya que no entro a la red</t>
  </si>
  <si>
    <t>Reset contraseña de red</t>
  </si>
  <si>
    <t>FAvor reiniciar contraseña porqué no ingreso a outlook ni recibo correos en el celular</t>
  </si>
  <si>
    <t>Habilitacion Red-Telefonos Laboratorio.</t>
  </si>
  <si>
    <t>Castillo Castillo, Luis Julian Ariel, CAM</t>
  </si>
  <si>
    <t xml:space="preserve">Estimado:
Adjunto IP actualizadas.
Nombre	Anexo	IP
Luis Castillo	7327	10.33.21.71
Valeska Madariaga	7331	10.33.21.67
Camila Jara	7328	10.33.21.72
Luis Agüero	7391	10.33.21.78
Eduardo Rojas	7333	10.33.21.80
Alfonso Cornejo	7393	10.33.21.69
Jose Velásquez	7311	10.33.21.76
Laboratorio medidores	7392	10.33.21.77
</t>
  </si>
  <si>
    <t xml:space="preserve"> acceso a sap</t>
  </si>
  <si>
    <t xml:space="preserve">Miguel Por confirmar si se mantiene vigente la contraseña
Saludos Gilbert
</t>
  </si>
  <si>
    <t>Habilitación anexos e impresora</t>
  </si>
  <si>
    <t xml:space="preserve">Estimado. Le escribo para ver si me puede ayudar ya que mi teléfono fijo no conecta según indica en la pantalla. Agradecido desde ya. At. Guillermo.
</t>
  </si>
  <si>
    <t>Configurar Salida Porteria Celulares</t>
  </si>
  <si>
    <t>Agregar números celulares importantes para cada el permiso de las porterias</t>
  </si>
  <si>
    <t>Bloqueo de equipo</t>
  </si>
  <si>
    <t>Escobar Pizarro, Jeannette Alejandra, CAM</t>
  </si>
  <si>
    <t xml:space="preserve">Estimados Solicitamos el bloqueo del equipo celular asignado al Sr. Jose Sarria Obreque Nº85029945, el cual fue desvinculado el pasado Viernes 13 de Diciembre  y no realizo entrega de este. Atenta a sus comentarios
</t>
  </si>
  <si>
    <t>Configurar impresora</t>
  </si>
  <si>
    <t xml:space="preserve">Ramon
Te informo que mi PC fue conectado a la red , pero falto la configuración de la impresora, por esto favor te solicito  se me configuren la impresora. La IP de la maquina es 10.33.20.5
Marca: RICOH modelo: MP 2352 sp, certificación 
Gracias por tu gestio
</t>
  </si>
  <si>
    <t>Solicitud Aumento Minutos Carla Moraga</t>
  </si>
  <si>
    <t xml:space="preserve">Estimados Agradeceré gestionar modificación de plan telefónico actual del abonado del adjunto. Agradecido
</t>
  </si>
  <si>
    <t>TICKET 773266 - CUENTA DE RED ALTA</t>
  </si>
  <si>
    <t xml:space="preserve">Estimados, Favor dar de alta la siguiente cuenta corporativa en el AD y Exchange de Chile:
Gaete Valenzuela, Ivan Mario, Práctica P&amp;S
Ivan Mario Gaete Valenzuela
16.071.982-6
</t>
  </si>
  <si>
    <t>Computador Alumno en practica</t>
  </si>
  <si>
    <t xml:space="preserve">Estimado Ramon Necesito un PC portátil y cuenta Cam para el Sr. Ivan Mario Gaete Valenzuela RUT. 16.071.982-6.  El estará moviéndose en terreno, carlos silva y zenteno.
</t>
  </si>
  <si>
    <t xml:space="preserve">Estimados. Agradeceré dar acceso a disco al usuario CL13049377-7
</t>
  </si>
  <si>
    <t xml:space="preserve">Habilitar Anexo </t>
  </si>
  <si>
    <t xml:space="preserve">Estimados, buenas tardes,  favor proceder con la habilitación del anexo 7457 que corresponde al Sr. Jose Manzo C., para llamadas a red fija.  Si requieren de algún dato adicional favor indicarlo.
</t>
  </si>
  <si>
    <t>PROBLEMAS DE CONECTIVIDAD EN BSM</t>
  </si>
  <si>
    <t xml:space="preserve">Estimados: Favor atender con urgencia, según lo informado por Richard el técnico se dirigía a las instalaciones pero siendo las 17:00 hrs no tenemos resuelto o identificado el problema.
</t>
  </si>
  <si>
    <t>Clave oracle</t>
  </si>
  <si>
    <t>Hola, olvide mi clave de Oracle e intenté recuperarla pero me indica error, dice que la cuenta es inválida o ha expirado, me pueden ayudar con eso por fa???</t>
  </si>
  <si>
    <t>Solicita poder generar devolución minutos ON-NET Celular personal de Unidad de SSEE</t>
  </si>
  <si>
    <t xml:space="preserve">Estimados Señores TI: Agradeceré el poder generar la devolución de los minutos ON-NET, para el siguiente teléfono celular. Número 93208333 – Víctor Maldonado Valdebenito
</t>
  </si>
  <si>
    <t>WiFi No conecta en ninguna parte</t>
  </si>
  <si>
    <t>Favor ayuda ya que no puedo conectar mi notebook en ninguna red WiFi.</t>
  </si>
  <si>
    <t>Problemas con Synergia</t>
  </si>
  <si>
    <t>Ríos Leiva, Carolina de los Angeles, CAM</t>
  </si>
  <si>
    <t xml:space="preserve">Estimado: Tengo Problemas con Synergia, al ingresar el dia de hoy sale tomada mi cuenta llamo al 2222 y tampoco tengo respuesta ya que mi telefono no tiene salida muchas gracias 
</t>
  </si>
  <si>
    <t>Solicitud cambio aparato celular.</t>
  </si>
  <si>
    <t xml:space="preserve">Estimados, De acuerdo a lo conversado agradeceré realizar cambio del aparato celular asignado a Manuel Hernandez. 
Muchas gracias
</t>
  </si>
  <si>
    <t xml:space="preserve"> 2 Celulares con Corrreo</t>
  </si>
  <si>
    <t xml:space="preserve">Agradeceré aprobar dos teléfonos Celulares con correo.
Guillermo Araneda. Raul Cerpa. El señor Raul Cerpa, se le debe crear un correo Corporativo gestiónap@cam-la.com
</t>
  </si>
  <si>
    <t>Solicita minutos a celular.</t>
  </si>
  <si>
    <t>Estimados Favor solicito habilitar minutos a celular empresa. Minutos solicitados: 600 En período de implementación SOT Valdivia necesito comunicarme muy seguido ya sea a celulares CAM como de clientes Saesa y otros particulares. Este nivel de uso durará a lo menos hasta 31 de enero de 2014. Después de este período puede bajar la cantidad de minutos utilizados.  Copio a mi S.G. Andrés Orellana el cual está al tanto de esta necesidad.  Espero atento sus comentarios. De antemano agradezco la gestión.</t>
  </si>
  <si>
    <t xml:space="preserve">Estimados agradeceré nos puedan dar pronta solución a la habilitación de anexos e impresora, por favor, requeridos para nuestras funciones
</t>
  </si>
  <si>
    <t>Copia de Solicitud Equipo Telefónico CO OO (2).xlsx</t>
  </si>
  <si>
    <t xml:space="preserve">Estimados, esto está aprobado por mi parte. Atte Andrés Orellana S.
</t>
  </si>
  <si>
    <t>Carpeta seguimiento provisiones</t>
  </si>
  <si>
    <t xml:space="preserve">Estimados;
Por favor dar acceso a la carpeta Seguimiento provisiones a Miguel Roman
Muchas gracias
</t>
  </si>
  <si>
    <t>Inclusión a Cam Gestión Chile</t>
  </si>
  <si>
    <t xml:space="preserve">Estimados; Por favor incluir a Miguel Roman y Carolina Gonzalez cuando copien al mail camgestionchile@cam-la.com
</t>
  </si>
  <si>
    <t>Solicita habilitar comunicación a celular empresa.</t>
  </si>
  <si>
    <t xml:space="preserve">Estimados Área TI Junto con saludarlos, favor necesitamos habilitar comunicación de llamada a mi número de celular (85020718) para Milton Negrón. El número de Milton es el 78972146.
</t>
  </si>
  <si>
    <t xml:space="preserve">Estimados TI Nuevamente se ha producido una pérdida de conectividad en el área de transporte.  Solicito revisar el tema, gracias.
</t>
  </si>
  <si>
    <t xml:space="preserve">Estimado Ramón: Te solicito el favor de aumentar al abonado 6 334 44 50, Juan Calderón Cerda, 100 minutos adicionales.
Adjunto Formulario. Se agradece la gestión.
Solo se restituyen los minutos On Net, adjunto evidencia.
</t>
  </si>
  <si>
    <t>solicitud de repuesto Tóner</t>
  </si>
  <si>
    <t xml:space="preserve">Estimado Ramon: Se nos acabo la tinta del tóner de la impresora única que ocupa el CIT, esta impresora desde que se instaló lleva un cambio en el año, se solicita el repuesto que se término y está acusando cambio de tóner, se agradecería vuestra ayuda para que lo traigan par su reposición.
Muchas gracias por la atención prestada.
</t>
  </si>
  <si>
    <t>Cambio de ubicación traslado de Anexo</t>
  </si>
  <si>
    <t xml:space="preserve">Ramón Puede revisarme los minutos ya que se me acabaron , para activar los minutos hechos a los teléfonos empresa,
</t>
  </si>
  <si>
    <t>SOLICITUD ACCCESO A WIFI</t>
  </si>
  <si>
    <t>Estimado Ramón, Esta semana me encuentro trabajando por personal de Synapsis Brasil e ICT Endesa, para ello quisiera solicitarte acceso a la red inalámbrica wifi para dos personas.
No existe WiFi de invitados en CAM por instrucción de GG y VP</t>
  </si>
  <si>
    <t xml:space="preserve"> Telefonía fija Cristobal Nilo</t>
  </si>
  <si>
    <t>Nilo Elgueta, Cristobal Ignacio, CAM</t>
  </si>
  <si>
    <t xml:space="preserve">Ramón favor configurar anexo fijo disponible que se encuentra en la IP del teléfono es 10.33.62.46
</t>
  </si>
  <si>
    <t>Impresora Ricoh - Zenteno 2</t>
  </si>
  <si>
    <t xml:space="preserve">Favor trasladar desde Zenteno 2 la impresora Ricoh Aficio MP2352 ID: W662H800365 ubicada en el piso 1, esta debe ser enviada a Tarapacá 934 P1 ex sector Guillermo Araneda.  Adicionalmente pido informar que impresora será asignada al negocio de Raul Muñoz para configurarla a los usuarios que fueron trasladados a través de nuestra mesa de ayuda.
</t>
  </si>
  <si>
    <t>solicitud minutos On Net</t>
  </si>
  <si>
    <t xml:space="preserve">Estimado favor realizar devolución de minutos On Net al Celular 68319651, gracias.
</t>
  </si>
  <si>
    <t>MINUTOS ENTRE COMPAÑIA</t>
  </si>
  <si>
    <t>BUENOS DIAS : AGRADECERIA RESTABLECER MINUTOS ENTRE COMPAÑIA</t>
  </si>
  <si>
    <t xml:space="preserve">Estimados Señores TI: Agradeceré el poder generar la devolución de los minutos ON-NET, para el siguiente teléfono celular. Número 94402575 – Patricio Carvajal Aguilar
Quien lleva trabajando tres (3) semanas en la zona de Iquique quedando sin saldo y necesitando coordinar trabajos con clientes de la zona. Quedo atento a vuestros comentarios
</t>
  </si>
  <si>
    <t>reset cuenta usuario</t>
  </si>
  <si>
    <t>reiniciar clave del usuario Miguel Román</t>
  </si>
  <si>
    <t>conexión a red inalámbrica para reunión de hoy 14:00 hrs.</t>
  </si>
  <si>
    <t>Estimados: El día de hoy, se realizará una reunión a las 14:00 hrs, en la sala de reuniones del señor Winkler. el tema es que necesitan conexión a Wifi y actualmente está el técnico. Solicito de su ayuda por favor.
No hay red de invitados WiFi indicado por GG y VP</t>
  </si>
  <si>
    <t xml:space="preserve">Estimados. Agradeceré habilitar minutos On Net Cel 8-9207981.
</t>
  </si>
  <si>
    <t xml:space="preserve">Estimados, favor reintegrar minutos on net al móvil indicado.
Atte.,
</t>
  </si>
  <si>
    <t>Configurar Perfil - CL138972631 JPOS</t>
  </si>
  <si>
    <t xml:space="preserve">Estimados favor configurar el siguiente perfil: Display: Olguin Saavedra, Jennifer Pamela, EXTERNO - User: jpos - Login:  CL138972631 - Contraseña: Passw0rd - Mail: jpos@cam-la.com
Todo esto debe llevarse a cabo en el siguiente equipo chlcamf025221 ubicado en la bodega San Martin IP 10.33.21.51 anexo de contacto 7716.  Adicionalmente debe copiarse todo dato asociado a documentos y correo del perfil CL163727706.
</t>
  </si>
  <si>
    <t xml:space="preserve">Luis Me quede sin minutos, me puedes cargar 50 minutos a mi celular Saludos Luis Carrasco
</t>
  </si>
  <si>
    <t>Problemas ingreso Oracle</t>
  </si>
  <si>
    <t xml:space="preserve">Ramon, buenos días, agradeceré me puedas ayudar por favor, no puedo entrar a Oracle.
Quedo atenta a sus comentarios
Saludos
</t>
  </si>
  <si>
    <t xml:space="preserve">Luis, abajo sigue el link para descargas. Quedo a la espera de tus comentarios. Gracias.
</t>
  </si>
  <si>
    <t xml:space="preserve">Estimados favor solicito gestionar servicio técnico para la siguiente impresoras por favor: Ricoh Aficio MP 201 – ID W662H500090 – Contador 510945 – IP 10.33.65.6
</t>
  </si>
  <si>
    <t xml:space="preserve">Solicitud de Correo para sala de reunión </t>
  </si>
  <si>
    <t xml:space="preserve">Debido a que hoy existe gran demanda por utilizar la sala de reuniones ubicada en Zenteno (1) 1646, 
Y con el fin de estar mejor coordinados, se les agradecerá crear un correo, para solicitar la sala con anticipación,
La persona que llevara el control de horario de la sala y quien cordinara será la señora : Magda Tapia.
Agradeceré que el correo tenga este nombre: Srz1@cam-la.com
</t>
  </si>
  <si>
    <t>clave bloqueado</t>
  </si>
  <si>
    <t>favor desbloquear</t>
  </si>
  <si>
    <t>Creación de correo proceso de negocio</t>
  </si>
  <si>
    <t>Necesito crear al igual que el buzón TI un correo para mi área. El nombre del correo sería gpn@cam-la.com (gestión de procesos de negocio), los usuarios son Maris, Loreto , Paulo y yo. Me avisan si necesitan alguna otra información para este requerimiento.</t>
  </si>
  <si>
    <t xml:space="preserve">Estimados Señores TI:
Agradeceré el poder generar la devolución de los minutos ON-NET, para los siguientes teléfono celulares.
Número 94691416 – Jorge Garay Espinoza
Número 93460744 – José Miguel Miranda Barahona.
</t>
  </si>
  <si>
    <t>Ortega Valenzuela, Alejandro Omar, EXTERNO</t>
  </si>
  <si>
    <t>RV: Cotización - Proyect. Automatización</t>
  </si>
  <si>
    <t xml:space="preserve">Ramón Agradecería generar OC de acuerdo a cotización adjunta. Las cuentas son: CECO     5130 PEP        G0330 OP          01593
</t>
  </si>
  <si>
    <t>Solicitud Mantención Impresora</t>
  </si>
  <si>
    <t xml:space="preserve">Pasando a otro punto le recuerdo que vimos la falla en la fotocopiadora en donde producto del traslado no esta la corredera para demarcar  en la tapa la dimensión de la hoja, al intentar fotocopiar una hoja esta se atrapa en la tapa. Puede ud escalar la solicitud de normalizar o reparar a la brevedad posible.  At.
</t>
  </si>
  <si>
    <t>recarga de minutos</t>
  </si>
  <si>
    <t>Soto Aranguiz, Francisco Javier, CAM</t>
  </si>
  <si>
    <t xml:space="preserve">Estimados: Después de un cordial saludo, la presente es para solicitar la recarga de minutos al móvil 81747216. Para poder seguir ejerciendo mi gestión.
</t>
  </si>
  <si>
    <t>RE: Telefonos celulares para Conexiones</t>
  </si>
  <si>
    <t xml:space="preserve">Agradezco aprobar 8 teléfonos celulares para los siguientes cargos: 4 vendedores - 3 inspectores - 1 programador se generó la ficha de solicitud con responsable y la envío. Favor solicitar los qequipos lo antes posible
</t>
  </si>
  <si>
    <t>Solicitud de Chip Telefónico - Inspector Gestión de Pérdidas</t>
  </si>
  <si>
    <t xml:space="preserve">Estimados Señores TI Favor gestionar 4 nuevos chips telefónicos para contrato de pérdidas, atendiendo la incorporación de nuevos técnicos
</t>
  </si>
  <si>
    <t xml:space="preserve"> Traslado Alicia Flores</t>
  </si>
  <si>
    <t>Flores Ramirez, Alicia Alejandra, CAM</t>
  </si>
  <si>
    <t xml:space="preserve">Ramón Es posible que Marcos me configure mi pc en el escáner?? Yo le consulte y me contesto que les preguntará a Ud. Me ayudan por favor¡¡¡¡ Gracias
</t>
  </si>
  <si>
    <t xml:space="preserve"> camila@promake.cl has sent you a file via WeTransfer</t>
  </si>
  <si>
    <t>Estimados, estos dos correos contienen información que necesito  mostrar, serian tan amables de ayudarme a bajarla</t>
  </si>
  <si>
    <t xml:space="preserve">Estimado favor desbloquear correo del Sr. Manuel Benavides 
mebv@cam-la.com Desde ya se agrádese la gestión.
</t>
  </si>
  <si>
    <t>CUENTA BLOQUEADA</t>
  </si>
  <si>
    <t xml:space="preserve"> SE CONFIGURO PST 2014 SE CARGARON LAS POLITICAS AL EQUIPO Y SE BLOQUEO LA CUENTA, SOLICITO DESBLOQUEO, USUARIO CARLOS HERRERA CL090335162.
</t>
  </si>
  <si>
    <t xml:space="preserve">TICKET 774419 - AD REGISTRO DE HOST </t>
  </si>
  <si>
    <t xml:space="preserve">Favor verificar y mover si es necesario las siguientes estación de trabajo en el AD de Chile y el repositorio asociado al mismo: Chlcamf110519
</t>
  </si>
  <si>
    <t xml:space="preserve"> RE: SOLICITUD N°300312017304 </t>
  </si>
  <si>
    <t xml:space="preserve">Favor ver proveedor JOSE BALDUINO MADRID CONTRERAS, ya que al momento de crear la OC, no aparece, 
Cabe señalar que el proveedor se encuentra creado, con su sucursal correspondiente, adjunto pantallazo de respaldos, 
</t>
  </si>
  <si>
    <t>Anexo para mi oficina en Zenteno</t>
  </si>
  <si>
    <t xml:space="preserve">Señores Agradeceré habilitar anexo e instalar equipo telefónico en mi oficina de Zenteno 1.
</t>
  </si>
  <si>
    <t xml:space="preserve">Estimados debo informar que el equipo celular entregado el día 16/12/2013.  Este equipo se reinicia por lo menos 3 veces al día generalmente de noche, Y al volver queda sin señal, debo apagarlo y encenderlo para poder tener señal.  Favor indicar cual es el proceder pues yo a partir del 03/01/14 regreso a Copiapó.
</t>
  </si>
  <si>
    <t>solicitud  aviso aprobación en Oracle</t>
  </si>
  <si>
    <t>Junto con saludar y deseándoles un exitoso año 2014.  Solicito por favor, su gestión, para que me llegue un correo con el aviso de aprobación o rechazo a mis solicitudes en ORACLE.</t>
  </si>
  <si>
    <t>Error</t>
  </si>
  <si>
    <t xml:space="preserve">El synergia me envía este mensaje y la IP es la mía, o lo tengo que enviar a synergia tal como lo indica la glosa.
</t>
  </si>
  <si>
    <t>Verificar roaming</t>
  </si>
  <si>
    <t xml:space="preserve">Ramón, te solicito puedan verificar el servicio de roaming de los teléfonos de Roberto Vera: 89217163 y Sergio Lara: 94691450, dado que me indican que no se pueden comunicar entre ellos en Buenos Aires.
Gracias.
</t>
  </si>
  <si>
    <t>TICKET 774126 - AD REGISTRO DE HOST</t>
  </si>
  <si>
    <t xml:space="preserve">Favor solicito dar de alta en el AD de Chile y el OU respectivo del siguiente equipo:
Chlcamf110150 - Chlcamp111359 - Chlcamp111360
</t>
  </si>
  <si>
    <t>Asignación de puesto de trabajo</t>
  </si>
  <si>
    <t>Estimados: Informamos que hasta el día de hoy trabajará el Sr. Eugenio Lira en nuestra empresa, adjunto carta respectiva, el puesto será ocupado por el Sr Luis Reyes Tobar el cual actualmente trabaja en el contrato de corte y reposición y será traslado a nuestro equipo de trabajo.
Favor las gestiones respectivas para respaldar PC actual utilizado por Eugenio y dar ingreso al nuevo usuario, lo mismo con la asignación del anexo respectivo.</t>
  </si>
  <si>
    <t>Anexo Juan Becerra</t>
  </si>
  <si>
    <t>Favor activar el anexo para el usuario Juan Becerra en la sucursal CSV</t>
  </si>
  <si>
    <t>Instalacíón y Alta PC</t>
  </si>
  <si>
    <t>Favor les recuerdo tener el puesto de trabajo listo este jueves próximo, PC y telefonía de JUAN BECERRA FERNANDEZ</t>
  </si>
  <si>
    <t>Favor reiniciar contraseña por que no puedo ingresar al computador</t>
  </si>
  <si>
    <t xml:space="preserve">2013 para realizar cierre contable. </t>
  </si>
  <si>
    <t xml:space="preserve">Estimados agradeceré regularizar a la brevedad mensaje entregado en pantalla adjunta dado a que necesitamos pagar algunos documentos del 2013 para realizar cierre contable. 
</t>
  </si>
  <si>
    <t>Zambrano Zuñiga, Paulina Yesenia, CAM</t>
  </si>
  <si>
    <t xml:space="preserve">Estimado Ramón Favor devolver minutos NET a Leonardo Hormazábal (98502018).
</t>
  </si>
  <si>
    <t>Permisos Carpeta A&amp;F Chile</t>
  </si>
  <si>
    <t xml:space="preserve">Hola Ramon: Favor, necesito acceso a nuestra carpeta Compartida para: Beatriz Sandoval CL 14.586.999-4 Y quitar a: Paola Ureta Jose Salgado (No existe en la compañía) Daniela Perez Quintana  Saludos. </t>
  </si>
  <si>
    <t xml:space="preserve">Problemas con el celular 94691357 </t>
  </si>
  <si>
    <t xml:space="preserve">Hemos detectado que el celular  9469 1357 no puede hacer llamados al celular 9969 0900.
¿Podéis por favor revisar el motivo? La línea cuenta con saldo suficiente.
</t>
  </si>
  <si>
    <t xml:space="preserve">TICKET 774521 - CUENTA DE RED ALTA </t>
  </si>
  <si>
    <t>Favor dar de alta la siguiente cuenta corporativa en el AD y Exchange de Chile ANDRES ALEJANDRO SOTO RODRIGUEZ 16.645.144-2</t>
  </si>
  <si>
    <t xml:space="preserve">TICKET 774522 - AD REGISTRO DE HOST </t>
  </si>
  <si>
    <t xml:space="preserve">Favor verificar y mover si es necesario las siguientes estación de trabajo en el AD de Chile y el repositorio asociado al mismo: Chlcamf110531
</t>
  </si>
  <si>
    <t xml:space="preserve">Alta Estacion de trabajo </t>
  </si>
  <si>
    <t xml:space="preserve">Favor verificar y mover si es necesario las siguientes estación de trabajo en el AD de Chile y el repositorio asociado al mismo:Chlcamp110071
</t>
  </si>
  <si>
    <t>Plataformar NTB - CL166833140 MBV</t>
  </si>
  <si>
    <t>Solicito realizar el plataformado del siguiente equipo: Dell Optiplex 755s s/n: 5SJZTF1 Inv. Activo CH-110531 el usuario a configurar es el siguiente: Display: Bolton Valdivia, Marcelo Andrés, Práctica D&amp;O User: mbv 	Login: CL166833140</t>
  </si>
  <si>
    <t>Enviado a TI</t>
  </si>
  <si>
    <t>Nuevo Solicitudes TI</t>
  </si>
  <si>
    <t>Cierre solicitud</t>
  </si>
  <si>
    <t>No</t>
  </si>
  <si>
    <t xml:space="preserve">Ramón, por favor me podrías dar minutos disponibles. Saludos,
</t>
  </si>
  <si>
    <t>5</t>
  </si>
  <si>
    <t>Si</t>
  </si>
  <si>
    <t>Problemas con SAP.</t>
  </si>
  <si>
    <t xml:space="preserve">Miguel: Según lo conversado revisar si es problema de CAM , gracias.
</t>
  </si>
  <si>
    <t>Clave Bloqueado</t>
  </si>
  <si>
    <t>Favor desbloquear o reiniciar clave de red</t>
  </si>
  <si>
    <t>Solicitud PC para pruebas en CDEC-SIC</t>
  </si>
  <si>
    <t>Estimado según lo conversado necesitamos un PC estático para prestar al CDEC-SIC donde instalaremos PrimeRead en su versión mas reciente. Este préstamos durará dos meses</t>
  </si>
  <si>
    <t>Configurar Impresora en Red</t>
  </si>
  <si>
    <t>Configurar el servicio de impresora en red ubicada en Osorno.</t>
  </si>
  <si>
    <t xml:space="preserve">Favor verificar y mover si es necesario las siguientes estación de trabajo en el AD de Chile y el repositorio asociado al mismo: chlcamp111304
</t>
  </si>
  <si>
    <t>Aumento Minutos - Abonado 94412378</t>
  </si>
  <si>
    <t>Favor devolver minutos CAM</t>
  </si>
  <si>
    <t xml:space="preserve">Estare en Perú desde el 15 de enero al  20 de enero, favor gestionar servicio roaming Celular 68342551 Gracias Benito Moreno
</t>
  </si>
  <si>
    <t>Instalación Project - JEFD</t>
  </si>
  <si>
    <t>Favor realizar la instalación de MS Project al usuario Froemel Diaz, Juan Enrique, CAM - CL087063410 ubicado en la sede El Cortijo 2680 P9 en el equipo Notebook chlcamp111260 IP 10.33.63.55 anexo de contacto para coordinar la instalación es 7867.</t>
  </si>
  <si>
    <t>IMPRESORA</t>
  </si>
  <si>
    <t xml:space="preserve">Impresora falla definitivamente la semana pasada, técnico la dio por muerta Se requiere  impresora de inyección de tinta multifuncional  ya que a veces se requiere escanear,   pueden  ser el modelos  HP  F 4100 – F 4180
</t>
  </si>
  <si>
    <t>Ramon favor me podrías cargar los minutos a otros celulares que no sean CAM.</t>
  </si>
  <si>
    <t xml:space="preserve">Sin Red telefonica </t>
  </si>
  <si>
    <t>Estimados Sres TI, favor desde ayer lunes en la tarde hasta hoy me encuentro sin conexión telefónica .</t>
  </si>
  <si>
    <t>Instalación Proyect</t>
  </si>
  <si>
    <t>Contreras Orellana, Paulo Alberto, CAM</t>
  </si>
  <si>
    <t xml:space="preserve">Ramon Solicite la Instalación de Proyect en mi equipo, debido a que vamos a trabajar en el Arranque del contrato SOT de Chilectra. Favor autorizar la instalación ya que lo requiero con urgencia
</t>
  </si>
  <si>
    <t>Configurar Anexo 7393</t>
  </si>
  <si>
    <t>Ortega Zapata, Alfonso Miguel, CAM</t>
  </si>
  <si>
    <t>Anexo no realiza llamados.</t>
  </si>
  <si>
    <t>Estimado informo imposibiliadad de acceder a Oracle</t>
  </si>
  <si>
    <t xml:space="preserve">Estimado informo imposibiliadad de acceder a Oracle
</t>
  </si>
  <si>
    <t>Plataformar NTB. - Gcia. OP.</t>
  </si>
  <si>
    <t xml:space="preserve">Solicito realizar el plataformado del siguiente equipo: Dell Latitude D630 s/n: 6C0FXF1 Inv. Activo: 111304: Display: Estay Saez, Francisco Javier, EXTERNO User: fjes Login: CL184064065
</t>
  </si>
  <si>
    <t>Plataformado PC - Asignación C&amp;L Enersis</t>
  </si>
  <si>
    <t xml:space="preserve">Estimados solicito plataformar el siguiente equipo: HP Pro 4300 s/n:MXL23822 Inv. Activo: (CH-Agregar) Display: Logistica, EXTERNO
</t>
  </si>
  <si>
    <t xml:space="preserve">TICKET 775018 - CUENTA DE RED ALTA </t>
  </si>
  <si>
    <t xml:space="preserve">Estimados, favor dar de alta la siguiente cuenta corporativa en el AD y Exchange de Chile: ALTA DE CUENTA Display Logistica, EXTERNO Lógistica Ext. – logisticaext@cam-la.com 
Nombre completo y Alias RUT Cllogistica
</t>
  </si>
  <si>
    <t>Renovación Notebook</t>
  </si>
  <si>
    <t>Se realiza renovación notebook para realizar uso del equipo Dell para proyecto THF del Gcia. Operaciones.</t>
  </si>
  <si>
    <t xml:space="preserve">Don Ramon: Me puede cargar minutos al celular corporativo 68315644 por favor.  Saludos cordiales
</t>
  </si>
  <si>
    <t>toner</t>
  </si>
  <si>
    <t>Olguin Saavedra, Jennifer Pamela, EXTERNO</t>
  </si>
  <si>
    <t xml:space="preserve">Estimados junto con saludar , solicito  2 Toner para cada impresora que detallo a continuación:
Impresora:  MP 171 AFICIO   
Contador: 131401 – 20/11/2013
IP: 10.33.21.24
Impresora:  AFICIO MP 2352 SP
Contador:  22097  - 20/11/13 16326
IP:  10.33.21.5
Impresora: AFICIO 121 MP
Contador: 22610 – 20/11/13
IP: 10.33.21.4
</t>
  </si>
  <si>
    <t xml:space="preserve">Estimado Ramon favor Cargar Minutos On Net , gracias.
</t>
  </si>
  <si>
    <t>Garantia Lenovo - VP CAM Chile - CMT Case # 00654233</t>
  </si>
  <si>
    <t xml:space="preserve">Miguel, evaluemos comprar directamente uno nuevo. Y por otro lado consigamos el teléfono del gerente de post venta…
</t>
  </si>
  <si>
    <t xml:space="preserve">Estimados junto con saludar solicito la reposición de los minutos Cam del N° 94314878
</t>
  </si>
  <si>
    <t>PANTALLA ORACLE - No Ingresa</t>
  </si>
  <si>
    <t>No ingresa a la pantalla de SI en Oracle GYM</t>
  </si>
  <si>
    <t>Acceso a Oracle</t>
  </si>
  <si>
    <t xml:space="preserve">Claudia/ Luis. Por favor le podrían generar un perfil a Miguel con las mismas atribuciones que Pilar Mena. Gracias Daniel
</t>
  </si>
  <si>
    <t>Impresora Transporte</t>
  </si>
  <si>
    <t xml:space="preserve">Estimados
Favor solicitar mantención para la impresora de la oficina de transporte.
AFICIO MP 201 CPF
Esperando sus comentarios.
</t>
  </si>
  <si>
    <t>Instalador PrimeRead Mobile CRM:0030353</t>
  </si>
  <si>
    <t xml:space="preserve">Sres.  Se necesita los siguientes archivos
Instalador PrimeRead Mobile CRM:0030353
 1. https://dl.dropboxusercontent.com/u/106974130/Instalador20130917.zip
2. https://dl.dropboxusercontent.com/u/106974130/Mobile8878.zip
3. https://dl.dropboxusercontent.com/u/106974130/Guia%20R%C3%A1pida%20PrimeRead%20Mobile%20V8.zip
Se agradece su gestión
</t>
  </si>
  <si>
    <t xml:space="preserve">Estimados favor verificar y mover si es necesario las siguientes estación de trabajo en el AD de Chile y el repositorio asociado al mismo: Chlcamf111223
</t>
  </si>
  <si>
    <t>Activar Plan de Datos - Abonado 94691345</t>
  </si>
  <si>
    <t xml:space="preserve">Estimados solicito habilitar el plan de datos NEM PRO (11c) para el n° 94691345 y enviar equipo Motorola G compatible con el plan de datos asociado.  Confirmar cuando se encuentre activo el servicio por favor.
</t>
  </si>
  <si>
    <t>Soporte a usuarios oracle - NUEVO USUARIO ORACLE</t>
  </si>
  <si>
    <t>Buenas tardes. Solicito vuestra gestión para modificar el perfil Oracle de Jennifer. Se debe reemplazar la responsabilidad ´CAM Chile Administrativo Logística´ por la responsabilidad ´CAM Chile Administrativo Calidad´.</t>
  </si>
  <si>
    <t>Solicita generar devolución minutos ON-NET Celular personal de Unidad de SSEE</t>
  </si>
  <si>
    <t xml:space="preserve">Estimados Señores TI: Mucho agradeceré el poder generar la devolución de los minutos ON-NET para el teléfono celular que tengo a mi cargo, ya que según lo consultado al N° 103 tengo poco saldo y el próximo Domingo 12 de enero del presente, debo supervisar trabajos a realizar en terreno a CHILECTRA.
Número 94691416 Desde ya muchas gracias y quedo atento a vuestros comentarios.
</t>
  </si>
  <si>
    <t>Telefonos celulares para Conexiones</t>
  </si>
  <si>
    <t>Ramón agradezco me confirmes la asignación de los minutos detallados en el correo precedente (solicitud original), dado que al parecer no están asignados de esta forma.
Nombre	Número	Minutos
Luís Hipp	74952594	300
Gonzalo Araya	62241155	300
Washington Briones	90951468	300
Luís Opazo	58647181	400
Luís Muñoz	97460691	400
Freddy Martinez	92274433	400
Cristian Troncoso	53962005	400
Elizabeth Pincheira	97452657	300</t>
  </si>
  <si>
    <t xml:space="preserve">Señores agradeceré a ustedes me puedan ayudar con la devolución de los minutos que ha consumido en llamado a teléfonos de CAM a los  señores Alex Pacheco 09-4454576
</t>
  </si>
  <si>
    <t xml:space="preserve">Ramon agradeceré me puedas ayudar con la devolución de los minutos que he consumido en llamado a teléfonos de CAM 
 Joseline Ramirez V. 93214625
</t>
  </si>
  <si>
    <t>SOLICITUD DE MS PROJECT</t>
  </si>
  <si>
    <t xml:space="preserve">Estimados: Agradeceré puedan configurar MS PROJECT. Saludos, David
</t>
  </si>
  <si>
    <t xml:space="preserve">toners para impresora de color Gerencia General </t>
  </si>
  <si>
    <t xml:space="preserve">Estimados: Favor solicitar toner, de todos los colores, para la impresora de color de la Gerencia General.
</t>
  </si>
  <si>
    <t>Cuenta Dominio Bloqueada</t>
  </si>
  <si>
    <t xml:space="preserve">Estimado usuario Daniel Cano solicita desbloqueo de su cuenta, ticket 27457, cl042071983, ch111335.
</t>
  </si>
  <si>
    <t xml:space="preserve">Bloqueo de correo </t>
  </si>
  <si>
    <t xml:space="preserve">Estimados buenos días, quisiera ver  la posibilidad de desbloquear  el correo del Se. Eduardo Gonzalez
etga@cam-la.com Desde ya agradezco su gestión
</t>
  </si>
  <si>
    <t>Reset Password</t>
  </si>
  <si>
    <t xml:space="preserve">Estimado usuario Miguel Cañete solicita reset de contraseña, ticket 27455, cl162335286, ch111286
</t>
  </si>
  <si>
    <t xml:space="preserve">Estimado podrías reponerle minutos al teléfono N° 94346927 </t>
  </si>
  <si>
    <t xml:space="preserve"> Roaming Diario - Abonado 91618467 CRM:0718675</t>
  </si>
  <si>
    <t xml:space="preserve">Estimados favor habilitar el plan de roaming diario para el n° celular 91618467 desde el lunes 13-01-2014 hasta el domingo 19-01-2014 inclusive.  Confirmar cuando se encuentre activo y verificar que sea habilitado con cobertura en Lima, Perú.
</t>
  </si>
  <si>
    <t>Cambio de Contraseña.</t>
  </si>
  <si>
    <t xml:space="preserve">Estimado: La actual contraseña con la que estoy ingresando es Passw0rd y requiero cambiarla por Start1.
</t>
  </si>
  <si>
    <t xml:space="preserve">Estimados
Favor devolver minutos NET.
Gracias
</t>
  </si>
  <si>
    <t>Carpeta CheckList</t>
  </si>
  <si>
    <t>Creación y traspaso de información del \\camfserver a la NAS del área</t>
  </si>
  <si>
    <t>don david apruebe los minutos RE: Favor devolver los minutos pediente</t>
  </si>
  <si>
    <t xml:space="preserve">Don David Solicito autorice mas minuto ya que me bloqueo hasta  dia  18 Enero
</t>
  </si>
  <si>
    <t>Aumento de Minutos</t>
  </si>
  <si>
    <t xml:space="preserve">Estimados Agradecere gestionar aumentos de  minutos off net.
</t>
  </si>
  <si>
    <t xml:space="preserve">Estimado Ramon: Favor Cargar Minutos On Net , gracias.
Atte,
</t>
  </si>
  <si>
    <t>Computador Andres Soto</t>
  </si>
  <si>
    <t xml:space="preserve">Estimado según lo conversado, favor asignar computador y anexo de persona desvinculada Joel Neiculeo,  al señor Andres Soto.
</t>
  </si>
  <si>
    <t>Baja telefonía celular ENTEL</t>
  </si>
  <si>
    <t xml:space="preserve">Ok Ramón agradeceré proceder, saludos se aceptan los montos de salida
</t>
  </si>
  <si>
    <t>Aumento On Net</t>
  </si>
  <si>
    <t xml:space="preserve">Buenos días Estimado Ramon quisiera pedir restablecer los minutos de compañía ,porque no tengo minutos en el celular .me confirma MUCHAS GRACIAS.  N: 68393031
</t>
  </si>
  <si>
    <t>cámara para pantalla del señor Winkler</t>
  </si>
  <si>
    <t xml:space="preserve">Estimados: El señor Winkler solicita una cámara para la pantalla de pc que tiene en su oficina. Favor gestionar la solicitud a la brevedad posible.
</t>
  </si>
  <si>
    <t xml:space="preserve">Estimados Favor de realizar devolución de minutos al móvil de Pablo Solis Fuentealba: 6-8308573 PABLO SOLIS FUENTEALBA
</t>
  </si>
  <si>
    <t>Se necesita obtener el siguiente archivo  ApplicationTrace.xm</t>
  </si>
  <si>
    <t>Estimado Ramon Por un tema de pruebas de sistema PW,   se necesita obtener el siguiente archivo  ApplicationTrace.xm  el cual  está  en la maquina  donde está instalado el PrimeWeb, en la siguiente carpeta   C:\inetpub\wwwroot\PrimeWeb\ Favor necesitamos este archivo para verificar unos datos importantes Agradeciendo su gestión</t>
  </si>
  <si>
    <t xml:space="preserve">Estimado Ramón: Junto con saludarte te solicito el favor de aumentar al abonado 7 477 59 31, Alberto Yañez E., 200 minutos adicionales. Adjunto Formulario.
</t>
  </si>
  <si>
    <t xml:space="preserve"> Instalacion Version 8 PrimeWeB CRM:0030355</t>
  </si>
  <si>
    <t xml:space="preserve">Sres. Favor necesitamos este archivo  Link para la descarga de PrimeWeb Versión 8:  https://drive.google.com/file/d/0B4UDtkITG7oMSVBaRkdiVnJabjA/edit?usp=sharing
</t>
  </si>
  <si>
    <t>Configurar Perfil NTB - CL132372241 PJMC</t>
  </si>
  <si>
    <t xml:space="preserve">Solicito configurar el perfil del usuario Muñoz Carvajal, Pedro Javier, CAM - CL132372241  clave entregada al técnico residente sede El Cortijo 85 P1 para el siguiente equipo: IBM ThinkPad T60 s/n: L3CA796 Inv. Activo CH-110862: 
</t>
  </si>
  <si>
    <t>Problemas Con Oracle</t>
  </si>
  <si>
    <t xml:space="preserve">Estimados Tengo problemas con el sistema no se puede reservar el registro, favor su gestión
</t>
  </si>
  <si>
    <t>Cambio de celular 68437461</t>
  </si>
  <si>
    <t xml:space="preserve">Estimados. Agradeceré gestionar cambio de móvil asociado al n° 68437461.
</t>
  </si>
  <si>
    <t xml:space="preserve">Estimados: Favor de habilitar cuenta Oracle para Carolina Gonzalez C,  cl 14.472.041-5 con igual perfil de Maria Jesus, cl 16.367.848-9
</t>
  </si>
  <si>
    <t>Punto de red control de accesos laboratorio</t>
  </si>
  <si>
    <t xml:space="preserve">Estimados: Según lo conversado, favor evaluar y gestionar instalación de cinco puntos de red para la instalación de los controladores de puertas del Laboratorio en BSM. Atte.,
</t>
  </si>
  <si>
    <t>Solicitud 50 Nuevas Simcards - Cliente 7289635</t>
  </si>
  <si>
    <t xml:space="preserve">Estimados favor enviar 50 nuevos números celulares asociado al cliente 7289635.  Los datos para el despacho son los siguientes: para proyecto Saesa
</t>
  </si>
  <si>
    <t>Configurar Perfil NTB - CL155103841 RAMU</t>
  </si>
  <si>
    <t xml:space="preserve">Solicito configurar el perfil del usuario Muñoz Contreras, Raul, CAM - CL155103841  clave entregada al técnico residente sede Tarapacá 934 para el siguiente equipo: Lenovo ThinkPad Edge E431 s/n: PF03Z8G Inv. Activo CH-111351: 
</t>
  </si>
  <si>
    <t>MINUTOS CAM (61914016)</t>
  </si>
  <si>
    <t>Señores Favor retornar minutos realizados a teléfonos compañía móvil según referencia.
Se informa que el perfil tiene minutos On Net ilimitados</t>
  </si>
  <si>
    <t xml:space="preserve">Ramon Me puedes cargar 100 minutos a mi móvil’
</t>
  </si>
  <si>
    <t>Roaming voz y datos</t>
  </si>
  <si>
    <t xml:space="preserve">Estimados Miguel y Ramón Por favor, disponer que se active el roaming de voz y datos para mi celular 74799961, toda vez que me dirijo a la ciudad de Lima, partiendo mañana jueves 9 a las 15:00 horas y volviendo el sábado 11 a las 02:15 horas.
</t>
  </si>
  <si>
    <t>Celular Luis Reyes</t>
  </si>
  <si>
    <t xml:space="preserve">Ramon: Lo solicitado, el plan es el de la sub gerencia de Marco
</t>
  </si>
  <si>
    <t>Habilitar Anexo Fijo</t>
  </si>
  <si>
    <t>Agradezco el traslado de mi PC el que ya está completamente operativo, pero solo falta habilitar el Equipo Telefónico (El N° de mi Anexo era 7835).</t>
  </si>
  <si>
    <t xml:space="preserve">Ed Indumotora Av Las Condes 11774 ENVIO ANTECEDENTES COMPLETOS SEGURIDAD CAM  </t>
  </si>
  <si>
    <t xml:space="preserve">Agradecería descargar los siguientes links: 
CONTROL CENTRALIZADO:
https://dl.dropboxusercontent.com/u/35175864/CONTROL%20CENTRALIZADO.rar
SEGURIDAD ELECTRONICA
https://dl.dropboxusercontent.com/u/35175864/SEGURIDAD%20ELECTRONICA.rar
SEGURIDAD CONTRA INCENDIO
https://dl.dropboxusercontent.com/u/35175864/SEGURIDAD%20INCENDIO.rar
El punto de descarga es el siguiente:
\\Chlnaspropu\propuestas\! EN ESTUDIO\Indumotora
Desde ya muchas gracias.
</t>
  </si>
  <si>
    <t>SOLICITUD DE ACCESO</t>
  </si>
  <si>
    <t xml:space="preserve">Estimados: Agradeceré puedan dar acceso a PC CH-111134. Requiero datos de las carpetas de trabajo. Saludos y Gracias. David.  Se habilita la cuenta temporalmente.
</t>
  </si>
  <si>
    <t>Agradeceré puedan dar acceso a PC CH-111134. Requiero datos de las carpetas de trabajo. Saludos y Gracias. David</t>
  </si>
  <si>
    <t>telefonos celulares</t>
  </si>
  <si>
    <t xml:space="preserve">Estimado Ramón: Agradeceré tu ayuda con ambos celulares de nuestro cliente San Joaquín que me indica que presentan problemas, indícame los pasos a seguir , gracias. Evelyn Noyer y Fernando Rubio
</t>
  </si>
  <si>
    <t>failure notice</t>
  </si>
  <si>
    <t xml:space="preserve">Estimados:  Por favor revisar correo vaht@cam-la.com ,nos comunican que  esta con problemas para recibir correo - Se adjunta correo de respaldo 
</t>
  </si>
  <si>
    <t>Habilitacion celular 64072948</t>
  </si>
  <si>
    <t xml:space="preserve">Ramon Te informo que el teléfono asignado a nuestro inspector de AP Rodrigo Fuentes, Nº  64072948,  No está habilitado para efectuar llamadas ya  que solo puede recibir pero al intentar llamar a cualquier numero le sale una grabación,  que le avisa que “ese número no tiene habilitada esta función” Llamar.  Favor te solicito verificar y pedir la habilitación, al igual que los demás.  Gracias por tu gestión.
</t>
  </si>
  <si>
    <t xml:space="preserve">Estimado Ramon Me puedes mi estado de minutos Gracias
</t>
  </si>
  <si>
    <t>Favor devolver los minutos On Net de mi telefono celular corporativo</t>
  </si>
  <si>
    <t>minutos celular</t>
  </si>
  <si>
    <t>Estimados junto con saludar, solicito la devolución de los minutos Cam del celular N° 94314878</t>
  </si>
  <si>
    <t>Proyector PowerLite S12+ Compra</t>
  </si>
  <si>
    <t xml:space="preserve">Estimados Favor de su gestión para la adquisición de Proyector Cotizado
</t>
  </si>
  <si>
    <t xml:space="preserve">bloqueo correo Manuel Miranda </t>
  </si>
  <si>
    <t xml:space="preserve">Buen día estimados , favor desbloquear el correo del Sr. Manuel Miranda.  Desde ya agradezco la disposición
</t>
  </si>
  <si>
    <t>Proyector PowerLite S12+</t>
  </si>
  <si>
    <t>Necesito comprar un proyecto en forma urgente.</t>
  </si>
  <si>
    <t>SOLICITUD DE COMPRA DE MEMORIA RAM SERVIDOR PRIMEREAD</t>
  </si>
  <si>
    <t xml:space="preserve">Estimado Ramón agradeceré realizar compra de 2 kit de memoria RAM de 16 GM c/u, para ser instalados en los servidores de PrimeRead.  HP 16GB PC3L-10600R-9 x 2 - LLNN 200 – CECO 5143 – OP 01449.
</t>
  </si>
  <si>
    <t>Comunicación vía VPN</t>
  </si>
  <si>
    <t xml:space="preserve">Estimados Sres. Estamos trabajando en un proyecto en que el Cliente nos han otorgado acceso mediante “VPN”,  para este mismo cliente Juan Abrigo ingresó por un acceso de Windows.
Solicito a Uds. Puedan habilitar para 3 computadores, desde los cuales indistintamente realizaremos labores para revisar y/o ingresar información desde nuestras oficinas.
Adjunto correo con las indicaciones del cliente CDEC-SING. Usuarios requeridos para ingresar vía VPN, para la modalidad del correo adjunto. Nombre: Juan Soto R. CL: 17841307-4 CH: 111224 Nombre: Esteban López P. CL: 17415468-6
CH: 110417 Nombre: Carlos Herrera A. CL:09033516-2 CH: 111197 </t>
  </si>
  <si>
    <t>Activación Motorola G</t>
  </si>
  <si>
    <t xml:space="preserve">Cristian la activación de la nueva simcard con todos los servicios actuales deben ser en un plazo no superior a 6 horas, el n° de ticket de la plataforma de soporte es 20140127-016
</t>
  </si>
  <si>
    <t>RV: Solicitud de minutos adicionales</t>
  </si>
  <si>
    <t>Agradeceré gestionar lo solicitado.</t>
  </si>
  <si>
    <t xml:space="preserve">Impresora Ricoh MP201 </t>
  </si>
  <si>
    <t xml:space="preserve">Lo solicitado , Serie :  W3038905012  Contador : 6245
Dirección despacho  : Julio Sepúlveda 358 –Angol 
</t>
  </si>
  <si>
    <t xml:space="preserve">Asignación PC a Alumno Práctica. </t>
  </si>
  <si>
    <t xml:space="preserve">Estimados adjunto formato para la creación de la cuenta cl y correo  para  el alumno en práctica del area de automatización, Francisco Antonio Carrasco Donoso 15713660-7
</t>
  </si>
  <si>
    <t>Celular Juan Becerra M.</t>
  </si>
  <si>
    <t xml:space="preserve">Ramón: Tu ayuda, me indican que no pueden hacer llamados, favor de revisar.  Lo mismo pasa con el teléfono de Pablo Medina 90160420
</t>
  </si>
  <si>
    <t>Habilitación roaming 9469-1418</t>
  </si>
  <si>
    <t xml:space="preserve">Ramón de acuerdo a lo conversado el día viernes agradeceré tus gestiones para habilitar el servicio de roaming en Brasil entre los días martes 28/enero y viernes 07/febrero, ambas fechas inclusive.  Espero tu confirmación.  Me avisas cualquier consulta. 
</t>
  </si>
  <si>
    <t>PRIMEWEB V8</t>
  </si>
  <si>
    <t xml:space="preserve">Ramón favor tu ayuda para bajar este ejecutable para Primeread.  https://app.box.com/s/2rlhn5eu8vzl8otnnrmc
</t>
  </si>
  <si>
    <t xml:space="preserve">bloqueo de correo Víctor Herrera </t>
  </si>
  <si>
    <t xml:space="preserve">Estimado favor desbloquear el correo de Víctor herrera ya que no puede acceder.  Desde ya agradezco su gestión.
</t>
  </si>
  <si>
    <t>Robo del teléfono móvilde Oscar Ovalle (94691365)</t>
  </si>
  <si>
    <t xml:space="preserve">Ramon se adjunta constancia. Favor tu gestión para el bloqueo y reposicion del equipo de la referencia, apenas tenga la constancia policial te la hago llegar.
</t>
  </si>
  <si>
    <t>Cargar Minutos ON NET</t>
  </si>
  <si>
    <t xml:space="preserve">Estimado. Favor cargar minutos ON NET  de mi celular: 94663797
</t>
  </si>
  <si>
    <t xml:space="preserve">Estimados Favor devolver minutos net
</t>
  </si>
  <si>
    <t xml:space="preserve">Estimado Ramon favor Cargar Minutos On Net , gracias
</t>
  </si>
  <si>
    <t>PROBLEMAS DE RED INTERNA</t>
  </si>
  <si>
    <t xml:space="preserve">Estimado Luis realmente tenemos problemas de red, entre las 12 y las 14 hrs, no era posible entrar a ver los datos de Primeread internamente ni por la Web, pero si directo en el servidor.
</t>
  </si>
  <si>
    <t>habilitar usuario</t>
  </si>
  <si>
    <t xml:space="preserve">Estimada favor de habilitar al usuario Leonardo Hormazábal  CL10910353-5 modulo INFORME DE GASTOS
</t>
  </si>
  <si>
    <t>estado de instalación control de accesos</t>
  </si>
  <si>
    <t xml:space="preserve">Ramón favor confirmar disponibilidad.
Por nuestra parte no hay problema.
</t>
  </si>
  <si>
    <t>Anexo Telefónico Sala de Medidores, SOT Chilectra</t>
  </si>
  <si>
    <t xml:space="preserve">Luis favor habilitar el anexo telefónico de la sala de reuniones de Medidores, en Tarapacá 934.  Lo requerimos para el Arranque SOT Chilectra
</t>
  </si>
  <si>
    <t>Impresora</t>
  </si>
  <si>
    <t>Se informa nuevamente que la impresora está presentando el mismo problema que se ha reportado 4 veces,  favor solicitar visita del técnico.</t>
  </si>
  <si>
    <t>Acceso a VPN Endesa</t>
  </si>
  <si>
    <t xml:space="preserve">Ramon Ya me encuentro conectado a la red, esto es para la instalación de SAP, permisos otorgados en PC, configuración de PC para conexión a vpn.  IP WINVNC 10.33.21.159 
Fono celular: 74966726 Anexo : 7711
</t>
  </si>
  <si>
    <t>MONITOR PENDIENTE - AUTOMATIZACION</t>
  </si>
  <si>
    <t xml:space="preserve">Estimado Ramón como le había comentado, a solicitud de Juan Ignacio adjunto cotización por monitor HP de 1920 x 1080
</t>
  </si>
  <si>
    <t>Acceso a Carpeta Compartida</t>
  </si>
  <si>
    <t xml:space="preserve">Estimados aun no tenemos acceso a la carpeta compartida.
Favor ayuda con esto, que una herramienta diaria de trabajo y necesitamos lo antes posible utilizar
</t>
  </si>
  <si>
    <t>contraseña</t>
  </si>
  <si>
    <t>Gilbert Botonero</t>
  </si>
  <si>
    <t xml:space="preserve">Miguel No puedo establecer conexión con el equipo remoto,, por favor tu revisión y confirmación de equipo remoto Saludos
Gilbert
</t>
  </si>
  <si>
    <t xml:space="preserve">Flujo de trabajo iniciado: </t>
  </si>
  <si>
    <t xml:space="preserve">Entonces no es problema de permiso en Sharepoint, tienes problemas de conexión… Ramón, help help! Gracias
</t>
  </si>
  <si>
    <t>servicio tècnico para impresora (área conexiones)</t>
  </si>
  <si>
    <t>Además solicito servicio técnico, es necesario que revisen el sector donde se introduce el tóner porque se observa un desgaste en una de las pieza que está instalada en la manilla verde y el segundo reparo es que el toner vota  gran cantidad de polvo. para la impresora ubicada en Carlos Silva Vildosola 824 – San Miguel (área de conexiones) la marca es AFICIO 3350B – SERIE M6201800132.</t>
  </si>
  <si>
    <t>Solicitud de toners</t>
  </si>
  <si>
    <t xml:space="preserve">Estimados favor verificar y mover si es necesario la siguiente estación de trabajo en el AD de Chile y el repositorio asociado al mismo CHLCAMP111163
</t>
  </si>
  <si>
    <t>Renovación PC - Asignación IdP AERV</t>
  </si>
  <si>
    <t>Rampinelli Valenzuela, Alejandro Eleazar, CAM</t>
  </si>
  <si>
    <t xml:space="preserve">Solicito plataformar el siguiente equipo HP Pro 4000 s/n:MXL11217BY Inv. Activo: 110559 Se debe configurar el nuevo perfil asociado se debe configurar el nuevo perfil asociado Rampinelli Valenzuela, Alejandro Eleazar, CAM CL069285414
</t>
  </si>
  <si>
    <t>Acceso a carpeta en red</t>
  </si>
  <si>
    <t>No puedo acceder a ninguna de mis unidades de red: pyc corp, etc.</t>
  </si>
  <si>
    <t>Ingreso administrador - Entrega Equipo Celular</t>
  </si>
  <si>
    <t xml:space="preserve">Aprobado por mi parte la entrega de equipo celular. Atte
Andrés Orellana S.
</t>
  </si>
  <si>
    <t>BLOQUEADA CLAVE ORACLE</t>
  </si>
  <si>
    <t>Estimados favor gestionar el desbloqueo de la siguiente cuenta Oracle: Salinas Bustos, Max Leonardo, CAM - CL094702062</t>
  </si>
  <si>
    <t>Acceso PyC Corp</t>
  </si>
  <si>
    <t>Revisar acceso a la carpeta PyC Corp, indica que se encuentra denegado.</t>
  </si>
  <si>
    <t>Estimados favor gestionar el desbloqueo de la siguiente cuenta Oracle: CL14534865k - Rosales Ramirez, Maria Angelica, CAM</t>
  </si>
  <si>
    <t xml:space="preserve">BLOQUEADA CLAVE ORACLE </t>
  </si>
  <si>
    <t>Estimados favor gestionar el desbloqueo de la siguiente cuenta Oracle: CL118630890 Barrientos Martinez, Lautaro Javier, CAM</t>
  </si>
  <si>
    <t>Asignación NTB. - Gcia. Op.  JCVS</t>
  </si>
  <si>
    <t xml:space="preserve">Solicito realizar el plataformado del siguiente equipo HP ProBook 6460b s/n: CNU1460YVB Inv. Activo: 111163 Usuario a configurar es el siguiente Display: Vera Sepulveda, Juan Carlos, CAM Login: CL095722512 Contraseña: Passw0rd Mail: jcvs@cam-la.com
</t>
  </si>
  <si>
    <t>Pagina web bloqueada,</t>
  </si>
  <si>
    <t xml:space="preserve">Ramón Este es el link del cual debo descargar la actualización. Una vez que ingreso con mi usuario y password.  http://207.76.105.21/CyberStationv1.94withSP1/
</t>
  </si>
  <si>
    <t>FACTIBILIDAD ENLACE INSTALACION INTERNET</t>
  </si>
  <si>
    <t>Ramon, favor avanzar con la solución del traslado de línea.</t>
  </si>
  <si>
    <t>Minutos telefono 61914016</t>
  </si>
  <si>
    <t>Agradeceré aprobar 250 minutos a James Lagos, supervisor y programador de mantenimiento, según autorización adjunta.</t>
  </si>
  <si>
    <t>problemas de acceso</t>
  </si>
  <si>
    <t>Estimados, nuevamente , mi usuario es  cl 094702062 y se me olvido la clave, al entrar con otra clave me arroja en el sistema el siguiente error</t>
  </si>
  <si>
    <t>Desbloqueo Password</t>
  </si>
  <si>
    <t>Osorio Silva, Andrés Antonio, CAM</t>
  </si>
  <si>
    <t xml:space="preserve">Estimado solicito desbloqueo de clave de usuario Andres Osorio CL134137754
</t>
  </si>
  <si>
    <t xml:space="preserve">Estimados junto con saludar, agradeceré gestionar tóner para impresora ubicada en San Miguel, ya que, en estos momentos no tenemos reserva.   
</t>
  </si>
  <si>
    <t>Reporte de Analisis de Cuenta en Oracle</t>
  </si>
  <si>
    <t xml:space="preserve">Estimados, Graña y Montero, nos emite el siguiente reporte (adjunto PDF), El cual necesito saber si está habilitado para la emisión desde la plataforma de CAM CHILE, ya que es de suma importancia para nuestra cuadratura con las relacionadas
</t>
  </si>
  <si>
    <t>SOLICITUD DE ANEXO Juan Cárcamo H.</t>
  </si>
  <si>
    <t xml:space="preserve">Estimado Ramón agradeceré vuestra gestión para habilitar número de anexo telefónico para el usuario Juan Cárcamo Hernández, ya cuenta con equipo telefónico.
</t>
  </si>
  <si>
    <t>reposicion toner impresora</t>
  </si>
  <si>
    <t xml:space="preserve">Estimados, buenos días, se requiere reponer tóner de impresora (Xerox Phaser 3635MPF PCL6) ubicada frente a oficina TI en oficinas Tarapacá primer piso.
Desde ya muchas gracias. 
</t>
  </si>
  <si>
    <t>Falla en acceso a servidor</t>
  </si>
  <si>
    <t xml:space="preserve">Estimados, No se puede ingresar al servidor. Este es el mensaje que aparece…
</t>
  </si>
  <si>
    <t>Requerimiento de auditoria (Explicacion Variacion cuenta de Existencias)</t>
  </si>
  <si>
    <t xml:space="preserve">Estimados: Por requerimiento de auditoria, me solicitan explicar la variación de la cuenta 2441101001 Materias primas, la variación de la cuenta desde 31-12-2012 al 31-12-2013 es de $53.555.726 Necesito saber si existe un reporte en Oracle que explique la contrapartida de la cuenta indicada.
</t>
  </si>
  <si>
    <t>Punto de red con problemas.</t>
  </si>
  <si>
    <t xml:space="preserve">Estimado, 
            Tenemos un ticket generado por Juan Soto cl178413074, ch111224, correo jasr@cam-la.com, piso 1 referencia delante a Carlos Herrera., el cual tienes problemas con la red, se realizan pruebas con distintos cables de red y con netbook, sigue sin conexión posible problema con punto de red ya que están inactivos los led de la tarjeta de red
</t>
  </si>
  <si>
    <t>Centrales Chile-Perú</t>
  </si>
  <si>
    <t>Revisar voz de las centrales de Chile y Perú.</t>
  </si>
  <si>
    <t xml:space="preserve"> Acceso Carpeta Compartida</t>
  </si>
  <si>
    <t xml:space="preserve">Estimado no estoy pudiendo ingresar a la carpeta compartida de GPN cuando estoy conectado a la Red “Naranjo”.
</t>
  </si>
  <si>
    <t>TICKET 775732 - AD REGISTRO DE HOST</t>
  </si>
  <si>
    <t xml:space="preserve">Favor verificar y mover si es necesario la siguiente estación de trabajo en el AD de Chile y el repositorio asociado al mismo: CHLCAMP111197
</t>
  </si>
  <si>
    <t>desbloqueo de pagina.</t>
  </si>
  <si>
    <t xml:space="preserve">Estimado favor necesito que me desbloquee la pág. del transantiago. Cl: 17943944. Quedo atenta a una pronta respuesta,
</t>
  </si>
  <si>
    <t>RV: solicitud de acceso</t>
  </si>
  <si>
    <t xml:space="preserve">Estimado Necesito acceso a la solicitud de pago de factura de sharepoint, para gestionar en el futuro los pagos a contratistas. saludos
</t>
  </si>
  <si>
    <t>Carpeta A&amp;F Chile</t>
  </si>
  <si>
    <t xml:space="preserve">Acceso carpeta compartida.ella aun no puede acceder al compartido  (Anexo 7687) </t>
  </si>
  <si>
    <t>Plataformar NTB. - Gcia. Op.  COHA</t>
  </si>
  <si>
    <t>Solicito realizar el plataformado del siguiente equipo HP ProBook 6460b s/n: CNU1460XY4 Inv. Activo: 111197 Usuario a configurar es el siguiente: Display: Herrera Andrade, Carlos Omar, CAM - User: coha - Login: CL090335162</t>
  </si>
  <si>
    <t>Requerimiento - PC Piloto Primeread</t>
  </si>
  <si>
    <t xml:space="preserve">Sres.  Me informaron de Prime que  se  necesita es  resolver el error 1053 que es problema de service Pack según lo que indica este enlace asociado al error de no poder iniciar un servicio.  http://support.microsoft.com/kb/839174/es
 No mes problema de PrimeRead
</t>
  </si>
  <si>
    <t xml:space="preserve">TICKET 775786 -CUENTA DE RED ALTA </t>
  </si>
  <si>
    <t xml:space="preserve">Estimados favor dar de alta la siguiente cuenta corporativa en el AD y Exchange de Chile:
Vera Sepulveda, Juan Carlos, CAM - CL09572251-2
</t>
  </si>
  <si>
    <t>Agregar correo a Buzón</t>
  </si>
  <si>
    <t xml:space="preserve">Ramon: Favor agregar a Tamara en el buzón SSAA@CAM-LA.COM
</t>
  </si>
  <si>
    <t>Acceso Carpeta Compartida</t>
  </si>
  <si>
    <t>Ramon, aun no tengo acceso a la red. Favor tu ayuda.</t>
  </si>
  <si>
    <t>Instalación SmartView - CL145869994 BESP</t>
  </si>
  <si>
    <t>Sandoval Puga, Beatriz Elena, CAM</t>
  </si>
  <si>
    <t xml:space="preserve">Estimados favor coordinar la instalación del software SmartView de la siguiente ruta: 	\\camdc04\Helpdesk\PROGRAMAS CAM\SmartView Oracle.  Se debe realizar la instalación a la usuaria Sandoval Puga, Beatriz Elena, CAM - CL145869994 anexo de contacto 7687 ubicada en la sede Tarapacá 934 P3. </t>
  </si>
  <si>
    <t>Desbloqueo Contraseña</t>
  </si>
  <si>
    <t>Manzo Cartés, Jose Miguel, CAM</t>
  </si>
  <si>
    <t xml:space="preserve">Estimados se solicita desbloqueo de clave de usuario Jose Manso, CL063493090
</t>
  </si>
  <si>
    <t>Estimados informo problemas con el teléfono fijo "unknown  URI scheme "</t>
  </si>
  <si>
    <t>Anexo no recibe llamado - 2389 7710</t>
  </si>
  <si>
    <t>Anexo 7710 no recibe llamados.</t>
  </si>
  <si>
    <t>TICKET 775358 - AD REGISTRO DE HOST</t>
  </si>
  <si>
    <t xml:space="preserve">Estimados favor verificar y mover si es necesario la siguiente estación de trabajo en el AD de Chile y el repositorio asociado al mismo: CHLCAMP110967 - CHLCAMP111366
</t>
  </si>
  <si>
    <t>Cambio Equipo Celular</t>
  </si>
  <si>
    <t>Estimado según lo conversado el día de ayer,  favor revisar el cambio de equipos por problemas técnicos y deterioro.
Emilio Lagos. 93227300</t>
  </si>
  <si>
    <t xml:space="preserve">Estimado según lo conversado el día de ayer,  favor revisar el cambio de equipos por problemas técnicos y deterioro.
Alejandro Rampinelli. 89026318
</t>
  </si>
  <si>
    <t>CoolPix S2700 - Proy. Frontel EAPB</t>
  </si>
  <si>
    <t>Compra la de falabella si es la misma y gestionar con estuche de cámaras ya que las anteriores no venían con estuche.</t>
  </si>
  <si>
    <t xml:space="preserve"> Solicitud Minutos adicionales  Celular : 68307823</t>
  </si>
  <si>
    <t xml:space="preserve">Ramon agradeceré asignar restituir minutos usado a teléfono compañía y asignar minutos adicionales por este mes.
</t>
  </si>
  <si>
    <t>Ramon adjunto formulario favor cargar 20%</t>
  </si>
  <si>
    <t xml:space="preserve">Restitucion de Minutos </t>
  </si>
  <si>
    <t xml:space="preserve">Señores agradeceré a ustedes me puedan ayudar con la devolución de los minutos que he consumido en llamados a teléfonos de CAM.  Christopher Lagos Celular Nº 92800907
</t>
  </si>
  <si>
    <t>Restituir minutos On Net a mi n° celular</t>
  </si>
  <si>
    <t>Instalacion Autocad Equipo Hector Cabrera</t>
  </si>
  <si>
    <t>Te interrumpo un momento. Sucede que nuestro colega Héctor Cabrera Navas (hecn@cam-la.com anexo 7701) perteneciente a la unidad de terreno de nuestro área; actualmente tiene una CPU (SO Windows 7) el cual no tiene instalado el software de diseño digital Autocad®</t>
  </si>
  <si>
    <t>Solicitud de Acceso a Carpeta.</t>
  </si>
  <si>
    <t xml:space="preserve">Estimado Ramon: Favor crear acceso a la carpeta \\camfserver\Área Certificación Para Sanchez Marchant, Loreto, CAM Cl166571421
</t>
  </si>
  <si>
    <t xml:space="preserve">Favor de restablecer contraseña correo del CL 176733810, clave: Passw0rd. Esto está a nombre de Alejandro Ferreira, en dependencias de colaborador de Chilectra, Supervisor es Pedro Muñoz Atte.
</t>
  </si>
  <si>
    <t>Anexo Casino No Recibe llamadas</t>
  </si>
  <si>
    <t>Favor revisar que no puede recibir llamadas anexo Casino 7447</t>
  </si>
  <si>
    <t>Restituir Minutos CAM</t>
  </si>
  <si>
    <t>Favor cargar los minutos CAM al celular de Victor Martinez</t>
  </si>
  <si>
    <t>Plataformado PC - Asignación SOT Valdivia CEPS</t>
  </si>
  <si>
    <t xml:space="preserve">Solicito plataformar el siguiente equipo HP Pro 3000 s/n:MXL105041Y Inv. Activo: 110158 Display: Pérez Sagredo, Cristian Eduardo, CAM Login: CL17068155K
</t>
  </si>
  <si>
    <t>Sin Minutos</t>
  </si>
  <si>
    <t>No puedo realizar llamadas.
Se restituyen los minutos On Net (32)</t>
  </si>
  <si>
    <t>Plataformado PC - Asignación SOT Valdivia AERM</t>
  </si>
  <si>
    <t xml:space="preserve">Solicito plataformar el siguiente equipo HP Pro 3000 s/n:MXL10505GZ Inv. Activo: 110399 para el usuario Display: Rojas Monsalve, Alex Eduardo A., CAM Login: CL15292979K
</t>
  </si>
  <si>
    <t>Punto sin red ni telefono</t>
  </si>
  <si>
    <t>Soto Moya, Roberto Carlos, CAM</t>
  </si>
  <si>
    <t>Punto se encuentra sin red ni telefono</t>
  </si>
  <si>
    <t xml:space="preserve">Envía cuentas para cargar suministro de Cargador de Notebook de terreno </t>
  </si>
  <si>
    <t>Estimado Luis Por medio del presente, me permito enviar las cuentas de nuestra línea de negocios de SSEE, con objeto que se haga el cargo por el suministro del cargador para el notebook marca DELL, perteneciente a nuestro supervisor especialista Sr. Patricio Carvajal A.
PEP G0096 Ceco 5240 OP 1472 Cuenta Mayor 9060501001</t>
  </si>
  <si>
    <t>Estimados: por favor  revisar  el  siguiente equipo N°93227327 Problema: Sin Minutos .- (Victor Henriquez)Agradecida  por su gestión 
Se le indica que debe solicitar a su jefatura minutos adicionales cumpliendo la politica.</t>
  </si>
  <si>
    <t xml:space="preserve">Estimados por favor  revisar  el  siguiente equipo 68399219 – Problema : Sin Minutos .- (Alejandra Palma ) Agradecida  por su gestión y atenta  a sus comentarios.
Se indica a usuaria que para minutos adicionales al plan deben ser solicitados de acuerdo a la politica.
</t>
  </si>
  <si>
    <t>don david apruebe los minutos R</t>
  </si>
  <si>
    <t xml:space="preserve">Estimados: Se adjunta formulario. Saludos, David
</t>
  </si>
  <si>
    <t>Minutos celular 89207981</t>
  </si>
  <si>
    <t>Estimados. Agradeceré adicionar minutos a móvil n° 89207981
Se restituyen 13 minutos On Net.</t>
  </si>
  <si>
    <t>Cambio de mi PC</t>
  </si>
  <si>
    <t>Señores agradeceré gestionar renovación de mi PC.
Marco indica que tiene disponibilidad para el cambio para el 17-01-2014</t>
  </si>
  <si>
    <t>SIN CONEXION para SIOT</t>
  </si>
  <si>
    <t xml:space="preserve">Estimados no es posible ingresar al SIOT.
</t>
  </si>
  <si>
    <t>No hay acceso a SIOT 1/2013</t>
  </si>
  <si>
    <t xml:space="preserve">Estimados les informo que en este momento no tenemos acceso a SIOT, tanto a través de la conexión LAN http://camsiot/ como a través de WAN http://siot.camchile.cl/ .
Agradeceré realizar las gestiones para normalizar.
</t>
  </si>
  <si>
    <t>RESTITUIR MINUTOS 94691345</t>
  </si>
  <si>
    <t xml:space="preserve">Estimado Ramón agrradeceré restituir minutos a celular 94691345.
</t>
  </si>
  <si>
    <t>Plataformar NTB. - Gcia. RRHH</t>
  </si>
  <si>
    <t xml:space="preserve">Solicito realizar el plataformado del siguiente equipo: HP ProBook 6450b s/n: CNU1181CFT Inv. Activo: 110043 Usuario a configurar es el siguiente:Display: Mannarelli López, Gianinna Patricia., CAM User: gpml Login: CL141449117
</t>
  </si>
  <si>
    <t xml:space="preserve">Estimados favor devolver minutos NET. Gracias.
</t>
  </si>
  <si>
    <t>Camaras Proyecto Frontel - Adicional</t>
  </si>
  <si>
    <t>Ramon Podrías gestionar la compra de tres cámaras fotográficas de las misma consideraciones a las compradas últimamente que muestren fecha y hora.</t>
  </si>
  <si>
    <t>Equipo Fijo - No realiza llamadas</t>
  </si>
  <si>
    <t>Herrera Barra, Tamara Cecilia, Práctica A&amp;E</t>
  </si>
  <si>
    <t>No puedo realizar llamadas a telefonos externos.  Se le informa que su jefatura no autoriza gastos de SLM</t>
  </si>
  <si>
    <t>Luis Agüero ticket 27494: Sin Red PC y anexo 7391 (anexo contacto 7333 (ref)).</t>
  </si>
  <si>
    <t xml:space="preserve">Solicitud de minutos </t>
  </si>
  <si>
    <t xml:space="preserve">Estimados junto con saludar solicito la reposición de minutos Cam N° 94314878.
</t>
  </si>
  <si>
    <t>Ingreso PRevencionista de riesgo</t>
  </si>
  <si>
    <t>Estimados a la espera que se encuentren bien, les agradeceré para el ingreso de la Prevencionista de riesgo entregar Notebook , celular, y crear cuenta correo y cl según el siguiente detalle, para otras consultas
Gianinna Patricia Mannarelli lòpez - 14144911-7</t>
  </si>
  <si>
    <t>Estimados, favor atender.</t>
  </si>
  <si>
    <t>Minutos a mi celular</t>
  </si>
  <si>
    <t xml:space="preserve">Señores al parecer se me acabaron los minutos, agradeceré cargar unos 200 minutos más en el caso de ser así.
</t>
  </si>
  <si>
    <t xml:space="preserve">Señores, buenos días. Agradecere la restitución de minutos para el celular 93227302 Atenta a sus comentarios,
</t>
  </si>
  <si>
    <t xml:space="preserve">Estimado favor cargar celular 89037543 reembolsando los minutos llamados a CAM
</t>
  </si>
  <si>
    <t>Creación de Skype Corporativo</t>
  </si>
  <si>
    <t>solicitud de plan de datos</t>
  </si>
  <si>
    <t>Estimados , adjunto autorización de nuestro sub Gerente para otorgar plan de datos al señor Macelo Camaggi, agradeceré de vuestra gestión.</t>
  </si>
  <si>
    <t>solicitud Minutos On Net</t>
  </si>
  <si>
    <t xml:space="preserve">Estimado Me puede colaborar con los minutos On Net de Manuel Vergara 93450756 Saludos Cordiales.                                                  
</t>
  </si>
  <si>
    <t>Recarga</t>
  </si>
  <si>
    <t xml:space="preserve">Estimado: Me puede cargar minutos al celular N°68315644, por favor. Necesito coordinar gestiones de logística. Saludos cordiales.
</t>
  </si>
  <si>
    <t>Acceso Red</t>
  </si>
  <si>
    <t>Luis.
Por favor nos podrías ayudar en generar acceso y full control a esta carpeta: Z:\Integracion Amarillo Para las siguientes personas:
Llancao Catrinao, Emelina Veronica CAM
Carrasco Briones, Rodrigo, CAM
Moreno Chavez, Benito, CAM
Brantt Zumarán, Claudia Andrea, CAM
Escobar Chacon, Juan Pablo, CAM</t>
  </si>
  <si>
    <t>Minutos adicionales</t>
  </si>
  <si>
    <t xml:space="preserve">Moises favor autorizar carga de 100 minutos adicionales a Leonardo Hormazábal. Lo anterior debido a que esta realizando todo el proceso de implementación de cuadrillas.
</t>
  </si>
  <si>
    <t xml:space="preserve">Señores, agradeceré reintegrar los minutos ON NET a mi celular. atte.,
</t>
  </si>
  <si>
    <t>961933219</t>
  </si>
  <si>
    <t xml:space="preserve">Ramon: el numero de la referencia se encuentra bloqueado para realizar llamadas, solo recibe, favor revisar. A su vez, favor cambiar el equipo, ya que presenta problemas de carga.
</t>
  </si>
  <si>
    <t>Cambio equipo con falla (N° 61933219)</t>
  </si>
  <si>
    <t>que es la batería, es un equipo súper viejo, el numero 61933219 y está asignado a Cristian Riquelme Rut:17.105.831-7</t>
  </si>
  <si>
    <t>SOLICITUD DE MINUTOS OFF NET - Felipe Yañez Castillo Enero 2014</t>
  </si>
  <si>
    <t xml:space="preserve">Estimados: Agradeceré proceder conforme a correo precedente. Saludos, David
</t>
  </si>
  <si>
    <t xml:space="preserve">Estimado Ramon: Agradeceria restituir minutos on net. Gracias
</t>
  </si>
  <si>
    <t>Teléfono Cristian Pozo M.</t>
  </si>
  <si>
    <t xml:space="preserve">Estimado: Agradeceré verificar para activar minutos 
</t>
  </si>
  <si>
    <t>Robo del teléfono móvilde Oscar Ovalle (9 4691365)</t>
  </si>
  <si>
    <t xml:space="preserve">Favor tu gestión para el bloqueo y reposicion del equipo de la referencia, apenas tenga la constancia policial te la hago llegar. Agradecido.
</t>
  </si>
  <si>
    <t>TELEFONO CON FALLA 74318253 CRM:0718667</t>
  </si>
  <si>
    <t xml:space="preserve">Ramon de acuerdo a tus instrucciones se ingreso nuevamente el equipo a servicio técnico y no se retiro uno para reemplazo, agradeceré puedas gestionar el cambio.
</t>
  </si>
  <si>
    <t>Alta Cuentas AD y Exchange</t>
  </si>
  <si>
    <t xml:space="preserve">Estimados A la espera que se encuentren bien, les comento que de los recursos que se solicitarán  para este  cliente SOT Valdivia son los siguientes:  
3 Notebook (Prevencionista y supervisores eléctricos )
3 Pc Estación (Bodega, administrativos Técnicos,)
Solicito la creación de cuenta CL  para 2 pc  para los 2 administrativos técnicos
</t>
  </si>
  <si>
    <t>Estimados pueden revisar/reponer los minutos de mi celular, me aparece el mensaje de que está suspendido.</t>
  </si>
  <si>
    <t xml:space="preserve">Estimados favor verificar y mover si es necesario las siguientes estación de trabajo en el AD de Chile y el repositorio asociado al mismo: chlcamp111304
</t>
  </si>
  <si>
    <t>Solicitud de Reemplazo de medidores</t>
  </si>
  <si>
    <t xml:space="preserve">Estimado Miguel: La verdad es que la solicitud plantea el reemplazo por antigüedad, luego yo postulé un modelo en especifico para adquirir por medio de TI, pero siempre en la modalidad de reemplazo de los antiguos, lo que conversamos ayer, es que todavía en Chile no hay ningún proveedor que esté importando el equipo más conveniente para nuestras funciones, por lo que nos resignamos a recibir los modelos que estén actualmente operando en la condición de reemplazos, ya que mi Pc tiene poco tiempo más de vida.
</t>
  </si>
  <si>
    <t>PROBLEMAS CON LA RED</t>
  </si>
  <si>
    <t xml:space="preserve">Estimado Luis tenemos problemas de conexión son Synergia y Syntegra, aplicaciones de Chilectra. Agradeceré vuestra gestión para acceder.
</t>
  </si>
  <si>
    <t xml:space="preserve">Estimados me quedé sin minutos en mi celular, es posible verificar si tengo minutos. Saludos cordiales,
</t>
  </si>
  <si>
    <t xml:space="preserve">Problemas lineas telefonicas </t>
  </si>
  <si>
    <t xml:space="preserve">Estimados: Buena tarde, informo que estamos sin línea telefónica en Zenteno I y II, más de ½ hora
</t>
  </si>
  <si>
    <t>FALLA CON TELEFONO FIJO</t>
  </si>
  <si>
    <t xml:space="preserve">Estimados teléfono fijo anexo 7462 figura con problemas de comunicación no se pueden hacer llamadas y tampoco recibirlas, favor revisar situación.
</t>
  </si>
  <si>
    <t>Error al generar transferencia de AP a GL</t>
  </si>
  <si>
    <t xml:space="preserve">Favor ver.
Genera error.
Fechas 01-01-2014 al 14-01-2014
</t>
  </si>
  <si>
    <t>Teléfonos</t>
  </si>
  <si>
    <t xml:space="preserve">Estimados; No puedo llamar ni realizar llamadas desde el teléfono. Qué pasa? Gracias
</t>
  </si>
  <si>
    <t>Solicitud de Computadores Estacionarios pra Alumnos en Práctica</t>
  </si>
  <si>
    <t xml:space="preserve">Estimados de acuerdo a lo solicitado adjunto  solicitud de creación cuenta cl:
Juan Andrés Soto Riveros - 17841307-4
Francisco Javier Prieto Acuña - 17333010-3
Esteban Alonso López Pailahueque - 17841307-4
</t>
  </si>
  <si>
    <t xml:space="preserve">Estimados; No puedo realizar llamadas a teléfonos CAM? Saludos, David
</t>
  </si>
  <si>
    <t>Solicitud Urgente SII</t>
  </si>
  <si>
    <t xml:space="preserve">Estimados: Favor habilitar clave para el usuario:
Cl 131290845 En el ambiente antiguo de Oracle. Se necesita con urgencia por fiscalización del S.I.I.
</t>
  </si>
  <si>
    <t xml:space="preserve">Señores agradeceré a ustedes me puedan ayudar con la devolución de los minutos que ha consumido en llamados a teléfonos de CAM el señor.  Luis Santibañez Celular Nº 92431721
</t>
  </si>
  <si>
    <t xml:space="preserve">Solicitud de equipos </t>
  </si>
  <si>
    <t xml:space="preserve">Ramón, se aprueba lo de Jaime Lizama. Lo de Jeannette se rechaza. Atte.  Andrés Orellana S.
</t>
  </si>
  <si>
    <t>intensidad red naranjo</t>
  </si>
  <si>
    <t>La red naranjo sigue con muy poca intensidad en la zona de la GG y VP en Tarapacá. Estoy en la oficina de Gonzalo y solo dos barras se logra captar.</t>
  </si>
  <si>
    <t xml:space="preserve">Miguel: Según lo conversado revisar si es problema de CAM , gracias.  Hace aproximadamente 1 hora estamos sin sistema, favor tu ayuda con este tema y gestionar con quien corresponda una solución.
Tenemos clientes en oficina a la espera de despacho.
</t>
  </si>
  <si>
    <t>La verdad es que la solicitud plantea el reemplazo por antigüedad, luego yo postulé un modelo en especifico para adquirir por medio de TI, pero siempre en la modalidad de reemplazo de los antiguos, lo que conversamos ayer, es que todavía en Chile no hay ningún proveedor que esté importando el equipo más conveniente para nuestras funciones, por lo que nos resignamos a recibir los modelos que estén actualmente operando en la condición de reemplazos, ya que mi Pc tiene poco tiempo más de vida.</t>
  </si>
  <si>
    <t>Instalacion Microsoft Project</t>
  </si>
  <si>
    <t xml:space="preserve">Estimados, junto con saludar, necesito instalar Microsoft Project en 3 pc estacionarios de los siguientes usuarios:
Esteban López Pailahuque CL17415468-6  CH110417
Juan Soto R. CL17841307-4 CH111224
Francisco Prieto CL17333010-3 CH110427
</t>
  </si>
  <si>
    <t>Desbloqueo Cuenta de Red</t>
  </si>
  <si>
    <t>usuario no puede ingresar a la red, cuenta de dominio bloqueada</t>
  </si>
  <si>
    <t>Favor realizar devolución de minutos NET y carga de 200 minutos adicionales.</t>
  </si>
  <si>
    <t>Correo Nelson Soto</t>
  </si>
  <si>
    <t xml:space="preserve">Ramón buen día, favor necesito de tu ayuda ya que don Nelson Soto tiene su cuenta de correo inhabilitada y es esencial que la posea, para mayor información comunicarse con Carlos Briceño al fono 91622054, quedo atento a vuestros comentarios, gracias.
</t>
  </si>
  <si>
    <t>MINUTOS ON NET</t>
  </si>
  <si>
    <t>Ramon Favor devolver minutos ON NET  85020352</t>
  </si>
  <si>
    <t xml:space="preserve">Señores agradeceré a ustedes me puedan ayudar con la devolución de los minutos que ha consumido en llamados a teléfonos de CAM. Katherine Matus Celular Nº 97452657
</t>
  </si>
  <si>
    <t xml:space="preserve">Teléfonos fijos - Tarapacá </t>
  </si>
  <si>
    <t>Estamos sin teléfonos fijos.</t>
  </si>
  <si>
    <t>Problema para transferir AP</t>
  </si>
  <si>
    <t xml:space="preserve">Estimados tenemos nuevamente el mismo problema, que nos ocurrió a mediados de mes.
</t>
  </si>
  <si>
    <t>Error al cerrar organiacion de inventario CN0</t>
  </si>
  <si>
    <t xml:space="preserve">Estimados agradeceré poder gestionar el cierre de la organización de inventario CN0 para Noviembre, Diciembre 2013 y Enero 2014.  Además, solicito que se corrija este error, para poder cerrarlo sin tener que solicitar todos los meses que se haga, por este error. 
</t>
  </si>
  <si>
    <t xml:space="preserve"> Liberación minutos On-Net</t>
  </si>
  <si>
    <t>Telefono Red Fija con problemas</t>
  </si>
  <si>
    <t xml:space="preserve">Estimado Ramon: Favor tu ayuda ya que volví de vacaciones y  mi teléfono de red Fija no efectúa llamados ni tampoco recibe 
</t>
  </si>
  <si>
    <t>Correo Corporativo GPN</t>
  </si>
  <si>
    <t xml:space="preserve">Estimados necesitamos agregar al correo corporativo de proceso de negocio a Paola Rozas (pvrp@cam-la.com) que hoy se integró a nuestro equipo de trabajo
</t>
  </si>
  <si>
    <t>Reinicio Clave</t>
  </si>
  <si>
    <t>Resetear contraseña no ingreso al correo.</t>
  </si>
  <si>
    <t xml:space="preserve">Favor tu ayuda ya que volví de vacaciones y  mi teléfono de red Fija no efectúa llamados ni tampoco recibe </t>
  </si>
  <si>
    <t>Solicita habilitar sistema de respaldo Laboratorio</t>
  </si>
  <si>
    <t xml:space="preserve">
Favor informar si se realizó el respaldo de diciembre del año pasado y enero de este año.
</t>
  </si>
  <si>
    <t>PROBLEMAS CON ORACLE</t>
  </si>
  <si>
    <t xml:space="preserve">Ramon Tú me puedes ayudar con esto, intente validar mi cl. para la contraseña pero me dice que la cuenta esta vencida o invalida. ( perdí la contraseña de Oracle )
</t>
  </si>
  <si>
    <t xml:space="preserve">Creación cuenta Administrativo  </t>
  </si>
  <si>
    <t>Favor dar de alta la cuenta corporativa para el usuario Matias Custodio Quintanilla Villarroel 17121723-7</t>
  </si>
  <si>
    <t xml:space="preserve"> Celular Jose Varela movil (6-8307823) </t>
  </si>
  <si>
    <t xml:space="preserve">Ramon, favor devolver minutos ON NET del móvil 6-8307823 asignado a Jose Varela. </t>
  </si>
  <si>
    <t>Estimados, favor devolver minutos net a 61919747</t>
  </si>
  <si>
    <t>Estimados favor reiniciar contraseña de red.</t>
  </si>
  <si>
    <t>Abarca Villena, Juan, CAM</t>
  </si>
  <si>
    <t>No puedo ingresar a la red, favor reiniciar contraseña.</t>
  </si>
  <si>
    <t>Labbe Rojas, Cristian Andrés, CAM</t>
  </si>
  <si>
    <t>favor reiniciar contraseña de red</t>
  </si>
  <si>
    <t>Señores, agradeceré restituir minutos on-net para el teléfono 93227302</t>
  </si>
  <si>
    <t>HABILITACION DE TELEFONOS Y SIMCARD</t>
  </si>
  <si>
    <t>Buenos días esperando que se encuentre bien solicito a usted el poder habilitar el siguiente teléfono de antemano muchas gracias: Patricio Muñoz 9-2284911 simcard 3100060315237</t>
  </si>
  <si>
    <t>Favor reiniciar contraseña bloqueda de correo.</t>
  </si>
  <si>
    <t>HABILITACION DE TELEFONO y Simcard</t>
  </si>
  <si>
    <t>Sepulveda Calcagno, Elias Angelo, CAM</t>
  </si>
  <si>
    <t xml:space="preserve">Don Ramón Buenos días esperando que se encuentre bien solicito a usted el poder habilitar el siguiente teléfono de antemano muchas gracias
</t>
  </si>
  <si>
    <t xml:space="preserve">Señores agradeceré a ustedes me puedan ayudar con la devolución de los minutos que ha consumido en llamados a teléfonos de CAM.  James Lagos celular Nº 61914016
</t>
  </si>
  <si>
    <t>Contrato Padre Hurtado</t>
  </si>
  <si>
    <t>Autorizado por MABV.  De acuerdo a nuevo contrato adjudicado por nosotros en la comuna de Padre hurtado vigente a contar del 31 de diciembre de 2013 y hasta el 30 de Diciembre del 2015, nos indica que el inspector a cargo del servicio debe de contar con un celular con acceso a internet</t>
  </si>
  <si>
    <t>Favor devolver minutos NET</t>
  </si>
  <si>
    <t>Estimado solicito restituir minutos del Nº 94314878</t>
  </si>
  <si>
    <t>BAM Corporativa - GMP</t>
  </si>
  <si>
    <t>Favor habilitar y entregar si es posible una BAM para Don Gonzalo.</t>
  </si>
  <si>
    <t>Activacion de SIM Nuevo Telefono</t>
  </si>
  <si>
    <t xml:space="preserve">Estimado Ramon de acuerdo a lo conversado te solicito la activación de SIM nuevo teléfono.
</t>
  </si>
  <si>
    <t>Solicitud Restitución de minutos On net</t>
  </si>
  <si>
    <t>Estimados agradeceré me puedan restituir minutos de mi celular.</t>
  </si>
  <si>
    <t>Habilitación Motorola G Abonado 74318290</t>
  </si>
  <si>
    <t xml:space="preserve">Estimado Ramón Primero que nada, agradecido por la excelente gestión de cambio de equipos.  Segundo, favor habilitar equipo asignado a mi nombre, con número de abonado 074318290.
</t>
  </si>
  <si>
    <t>restitución de minutos.</t>
  </si>
  <si>
    <t>Poblete Ibarra, Constanza Antonieta, CAM</t>
  </si>
  <si>
    <t xml:space="preserve">Estimado Ramon agradeceré a ustedes me puedan ayudar con la devolución de los minutos que ha consumido en llamados a teléfonos de CAM Leonardo Oses  Celular Nº 93234991
</t>
  </si>
  <si>
    <t>No puede ingresar a la red indica clave bloqueada</t>
  </si>
  <si>
    <t>Codigo Pin Puk</t>
  </si>
  <si>
    <t xml:space="preserve">Ramon se me apago el teléfono y no recuerdo mi código pin y puk tu lo tienes por ahí 68308576.
</t>
  </si>
  <si>
    <t>Configurar Impresora - Tarapacá 1er. Piso</t>
  </si>
  <si>
    <t xml:space="preserve">Estimados favor redireccionar y configurar a la impresora ubicada en el 1er. Piso con IP 10.33.11.30 a los siguientes usuarios:
CL124577969 - Mauricio Zuñiga – Anexo 7815
CL128620087 - Waldermar Vargas – Anexo 7912
CL118501136 - Francisco Ordenes – Anexo 7717
CL106053855 - Rodrigo Zepeda – Anexo 7951
</t>
  </si>
  <si>
    <t xml:space="preserve">Estimado Ramon agradeceré a ustedes me puedan ayudar con la devolución de los minutos que ha consumido en llamados a teléfonos de CAM. Leonardo Oses celular Nº 93234991
</t>
  </si>
  <si>
    <t>Señores,  Agradeceré a ustedes me puedan ayudar cuantos minutos he consumido.- Christopher Lagos            Celular Nº 92800907</t>
  </si>
  <si>
    <t>anexos nuevos</t>
  </si>
  <si>
    <t>activar nuevo anexo para Giannina Manarelli Si por favor activar anexo en el tercer piso donde funcionaba Karen Martinez de achs.</t>
  </si>
  <si>
    <t>Error al abrir escritorio remoto</t>
  </si>
  <si>
    <t>Les solicito su ayuda, al momento de entrar al escritorio remoto siguiente: 10.33.61.13, me aparece el siguiente error</t>
  </si>
  <si>
    <t>Impresora Ricoh MP201</t>
  </si>
  <si>
    <t xml:space="preserve">Buenos  tardes  ,  solicito por favor nos gestione  el envío de  insumo  para impresora contador : 3344 Modelo Ricoh Aficio MP201   Serie  W3038905015 Dirección Despacho : Cousiño 206 - Lota Alto 
Atención : Daniel Molina 
</t>
  </si>
  <si>
    <t>Activar Microsim - N° Celular 89216698</t>
  </si>
  <si>
    <t>Activar nueva microsim asociada al nuevo telefono celular</t>
  </si>
  <si>
    <t>Puntos de red Subterráneo</t>
  </si>
  <si>
    <t>Puchi Mellado, Consuelo Elizabeth, CAM</t>
  </si>
  <si>
    <t xml:space="preserve">Estimados: solicito los puntos de red  en la sala 3 de capacitación y sala de prevención ubicada en el subterráneo, para el Lay Out Adjunto (diapositiva 16 y 17).  De antemano gracias.
</t>
  </si>
  <si>
    <t>Reinicio Clave - CL180597328</t>
  </si>
  <si>
    <t>Reiniciar clave de Tamara Herrera.</t>
  </si>
  <si>
    <t xml:space="preserve">MINIUTOS </t>
  </si>
  <si>
    <t xml:space="preserve">Estimado: favor cargar minutos on net para la SIM 94691413
</t>
  </si>
  <si>
    <t xml:space="preserve">Sres- favor vuestra ayuda con el error más abajo detallado, estoy accediendo desde fuera de la oficina y no puedo acceder a las consultas de Oracle.
</t>
  </si>
  <si>
    <t>Acceso Anexo</t>
  </si>
  <si>
    <t xml:space="preserve">Estimados Favor activar anexo para javiera harcha la cual esta usando aparato que era de Andres ordenes. Se encuentra en el subterraneo tarapaca. Gracias.
</t>
  </si>
  <si>
    <t>password de computador Sr. Alex Rojas</t>
  </si>
  <si>
    <t>Rojas Monsalve, Alex Eduardo A., CAM</t>
  </si>
  <si>
    <t xml:space="preserve">Estimado Ramón Pueden enviar la password para el computador del Sr. Alex Rojas CL15292979k equipo CH-110399 Agradeciendo vuestra gestion
</t>
  </si>
  <si>
    <t>Solicitud bloqueo línea telefónica</t>
  </si>
  <si>
    <t xml:space="preserve">Estimados junto con saludar, solicito bloqueo urgente al número T:63101210 asignado alumbrado Público.  Ya que nuestro trabajador Daniel Gutiérrez, fue víctima de un robo.   En estos momentos el trabajador se encuentra haciendo la denuncia en carabineros.  A penas tenga la constancia, la envío.
</t>
  </si>
  <si>
    <t>Solicita restituir minutos On Net.</t>
  </si>
  <si>
    <t xml:space="preserve">Estimados junto con saludarlos, favor solicito restituir minutos On Net de mi plan celular CAM.  Desde ya agradecido.
</t>
  </si>
  <si>
    <t>Proceso de importación modulo AP</t>
  </si>
  <si>
    <t xml:space="preserve">Estimados junto con saludar, agradeceré a Uds., solcito ayuda en el modulo de Informe de gastos con el Usuario Leonardo Hormazábal Ortiz, dado que al momento de realizar la importación de documentos, este no se visualiza en el modulo AP.
</t>
  </si>
  <si>
    <t>activacion de celular nuevo</t>
  </si>
  <si>
    <t xml:space="preserve">Estimado: Me puede activar el celular, para hacer el cambio.
Saludos
</t>
  </si>
  <si>
    <t xml:space="preserve">Ramon, favor cargar 200 minutos adicionales a 61925844. BBOO Cam 5.  Llegando a oficina envió formulario
</t>
  </si>
  <si>
    <t>Problema</t>
  </si>
  <si>
    <t xml:space="preserve">Estimados; Envió pantallazo de error al tratar de configurar las cuentas Saludos
</t>
  </si>
  <si>
    <t>Plataformar NTB. - Gcia. A. PrestamoTI</t>
  </si>
  <si>
    <t xml:space="preserve">Solicito realizar el plataformado del siguiente equipo: Netbook Samsung nc110 s/n: AZW393RB300853 Inv. Activo: 111166
Equipo ya se encuentra en poder del técnico residente de la sede El Cortijo 85 P1.  Usuario a configurar es prestamoti anexo de contacto 7360 </t>
  </si>
  <si>
    <t>Configuración PC Perfil - I&amp;P  FJZN</t>
  </si>
  <si>
    <t xml:space="preserve">Solicito configurar perfil de usuario en el siguiente equipo: HP Pro 4000 s/n:MXL1111FRF Inv. Activo: 110557: Se debe configurar el nuevo perfil asociado, ubicado en la sede El Cortijo 85 P1 anexo de contacto 7910: Display: Zaldivar Neira, Francisco Javier, CAM Login: CL157762788 Contraseña: Passw0rd Mail: fjzn@cam-la.com
</t>
  </si>
  <si>
    <t>Desbloquear Cuenta Corporativa</t>
  </si>
  <si>
    <t>Perez Araya, Ivan Alejandro, CAM</t>
  </si>
  <si>
    <t>Estimados favor no puedo ingresar a la red, favor desbloquear cuenta de red.</t>
  </si>
  <si>
    <t xml:space="preserve">Estimados favor verificar y mover si es necesario la siguiente estación de trabajo en el AD de Chile y el repositorio asociado al mismo: Chlcamp110967 – IP 10.33.10.179 Chlcamp111367 – IP 10.33.10.163
</t>
  </si>
  <si>
    <t xml:space="preserve">Favor verificar y mover si es necesario la siguiente estación de trabajo en el AD de Chile y el repositorio asociado al mismo chlcamp111166
</t>
  </si>
  <si>
    <t>Activar Microsim - n° 63090503</t>
  </si>
  <si>
    <t>Se ha solicitado la activación de microsim a Movistar con n° de reporte 20140129-021, no debe superar las 6 horas para su registro en la red</t>
  </si>
  <si>
    <t>Activar Microsim - N° 94324729</t>
  </si>
  <si>
    <t xml:space="preserve">Se ha solicitado la activación de microsim a Movistar con n° de reporte 20140129-022, no debe superar las 6 horas para su registro en la red.  </t>
  </si>
  <si>
    <t>Configurar Primeweb - IP WAN y LAN</t>
  </si>
  <si>
    <t xml:space="preserve">Configurar IP Pública 190.98.236.131 IP Privada 10.33.10.156 para el primeweb 8.0
</t>
  </si>
  <si>
    <t>SOLICITUD DE TONNER</t>
  </si>
  <si>
    <t xml:space="preserve">Estimado Ramón favor podrías gestionar ésta la solicitud para reponer  TONNER de impresora, por tu ayuda muchas gracias.
</t>
  </si>
  <si>
    <t>Asignación Celular - Moto G</t>
  </si>
  <si>
    <t>Varas Monasterio, Ricardo Estaban, CAM</t>
  </si>
  <si>
    <t>Asignación telefono Moto G por concepto renovación de Galaxy Ace del plan corporativo.</t>
  </si>
  <si>
    <t>Activar Microsim - n° 93208312</t>
  </si>
  <si>
    <t>Toro de la Puente, Ignacio Andrés, CAM</t>
  </si>
  <si>
    <t>Se ha solicitado la activación de microsim a Movistar con n° de reporte 20140129-018, no debe superar las 6 horas para su registro en la red</t>
  </si>
  <si>
    <t>Cuenta de dominio bloqueada.</t>
  </si>
  <si>
    <t>Usuario José miguel Salazar, cl128987770,  anexo 7319, solicita el desbloqueo de su cuenta</t>
  </si>
  <si>
    <t>Acceso Sharepoint</t>
  </si>
  <si>
    <t xml:space="preserve">Favor dar accesos.
Atte.,  LDF
http://camgesdoc/chile/ssn/AE/default.aspx
</t>
  </si>
  <si>
    <t>Fiscalización SII</t>
  </si>
  <si>
    <t xml:space="preserve">Necesito visualizar la contabilización de una orden de compra del ambiente antiguo, y aparece este error.
Intente cambiando las organizaciones de inventario, pero sigue apareciendo este error.
</t>
  </si>
  <si>
    <t>Creación Carpeta NAS Zenteno</t>
  </si>
  <si>
    <t>Favor crear nueva carpeta de servicios de medida asociada al área de checklist.</t>
  </si>
  <si>
    <t>Minutos Celulares</t>
  </si>
  <si>
    <t xml:space="preserve">Estimados favor cargar minutos de acuerdo a lo indicado en adjunto.  Gracias
</t>
  </si>
  <si>
    <t>Señores, agradeceré restituir minutos on net para el teléfono 93227302</t>
  </si>
  <si>
    <t>Rozas Palomino, Paola Valezka, CAM</t>
  </si>
  <si>
    <t>Cuenta de Cumplimiento</t>
  </si>
  <si>
    <t>Activar Microsim - N° Celular 68342553</t>
  </si>
  <si>
    <t>Activar microsim asociado al nuevo celular Motorola G.</t>
  </si>
  <si>
    <t>Ayuda telefon maestro  Cristian Araya celular 92226994</t>
  </si>
  <si>
    <t xml:space="preserve">Ramon agradeceré de tu ayuda con teléfono de maestro Cristian Araya N° 92226994 el cual indica solicita código de Pin y no lo tenemos, de ante mano gracias
</t>
  </si>
  <si>
    <t xml:space="preserve">Ramón: Junto con saludar, agradeceré puedas agregar minutos adicionales a mi celular corporativo lo cual ya está autorizado por mi jefatura directa (a quien copio).  Quedando atento a tu respuesta. Saludos Miguel Castro  
</t>
  </si>
  <si>
    <t>Estimados junto con saludar solicito minutos para el Nº 94314878</t>
  </si>
  <si>
    <t>Crear Skype corporativo</t>
  </si>
  <si>
    <t xml:space="preserve">Ramón autorizo aumento de minutos
</t>
  </si>
  <si>
    <t xml:space="preserve"> SOLICITUD DE GESTION - INSTALAR SAPLogon</t>
  </si>
  <si>
    <t>Ramón buenas tardes. Solicito vuestra gestión para la instalación de la aplicación SAPlogon en el equipo asignado a Enersis. Esto con el fin de que pueda acceder a SAP.  Los datos del equipo son los siguientes: IP: 10.33.21.171
- Nombre Eq: CHLCAMF111298</t>
  </si>
  <si>
    <t>Minutos movil 9 162 4997</t>
  </si>
  <si>
    <t xml:space="preserve">Ramon Me puedes cargar 50 minuto a mi movil. Saludos Luis Carrasco
</t>
  </si>
  <si>
    <t>Anexo no recibe ni llama</t>
  </si>
  <si>
    <t xml:space="preserve">extravió de teléfono </t>
  </si>
  <si>
    <t xml:space="preserve">Estimados les informo el extravió de de un teléfono movistar perteneciente a Claudio Leal Marca: Nokia Modelo:C2 Nº : 95438147.  Favor ver la posibilidad de bloquear y poder reponer el equipo y sim card.  Adjunto constancia de carabineros.
</t>
  </si>
  <si>
    <t xml:space="preserve"> Aumento minutos celular </t>
  </si>
  <si>
    <t xml:space="preserve">Estimado te solicito aumentar en 100 minutos el teléfono celular N° 74775931 correspondiente a nuestro inspector Alberto Yañez.
</t>
  </si>
  <si>
    <t>reiniciar clave</t>
  </si>
  <si>
    <t>Clave no permite ingresar a la red.</t>
  </si>
  <si>
    <t>Caceres Espinosa, Raul Angel, CAM</t>
  </si>
  <si>
    <t>No recuerda clave y al parecer se encuentra bloqueada.</t>
  </si>
  <si>
    <t>Activar Microsim - N° Celular 92803063</t>
  </si>
  <si>
    <t>Mannarelli López, Gianinna Patricia., CAM</t>
  </si>
  <si>
    <t>Cambio y activación de microsim asociada a la entrega del telefono con datos.</t>
  </si>
  <si>
    <t>Activar microsim asociada a la renovación del equipo celular.</t>
  </si>
  <si>
    <t>estitucion de Minutos</t>
  </si>
  <si>
    <t xml:space="preserve">Señores agradeceré a ustedes me puedan ayudar con la devolución de los minutos que ha consumido en llamados a teléfonos de CAM.  Christopher Lagos Celular Nº 92800907
</t>
  </si>
  <si>
    <t>PAC</t>
  </si>
  <si>
    <t>Habilitar Anexo</t>
  </si>
  <si>
    <t>No puedo realizar ni recibir llamadas</t>
  </si>
  <si>
    <t>Minutos Adicionales</t>
  </si>
  <si>
    <t xml:space="preserve">Ramón agradeceré asignar 200 min adicionales a Katherine Matus, estos son temporales.
</t>
  </si>
  <si>
    <t>por favor habilitar minutos disponibles :)</t>
  </si>
  <si>
    <t>Solicita restituir minutos On Net</t>
  </si>
  <si>
    <t xml:space="preserve">Estimados junto con saludarlos, favor solicito restituir minutos On Net de mi plan celular CAM. Desde ya agradecido.
</t>
  </si>
  <si>
    <t>Solicitud Mario Medrano 20140214</t>
  </si>
  <si>
    <t xml:space="preserve">Estimados: Adjunto formulario para aumento temporal de 50 minutos.  Aprobado para los efectos de trazabilidad. Saludos, 
David
</t>
  </si>
  <si>
    <t>Solicitud David Valdés 20140210</t>
  </si>
  <si>
    <t xml:space="preserve">Enrique: Agradeceré puedas aprobar aumento temporal en 100. Adjunto formulario para que proceda TI.
</t>
  </si>
  <si>
    <t xml:space="preserve">Señores agradeceré a ustedes me puedan ayudar con la devolución de los minutos que ha consumido en llamados a teléfonos de CAM. Elisabeth Pincheira Celular Nº 97452657
</t>
  </si>
  <si>
    <t>Bloquear celular</t>
  </si>
  <si>
    <t xml:space="preserve">Hola, quería saber cómo puedo bloquear el celular de la empresa, ya que no lo encuentro y alguien llamó y contestó una persona desconocida, al parecer lo perdí.  Saludos, Claudia
</t>
  </si>
  <si>
    <t>Devolución minutos compañia Boris Barraza</t>
  </si>
  <si>
    <t xml:space="preserve">Estimado te agradeceré que le gestiones la devolución de minutos compañía de su celular.
</t>
  </si>
  <si>
    <t>Devolución minutos compañia Mauricio Morales</t>
  </si>
  <si>
    <t xml:space="preserve">Estimado Ramón a pedido de Mauricio Morales, te agradeceré que le gestiones la devolución de minutos compañía de su celular.
</t>
  </si>
  <si>
    <t>Acceso Oracle -Ibarra Quiñinao, Juan Pablo, CAM</t>
  </si>
  <si>
    <t xml:space="preserve">Ramon: Realice lo indicado y persiste el problema.
</t>
  </si>
  <si>
    <t>Ingreso RR.HH.</t>
  </si>
  <si>
    <t xml:space="preserve">Estimados a la espera que se encuentren bien, les agradeceré crear cl y  cuenta cl para  Patricia Andrea Diaz Pavez -  14120944-2
</t>
  </si>
  <si>
    <t xml:space="preserve">Estimado Ramon favor Cargar Minutos On Net , gracias.
</t>
  </si>
  <si>
    <t xml:space="preserve">Señores, buenas tardes. Agradeceré restituir minutos on net para el teléfono 93227302
</t>
  </si>
  <si>
    <t>Solicitud de mayor capacidad para enviar Fotografias.</t>
  </si>
  <si>
    <t>Estimado según lo conversado, tengo la necesidad diaria de reenviar de 8 a 15 fotografías por email, por lo que no tengo la capacidad para realizarlo, favor ver la forma de solucionar este requerimiento, sin más, muchas gracias.   Estas fotografías e información se las enviare a los Sres.:
Moises Zarate - Daniel Sánchez - Angelo Sanguinetti - Jaime Vergara - Fernando Suazo - Juan Calderón - Rolando Urriola</t>
  </si>
  <si>
    <t>TONER IMPRESORA RICOH Aficio MP 2352 PCL 6   Zenteno 1</t>
  </si>
  <si>
    <t xml:space="preserve">Estimados la impresora indica falta de tóner, favor gestionar el cambio
</t>
  </si>
  <si>
    <t>Delivery Status Notification (Failure)</t>
  </si>
  <si>
    <t xml:space="preserve">Estimados: Al parecer hay problemas en la entrega de correos de un remitente. El problema se describe en correo de más abajo. Me pueden ayudar por favor??
</t>
  </si>
  <si>
    <t>Problemas con el anexo.</t>
  </si>
  <si>
    <t xml:space="preserve">Estimado Ramón tengo problemas con mi anexo. Desde ayer que tiene un mensaje que dice Conflicto de IP. agradeceré solucionar esto.
</t>
  </si>
  <si>
    <t>Solicita plan de datos</t>
  </si>
  <si>
    <t xml:space="preserve">Solicito modificar plan celular  de Roberto Vera a plan con datos. 
Andrés, agradeceré tu V°B°. 
Aprobado por mi parte. Atte Andrés Orellana S. 
</t>
  </si>
  <si>
    <t xml:space="preserve">Solicito modificar plan celular  de Sergio Lara a plan con datos.
Andrés, agradeceré tu V°B°.
Aprobado por mi parte. Atte Andrés Orellana S.
</t>
  </si>
  <si>
    <t>Solicitud de Minutos.xls</t>
  </si>
  <si>
    <t xml:space="preserve">Ramón agradeceré reponer minutos a Fernando Suazo MARTÓNEZ.
</t>
  </si>
  <si>
    <t>REASIGNAR MINUTOS</t>
  </si>
  <si>
    <t xml:space="preserve">Estimados agradeceré puedan reasignar minutos a SIM 94691413 Saludos, David
</t>
  </si>
  <si>
    <t>Solicitud de configuracion de scanner</t>
  </si>
  <si>
    <t xml:space="preserve">Jeannette Escobar está solicitando la configuración para el scanner  en la impresora IP 10.33.10.16  Ticket Nº 27761
</t>
  </si>
  <si>
    <t>anexo para larga distancia Perú</t>
  </si>
  <si>
    <t xml:space="preserve">Estimado Ramon: de acuerdo a lo conversado te indico que no logre comunicarme con el código 11+anexo (2953) del señor Percy palominos de Cam-Perú, Ahora el señor Percy se trato de comunicar con migo aplicando el código 12+anexo(7343) a mi me apareció en el visor en el teléfono su nombre llamando pero yo no lo escuchaba, el me indicó que si me escuchaba desde Perú.
</t>
  </si>
  <si>
    <t>toner impresora blanco y negro de área comercial y RRHH</t>
  </si>
  <si>
    <t xml:space="preserve">Estimados: Junto con saludarles, les informo que se ha agotado el toner de la impresora blanco y negro Ricoh del área comercial y RRHH. Solicito de su ayuda para reponerlo en forma urgente. Existe alguna forma de proveerles de una impresora mientras tanto??
</t>
  </si>
  <si>
    <t>Baja de usuario Alvaro Alfaro.</t>
  </si>
  <si>
    <t xml:space="preserve">Agradeceré poder dar de baja usuario Alvaro Alfaro Rodriguez Rut :8.100.644-k el cual fue desvinculado de la empresa Subcontratista la semana.  El teléfono asignado CAM es 68319651 el cual debe ser deshabilitado, el no devolvió el teléfono.
</t>
  </si>
  <si>
    <t>Enviando por correo electrónico: Respaldo correos dic 2013</t>
  </si>
  <si>
    <t xml:space="preserve">Ramon, no puedo ver estos correos, lo tenia guardado en una carpeta y no los puedo ver, que hago? Saludos,
</t>
  </si>
  <si>
    <t>Aumento Temporal de Minutos MOM</t>
  </si>
  <si>
    <t xml:space="preserve">Estimados Señores de TI favor su gestión en el aumento temporal de minutos celular señorita Julia Arancibia, según adjunto.
</t>
  </si>
  <si>
    <t>Autorización Celulares proceso SOT</t>
  </si>
  <si>
    <t xml:space="preserve">Martha a la espera que te encuentres bien, agradeceré  me autorices la entrega de celulares a Paulina, Patricia y   Anita dado que comenzarán a llamar  para el proceso de ingreso SOT y  para comunicarse con los trabajadores de CAM,   estas salen gratis las llamadas siempre y cuando se comuniquen a celulares CAM.  Los formularios los solicité con  200 minutos, con tu v°B°  los puedo gestionar.
Por favor proceder, cargar cuenta de selección. Gracias,
</t>
  </si>
  <si>
    <t>TELEFONO VERONICA MILLAR MAIPU</t>
  </si>
  <si>
    <t>Estimado Ramón: de Maipú me informan que el celular asignado a Veronica Millar está presentando problemas, agradeceré su respectiva renovación, ella tiene actualmente un equipo touch, desconozco el modelo, pero el reemplazo debiera ser de similares características.  Me indicas los costos asociados para hacerle el cobro a nuestro cliente, gracias.</t>
  </si>
  <si>
    <t>PDM CON PREPBLEMAS</t>
  </si>
  <si>
    <t>Al generar guía despacho para los pdm 132849-132850-132851-132852, me arroja el comentario más abajo especificado, dichos pdm fueron generados a nombre de colaborador RAMIRO CEA y después derivados a colaborador SERVIPEC</t>
  </si>
  <si>
    <t>Teclado se salta</t>
  </si>
  <si>
    <t xml:space="preserve">Estimados, el teclado del laptop asignado (CH-111343) se salta mientras tipeo, favor revisar.
</t>
  </si>
  <si>
    <t>Habilitacion de Telefono Motorola</t>
  </si>
  <si>
    <t xml:space="preserve">Estimado: Me indicaron que debo solicitar contigo la habilitación del teléfono nuevo.  Nº 93227303
</t>
  </si>
  <si>
    <t>Acceso carpeta compartida</t>
  </si>
  <si>
    <t xml:space="preserve">Estimados Favor incluir en acceso a la carpeta de disco compartido \\1.33.10.100\gpn a Paola Rozas.
</t>
  </si>
  <si>
    <t>Alta Cuenta Corporativa AD y Exchange</t>
  </si>
  <si>
    <t xml:space="preserve">Estimados favor dar de alta la siguiente cuenta corporativa genéricas en el AD y Exchange de Chile JAIME ANDRES LIZAMA CARO cl13702333-4 
</t>
  </si>
  <si>
    <t>Reiniciar Clave</t>
  </si>
  <si>
    <t>Outlook me pide todo el rato clave.</t>
  </si>
  <si>
    <t>Reposición de minutos On net</t>
  </si>
  <si>
    <t>Estimados agradeceré me puedan reponer los minutos On net.</t>
  </si>
  <si>
    <t xml:space="preserve">Estimado: Me puede gestionar la carga de minutos a mi celular por favor.  El numero es 68315644
</t>
  </si>
  <si>
    <t>Solicitud Celular Andres Santibañez</t>
  </si>
  <si>
    <t>Señores, favor proceder con la asignación solicitada.</t>
  </si>
  <si>
    <t>Desbloqueo Clave PC Activo 110194</t>
  </si>
  <si>
    <t xml:space="preserve">Estimados, buenos días, debido a una necesidad operativa se requiere poder desbloquear PC a cargo de Rodrigo Jerez CL 12679952-7, que actualmente labora bajo mi responsabilidad y se encuentra en su feriado legal, como tal no nos ha sido posible ubicarlo.  Desde ya agradeceré dar celeridad a este requerimiento dado que nos puede perjudicar en la operación.
</t>
  </si>
  <si>
    <t>DND Activo - Anexo 7819</t>
  </si>
  <si>
    <t>El teléfono indica que se está utilizando y no puede recibir llamandos.</t>
  </si>
  <si>
    <t xml:space="preserve">Estimados: Agradeceré reposición de minutos a mi numero de celular.
</t>
  </si>
  <si>
    <t>don david  uregente se me acabaron los minutos apruebe los minutos R</t>
  </si>
  <si>
    <t xml:space="preserve">Don david urgente se me acabaron los minuto
</t>
  </si>
  <si>
    <t>Carta Desvinculación Nicolás Encina</t>
  </si>
  <si>
    <t xml:space="preserve">Estimado Ramón agradeceré bloquear e inhabilitar fono asignado a técnico Nicolás Encina, quien fue desvinculado ayer y a la fecha no retorna equipo celular y cargador.
94427493
</t>
  </si>
  <si>
    <t>Activar Microsim - N° Celular 94691328</t>
  </si>
  <si>
    <t>Eladio se ha solicitado la activación de microsim a Movistar con n° de reporte 20140205-035, no debe superar las 6 horas para su registro en la red.</t>
  </si>
  <si>
    <t>Problemas con citas</t>
  </si>
  <si>
    <t>Ramón, te mando el pantallazo de la cita. Actalmente aparece recibiendo Klaus</t>
  </si>
  <si>
    <t>Plataformar NTB - Gcia. Op. GEFM</t>
  </si>
  <si>
    <t xml:space="preserve">Estimados solicito realizar el plataformado del siguiente equipo HP ProBook 6460b  s/n: CNU12813JV Inv. Activo: 111302 Usuario a configurar es CL142201976 –  gefm@cam-la.com Fuentes Maldonado, Gonzalo Eduardo, CAM sede Picarte Valdivia 
</t>
  </si>
  <si>
    <t>Plataformar NTB - Gcia. Op. JERM</t>
  </si>
  <si>
    <t>Estimados solicito realizar el plataformado del siguiente equipo HP ProBook 6460b  s/n: CNU1281250 Inv. Activo: 110123 Usuario a configurar es CL156566373 –  jerm@cam-la.com Ramos Masbernat, Juan Eduardo, CAM sede Picarte Valdivia</t>
  </si>
  <si>
    <t xml:space="preserve">Estimados junto con saludar solicito atención técnica a impresora que se encuentra en el segundo piso de las oficinas en San Martín.
</t>
  </si>
  <si>
    <t>Plataformar PC - Gcia. Op. LAAS</t>
  </si>
  <si>
    <t xml:space="preserve">Estimados solicito realizar el plataformado del siguiente equipo: HP Pro 4300 SFF  s/n: MXL23822RB Inv. Activo: 111144 Usuario a configurar es CL164653854 – laas@cam-la.com Araneda Saldías, Luis Alfonso, CAM sede Picarte Valdivia 
</t>
  </si>
  <si>
    <t>Plataformar PC - Gcia. Op. JPRA</t>
  </si>
  <si>
    <t xml:space="preserve">Estimados solicito realizar el plataformado del siguiente equipo: HP Pro 4300 SFF  s/n: MXL23826V8 Inv. Activo: 111143 usuario a configurar es CL152941994 –  jpra@cam-la.com Reinoso Ávila, Juan Pablo, CAM
</t>
  </si>
  <si>
    <t>Habiltación Salida Anexo 7492</t>
  </si>
  <si>
    <t>Necesito que puedas gestionar el acceso a llamadas externas locales, para el anexo 7492 que esta a asignado a la Srta. Ester Jara, solo cuenta actualmente llamadas internas. Ceco 5120</t>
  </si>
  <si>
    <t>Equipos de computacion para BB/OO CAM en Delegaciones</t>
  </si>
  <si>
    <t xml:space="preserve">Miguel a las diferentes BBOO, SAESA les entregara computadores en las distintas delegaciones, por tanto están solicitado la de crear cuenta email para cada una de las onces BBOO
</t>
  </si>
  <si>
    <t>Minutos On Net - N° 94691356</t>
  </si>
  <si>
    <t>Devolver minutos On Net</t>
  </si>
  <si>
    <t>SOLICITUD CARGAS DE MINUTOS (ESTATUS)</t>
  </si>
  <si>
    <t xml:space="preserve">Ramón me puedes indicar cuantos minutos tienen lois celulares mas abajo indicados y el procedimeinto para aumento de minutos.
</t>
  </si>
  <si>
    <t>Solicitud de cambio Perfil</t>
  </si>
  <si>
    <t xml:space="preserve">Andres favor autorizar el cambio de perfil a los equipos celulares indicados en presente email y dejar a todos con 1000 minutos. Estos móviles corresponden a  las brigadas que están realizando operaciones.  Hoy están utilizando mas de lo costeado debido a la falta de instalación de radios por parte de SAESA, lo cual se está programando para este mes.
</t>
  </si>
  <si>
    <t>Solicita habilitar comunicación Oracle</t>
  </si>
  <si>
    <t xml:space="preserve">Estimados: Favor solicito de carácter urgente la habilitación del sistema Oracle, en estos momentos me sale esta imagen
</t>
  </si>
  <si>
    <t xml:space="preserve">Señores, agradeceré restitución de minutos on-net para el teléfono 93227302. Desde ya, muchas gracias,
</t>
  </si>
  <si>
    <t>Activar Microsim - N° Celular 94691413</t>
  </si>
  <si>
    <t xml:space="preserve">David se ha solicitado la activación de microsim a Movistar con n° de reporte 20140205-013, no debe superar las 6 horas para su registro en la red.  Recomendación seguir utilizando el actual teléfono hasta que pierda señal o no permita realizar llamadas.
</t>
  </si>
  <si>
    <t>Solicitud de minutos adicionales</t>
  </si>
  <si>
    <t xml:space="preserve">Ramón agradeceré otorgar minutos adicionales al usuario Sr. Ricardo Varas Monasterio.
</t>
  </si>
  <si>
    <t>Activar Microsim - N° Celular 93207856</t>
  </si>
  <si>
    <t xml:space="preserve">Jorge se ha solicitado la activación de microsim a Movistar con n° de reporte 20140205-000, no debe superar las 6 horas para su registro en la red.  Recomendación seguir utilizando el actual teléfono hasta que pierda señal o no permita realizar llamadas.
</t>
  </si>
  <si>
    <t>Activar Microsim - N° Celular 89037543</t>
  </si>
  <si>
    <t xml:space="preserve">Juan Ignacio se ha solicitado la activación de microsim a Movistar con n° de reporte 20140205-001, no debe superar las 6 horas para su registro en la red.  Recomendación seguir utilizando el actual teléfono hasta que pierda señal o no permita realizar llamadas.
</t>
  </si>
  <si>
    <t>Activar Microsim - N° Celular 68344559</t>
  </si>
  <si>
    <t xml:space="preserve">Héctor se ha solicitado la activación de microsim a Movistar con n° de reporte 20140205-002, no debe superar las 6 horas para su registro en la red.  Recomendación seguir utilizando el actual teléfono hasta que pierda señal o no permita realizar llamadas.
</t>
  </si>
  <si>
    <t xml:space="preserve">Señores agradeceré a ustedes me puedan ayudar con la devolución de los minutos que ha consumido en llamado a teléfonos de CAM de los  señores - Luis Zamorano  Celular Nº 97444920
</t>
  </si>
  <si>
    <t xml:space="preserve">Señores agradeceré a ustedes me puedan ayudar con la devolución de los minutos que ha consumido en llamado a teléfonos de CAM del señor Pablo Ramirez   Celular Nº  68780122
</t>
  </si>
  <si>
    <t xml:space="preserve">Estimados favor dar de alta la siguiente cuenta corporativa genéricas en el AD y Exchange de Chile:
Fuentes Maldonado, Gonzalo Eduardo, CAM - CL142201976
</t>
  </si>
  <si>
    <t xml:space="preserve">Estimado junto con saludar, solicito minutos para el Nº 94314878 
</t>
  </si>
  <si>
    <t>Estimados no tengo acceso a ORACLE,  internet</t>
  </si>
  <si>
    <t xml:space="preserve">Estimados no tengo acceso a ORACLE,  internet. Atte
</t>
  </si>
  <si>
    <t>Activar llamadas LDI</t>
  </si>
  <si>
    <t>Favor activar LDI para los anexos de Claudia Brantt, Daniela Mondaca y Juan P. Escobar</t>
  </si>
  <si>
    <t>Error de conexion oracle</t>
  </si>
  <si>
    <t xml:space="preserve">Estimados estamos con conexión intermitente,
</t>
  </si>
  <si>
    <t>Estimado Miguel las 3 que estoy adquiriendo son para:
Nombre: Juan Soto R - CL: 17841307-4 CH: 111224
Nombre: Enrique Gonzalez A. - CL: 8300972-1 CH: 111334
Nombre: Carlos Herrera A. - CL: 9033516-2 CH: 111197</t>
  </si>
  <si>
    <t>Sinergia</t>
  </si>
  <si>
    <t>Ramón: De a cuerdo a lo conversado agradeceré habilitar acceso desde el computador de Jeannette Jorquera a programa sinergia de Chilectra dado que pudimos ingresar pero no lo muestra en forma completa por lo cual al momento de cerrar el programa y querer abrirlo en otro PC lo impide.  Adjunto pantallazo al abrir sinergia desde el pc de jeannette.</t>
  </si>
  <si>
    <t>Anexo 7897</t>
  </si>
  <si>
    <t xml:space="preserve">Estimado Ramón mi anexo después del cambio a Tarapacá, no funciona. Favor, te solicito ver solución.  De antemano, agradezco tu gestión. Saludos
</t>
  </si>
  <si>
    <t>Estimados no tengo anexo, favor habilitar en forma urgente si es posible con otro aparato.</t>
  </si>
  <si>
    <t xml:space="preserve">SOLICITUD DE REASIGNACION DE MINUTOS </t>
  </si>
  <si>
    <t xml:space="preserve">Estimados: Agradeceré reasignar minutos on net a SIM 94691413.
</t>
  </si>
  <si>
    <t xml:space="preserve">TCKET 776979 - AD REGISTRO DE HOST  </t>
  </si>
  <si>
    <t xml:space="preserve">Estimados favor verificar y mover si es necesario la siguiente estación de trabajo en el AD de Chile y el repositorio asociado al mismo: chlcamf111379
</t>
  </si>
  <si>
    <t>Minutos adicionales 90153790</t>
  </si>
  <si>
    <t xml:space="preserve">Estimados favor realizar la devoluciones de minutos net y carga de minutos adicionales.
</t>
  </si>
  <si>
    <t xml:space="preserve">TICKET 778751 - AD REGISTRO DE HOST </t>
  </si>
  <si>
    <t xml:space="preserve">Estimados fFavor verificar y mover si es necesario la siguiente estación de trabajo en el AD de Chile y el repositorio asociado al mismo: chlcamp111400
</t>
  </si>
  <si>
    <t xml:space="preserve">Carpeta Compartida </t>
  </si>
  <si>
    <t>Estimados, buenas tardes, mediante el presente mail solicito puedan dar acceso a carpeta compartida Base de Datos Access a Alicia Flores, actualmente la base se encuentra en el pc de  Jeannette Escobar. Se formulo primeramente con ticket al 2222 más el técnico nos indicó que es de esta forma.</t>
  </si>
  <si>
    <t xml:space="preserve">Activacion de minutos Empresa </t>
  </si>
  <si>
    <t xml:space="preserve">Estimado Ramos :  Me podrías activar los  minutos  utilizados  con  teléfonos  empresa al N° 71515017 Muchas Gracias 
</t>
  </si>
  <si>
    <t>Activar Microsim - N° Celular 68319648</t>
  </si>
  <si>
    <t>Activar nueva microsim asociado a mi celular</t>
  </si>
  <si>
    <t>magen error Sap</t>
  </si>
  <si>
    <t>Romero Castellanos, Maria Esperanza, CAM Colombia</t>
  </si>
  <si>
    <t xml:space="preserve">Hola Ramon por favor me puedes colaborar con el error adjunto  que nos está generando al tratar de ingresar a SAP.  Quedo atenta, mil gracias.
</t>
  </si>
  <si>
    <t xml:space="preserve">Favor gestionar , según el adjunto, minutos adicionales para nuestro Coordinador de Obras Sr. Fernando Suazo, para el desarrollo de sus actividades.-.
</t>
  </si>
  <si>
    <t>Alta Estaciones de trabajo</t>
  </si>
  <si>
    <t xml:space="preserve">Estimados favor verificar y mover si es necesario las siguientes estaciones de trabajo en el AD de Chile y el repositorio asociado al mismo:  Chlcamp111393 - Chlcamp111395 - Chlcamp111396 - Chlcamp111397 - Chlcamp111398 - Chlcamp111399
</t>
  </si>
  <si>
    <t xml:space="preserve">Señores agradeceré a ustedes me puedan ayudar con la devolución de los minutos que ha consumido los inspectores en llamados a teléfonos de CAM.  Christopher Lagos Celular  92800907
</t>
  </si>
  <si>
    <t>ReiniciarContraseña</t>
  </si>
  <si>
    <t>usuario o contraseña bloqueada</t>
  </si>
  <si>
    <t>Buenos Días Actualizo personas que deben tener acceso a la carpeta A&amp;F Chile en 10.33.10.100 / Cierres contables.
Beatriz Sandoval cl145869994 Full - Olga Navarro cl 124838622 Full - Elias Berrios cl170502825 Full - Benito Moreno  cl088642155 Full
Daniel Cano Zamalloa cl042071983  Solo Lectura - 
-Nuevos accesos: Juan Pablo Escobar cl126597517 Solo Lectura - Claudia Brantt cl145572967 Solo Lectura Mauricio Urrutia cl 122742156 Solo Lectura - Enzo Vasquez cl133432906 Solo Lectura</t>
  </si>
  <si>
    <t>Solicitud Equipo celular Cristian Soto</t>
  </si>
  <si>
    <t xml:space="preserve">Estimado Ramón Confirmo autorización por solicitud de equipo celular solicitado por Israel Monardes, por lo que agradeceré tu gestión para la disponibilidad del equipo.
</t>
  </si>
  <si>
    <t>Móviles sólo llamado emergencia</t>
  </si>
  <si>
    <t xml:space="preserve">Ramón agradeceré tu gestión para activar las SIMCARD, dado que estas personas fueron traspasadas del contrato de Perdida al de Conexiones, siguen perteneciendo a la empresa. Respecto al tercer número de teléfono, lo corrijo y te lo hacemos llegar.  En estos momentos están en terreno y no tenemos forma de comunicarnos a través del teléfono de la compañía.
</t>
  </si>
  <si>
    <t xml:space="preserve">Informa de celular de Milton Negrón bloqueado para llamadas. </t>
  </si>
  <si>
    <t xml:space="preserve">Estimado Ramón Consulta: El celular de Milton Negrón se encuentra bloqueado para hacer llamadas. Este equipo tiene 400 minutos disponibles (favor confirmar); se han gastado 190 minutos app. ¿Qué estará pasando?.  El número de Milton es el 61254873
</t>
  </si>
  <si>
    <t>Solicita minutos celulares CAM Frontel CP.</t>
  </si>
  <si>
    <t>Estimado Ramón de acuerdo a lo planteado, envío las solicitudes correspondientes de los colegas mencionados. Notas: Entiendo que tienen mismo CECO y Extender el porcentaje máximo autorizado (40%) Celular 63090410 Daniel Molina</t>
  </si>
  <si>
    <t>Solicita minutos celulares CAM Frontel CP</t>
  </si>
  <si>
    <t>Estimado Ramón de acuerdo a lo planteado, envío las solicitudes correspondientes de los colegas mencionados. Notas: Entiendo que tienen mismo CECO y Extender el porcentaje máximo autorizado (40%) Celular 68399219 Alejandra Palma</t>
  </si>
  <si>
    <t xml:space="preserve">Estimado Ramón de acuerdo a lo planteado, envío las solicitudes correspondientes de los colegas mencionados. Notas: Entiendo que tienen mismo CECO y Extender el porcentaje máximo autorizado (40%) Celular 94691347 Cristian Hermosilla:
</t>
  </si>
  <si>
    <t>Celular 61712525 No permite realizar llamados</t>
  </si>
  <si>
    <t>Usuario no permite realizar llamados.</t>
  </si>
  <si>
    <t>Favor cargar minutos inter empresa y pasar cantidad de minutos a plan (500)</t>
  </si>
  <si>
    <t xml:space="preserve">Ramon favor cargar los 500 minutos solicitados originalmente a plan y por ahora cargar minutos inter empresa.  Arte Adrian  Ortiz
</t>
  </si>
  <si>
    <t>Solicitud David Valdés 20140214.xlsx</t>
  </si>
  <si>
    <t xml:space="preserve">Enrique: Agradeceré puedas autorizar minutos adicionales conforme a anexo adjunto
</t>
  </si>
  <si>
    <t>Señores agradeceré a ustedes me puedan ayudar con la devolución de los minutos que ha consumido los inspectores en llamados a teléfonos de CAM. Elizabeth Pincheira Celular  97452657</t>
  </si>
  <si>
    <t xml:space="preserve">Señores aradeceré a ustedes me puedan ayudar con la devolución de los minutos que ha consumido los inspectores en llamados a teléfonos de CAM. Christopher Lagos elular  92800907
</t>
  </si>
  <si>
    <t>Cambio Perfil de 100 a 400</t>
  </si>
  <si>
    <t>Favor autorizar cambio de perfil de 100 a 400 minutos a equipos asignados a cuadrilla pesada 97379840 Nokia C2 IMEI:356334059213846 José Leiva</t>
  </si>
  <si>
    <t>Favor autorizar cambio de perfil de 100 a 400 minutos a equipos asignados a cuadrilla pesada. 97445037 Nokia C2 IMEI:356334059211006 Walter Alvarado</t>
  </si>
  <si>
    <t xml:space="preserve">Acceso Impresoras - Ing- de Proyectos </t>
  </si>
  <si>
    <t>Conectar impresoras del piso y plotters de ing. de proyectos y urbanizaciones</t>
  </si>
  <si>
    <t xml:space="preserve">Ramón favor gestionar , según el adjunto, minutos adicionales para nuestro Coordinador de Obras Sr. Ricardo Varas M., para el desarrollo de sus actividades.-.  Se envía estatus y el ticket se rechaza.
</t>
  </si>
  <si>
    <t>Activar Microsim - N° Celular 94412378</t>
  </si>
  <si>
    <t>Activar microsim y telefono motorola</t>
  </si>
  <si>
    <t>instalación programa</t>
  </si>
  <si>
    <t xml:space="preserve">Hola, una consulta, necesito descargar unos archivos que están en rar y me dice que no tengo ese programa, pueden instalarlo en mi pc?.  Saludos,  Claudia
</t>
  </si>
  <si>
    <t xml:space="preserve">Andres favor autorizar minutos adicionales para Boris Barraza.
</t>
  </si>
  <si>
    <t>Solicita restitución de minutos On Net.</t>
  </si>
  <si>
    <t xml:space="preserve">Estimados Junto con saludar, favor restituir minutos On Net a celular de trabajo del Sr. Cristian Pérez, N° 61680624.  Espero atento sus comentarios. Desde ya agradezco vuestra atención.
</t>
  </si>
  <si>
    <t>Activar telefono nuevo</t>
  </si>
  <si>
    <t>Ramón, buenas tardes, favor activar nuevo equipo telefónico.</t>
  </si>
  <si>
    <t>RE: Ayuda telefon maestro  Cristian Araya celular 92226994</t>
  </si>
  <si>
    <t>Alpunor, CAM</t>
  </si>
  <si>
    <t xml:space="preserve">Ramón buenos días.  Junto con saludar quisiera pedir ayuda para desbloquear celular empresa 94081461, el cual pide PUK para ingresar.  Agradecería tu ayuda a la brevedad posible.
</t>
  </si>
  <si>
    <t>Activar Microsim - N° Celular 92298497</t>
  </si>
  <si>
    <t>Soto Loyola, Cristian Alberto, CAM</t>
  </si>
  <si>
    <t>Activar microsim por favor.</t>
  </si>
  <si>
    <t>Activar celular</t>
  </si>
  <si>
    <t xml:space="preserve">Ramón buen día, te comento que ya migre los datos al nuevo equipo, favor activar para poder enviar el antiguo devuelta, quedo atento a tus comentarios, gracias.
</t>
  </si>
  <si>
    <t>Minutos On Net - Celular 61590064</t>
  </si>
  <si>
    <t>No puedo realizar llamadas desde hace 3 días.</t>
  </si>
  <si>
    <t>Reinicio Contraseña Correo</t>
  </si>
  <si>
    <t>No puedo ingresar al correo por favor verificar o reiniciar si es necesario.</t>
  </si>
  <si>
    <t>Minutos ON Net</t>
  </si>
  <si>
    <t>Señores, agradeceré reponer minutos On Net del móvil 94691356.</t>
  </si>
  <si>
    <t>Reinicio Contraseña - Cuenta Bloqueada</t>
  </si>
  <si>
    <t>No puedo ingresar a correo electronico, me pide contraseña en forma constante.</t>
  </si>
  <si>
    <t xml:space="preserve">Anexo de Telefono </t>
  </si>
  <si>
    <t xml:space="preserve">Estimado Ramon favor de Habilitar a Carolina Rios Salida de teléfono Fijo Locales , para comunicarse con Chilectra.
</t>
  </si>
  <si>
    <t>Restitucion de Minutos</t>
  </si>
  <si>
    <t xml:space="preserve">Señores agradeceré a ustedes me puedan ayudar con la devolución de los minutos que ha consumido los inspectores en llamados a teléfonos de CAM.  Leonardo Osses Celular Nº 93234191
</t>
  </si>
  <si>
    <t>Activacion</t>
  </si>
  <si>
    <t xml:space="preserve">Estimado agradeceré activar SIM 8956023100060315526 IMEI: 355002056379784 CELULAR N° 94691347.
</t>
  </si>
  <si>
    <t>Restitucion de Minutos Inspectores de venta</t>
  </si>
  <si>
    <t>Señores agradeceré a ustedes me puedan ayudar con la devolución de los minutos que ha consumido el inspector en llamados a teléfonos de CAM del usuario Cristian Troncoso Celular 53962005</t>
  </si>
  <si>
    <t>Señores agradeceré a ustedes me puedan ayudar con la devolución de los minutos que ha consumido el inspector en llamados a teléfonos de CAM del usuario Luis Opazo Celular 58647181</t>
  </si>
  <si>
    <t>Señores agradeceré a ustedes me puedan ayudar con la devolución de los minutos que ha consumido el inspector en llamados a teléfonos de CAM del usuario Luis Muños Celular  97460691</t>
  </si>
  <si>
    <t xml:space="preserve">Señores agradeceré a ustedes me puedan ayudar con la devolución de los minutos que ha consumido el inspector en llamados a teléfonos de CAM del usuario Freddy Martinez Celular Nº 92274433
</t>
  </si>
  <si>
    <t>Agradeceré agregar minutos al usuario Sr. Rodrigo Zepeda Pérez, número de celular  94 69 13 35.</t>
  </si>
  <si>
    <t>payroll</t>
  </si>
  <si>
    <t xml:space="preserve">Estimado no tenemos acceso al escritorio remoto para poder acceder a payroll.  
</t>
  </si>
  <si>
    <t>Subir 200 minutos adicionales al celular de Mauricio Morales.</t>
  </si>
  <si>
    <t>Minutos de celular</t>
  </si>
  <si>
    <t xml:space="preserve">Señore favor restituir minutos on net a ni celular N° 94691335.
</t>
  </si>
  <si>
    <t>Solicitud de cotización Servidores para Minera Gaby</t>
  </si>
  <si>
    <t xml:space="preserve">Estimados: Solicitó por favor gestionar cotización de un servidor con las siguientes características.  Adjunto una cotización que se realizo anteriormente donde se muestra en detalle la totalidad de los componentes que se requieren, adicionalmente averiguar la fecha de entrega del servidor y sus periféricos; si es en forma inmediata o en plazo estipulado.  De antemano muchas gracias por su pronta y gentil respuesta
</t>
  </si>
  <si>
    <t xml:space="preserve">TICKET 778323 - EXCHANGE REGISTRO SPAM </t>
  </si>
  <si>
    <t xml:space="preserve">Estimados agregar el dominio @soval.cl al blacklist de la compañía
</t>
  </si>
  <si>
    <t>Minitos ON NET</t>
  </si>
  <si>
    <t xml:space="preserve">Estimado favor realizar devolución de minutos ON NET.
</t>
  </si>
  <si>
    <t xml:space="preserve">Ramón se me quedó también el 94691365 (Oscar Ovalle) favor activar.
</t>
  </si>
  <si>
    <t>Clave bloqueada</t>
  </si>
  <si>
    <t>Torres Torres, Juan Carlos, CAM</t>
  </si>
  <si>
    <t>No permite ingresar al correo.</t>
  </si>
  <si>
    <t>Favor devolver minutos net.</t>
  </si>
  <si>
    <t>carga de minutos on net</t>
  </si>
  <si>
    <t xml:space="preserve">Estimado, favor me pueden cargar minutos ON NET .
Desde ya agradezco la gestión.
</t>
  </si>
  <si>
    <t xml:space="preserve">Ramón favor necesito recargar minutos residuales al teléfono 9334480 agradeceré tu gestión quedo atento a tus comentarios
</t>
  </si>
  <si>
    <t>Solicita notebook por 1 día</t>
  </si>
  <si>
    <t xml:space="preserve">Estimado Ramón: Te agradeceré puedas facilitarme un notebook por sólo 2 días, mañana jueves y el viernes, a fin de que personal del INN que se encuentra realizando una Auditoría al laboratorio pueda emitir sus informes.  Favor me confirmas. Gracias por tu atención,
</t>
  </si>
  <si>
    <t>Error SI</t>
  </si>
  <si>
    <t xml:space="preserve">Estimados la SI 300312018536 fue ingresada y aprobada pero envía este error y no puedo tomarla, favor indicar proceder. Atte.
</t>
  </si>
  <si>
    <t>Reinicio contraseña por red no reconoce clave.</t>
  </si>
  <si>
    <t>Estimados no tengo acceso al compartido carpeta de finanzas 
PyCCorp (\\10.33.10.100) Su ayuda por favor Gracias bmc</t>
  </si>
  <si>
    <t>Acceso a la red</t>
  </si>
  <si>
    <t>Estimados a la espera que se encuentren bien, les agradeceré dar acceso  y verificar que en las carpetas de la red, Carpetas  CAM Cumple; Reclutamiento y selección y Sot, se encuentren con acceso las únicas siguientes personas,
Autorizados  Paulina Zambrano  Patricia Díaz y Carolina Dossi 
17279845-4 Yesenia Paulina Zambrano Zuñiga.  Carpetas de capacitación Patricia Baez, y las mencionadas anteriormente,
Una consulta con que frecuencia se encuentran respaldadas estas carpetas?</t>
  </si>
  <si>
    <t>Me puedes ayudar a desbloquear el acceso a oracle. Hice la solicitud en la pagina, me llego una respuesta, sin embargo la etapa final de cambio no se realizó.</t>
  </si>
  <si>
    <t xml:space="preserve">Agradeceré reponer minutos al usuario Ricardo Varas Monasterio, celular N° 09-61590064. Atte.  Moisés Zárate Ávila
</t>
  </si>
  <si>
    <t>incorporación de Ximena Martínez en escaner de impresoras blanco y negro y de color de Gerencia General</t>
  </si>
  <si>
    <t xml:space="preserve">Estimados solicito de su ayuda para incorporar a Ximena Martínez en el Directorio de escaneo de las impresoras de la Gerencia General.
</t>
  </si>
  <si>
    <t>Activar Microsim - N° Celular 93235237</t>
  </si>
  <si>
    <t>Se activa microsim asociado al equipo celular.</t>
  </si>
  <si>
    <t>No ingresa correo</t>
  </si>
  <si>
    <t>Favor revisar que no ingresa correo y no permite enviar nada.</t>
  </si>
  <si>
    <t>Activar Microsim - N° Celular 94691462</t>
  </si>
  <si>
    <t>Se solicita activar microsim en teléfono Motorola G</t>
  </si>
  <si>
    <t xml:space="preserve">Estimados favor devolver minutos NET
</t>
  </si>
  <si>
    <t>Solicita minutos adicionales H. Pavez</t>
  </si>
  <si>
    <t xml:space="preserve">Estimados, me quedan pocos minutes disponibles y tengo que estar en contacto con proveedores y mandantes.
</t>
  </si>
  <si>
    <t xml:space="preserve">Ramon adjunto la solicitud de minutos indicada.
</t>
  </si>
  <si>
    <t>configuración impresora color para imprimir en A3</t>
  </si>
  <si>
    <t xml:space="preserve">Estimados: Junto con saludarles, solicito de su ayuda para configurar impresora color para imprimir en A3.
</t>
  </si>
  <si>
    <t xml:space="preserve">Estimados no puedo hacer ni recibir llamadas, ni anexo es el 7785.
</t>
  </si>
  <si>
    <t>Carga Minutos - Celular 68308574</t>
  </si>
  <si>
    <t>Solicita carga de minutos</t>
  </si>
  <si>
    <t>Señores agradeceré a ustedes me puedan ayudar con la devolución de los minutos que ha consumido en llamados a teléfonos de CAM James Lagos Celular Nº 61914016</t>
  </si>
  <si>
    <t>Link para desbloquear</t>
  </si>
  <si>
    <t xml:space="preserve">Ramón: Agradeceré me puedas ayudar a ingresar el siguiente link 
https://www.wetransfer.com/downloads/16bff28fa5cb3231c79fe9af94dd6b7720140211115019/b81edb71cf4145e81e090dd52c8ed43f20140211115019/b31860
Lo anterior se debe a que estamos participando de una licitación para Entel y estas son las bases que debemos descargar. </t>
  </si>
  <si>
    <t>Minutos on-net</t>
  </si>
  <si>
    <t xml:space="preserve">Ramón favor liberar minutos on-net de mi celular N° 94691335
</t>
  </si>
  <si>
    <t>GSI14-0801 MODIFICACION PERIODO CONTABLE 2014</t>
  </si>
  <si>
    <t>Estimados junto con saludarlos, agradeceré su ayuda para solucionar factura ingresada en el mes de marzo 2014 por el modulo de importaciones que esta contabilizada con IVA 19% debiendo ser IVA Irrecuperable.  Cabe señalar que no podemos regularizar este documento porque no nos deja revertir las líneas.</t>
  </si>
  <si>
    <t xml:space="preserve">Estimados favor verificar y mover si es necesario las siguientes estaciones de trabajo en el AD de Chile y el repositorio asociado al mismo:
chlcamp110122 - chlcamp110099
</t>
  </si>
  <si>
    <t>Estimado Ramon: Favor Cargar Minutos On Net , gracias.</t>
  </si>
  <si>
    <t xml:space="preserve">Estimado favor, puedes restablecer los minutos de mi cel 94432384
</t>
  </si>
  <si>
    <t>Señores agradeceré a ustedes me puedan ayudar con la devolución de los minutos que he consumido en llamados a teléfonos de CAM. James Lagos Celular 61914016</t>
  </si>
  <si>
    <t xml:space="preserve">pagina GPS movistar </t>
  </si>
  <si>
    <t xml:space="preserve">https://app.movistargps.cl/KKJ/Mapa/Mapy.aspx Estimados  al abrir la pagina del GPS de Movistar me sale este recuadro 
</t>
  </si>
  <si>
    <t>Marco favor autorízame 200 minutos.</t>
  </si>
  <si>
    <t>recepcion sycl ha compartido el álbum "cam marzo" contigo</t>
  </si>
  <si>
    <t xml:space="preserve">Estimado necesito descargar estos archivo el mes pasado lo hicieron ustedes.  buenas tardes: adjunto información mensual del mes de febrero 
link: https://onedrive.live.com/?cid=8cef05a3d96b6c6e#cid=8CEF05A3D96B6C6E&amp;id=8CEF05A3D96B6C6E%21278
</t>
  </si>
  <si>
    <t>Minutos adicionales y on net</t>
  </si>
  <si>
    <t xml:space="preserve">Ramón favor cargar minutos on net y en lo posible minutos adicionales ya que hemos estado en proceso de reclutamiento para el sot soc y ya no puedo llamar. Toma en consideración ademas que se me bajaron los minutos asignados en 100 este mes.  Adrian Ortiz Ceballos
</t>
  </si>
  <si>
    <t>Solicitud Serv. Técnico - Serie M6201800132/ Carlos Silva Vildosola 824 San Miguel</t>
  </si>
  <si>
    <t xml:space="preserve">Ramón, por favor solicitar servicio técnico para nuestra impresora Serie M6201800132 ubicada en Carlos Silva Vildosola 824 San Miguel.  Motivo; el rodillo el cual saca la hoja de la impresora está emitiendo un ruido que al parecer está forzando esta pieza.
</t>
  </si>
  <si>
    <t>carga de minutos</t>
  </si>
  <si>
    <t xml:space="preserve">Estimado: Me puede gestionar La carga de minutos a mi celular N°68315644, por favor.
</t>
  </si>
  <si>
    <t>Adquisicion multiplexor VGA 1 entrada 4 salidas.</t>
  </si>
  <si>
    <t xml:space="preserve">Estimados se requiere la adquisición de un multiplexor VGA 1 entrada 4 salidas más un monitor de 32”.  Saludos cordiales.
</t>
  </si>
  <si>
    <t>MINUTOS ADICIONALES</t>
  </si>
  <si>
    <t xml:space="preserve">Ramón: Agradeceré puedas asignar minutos a SIM 94691413.
</t>
  </si>
  <si>
    <t>Anexo para Cristobal Nilo</t>
  </si>
  <si>
    <t xml:space="preserve">Estimados agradeceré asignar un número de anexo telefónico al Sr. Cristobal Nilo.
</t>
  </si>
  <si>
    <t>Favor devolver minutos</t>
  </si>
  <si>
    <t>No puedo realizar llamadas</t>
  </si>
  <si>
    <t>Devolución Minutos NET</t>
  </si>
  <si>
    <t>Favor devolver minutos NET a 74781046.</t>
  </si>
  <si>
    <t xml:space="preserve">Favor verificar y mover si es necesario la siguiente estación de trabajo en el AD de Chile y el repositorio asociado al mismo chlcamp111393
</t>
  </si>
  <si>
    <t>Notebook Pudahuel PA 8095</t>
  </si>
  <si>
    <t xml:space="preserve">Ramon: Se confirma compra de acuerdo a lo indicado, favor indicar cuándo podremos disponer del equipo para informarlo al cliente, gracias.
</t>
  </si>
  <si>
    <t>Reposición de minutos en celular</t>
  </si>
  <si>
    <t>Estimado favor reponer minutos en celular: 94346927. De antemano Gracias!</t>
  </si>
  <si>
    <t xml:space="preserve">Nextel </t>
  </si>
  <si>
    <t xml:space="preserve">Ramón Favor adicionar al pedido completo de Nextel lo siguiente 
1 equipo solo radio
1 equipo radio y minutos de celular
Esto se debe a que no contemplamos al personal de bodega en nuestra solicitud Slds Paulo
</t>
  </si>
  <si>
    <t>enviando por correo electrónico: Cristian Abarca minutos</t>
  </si>
  <si>
    <t xml:space="preserve">Estimado. Favor considerar lo solicitado.  Aumento de minutos 40%
</t>
  </si>
  <si>
    <t>Minutos Celular JAE</t>
  </si>
  <si>
    <t xml:space="preserve">Estimado agradeceré puedas revisar mis minutos de Celular que al parecer se acabaron.
</t>
  </si>
  <si>
    <t>Habilitar llamadas - Anexo 7920</t>
  </si>
  <si>
    <t>Mora Verni, Natalia Ivette, CAM</t>
  </si>
  <si>
    <t>No puedo realizar llamadas a telefonos externos.</t>
  </si>
  <si>
    <t xml:space="preserve">Estimados favor verificar y mover si es necesario la siguiente estación de trabajo en el AD de Chile y el repositorio asociado al mismo chlcamp111393
</t>
  </si>
  <si>
    <t xml:space="preserve">Permisos </t>
  </si>
  <si>
    <t xml:space="preserve">Estimado: Junto con saludar solicito me puedas gestionar los permisos en Oracle como CAM Chile recepción usuario cl172533078
</t>
  </si>
  <si>
    <t>Me puedes aumentar los minutos por favor</t>
  </si>
  <si>
    <t xml:space="preserve">Ramón: Auméntame los minutos por favor... no se poruqe se me acabaron...  Saludos , Gonzalo
</t>
  </si>
  <si>
    <t>Minutos celular 6-1918174 Juan Becerra Manriquez</t>
  </si>
  <si>
    <t>Ramón. Favor tu ayuda y gestión,
Agradeceré asignar minutos  celular N° 6-1918174 , no tiene saldo y re quiero comunicarme con  colaboradores, ejecutivos chilectra y el ITO de Independencia, agradeceré tu gestión.</t>
  </si>
  <si>
    <t>Corregir proveedor duplicado.</t>
  </si>
  <si>
    <t xml:space="preserve">Estimados, agradeceré de su ayuda para solicitar a conso¿ultores ORCALE la eliminación del siguiente proveedor que esta duplicado.  Favor eliminar el proveedor que tiene el RUT con “puntos” 77.802.430-6
</t>
  </si>
  <si>
    <t>Minutos On Net celular 68437461</t>
  </si>
  <si>
    <t xml:space="preserve">Estimado agradeceré habilitar minutos On Net cel n° 68437461. o en su defecto proporcionar minutos adicionales.
</t>
  </si>
  <si>
    <t xml:space="preserve">Estimados favor asignar minutos para este móvil 93428221 desde ya gracias
</t>
  </si>
  <si>
    <t>Favor devolver minutos NET 90153790</t>
  </si>
  <si>
    <t xml:space="preserve">Estimado Personal desvinculado desde el 04 de Marzo 2014  a la fecha.  Algunos ya fueron notificados por sus propias áreas.
</t>
  </si>
  <si>
    <t>AUMENTO DE MINUTOS</t>
  </si>
  <si>
    <t xml:space="preserve">Favor aumentar minutos para coordinación puesta en marcha Brigada de Emergencia SOT Chilectra a SIM N° 93207856
</t>
  </si>
  <si>
    <t xml:space="preserve">PC escritorio </t>
  </si>
  <si>
    <t xml:space="preserve">Ramón, necesito me puedas aportar un computador de escritorio y una impresora de punto para el servicio de bodega en el PAC. No es necesario que este plataformado Chilectra, dado que es para emisión de guías.  Atte Andrés Orellana S.
</t>
  </si>
  <si>
    <t>Aumento Minutos - Abonado 94691351</t>
  </si>
  <si>
    <t>Favor realizar carga del 20% del plan base.</t>
  </si>
  <si>
    <t>Solicitud Microsim - Abonado 97460479</t>
  </si>
  <si>
    <t>simcard no funciona favor solicitud recambio.</t>
  </si>
  <si>
    <t>Indica clave de red bloqueada.</t>
  </si>
  <si>
    <t>CARGAR MINUTOS</t>
  </si>
  <si>
    <t xml:space="preserve">Ramon favor tu gestión para devolver los minutos ON:NET de Fernando Suazo 93494758, 
</t>
  </si>
  <si>
    <t>Reinicio contraseña Oracle</t>
  </si>
  <si>
    <t>Factibilidad enlace</t>
  </si>
  <si>
    <t xml:space="preserve">Favor validar la posible instalación de enlace desde abril en El Roble 845, Lampa. Arte,  LDF
</t>
  </si>
  <si>
    <t xml:space="preserve">Estimados: agradeceré gestionar minutos ON net para móvil 94691606, desde ya gracias.
</t>
  </si>
  <si>
    <t xml:space="preserve">Estimado Ramon agradeceré tu gestión para la carga de minutos adicionales en la línea indicada en archivo adjunto
</t>
  </si>
  <si>
    <t xml:space="preserve">Estimados favor verificar y mover si es necesario las siguientes estaciones de trabajo en el AD de Chile y el repositorio asociado al mismo:
chlcamp111384 - chlcamp111387 - chlcamp111386 - chlcamp111388 - chlcamp111389 y chlcamf111417
</t>
  </si>
  <si>
    <t>Soporte a usuarios oracle - Creación Usuarios Oracle Amarillo</t>
  </si>
  <si>
    <t xml:space="preserve">Ramon Buenas tardes. Falto incluir a estos dos usuarios:
Maximiliano Rivera Tabitaud	17110785-7	CAM Chile Solicitante De Compras y CAM Chile Logística Consultas
Ramiro Ávila Ortega	15786759-8	CAM Chile Solicitante De Compras y CAM Chile Logística Consultas
Favor gestionar la creación, gracias.
</t>
  </si>
  <si>
    <t>Acceso Compartido</t>
  </si>
  <si>
    <t xml:space="preserve">Favor generar acceso al \\camfserver\Prevencion de Riesgos\Año 2014 A los  cl 176707232 cl 140339539
</t>
  </si>
  <si>
    <t xml:space="preserve">Favor devolver minutos NET. Atte.
</t>
  </si>
  <si>
    <t>Creción de CL para consultores</t>
  </si>
  <si>
    <t xml:space="preserve">Favor crear CL para consultor, Agustín Aguilera Díaz Rut 17.651.237-7 para ingreso a red Naranjo.
</t>
  </si>
  <si>
    <t>Statement of account</t>
  </si>
  <si>
    <t xml:space="preserve">Estimados favor agregar dominio al blacklist de la compañía statement@sky.com
</t>
  </si>
  <si>
    <t xml:space="preserve">Celular </t>
  </si>
  <si>
    <t xml:space="preserve">Ramon te agradeceré me puedas ayudar con el siguiente tema.   El celular está fallando, queda sin señal y debo apagarlo unos momento para que vuelve a funcionar, esto está pasando cada vez más seguido, por otro lado en el momento que estoy hablando con alguien comienza con un ruido extraño y no se escucha a la otra persona.  Mi numero de celular es 93214625, este teléfono lo tengo hace como 5 años
</t>
  </si>
  <si>
    <t>ingreso operaciones</t>
  </si>
  <si>
    <t>Estimados a la espera que se encuentren bien, les indico nuevo ingreso a la compañía para sus respectivas gestiones,
Felipe Alejandro Burdiles Herrera 12086114-k</t>
  </si>
  <si>
    <t>Favor autorizar</t>
  </si>
  <si>
    <t xml:space="preserve">Ramon buenas tardes. Según lo autorizado en correo precedente, favor proceder con el envío de un equipo celular, gracias. 
</t>
  </si>
  <si>
    <t>PERDIDA DE CELULAR</t>
  </si>
  <si>
    <t xml:space="preserve">Ramón adjunto scanner de la constancia en Carabineros de Chile, Retén móvil, Alameda/Ahumada.
</t>
  </si>
  <si>
    <t>Mensaje de Vacaciones</t>
  </si>
  <si>
    <t>Favor desactivar el mensaje de vacaciones de outlook para todos los dominios locales.</t>
  </si>
  <si>
    <t>Favor reponer minutos On Net.</t>
  </si>
  <si>
    <t xml:space="preserve">Estimado favor reponer minutos a Cristian Soto.
</t>
  </si>
  <si>
    <t xml:space="preserve">ingreso Unidad de medición </t>
  </si>
  <si>
    <t xml:space="preserve">Estimados agradeceré  crear cuenta cl , para el sr. Indicado a continuación, la solicitud de equipo la realizará la jefatura a quién copio JULIO Enrique MEDINA GUTIERREZ 14190002-1 
</t>
  </si>
  <si>
    <t>Minutos de Celular.</t>
  </si>
  <si>
    <t xml:space="preserve">Estimados favor generar devolución de minutos ON-NET del siguiente numero 61590064 Ricardo Varas
</t>
  </si>
  <si>
    <t>Telefono Nokia C1</t>
  </si>
  <si>
    <t>Muchas Gracias Ramon,   Me podrías  dar los minutos On Net del N°  7-1415017</t>
  </si>
  <si>
    <t xml:space="preserve">Estimado Ramon Herrera : quisiera pedir restablecer minutos de compañía . Quedo atento a su respuesta MUCHAS GRACIAS.
</t>
  </si>
  <si>
    <t>Ramon me quede sin minutos en celular.</t>
  </si>
  <si>
    <t>Solicitud de Minutos Adicionales</t>
  </si>
  <si>
    <t xml:space="preserve">Estimado Ramón favor gestionar minutos adicionales a móvil del señor Mauricio Valenzuela:  Celular: (56 9) 445 2101
</t>
  </si>
  <si>
    <t xml:space="preserve">Ramon favor cargar 200 minutos adicionales Gonzalo Fuentes </t>
  </si>
  <si>
    <t>Ramon Favor cargar 200 minutos adicionales Boris Barraza</t>
  </si>
  <si>
    <t>Ramon fFavor cargar 200 minutos adicionales a mi celular</t>
  </si>
  <si>
    <t>Plataformar PC - Gcia. Op. RFOR</t>
  </si>
  <si>
    <t>Solicito realizar el plataformado del siguiente equipo: Dell Optiplex 755 s/n: DLKZTF1 Inv. Activo CH-110519 Usuario a configurar es CL105676220 –  rfor@cam-la.com  - Olivares Reyes, Rodrigo Francisco, CAM</t>
  </si>
  <si>
    <t>Recarga de Minutos</t>
  </si>
  <si>
    <t xml:space="preserve">Estimado: Después de un cordial saludo la presente es solicitar las recarga de minutos a  mi móvil N° 68315644.
</t>
  </si>
  <si>
    <t xml:space="preserve">Estimados. Se requiere la adquisición de un multiplexor VGA 1 entrada 4 salidas más un monitor de 32”.
</t>
  </si>
  <si>
    <t>Solicitud Equipo Usuario</t>
  </si>
  <si>
    <t>Instalar recursos tecnologico para usuario Rodrigo Olivares en el primer piso Tarapacá 934.</t>
  </si>
  <si>
    <t>Creación Anexo Fijo</t>
  </si>
  <si>
    <t>Favor crear anexo fijo para el usuario Rodrigo Olivares con la autorización del correo precedente de Moises Zarate</t>
  </si>
  <si>
    <t>50 minutos Adiconales Movil entel 99716467</t>
  </si>
  <si>
    <t xml:space="preserve">Ramon necesito puedas asignar en forma urgente, 50  minutos adicional l al móvil que atiende a clientes en MT de Chilectra y que debe estar en comunicación con el Despacho.
0999716467 13.898.898-8 Omar Antonio Cerón Cabezas Inspector Media Tensión
</t>
  </si>
  <si>
    <t>Problemas al emitir Guia de Despacho</t>
  </si>
  <si>
    <t xml:space="preserve">Buenas Tardes: Bueno el tema es el siguiente, esta situación no es siempre, solo sucede  a veces, hago los pasos que corresponden correctamente y luego de llenar los datos para emitir la guía de despacho al dar el enter se queda más de lo normal como buscando información y es cuando se produce esta situación que no me permite avanzar para emitir la guía esto puede demorar hasta más de media hora en estar refrescando datos y nada, no sé porque se produce, pero lamentablemente me sucede en los momentos peak de mi trabajo, esperando ser de alguna ayuda
</t>
  </si>
  <si>
    <t>Datos supervisor</t>
  </si>
  <si>
    <t xml:space="preserve">Sres. Adjunto datos del supervisor para crear usuario de PC portería Zenteno. Supervisor Alejandro Olivares Silva CI 8312059-2 Correo supervisor.norte@securitaschile.com fono 90515138
</t>
  </si>
  <si>
    <t>Anexo de Juan Bascuñan</t>
  </si>
  <si>
    <t>Estimado necesito me puedan crear un anexo para Francisco Soto en el Subterraneo de Tarapacá (BMS)  con salida para llamadas locales, podemos utilizar el que está en el puesto de Hector Pavez manteniendo el Número 7308.</t>
  </si>
  <si>
    <t>Levantamiento Cuenta Oracle de Juan Bascuñan</t>
  </si>
  <si>
    <t>Solicitud de Minutos Celular</t>
  </si>
  <si>
    <t>Vera Sepulveda, Juan Carlos, CAM</t>
  </si>
  <si>
    <t xml:space="preserve">Ramon: Te agradeceré me puedas dar minutos para el móvil N° 62065341.
</t>
  </si>
  <si>
    <t>Minutos Celular Juan Bascuñan</t>
  </si>
  <si>
    <t>Estimados agradeceré puedan aumentar en un 40% los minutos del celular de Juan Bascuñan por las funciones que actualmente desempeña.</t>
  </si>
  <si>
    <t>Sistema de Control del HEGC</t>
  </si>
  <si>
    <t xml:space="preserve">Estimados agradecería pudieras descargar la información asociada al siguiente lin: https://www.dropbox.com/sh/gvs8isaf3ok2jpw/xZTNkAFONl
La carpeta de destino es la siguiente:\\Chlcamf111031\Automatizaciòn\RAPA Temporal Desde ya muchas gracias.  
Rodrigo Paredes A.
</t>
  </si>
  <si>
    <t xml:space="preserve">Ramon: favor solicitar revisar mi Clave al Oracle antiguo, ya que no puedo acceder CL134868147
</t>
  </si>
  <si>
    <t>Pincheira Tripainao, Elizabeth Alejandra, CAM</t>
  </si>
  <si>
    <t xml:space="preserve">Estimado agradeceré me puedan ayudar con la devolución de los minutos consumido en llamados a teléfonos de CAM.  Luis Muñoz Celular Nº 97460691. 
</t>
  </si>
  <si>
    <t>solicitud conexión ftp</t>
  </si>
  <si>
    <t xml:space="preserve">Ramon estamos realizando algunas pruebas de aplicaciones Web para telemedida GG.CC con la empresa Qdos, para ello requiero me des acceso para conectarme el siguiente link, servicios-cam.q2.cl.
</t>
  </si>
  <si>
    <t>Desbloqueo PC Ximena Yañez</t>
  </si>
  <si>
    <t>Estimado en virtud de la licencia médica que tiene Ximena, Claudio se encuentra reemplazándola en alguna de sus labores, en el PC de Ximena que posee programas especiales. Producto de una actualización automática el pc se bloqueo, y no tenemos la password, quisiera me pudieras ayudar a desbloquear el equipo para continuar con la lecturas remotas de manera normal.  Los datos son: Cl159639401 CH110667</t>
  </si>
  <si>
    <t>Instalar Java y Plugin Oracle - CL126678584</t>
  </si>
  <si>
    <t>Favor contactar al usuario Jara San Martin, Rene Mauricio, CAM - CL126678584 al anexo 7424 y coordinar la instalación de Java y el plugin asociado para el sistema Oracle.</t>
  </si>
  <si>
    <t>ACTIVAR NUMERO DE PEDRO MUÑOZ</t>
  </si>
  <si>
    <t xml:space="preserve">Ramon Favor activar nuevo número de celular de Pedro Muñoz.
</t>
  </si>
  <si>
    <t>Instalacion de plataforma Virtual para Trabajo de Fluj BT</t>
  </si>
  <si>
    <t>Buen Día Ramón: Por el presente solicito de tu intervención ya que necesitamos utilizar el software de extracción de datos técnicos de Chilectra “Flujo BT”. Debido a que recientemente se nos cambió la estación de trabajo con una característica tecnológica superior a la que soporta dicho programa (SO 64bits); es que se requiere con urgencia una pronta solución para una correcta compatibilidad del programa</t>
  </si>
  <si>
    <t xml:space="preserve">Estimado Ramón agradeceré gestionar la compra del siguiente Notebook para nuestro cliente Chilectra, favor enviar cotizaciones respectivas, gracias.  NoteBook Sony VAIO SVP13215CLB
</t>
  </si>
  <si>
    <t>Permisos Carpeta</t>
  </si>
  <si>
    <t xml:space="preserve">Ramon favor tu ayuda, necito tener acceso a esta carpeta compartida.  Finanzas CAM CHILE (\\camfserver)
</t>
  </si>
  <si>
    <t xml:space="preserve">Ramón favor asignar minutos a sim 94691413.
</t>
  </si>
  <si>
    <t xml:space="preserve">Estimado agradeceré me puedan ayudar con la devolución de los minutos que he consumido en llamados a teléfonos de CAM. Elizabeth Pincheira Celular Nº 97452657
</t>
  </si>
  <si>
    <t>Clave de red bloqueada</t>
  </si>
  <si>
    <t>Clave se encuentra bloqueada</t>
  </si>
  <si>
    <t>Correo electrónico</t>
  </si>
  <si>
    <t xml:space="preserve">Estimados,  favor cargar celular 89037543 reembolsando los minutos llamados a CAM
</t>
  </si>
  <si>
    <t>error con synergia</t>
  </si>
  <si>
    <t xml:space="preserve">Estimado según lo conversado con la mesa de ayuda, envió pantallazo, desde ayer en la tarde synergia  me arroja el siguiente error y eso genera retraso en mis funciones.
</t>
  </si>
  <si>
    <t>Activar minutos on net</t>
  </si>
  <si>
    <t>Solicitud de Minutos Cel N° 07.477.5931</t>
  </si>
  <si>
    <t xml:space="preserve">Señores: Favor, incorporar los minutos adicionales que se solicitan, Gracias,
</t>
  </si>
  <si>
    <t>acceso internet señor Enrique de Mulder</t>
  </si>
  <si>
    <t xml:space="preserve">Estimados: Favor dar acceso a internet al señor Enrique De Mulder, quien se encuentra en la oficina de Martha Parada.
</t>
  </si>
  <si>
    <t>Impresora ID:W3019610081 - Problemas Multifuncional</t>
  </si>
  <si>
    <t xml:space="preserve">                Favor solicito servicio técnico para la impresora ID: W3019610081 ubicada en la sede de Valdivia ubicada en Ramón Picarte # 3981 Camino El Retiro, Parcela 17.  Contacto Victor Martinez o Eduardo Gonzalez. Duda o consultas me pueden contactar para realizar o probar alguna configuración, no permite imprimir ni escaner sino solicita clave
</t>
  </si>
  <si>
    <t>Cambio de Anexo</t>
  </si>
  <si>
    <t xml:space="preserve">Ramon Te solcito por favor el cambio de anexo estoy sentado donde está el 7744 de Ivan Perez y mi anexo es el 7706, Iván por el momento está en el subterráneo.
</t>
  </si>
  <si>
    <t>Solicitud de Clave oracle</t>
  </si>
  <si>
    <t xml:space="preserve">Estimados necesito que me den clave de acceso a oracle, modulo: Informe de gastos - Solicitante de compras - 
Comprador general Para: Cristian Hermosilla rut: 12530261-0
Daniel Molina rut: 15529068-4 Victor Henriquez rut: 15867852-7
</t>
  </si>
  <si>
    <t>Minutos OT NET</t>
  </si>
  <si>
    <t xml:space="preserve">Estimado Ramón Solicito se pueda  devolver minutos OT NET  de celular n° 92258944 asignado a  Hernan Roman B.
</t>
  </si>
  <si>
    <t>Traslado de Alicia Flores</t>
  </si>
  <si>
    <t xml:space="preserve">Señores TI, necesitamos un punto de red en el 2do. Piso de Tarapacá al lado de Florencio Araya, donde se instalará a Alicia Flores.  Moises, necesitamos las cuentas para imputar este gasto.  Atenta a sus comentarios,
</t>
  </si>
  <si>
    <t>Habiltación de Fonos - Area Gestión de Pérdidas</t>
  </si>
  <si>
    <t xml:space="preserve">Ramón junto con saludarte, favor puedas habilitar para realizar llamadas a los siguientes teléfonos:
ALEXIS MARCELO LAFUENTE VALDIVIA 17.611.731-1 94427493 6100084606782 HECTOR ARMANDO JARA ALLENDE 10.809.005-7 68780120 6100085142985
</t>
  </si>
  <si>
    <t xml:space="preserve">Estimados favor verificar y mover si es necesario la siguiente estación de trabajo en el AD de Chile y el repositorio asociado al mismo: chlcamf111416
</t>
  </si>
  <si>
    <t xml:space="preserve">Ramón quiero reportar el extravío del equipo celular CAM a mi cargo, con numero de abonado 95475997.
Agradeceré gestionar bloqueo del equipo y reposición.
</t>
  </si>
  <si>
    <t>Minutos telefono movil.</t>
  </si>
  <si>
    <t>Pérez Sagredo, Cristian Eduardo, CAM</t>
  </si>
  <si>
    <t xml:space="preserve">Don Ramon favor restituir minutos a teléfono 61680624.
</t>
  </si>
  <si>
    <t>Desbloqueo Claves</t>
  </si>
  <si>
    <t>Lagos Acuña, James Henry, CAM</t>
  </si>
  <si>
    <t>Clave de red bloqueado, favor reiniciar.</t>
  </si>
  <si>
    <t>Hemos realizado traslado de sede desde Zenteno 2 a Tarapacá 934 P3, favor reconfigurar anexo.</t>
  </si>
  <si>
    <t xml:space="preserve">Ingeniero Sot solicitud equipos cl </t>
  </si>
  <si>
    <t xml:space="preserve">Estimados a la espera que se encuentren bien, les Adjunto a ustedes nuevo ingreso  para el sot, para lo cual  agradeceré crear cuenta correo,  Notebook  y Celular  adjunto los formularios respectivos, 
Luis,  agradeceré puedas otorgarnos un espacio físico (escritorio, teléfono etc) para  este sr,  (Moisés Zarate tenía un alumno en práctica y quedó su puesto vacante,   por ejemplo)
</t>
  </si>
  <si>
    <t xml:space="preserve">Solicitud de cuenta Administrativa </t>
  </si>
  <si>
    <t>Estimados a la espera que se encuentren bien, les agradeceré para el ingreso de la Administrativa  crear cuenta correo y cl según el siguiente detalle, para otras consultas  copio a la jefatura Cristian Abarca Display	CAM  Nombre completo Peggy Andrea Mardones Martínez  RUT 14150192-5</t>
  </si>
  <si>
    <t>Mitutos inspector Pablo Medina</t>
  </si>
  <si>
    <t xml:space="preserve">Ramon Favor tu ayuda para cargar minutos a celular de pablo medina Gracias Nelson Belmar
</t>
  </si>
  <si>
    <t>Responsabilidades Proy. Amarillo</t>
  </si>
  <si>
    <t xml:space="preserve">Ramon agradeceré otorgar responsabilidades sobre el proyecto Amarillo a Victor Lazo Contreras, quien cumplirá la misión de creación del maestro de proveedores.  CL130707831
</t>
  </si>
  <si>
    <t>Problemas Oracle</t>
  </si>
  <si>
    <t xml:space="preserve">Estimado sigo con problemas no me considera la nueva clave como tampoco la anterior.
</t>
  </si>
  <si>
    <t>Anexo</t>
  </si>
  <si>
    <t xml:space="preserve">Hola Ramon Ayúdame con mi anexo ya estoy en la oficina
</t>
  </si>
  <si>
    <t>Reporte para panel operativo</t>
  </si>
  <si>
    <t xml:space="preserve">Estimados Al descargar el reporte finaliza con advertencia.
Ojala me puedan ayudar Gracias
</t>
  </si>
  <si>
    <t>Bodegas CAM San Martin</t>
  </si>
  <si>
    <t>Favor desbloquear acceso. Atte.,  LDF
Don Luis 
Los accesos a  DVR ( equipos de grabación de cctv) son los siguientes: 
DVR1, IP: 200.68.30.98  ,  usuario: admin , clave :12345. 
DVR2, IP: 200.68.30.97 ,   usuario: admin , clave :12345.</t>
  </si>
  <si>
    <t xml:space="preserve">Estimados favor verificar y mover si es necesario la siguiente estación de trabajo en el AD de Chile y el repositorio asociado al mismo: chlcamf110843
</t>
  </si>
  <si>
    <t xml:space="preserve">Por favor me podrías facilitar 100 min adicionales a mi celular Estoy haciendo coordinaciones para amarillo </t>
  </si>
  <si>
    <t>Insumos máquina credenciales</t>
  </si>
  <si>
    <t xml:space="preserve">Hola Ramón, necesito comprar cuanto antes los insumos para la máquina de credenciales, cómo procedemos con esto? Los compran ustedes como TI o yo directamente? Saludos,
</t>
  </si>
  <si>
    <t xml:space="preserve">Estimado: Favor me puede resetear la clave Oracle ya que no puedo ingresar Mi usuario es  cl181578920
</t>
  </si>
  <si>
    <t xml:space="preserve">Estimado, favor reembolsar minutos realizados a nros. de la compañía. celular 8-5020352
</t>
  </si>
  <si>
    <t>cambio hora en el pc</t>
  </si>
  <si>
    <t xml:space="preserve">Estimados: El reloj del PC está una hora atrasado. Favor revisar.
</t>
  </si>
  <si>
    <t xml:space="preserve">Estimado: después de un cordial saludo, la presente es solicitar la carga de minutos a Juan Bascuñan, el numero de su celular es 89037543.
</t>
  </si>
  <si>
    <t xml:space="preserve">Estimados Señores TI: Mucho agradeceré el poder generar la devolución de los minutos ON-NET para el teléfono celular que tengo a mi cargo, ya que según lo consultado al N° 103 tengo poco saldo.  Número 94691416 desde ya muchas gracias y quedo atento a vuestros comentarios.
</t>
  </si>
  <si>
    <t xml:space="preserve">Señores agradeceré a ustedes me puedan ayudar con la devolución de los minutos que he consumido en llamados a teléfonos de CAM.  Christopher Lagos Celular 92800907
</t>
  </si>
  <si>
    <t xml:space="preserve">Ramon Favor devolver minutos NET 
</t>
  </si>
  <si>
    <t xml:space="preserve">Junto con saludarte, agradeceré dar Aprobación para la adquisición de 2 chips telefónicos para completar sistemas de comunicación de Inspectores de Pérdidas:
</t>
  </si>
  <si>
    <t>solicitud de bajar archivo</t>
  </si>
  <si>
    <t xml:space="preserve">Estimado Ramón agradeceré nos puedas bajar el siguiente archivo. https://www.dropbox.com/s/b1jqisydb4nfrpz/PrimeWeb20140207.zip
</t>
  </si>
  <si>
    <t>Ramon favor cargar minutos al celular 68319648, ya que cliente tienen teléfonos de otra compañía.</t>
  </si>
  <si>
    <t>Estimados, buenas tardes, necesito puedan liberar los minutos On Net del equipo, 95401401,</t>
  </si>
  <si>
    <t>Incorporación F.Prieto</t>
  </si>
  <si>
    <t xml:space="preserve">Estimado agradeceré proceder bajo mi autorización, anexo fijo atte Juan Abrigo
</t>
  </si>
  <si>
    <t>reposición minutos</t>
  </si>
  <si>
    <t xml:space="preserve">Ramon favor reponer minutos al móvil 94691462.
</t>
  </si>
  <si>
    <t>Restitución de Minutos On Net</t>
  </si>
  <si>
    <t>Favor restituir los minutos CAM</t>
  </si>
  <si>
    <t xml:space="preserve">Solicita acceso a carpeta compartida </t>
  </si>
  <si>
    <t xml:space="preserve">Ramon Favor habilitar acceso a la siguiente carpeta Camfserver/Area Certificacion al usuario Francisco Caceres 
Muchas gracias,
</t>
  </si>
  <si>
    <t>SIGMA fell..</t>
  </si>
  <si>
    <t xml:space="preserve">Estimado de acuerdo a lo conversado, el SIGMA sigue sin funcionar, ayer ocurrió lo mismo, pero después volvió a funcionar cuando usted se contactó conmigo
</t>
  </si>
  <si>
    <t>presentamos problemas de conexion al PrimeWeb error el url solicitado</t>
  </si>
  <si>
    <t xml:space="preserve">Ramon presentamos problemas de conexión al Prime Web error el url solicitado se agradece tu gestión
</t>
  </si>
  <si>
    <t>Configurar Perfil - Usuario Reemplazo</t>
  </si>
  <si>
    <t>Estimados configurar el siguiente perfil:
Display: Estay Olivos, Virginia Soledad, EXTERNO User: vseo
Login: CL106389446 Contraseña:Passw0rd Correo: vseo@cam-la.com.  En el computador asociado a CHLCAMF110074 de la usuaria CL078128771 - Alarcon Soto, Maribel Viviana, CAM.  Replicar las mismas configuraciones en el nuevo perfil (Archivos, Impresoras, etc.).</t>
  </si>
  <si>
    <t>OC  Eugenio Moreno (A-26)</t>
  </si>
  <si>
    <t xml:space="preserve">Estimados Informo a ustedes, que se ha presentado el siguiente problema en Oracle:
Imposibilidad de incorporar proveedor(ya creado en nuestra base)al momento de crear la OC correspondiente, 
</t>
  </si>
  <si>
    <t>ME PUEDES AYUDAR A DEJAR COMPARTIDA LA CARPETA CON LA INFORMACION DE DON JUAN IGNACIO PARA VER LOS TRASLADOS.</t>
  </si>
  <si>
    <t>Creación de carpeta en red con acceso para I.Messenger y P.Caraá</t>
  </si>
  <si>
    <t>teléfono inoperativo 3897836</t>
  </si>
  <si>
    <t xml:space="preserve">Ramón. Buenos días. Se necesita revisar teléfono  ya que se encuentra inoperativo para llamar y recibir.
</t>
  </si>
  <si>
    <t xml:space="preserve">Señal movistar </t>
  </si>
  <si>
    <t xml:space="preserve">Estimados agradeceré realizar el llamado o reclamo respectivo a Movistar, dado que  estamos en pleno proceso de Reclutamiento y los llamados se cortan,  no tenemos señal, 
Los teléfonos quedan inhabilitado,  les agradeceré puedan averiguar que ha pasado con el servicio,
</t>
  </si>
  <si>
    <t>Solicita toner</t>
  </si>
  <si>
    <t xml:space="preserve">Estimados agradeceré gestionar la reposición de tóner, para la fotocopiadora ubicada en el segundo piso área de telemedida
</t>
  </si>
  <si>
    <t>buzón vacío</t>
  </si>
  <si>
    <t xml:space="preserve">Estimados: mi buzón quedó vacío y el que tiene los correos es el buzón 2014. Favor arreglar además de los contactos.
</t>
  </si>
  <si>
    <t>Minutos disponibles</t>
  </si>
  <si>
    <t xml:space="preserve">Ramon necesito liberar los minutos de llamados a otras compañías para los siguientes números, debido a que estamos haciendo reclutamiento masivo de personas y tenemos que contactar más de 400 personas. 
Patricia 94691370 - Paulina 89222315 - Ana 94691400 - Carolina 63101204
</t>
  </si>
  <si>
    <t xml:space="preserve">Roaming </t>
  </si>
  <si>
    <t xml:space="preserve">Ramón, favor activame el roaming entre el 06 y 15 de Marzo 2014. </t>
  </si>
  <si>
    <t>Página http://chile.cam-la.com/ está caída...</t>
  </si>
  <si>
    <t>Problemas con la conexion a internet</t>
  </si>
  <si>
    <t xml:space="preserve">Hola Ramon estamos con problemas de intermitencia con la conexión a internet desde ayer en la tarde, Favor tu ayuda ya que nos encontramos en cierre contable.
</t>
  </si>
  <si>
    <t>Telefono Movil 9 162 4997 bloqueado</t>
  </si>
  <si>
    <t xml:space="preserve">Ramon:desde ayer tengo mi móvil bloqueado para llamar y recibir llamada, lo reiniciado en varias oportunidades sin resultado.
</t>
  </si>
  <si>
    <t xml:space="preserve">Estimado agradeceré habilitar minutos On Net cel n° 68437461.
</t>
  </si>
  <si>
    <t>Estimados favor cargar minutos al celular adjunto en formulario.</t>
  </si>
  <si>
    <t xml:space="preserve">Proceso reclutamiento SOT </t>
  </si>
  <si>
    <t xml:space="preserve">Estimados,Agradeceré de su gestión   para mi area en el proceso de reclutamiento para el contrato sot;
1.- Facilitarnos la sala de Ex recepción de facturas primer piso y habilitar un teléfono con salida a celular.-
2.-habilitar la salida a celular de la oficina de martha parada
3.-habiltar la salida a celular del puesto de flavia Vargas, tercer piso, estas solicitudes de habilitación de salida a celular se debe principalmente al servicio que está entregando movistar, lo que provoca las interrupciones de las llamadas, perdida del servicio, </t>
  </si>
  <si>
    <t>Problemas de acceso Syntegra, 5/3/14</t>
  </si>
  <si>
    <t xml:space="preserve">Estimado no tenemos acceso a Syntegra. Favor levantar incidencia con MAS. gracias  http://syntegrachilectra.chl.e-corpnet.org/TelaLogin.aspx
</t>
  </si>
  <si>
    <t>MINUTOS ADICIONALES SAMUEL TOLOZA (09 4691452)</t>
  </si>
  <si>
    <t xml:space="preserve">Ramón Agradeceré asignar 100 min. Adicionales por este mes a Samuel.
</t>
  </si>
  <si>
    <t xml:space="preserve">Ramón Favor gestionar  minutos CAM y sumar por este mes 100 minutos adicionales al móvil según referencia.
</t>
  </si>
  <si>
    <t xml:space="preserve">Estimado Ramon Agradeceré gestionar reposición de toner para la impresora de laboratorio RICOH Aficio MP201 SPF, numero de inventario CH-111327
</t>
  </si>
  <si>
    <t>Computador con problemas</t>
  </si>
  <si>
    <t xml:space="preserve">Estimado Ramón: Agradeceré puedas gestionar la normalización del computador N° inventario CH 111064, asignado a Valeska Madariaga, el cual no permite el acceso a la cuenta CL179439441.  Ubicación: Laboratorio, Bodega San Martín Anexo de contacto: 7331
</t>
  </si>
  <si>
    <t>Sin acceso a servicios.</t>
  </si>
  <si>
    <t xml:space="preserve">Estimado Ramon, en estos momentos no tengo acceso a SIOT intranet http://camsiot/ y tampoco a un acceso para revisar los archivos generados por ODT y que se utilizan para cargar las ordenes en SIOT. Este acceso es tod (\\10.93.129.85\chilec\chilectra\inte\dime).
Tampoco me puedo conectar a la base de datos de SIOT como lo hago habitualmente a través de TOAD.  Esta anomalía se presento hace aproximadamente una hora después de volver de colacion.
</t>
  </si>
  <si>
    <t xml:space="preserve">Estimados favor verificar y mover si es necesario la siguiente estación de trabajo en el AD de Chile y el repositorio asociado al mismo: CHLCAMF110987
</t>
  </si>
  <si>
    <t>Bandeja elementos enviados</t>
  </si>
  <si>
    <t xml:space="preserve">Estimados: Hubo una separación de las bandejas de elementos enviados, lo que envié ayer aparece  en el buzón 2014 y lo que he enviado hoy, en el buzón con mi nombre; mientras que en la bandeja de entrada con mi nombre no sale nada en la bandeja de entrada y en la del 2014, aparecen los correos. Aún sigo con problemas en la búsqueda de los contactos. La verdad es que no entiendo qué arreglo se hizo. Favor solucionar estos problemas.
</t>
  </si>
  <si>
    <t>SOLICITUD DE NOTEBOOK</t>
  </si>
  <si>
    <t>Estimado Ramón: Agradeceré gestionar cambio de recurso al Sr. Hernan Mario Orellana Dennett, cl083166134 – PC X Notebook. El requerimiento se fundamenta en necesidad de:
Reuniones con proveedores (Desarrollo de Proveedores – Nacionales e Internacionales)
Reuniones con personal interno de operaciones Administradores, Jefaturas y Control KPI)
Mejorar productividad
Acercamiento a la operación frente a requerimientos y contar con información en línea para contratos actuales y recientemente adjudicados
Seguimiento y aclaración de OC, en operaciones de obras y operación logística.</t>
  </si>
  <si>
    <t>Ingresos - 4 Equipos Celulares</t>
  </si>
  <si>
    <t xml:space="preserve">Estimado Ramón favor asignar PC móvil a cada ingreso que indica carolina, también necesitan teléfono con plan de 150 minutos mas plan de datos.  Copio a mi jefatura para autorizar. Autorizado JGS
</t>
  </si>
  <si>
    <t>Habilitación CL - Doble Login</t>
  </si>
  <si>
    <t>Maldonado Valdebenito, Victor Ramiro, CAM</t>
  </si>
  <si>
    <t>Solicita habilitar usuario de red y contraseña que se encuentra deshabilitada.</t>
  </si>
  <si>
    <t>COSTOS ARTICULO</t>
  </si>
  <si>
    <t xml:space="preserve">Ramon agradeceré puedas averiguar quién tiene acceso a la transacción de COSTOS ARTICULO.
</t>
  </si>
  <si>
    <t xml:space="preserve">Estimados favor verificar y mover si es necesario la siguiente estación de trabajo en el AD de Chile y el repositorio asociado al mismo: CHLCAMF111064
</t>
  </si>
  <si>
    <t>copia de comprobante de carabineros x celular</t>
  </si>
  <si>
    <t xml:space="preserve">Estimado Ramón adjunto constancia en carabineros para la gestión respectiva de reposición del celular de ITO de San Joaquín, gracias.
</t>
  </si>
  <si>
    <t>Reseto Contraseña</t>
  </si>
  <si>
    <t>Ortiz Garcez, Ana Maria, CAM</t>
  </si>
  <si>
    <t>Favor reiniciar clave de acceso, ya que no permite enviar correos ni recibir.</t>
  </si>
  <si>
    <t>Aaumento de memoria del servidor01, para lo cual se obtendrá memoria del servidor02</t>
  </si>
  <si>
    <t>Walter, se coordino con Ramon Herrera el aumento de memoria del servidor01, para lo cual se obtendrá memoria del servidor02.  Me informo Ramon, que hará el cambio ahora,  para lo cual lo está coordinando con su equipo técnico.</t>
  </si>
  <si>
    <t xml:space="preserve">TICKET 780695 - REGISTRO EN BLACKLIST </t>
  </si>
  <si>
    <t xml:space="preserve">Estimados favor agregar al blacklist de la compañía Se registra como blacklist la cuenta: messages@inbound.efax.com
</t>
  </si>
  <si>
    <t>Solicita reponer minutos</t>
  </si>
  <si>
    <t>Estimados: Agradeceré realizar reposición de minutos de teléfono móvil.</t>
  </si>
  <si>
    <t xml:space="preserve">Ramón favor gestionar , según el adjunto, minutos adicionales para nuestro Coordinador de Obras Sr. Fernando Suazo, para el desarrollo de sus actividades.-.
</t>
  </si>
  <si>
    <t xml:space="preserve">Walter, se coordino con Ramon Herrera el aumento de memoria del servidor01, para lo cual se obtendrá memoria del servidor02.  Me informo Ramon, que hará el cambio ahora,  para lo cual lo está coordinando con su equipo técnico .
</t>
  </si>
  <si>
    <t xml:space="preserve">Ramón. Buenos días.  Se necesita revisar teléfono  ya que se encuentra inoperativo para llamar y recibir.  Gracias.
</t>
  </si>
  <si>
    <t>minutos net</t>
  </si>
  <si>
    <t>Fuentes Maldonado, Gonzalo Eduardo, CAM</t>
  </si>
  <si>
    <t>Don Ramon favor devolver minutos net.</t>
  </si>
  <si>
    <t>Correo me solicit contraseña, favor revisar.</t>
  </si>
  <si>
    <t>Otorgar minutos</t>
  </si>
  <si>
    <t xml:space="preserve">Estimados agradeceré entregar minutos  para el celular   de  94691370, Patricia Diaz
</t>
  </si>
  <si>
    <t>Permisos Carpeta Servidor</t>
  </si>
  <si>
    <t xml:space="preserve">Estimados favor crear carpeta con el nombre CEOP_Consultoria dentro del acceso Camfserver/SGC donde solamente tenga acceso Loreto y yo.
</t>
  </si>
  <si>
    <t xml:space="preserve">Estimados TI Buenas tardes. Solicito vuestra ayuda para resetear la contraseña de mi usuario (CL107807195) en el ambiente antiguo de Oracle.  http://ebs11icamprod.gym.com.pe:8000
</t>
  </si>
  <si>
    <t>SOLICITUD DE NUEVA CONTRASEÑA - AMBIENTE DE PRUEBAS</t>
  </si>
  <si>
    <t xml:space="preserve">Estimados TI Solicito vuestra ayuda para gestionar una nueva contraseña para el ambiente de pruebas de Oracle.  http://ebs11itest1ap.gym.com.pe:8010/OA_HTML/AppsLocalLogin.jsp?langCode=ESA&amp;username=CL107807195
</t>
  </si>
  <si>
    <t>Estimados favor solicito dar de baja la siguiente cuenta corporativa en el AD y Exchange de Chile:• Herrera Barra, Tamara Cecilia, Práctica A&amp;E - CL180597328</t>
  </si>
  <si>
    <t>Calidad de Vida, EXTERNO</t>
  </si>
  <si>
    <t>clave bloqueada, favor reiniciar.</t>
  </si>
  <si>
    <t>HSP</t>
  </si>
  <si>
    <t xml:space="preserve">Estimados; Las facturas emitidas no están saliendo en el HSP.
Envió reporte del día de ayer mas el libro de ventas donde se ve la diferencia.  Este tema es urgente, ya que, estamos en proceso de cierre
</t>
  </si>
  <si>
    <t>Minuto 94691356</t>
  </si>
  <si>
    <t>Agradeceré asignar minuto on net.</t>
  </si>
  <si>
    <t xml:space="preserve">Consumo de Minutos </t>
  </si>
  <si>
    <t xml:space="preserve">Señores agradeceré a ustedes me puedan ayudar a saber cuántos  minutos que he consumido.  Christopher Lagos Celular 92800907
</t>
  </si>
  <si>
    <t xml:space="preserve">Estimado Ramon: Una consulta para responde a Francisco Cifuentes de Chilectra sobre un problema que se le ha presentado al enviar algunos correo a CAM.  El problema que se le presenta es el que se detalla en el correo que precede.  Es algún problema nuestro ??
</t>
  </si>
  <si>
    <t>Solicitud de páginas web SPA CAM</t>
  </si>
  <si>
    <t xml:space="preserve">Estimados Me solicitan se es posible desbloquear esta paginas para el PC del policlinico. Atte. MG.
Estimado Don Mario: Quiero ver la posibilidad si puede pedir el desbloquear de estas páginas web: 
www.unab.cl - www.hotmail.com - www.banefe.cl - www.provida.cl
Estas páginas las ocupo para mis estudios y para consultar mis estados de cuentas.
</t>
  </si>
  <si>
    <t>Solicita Habilitación Anexo 7486</t>
  </si>
  <si>
    <t xml:space="preserve">Ramón cargar aquí Gracias! Orden LLNN CECO 1424 100 1210 Facturación y Cobranzas G014 y habiltar telefonia fija
</t>
  </si>
  <si>
    <t xml:space="preserve">Baja Estacion de trabajo </t>
  </si>
  <si>
    <t xml:space="preserve">Estimados favor verificar y dar de baja la siguiente estación de trabajo en el AD de Chile y el repositorio asociado al mismo chlcampcl009466
</t>
  </si>
  <si>
    <t>solicita proyector</t>
  </si>
  <si>
    <t>Estimado Ramón: Agradeceré imputar como gasto en la siguiente cuenta: 200 5222 Servicios Laboratorio Chilectra G0315 Gastos Generales 01549</t>
  </si>
  <si>
    <t xml:space="preserve">Cuenta </t>
  </si>
  <si>
    <t xml:space="preserve">Estimados el día de hoy aparece desactivada la cuenta de la Srta. Estrella Ortiz, Cl 17.665.063-K  Agradeceré la puedas regularizar, gracias. 
</t>
  </si>
  <si>
    <t>Solicitud de equipo</t>
  </si>
  <si>
    <t xml:space="preserve">Estimados agradeceré facilitar en calidad de préstamo un equipo notebook  para hoy  desde las 14:30,  hasta las 18:30 hrs,
</t>
  </si>
  <si>
    <t>Reposición de minutos en teléfono</t>
  </si>
  <si>
    <t xml:space="preserve">Estimado puedes reponer minutos en teléfono 94346927.
</t>
  </si>
  <si>
    <t xml:space="preserve">Cierre Organizacion de inventario CB2  </t>
  </si>
  <si>
    <t xml:space="preserve">Hola No puedo cerrar CB2.  Favor indicar  cuál es el motivo y como se soluciona.
</t>
  </si>
  <si>
    <t>Solicita clave de correo</t>
  </si>
  <si>
    <t>No permite ingresar al correo, favor reiniciar contraseña.</t>
  </si>
  <si>
    <t xml:space="preserve">Estimados favor solicito dar de baja la siguiente cuenta corporativa en el AD y Exchange de Chile:  Quinteros Pool, Michelly Jenniffer, CAM - CL181574135
</t>
  </si>
  <si>
    <t>MINUTOS CAM (9 4691452)</t>
  </si>
  <si>
    <t xml:space="preserve">Señores favor retornar minutos realizados a teléfonos compañía móvil según referencia.
</t>
  </si>
  <si>
    <t>Munitos NET</t>
  </si>
  <si>
    <t>acceso a Carpeta Compartida</t>
  </si>
  <si>
    <t>Araya Aguayo, Ana Lidia, CAM</t>
  </si>
  <si>
    <t>Por favor solicito acceso a carpeta  compartida “SOT”  antes indicada en la imagen.</t>
  </si>
  <si>
    <t>activar roaming Martha Parada</t>
  </si>
  <si>
    <t xml:space="preserve">Estimados: Favor activar roaming de Martha Parada, quien viaja desde el 02 al 09 de marzo a Colombia.
</t>
  </si>
  <si>
    <t xml:space="preserve">Les agradeceré otorgar permiso para revisar modificar  a Javier Gonzalez Soto al unidad red  compartida,
</t>
  </si>
  <si>
    <t>Herrera Herrera, Victor Hugo, CAM</t>
  </si>
  <si>
    <t>clave bloqueada no permite realizar descarga de correos</t>
  </si>
  <si>
    <t>Minutos Asignados CECO 6700</t>
  </si>
  <si>
    <t xml:space="preserve">OK Ramón, muchas gracias adicional necesito que los planes de Adrian Ortiz y Rodrigo Jerez bajen a 400 minutos y el de Manuel Aguilar a 300 minutos.
</t>
  </si>
  <si>
    <t xml:space="preserve">Estimados favor verificar y mover si es necesario las siguientes estaciones de trabajo en el AD de Chile y el repositorio asociado al mismo chlcamf111408
</t>
  </si>
  <si>
    <t>SOLICITUD DE GESTION - ACTUALIZACION DE PERFIL ORACLE</t>
  </si>
  <si>
    <t xml:space="preserve">Ramon solicito vuestra ayuda en lo siguiente: Por error han eliminado la responsabilidad ´ CAM CHILE Administrativo Logística ´ del perfil Oracle del usuario CL17831879k Daniel Riquelme.
</t>
  </si>
  <si>
    <t xml:space="preserve">Estimado Ramón mucho te agradeceré puedas gestionar la cotización de 1 proyector portátil para el Laboratorio.
</t>
  </si>
  <si>
    <t>Problema con Telefono</t>
  </si>
  <si>
    <t xml:space="preserve">Ramon, buenas tardes me podría ayudar, resulta que el teléfono 96431205 fue la última asignada la que venía con el chip afuera, resulta que solicita el PIN y no contamos con él.
</t>
  </si>
  <si>
    <t>Desbloqueo de clave acceso Computador Sr. G. Venegas.</t>
  </si>
  <si>
    <t xml:space="preserve">Estimado Ramón: Mucho agradeceré puedas gestionar el desbloqueo.  Gracias por tu pronta respuesta.
</t>
  </si>
  <si>
    <t>Estimados solicito la reposición de minutos de Nº 94314878</t>
  </si>
  <si>
    <t xml:space="preserve"> curso historia del arte</t>
  </si>
  <si>
    <t xml:space="preserve">Ramón: Me puedes ayudar por favor con este correo?? me rebota, no tengo cómo verificar si el destinatario está correcto, pero es un correo que me lo proporcionaron vía mail.
</t>
  </si>
  <si>
    <t>Activar Microsim - N° Celular 95478770</t>
  </si>
  <si>
    <t>Miguel Angel se ha solicitado la activación de microsim a Movistar con n° de reporte 20140224-004, no debe superar las 6 horas para su registro en la red</t>
  </si>
  <si>
    <t>Clave de usuario bloqueado</t>
  </si>
  <si>
    <t xml:space="preserve">Favor acceso a la carpeta </t>
  </si>
  <si>
    <t xml:space="preserve">Estimados, agradeceré dar acceso a esta carpeta a: 
\\camfserver\RR.HH Chile\RRHH_Capacitación\2014\Control cursos de seguridad A las siguientes personas:  Marianne Altamirano Mario Garrido Karem  Martinez (Ella es de ACHS)
Ivan Perez 
</t>
  </si>
  <si>
    <t>Activar Microsim - N° Celular 63090360</t>
  </si>
  <si>
    <t>Prevención Riesgos OVP, CAM</t>
  </si>
  <si>
    <t xml:space="preserve">Se ha solicitado la activación de microsim a Movistar con n° de reporte 20140226-019, no debe superar las 6 horas para su registro en la red. </t>
  </si>
  <si>
    <t>Reset Clave</t>
  </si>
  <si>
    <t>Reiniciar contraseña de red</t>
  </si>
  <si>
    <t xml:space="preserve">Ramón, buenos días, por lo que he visto se está realizando cambio de equipos celulares.  Estoy considerado?
</t>
  </si>
  <si>
    <t>Modificar Cuenta Corporativa AD y Exchange</t>
  </si>
  <si>
    <t>Favor modificar display de EXTERNO a CAM del usuario Iván Mario Gaete Valenzuela 16071982-6</t>
  </si>
  <si>
    <t>Solicito dar el alta de la siguiente cuenta de red Octavio Wenceslao Pavez Parra 13896234-2</t>
  </si>
  <si>
    <t>Solicito dar el alta de la siguiente cuenta de red Albino Bernabé Ñeguey Adonis 14033953-9</t>
  </si>
  <si>
    <t>Favor dar de alta la siguiente cuenta de red Álvaro Tristan Ojeda Solorza 17670723-2</t>
  </si>
  <si>
    <t xml:space="preserve">Estimado por favor me puedes gestionar la carga de minutos a mi celular. El Numero es 68315644.  Saludos cordiales.
</t>
  </si>
  <si>
    <t>Ticket Nº 27924 - Permisos Carpeta</t>
  </si>
  <si>
    <t>Venegas Avendaño, Gerson Israel, CAM</t>
  </si>
  <si>
    <t xml:space="preserve">Ramon este es el ticket por el cual te consulte, Nº 27924,  por el acceso a la carpeta \\camfserver\Area Certificacion
el usuario que esta solicitando el acceso se llama  Gerson Venegas del laboratorio San Martin.
</t>
  </si>
  <si>
    <t xml:space="preserve">Estimados favor verificar y dar de baja la siguiente estación de trabajo en el AD de Chile y el repositorio asociado al mismo: chlcampcl014463
</t>
  </si>
  <si>
    <t>Configurar Pefil Usuario - CL12679780K</t>
  </si>
  <si>
    <t xml:space="preserve">Favor solicito configurar el siguiente perfil de usuario en el equipo computacional chlcamf110405 IP 10.33.20.66: Display: Anguita Rojas, Yohana Paola, CAM Login: CL12679780K Contraseña: Passw0rd Mail: ypar@cam-la.com
</t>
  </si>
  <si>
    <t>Cotización por Impresoras de Tarjetas de Identificación + Insumos</t>
  </si>
  <si>
    <t xml:space="preserve">Estimados, envío cuentas para la compra de la máquina: Orden 708 - Centro de Costo 1300 - LLNN 100 9060312001 IMPRESIONES
</t>
  </si>
  <si>
    <t>RAM servidor01</t>
  </si>
  <si>
    <t xml:space="preserve">Ramón Si es posible comprar 8GB de RAM.
</t>
  </si>
  <si>
    <t>Solicitud tonel</t>
  </si>
  <si>
    <t>Bayolo Leiva, Johanna del Carmen, CAM</t>
  </si>
  <si>
    <t>toner para impresora Ricoh Estimados. Favor de gestionar   tonel, en estos momentos acabamos ocupar el de de repuesto.  Los datos de la impresora:  Ricoh MP 2352sp - serie w662h500090 Zenteno 1646</t>
  </si>
  <si>
    <t>Estimados favor de gestionar   tonel, en estos momentos acabamos ocupar el de de repuesto.  Los datos de la impresora:  Ricoh MP 2352sp - serie W662h800365.  Zenteno 1609 piso 2, Área medición y pérdidas</t>
  </si>
  <si>
    <t>Estimados favor de gestionar   tonel, en estos momentos acabamos ocupar el de de repuesto. Los datos de la impresora:  Ricoh MP 2352sp - serie W662h800365.  Zenteno 1609 piso 2, Área medición y pérdidas</t>
  </si>
  <si>
    <t>Activar Microsim - N° Celular 68399220</t>
  </si>
  <si>
    <t>Se ha solicitado la activación de microsim a Movistar con n° de reporte 20140225-008, no debe superar las 6 horas para su registro en la red.  Recomendación seguir utilizando el actual teléfono hasta que pierda señal o no permita realizar llamadas</t>
  </si>
  <si>
    <t>Creación Cuenta</t>
  </si>
  <si>
    <t>habilitar cuenta corporativa en el AD y Exchange Yohana Paola Anguita Rojas 12679780-K</t>
  </si>
  <si>
    <t>ERROR EN ASIGNACION DE RESPONSABILIDADES - PROYECTO AMARILLO</t>
  </si>
  <si>
    <t>Ramon buenas tardes. Solicito vuestra revisión de lo siguiente: Se han asignado responsabilidades del proyecto Amarillo a usuarios que no corresponden. Ej. CL138972631 Jennifer Olguin.  Según lo solicitado, solo deben tener acceso por el momento:  Maria Jesús Espinoza, Luis Felipe Yañez, Claudia Brantt y mi persona.</t>
  </si>
  <si>
    <t>Movil 9 162 4997</t>
  </si>
  <si>
    <t xml:space="preserve">Ramon aun no puede llamar por el móvil , recibir y enviar correo-.  Se solicita nueva microsim el día 25-02-2014
</t>
  </si>
  <si>
    <t>Reiniciar contraseña</t>
  </si>
  <si>
    <t>Bloqueo Cuenta</t>
  </si>
  <si>
    <t>Prevencionista ACHS, CAM</t>
  </si>
  <si>
    <t>Reinicio contraseña de red que no permite ingreso asociado.</t>
  </si>
  <si>
    <t>Estación de trabajo Natalia Mora, Conexiones</t>
  </si>
  <si>
    <t xml:space="preserve">Estimado Luís agradeceré tu gestión para habilitar una estación de trabajo para Natalia Mora en las dependencias de Zenteno. José Miguel Salazar, a quien copio, designará el lugar y Ramón Herrera enviará al técnico a habilitar el PC.
Natalia estaba con licencia médica y hoy se está integrando a sus labores.  Quedo atento a tus comentarios
</t>
  </si>
  <si>
    <t xml:space="preserve">Estimados junto con saludar solicito reponer minutos del celular Nº 94314878
</t>
  </si>
  <si>
    <t xml:space="preserve">Se ha solicitado la activación de microsim a Movistar con n° de reporte 20140224-011, no debe superar las 6 horas para su registro en la red.  Recomendación seguir utilizando el actual teléfono hasta que pierda señal o no permita realizar llamadas.
</t>
  </si>
  <si>
    <t>Copia Carpeta PrimeWeb</t>
  </si>
  <si>
    <t>Se necesita copiar en forma urgente carpeta ubicada y alojada en el equipo de PrimeWeb.</t>
  </si>
  <si>
    <t>Accedo denegado</t>
  </si>
  <si>
    <t>Estimado, como estas?, Me podrias ayudar, con esto, no puedo colgar ni modificar planillas, dentro de la carptea de RRHH/ capacitacion</t>
  </si>
  <si>
    <t>teléfono celular</t>
  </si>
  <si>
    <t>Ramon agradeceré de tu ayuda con este teléfono asignado a ITO San Joaquín celular Nº  9 161 73 44, lo que pasa es que deje  de usarlo un buen tiempo y ahora para activarlo me pide código PIN Y PUK, los cuales no los tengo.  Mi celular personal es el 6 572 69 16.</t>
  </si>
  <si>
    <t xml:space="preserve">Estimados favor verificar y dar de baja la siguiente estación de trabajo en el AD de Chile y el repositorio asociado al mismo chlcamcl068797 
</t>
  </si>
  <si>
    <t xml:space="preserve">Estimado favor cargar celular 89037543 reembolsando los minutos llamados a CAM saludos y gracias.
</t>
  </si>
  <si>
    <t xml:space="preserve">Estimados favor verificar y mover si es necesario la siguiente estación de trabajo en el AD de Chile y el repositorio asociado al mismo: chlcamp110119 – IP 10.33.10.162
</t>
  </si>
  <si>
    <t>Favor, urgente  los archivos que están en este Link.</t>
  </si>
  <si>
    <t xml:space="preserve">Estimados,  Buenos Días Se necesita en forma urgente  los archivos que están en este Link. 
https://www.dropbox.com/s/vqlch4ml43qpwxw/PrimeWeb.zip
</t>
  </si>
  <si>
    <t>CONTRASEÑA ORACLE</t>
  </si>
  <si>
    <t xml:space="preserve">Estimados solicito por favor su ayuda, se ingreso mal la contraseña y se bloqueo la cuenta, ya se envió el correo correspondiente para solicitar nueva contraseña, pero trabajo entregando material en BCSV y necesito emitir Guias urgente, favor ver la posibilidad de acelerar el proceso de la nueva contraseña, atentamente.,
</t>
  </si>
  <si>
    <t>DND Activo - Anexo 7660</t>
  </si>
  <si>
    <t>Por favor verificar traspaso del anexo a Maris Daza</t>
  </si>
  <si>
    <t>Reiniciar clave de red bloqueada.</t>
  </si>
  <si>
    <t xml:space="preserve">error oracle Fuera de oficina  </t>
  </si>
  <si>
    <t xml:space="preserve">Estimado Ramón Fuera de oficina  me aparece este error y no permite conectar
</t>
  </si>
  <si>
    <t xml:space="preserve">Plataformar PC - Gcia. Op. </t>
  </si>
  <si>
    <t>Estimado según lo conversado hoy con el tecnico que vino al laboratorio en Quilicura, el PC solicitado es para un trabajador antiguo en CAM, dicho PC es necesario que venga con Office 2007, PDF creador, grabador de DVD. Además solicitar la creación de correo corporativo para dicho PC.  CL183347349
Nombre: Gerson Israel Venegas Avendaño</t>
  </si>
  <si>
    <t xml:space="preserve">Ramon: Para Juan Becerra se requiere plan de la sub gerencia de 200 minutos.  Adjunto correo de mi jefatura que aprobó en su momento.
</t>
  </si>
  <si>
    <t>correo Bloqueado Boris Barraza</t>
  </si>
  <si>
    <t xml:space="preserve">Ramón el correo de Boris Barraza nuevamente se bloqueo, favor gestionar,
</t>
  </si>
  <si>
    <t>impresora con perforadora</t>
  </si>
  <si>
    <t xml:space="preserve">Estimados podrían averiguar por favor si existen impresoras a color que perforen documentos?? Sé que existen las que corchetean, pero unas que perforen y anillen??
</t>
  </si>
  <si>
    <t>acceso carpeta</t>
  </si>
  <si>
    <t xml:space="preserve">Ramón favor dar este acceso.  Gracias Juan Pablo
Puedes pedir que me den acceso a la carpeta cec?, tengo que sacar unos datos para el reporte a Graña. Gracias!
</t>
  </si>
  <si>
    <t>Get tips to recharge your love life</t>
  </si>
  <si>
    <t>Agregar al blacklist de la compañia.</t>
  </si>
  <si>
    <t>Correos de aprolatam</t>
  </si>
  <si>
    <t>Estimados estamos recibiendo información de APROLATAM (Endesa) que nos envían correos sin embargo los usuarios de CAM no los recepcionan y tampoco reciben algún tipo de rebote indicando el error asociado, favor revisar que no tengamos el dominio en el black list o algo parecido:
La cuenta de aebd@aprolatam.endesa.cl enviado a los usuarios de CAM cav@cam-la.com con copia a aaos@cam-la.com y otro caso de Apro jacm@aprolatam.endesa.cl enviado al usuario de CAM avm@cam-la.com.</t>
  </si>
  <si>
    <t xml:space="preserve">Estimados; Solicito a la brevedad podamos disponer de un equipo notebook para Mario Medrano Ortega. Enrique, agradeceré tu autorización para proceder.  Saludos, David
</t>
  </si>
  <si>
    <t>Quintanilla Villarroel, Matías Custodio, CAM</t>
  </si>
  <si>
    <t>No puede ingresar a la red, clave bloqueada</t>
  </si>
  <si>
    <t>Revisar pantalla</t>
  </si>
  <si>
    <t xml:space="preserve">Sres. se agradecerá revisar pantalla ViewSonic ya que cambia de color.
</t>
  </si>
  <si>
    <t>Habilitación CL Claudia Riveros</t>
  </si>
  <si>
    <t xml:space="preserve">Ramón buenas tardes, según lo conversado con Richard favor habilitar CL correspondiente a Claudia Riveros ya que este es usado en BCS, quedo atento a vuestros comentarios, gracias. </t>
  </si>
  <si>
    <t>Activar Microsim - N° Celular 85022366</t>
  </si>
  <si>
    <t>Solicito activar nueva microsim del telefono Motorola G</t>
  </si>
  <si>
    <t>Solicitud Serv. Técnico - ID:V4408705313</t>
  </si>
  <si>
    <t xml:space="preserve">Impresora MARCA AFICIO MP 171 – SERIE V4408705313  - IP 10.33.21.24 No reconoce hojas en las bandejas dispensadoras de papel de ningún formato.
</t>
  </si>
  <si>
    <t>Plataformar Asignación NTB - CL137023334 JALC</t>
  </si>
  <si>
    <t>Estimados solicito realizar el plataformado del siguiente equipo Lenovo ThinkPad Edge E431 s/n: PF046BT Inv. Activo: CH-111380.  Equipo se encuentra en oficina técnico Tarapacá 934 P1.  El usuario a configurar es: Lizama Caro, Jaime Andrés, CAM - CL137023334</t>
  </si>
  <si>
    <t>Alta Estacion de trabajo</t>
  </si>
  <si>
    <t xml:space="preserve">Estimados favor verificar y mover si es necesario la siguiente estación de trabajo en el AD de Chile y el repositorio asociado al mismo CHLCAMP111380
</t>
  </si>
  <si>
    <t>Solicitud Nueva Simcard - Cliente 7289635 Abonado 58588759 CRM:0718051</t>
  </si>
  <si>
    <t xml:space="preserve">Estimado: De acuerdo a lo conversado , estamos a la espera del  SIM  para  instalar al equipo y reemplazar.  Atenta a sus comentarios 
</t>
  </si>
  <si>
    <t xml:space="preserve">Telefonia Celular - Robert Medina </t>
  </si>
  <si>
    <t xml:space="preserve">Ramon agradeceré de tu ayuda teléfono de Robert  Medina N° 94081461,solo puede recibir llamados
</t>
  </si>
  <si>
    <t>Problema ingreso al servidor</t>
  </si>
  <si>
    <t xml:space="preserve">Estimados favor indicar si existe problema en servidor a cual se encuentre conectado Boris Barraza ya que no puede enviar email.
</t>
  </si>
  <si>
    <t>Informe de lo sucedido</t>
  </si>
  <si>
    <t xml:space="preserve">Ramón agradeceré bloquear teléfono  y Sim Card. SIN RUT 95438147 200 8700 1490 EXTRAVIADO TI Plan Saesa Valdivia Persona indica se lo robaron Max
</t>
  </si>
  <si>
    <t>RV: recepcion sycl ha compartido una carpeta "informacion cam 10 de febrero" contigo</t>
  </si>
  <si>
    <t>Favor según lo conversado descargar archivos.</t>
  </si>
  <si>
    <t>Saludos</t>
  </si>
  <si>
    <t xml:space="preserve">Estimado me puede gestionar las cargas para los siguientes móviles por favor 89037543 Juan Bascuñan </t>
  </si>
  <si>
    <t xml:space="preserve">Estimado me puede gestionar las cargas para los siguientes móviles por favor 94314878 Vladimir Sepulveda
</t>
  </si>
  <si>
    <t xml:space="preserve">Estimado me puede gestionar las cargas para los siguientes móviles por favor 68315644 Francisco Soto
</t>
  </si>
  <si>
    <t>Baja de Celular por Extravio</t>
  </si>
  <si>
    <t xml:space="preserve">Estimados agradece gestionar baja de celular 6-8780120 asignado a técnico Edson Sanchez según lo indicado por extravió.
</t>
  </si>
  <si>
    <t xml:space="preserve">Ramonsiño me quede sin minutos agradeceré poder cargar los of net que tenga consumidos, Gracias.
</t>
  </si>
  <si>
    <t xml:space="preserve">Estimados faor verificar y mover si es necesario la siguiente estación de trabajo en el AD de Chile y el repositorio asociado al mismo: chlcamp111383
</t>
  </si>
  <si>
    <t>Minutos celular turno logistica</t>
  </si>
  <si>
    <t>Ñanculao Leon, Rene Enrique, CAM</t>
  </si>
  <si>
    <t xml:space="preserve">Estimado,
Buenas tardes, le comento que comencé con mi semana de turno de Logística y me encuentro con el celular correspondiente sin minutos, motivo por el cual le solicito favor pueda gestionar la recarga correspondiente.
N° 94691466
</t>
  </si>
  <si>
    <t>Azocar Rubio, Manuel Nicolás, EXTERNO</t>
  </si>
  <si>
    <t>No ingreso a la red.</t>
  </si>
  <si>
    <t>TICKET 778826 - EXCHANGE PERMISO ACCESO</t>
  </si>
  <si>
    <t>Dar atributos de administración a la usuaria Dossi Muñoz, Carolina, CAM – CL179514850 cdm@cam-la.com sobre reclutamiento@cam-la.com y eliminar las dos reglas creadas anteriormente de generar un forward y que elimine los correos desde el servidor.</t>
  </si>
  <si>
    <t>Solicitud de Acceso Servidor _Ingenieria de Proyectos</t>
  </si>
  <si>
    <t xml:space="preserve">Estimados Junto con saludar, agradeceré gestionar acceso a Maria Isabel Peralta cl133384847 a carpeta \\10.33.11.20\Aplicaciones\PRECOL.
</t>
  </si>
  <si>
    <t xml:space="preserve">Señores agradeceré a ustedes me puedan ayudar con la devolución de los minutos que ha consumido en llamado a teléfonos de CAM de los  señor Lautaro Barrientos  09-4691345 Gracias,
</t>
  </si>
  <si>
    <t>Los indicados en el Arranque Parcial. PC 5 Notebook 0
Equipos se encuentra preparados en bodega Tarapacá 934.</t>
  </si>
  <si>
    <t>Bodega Carlos Silva Vildosola, EXTERNO</t>
  </si>
  <si>
    <t>Problemas con la Conexión de Oracle</t>
  </si>
  <si>
    <t>Favor tu ayuda estamos con problemas se queda pegado o se cae y te nada fuera el sistema..</t>
  </si>
  <si>
    <t>Informa sobre traslado a SOT</t>
  </si>
  <si>
    <t xml:space="preserve">Por medio del presente me permito informar, que el Sr. Ramón Herrera la semana pasada antes de salir de vacaciones, se comunicó con mi persona para informarme que me iban a reemplazar el notebook que tengo actualmente a cargo,  por un equipo notebook asignado por el Proyecto SOT, procedimiento que quedó pendiente hasta la definición final. </t>
  </si>
  <si>
    <t>Cotizacion Antivirus servidores Endesa</t>
  </si>
  <si>
    <t>Prieto Acuña, Francisco Javier, CAM</t>
  </si>
  <si>
    <t xml:space="preserve">Estimado Luis se solicita cotizar un antivirus para 2 servidores con las siguientes características:
•	Windows Server 2003 servipack2 R2.
•	Procesador 2.86Ghz.
•	Memoria Ram 4GB.
•	Lector de DVD.
•	Disco Duro 1TB.
•	Intel Xeon CPU x5660.
Esto debe de considerar el costo tanto del antivirus, así como también el costo de la instalación.
</t>
  </si>
  <si>
    <t>Duplicidad</t>
  </si>
  <si>
    <t xml:space="preserve">Los PDF de las OC están saliendo duplicados, favor ayúdame </t>
  </si>
  <si>
    <t>Teléfono</t>
  </si>
  <si>
    <t xml:space="preserve">Me permito informar que el teléfono CAM (a mi  cargo)presenta problemas de comunicación además tiene más de 18 meses de uso.
por lo que agradeceré existiera la posibilidad  de gestionar cambio de equipo.
Equipo:         Nokia
Número:      95424759
</t>
  </si>
  <si>
    <t>RE: Acceso a Internet</t>
  </si>
  <si>
    <t>Favor habilitar el internet a Rodrigo ya converse con él y no volverá a descargar programas en nuestros servidores CAM.</t>
  </si>
  <si>
    <t>Correo GPN</t>
  </si>
  <si>
    <t>Favor sacar a Maris Daza del listado de personas que deben recibir el correo de gpn@cam-la.com</t>
  </si>
  <si>
    <t>requerimiento urgente para SMARKIA</t>
  </si>
  <si>
    <t xml:space="preserve">Estimados 
Se necesita instalar esta aplicación para sincronización con sitio de Smarkia
En el link especificado se obtiene la aplicación
Maquinas 
Servidor01 y CH-111334
</t>
  </si>
  <si>
    <t>Acceso Coasin</t>
  </si>
  <si>
    <t xml:space="preserve">Miguel, te agradecería pudieras dar acceso a coasin a Carolina Gonzalez, cl14472041-5 y a Miguel Roman cl16629161-5
Muchas gracias,
Claudia
</t>
  </si>
  <si>
    <t>Página Movistar GPS</t>
  </si>
  <si>
    <t>Buen día, favor ayudar con el ingreso a página Movistar GPS ya que trato de ingresar y me envía este mensaje, quedo atento a vuestros comentarios, gracias.</t>
  </si>
  <si>
    <t>cambiar cargador de equipo con falla</t>
  </si>
  <si>
    <t>Estimados, junto con saludarlos, necesito que coordinen URGENTE el reemplazo de cargador para equipo portátil  CH 111309, cargar a la cuenta 00131</t>
  </si>
  <si>
    <t>Mensaje fuera de la oficina</t>
  </si>
  <si>
    <t>Agradeceré de su ayuda dado  que desde hoy me encuentro fuera de la oficina, sin embargo al tratar de dejar un mensaje de mi ausencia como debe ser con mi regreso.</t>
  </si>
  <si>
    <t>RE: CAMBIOS DE USUARIOS EN LOGISTICA</t>
  </si>
  <si>
    <t xml:space="preserve">Buenos días.  Según lo conversado, favor gestionar el cambio de equipo al usuario CL163401908 Jazmin Araus, dado que este reemplazara a Esteban Reyes en sus funciones en BSM.
Quedo atento a vuestra respuesta.
</t>
  </si>
  <si>
    <t>Solicitud de minutos extras por contingencia SOT, movil hoy sin minutos.</t>
  </si>
  <si>
    <t>Favor reponer cable VGA el cal en mi ausencia fue usado por mi área en otro equipo</t>
  </si>
  <si>
    <t xml:space="preserve">Junto con saludarte, agradeceré gestionar adquisición de 2 chips telefónicos para completar sistemas de comunicación de Inspectores de Pérdidas, además se copia al Sr. Marco Bulnes para su aprobación.-
Nombre Completo	Rut	Nombre de Proyecto 	Cargo
VICTOR ARAVENA SALVATIERRA	8.048.529-8	Servicio de Inspecciones Dispersas	Inspector
JORGE DANYAN FUENTES	9.869.104-9	Servicio de Inspecciones Dispersas	Inspector
</t>
  </si>
  <si>
    <t>Solicitud Equipo Notebook Conexión ORACLE</t>
  </si>
  <si>
    <t xml:space="preserve">Estimados
Necesito Notebook con conexión ORACLE, para realizar Capacitación de Ingreso de Facturas y Ordenes de Compra, favor gestionar durante la mañana ya que la capacitación se realizara el día de hoy a las 14:30 hrs.
Atenta a su respuesta.
</t>
  </si>
  <si>
    <t>Teléo celular con problemas Cel 93227300</t>
  </si>
  <si>
    <t>Favor revisar Nokia con problemas, se apaga y no enciede correctamente.  Tampoco puedo realizar llamados normalmente abonado 93227300</t>
  </si>
  <si>
    <t>Maestros TTEE</t>
  </si>
  <si>
    <t>Estimado Ramón: Agradeceré gestionar solicitud de telefonía celular a maestro recién incorporado al negocio, Plan Sub gerencia 100-100-5000</t>
  </si>
  <si>
    <t>Cambio chip</t>
  </si>
  <si>
    <t xml:space="preserve">Ramón Favor cambio de chip, el cual salió defectuoso Atte.
Mauricio Morales Díaz 92402839 Nokia C2 356334059209992 Celular fallado
</t>
  </si>
  <si>
    <t>Correos contáctenos</t>
  </si>
  <si>
    <t xml:space="preserve">Hola Ramón, te agradecería tu ayuda para configurar en las respectivas filiales las siguientes cuentas de usuarios:
Cam Perú
cam@camperu.com.pe
Dirigido a: claudia.vargas@camperu.com.pe  y también a alfredo.estrada@camperu.com.pe
Cam Brasil
linhadireta@cambr.com.br  
Dirigido a:  kagv@cam-la.com
Cam Colombia
cam@cam.com.co 
Dirigido a:  vquintero@cam.com.co
</t>
  </si>
  <si>
    <t>Monitor Pc Brigadas</t>
  </si>
  <si>
    <t>Monitor Hp modelo S 1933 18.5”; serie   CNC117R91W de PC Hp serie   MXL1300NGM quemada</t>
  </si>
  <si>
    <t>ACCESO</t>
  </si>
  <si>
    <t>Cárcamo Hernández, Juan Luis, CAM</t>
  </si>
  <si>
    <t>Estimado de acuerdo a lo conversado por este medio me están dando acceso a la aplicación MMM Micro y Macro Medición con el cual se genera el balance de pérdidas de CHILECTRA.</t>
  </si>
  <si>
    <t xml:space="preserve"> Móvil sin servicio Daniel Gutierrez</t>
  </si>
  <si>
    <t xml:space="preserve">Acabo de consultar a maestro Daniel Gutierrez que está en turno de mañana y equipo aun presenta problemas  en esta oportunidad indica que se encuentra bloqueado para hacer llamadas y debe llamar al operados para desbloquearlo
Celular  63101210
</t>
  </si>
  <si>
    <t>Accesos</t>
  </si>
  <si>
    <t xml:space="preserve">Ramón, perdí mis accesos a internet. Me ayudas por favor?
Saludos,
</t>
  </si>
  <si>
    <t>desbloqueo de clave</t>
  </si>
  <si>
    <t xml:space="preserve">Estimados favor necesito que me desbloqueen la clave de oracle.
</t>
  </si>
  <si>
    <t>Celular perdido</t>
  </si>
  <si>
    <t>Este es el teléfono que se extravió y te envié la constancia el numero es el 61713180 llego a mi poder una SIM nueva y un equipo recuperado nokia C1 el cual no funciona dice que no reconoce la SIM la probé en otro equipo y pasa lo mismo</t>
  </si>
  <si>
    <t xml:space="preserve">INFORMACIÓN DE CAMBIO DE HORARIO </t>
  </si>
  <si>
    <t xml:space="preserve">CL097492050 Marcela Torrejón CH- 111206 	Anexo de Contacto 7537 Problema: Tiene horario de computador cambiado, deben instalar parche de hora.
</t>
  </si>
  <si>
    <t xml:space="preserve">Favor verificar y mover si es necesario las siguiente estación de trabajo en el AD de Chile y el repositorio asociado al mismo chlcamf110569.  Esta debe ser parte del GPO “Custom_WSUS_CAMChile_Users”.
</t>
  </si>
  <si>
    <t>Recepción Notebook</t>
  </si>
  <si>
    <t xml:space="preserve">Sres. TI se agradece la gestión, ayer recepcione notebook.
Queda pendiente la entrega del Docking, teclado y mouse
</t>
  </si>
  <si>
    <t>Proceso de Transferencia de AP finaliza con Error.</t>
  </si>
  <si>
    <t xml:space="preserve">Estimado favor reportar incidencia.  Esto ha ocurrido meses anteriores.
</t>
  </si>
  <si>
    <t xml:space="preserve">Favor verificar y dar de baja la siguiente estación de trabajo en el AD de Chile desde el repositorio asociado al mismo CHLCAMF111202 NOTA: No debe replicar ninguna política y debe estar fuera del GPO “Custom_WSUS_CAMChile_Users”
</t>
  </si>
  <si>
    <t>Perfil Administrativo Facturación</t>
  </si>
  <si>
    <t>Villalobos Saa, Luis Efrain, CAM</t>
  </si>
  <si>
    <t xml:space="preserve">Estimados solicito habilitar el perfil “Administrativo de Facturación” a : Rodrigo Andres Albornoz Capetillo
</t>
  </si>
  <si>
    <t>Correo Reclutamiento - Copia PADP</t>
  </si>
  <si>
    <t>Favor generar un envío de copias de todos los correos recibidos en la casilla reclutamiento@cam-la.com a la usuaria Díaz Pavez, Patricia Andrea, EXTERNO padp@cam-la.com en forma automática.</t>
  </si>
  <si>
    <t>Solicitud Nueva Microsim - Cliente 7289635 Abonado 63090503</t>
  </si>
  <si>
    <t xml:space="preserve">Favor enviar una nueva microsim asociado al cliente 728 9635 N° Celular 63090503
</t>
  </si>
  <si>
    <t>RE: Reenv: RV: Responsabilidades de Oracle</t>
  </si>
  <si>
    <t>Adjunto lista modificada de usuarios de COASIN con sus respectivas responsabilidades en Oracle. En la columna ´K´ aparece la responsabilidad que en definitiva debe tener.</t>
  </si>
  <si>
    <t xml:space="preserve">Solicito habilitar el perfil “Administrativo de Facturación” a : Rodrigo Andres Albornoz Capetillo
Quedo atento a su confirmación,
</t>
  </si>
  <si>
    <t xml:space="preserve">habilitar los permisos en ORACLE de amarillo </t>
  </si>
  <si>
    <t xml:space="preserve">Estimado Miguel
Junto con saludarte y de acuerdo a lo conversado agradeceré habilitar los permisos en ORACLE de amarillo del equipo de trabajo de Tesorería
</t>
  </si>
  <si>
    <t>RV: Solicitud Cotización Inst. Electrica Hospital Villarrica</t>
  </si>
  <si>
    <t xml:space="preserve">Agradeceré pueden descargar la siguiente información 
https://dl.dropboxusercontent.com/u/101111998/HOSPITAL%20DE%20VILLARRICA/10%20CONTROL%20CENTRALIZADO.rar
https://dl.dropboxusercontent.com/u/101111998/HOSPITAL%20DE%20VILLARRICA/08.1%20CORRIENTES%20DEBILES.zip
https://dl.dropboxusercontent.com/u/101111998/HOSPITAL%20DE%20VILLARRICA/12%20SISTEMAS%20DE%20SEGURIDAD.rar
La carpeta de destino es la siguiente: 
</t>
  </si>
  <si>
    <t>Acceso Sistemas Area Proyectos</t>
  </si>
  <si>
    <t xml:space="preserve">Hola Ramón: Como te comentaba vía telefónica, olvidé especificarte que solo se le aplicara la “restricción a la carpeta \\10.33.11.20\Planos_Proyectos_CAM” ya que la otra (\\10.33.11.20\Aplicaciones\SLG) aloja un base datos conectada en línea con todos los usuarios de mi área y ahora no nos deja ingresar datos al mismo.  Ruego me disculpes la molestia ocasionada
</t>
  </si>
  <si>
    <t>Activar Microsim - N° Celular 92258984</t>
  </si>
  <si>
    <t>Favor activar microsim de la compañia, asociado al nuevo telefono MotoG</t>
  </si>
  <si>
    <t xml:space="preserve">Estimados favor verificar y mover si es necesario las siguiente estación de trabajo en el AD de Chile y el repositorio asociado al mismo CHLCAMP110610 - Esta debe ser parte del GPO “Custom_WSUS_CAMChile_Users”.
</t>
  </si>
  <si>
    <t xml:space="preserve">Estimados favor solicito dar de alta de la siguiente cuenta en el AD y Exchange:  Soto Sepulveda, Juan, CAM CL142785706 jcss@cam-la.com
</t>
  </si>
  <si>
    <t>Cuenta y perfil ORACLE</t>
  </si>
  <si>
    <t xml:space="preserve">Estimados agradeceré asignarme la cuenta ORACLE y perfil de José Riffo.
</t>
  </si>
  <si>
    <t>Solicita acceso carpeta X:\SistOrdMT</t>
  </si>
  <si>
    <t xml:space="preserve">Ramón, por favor los puedes habilitar, </t>
  </si>
  <si>
    <t>Por otra parte te recuerdo lo adjuntado en correo a la lista faltaría agregar la restricción de acceso al nuevo equipo indicado</t>
  </si>
  <si>
    <t>Solicitud candado notebook</t>
  </si>
  <si>
    <t xml:space="preserve">Estimado Ramón por este medio te solicito un candado para notebook.
</t>
  </si>
  <si>
    <t>Activar Microsim - N° Celular 94691402</t>
  </si>
  <si>
    <t>Solicito activar microsim asociado a mi n° celular</t>
  </si>
  <si>
    <t>Solicitud Serv. Técnico  ID:W3028502398 MAR2014</t>
  </si>
  <si>
    <t xml:space="preserve">Solicito Servicio Técnico para la impresora Ricoh Aficio MP 201 ID: W3028502398 contador 135164 a la sede de Tarapacá 934 P2 – Santiago Centro, contacto Lucas Dominguez o Alicia Flores, problemas reportados: Atasco de papel y No reconoce tóner
</t>
  </si>
  <si>
    <t>Cambio de anexo</t>
  </si>
  <si>
    <t xml:space="preserve">Estimados agradeceré además instalar DOCKING en mi escritorio, Atte.  Luis Villalobos S.
</t>
  </si>
  <si>
    <t xml:space="preserve">Estimados solicito a ustedes verificar mis permisos de acceso a internet, esto debido a que desde que se reinstalo el S.O. a mi PC no tengo los mismos derechos que poseía anteriormente.
</t>
  </si>
  <si>
    <t>REACTIVAR CUENTA DE USUARIO DE JUAN SOTO</t>
  </si>
  <si>
    <t xml:space="preserve">Ramon buenas tardes. Según lo conversado, favor reactivar la cuenta de usuario y cuenta de correo del usuario CL142785706 Juan Soto Sepúlveda, dado que necesitara estar conectado a la red de CAM.  Quedo atento a vuestra respuesta.
</t>
  </si>
  <si>
    <t>Acceso Oracle (Coasin)</t>
  </si>
  <si>
    <t xml:space="preserve">Luis favor dar acceso a:Olga Navarro cl124838622 - 
Elias Berrios cl170502825 - Rodrigo Carrasco cl132507457
</t>
  </si>
  <si>
    <t>Solicitud de Correo CAM.</t>
  </si>
  <si>
    <t xml:space="preserve">Ramon: Solicitud autorizada. Favor proceder, gracias
Carolina agradeceré puedas asignar correo corporativo Externo a Don Felipe Sebastian Zambrano Guerra, el se desempaña como inspector de Calidad SOSIAS RUT: 18.978.396-5.
</t>
  </si>
  <si>
    <t>Orellana Dennett, Hernan, CAM</t>
  </si>
  <si>
    <t xml:space="preserve">Favor vuestro V°b° para agregar lo siguiente: Orellana Dennett, Hernan, CAM - CL083166134 Responsabilidad solicitada: CAM CHILE Recepción Usuario
</t>
  </si>
  <si>
    <t xml:space="preserve">Señores Móvil 6133219  (Cristian Riquelme), aún con llamados sólo para emergencia.
Favor informar una vez resuelto.
</t>
  </si>
  <si>
    <t>Solicita dockin</t>
  </si>
  <si>
    <t xml:space="preserve">Estimados agradeceré considerar la provisión de un dockin para mi computador “lenovo thinkPad”.  Atte.  Moisés Zárate Ávila
</t>
  </si>
  <si>
    <t xml:space="preserve">Estimados agradeceré realizar cambio de anexo telefónico y punto red, del Sr. Luis Villalobos al escritorio que dejara el Sr. José Riffo.
</t>
  </si>
  <si>
    <t>Buenas tardes Ramon: Solicito de tu atención por favor; tenemos un terrenista nuevo y por ende se le entregó un nuevo equipo de trabajo, pero este necesita que tenga acceso a carpeta servidor de nuestra area:
\\10.33.11.20\Aplicaciones\SLG
\\10.33.11.20\Planos_Proyectos_CAM
Por lo tanto agradezco tu gestión a lo solicitado Los datos de la persona son: Julio Medina Gutierrez Ip 10.33.11.179 Cl141900021</t>
  </si>
  <si>
    <t>Ingreso en RRHH</t>
  </si>
  <si>
    <t xml:space="preserve">El nombre usuaria es: Tiare Alexis Rojas Ortega CL181196289
El lugar físico para esta persona es el asignado a Michelly  Quinteros, el de la segunda persona (en proceso de selección) será el puesto de la ejecutiva de vida security momentáneamente.  Para ambos casos el recurso computacional es Laptop.   Muchas gracias.  René
</t>
  </si>
  <si>
    <t>Ramón, me puedes indicar que permisos tiene Jeannette Escobar.</t>
  </si>
  <si>
    <t>toner impresora Ricoh tercer piso sector Recursos Humanos</t>
  </si>
  <si>
    <t xml:space="preserve">Estimados: favor solicitar toner para impresora Ricoh tercer piso sector Recursos Humanos. El actual se encuentra agotado
</t>
  </si>
  <si>
    <t xml:space="preserve">Señores Móvil 6 1933219  (Cristian Riquelme), aún con llamados sólo para emergencia.  Favor informar una vez resuelto.
</t>
  </si>
  <si>
    <t>Factibilidad ADSL - Bodega Los Fresnos</t>
  </si>
  <si>
    <t xml:space="preserve">Ramon Favor procesar Renta Mensual
Cargo Fijo por cada línea                             $ 12.092 * 
Instalación por cada línea                            $ 39.584 *
Equipo telefónico c/u                                 $ 2.515   *
Servicio ADSL Monousuario: 
4 Megas $ 0.80  UF  + IVA
</t>
  </si>
  <si>
    <t>INSTALACION DE IMPRESORA</t>
  </si>
  <si>
    <t>Ramos Masbernat, Juan Eduardo, CAM</t>
  </si>
  <si>
    <t xml:space="preserve">Don Ramon buenas tardes, favor de gestionar los privilegios necesarios para instalar programas en mi cuenta de usuario. Gracias Atte. Juan Ramos
</t>
  </si>
  <si>
    <t>Ticket Nº 28160</t>
  </si>
  <si>
    <t>Ordenes Uribe, Francisco Javier, CAM</t>
  </si>
  <si>
    <t xml:space="preserve">Ramon el usuario Francisco Ordenes requiere ser configurado en el Scanner de la IMP Ricoh, 10.33.11.33 la cual esta en el segundo piso
</t>
  </si>
  <si>
    <t>CELULARES - Enlace</t>
  </si>
  <si>
    <t xml:space="preserve">Ramon Buenos dias. Solo necesitamos conectar un equipo... La direccion es Los Fresnos 501, Colina. 
</t>
  </si>
  <si>
    <t>Proyecto Clínica Vespucio</t>
  </si>
  <si>
    <t xml:space="preserve">Estimados, 
Agradecería pudieras descargar la información asociada al link mencionado en el correo anterior. 
La carpeta de destino es la siguiente: \\CHLNASPROPU\Propuestas\! EN ESTUDIO\Clínica Vespucio
</t>
  </si>
  <si>
    <t>Saavedra Pizarro, Rolando Alfonso, CAM</t>
  </si>
  <si>
    <t xml:space="preserve">
Estimado Ramón:
Agradeceré puedas gestionar el acceso a internet a través del acceso del pc de Rolando Saavedra, a fin de permitir la realización de algunas actividades permanentes relacionadas con cotizaciones y búsqueda de proveedores de servicios.
Inventario pc: CH-110762
Cuenta CL: 130719341
RUT: 13.071.934-1
Nombre: Rolando Alfonso Saavedra Pizarro
</t>
  </si>
  <si>
    <t>Desbloquear Clave Oracle</t>
  </si>
  <si>
    <t xml:space="preserve">Señores favor desbloquear clave Oracle del  CL133384847 atentamente.
</t>
  </si>
  <si>
    <t>Solicitud mantención impresora</t>
  </si>
  <si>
    <t xml:space="preserve">Estimados: Junto con saludar, agradeceré gestionar mantención de impresora de San Miguel.  Imprime con puntitos de tinta y con una línea vertical en el medio de la hoja.  Ver adjunto.
</t>
  </si>
  <si>
    <t>Solicitud de equipo celular.</t>
  </si>
  <si>
    <t xml:space="preserve">Se autoriza, hay que hacer llegar el formulario con las cuentas. 
Estimado Ramon solicito se  pueda disponer de equipos celular para  nuevo integrante del área de proyecto.
Sr: Julio Medina G.
Rut:14.190.002-1
</t>
  </si>
  <si>
    <t>Consulta por adquisicion de tonner</t>
  </si>
  <si>
    <t xml:space="preserve">Buenas tardes Ramón como estas?.  Me puede ayudar? como podemos obtener toner para la impresora RICOH Aficio MP 201?
</t>
  </si>
  <si>
    <t>SOLICITUD DE GESTION - MODIFICACION DE RESPONSABILIDAD EN ORACLE</t>
  </si>
  <si>
    <t xml:space="preserve">Ramon buenas tardes. Solicito vuestra ayuda en lo siguiente: Es necesario modificar la responsabilidad ´CAM Chile Adm Despacho´, agregando la operación n° 10 y eliminando la operación n° 33 (En documento adjunto aparecen las rutas de todas las transacciones de Logística enumeradas por operación).
Favor dar celeridad a una solución para este requerimiento, gracias.
</t>
  </si>
  <si>
    <t>No hay acceso a SIOT 2/2013</t>
  </si>
  <si>
    <t xml:space="preserve">Estimados les informo que en este momento no tenemos acceso a SIOT, tanto a través de la conexión LAN http://camsiot/ como a través de WAN http://siot.camchile.cl/ .
</t>
  </si>
  <si>
    <t>Habilitar punto red para Maria Jesus Alvarado.</t>
  </si>
  <si>
    <t xml:space="preserve">Estimado Ramón: Agradeceré habilitar punto de Red para Maria Jesus Alvarado, ya que al momento del cambio se encontraba con post-natal, y se dejo pendiente su punto red, Ella vuelve la próxima semana.
</t>
  </si>
  <si>
    <t>Solicitud Cotización Inst. Electrica Hospital Villarrica</t>
  </si>
  <si>
    <t xml:space="preserve">Estimados Agradeceré puedan descargar la información del siguiente Link https://dl.dropboxusercontent.com/u/101111998/HOSPITAL%20DE%20VILLARRICA/08.2%20ELECTRICIDAD.zip
La carpeta de destino es la siguiente:  \\CHLNASPROPU\Propuestas\! EN ESTUDIO\Hospital de Villarica
</t>
  </si>
  <si>
    <t>Solicitud Responsabilidad Nueva</t>
  </si>
  <si>
    <t xml:space="preserve">Estimados favor necesito tener acceso para dar recepción usuaria, mi CL 13129084-5 
</t>
  </si>
  <si>
    <t xml:space="preserve">Ramon:  Favor tu ayuda no puedo acceder con mi usuario al Oracle, CL134868147
</t>
  </si>
  <si>
    <t>CH de equipos del PAC</t>
  </si>
  <si>
    <t xml:space="preserve">Adjunto los nombre de los equipos del PAC. chlcamf110838 - 
chlcamf110085 - chlcamf110849 - chlcamf111120 y chlcamf110899
</t>
  </si>
  <si>
    <t xml:space="preserve">Estimados se requiere acceso a la carpeta X:\SistOrdMT para el Sr. Raul Caceres, favor gestionar
</t>
  </si>
  <si>
    <t>Consulta Correo</t>
  </si>
  <si>
    <t xml:space="preserve">Estimados tenemos un correo corporativo  reclutamiento, sin embargo no estoy recepcionando correos  desde este buzón,  confirmado con un postulante
</t>
  </si>
  <si>
    <t>Solicitud Toner</t>
  </si>
  <si>
    <t xml:space="preserve">Estimado, según lo conversado solicito Tóner para maquina impresora y fotocopiadora (nueva) que se encuentra en instalaciones PAC, para proyecto SOT.
Atenta a sus comentarios.
</t>
  </si>
  <si>
    <t>Incluir Claudia Brantt en escáner impresora color</t>
  </si>
  <si>
    <t xml:space="preserve">Estimados: Favor incluir a Claudia Brantt en la impresora a color
</t>
  </si>
  <si>
    <t>Nuevo Usuario para Escritorio Remoto</t>
  </si>
  <si>
    <t xml:space="preserve">Nombre: Nelson Belmar Ramirez
Rut: 13926915-2
</t>
  </si>
  <si>
    <t>Creacion clave acceso Panel CRM</t>
  </si>
  <si>
    <t xml:space="preserve">Estimado Luis
Junto con saludar agradeceré gestionar la creación para acceder al portal CRM para el Sr Luis Efrain Villalobos Saa a quien copio en este correo.
</t>
  </si>
  <si>
    <t>Cuenta skype</t>
  </si>
  <si>
    <t>Estimados, les agradeceré puedan crear cuenta skype para Miguel Román, cl16629161-5</t>
  </si>
  <si>
    <t>Móvil sin servicio...</t>
  </si>
  <si>
    <t>Favor activar simcard 8956023100060316912</t>
  </si>
  <si>
    <t xml:space="preserve">Desbloquear clave de correo </t>
  </si>
  <si>
    <t xml:space="preserve">Estimados favor desbloquear la clave de correo de Alex Gonzalez ya que no puede acceder a su cuenta.
Desde ya agradezco la gestión 
</t>
  </si>
  <si>
    <t xml:space="preserve">Don Ramon favor asignar minutos NET a móvil 9 61680624
</t>
  </si>
  <si>
    <t xml:space="preserve">Estimados
Junto con saludar, favor solicito restituir minutos On Net a mi celular CAM.
</t>
  </si>
  <si>
    <t>Problemas de Comunicacion</t>
  </si>
  <si>
    <t xml:space="preserve">Estimados:
Me pueden ver el siguiente problema, Juan Bascuñan que en estos momentos se encuentra en terreno, no puede hacer llamados a otros números que no sean de CAM, necesitamos solucionar esto, para que el pueda contactarse con los clientes y mandantes.
Su teléfono es 89037543
Saludos cordiales y atento a comentarios.
</t>
  </si>
  <si>
    <t>RV: Cambio de Equipos y Otros.</t>
  </si>
  <si>
    <t xml:space="preserve">Junto con saludar, solicitamos conceder acceso a carpeta compartida a:
Jimenez Morales, Giselle Constanza, CAM, 
Cl171507375
Anexo 7326
</t>
  </si>
  <si>
    <t xml:space="preserve">Agradeceré generar ticket para atender mi teléfono fijo que se encuentra inoperativo e indica el siguiente mensaje
Initializing, please wait
</t>
  </si>
  <si>
    <t>RE: Solicitud de Minutos Celular</t>
  </si>
  <si>
    <t>Te agradeceré puedas dar minutos para el móvil N° 62065341.</t>
  </si>
  <si>
    <t>Habilitar pagina DLMS, descargar codigo OBIS</t>
  </si>
  <si>
    <t xml:space="preserve">
Necesito tener acceso a descargar el código OBIS desde el siguiente enlace, ¿puedes desbloquearlo?, esto es para responder a un cliente.
http://www.dlms.com/documentation/listofstandardobiscodesandmaintenanceproces/index.html
</t>
  </si>
  <si>
    <t>RV: Generación de correos</t>
  </si>
  <si>
    <t xml:space="preserve">Favor gestionar cuentas de correo corporativos  a los siguientes administrativos contratados para Proyecto Frontel .-
-	Francis Karen Alarcon Rifo            Rut : 14094383-5            Fecha de Nacimiento : 11.01.1981
-	Hugo Gerardo Morales Torres    Rut : 17460524-6            Fecha de Nacimiento : 04.01.1990
Además , necesitaran de equipos de trabajo (  computador ) para que sean enviados a las diferentes  zonas de trabajo .
</t>
  </si>
  <si>
    <t>RE: Capacitación facturación</t>
  </si>
  <si>
    <t>Entiendo que lo que se pide es que Jeanette Jorquera tenga el mismo perfil que Magda Tapia. ¿Es correcto?</t>
  </si>
  <si>
    <t>Cambiar Compáñia e  Intercompañia Urgente  (Oraccle de Coasin)</t>
  </si>
  <si>
    <t>Favor solicitar en forma urgente, el cambio en el flexfield,  para que por defecto aparecesca la compañía y la intercompañia (30051 Coasin) en el oracle.</t>
  </si>
  <si>
    <t>RE: SOLICITUD DE CREACION DE USUARIOS ORACLE</t>
  </si>
  <si>
    <t xml:space="preserve">Luis Miguel 
Buenos días. Solicito vuestra gestión en lo siguiente: Es necesario crear un usuario Oracle ó bien modificar el perfil de las siguientes personas, según lo siguiente:
</t>
  </si>
  <si>
    <t>RE: SOLICITUD DE GESTION - MODIFICACION DE RESPONSABILIDAD EN ORACLE</t>
  </si>
  <si>
    <t xml:space="preserve">Buenas tardes. Solicito vuestra ayuda en lo siguiente: Es necesario modificar la responsabilidad ´CAM Chile Adm Despacho´, agregando la operación n° 10 y eliminando la operación n° 33 (En documento adjunto aparecen las rutas de todas las transacciones de Logística enumeradas por operación).
Favor dar celeridad a una solución para este requerimiento, gracias.
</t>
  </si>
  <si>
    <t xml:space="preserve">Equipo Celular </t>
  </si>
  <si>
    <t>Buenos días , necesitamos por favor nos pueda gestionar el  envío del siguiente equipo y SIM en  reemplazo al celular que  tengo entendido  ya se informado como extaviado .-</t>
  </si>
  <si>
    <t>Robo de Computador Andrés Osorio</t>
  </si>
  <si>
    <t xml:space="preserve">computador desde el vehículo. Adjunto Constancia en Carabineros.
Dado lo anterior, te solicito ver la posibilidad de asignar otro computador (puede ser usado) a Andrés
</t>
  </si>
  <si>
    <t>Celular malo</t>
  </si>
  <si>
    <t xml:space="preserve">                Informo que el celular de Katherine Matus 8-5020352 no funciona se descargo, se apago y no funciono mas se realizaron pruebas con otros cargadores y el equipo no funciona </t>
  </si>
  <si>
    <t>Fvaor reactivar carga al numero 8-9213309</t>
  </si>
  <si>
    <t>Estimados, agradeceré me pueda  recargar el celular 8-9213309.</t>
  </si>
  <si>
    <t xml:space="preserve">Asignación Minutos </t>
  </si>
  <si>
    <t xml:space="preserve">Agradeceré cargar  100 minutos adicionales a mi teléfono: 61914014, 
También indicar cuantos minutos tiene el plan asignado
Atento a su confirmación,
</t>
  </si>
  <si>
    <t>RV: Cambio Equipo Celular</t>
  </si>
  <si>
    <t xml:space="preserve">                    Necesito cambio de Equipo presenta problemas en el auricular.</t>
  </si>
  <si>
    <t>RV:  Carga de minutos</t>
  </si>
  <si>
    <t>Favor cargar celular 68315644 reembolsando los minutos llamados a CAM</t>
  </si>
  <si>
    <t>RV: Minutos de Celular Octavio Pavez.</t>
  </si>
  <si>
    <t>Luis favor indícame consumo de minutos de este número.</t>
  </si>
  <si>
    <t>RV: Ingreso a cappeta de prevención</t>
  </si>
  <si>
    <t xml:space="preserve">Estimado Mario:
Favor, me puedes crear acceso a la carpeta de prevención, principalmente para realizar el ingreso de estas. 
Octavio Pavez Parra
13.896.234-2
</t>
  </si>
  <si>
    <t>RV: Alternativa al envio de FTP de Smarkia</t>
  </si>
  <si>
    <t>Por favor tu ayuda en este tema con Smarkia. Los detalles en correo que antecede.</t>
  </si>
  <si>
    <t>INFORME</t>
  </si>
  <si>
    <t>El sistema no está arrojando informes de estados de factura, esto para COASIN.</t>
  </si>
  <si>
    <t xml:space="preserve">Favor ver qué pasa con este acceso, que no abre, y favor darle acceso a Javier Gonzalez 
•	\\10.33.63.15
</t>
  </si>
  <si>
    <t>Reenv: Asignación de minutos</t>
  </si>
  <si>
    <t xml:space="preserve">Estimados agradeceré asignar minutos adicionales a Patricia y me indiques cuantos minutos tiene asignados. </t>
  </si>
  <si>
    <t>Minutos telefono</t>
  </si>
  <si>
    <t>No puedo llamar. Me dice q estoy excedida, pero solo he ocupado 8  minutos</t>
  </si>
  <si>
    <t>Celular con minutos y datos</t>
  </si>
  <si>
    <t xml:space="preserve">Estimado Luis,
Agradecere tu gestion para que le sea asignado un equipo telefonico con datos a Cristian Avila.
Gracias,
Gerson Cortez
</t>
  </si>
  <si>
    <t>Re: habiltar salidad celulres</t>
  </si>
  <si>
    <t xml:space="preserve">Félix,
Favor habilitar salida a celulares desde el anexo 7867.
</t>
  </si>
  <si>
    <t>RV: Minutos</t>
  </si>
  <si>
    <t>Por favor, necesito que me liberen minutos on net.</t>
  </si>
  <si>
    <t>Carlos Silva Vildosola, la velocidad de SIOT es sumamente lenta</t>
  </si>
  <si>
    <t xml:space="preserve">Estimados,
Les informo que en las dependencias de Carlos Silva Vildosola, la velocidad de SIOT es sumamente lenta.
Agradeceré puedan chequear esta situación.
Atte.,
</t>
  </si>
  <si>
    <t>RE: Cambio de Equipo Telefónico Abonado 94452101</t>
  </si>
  <si>
    <t>Agradeceré autorizar la incorporación de móvil de Mauricio a plan de datos, favor autorizar para gestionar cambio de equipo antiguo del abonado.</t>
  </si>
  <si>
    <t>RV: Modulo de Informe de Gastos</t>
  </si>
  <si>
    <t>Estimados, agradeceré dar acceso solicitado en correo de más abajo.</t>
  </si>
  <si>
    <t>Cambio de Equipo Telefónico Abonado 94452101</t>
  </si>
  <si>
    <t>Agradeceré de sus gestiones para cambiar equipo blackberry en deplorables condiciones, asignado al señor Mauricio Valenzuela, el cual presenta problemas técnicos y de antigüedad.</t>
  </si>
  <si>
    <t xml:space="preserve">Estimado:
Me puede gestionar la carga de minutos a mi móvil, Por favor.
En la firma adjunta aparece el Numero.
Agradezco de antemano
Saludos.
</t>
  </si>
  <si>
    <t>No hay acceso a SIOT 3/2013</t>
  </si>
  <si>
    <t>Les informo que en este momento no tenemos acceso a SIOT, tanto a través de la conexión LAN http://camsiot/ como a través de WAN http://siot.camchile.cl/ .</t>
  </si>
  <si>
    <t>Reembolso minutos</t>
  </si>
  <si>
    <t>Favor reembolsar minutos llamados a CAM celular 89037543</t>
  </si>
  <si>
    <t>RV: Solicitud de cambio movil 63065634</t>
  </si>
  <si>
    <t xml:space="preserve">Agradeceré gestionar cambio de equipo móvil de maestro Alberto Camus </t>
  </si>
  <si>
    <t xml:space="preserve">Agradeceré descargar información y remitirla.
https://dl.dropboxusercontent.com/u/101111998/HOSPITAL%20DE%20VILLARRICA/08.2%20ELECTRICIDAD.zip
https://dl.dropboxusercontent.com/u/101111998/HOSPITAL%20DE%20VILLARRICA/09%20SISTEMA%20ILUMINACION.rar
</t>
  </si>
  <si>
    <t>Me pueden gestionar la recarga de minutos a mi móvil por favor. El numero figura en la firma adjunta.</t>
  </si>
  <si>
    <t>RE: Ficha Pablo Medina</t>
  </si>
  <si>
    <t>Buenas tardes. No es posible crear PDM a través de la responsabilidad (Adjunto imagen). Favor gestionar una solución, gracias.</t>
  </si>
  <si>
    <t xml:space="preserve">RE: Punto red Contenedor </t>
  </si>
  <si>
    <t xml:space="preserve">Junto con saludar, el motivo de este correo es para solicitar la  habilitación de  los punto de red del contenedor dado que  la constructora termino los trabajos en este lugar y necesitamos trasladar a las personas a sus puntos de trabajo .  </t>
  </si>
  <si>
    <t>Estimados solicito restituir minutos del Nº 94314878</t>
  </si>
  <si>
    <t>Error al cerrar organizacion de inventario CN0</t>
  </si>
  <si>
    <t xml:space="preserve">Indicar porque no es posible cerrar la Org, de inventario CN0
Todos los meses ocurre lo mismo.
</t>
  </si>
  <si>
    <t>Imposibilidad de Validar Factura</t>
  </si>
  <si>
    <t>Favor reportar a Equipo Oracle.</t>
  </si>
  <si>
    <t>RV: TELEFONO MOVIL</t>
  </si>
  <si>
    <t>Según los conversado, favor tu gestión con TI, para cambio de equipo.</t>
  </si>
  <si>
    <t>Cotizar monitor</t>
  </si>
  <si>
    <t>Necesito mandar a comprar monitor para Paola Rozas, podemos usar la misma cotización de José Miguel, esto va como gasto o inversión? Es para enviarte las cuentas.</t>
  </si>
  <si>
    <t xml:space="preserve">Cambio de telefono </t>
  </si>
  <si>
    <t>Estimados :  hace unos días  me hicieron cambio de un teléfono móvil tenia c1  y me lo cambiaron por uno reciclado c5 el cual  estaba usado  hace una semana que el micrófono no funciona y tengo que  activar el alta voz para escuchar y que me escuchen, por lo que le solicito que me  realicen el cambio de este.</t>
  </si>
  <si>
    <t>Solicita restituir minutos OnNet</t>
  </si>
  <si>
    <t>Favor restituir minutos OnNet a mi celular Cam.</t>
  </si>
  <si>
    <t xml:space="preserve">Me pueden gestionar la recarga de minutos al siguiente celular:
Juan Bascuñan cel.: 89037543
</t>
  </si>
  <si>
    <t>Reponer Minutos de Celular</t>
  </si>
  <si>
    <t xml:space="preserve">Favor gestionar la reposición de minutos entre los teléfonos de la compañía, </t>
  </si>
  <si>
    <t>Accesorios Estación de Trabajo _Jose Salazar</t>
  </si>
  <si>
    <t>De acuerdo a tu requerimiento referente a que necesitas  retirarme el monitor, teclado, mouse, etc. por asignación de Notebook. Te pido asignarme  en reemplazo de lo que me retires nuevo monitor y accesorios incluido docking para lenovo. Los cargos realizarlo al CECO 2200 autorizado por mi jefatura quien va en copia.</t>
  </si>
  <si>
    <t xml:space="preserve">ERROR EN AR, CREACION DE FACTURAS EN COASIN </t>
  </si>
  <si>
    <t xml:space="preserve">Al ingresar una factura en el modulo AR, me solicita  llenar un campo el cual no está configurado y no me deja avanzar </t>
  </si>
  <si>
    <t xml:space="preserve">Desbloquear Telefono </t>
  </si>
  <si>
    <t>Favor desbloquear equipo celular de  Proyecto Frontel  N°58588759, solo puede recibir llamado .-</t>
  </si>
  <si>
    <t>Buenos días. Favor gestionar una nueva contraseña en Oracle, para el siguiente usuario de Coasin:</t>
  </si>
  <si>
    <t>RV: CODIGOS DE COASIN</t>
  </si>
  <si>
    <t xml:space="preserve">                Agradeceré gestionar la creación del siguiente nivel para artículos no tradicionales, los cuales no son parte de algún proyecto ni material propio.</t>
  </si>
  <si>
    <t>RE: favor devolver los minutos pedient</t>
  </si>
  <si>
    <t>favor devolver los minutos netos</t>
  </si>
  <si>
    <t>SOLICITUD DE MINUTOS</t>
  </si>
  <si>
    <t>Favor su gestión para devolver minutos OFF-NET del siguiente numero 61914014 Luis Villalobos</t>
  </si>
  <si>
    <t>Solicitud Jorge Rodriguez 20140401.xlsx</t>
  </si>
  <si>
    <t>Buen día. Agradeceré puedan gestionar solicitud adjunta.</t>
  </si>
  <si>
    <t>RV: El buzón está casi lleno.</t>
  </si>
  <si>
    <t xml:space="preserve">Será posible aumentar la capacidad del buzón de correo??
La semana pasada hice una limpieza de los correos y dejé sólo los del último mes y no alcanzó a durar una semana.
</t>
  </si>
  <si>
    <t>Favor habilitar perfil para emisión de recepciones de usuario</t>
  </si>
  <si>
    <t xml:space="preserve">-Notebook (con dockstation y monitor)
-Teléfono fijo
-Punto de red
-Rehabilitación de su correo electrónico (conversé con ella y me dice que le han dejado de llegar los mensajes
</t>
  </si>
  <si>
    <t>Telefonos IP</t>
  </si>
  <si>
    <t xml:space="preserve">Estimados Favor configurar teléfonos para  Control Perdida.
Sr. Eduardo González. IP Teléfono: 172.5.14.45
Sr. Mario Hueicha. IP Teléfono: 172.5.14.
</t>
  </si>
  <si>
    <t>Cambio de SIM 74775931</t>
  </si>
  <si>
    <t>Yañez Espinoza, Alberto Daniel, CAM</t>
  </si>
  <si>
    <t xml:space="preserve">A la espera que se encuentren bien, me dirijo a ustedes para solicitar cambio de SIM  debido a  que efectué el corte para mi iphone y que mal, ahora al intentar ponerla en el equipo Motorola no se puede ya que quedo mal cortada.
Favor ver la posibilidad de que Movistar me Cambie la SIM y el Costo lo asumo yo.
</t>
  </si>
  <si>
    <t>Error en saldo contable Probeedores Coasin</t>
  </si>
  <si>
    <t xml:space="preserve">El Balance 8 Columnas indica que la cuenta 4212101002 Proveedores moneda nacional tiene saldo 0 (en amarillo imagen).
Sin embargo el saldo real de la cuenta debe ser $396.104.109, según auxiliar adjunto.
Estos reportes fueron bajados inmediatamente después de haber realizado la transferencia desde a AP a GL.
</t>
  </si>
  <si>
    <t>2 Reporte problemas Oracle</t>
  </si>
  <si>
    <t xml:space="preserve">Favor de aumentar al abonado 7 477 59 31, Alberto Yañez E., 200 minutos adicionales.
Adjunto Formulario.
Agradeciendo desde ya la gestión
</t>
  </si>
  <si>
    <t>1 Asignacion de minutos</t>
  </si>
  <si>
    <t>RE: Carpeta Compartida Contrato Traslado de Redes _ Urbanizaciones</t>
  </si>
  <si>
    <t>Nombre: “Base Informe Gestión Operaciones</t>
  </si>
  <si>
    <t xml:space="preserve">Acceso Sr Olivier Diaz a 10.33.65.11 </t>
  </si>
  <si>
    <t xml:space="preserve">Favor puedan dar acceso a servidor 10.33.65.11 al Sr Olivier Diaz.- </t>
  </si>
  <si>
    <t>Solicitud de Celular " Carlos Duran Galarce"</t>
  </si>
  <si>
    <t xml:space="preserve">Favor asignar celular con 100 minutos para Carlos Duran sin plan de datos. 
Se adjunta autorización de Juan Abrigo a quien copia.
</t>
  </si>
  <si>
    <t>ERRO EN AUXILIAR DE CUENTAS POR COBRAR COASIN.</t>
  </si>
  <si>
    <t>Al generar un cuenta por cobrar en coasin, por defecto se debe generar un auxiliar contable, con el detalle de las facturas el cual no se está generando.</t>
  </si>
  <si>
    <t>Solicitud de Computador Portátil Alberto Yañez</t>
  </si>
  <si>
    <t>Favor, solicito gestionar la entrega de un Computador portátil para nuestro Inspector de Terreno, don Alberto Yañez.</t>
  </si>
  <si>
    <t>RV: Minutos para Celular</t>
  </si>
  <si>
    <t>Estimado, favor reponer minutos a Cristian</t>
  </si>
  <si>
    <t>Ñeguey Adonis, Albino Bernabé, CAM</t>
  </si>
  <si>
    <t>Favor liberar minutos on net</t>
  </si>
  <si>
    <t xml:space="preserve">RV: Error en Flexfield En cuentas de Balance </t>
  </si>
  <si>
    <t xml:space="preserve">Favor de ayudar con la combinación de los flexfield con la COMPAÑÍA Y INTERCOMPAÑIA 30051 para las cuentas de balance, según correo 
que está abajo
</t>
  </si>
  <si>
    <t>Recarga minutos</t>
  </si>
  <si>
    <t xml:space="preserve">Favor cargar minutos a celular 89037543
Saludos
</t>
  </si>
  <si>
    <t>ACTUALIZAR LISTA DE PRECIOS EN ORACLE</t>
  </si>
  <si>
    <t>Buenos días. Solicito vuestra gestión en lo siguiente: Es necesario crear o actualizar el siguiente material en la lista de precios ´CAMCL Terceros CL´, según lo siguiente:</t>
  </si>
  <si>
    <t>impresora Blanco y nego Gerencia General</t>
  </si>
  <si>
    <t>Junto con saludarles, solicito de su ayuda para revisar impresora Ricoh blanco y negro de la Gerencia General, que al imprimir, emite un ruido. Esto por favor coordinarlo para mañana en la tarde, porque hoy y mañana habrá directorio de los Países.</t>
  </si>
  <si>
    <t>IP Teléfono</t>
  </si>
  <si>
    <t xml:space="preserve">Favor configurar teléfono IP para bodega de SOT Valdivia.
Nombre Luis Araneda. 
IP Actual del teléfono 172.5.14.53
</t>
  </si>
  <si>
    <t>RE: Creación OP Coasin</t>
  </si>
  <si>
    <t xml:space="preserve">Favor de eliminar los siguientes códigos en Cam Chile.
Ceco: 9005   Redbanck
PEP:  G5025 Redbanck
OP:  50125   REMUNERACIÓN REDBANCK
</t>
  </si>
  <si>
    <t>Junto con saludar, informo a Uds., que se nos ha presentado problemas para importar documentos desde el modulo de Informe de Gastos al modulo AP para la Sociedad 30051, Coasin.</t>
  </si>
  <si>
    <t>En solicitud se indica que deben ser 300 minutos mensuales permanentes para el usuario.</t>
  </si>
  <si>
    <t>RV: CREAR</t>
  </si>
  <si>
    <t>Luis, favor derivar esta incidencia a consultores ORACLE.</t>
  </si>
  <si>
    <t>RE: Fvaor reactivar carga al numero 8-9213309</t>
  </si>
  <si>
    <t>Don Luis, me recargo el celular?, lo puede revisar , estaba hablando y se corto por falta de recarga.</t>
  </si>
  <si>
    <t>Flujos de CamQuality</t>
  </si>
  <si>
    <t>Detecté un problema con un flujo de trabajo… como podemos darle solución.</t>
  </si>
  <si>
    <t>RV: GYM14-0158 Control de cambios. Impresión en la Orden de Compra Coasin</t>
  </si>
  <si>
    <t>En donde dice “Coasin instalaciones”, debe decir “Coasin instalaciones Limitada”.</t>
  </si>
  <si>
    <t>Asignación minutos celular 9469-1370</t>
  </si>
  <si>
    <t>Necesito favor puedas liberar la restricción de minutos a celular del asunto, necesitamos contactar más de 300 personas durante este mes.</t>
  </si>
  <si>
    <t>Junto con saludarte, favor solicito restituir minutos OnNet a celular CAM de mi colega Víctor Martínez, Coordinador CP Saesa. Su número es 93428221.</t>
  </si>
  <si>
    <t>RE: Carga de minutos</t>
  </si>
  <si>
    <t>Favor cargar celular 94346927 reembolsando los minutos llamados a CAM</t>
  </si>
  <si>
    <t>RE: Favor, restaurar configuración original a Felipe Yañez. .en creacion de SI</t>
  </si>
  <si>
    <t xml:space="preserve">El Worckflow de aprobacion salia automatico paRA NUESTRA AREA 
El circuito configurado no corresponde.
</t>
  </si>
  <si>
    <t>RE: Solicitar PIN</t>
  </si>
  <si>
    <t>Conforme a lo conversado el dia de ayer, favor gestionar la habilitación de plan de datos $ 4.999 para el número de telefono +569 93227329.</t>
  </si>
  <si>
    <t>RE: Cambio Bateria Notebook</t>
  </si>
  <si>
    <t>Avila Briones, Cristian Alberto, CAM</t>
  </si>
  <si>
    <t>SOLICITUD DE GESTION - CAMBIO DE USUARIO EN AREA LOGISTICA</t>
  </si>
  <si>
    <t xml:space="preserve">Buenos días. Debido a cambios en nuestra área de logística, se debe reactivar el usuario CL155353589 Maria Valeska Perez (quien retorna luego de su periodo de Post Natal) , quien reemplazara a Jennifer Olguin (CL138972631) en sus funciones. Se solicita también respaldar toda la información importante, como también, los archivos de correo en el nuevo perfil.
Favor desactivar el usuario de Jennifer una vez realizado el cambio, gracias.
</t>
  </si>
  <si>
    <t>Regiones</t>
  </si>
  <si>
    <t>0</t>
  </si>
  <si>
    <t>Equipo de IT de VideoConferencia</t>
  </si>
  <si>
    <t xml:space="preserve">Por favor, envía las gráficas de consumo del enlace de 8MB entre CAM Chile y COT1 (Lima – Perú), de los siguientes periodos:
Última Semana. - Último Mes. - Últimos 3 meses.
</t>
  </si>
  <si>
    <t xml:space="preserve">Estimado Ramón se me acabaron los minutos del celular, habrán minutos disponibles de llamados on-net para devolución??
</t>
  </si>
  <si>
    <t>Minutos a Celulares</t>
  </si>
  <si>
    <t>Estimado Luis Favor, solicito confirmar cuantos minutos tienen cargados los siguientes números de celulares:
61930431 Ricardo García y 61933239 Andrés Osorio
Se requiere que estos celulares cuenten con 300 minutos mensuales, dado que por la función que desarrollan es fundamental la comunicación por celular.</t>
  </si>
  <si>
    <t>Creación Usuario Oracle</t>
  </si>
  <si>
    <t>Estimados: Agradeceré gestionar perfil Oracle a: CONSUELO PUCHI MELLADO cl170416252 Perfil igual a cl131290845, AGUSTINA ANDRADE ESCOBAR.</t>
  </si>
  <si>
    <t xml:space="preserve">Hola Ramón favor reponer minutos on-net para el número 9225 7661.
</t>
  </si>
  <si>
    <t>1</t>
  </si>
  <si>
    <t>Solicitud Mario Medrano Ortega 20140116</t>
  </si>
  <si>
    <t xml:space="preserve">Estimados: Agradeceré puedas gestionar solicitud adjunta. Saludos,
</t>
  </si>
  <si>
    <t>No puedo enviar correos</t>
  </si>
  <si>
    <t>No puedo enviar correos a través de Outlook</t>
  </si>
  <si>
    <t>RE: SAP</t>
  </si>
  <si>
    <t xml:space="preserve">Luis Miguel
Buenos días. Favor realizar la misma acción para los siguientes usuarios, gracias.
Usuario	Nombre	Inventario n°	IP n° 	Anexo
CL165188209	JORGE CALLUMAN	CH-110425	10.33.21.97	7729
CL174213755	VALENTINA MENDEZ	CH-110467	10.33.21.87	7974
</t>
  </si>
  <si>
    <t xml:space="preserve">Estimados agradeceré asignar minutos a celular de cliente Conchalí 91590478
</t>
  </si>
  <si>
    <t xml:space="preserve">Estimado le  agradeceré asignar un Nextel - Empresa Control 250 el que será asignado al Sr.  Ariel Perez Castro Supervisor MT Mantenimiento Subterráneo.  Indicar disponibilidad para coordinar retiro el Lunes 07-04-14.
</t>
  </si>
  <si>
    <t>Celular Maestro M.Ayllapan</t>
  </si>
  <si>
    <t xml:space="preserve">Estimado Luís agradeceré asignar un nuevo equipo y chip a Marco Aillapan. Nuevamente el teléfono asignado no está con servicio, inclusive tras el cambio de chip asignado por tercera vez. N° Celular 61713180.
</t>
  </si>
  <si>
    <t>Compra equipo Lo Prado</t>
  </si>
  <si>
    <t xml:space="preserve">Estimados nuestro cliente nos solicita comprar los siguientes equipos para proporcionarlos a la comuna de Lo Prado, adjunto antecedentes de los equipos adquiridos el año pasado, el municipio requiere lo mismo o algo similar.  Atento a sus comentarios,
</t>
  </si>
  <si>
    <t>cuenta skype corporativa</t>
  </si>
  <si>
    <t xml:space="preserve">Estimados mediante este correo solicito la creación de una cuenta corporativa para Skype.
</t>
  </si>
  <si>
    <t>Solicita normalizar recepción de correos en Outlook</t>
  </si>
  <si>
    <t>Estimados Señores TI: Por medio del presente, informo que al ser trasladado el día de hoy al Proyecto SOT, ubicado en dependencias del PAC Chilectra, procedí a conectarme a la red inalámbrica  NARANJO y aun cuando podía acceder a INTERNET, me fue imposible que el Outlook actualizara la recepción y el envío de correos.  Agradeceré que me puedan ayudar y darme una solución a dicho inconveniente.</t>
  </si>
  <si>
    <t xml:space="preserve">Estimados Señores TI: Mucho agradeceré el poder generar la devolución de los minutos ON-NET para el teléfono celular que tengo a mi cargo, ya que según lo consultado al N° 103 tengo poco saldo.  Número 94691416.
</t>
  </si>
  <si>
    <t>Estimados, favor asignar números ON NET.</t>
  </si>
  <si>
    <t>Solicitud de equipo y claves</t>
  </si>
  <si>
    <t xml:space="preserve">Estimados Informo a ustedes que hoy se reintegra Carolina molina CL 12275276-3 al equipo de Tesorería.  Por lo anterior agradeceré nos entreguen un equipo computacional y activar los correos y claves correspondientes.  
</t>
  </si>
  <si>
    <t>minutos cel</t>
  </si>
  <si>
    <t xml:space="preserve">Estimados Favor necesito minutos en estos teléfonos, reponer on net e indicarme el consumo.  97410442, ivan Gaete - 89032992, Octavio pavez
</t>
  </si>
  <si>
    <t>KAUFMANN_Solicitudes Especialidades</t>
  </si>
  <si>
    <t xml:space="preserve">Estimados favor descargar la información del siguiente link: https://drive.google.com/file/d/0B2QZY6r16b3vVnJXVFRHN1o5Ukk/edit?usp=sharing
En la carpeta: \\Chlnaspropu\propuestas\! EN ESTUDIO\BMS - KAUFMANN Desde ya muchas gracias.
</t>
  </si>
  <si>
    <t>SAP</t>
  </si>
  <si>
    <t xml:space="preserve">Luis Miguel Adjunto lista de usuarios, favor proseguir la actualización de acuerdo al orden indicado de SAP, gracias.
</t>
  </si>
  <si>
    <t>problemas para importar</t>
  </si>
  <si>
    <t xml:space="preserve">Estimados por favor su ayuda, el sistema no me permite realizar el proceso de importación de documentos del modulo de Informe de gastos a AP, para la sociedad 30051, Coasin
</t>
  </si>
  <si>
    <t xml:space="preserve"> Reinicio Contraseña</t>
  </si>
  <si>
    <t xml:space="preserve">Estimado: Favor restituir contraseña a correo de Victor Alexis  Henriquez Torres , no recibe y tampoco envía correos , está solicitando clave.-  Agradezco su gestión 
</t>
  </si>
  <si>
    <t xml:space="preserve">Estimado Ramon Favor Cargar Minutos On Net , gracias.
</t>
  </si>
  <si>
    <t>Restituir minutos On Net</t>
  </si>
  <si>
    <t>ACTUALIZAR LISTA DE VALORES - CREACION DE OC</t>
  </si>
  <si>
    <t>Buenas tardes. Solicito vuestra ayuda en lo siguiente: No es posible seleccionar la opción ´Proveedores´ en el listbox asociado al campo ´Sucursal´ de la pantalla ´Resumen de orden de compra´. Este no presenta valores, y se debe seleccionar para proseguir con la creación de la orden de compra. La orden de compra en cuestión es la n° 300511027807.</t>
  </si>
  <si>
    <t>REASIGNAR</t>
  </si>
  <si>
    <t>Agradeceré reasignar minutos On Net a SIM 94691413</t>
  </si>
  <si>
    <t xml:space="preserve">Agradeceré me carguen minutos a mi teléfono celular
Favor indicarme cuando es la fecha de carga automática, para ver cuantos minutos requiero hoy
</t>
  </si>
  <si>
    <t>NO ES POSIBLE REALIZAR INGRESOS EN ORGANIZACION K02 - COASIN</t>
  </si>
  <si>
    <t>Buenas tardes. Solicito vuestra ayuda en lo siguiente: Estoy intentando realizar la recepción de una Oc en la organización K02 (Coasin Valorado) y me aparece el siguiente mensaje:</t>
  </si>
  <si>
    <t>Creación Correo Urbanizaciones</t>
  </si>
  <si>
    <t xml:space="preserve">Estimados agradeceré crear correo para área urbanizaciones: urbanizaciones@cam-la.com Miguel
Los correos los recibirán tres personas y reciben los siguientes usuarios Cristobal Nilo Elgueta - CristIan Alcarruz Bernal - Luis Villalobos S.
</t>
  </si>
  <si>
    <t xml:space="preserve">Don Ramon por favor devolver minutos net.
Atte.
</t>
  </si>
  <si>
    <t>Solicitud equipo Nextel, cámara y PC</t>
  </si>
  <si>
    <t xml:space="preserve">Luis favor asignar PC y correo (equipo fijo) a la siguiente persona que se integra al SOT Chilectra.
Ariel Rodolfo Perez Castro - 11416464-K
</t>
  </si>
  <si>
    <t>Minutos On Net - Celular 61930431</t>
  </si>
  <si>
    <t>García Valenzuela, Ricardo Andrés, CAM</t>
  </si>
  <si>
    <t xml:space="preserve">codigo pin </t>
  </si>
  <si>
    <t>Burdiles Herrera, Felipe Alejandro, CAM</t>
  </si>
  <si>
    <t xml:space="preserve">Solicito a ud. Enviar código pin y puck del
Celular 93491695
</t>
  </si>
  <si>
    <t xml:space="preserve">Estimados favor verificar y mover si es necesario las siguiente estación de trabajo en el AD de Chile y el repositorio asociado al mismo chlcampteczen Esta debe ser parte del GPO “Custom_WSUS_CAMChile_Users”.
</t>
  </si>
  <si>
    <t xml:space="preserve">Estimados favor verificar y dar de baja la siguiente estación de trabajo en el AD de Chile y el repositorio asociado al mismo: chlcampcl014776
</t>
  </si>
  <si>
    <t>Equipos PRIP - Nextel</t>
  </si>
  <si>
    <t xml:space="preserve">Estimados adjunto requerimientos.
Móvil de Datos se requiere 1, se obtiene con el que tiene Adrian.
Móviles Prip se requieren  19 equipos en total , urgente  2 equipos
Adrian te va a entregar equipos con datos
</t>
  </si>
  <si>
    <t>bloqueo clave de correo.</t>
  </si>
  <si>
    <t xml:space="preserve">Estimados favor desbloquear clave de correo del Sr. Miranda Andrade, Manuel Andrés, mma@cam-la.com.  Desde ya agradezco la gestión
</t>
  </si>
  <si>
    <t>no puedo ingresar a esta parte de sharepoint</t>
  </si>
  <si>
    <t>Minutos equipos área Servicio Integral a Empresas</t>
  </si>
  <si>
    <t xml:space="preserve">Estimados, buenos días, me comentan que los equipos CAM están sin minutos, favor verificar si es por uso o por inconvenientes técnicos.
Pedro Orellana 89207981 - Felipe Burdiles 93491695 - Rodrigo Jerez   61576243 (particular CAM)
</t>
  </si>
  <si>
    <t xml:space="preserve">Estimados favor Gestionar aumento de minutos para Luis Villalobos. Numero: 61914014
</t>
  </si>
  <si>
    <t xml:space="preserve">Miguel hola por favor me podrías agregar minutos a mi celular, Estoy haciendo coordinaciones con Coasin
</t>
  </si>
  <si>
    <t xml:space="preserve">Estimados favor verificar y dar de baja la siguiente estación de trabajo en el AD de Chile y el repositorio asociado al mismo chlcampcl011033
</t>
  </si>
  <si>
    <t>RESTABLECER MINUTOS DE COMPAÑIA N: 68393031</t>
  </si>
  <si>
    <t xml:space="preserve">Estimado Ramon Herrera :  Quisiera pedir restablecer minutos de compañía CAM  N: DE CELULAR 68393031 </t>
  </si>
  <si>
    <t>RV: Minutos  Celular</t>
  </si>
  <si>
    <t xml:space="preserve">Estimado:
Favor su gestión .-
</t>
  </si>
  <si>
    <t xml:space="preserve">De acuerdo a lo conversado con Gerson se solicita cambio de batería de mi equipo  ya que sólo dura 5 minutos al estar sin alimentación y cambio de puerto USB en mal estado o en su defecto Cambio de Notebook.
</t>
  </si>
  <si>
    <t>clave oracle</t>
  </si>
  <si>
    <t>Ramon según lo  solicitado  envió  pantallazo para activar clave de Oracle</t>
  </si>
  <si>
    <t>Solicitud Microsoft Proyect</t>
  </si>
  <si>
    <t>Araneda Soto, Catalina Andrea, CAM</t>
  </si>
  <si>
    <t xml:space="preserve">Estimado solicito instalar Microsoft Proyect
</t>
  </si>
  <si>
    <t xml:space="preserve"> Aumento de Minutos plan</t>
  </si>
  <si>
    <t xml:space="preserve">Ramón, favor aumentar minutos de Boris. En su plan debe tener 400 minutos.
</t>
  </si>
  <si>
    <t>desbloqueo de pagina</t>
  </si>
  <si>
    <t xml:space="preserve">Ramon Necesito desbloquear esta link y asociados http://www.ktspirit.com/plataforma/kt4setup.exe
</t>
  </si>
  <si>
    <t>Falla aparato de celular</t>
  </si>
  <si>
    <t xml:space="preserve">Ramon, agradeceré ver la posibilidad de reparar o bien cambiar el teléfono celular asignado a mi nombre y cuyo número es 09-4402575.  Este presenta problemas de sonido, no se escucha.
</t>
  </si>
  <si>
    <t>Entrega de minutos  n° 89222315</t>
  </si>
  <si>
    <t xml:space="preserve">Estimados a la espera que se encuentren bien, agradeceré otorgar  minutos  a la persona indicada según formulario 
</t>
  </si>
  <si>
    <t>Solicitud Nueva Microsim - Cliente 7289635 Abonado 97462204</t>
  </si>
  <si>
    <t xml:space="preserve">Favor solicitar una nueva microsim asociado a N° Celular 97462204
</t>
  </si>
  <si>
    <t>Favor solicito acceso a servidor de prevención carpeta 2014.</t>
  </si>
  <si>
    <t>RV: Acceso a Documentos compartidos</t>
  </si>
  <si>
    <t>Solicita asignación de anexo</t>
  </si>
  <si>
    <t xml:space="preserve">Agradeceré puedas gestionar la asignación del teléfono existente en el Laboratorio correspondiente al  usuario “Laboratorio2” a Rolando Saavedra.  Lo anterior, en atención a que Rolando se desempeñará en nuevas funciones en el Laboratorio.
</t>
  </si>
  <si>
    <t>Solicitud Nueva Microsim - Cliente 7289635 Abonado 61713180</t>
  </si>
  <si>
    <t>Telefono de M.Aillapan no registra ni permite realizar llamadas</t>
  </si>
  <si>
    <t>Estimados no puedo ingresar el correo electronico, me pide contraseña.</t>
  </si>
  <si>
    <t xml:space="preserve">Estimado junto con saludar, agradecería indicar si Vladimir tiene el activado 40 % adicional.
</t>
  </si>
  <si>
    <t>Cargar Minutos Adicionales</t>
  </si>
  <si>
    <t xml:space="preserve">Estimado Ramon agradeceré cargar 100 minutos adicionales a mi Teléfono,
</t>
  </si>
  <si>
    <t>ingreso CAM -zenteno</t>
  </si>
  <si>
    <t>Estimados a la espera que se encuentren bien, les  Agradeceré  las gestiones correspondientes;  Creación de cuenta cl y correo, 
Se encontrará en un puesto que se encuentra con equipo y teléfono ya en zenteno, para mayor  información copio a la jefatura 
ALTA DE CUENTA Display CAM Sebastian Andres Díaz Carrasco 16408082-k</t>
  </si>
  <si>
    <t>solicitud de minutos Rolando Urriola</t>
  </si>
  <si>
    <t xml:space="preserve">Estimados favor asignar minutos adicionales según adjunto. Luis y Moises están en conocimiento de esta solicitud
</t>
  </si>
  <si>
    <t xml:space="preserve">Computador hp </t>
  </si>
  <si>
    <t xml:space="preserve">Estimado este equipo  fue enviado por Tur – Bus el día 02-04-2014 a Tarapacá # 934 Santiago a nombre de Ramon Herrera.
Este tenía problemas en la pantalla no se veía y cambiamos de pantalla y tampoco 
Cualquier otro antecedente que necesites me avisas porfa.
</t>
  </si>
  <si>
    <t>Ingreso Cam analista proceso de negocios</t>
  </si>
  <si>
    <t>Estimados a la espera que se encuentren bien,  informo  el ingreso  para el  lunes 21 de abril, para la creación de cuenta correo y plataformado de equipo.  El lugar físico será en Tarapacá  934, lugar a definir por área de administración y equipos.  ALTA DE CUENTA Display CAM Sebastian Alonso Gallardo Astudillo
Nombre completo RUT 17314778-3</t>
  </si>
  <si>
    <t>Reinicio contraseña de red</t>
  </si>
  <si>
    <t>cargar minutos</t>
  </si>
  <si>
    <t xml:space="preserve">Estimados favor reasignar minutos OF-NET para numero 9 349 47 58
</t>
  </si>
  <si>
    <t xml:space="preserve">Señores agradeceré a ustedes me puedan ayudar con la devolución de los minutos que ha consumido en llamado a teléfonos de CAM el señor: Pablo Ramirez Celular Nº  68780122
</t>
  </si>
  <si>
    <t xml:space="preserve">Estimado agradeceré habilitar minutos On Net cel n° 68437461.
</t>
  </si>
  <si>
    <t>Error Oracle</t>
  </si>
  <si>
    <t xml:space="preserve">Estimados informo error en ORACLE al momento de acceder al perfil de recepciones de materiales en obra. 
</t>
  </si>
  <si>
    <t xml:space="preserve">Compra equipo Lo Prado. </t>
  </si>
  <si>
    <t xml:space="preserve">Ramon proceder con compra de equipó que adjunto PC e impresora. gracias.  Orden 1657 CECO 6410
</t>
  </si>
  <si>
    <t>OC en Ingles</t>
  </si>
  <si>
    <t>recepcion sycl ha compartido una carpeta "cam marzo" contigo</t>
  </si>
  <si>
    <t xml:space="preserve">CAMEstimados favor su apoyo con esta descarga de información </t>
  </si>
  <si>
    <t xml:space="preserve">Hola Ramón, te escribo en relación a mi solicitud de cambio de equipo de celular, agradeceré me puedas confirmar cual es el paso a seguir.  Ramón copio también a Matías quien autorizo este cambio. Muchas gracias, Bernardita
</t>
  </si>
  <si>
    <t>recepcion sycl ha compartido un archivo contigo</t>
  </si>
  <si>
    <t>Por favor su gestión para descarga desde OneDrive</t>
  </si>
  <si>
    <t>Solicita habilitació de cuentas de Oracle y SIOT</t>
  </si>
  <si>
    <t>Estimado Ramón en atención a que Camila gestionaba el proceso de facturación del Laboratorio y que ahora lo realiza Rolando Saavedra, agradeceré tu gestión para habilitar los siguiente: Cuenta en ORACLE, con un perfil replicado de Camila Jara.  Acceso a SIOT, con un perfil replicado de Camila Jara.
Los antecedentes de Rolando son los siguiente: Rut: 13.071.934-1 Nombre : Rolando Saavedra Pizarro.</t>
  </si>
  <si>
    <t xml:space="preserve">puesto ex recepción de facturas </t>
  </si>
  <si>
    <t xml:space="preserve">Agradeceré otorgar el puesto físico ex recepción de facturas para Maritza Flores, quien nos ayudará en el reclutamiento sot hasta mayo. Favor asignar línea telefónica-
</t>
  </si>
  <si>
    <t>Restitución Minutos Celular Michel Castro</t>
  </si>
  <si>
    <t>Estimados agradeceré puedan restituir los minutos del celular de Michel Castro por favor.</t>
  </si>
  <si>
    <t>Favor devolver minutos NET 97468944</t>
  </si>
  <si>
    <t>Estimado Ramón junto con saludar envió correo solicitando los minutos residuales, ya que la semana pasada estuve de turno y ocupe los minutos asignados.</t>
  </si>
  <si>
    <t xml:space="preserve">TICKET 784454 - CUENTA DE RED AGREGAR A GRUPO </t>
  </si>
  <si>
    <t xml:space="preserve">Favor verificar y agregar a todos los usuarios de Exchange a la siguiente lista de distribución: CAM: Chile Corporativo.  Esto debido a que no todos los usuarios reciben los comunicados enviados por la compañía, favor regularizar a la brevedad.
</t>
  </si>
  <si>
    <t>Sin minutos</t>
  </si>
  <si>
    <t xml:space="preserve">Ramonsiño favor recargar minutos of net me quede en cero 94691351
</t>
  </si>
  <si>
    <t xml:space="preserve">Estimados solicito la repocicion de minutos CAM </t>
  </si>
  <si>
    <t>solicitud minutos OF-NET</t>
  </si>
  <si>
    <t xml:space="preserve">Estimados favor devolver minutos OFF-NET del numero 61590064 Ricardo Varas
</t>
  </si>
  <si>
    <t xml:space="preserve">Gracias Ramón conversare el tema de los minutos con mi jefatura, pero de momento dejar los On Net ilimitados
</t>
  </si>
  <si>
    <t>devolucion de numeros OFF-NET</t>
  </si>
  <si>
    <t xml:space="preserve">Estimados agradeceré hacer devolución de minutos OFF-Net del numero 92431447  usuario Rolando Urriola
</t>
  </si>
  <si>
    <t xml:space="preserve"> MINUTOS CAM (94691452)</t>
  </si>
  <si>
    <t xml:space="preserve">Estimados favor retornar minutos realizados a teléfonos compañía móvil según referencia.
</t>
  </si>
  <si>
    <t xml:space="preserve">Carga de minutos a móvil </t>
  </si>
  <si>
    <t>Estimado Ramón favor me puedes cargar minutos en mi móvil. Nº 93428221</t>
  </si>
  <si>
    <t>Minutos para Celular</t>
  </si>
  <si>
    <t xml:space="preserve">Estimado: de acuerdo a lo conversado con Israel, supuestamente los minutos fueron vueltos a cargar el día de ayer, pero hoy en la mañana ya se volvió a caer y nuevamente no puedo hacer llamadas.  Atento a sus comentarios. Atte.
Cristian Soto técnico de Telemedidas Fono: 92298497
</t>
  </si>
  <si>
    <t xml:space="preserve">Consulta de Minutos </t>
  </si>
  <si>
    <t xml:space="preserve">Señores agradeceré a ustedes me puedan ayudar con la información de los minutos que he consumido.  Christopher Lagos Celular 92800907
</t>
  </si>
  <si>
    <t xml:space="preserve">Señores agradeceré la gestión para la devolución de los minutos que he consumido en llamado a teléfonos de CAM Eugenio Moreno Celular Nº 94691389
</t>
  </si>
  <si>
    <t xml:space="preserve">Estimados agradeceré si es posible nuevamente gestionar minutos ON net para móvil 94691606, desde ya gracias
</t>
  </si>
  <si>
    <t xml:space="preserve">Señores agradeceré a ustedes me puedan ayudar con la devolución de los minutos que ha consumido en llamado a teléfonos de CAM el señor: Sergio Castro celular Nº  61708355
</t>
  </si>
  <si>
    <t xml:space="preserve">Ramón buen día. Favor asignar minutos a SIM 94691413
</t>
  </si>
  <si>
    <t>Solicitud servicio de telefono.</t>
  </si>
  <si>
    <t xml:space="preserve">Estimados: Mi nombre es Tamara Escárate rut 17.382.113-1, les escribo porque el día de ayer vinieron a instalar el PC y me indicaron que el teléfono con su anexo estaría funcionando en un par de horas pero aun sigue sin servicio, favor si podría ayudarme con esto.
</t>
  </si>
  <si>
    <t>Desbloqueo a paginas web</t>
  </si>
  <si>
    <t>Olivares Reyes, Rodrigo Francisco, CAM</t>
  </si>
  <si>
    <t xml:space="preserve">Estimados por el tipo de gestión que realizo requiero el desbloque de páginas web de municipios –organismos públicos y privados relacionados con los permisos municipales de obras, para cualquier consulta contactar al subscrito.
</t>
  </si>
  <si>
    <t>Acceso Smartview</t>
  </si>
  <si>
    <t xml:space="preserve">Estimado Ramón anteriormente tenía en Excel la herramienta smartview habilitada, pero ahora ya no está, no se si hice algo que la eliminara; pueden por favor ayudarme a que quede habilitada.
</t>
  </si>
  <si>
    <t>Aumento minutos</t>
  </si>
  <si>
    <t xml:space="preserve">Ramón favor adicionar minutos a supervisor Gonzalo Fuentes.
</t>
  </si>
  <si>
    <t xml:space="preserve">Favor devolver minutos NET atte.  
</t>
  </si>
  <si>
    <t>Correo pedro Muñoz</t>
  </si>
  <si>
    <t xml:space="preserve">Estimados favor de resetear contraseña de Pedro Muñoz cl132372241, no puedo ingresar a correo. 
</t>
  </si>
  <si>
    <t>Señores agradeceré a ustedes me puedan ayudar con la devolución de los minutos que he consumido en llamado a teléfonos de CAM Joseline Ramirez celular Nº  93214625</t>
  </si>
  <si>
    <t xml:space="preserve">Estimados se requiere acceso a la carpeta X:\SistOrdMT para el Sr. Carlos Duran, favor gestionar
</t>
  </si>
  <si>
    <t>Restricciones en Oracle</t>
  </si>
  <si>
    <t>Quede con restricciones en Oracle, no puede eliminar pagos.</t>
  </si>
  <si>
    <t xml:space="preserve">Estimado: Me puedes gestionar la recarga de minutos al móvil de Juan Bascuñan El N° de Cel. Es 89037543 Saludos cordiales.
</t>
  </si>
  <si>
    <t>Solicitud de Minutos Pedro Orellana 89207981.xls</t>
  </si>
  <si>
    <t>Favor autorizar minutos adicionales para Pedro Orellana</t>
  </si>
  <si>
    <t xml:space="preserve">Estimado agradeceré me puedan ayudar con la devolución de los minutos consumido en llamados a teléfonos de CAM. Freddy Martinez celular Nº 92274433
</t>
  </si>
  <si>
    <t>Cotizacion Nikon</t>
  </si>
  <si>
    <t xml:space="preserve">Ramon favor proceder con la compra.  Slds.  Paulo
</t>
  </si>
  <si>
    <t xml:space="preserve">Estimados agradeceré gestionar solicitud de minutos.
</t>
  </si>
  <si>
    <t>No hay acceso a SIOT 4/2014</t>
  </si>
  <si>
    <t xml:space="preserve">Estimados les informo que en este momento no tenemos acceso a SIOT, tanto a través de la conexión LAN http://camsiot/ como a través de WAN http://siot.camchile.cl/
</t>
  </si>
  <si>
    <t xml:space="preserve">Estimado Ramon junto con saludarte, requiero de tu ayuda el siguiente teléfono se encuentra deshabilitado para realizar y recibir llamado.- Favor pueda habilitar.-
</t>
  </si>
  <si>
    <t xml:space="preserve">Estimado favor, puedes verificar que ocurre con este chip, no puede hacer llamadas o se le acabaron los minutos??
</t>
  </si>
  <si>
    <t>Fondos Sucursales y Avances a Rendir. (Coasin)</t>
  </si>
  <si>
    <t xml:space="preserve">Estimados, agradeceré proceder con la solicitud adjunta.  Agradeceré dar autorización a los usuarios de coasin a Oracle cuentas por Pagar 
</t>
  </si>
  <si>
    <t>reactivar carga al numero 8-9213309</t>
  </si>
  <si>
    <t>Estimados a la espera que  se encuentren bien, agradeceré otorgar  minutos  según formulario adjunto.</t>
  </si>
  <si>
    <t>RV: CONSULTAR POR SEÑAL DE MOVISTAR</t>
  </si>
  <si>
    <t xml:space="preserve">Favor de ver  si tienen antecedentes de algún problemas con señal Movistar, debido a que estos días a estado pésimo, esto porque ayer martes y hoy sean presentado demasiados problemas con las comunicaciones  con las radio- teléfono del personal de terreno:
•	Estamos hablando y se corta.
•	Llamamos e indica que numero es muy largo
•	Numero no existe,  siendo que hablamos recién con 
</t>
  </si>
  <si>
    <t>RV: Warning: message 1WXARC-00038H-5m delayed 48 hours</t>
  </si>
  <si>
    <t xml:space="preserve">De Chilectra nos indican que los correos que nos envían no están siendo entregados al destinatario Cam, Situación hemos comprobado, correos que nos han enviado de Chilectra no están en nuestro buzón de entrada.  Por favor indicarnos si este problema se encuentra resuelto en nuestro servidor de correos corporativos.
El mensaje de error esta en email que antecede.
</t>
  </si>
  <si>
    <t>Ingreso de documentos en módulos de Informe de Gastos (MTG00058 facturas Max Salinas)</t>
  </si>
  <si>
    <t xml:space="preserve">Informo que Fueron ingresadas las facturas Nº 12263 y Nº 1794 de Max Salinas, realice el Reporte de Gastos pero cuando quiero importarlas me aparece esta pantalla.
Al consultar, las facturas fueron  importadas en forma automática, es decir sin mi intervención, lo que no debiera ocurrir.
Atenta a tus comentarios.
</t>
  </si>
  <si>
    <t>Libro1.xlsx</t>
  </si>
  <si>
    <t>Te comento que hay un error en las reglas de Oracle para Coasin,debido que se puede imputar gastos con el flexfield de Cam Chile en Coasin, según</t>
  </si>
  <si>
    <t xml:space="preserve">Buenas tardes. Favor realizar la misma acción para el siguiente usuario:
Usuario	Nombre	Inventario n°	IP n° 	Anexo
CL155353589	Ma Valeska Perez	CH-110858	</t>
  </si>
  <si>
    <t>RE: Acceso Ambiente Coasin</t>
  </si>
  <si>
    <t xml:space="preserve">                Favor solicitar ambiente de Oracle de Coasin para la Srta. Agustina Andrade, las responsabilidades deben ser de las mismas características que tiene hoy.</t>
  </si>
  <si>
    <t>Solicita configuración de nombre en anexo Sr. Javier González</t>
  </si>
  <si>
    <t xml:space="preserve">Estimados, favor gestionar configuración de nombre del Sr. Javier González S.  en el teléfono, anexo 7471.
Atenta  a sus comentarios, les saluda
</t>
  </si>
  <si>
    <t>Desbloqeo de Clave</t>
  </si>
  <si>
    <t xml:space="preserve">Ramón favor desbloquear el acceso del CLBRIGRADA4.  Gracias
</t>
  </si>
  <si>
    <t>Clave Internet</t>
  </si>
  <si>
    <t xml:space="preserve">Estimados está con nosotros una persona de CAM Perú, Luis Adolfo Ruiz, y necesitamos la clave para que él pueda conectarse a internet.  Agradeceré realizar las gestiones a la brevedad  para su pronta  conexión.
</t>
  </si>
  <si>
    <t xml:space="preserve">Ramon Consulta me puedes dar los minutos on-net
</t>
  </si>
  <si>
    <t>Cargar minutos a mi celular.</t>
  </si>
  <si>
    <t xml:space="preserve">De acuerdo a lo conversado el día d ayer requiero un notebook provisorio por 3 meses hasta que se realice el cambio de instalaciones, dado que acá en CSV no tenemos espacio físico para ubicar a inspector AP y como te comente lo tenía realizando labores en terreno pero ya finalizaron y ahora se hará cargo de 2 comunas para el servicio y requiero que realice gestiones administrativas ya que tienen contacto directo con nuestro cliente.
</t>
  </si>
  <si>
    <t>Expiro contraseña</t>
  </si>
  <si>
    <t xml:space="preserve">Estimados agradeceré indicar contraseña de red para poder asignar otra ya que conexión indica.  Expiro contraseña remota y solicita clave anterior e ingresar una nueva. Gracias JCV
</t>
  </si>
  <si>
    <t>Correos que no llegan</t>
  </si>
  <si>
    <t>Ramon nos puedes ayudar, nos está llegando reclamos por correos no atendidos los cuales tienen ya bastante tiempo, tanto a Guillermo, a Carolina como yo, no hemos recibido el correo, verificamos nuestro historial y nada, al ver la causa, pude apreciar que aparecen nuestros nombres entre comas, adjunto correo de muestra en cual fue enviado por CHILECTRA el día 4 de marzo y ninguno de los 3 lo recibió.  Ejemplo. Para: 'Araneda Mancilla, Guillermo Osvaldo, CAM'; 'Banda Maulen, Luis Amable, CAM'
CC: Celis Hidalgo, Daniel Patricio, CHILECTRA; 'Ríos Leiva, Carolina de los Angeles, CAM'; Silicato Carrizo, Franco Lucio, CHILECTRA
Nos puedes ayudar a descubrir la causa real.</t>
  </si>
  <si>
    <t xml:space="preserve">TICKET 785281 - CUENTA DE RED ALTA </t>
  </si>
  <si>
    <t xml:space="preserve">Estimados favor solicito dar de alta en el AD y Exchange corporativo la siguiente cuenta JORGE  VILLABLANCA SAZO 11.647.277-5
</t>
  </si>
  <si>
    <t xml:space="preserve">no me deja entrar con el ID que me envian </t>
  </si>
  <si>
    <t>No permite ingresar al ambiente Oracle, solicitar nueva clave</t>
  </si>
  <si>
    <t xml:space="preserve">Estimados favor solicito dar de alta en el AD y Exchange corporativo la siguiente cuenta Pablo Martín Rodríguez Ávila 06.359.849-6
</t>
  </si>
  <si>
    <t xml:space="preserve">correos </t>
  </si>
  <si>
    <t xml:space="preserve">Estimado te informo que tengo problemas con el correo , me envían correos y estos me llegan a las 2 horas después en algunos casos al otro día.  Te envío un ejemplo 
</t>
  </si>
  <si>
    <t>Plataformar AIO - Gcia. Op. JVS</t>
  </si>
  <si>
    <t xml:space="preserve">Estimados solicito realizar el plataformado del siguiente equipo Lenovo AIO E73z s/n: s1000m2m Inv. Activo CH-111439 usuario a configurar es CL116472775 – jvs@cam-la.com  - Villablanca Sazo, Jorge, CAM contraseña Passw0rd 
</t>
  </si>
  <si>
    <t>Clave bloqueada al expirar por dominio</t>
  </si>
  <si>
    <t>Plataformar AIO - Gcia. Op. PMAR</t>
  </si>
  <si>
    <t xml:space="preserve">Estimados solicito realizar el plataformado del siguiente equipo Lenovo AIO E73z s/n: s1000m3t Inv. Activo CH-111440 usuario a configurar es CL063598496 – pmar@cam-la.com  - Avila Rodriguez, Pablo Martin, CAM contraseña Passw0rd 
</t>
  </si>
  <si>
    <t xml:space="preserve">Estimados favor verificar y mover si es necesario la siguiente estación de trabajo en el AD de Chile en el repositorio asociado al mismo chlcamp111439 chlcamp111440.  Esta debe ser parte del GPO “Custom_Proxy_Internet_Chile_2”
</t>
  </si>
  <si>
    <t>Cuenta de red bloqueada</t>
  </si>
  <si>
    <t>No permite ingresar a la red.</t>
  </si>
  <si>
    <t>Celular no recibe correo</t>
  </si>
  <si>
    <t>Favor revisar celular que no permite recepcionar correos.</t>
  </si>
  <si>
    <t>Configuración de anexo</t>
  </si>
  <si>
    <t>Soto Nuñez, Carlos Alexis, CAM</t>
  </si>
  <si>
    <t xml:space="preserve">Estimado usuario indica cambio nombre del anexo asignado.  Nombre  : Carlos Alexis Soto Nuñez IP 172.5.14.55  Anexo: 7891.
</t>
  </si>
  <si>
    <t xml:space="preserve">Estimados favor verificar y mover si es necesario la siguiente estación de trabajo en el AD de Chile en el repositorio asociado al mismo chlcamp111451 Esta debe ser parte del GPO “Custom_WSUS_CAMChile_Users”.
</t>
  </si>
  <si>
    <t>Plataformar Asignación NTB - AGE MEHC</t>
  </si>
  <si>
    <t>Estimados solicito realizar el plataformado del siguiente equipo Lenovo E431 s/n: PF0FEN1 Inv. Activo CH-111451 el usuario a configurar es Hueicha Caripan, Mario Eugenio, CAM - CL161468983 contraseña “Passw0rd”</t>
  </si>
  <si>
    <t xml:space="preserve">Acceso a disco compartido </t>
  </si>
  <si>
    <t xml:space="preserve">Estimados necesito gestionar acceso al disco compartido de Procesos de Negocio 10.33.10.100/gpn para: Ignacio Toro: CL170837010 Sebastían Gallardo: CL173147783
</t>
  </si>
  <si>
    <t xml:space="preserve">Estimados favor verificar y mover si es necesario la siguiente estación de trabajo en el AD de Chile en el repositorio asociado al mismo chlcamf110209 Esta debe ser parte del GPO “Custom_WSUS_CAMChile_Users”.
</t>
  </si>
  <si>
    <t>Móviles sólo llamado emergencia. Móvil 6 1933219  (Cristian Riquelme)</t>
  </si>
  <si>
    <t>Estimados agradeceré su ayuda con respecto a SIMCARD que se han estado bloqueando en el último tiempo y teléfonos que presentan fallas en el contrato de Conexiones, lo que ha traído complicaciones en la comunicación con las personas de terreno.  El día de hoy uno de nuestros técnicos tuvo un accidente menor mientras se dirigía a cargar el teléfono personal para comunicarse con el supervisor, por tener el teléfono asignado con la SIM bloqueada.  Este problema aumenta con el tiempo que debemos esperar para la reposición de la SIMCARD por parte de Movistar.  
Es importante contar con su apoyo para prevenir que esta situación no vuelva a ocurrir.</t>
  </si>
  <si>
    <t>Agregar números COS Guardias</t>
  </si>
  <si>
    <t xml:space="preserve">Favor agregar los siguientes números al COS asignado a los guardias Plan Cuadrante Santiago – 022 9223790 y Carabinero Sector Tarapacá PC – 09 2586899
</t>
  </si>
  <si>
    <t>No permite ingresar el dominio</t>
  </si>
  <si>
    <t>Favor apoyar con el reinicio o bloqueo de la cuenta de red.</t>
  </si>
  <si>
    <t>Solicitud de atención</t>
  </si>
  <si>
    <t xml:space="preserve">Estimados Señores TI agradceré gestionar atención por problema en Internet Explorer.
</t>
  </si>
  <si>
    <t>Favor devolver minutos NET 90202762</t>
  </si>
  <si>
    <t>Solicitudes de contratiación</t>
  </si>
  <si>
    <t xml:space="preserve">Estimados a la espera que se encuentren bien, les  agradeceré modificar el display de las siguientes personas de su correo Esteban Alonso López Pailahueque 17.415.468-6
</t>
  </si>
  <si>
    <t>Ingreso EGE SOT</t>
  </si>
  <si>
    <t xml:space="preserve">Estimados a continuación indico el nuevo ingreso a CAM para el contrato SOT, agradeceré crear  cuenta cl,  correo, y la solicitud de sr. Mena  que indico a continuación en cuanto a espacio físico.
ALTA DE CUENTA Display CAM Luis Alberto Araneda Muñoz
Nombre completo RUT:16.647.699-2 </t>
  </si>
  <si>
    <t>Desbloquear cuenta de dominio</t>
  </si>
  <si>
    <t xml:space="preserve">Estimado favor desbloquear cuenta de dominio  Víctor Pino cl166436818.
</t>
  </si>
  <si>
    <t>Solicitud</t>
  </si>
  <si>
    <t>Perez Santibanez, Maria Valeska, CAM</t>
  </si>
  <si>
    <t xml:space="preserve">Estimado agradeceré modificar el nombre del Anexo 7716, ya que la persona que estaba reemplazando, trabajo hasta marzo.  3897716 Jennifer Olguín,  cambiar por Valeska Pérez.
</t>
  </si>
  <si>
    <t xml:space="preserve">Creación CL </t>
  </si>
  <si>
    <t xml:space="preserve">Estimados a la espera que se encuentren bien, les  agradeceré crear cuenta correo al siguiente trabajador en validiva.  ALTA DE CUENTA SOTO  NUÑEZ, CARLOS ALEXIS Nombre completo RUT 13587873-1
</t>
  </si>
  <si>
    <t xml:space="preserve">Estimados necesito realizar recepciones usuarias en ORACLE, y no tengo la opción cambiar la organización a CB0, al momento de seleccionar recepción de materiales en obra me arroja la siguiente pantalla: 
</t>
  </si>
  <si>
    <t>Devolución Minutos On Net - Abonado 90158357</t>
  </si>
  <si>
    <t>Arenas Arredondo, Manuel Danilo, CAM</t>
  </si>
  <si>
    <t xml:space="preserve">Estimados favor liberar minutos on-net de mi celular N° 95253620.
</t>
  </si>
  <si>
    <t>Alta Equipos</t>
  </si>
  <si>
    <t xml:space="preserve">Estimado se solicita el alta de los siguientes equipos chlcamp111390
chlcamp111339 chlcamp111452
</t>
  </si>
  <si>
    <t>configurar scanner</t>
  </si>
  <si>
    <t>Agregar dirección de correo al scanner de subterraneo Tarapacá.</t>
  </si>
  <si>
    <t xml:space="preserve">Estimado agradeceré me puedan ayudar con la devolución de los minutos consumido en llamados a teléfonos de CAM. Elizabeth Pincheira Celular Nº 9-7452657. 
</t>
  </si>
  <si>
    <t xml:space="preserve">Estimado Ramón favor liberar minutos on-net de mi celular N° 94691335.
</t>
  </si>
  <si>
    <t>Minutos extras</t>
  </si>
  <si>
    <t xml:space="preserve">Estimado Ramón por favor cargar 20% más de minutos a mi numero 92270662, cargo contra mismo CeCo (1210).  También  los  minutitos on net, todo sirve 
</t>
  </si>
  <si>
    <t>Cambio de Telefono</t>
  </si>
  <si>
    <t xml:space="preserve">Estimado me he cambiado de puesto por el momento, por lo que necesito traspasar mi teléfono a mi nuevo lugar de trabajo. En este puesto ya hay un teléfono, por lo que sería necesario solamente programarlo.
</t>
  </si>
  <si>
    <t>Acceso Correo Urbanizaciones</t>
  </si>
  <si>
    <t xml:space="preserve">Estimados favor permitir acceso a Rodrigo Albornoz a correo urbanizaciones (urbanizaciones@cam-la.com)
</t>
  </si>
  <si>
    <t>Ponce Alvarez, Felipe, CAM</t>
  </si>
  <si>
    <t xml:space="preserve">Por favor de reiniciar correo de Alejandro Ferreira, cuyo CL es 176733810 Última clave era Passw0rd
</t>
  </si>
  <si>
    <t>instalador adicional para masivo</t>
  </si>
  <si>
    <t>Estimado puedes descargar este instalador? [15-04-2014 19:53:40] maria claudia lopez: este es el link del instalador que te hacía falta https://www.dropbox.com/s/mfr9szl6iibsur2/IAMRDEFSetup.zip este mas el de grandes clientes aplican en esta instalación</t>
  </si>
  <si>
    <t>Cambio Contraseña</t>
  </si>
  <si>
    <t>Contraseña bloqueada, favor reiniciar.</t>
  </si>
  <si>
    <t xml:space="preserve">proceso de importación </t>
  </si>
  <si>
    <t xml:space="preserve">Ramon Hemos realizado en reiteradas ocasiones el proceso de importación del documento 1 asociado al CL15189208-6 para COASIN. Por favor ayudanos a ver porque no se completa el procceso.
</t>
  </si>
  <si>
    <t>Favor devolver minutos NET 61919747</t>
  </si>
  <si>
    <t>Minutos NET 61933491</t>
  </si>
  <si>
    <t xml:space="preserve">Ramon el numero es 61933491.
</t>
  </si>
  <si>
    <t>Consulta por capacidad de Bandeja de Entrada.</t>
  </si>
  <si>
    <t>Estimados junto con saludarlos, quiero consultarles si existe posibilidad de ampliar capacidad de almacenaje para los correos electrónicos (500 Mb de capacidad en Bandeja de Entrada).
En estas últimas semanas debo estar respaldando cada 2 ó 3 días promedio, haciendo una subcarpeta de respaldo de Entrada, porque el mensaje de alerta de buzón lleno se activa.  Ideal sería respaldar cada una semana promedio; así se tendría “a la vista” los correos semanales. Puede parecer cosmético, pero estimo que ayudaría bastante en el seguimiento de la información.</t>
  </si>
  <si>
    <t>Autorización Impresora</t>
  </si>
  <si>
    <t xml:space="preserve">Estimados señores, el personal de soporte me indica que para configurar una impresora de Tarapacá en mi PC requiere autorización de ustedes.  Favor autorizar.
</t>
  </si>
  <si>
    <t>Celular 95477113</t>
  </si>
  <si>
    <t xml:space="preserve">Ramón me quedé sin minutos. Tendré disponibles minutos…???
</t>
  </si>
  <si>
    <t xml:space="preserve">Señores agradeceré a ustedes me puedan ayudar con la devolución de los minutos que he consumido en llamados a teléfonos de CAM.  James Lagos Celular 61914016
</t>
  </si>
  <si>
    <t>Cambio teléfono</t>
  </si>
  <si>
    <t>Ramón, según lo conversado, cuando puedas favor solicitar cambio de aparato telefónico (visor queda encendido y luz parpadeando).</t>
  </si>
  <si>
    <t>Minutos NET 97468944</t>
  </si>
  <si>
    <t xml:space="preserve">Favor devolver minutos net.  Favor indicar la cantidad de minutos  asignadas a este numero
</t>
  </si>
  <si>
    <t>Activacion de minutos Empresa N° de telefono : 7-1415017</t>
  </si>
  <si>
    <t xml:space="preserve">Estimado Ramon :  Me podrías activar los  minutos  utilizados  con  teléfonos  empresa al N°  7–1415017 Muchas Gracias 
</t>
  </si>
  <si>
    <t>Consulta de minutos</t>
  </si>
  <si>
    <t xml:space="preserve">Estimado se solicita favor confirmar los minutos otorgados para las siguientes inspectores de ventas se adjunta nombre y teléfonos ya que me indican que tienen menos de 400 minutos.
Luís Opazo	58647181 - Luís Muñoz	97460691 - Freddy Martinez 92274433 - Cristian Troncoso 53962005
</t>
  </si>
  <si>
    <t xml:space="preserve">Estimado necesito poder aumentar los minutos a otras compañías por tres meses mientras terminamos el contrato de Copiapó 40% adicional.
</t>
  </si>
  <si>
    <t xml:space="preserve">Minutos Celular </t>
  </si>
  <si>
    <t>Estimado Ramon, consulta, con quien debo ver los minutos que llevamos gastados al día de hoy, esto es para ver el gasto promedio en de todo el contrato perdida.</t>
  </si>
  <si>
    <t>Configurar dirección en Scanner</t>
  </si>
  <si>
    <t>Favor agregar dirección de correo en el scanner.</t>
  </si>
  <si>
    <t>Estimados solicito los minutos</t>
  </si>
  <si>
    <t xml:space="preserve">Ramón, por favor solicitar servicio técnico para nuestra impresora Serie M6201800132 ubicada en Carlos Silva Vildosola 824 San Miguel.  Motivo; En la bandeja superior no se puede sacar copia hoja se arruga y queda atascada.
</t>
  </si>
  <si>
    <t>Crear correo genérico auditorioJCA@cam-la.com</t>
  </si>
  <si>
    <t xml:space="preserve">Señores agradeceré crear correo auditorioJCA@cam-la-com que les llegue a Raúl Muñoz. Olivier Díaz, Claudio Castro y Luis Carrasco 
</t>
  </si>
  <si>
    <t>Solicita Celular con Datos Francisco Ordenes</t>
  </si>
  <si>
    <t>Solicitud Minutos Adicionales</t>
  </si>
  <si>
    <t xml:space="preserve">Estimados agradeceré cargar 50 minutos adicionales al teléfono de Alberto Yañez: 74775831
</t>
  </si>
  <si>
    <t xml:space="preserve">Agradeceré reponer minutos please.
</t>
  </si>
  <si>
    <t>minuto NET</t>
  </si>
  <si>
    <t xml:space="preserve">Favor devolver minutos NET 74987053 atte.  MMD
</t>
  </si>
  <si>
    <t>No hay acceso a SIOT 5/2014</t>
  </si>
  <si>
    <t>PROBLEMAS CON PC - ZENTENO 1</t>
  </si>
  <si>
    <t xml:space="preserve">Podrían ver a se debe que casi todos nuestros PC se encuentran con error, se pegan e indican “No se puede leer la memoria”.
Se reiniciaron y continúan en la misma condición.
</t>
  </si>
  <si>
    <t>Cambio Equipo Movil Samsung GT M2310</t>
  </si>
  <si>
    <t xml:space="preserve">Estimado Ramón te agradeceré favor me puedas gestionar el cambio del equipo móvil dado que el móvil que actualmente tengo (Samsung GT M2310) tiene poca autonomía de batería, y baja calidad de fotografía.
</t>
  </si>
  <si>
    <t>No se pudo instalar un equipo virtual por problemas de configuración de la actual maquina que utilizo.</t>
  </si>
  <si>
    <t xml:space="preserve">Estimado Ramon Según ,me indica Omar, no se pudo instalar un equipo virtual por problemas de configuración de la actual maquina que utilizo.
Por el tema de los nuevos servidores es imprescindible tener un computador como cliente que apunte a estos servidores,  para eso se solicito una maquina virtual  en el  actual maquina que utilizo.
Omar recomienda instalar todo de nuevo el sistema operativo y demás aplicaciones.
Converse  de esto con mi  Jefatura  Walter Pavez, El tema es que por un asunto de tareas que se realizan con este equipo no es posible tenerlo sin ejecución por lo que me dice que si pueden preparar un equipo en paralelo y reemplazarlo cuando este operativo 
con todas las aplicaciones, incluidas la maquina virtual
</t>
  </si>
  <si>
    <t xml:space="preserve">Favor devolver minutos net Atte.  Mauricio Morales Díaz
</t>
  </si>
  <si>
    <t xml:space="preserve">Estimado Ramón solicito se pueda  devolver minutos OT NET  de celular n° 92258944 asignado a  Hernan Roman B.
</t>
  </si>
  <si>
    <t>Habilitación Escritorio Harry Pugin</t>
  </si>
  <si>
    <t>Ramon, agradeceré puedas proceder con cambio de equipo celular para Harry Pugin. Confirmo.</t>
  </si>
  <si>
    <t xml:space="preserve">Ramon agradeceré me reverses los minutos compañía, porque me quedé sin minutos.
</t>
  </si>
  <si>
    <t>ACTUALIZAR ARCHIVO DE INICIO DE SAP</t>
  </si>
  <si>
    <t xml:space="preserve">Luis Miguel Buenas tardes. Solicito vuestra gestión en lo siguiente: Es necesario actualizar el archivo de inicio de SAP en el equipo CHLCAMF111298 (Usuario: Logistica Externa – IP: 10.33.21.171).
</t>
  </si>
  <si>
    <t>300312019903 FERRETERIA ALTERMATT</t>
  </si>
  <si>
    <t xml:space="preserve">Ximena quedo rechazada la importación para Mauricio Morales,  la razón es porque no estaría habilitado en el modulo de gastos ¿
Me puedes indicar a quien debo enviarle el correo por favor gracias
</t>
  </si>
  <si>
    <t>devolucion minu</t>
  </si>
  <si>
    <t xml:space="preserve">Estimados valor reasignar minutos OF-NET del siguiente Celular 63344450
</t>
  </si>
  <si>
    <t xml:space="preserve">Estimado Ramon fFavor Cargar Minutos On Net , gracias
</t>
  </si>
  <si>
    <t>Señores, agradeceré restitución de minutos on net para el teléfono 93227302</t>
  </si>
  <si>
    <t>REPARACION DE TELEFONO MOVIL 06-8780121</t>
  </si>
  <si>
    <t xml:space="preserve">Ramón adjunto archivo solicitado
</t>
  </si>
  <si>
    <t>Asignación Equipo Nextel. (Jorge Garay)</t>
  </si>
  <si>
    <t xml:space="preserve">Ramon favor asignar Equipo Nextel con Minutos y Datos para Jorge Garay. Slds.
</t>
  </si>
  <si>
    <t>Acceso en Responsabilidad Tesoreria.(ingreso de Documentos)</t>
  </si>
  <si>
    <t xml:space="preserve">Estimados necesito tener acceso a la responsabilidad Tesorería para poder ingresar documentos , para mi cl. 17.050.282-5 solo tengo para consulta.  
</t>
  </si>
  <si>
    <t>Costo comparativo</t>
  </si>
  <si>
    <t xml:space="preserve">Me puedes enviar el status de los equipos telefónicos del CECO 6700, </t>
  </si>
  <si>
    <t xml:space="preserve">Estimado favor desbloquear correo de Víctor Herrera Herrera ya que no puede acceder desde ya gracias.
</t>
  </si>
  <si>
    <t xml:space="preserve"> solicitud de minutos Rolando Urriola</t>
  </si>
  <si>
    <t xml:space="preserve">Estimados solicitud de minutos adicionales autorizada,
</t>
  </si>
  <si>
    <t>ASIGNACION DE MINUTOS AL MOVIL 9-9716467</t>
  </si>
  <si>
    <t xml:space="preserve">Estimado Ramón Favor de asignar minutos móvil en asunto, se encuentra en operación con despacho y necesita comunicar dicha operación
</t>
  </si>
  <si>
    <t>Nuevo equipo celular</t>
  </si>
  <si>
    <t xml:space="preserve">Hola Ramon, como estas?, te escribo porque no puedo realizar llamadas desde el nuevo teléfono, este me indica que el servicio de prepago fue desactivado. Favor confírmame a que se refiere y como lo puedo solucionar.  Gracias Bernardita
</t>
  </si>
  <si>
    <t>Cambio Computador</t>
  </si>
  <si>
    <t>Estimados, les agradecería pudieran evaluar el cambio de computador de Carolina González, el cual tiene más de 3 años y presenta problemas para conectarse en las oficinas de Coasin, del cual ella está a cargo y le toca trabajar algunos días allá (funcionan con HDMI y el computador no tiene). Además se queda pegado con las planillas con las que trabajamos.</t>
  </si>
  <si>
    <t>Abonado 94452101</t>
  </si>
  <si>
    <t xml:space="preserve">Ramón Agradeceré puedas aumentar temporalmente los minutos del celular del asunto.
</t>
  </si>
  <si>
    <t>Solicita restituir minutos OnNet.</t>
  </si>
  <si>
    <t xml:space="preserve">Estimados junto con saludarlos, favor solicito restituir minutos OnNet a mi celular CAM (85020718).  Desde ya agradecido.
</t>
  </si>
  <si>
    <t>Liberación minutos NET</t>
  </si>
  <si>
    <t xml:space="preserve">Estimado Ramón de acuerdo a lo conversado te agradeceré favor liberar los minutos NET del mi numero de móvil 91622053.
</t>
  </si>
  <si>
    <t>minutos On Net    85020352</t>
  </si>
  <si>
    <t xml:space="preserve">Ramon favor hacer devolución de los minutos realizados a teléfonos de la Compañía. 
</t>
  </si>
  <si>
    <t>Mi correo CAM expiro na clave por lo tanto este Gmail es el medio de contacto</t>
  </si>
  <si>
    <t xml:space="preserve">Estimados solicito la repocicion de los minutos CAM 
94314878
</t>
  </si>
  <si>
    <t>Ingreso  Supervisora Tecnica</t>
  </si>
  <si>
    <t xml:space="preserve">Estimados a la espera que se encuentren bien, les agradeceré crear cl y cuenta correo para la nueva SUPERVISORA TECNICA  según el  siguiente detalle;AMERICA LUZ VARAS CONTRERAS 11874460-8
</t>
  </si>
  <si>
    <t>Ingreso Encargada de  Permisos municipales</t>
  </si>
  <si>
    <t xml:space="preserve">Estimados a la espera que se encuentren bien les agradeceré crear cuenta cl  para  Administrativo  Permisos municipales Ximena Chistie Vasquez Godoy 13696184-5
</t>
  </si>
  <si>
    <t>Desbloqueo Clave de Red</t>
  </si>
  <si>
    <t>Martin Martin, Robinson Aliro, CAM</t>
  </si>
  <si>
    <t>Por favor reiniciar contraseña de red.</t>
  </si>
  <si>
    <t>Problemas en la emisión de la SI para el modulo de importación.</t>
  </si>
  <si>
    <t>Junto con saludarte, me permito notificar dificultad para la emisión de la  SI del modulo de importación para las Ordenes de compra.  Adjunto incidencia;</t>
  </si>
  <si>
    <t>consulta 10% retención.</t>
  </si>
  <si>
    <t xml:space="preserve">Estimados junto con saludar, agradeceré su  ayuda ya que al ingresar documentos asociados al Usuario con el 10% retención, no nos habilita la ventana para la retención.  Esto está sucediendo con los proveedores Rut 9.078.201-0 y 15.687.904-5, siendo que antes se ingresaban para el usuario Max Salinas bustos.
</t>
  </si>
  <si>
    <t>Reiniciar Contraseña Oeacle</t>
  </si>
  <si>
    <t>No puedo ingresar a Oracle, favor reiniciar contraseña</t>
  </si>
  <si>
    <t>Plataformar PC - Gcia. OP COAV</t>
  </si>
  <si>
    <t xml:space="preserve">Estimados solicito realizar el plataformado del siguiente equipo HP Compaq 4000 Pro s/n: MXL1401DPD Inv. Activo CH-110906: Usuario a configurar es CL146157122 – coav@cam-la.com  - Allel Varas, Claudio Osvaldo, CAM sede Zenteno 1 área C&amp;R CGED
</t>
  </si>
  <si>
    <t>Ramon envíe el correo de respuesta antes de almuerzo y aún no me llega el correo para cambiar la contraseña me podrías ayudar con este tema.</t>
  </si>
  <si>
    <t>Obra BSA_Solicitud Cotización</t>
  </si>
  <si>
    <t xml:space="preserve">Estimados,
Agradeceré descargar la información asociada la siguiente link: https://www.dropbox.com/l/A1wWbj3LCmZeAjLmoOfVS8?
La Dirección de destino en la siguiente: \\chlnaspropu\Propuestas\! EN ESTUDIO\FS 14320 Bodegas Suroriente Aeropuerto
</t>
  </si>
  <si>
    <t>Impresora Compras</t>
  </si>
  <si>
    <t>Señores, la impreso ubicada en el 1er. Piso, sector compras se encuentra con problemas.</t>
  </si>
  <si>
    <t>Estimados agradeceré descargar la información asociada la siguiente link: https://www.dropbox.com/l/A1wWbj3LCmZeAjLmoOfVS8?
La Dirección de destino en la siguiente: \\chlnaspropu\Propuestas\! EN ESTUDIO\FS 14320 Bodegas Suroriente Aeropuerto</t>
  </si>
  <si>
    <t xml:space="preserve">Ingreso Especialista en gestión de la Energía </t>
  </si>
  <si>
    <t xml:space="preserve">Estimados a la espera que se encuentren bien, les agradeceré   crear cuenta de correo a la siguiente persona.  Sergio Andres Gonzalez Castillo 17417907-7.
</t>
  </si>
  <si>
    <t xml:space="preserve"> Delivery Status Notification (Failure)</t>
  </si>
  <si>
    <t xml:space="preserve">Estimados: Ayúdenme por favor con mensaje de más abajo. Delivery to the following recipient failed permanently: pcc@cam-la.com
</t>
  </si>
  <si>
    <t xml:space="preserve">Ramon favor actualizar linea telefonica de Luis Diaz Muñoz para Jose Vargas Rosales quien ocupa la linea actualmente (7976)
</t>
  </si>
  <si>
    <t>Favor reiniciar contraseña, no me permite ingresa a la red.</t>
  </si>
  <si>
    <t>Celular Bloqueado</t>
  </si>
  <si>
    <t xml:space="preserve">Ramon: Junto con saludarte, me puedes ayudar con mi celular 09 445 2101 indica sólo realizar llamadas de emergencia ¿?
</t>
  </si>
  <si>
    <t>Solicita programación de telefóno Javier González</t>
  </si>
  <si>
    <t xml:space="preserve">Estimados, de acuerdo a lo solicitado por el Sr. Javier González, solicito su gestión para grabar los botones de marcado rápido en el equipo del anexo 7471.  Los 3 primeros ya están grabados:
1° Maribel Alarcón
2° Ingrid Messenger
3° Paula Caraa
4° Marlene Jerez 
5° René Jara
6° Carolina Dossi
7° Mario Garrido
8° Daniella Meza
9  xxxx
10 xxxx
Atenta a sus comentarios,
</t>
  </si>
  <si>
    <t>listado anexos telefono Sr.Gonzalo Mardones P.</t>
  </si>
  <si>
    <t xml:space="preserve">Ramón;
Se solicita cambio en los anexos del teléfono of. de Don Gonzalo de acuerdo a la siguiente lista;
Ingrid 
Klaus
Sergio
Javier
Juan Pablo
Enrique
Carlos
Matias
Maria Jose
Claudia
Gracias.
</t>
  </si>
  <si>
    <t>Unable to process your most recent Payment</t>
  </si>
  <si>
    <t xml:space="preserve">Estimados favor agregar dominio service@host213-123-236-67.in-addr.btopenworld.com  al blacklist de la compañía.
</t>
  </si>
  <si>
    <t>Teléfono, Conexiones</t>
  </si>
  <si>
    <t xml:space="preserve">Estimados agradeceré gestionar el envío e un equipo telefónico según el adjunto.
</t>
  </si>
  <si>
    <t>TELEFONO SIN MINUTOS</t>
  </si>
  <si>
    <t xml:space="preserve">Estimado Ramon agradeceré asignar minutos al celular indicado en correo inicial
</t>
  </si>
  <si>
    <t xml:space="preserve"> escaner fotocopiadora RIcoh</t>
  </si>
  <si>
    <t xml:space="preserve">Perdón Ramón, te cambié el nombre :P.. sabes que la fotocopiadora definitivamente se detuvo, por lo que hay que solicitar el servicio urgente!!
El mensaje que arroja dice: solicitar  limpieza de cristal de escáner.
Se agradece tu gestión a la mayor brevedad, muchas gracias
</t>
  </si>
  <si>
    <t>Ingreso  Solicitud de PC</t>
  </si>
  <si>
    <t>Estimados de acuerdo a lo solicitado agradeceré crear cuenta correo para el sr. Claudio Allel    Agosto del  2012 sin embargo cambia su función a contar  del día de 24 de abril  2014
ALLEL  VARAS, CLAUDIO OSVALDO - 14615712-2</t>
  </si>
  <si>
    <t>RV: Acción Requerida: Administrador de Documento Rechazado Con Número de Error 3 mientras se procesa Solicitud Interna de Compra 300312020157</t>
  </si>
  <si>
    <t xml:space="preserve">Luis salen rechazadas las S/I.
</t>
  </si>
  <si>
    <t>Action Required: Document Manager Failed With Error Number 3 while processing Solicitud Interna de Compra 300312020169</t>
  </si>
  <si>
    <t>Estimados; Al enviar a aprobación una  SI,  nos sale este mensaje, y al consultarla en Oracle para tomarla no deja.  Adjunto foto de lo expuesto.</t>
  </si>
  <si>
    <t>Excepciones Proxy -  “Custom_Proxy_Internet_Chile_2”</t>
  </si>
  <si>
    <t xml:space="preserve">Luis Miguel, Ramon
Buenos días. Esteban Reyen en el PAC (SOT CHILECTRA), tiene nuevamente problemas con la conectividad (no tiene correo). 
Podemos revisar este problema?. Quedo atento a vuestra respuesta.
</t>
  </si>
  <si>
    <t>Plataformar AIO - Gcia. Op. PATR</t>
  </si>
  <si>
    <t>Estimado solicito realizar el plataformado del siguiente equipo Lenovo AIO E73z s/n: s1000m2s Inv. Activo CH-111456: 
Usuario a configurar es CL158224895 – patr@cam-la.com  - Tobar Romero, Patricio Alejandro, CAM contraseña Passw0rd sede PAC 9088 SOT Chilectra</t>
  </si>
  <si>
    <t xml:space="preserve">Estimados favor verificar y mover si es necesario la siguiente estación de trabajo en el AD de Chile en el repositorio asociado al mismo Chlcamf111456.  Esta debe ser parte del GPO “Custom_Proxy_Internet_Chile_2”
</t>
  </si>
  <si>
    <t>Revisar minutos a la fecha.</t>
  </si>
  <si>
    <t xml:space="preserve">Estimados junto con saludar, favor solicito revisar mi bolsa de minutos ya que no puedo hacer llamadas, tomando en cuenta que solo estamos a 25 de abril. Tengo dudas del consumo efectivo de minutos.
Si lo amerita, entonces favor restituir minutos OnNet.
Desde ya agradecido.
Cel 85020718
</t>
  </si>
  <si>
    <t>Error al Validar</t>
  </si>
  <si>
    <t>Estimados, no permite validar.</t>
  </si>
  <si>
    <t>Solicitud de Recurso</t>
  </si>
  <si>
    <t xml:space="preserve">Sres.; necesitaré un  PC de Préstamo para llevármelo el día Lunes 28, en la noche, para llegar directo a bodegas san Martin al día siguiente, para  estar durante todo el Martes  29 allá.
Salvo que allá tengan soporte y puedan prestarme un equipo allá  durante el día.
</t>
  </si>
  <si>
    <t xml:space="preserve">Ingreso supervisor Técnico mantenimiento Subterraneo </t>
  </si>
  <si>
    <t xml:space="preserve">Estimados a la espera que se encuentren bien, les agradeceré crear cl y cuenta correo para la nueva supervisor Técnico mantenimiento Subterraneo  según el  siguiente detalle
Patricio Alejandro Tobar Romero 15822489-5
</t>
  </si>
  <si>
    <t>Solicitud de movil</t>
  </si>
  <si>
    <t xml:space="preserve">Estimados agradeceré proceder con solicitud de equipo celular solicitado en adjunto.
</t>
  </si>
  <si>
    <t xml:space="preserve">Estimados favor verificar y mover si es necesario la siguiente estación de trabajo en el AD de Chile en el repositorio asociado al mismo chlcamf111464.  Esta debe ser parte del GPO “Custom_Proxy_Internet_Chile_2”
</t>
  </si>
  <si>
    <t>Plataformar AIO - Gcia. Op. GKNA</t>
  </si>
  <si>
    <t>Estimados solicito realizar el plataformado del siguiente equipo: Lenovo AIO E73z s/n: s1000m2q Inv. Activo CH-111464 Usuario a configurar es CL129059710 – gkna@cam-la.com  - Navarro Aguilera, Grace Katherine, CAM contraseña Passw0rd</t>
  </si>
  <si>
    <t xml:space="preserve">Ramón, agradeceré favor bajar información y remitirla. Haz clic aquí para ver ATREX EOS.. </t>
  </si>
  <si>
    <t>Agradeceré entregar equipo celular solicitado. Estimado Ramon
Solicito se  pueda disponer de equipos celular para  nuevo integrante del área de proyecto. Sr: Manuel Bustamante P. RUT: 14.182.960-2</t>
  </si>
  <si>
    <t>ingreso  ADMINISTRATIVO DE LIQUIDACION Y FACTURACION</t>
  </si>
  <si>
    <t>Estimados a la espera que se encuentren bien, les agradeceré crear cl y cuenta correo para la nueva ADMINISTRATIVO DE LIQUIDACION Y FACTURACION según el  siguiente detalle GRACE KATHERINE NAVARRO AGUILERA 12905971-0</t>
  </si>
  <si>
    <t>Arreglo de Anexo</t>
  </si>
  <si>
    <t>Gallardo Astudillo, Sebastian Alonso, CAM</t>
  </si>
  <si>
    <t>Estimado departamento de informática.  Tengo problemas con el anexo de mi oficina. No puedo recibir o realizar llamados. Además, aparece el nombre de Andrés Orellana.
Por ello, solicito un arreglo para el uso indispensable del anexo.
Si es de ayuda, puedo agregar datos del equipo.
IP: 172.16.8.51 MAC: 00:15:65:24:2c:90</t>
  </si>
  <si>
    <t>porque no podemos ver esta pag....</t>
  </si>
  <si>
    <t>No carga página www.transvip.cl</t>
  </si>
  <si>
    <t>Habilitación Perfil oracle cl130493777</t>
  </si>
  <si>
    <t xml:space="preserve">Estimados favor habilitar los siguientes perfiles al usuario: cl130493777 Administrativo Facturación - Consultas y Resumen de Notificaciones
</t>
  </si>
  <si>
    <t>solicitud de tóner impresora San Miguel</t>
  </si>
  <si>
    <t>Configurar Perfil - CL191900979 JEGY</t>
  </si>
  <si>
    <t>Estimados favor configurar nuevo perfil en el siguiente equipo chlcamf110207 – IP  10.33.21.83: Gajardo Yañez, Javiera Ester, Práctica VAT Login: CL191900979</t>
  </si>
  <si>
    <t>Problemas con anexo.</t>
  </si>
  <si>
    <t>No puede recibir y generar llamadas.</t>
  </si>
  <si>
    <t xml:space="preserve">Anexo telefonico </t>
  </si>
  <si>
    <t>Solicitud Teléfono Celular para Mario Hueicha</t>
  </si>
  <si>
    <t>Estimados necesito habilitar un celular con la misma cantidad de minutos que tenía Jorge Garay, para Mario Hueicha, ya que el que tenía lo dejó en el contrato de Valdivia.</t>
  </si>
  <si>
    <t>Favor dar acceso al Camfserver a Javiera Gajardo</t>
  </si>
  <si>
    <t>Estimados: Se requiere compartir la carpeta (\\Camfserver\Area Certificacion) del camfserver para la usuaria: Nombre: Javiera Gajardo Rut : 19.190.097-9 N° de Inventario : CH 110207</t>
  </si>
  <si>
    <t>Compra de Chip telegestión Geronimode  Alderete</t>
  </si>
  <si>
    <t>Estimados Ramon:
Favor gestionar la compra de un Chip de Telefonía Celular, para la telegestión, esto para la transmisión de datos y con el puerto 25 activado para el envío de mensajes, debe estar considerado el pago de un año de funcionamiento.  Esto es para Proyecto de AP, de Obra Gerónimo de Alderete y se requiere a la brevedad posible.
Atento a cualquier consulta</t>
  </si>
  <si>
    <t>Baja Cuenta AD y Exchange Corporativo</t>
  </si>
  <si>
    <t xml:space="preserve">Estimados favor solicito dar de baja la siguiente cuenta corporativa en el AD y Exchange de Chile Neculhueque Silva, Juan Arturo, CAM - CL141838466
</t>
  </si>
  <si>
    <t>HOSPITAL DE VIÑA</t>
  </si>
  <si>
    <t xml:space="preserve">Ramon junto con saludar, agradeceré nos  puedas bajar los archivos de los link  dropbox  enviados por nuestro proveedor ecosmart indicados más abajo. 
</t>
  </si>
  <si>
    <t>SOLICITUD DE GESTION - CAMBIOS EN LOGISTICA</t>
  </si>
  <si>
    <t xml:space="preserve">Buenas tardes. Solicito vuestra gestión en lo siguiente: Debido a cambios en nuestra estructura, se deben realizar los siguientes cambios (adjunto detalle).
Adjunto solicitudes de creación (formularios) para nuevos usuarios.
</t>
  </si>
  <si>
    <t>CAMBIO EQUIPO - REASIGNACIONES</t>
  </si>
  <si>
    <t>Estimados agradeceré gestionar lo siguiente:
SIM N° 64682276: Cambio de Equipo con Plan de Datos – Felipe Yañez Castillo
SIM N° 68308553: Cambio de Equipo Plan de Datos y Reasignación a Hernan Mario Orellana Dennett.</t>
  </si>
  <si>
    <t xml:space="preserve">Contacto Ricoh </t>
  </si>
  <si>
    <t>Estimados: consulta , tenemos algún contacto de la empresa Ricoh en la ciudad de Concepción y Temuco , para que nos realicen la configuración de los scanner  de las maquinas  utilizadas en Proyecto Frontel: Modelo Ricoh  MP201   Serie  W3038905015  y  W3038905012</t>
  </si>
  <si>
    <t xml:space="preserve">Desbloqueo Cuenta </t>
  </si>
  <si>
    <t>Estimados favor verificar y mover si es necesario la siguiente estación de trabajo en el AD de Chile en el repositorio asociado al mismo chlcamp111442.  Esta debe ser parte del GPO “Custom_Proxy_Internet_Chile_2”</t>
  </si>
  <si>
    <t>Solicitud Minutos Celular</t>
  </si>
  <si>
    <t xml:space="preserve">Hola Ramón, te pido por favor aumentar en 100 minutos el plan de celular de Anita Araya. Muchas gracias.
</t>
  </si>
  <si>
    <t>Desbloqueo Cuenta Corporativa</t>
  </si>
  <si>
    <t>No puedo ingresar a la cuenta corporativa.</t>
  </si>
  <si>
    <t>Desbloqueo cta. dominio</t>
  </si>
  <si>
    <t xml:space="preserve">Estimados se solicita restablecer contraseña de dominio Victor Pino CL166436818
</t>
  </si>
  <si>
    <t>Plataformar AIO - Gcia. Op. MAHV</t>
  </si>
  <si>
    <t>Estimados solicito realizar el plataformado del siguiente equipo Lenovo AIO E73z s/n: s1000m2v Inv. Activo CH-111442 Usuario a configurar es CL078979836 – mahv@cam-la.com  - Herrera Valdes, Mario Abel, CAM contraseña Passw0rd</t>
  </si>
  <si>
    <t>Favor crear cuenta corporativa de Skype</t>
  </si>
  <si>
    <t>Solicitud ingreso listado de Scanner</t>
  </si>
  <si>
    <t>Ramon, buenos días, según lo conversado agradeceré me pueda incluir en la lista para escanear de la maquina multifuncional Ricoh Aficio MP 201, ubicada a la entrada del pasillo del primer piso de Tarapacá.</t>
  </si>
  <si>
    <t xml:space="preserve">Estimado tengo un problema con mi teléfono. Tengo el mismo anexo que otra persona, y me imagino que por eso el teléfono no está funcionando. 
</t>
  </si>
  <si>
    <t xml:space="preserve">Computador Lucas Dominguez </t>
  </si>
  <si>
    <t>Estimado según lo conversado formalizo la solicitud de computador para el señor Lucas Dominguez el cual pasa del cargo de administrativo a terrenista proyectista algunas consideraciones para el equipo. AUTOCAD Ingles - OFFICE 2003-2007 - PERMISO SERVIDOR DE PLANO IP 10.33.11.20 - PERMISO CHLCAMFSERVER - Impresión PDF.  El escritorio ya está definido y quedara listo dentro de esta semana, no existe punto de red por lo que se debe habilitar. El CECO es 6310 OP 1511 Para el caso del anexo, este debe ser traslado al punto de la nueva instalación de Lucas Dominguez.</t>
  </si>
  <si>
    <t xml:space="preserve">Don Ramon favor devolver minutos net.  Atte. Gonzalo Fuentes M.
</t>
  </si>
  <si>
    <t>DND Activo - Anexo 2389 7890</t>
  </si>
  <si>
    <t>No puedo recibir llamados indica que se está utilizando el anexo.</t>
  </si>
  <si>
    <t>Renovación de celular  por falla</t>
  </si>
  <si>
    <t xml:space="preserve">Ramón, agradeceré renovación de celular antiguo marca Sansung N° 9 95496638  por uno nuevo
Motivo: Falla en su funcionamiento
</t>
  </si>
  <si>
    <t>Importación COASIN</t>
  </si>
  <si>
    <t xml:space="preserve">Estimados hemos realizados todos los cambios sugeridos por Equipo Oracle (adjunto correo) y aún no logramos importar los documentos de Fernando Eberl de COASIN.  Por favor solicito revisar de nuevo para ver que está sucediendo.  “Ximena, lo volví a hacer, puedes revisar por favor, si ahora está bien”
</t>
  </si>
  <si>
    <t>Nueva solicitud TI</t>
  </si>
  <si>
    <t xml:space="preserve">Estimado Luis adjunto listado de sitios donde Rodrigo Olivares requiere acceso.  La situación por ustedes planteada, fue conversada con él.
</t>
  </si>
  <si>
    <t>RV: Message from "RNP002673602363"</t>
  </si>
  <si>
    <t xml:space="preserve">Ramón: Estoy tratando de enviar un correo a la dirección de más abajo y me rebota. Me puedes ayudar?? Recibí correos de esta dirección, pero no puedo enviar a ella.
</t>
  </si>
  <si>
    <t xml:space="preserve">Mantencion fotocopiadora telemedida </t>
  </si>
  <si>
    <t xml:space="preserve">Estimado Ramon agradeceré solicitar mantención para la fotocopiadora del área, ya que las copias están saliendo manchadas
</t>
  </si>
  <si>
    <t>Acceso compartido SSL</t>
  </si>
  <si>
    <t xml:space="preserve">Estimado Ramon Necesito dar acceso a Guzman Gonzalez, Carlos Fernando, CAM Colombia a la siguiente ruta: \\camfserver\Prevencion de Riesgos\Enlace Colombia
</t>
  </si>
  <si>
    <t>problemas en el fono</t>
  </si>
  <si>
    <t xml:space="preserve">Estimados no puedo llamar al fono fijo, anexos, etc. Me pueden ayudar por favor??
</t>
  </si>
  <si>
    <t>Reporte de Problemas en Oracle</t>
  </si>
  <si>
    <t>Reporte en Oracle no se completa y arroja errores.</t>
  </si>
  <si>
    <t>Correo gpn@cam-la.com</t>
  </si>
  <si>
    <t xml:space="preserve">Estimados necesito agregar dentro del buzón a: Sebastian Gallardo: saga@cam-la.com Ignacio Toro: iatp@cam-la.com para que puedan recibir los correos del área.
</t>
  </si>
  <si>
    <t>solicitud de minutos adicional</t>
  </si>
  <si>
    <t xml:space="preserve">Estimados favor realizar una carga mínima de minutos adicionales Nextel al número 64220738 asignado a Rodrigo Olivares del contrato SOT Chilectra.
</t>
  </si>
  <si>
    <t>Instalación Señalizacion MT - Hermanos Cabot  Nº 7418 Las Condes</t>
  </si>
  <si>
    <t xml:space="preserve">Estimado Ramón agradeceré tu ayuda,reenvío correo para tu información.
</t>
  </si>
  <si>
    <t>NC - Auxiliar de Cuentas a Pagar</t>
  </si>
  <si>
    <t xml:space="preserve">Estimados: El reporte adjunto está duplicando las partidas, el saldo de la cuenta es $1.076.553 aparece 2.153.106.  También ocurre lo mismo al consultar la cuenta 4711101001
</t>
  </si>
  <si>
    <t xml:space="preserve">Estimados: favor gestionar solicitud de 03 Tonner de impresora Aficio MP 4002SP, de ZENTENO 1 Impresora Morosidad.
</t>
  </si>
  <si>
    <t>Acceso Wi-Fi</t>
  </si>
  <si>
    <t xml:space="preserve">Luis según lo conversado, agradeceré desde mañana dar acceso al Wi-Fi al auditor de PWC.  El estará en la oficina que se encuentra detrás de Paula.
</t>
  </si>
  <si>
    <t>Habilitación reporte oracle en filiales</t>
  </si>
  <si>
    <t xml:space="preserve">Miguel según lo conversado lo que necesitamos es ver la factibilidad de habilitar el reporte HPS con estado que utiliza gestión Chile para las filiales de Colombia y Perú. Teniendo eso claro revisamos si el proceso de resgitro que dichos países llevan cumple con las características que se requieren para obtener la información.
</t>
  </si>
  <si>
    <t xml:space="preserve">ingreso  Encargado de Permisos Municipales </t>
  </si>
  <si>
    <t xml:space="preserve">Estimados a la espera que se encuentren bien, les agradeceré crear cl y cuenta correo para la nueva Encargado de Permisos Municipales según el siguiente detalle;Mario Abel Herrera Valdes 07897983-6
</t>
  </si>
  <si>
    <t xml:space="preserve">Estimados de acuerdo a correo adjunto Chilectra indica que son 2 los equipos PC y dos impresoras, e proceso de compra ya hay uno de cada uno, favor su respectiva gestión
</t>
  </si>
  <si>
    <t xml:space="preserve">Estimados, es factible dar minutos adicionales a  los teléfonos adjuntos para realizar llamadas a terceros, debido a llamados a personal a contratar. Los Teléfonos son Nextel. Teléfonos   :       64226499  Patricio Gatica 64226526 Alejandro Gomez 64226532 Jaime Lizama
</t>
  </si>
  <si>
    <t>Configurar Perfil - CL141829602 MEBP</t>
  </si>
  <si>
    <t xml:space="preserve">Estimados favor configurar nuevo perfil en el siguiente equipo CHLCAMF111409 – IP  10.33.11.197 Bustamante Palmiño, Manuel Esteban, CAM - Login: CL141829602 - Contraseña: Passw0rd - Mail: mebp@cam-la.com Sede: Tarapacá 934 P2 (Ing. Proyectos)
</t>
  </si>
  <si>
    <t xml:space="preserve">Ingreso Terrenista </t>
  </si>
  <si>
    <t xml:space="preserve">Estimados a la espera que se encuentren bien, les agradeceré crear cl y cuenta correo para la nueva Terrenista   según el  siguiente detalle Manuel Esteban Bustamante Palmiño 141829602
</t>
  </si>
  <si>
    <t>Acceso Modulo Informe de Gastos</t>
  </si>
  <si>
    <t>Estimados, agradeceré proceder con la solicitud adjunta.  Junto con saludar, agradeceré tu gestión para habilitar acceso a los señores Nelson Belmar Ramirez, Rut: 13.926.915-2 y Claudio Castro Moreno, Rut: 9.483.137-7 al modulo de Informe de Gastos para la sociedad 30031 CAM CHILE S.A.</t>
  </si>
  <si>
    <t xml:space="preserve"> Clave azul?</t>
  </si>
  <si>
    <t xml:space="preserve">Estimados cuál es la clave de la Wifi azul??
</t>
  </si>
  <si>
    <t>servicio técnico Ricoh</t>
  </si>
  <si>
    <t xml:space="preserve">Estimados junto con saludarles, informo que la impresora a color Ricoh del tercer piso está solicitando revisión. Emite un sonido al imprimir y se atasca en forma permanente. Favor coordinar visita de técnico.
</t>
  </si>
  <si>
    <t xml:space="preserve">Diferencias en  Reporte:  NC - Reporte de Facturas pendientes de recibir </t>
  </si>
  <si>
    <t>Estimados adjunto Reporte “NC - Reporte de Facturas pendientes de recibir” bajado el 02-04-2014 y el 21-04-2014, ambos reportes fueron bajados con parámetro Fecha Final: 31-03-2014.  El bajado el 02-04-2014 da un saldo de $926.318.302  que es el que pensamos que es el correcto el bajado el 21-04-2014 da un saldo de $842.248.569.  De los $84.069.733 (Diferencia entre ambos) hemos detectado que en el reporte del 21-04-2014 no están la O.C. 300311025717 y la 300311028308.
Agradeceré revisar los reportes, ya que estos no deberían cambiar, si se bajan a una determinada fecha.</t>
  </si>
  <si>
    <t>ingreso Administrativa Servicio Medición</t>
  </si>
  <si>
    <t>Estimados a la espera que se encuentren bien, les agradeceré crear cl y cuenta correo para la nueva administrativa según el  siguiente detalle ANA AURORA NUÑEZ NUÑEZ 134380780</t>
  </si>
  <si>
    <t>SOLICITUD DE GESTION</t>
  </si>
  <si>
    <t xml:space="preserve">Luis Miguel buenos días. Solicito vuestra ayuda en lo siguiente: Necesito un listado de usuarios Oracle de Coasin con sus respectivas responsabilidades.
</t>
  </si>
  <si>
    <t>Acceso a Oracle.</t>
  </si>
  <si>
    <t xml:space="preserve">Estimado estas dando conformidades en idioma ingles en Oracle.  Favor ingresar al sistema en idioma español
</t>
  </si>
  <si>
    <t>Error al Contabilizar</t>
  </si>
  <si>
    <t xml:space="preserve">Estimados favor su ayuda,  tengo problemas con estos dos documentos, pude validarlos sin problemas pero al contabilizar me muestra mensaje que indico. Esto incluso cuando el proceso  de transferencia  GL se a realizado.
</t>
  </si>
  <si>
    <t>Usuarios solicitados</t>
  </si>
  <si>
    <t>Estimados, favor dar acceso solicitado en correo de más abajo.  Agradeceré habilitar al usuario Fernando Eberl Rivas, Rut: 16.171.776-2 al modulo de Informe de Gastos para la sociedad 30051 COASIN</t>
  </si>
  <si>
    <t>Estimados estamos desarrollando proveedores en USA, CHINA y otros países. Estamos con la necesidad de que la OC pueda tener una opción en Inglés para su emisión. Agradeceré puedan evaluar la solución, tiempos y costos.
Usuario no ha enviado los textos asociados al 24042014</t>
  </si>
  <si>
    <t>Estimado necesito me puedas ayudar con la activación de la cuenta de Oracle para Juan Bascuñan y que tenga los mismos privilegios de la cuenta de Hector Pavez.
Se rechaza por no tener V°b° de Juan Abrigo.</t>
  </si>
  <si>
    <t xml:space="preserve">Ramon solicito tu ayuda para gestionar el alta del siguiente equipo en el AD chlcamf 111454 Equipo sera enviado a Jaime Lizama Serial Number s1000m2k
</t>
  </si>
  <si>
    <t xml:space="preserve">Ramon solicito tu ayuda para gestionar el alta del siguiente equipo en el AD chlcamf 111458 Equipo sera enviado a Victor Pino Serial Number s1000m35
</t>
  </si>
  <si>
    <t>HOSPITAL ANTOFAGASTA (REVISIÓN 1) - Control</t>
  </si>
  <si>
    <t xml:space="preserve">Estimados agradeceré puedan descargar la información asociada al siguiente link: http://we.tl/0yTl5vsNJK
La carpeta de destino es la siguiente:  \\Chlnaspropu\propuestas\! EN ESTUDIO\Hospital de Antofagasta
</t>
  </si>
  <si>
    <t>Telefono movil bloqueado</t>
  </si>
  <si>
    <t>Usuario con telefono solicitando PIN y PUK</t>
  </si>
  <si>
    <t xml:space="preserve">Ramon requiero de tu ayuda para reasignar teléfono de Juan Becerra Fernandez (desvinculado) a Juan Curiqueo maestro contratado este mes de mayo.  Nota: teléfono 64963119 en estos momentos está bloqueado
</t>
  </si>
  <si>
    <t>asignación de minutos telefono movil.</t>
  </si>
  <si>
    <t>Pavez Parra, Octavio Wenceslao, CAM</t>
  </si>
  <si>
    <t xml:space="preserve">Estimados: Favor restituir minutos de la compañía del móvil 8-9032992.
</t>
  </si>
  <si>
    <t>Problemas formulario Trabaje en Cam</t>
  </si>
  <si>
    <t>Estimados, les pido su ayuda para solucionar el problema que indica Grisel más abajo.</t>
  </si>
  <si>
    <t xml:space="preserve">Estimados junto con saludar, favor solicito restituir minutos OnNet a mi celular Cam 85020718.  Espero atento sus comentarios.
</t>
  </si>
  <si>
    <t xml:space="preserve">Hola Ramón favor reponer minutos on-net para el número 9225 7661.
</t>
  </si>
  <si>
    <t xml:space="preserve">Ramon buenos días. Solicito vuestra ayuda para generar una nueva contraseña de red para el usuario CL65531364 (Nelson Soto, Bodega Los Fresnos), dado que esta ha caducado.
</t>
  </si>
  <si>
    <t xml:space="preserve">sin conexion </t>
  </si>
  <si>
    <t xml:space="preserve">Buen día Ramon, te comento que no hay conexión  con todas las páginas de internet y con todos los PC de zonal Valdivia. </t>
  </si>
  <si>
    <t>Presentación Prototipo de Planning</t>
  </si>
  <si>
    <t>Me pueden instalar el smartview a mi y a Claudia Brantt para ver esto?</t>
  </si>
  <si>
    <t>Internet con problemas</t>
  </si>
  <si>
    <t xml:space="preserve">Estimados. Informo que desde las 8:00 hrs. Y hasta este minuto nos encontramos sin internet. Por lo que no podemos hacer ningún tipo de gestión, además decir que en este minuto
Tenemos a varios móviles sin trabajo y esperando que este sea cargado.
</t>
  </si>
  <si>
    <t>Sin Internet Alumbrado Publico Carlos Silva Vildosola 824</t>
  </si>
  <si>
    <t xml:space="preserve">Ramon según lo conversado adjunto pantallazo donde indica que no hay internet, para tu gestión de ante mano gracias
</t>
  </si>
  <si>
    <t>SIN ACCESO INTERNET</t>
  </si>
  <si>
    <t xml:space="preserve">Estimados, buen día Podrían revisar a que se debe que no tenemos acceso a internet lo que nos impide ingreso a Navigator para ingreso de cortes.  Se hace el alcance que las demás aplicaciones están funcionando: Synergia y Correos.
Se adjunta pantallazos. 
</t>
  </si>
  <si>
    <t>Internet Zenteno 1</t>
  </si>
  <si>
    <t xml:space="preserve">Ramon: Zenteno 1 no presenta internet… No es posible realizar asignación de trabajos.- Cualquier ayuda gracias.-
</t>
  </si>
  <si>
    <t xml:space="preserve">Asignar celular </t>
  </si>
  <si>
    <t xml:space="preserve">Señores agradeceré asignar celular a José Miguel con el plan estándar de mi subgerencia.
</t>
  </si>
  <si>
    <t>Solicitud de camaes fotograficas.</t>
  </si>
  <si>
    <t xml:space="preserve">Ramon que sean las mismas que se están comprando para el SOT.  La fecha, lo más pronto posible, es para los móviles que tenemos en la unidad.
Cuenta: 6510
</t>
  </si>
  <si>
    <t>Celulares para Chilectra</t>
  </si>
  <si>
    <t xml:space="preserve">Estimados, adjunto celulares Nextel 3G entregados a Chilectra, agradeceré cargar con 60 minutos, para poder efectuar llamadas.  Los 2G que nos pasaron cuentan con 60 minutos para hablar.
</t>
  </si>
  <si>
    <t xml:space="preserve">Personal desvinculado desde el 02 de Mayo  2014  a la fecha.  Algunos ya fueron notificados por sus propias áreas VERA MATAMALA SAMUEL
</t>
  </si>
  <si>
    <t xml:space="preserve">Ramon VB y cargar el 20% adicional </t>
  </si>
  <si>
    <t xml:space="preserve">Desbloqueo Usuario </t>
  </si>
  <si>
    <t>Roman Barachivich, Hernan Manuel, CAM</t>
  </si>
  <si>
    <t>No puede ingresar a la red ni al correo</t>
  </si>
  <si>
    <t>No puede ingresar a la red.</t>
  </si>
  <si>
    <t>Solicita toner impresora Ricoh</t>
  </si>
  <si>
    <t xml:space="preserve">Ramón, de acuerdo a lo conversado, favor solicitar 2 repuestos de tonner para impresora Sector Gcia. RRHH.
Esta semana pusimos el último cartucho
</t>
  </si>
  <si>
    <t xml:space="preserve">direccion ip </t>
  </si>
  <si>
    <t xml:space="preserve">Estimado Ramon: Envio ip para configuracion de anexo IP 172.16.0.89
</t>
  </si>
  <si>
    <t>GYMR12-Acceso a Oracle R12</t>
  </si>
  <si>
    <t xml:space="preserve">Miguel, el nuevo enlace es el siguiente: http://oraclegram.gym.com.pe:8000 Podemos probar con el siguiente usuario que sólo tiene accesos de consulta:
</t>
  </si>
  <si>
    <t xml:space="preserve">Ramon favor proceder con SIM 94691413 Saludos David V
</t>
  </si>
  <si>
    <t>Acceso NAS Propuesta</t>
  </si>
  <si>
    <t>No puedo ingresar a la NAS de Propuestas</t>
  </si>
  <si>
    <t>TICKET 786658 - CUENTA DE RED BAJA</t>
  </si>
  <si>
    <t xml:space="preserve">Estimados favor solicito dar de baja la siguiente cuenta corporativa en el AD y Exchange de Chile Farias Jaramillo, Lorena Francisca, CAM - CL155661496
</t>
  </si>
  <si>
    <t>Atributos de Administrador</t>
  </si>
  <si>
    <t xml:space="preserve">Estimados favor solicito dar atributos de administrador al usuario Henríquez Pino, Jesús Armando, CAM - CL174181020 sobre la cuenta Alpunor@cam-la.com y si existe otro usuario debe ser eliminado del listado.
</t>
  </si>
  <si>
    <t xml:space="preserve">Estimado Favor urgente devolver  minutos netos
</t>
  </si>
  <si>
    <t>Plan móvil portería Vespucio 1520</t>
  </si>
  <si>
    <t xml:space="preserve">Ramon, favor verifica que el celular que entregamos sólo tenga plan CAM. 63342738
</t>
  </si>
  <si>
    <t>Favor devolver minutos NET 96429588.</t>
  </si>
  <si>
    <t xml:space="preserve">Ramón favor retornar minutos realizados a teléfonos compañía móvil según referencia.
</t>
  </si>
  <si>
    <t>Finalizacion proceso computador Lucas Dominguez</t>
  </si>
  <si>
    <t xml:space="preserve">Estimado Ramon.
Según lo conversado para finalizar el proceso de la instalación del computador de Lucas Dominguez y la habilitación del usuario Ana Nuñez queda pendiente lo siguiente:
Instalación de Windows xp Mode Lucas Dominguez
Flujo Bt Lucas Dominguez
Habilitación de Anexo Lucas Dominguez
Habilitación de Anexo Ana Nuñez
Habilitación de correo Ana Nuñez.
</t>
  </si>
  <si>
    <t>CL correo Alpunor.</t>
  </si>
  <si>
    <t xml:space="preserve">Estimado a la espera  que se encuentren bien, y de acuerdo a lo solicitado, adjunto lo siguiente,JESÚS ARMANDO HENRÍQUEZ PINO 17.418.102-0
</t>
  </si>
  <si>
    <t xml:space="preserve">Estimados junto con saludar, favor solicito restituir minutos OnNet a mi celular CAM N° 85020718.
</t>
  </si>
  <si>
    <t>Confirmacion Cierre Inventarios</t>
  </si>
  <si>
    <t xml:space="preserve">Favor reportar incidente.  Necesitamos respuesta Urgente, para poder cerrar inventarios.
</t>
  </si>
  <si>
    <t>Toner Impresora</t>
  </si>
  <si>
    <t xml:space="preserve">Estimados se nos acabo el Toner de la impresora del PAC, favor indicar como hacemos para que lo repongan Slds Paulo
</t>
  </si>
  <si>
    <t xml:space="preserve">ESTIMADOS DAR DE ALTA EQUIPO LENOVO AL-IN-ONE THINKCENTRE E73Z USUARIA MAGDA TAPIA CL122406652 SERIE : S1000M2N ACTIVO 111455
</t>
  </si>
  <si>
    <t>Plataformar AIO - Gcia. Op. MGTP</t>
  </si>
  <si>
    <t xml:space="preserve">Estimados solicito realizar el plataformado del siguiente equipo Lenovo AIO E73z s/n: s1000m2n Inv. Activo CH-111455 Usuario a configurar es CL122406652 –  mgtp@cam-la.com  - Tapia González, Magda Grizel, CAM contraseña Passw0rd sede PAC 9088- SOT Chilectra 
</t>
  </si>
  <si>
    <t>Ingreso a Payroll</t>
  </si>
  <si>
    <t xml:space="preserve">Ramon me puedes ayudar con esto please
</t>
  </si>
  <si>
    <t xml:space="preserve">Problemas al contabilizar </t>
  </si>
  <si>
    <t>Favor su ayuda. Necesito se contabilice, pero me arroja problemas, . Esto incluso cuando el proceso  de transferencia  GL se a realizado</t>
  </si>
  <si>
    <t>Teléfonos Nextel, Supervisores Obras Civiles</t>
  </si>
  <si>
    <t xml:space="preserve">Ramon favor asignar teléfonos Nextel (Solo radio) para los Supervisores de Obras Civiles.
Adam Mora - Daniel Campos y Sergio Bravo.
</t>
  </si>
  <si>
    <t>Factura no tiene contabilidad asociada</t>
  </si>
  <si>
    <t xml:space="preserve">Estimados Urgente se requiere que se verifique factura 128 adjunta (Comprobante 4960) ya que no figura con contabilidad asociada y es vital para terminar el Cierre contable de CAM.
</t>
  </si>
  <si>
    <t>Cierre Organizacion de Inventario CN0</t>
  </si>
  <si>
    <t xml:space="preserve">Estimados: Como todos los meses, no puedo cerrar CN0. 
Favor proceder a cerrar periodos: Febrero - Marzo - Abril.
</t>
  </si>
  <si>
    <t>Ingreso supervisor Técnico LLEE</t>
  </si>
  <si>
    <t xml:space="preserve">Estimados a la espera que se encuentren bien, les agradeceré crear cl y cuenta correo para la nueva supervisor Técnico  LLEE      según el  siguiente detalle;
(sin segundo nombre)
</t>
  </si>
  <si>
    <t xml:space="preserve">Estimados Ramon agradeceré cargar 150 minutos adicionales (temporal) a mi teléfono: 61914014 Atento a tu confirmación,
</t>
  </si>
  <si>
    <t>Reinicio Clave de Red</t>
  </si>
  <si>
    <t>No puedo ingresar a la red.</t>
  </si>
  <si>
    <t xml:space="preserve">Estimados agradeceré asignar 200 minutos adicionales a Katherine Matus, número 85020352. Y además restituir minutos On-net.  Katherine participará de la guardia emergencia y requiere los minutos.
</t>
  </si>
  <si>
    <t>Ingreso Paulo Rodriguez</t>
  </si>
  <si>
    <t xml:space="preserve">Ramon podrías entregar a Carlos Campos el equipo Nextel con datos para Pablo Rodriguez.
</t>
  </si>
  <si>
    <t xml:space="preserve"> Cambio de nombre anexo</t>
  </si>
  <si>
    <t xml:space="preserve">Estimado conversé con Jorge Garay y no hay problema en mantener el Anexo acá y reasignarlo a Mario Hueicha, esto debido a que se reciben llamados de clientes en ese N°. Agradeceré entonces dejar el 7382 para Mario Hueicha
</t>
  </si>
  <si>
    <t>Visualización transacción de creación SI</t>
  </si>
  <si>
    <t xml:space="preserve">Sres. tengo problemas en mi perfil Oracle, no puedo visualizar la transacción para generar Solicitudes Internas, favor vuestra ayuda. Mi usuario es cl118599659.
</t>
  </si>
  <si>
    <t>TI</t>
  </si>
  <si>
    <t xml:space="preserve">Estimados solicito de su ayuda con el problema que tiene el señor Winkler para abrir los attachments. No lo logra con su pc actual. En este minuto se encuentra de viaje. Ya tendría que ser el viernes si la solución es presencial.
</t>
  </si>
  <si>
    <t>Plan de Datos 11C - Abonado 89037556</t>
  </si>
  <si>
    <t>Celular sin plan de datos activo.</t>
  </si>
  <si>
    <t>Estimados hoy en el menú de oracle no tengo la opción de SOLICITUDES INTERNAS</t>
  </si>
  <si>
    <t xml:space="preserve">Estimados hoy en el menú de oracle no tengo la opción de SOLICITUDES INTERNAS
</t>
  </si>
  <si>
    <t>Celular comunicación interna</t>
  </si>
  <si>
    <t>Señores, agradeceré entregar un celular PLAN 0, para ser usado en portería Vespucio 1520.</t>
  </si>
  <si>
    <t>Restituir minutos on-net</t>
  </si>
  <si>
    <t xml:space="preserve">Señores, agradeceré restituir minutos on-net al teléfono 93227302
</t>
  </si>
  <si>
    <t>Configurar Scanner PAC</t>
  </si>
  <si>
    <t>Navarro Aguilera, Grace Katherine, CAM</t>
  </si>
  <si>
    <t>Favor agregar al listado del scanner</t>
  </si>
  <si>
    <t>SOLICITA TONER</t>
  </si>
  <si>
    <t xml:space="preserve">Sres.
                     Junto con saludar , solicito  2 Toner para cada impresora que detallo a continuación:
Impresora:  MP 171 AFICIO   
Contador: 131401 – 20/11/2013
IP: 10.33.21.24
Impresora:  AFICIO MP 2352 SP
Contador:  22097  - 20/11/13
                      16326
IP:  10.33.21.5
Impresora: AFICIO 121 MP
Contador: 22610 – 20/11/13
IP: 10.33.21.4
</t>
  </si>
  <si>
    <t>Visualización de Plano</t>
  </si>
  <si>
    <t xml:space="preserve">Ramón, tengo el siguiente archivo que debo verlo, pero no puedo, pues se redirecciona a una página de internet, agradecer tu ayuda.
</t>
  </si>
  <si>
    <t>Solicito alta de equipos.</t>
  </si>
  <si>
    <t xml:space="preserve">Estimado solicito el alta de los siguientes equipos: chlcamf111437
chlcamf111461 chlcamf110906 chlcamp111472
</t>
  </si>
  <si>
    <t>ACTUALIZACION DE PERFILES Y WORKFLOW DE APROBACION EN ORACLE (COASIN)</t>
  </si>
  <si>
    <t xml:space="preserve">Buenas tardes. Solicito vuestra gestión en lo siguiente: Es necesario actualizar los siguientes perfiles de usuario Oracle según el siguiente detalleComo también, es necesario actualizar el proceso de aprobación de Si de Coasin, agregando un nuevo Workflow llamado ´CAMCL Coasin 3´.
Este nuevo workflow debe estar asignado a Fernando Hernandez. (Adjunto imagen)
</t>
  </si>
  <si>
    <t>Plataformar AIO - Gcia. Op. XCVG</t>
  </si>
  <si>
    <t xml:space="preserve">Solicito realizar el plataformado del siguiente equipo Lenovo AIO E73z s/n: s1000m3j Inv. Activo CH-111437 Usuario a configurar es CL136961845 – xcvg@cam-la.com Vasquez Godoy, Ximena Chistie, CAM contraseña Passw0rd 
</t>
  </si>
  <si>
    <t xml:space="preserve">Problema para ingreso de pagina </t>
  </si>
  <si>
    <t xml:space="preserve">Estimado necesitamos ingresar a la página   http://saesa.gpscontrol.cl/usuario/login.php desde el PC de escritorio de Juan Ruiz
Don Victor favor solicitar acceso a esta página para mi pc de escritorio.
Datos de computador:
CH-110844
IP: 10.33.189.21
</t>
  </si>
  <si>
    <t>Plataformar Asignación NTB - AUTO SAGC</t>
  </si>
  <si>
    <t xml:space="preserve">Solicito realizar el plataformado del siguiente equipo Lenovo E440 s/n: PF007DV2 Inv. Activo CH-111472. El usuario a configurar es Gonzalez Castillo, Sergio Andrés, CAM CL174179077 contraseña “Passw0rd”
</t>
  </si>
  <si>
    <t>Plataformar AIO - Gcia. Op. AVLC</t>
  </si>
  <si>
    <t>Solicito realizar el plataformado del siguiente equipo Lenovo AIO E73z s/n: s1000lvp Inv. Activo CH-111461.  Usuario a configurar es CL118744608 – alvc@cam-la.com  - Varas Contreras, America Luz, CAM contraseña Passw0rd sede Av. Américo Vespucio 1520 - Quilicura SOT Chilectra</t>
  </si>
  <si>
    <t>consulta AF Coasin</t>
  </si>
  <si>
    <t xml:space="preserve">Don Luis, tengo una duda con respecto a la parametrización de Oracle (actual) para Coasín.
Todos los reportes que necesite generar me solicita el campo:  Libro, que revisando no hay ninguno para Coasin.
Por ejemplo, el libro de CAM es : CAMCLCORP.  Adjunto imagen de donde debiese aparecer el nombre del libro de Coasín.
</t>
  </si>
  <si>
    <t xml:space="preserve">Cuenta Materiales en Transito Coasin  </t>
  </si>
  <si>
    <t xml:space="preserve">Estimados: En Coasin se parametrizo la cuenta antigua de Materiales en Tránsito.  Esta cuenta se relaciona con el módulo de inventario, por lo tanto no puedo reclasificarla por GL.  La cuenta que está utilizando el sistema es la 2525101001 (Antigua), debe ser 2841103001.  Se supone que Oracle de Coasin es la copia de Cam Chile, por no tanto esto no debió haber ocurrido.  Favor, ver Urgente!!!!
</t>
  </si>
  <si>
    <t>Mantención Impresora</t>
  </si>
  <si>
    <t>Mediante la presente solicitó hacer mantención a la impresora ubicada en el área de Traslado de Redes, debido a que las fotocopias están saliendo con manchas</t>
  </si>
  <si>
    <t>Ramón agradeceré me puedas gestionar un anexo para el señor Sebastian Diaz Carrasco, que entro a trabajar en mi unidad a contar del 21 de este mes CECO 5120 Orden 1671
No se recibe la autorización por parte de la jefatura o linea gerencial</t>
  </si>
  <si>
    <t>Estimados favor, solicito cambiar el celular a cargo de Francisco Ordenes Uribe a un plan con Datos, dado que se requiere para sus funciones en terreno e N° es 9-1622053
No se recibe V°b° de la linea gerencial</t>
  </si>
  <si>
    <t>SOLICITUD DE RESET DE CONTRASEÑA - AMBIENTE ANTIGUO ORACLE</t>
  </si>
  <si>
    <t xml:space="preserve">Estimados buenos días. Solicito vuestra gestión para obtener una nueva contraseña para el ambiente antiguo de Oracle. (adjunto imagen)
</t>
  </si>
  <si>
    <t>GSI14-4311 desbloqueo de cuenta</t>
  </si>
  <si>
    <t>Estimado Ramón;  Buenos días, te comento que al  ingresar a  Oracle, puedo ingresar pero me muestra esta pantalla</t>
  </si>
  <si>
    <t>Problemas con conexión a Oracle.</t>
  </si>
  <si>
    <t>Pino Carmona, Eduardo Gabriel, CAM</t>
  </si>
  <si>
    <t xml:space="preserve">Ramón: favor tu ayuda, al tratar de entrar a Oracle me arroja el siguiente error.
</t>
  </si>
  <si>
    <t>NOTIFICACION DE WORKFLOW</t>
  </si>
  <si>
    <t xml:space="preserve">Estimado no me están llegando las notificación de WF de ORACLE R12.  Cl14294751k
</t>
  </si>
  <si>
    <t>REPORTE EN RESPONSABILIDAD FACTURACION Y RECAUDO.</t>
  </si>
  <si>
    <t>Estimado en la versión 11, existe un reporte en la responsabilidad facturación y recaudo llamado “NC-ANALISIS DE CUENTA-DETALLE DE SUBMAYOR (180CAR)”.que lo eliminaron de la consulta y no lo crearon en la versión 12  
Favor según lo informado a  Darwin esto era una solicitud muy importante.  Favor no confundir con el reporte” ANALISIS DE CUENTA-DETALLE DE SUBMAYOR (180CAR).”  Envió archivo que corresponde al reporte, favor necesito tenerlo en la versión 12.</t>
  </si>
  <si>
    <t xml:space="preserve">Señores agradeceré a ustedes me puedan ayudar con la información de los minutos que he consumido.  James Lagos Celular 61914016
</t>
  </si>
  <si>
    <t>Revisar perfil</t>
  </si>
  <si>
    <t xml:space="preserve">Estimados solicito por favor revisar mi perfil, cl085128930, ya que no puede visualizar documentos de la carga inicial y tampoco realizar registros.
</t>
  </si>
  <si>
    <t>Important account documents</t>
  </si>
  <si>
    <t xml:space="preserve">Para vuestra gestión. LDF
</t>
  </si>
  <si>
    <t>Juan Fuentes Sierra</t>
  </si>
  <si>
    <t xml:space="preserve">Estimados junto con saludar, solicito a Uds., revisar Rut 16.246.652-6 ya que no puedo ingresar un anticipo, si se encuentra creado. 
</t>
  </si>
  <si>
    <t xml:space="preserve">Estimados favor liberar minutos on net.
</t>
  </si>
  <si>
    <t>Solicitud de Minutos Mayo.xlsx</t>
  </si>
  <si>
    <t xml:space="preserve">Estimado Ramon agradeceré cargar minutos adicionales a mi teléfono, adjunto solicitud,
</t>
  </si>
  <si>
    <t xml:space="preserve">Estimado Ramon agradeceré cargar minutos adicionales a mi teléfono, adjunto solicitud,  Atte
</t>
  </si>
  <si>
    <t>Correo no ingresa</t>
  </si>
  <si>
    <t>No me toma el correo y no puedo revisar outlook</t>
  </si>
  <si>
    <t>cuenta bloqueada</t>
  </si>
  <si>
    <t>Cuenta bloqueda, favor revisar.</t>
  </si>
  <si>
    <t>Cargar Minutos</t>
  </si>
  <si>
    <t xml:space="preserve">SIM 94691413
Minutos 150
</t>
  </si>
  <si>
    <t>traslado telefono Javier González</t>
  </si>
  <si>
    <t xml:space="preserve">Hola Ramón, por favor tu gestión para coordinar traslado del teléfono de Javier González hacia la oficina que ocupaba Martha Parada.  El quiere ubicarse en esa oficina a contar de  mañana martes 13/mayo.
</t>
  </si>
  <si>
    <t xml:space="preserve">Estimado Ramón: agradeceré tu gestión para la carga de minutos adicionales en la línea indicada en archivo adjunto.
</t>
  </si>
  <si>
    <t>RE: GSI14-4249 Usuario no puede ingresar al Oracle Ticket 28731</t>
  </si>
  <si>
    <t xml:space="preserve">Ramon buenas tardes. El explorador entrega un error al momento de ejecutar Oracle.
</t>
  </si>
  <si>
    <t xml:space="preserve">Estimado agradeceré me puedan ayudar con la devolución de los minutos consumido en llamados a teléfonos de CAM.  Jaime Bravo Constanzo Celular Nº 9-4691870
</t>
  </si>
  <si>
    <t xml:space="preserve">problemas con correo </t>
  </si>
  <si>
    <t xml:space="preserve">Estimados tengo problemas en la recepción de correos de la remitente marcela.contreras@cocha.com, no me entran los correos, cuando me los reenvían, ahí me entran. Me pueden ayudar por favor??
</t>
  </si>
  <si>
    <t>“información Adicional"</t>
  </si>
  <si>
    <t xml:space="preserve">Estimados estoy ingresando un anticipo y en el recuadro “información Adicional” no me permite visualizar el tipo y sub tipo de documento. Favor sus comentarios.
</t>
  </si>
  <si>
    <t>LLamadas a anexos de Peru</t>
  </si>
  <si>
    <t xml:space="preserve">Estimados agradeceré habilitar mi teléfono para poder realizar llamadas a los Anexos de Perú.
</t>
  </si>
  <si>
    <t>Saldo de OC no figuran en ORACLE 2014.</t>
  </si>
  <si>
    <t>Estimados, favor ver con consultores ORACLE la causa por la cual los siguientes saldos de Ordenes de Compra no pasaron al ORACLE 2014.</t>
  </si>
  <si>
    <t>Correo Bloqueado</t>
  </si>
  <si>
    <t>No puedo ingresar al correo</t>
  </si>
  <si>
    <t>Modificación de impuesto</t>
  </si>
  <si>
    <t xml:space="preserve">Requiero modificar el IVA y no deja.  Adjunto la pantalla de la factura
</t>
  </si>
  <si>
    <t>Minutos On Net celular 89207981</t>
  </si>
  <si>
    <t xml:space="preserve">Estimado agradeceré habilitar minutos On Net cel n° 89207981
</t>
  </si>
  <si>
    <t>Pago Fcatura 16 Estado Pago 01 Ito Proy CAM</t>
  </si>
  <si>
    <t xml:space="preserve">Darwin no puedo recepcionar una OC de activo fijo, me pide llenar el campo de subinventario, pero este campo no permite ingresar información
</t>
  </si>
  <si>
    <t xml:space="preserve">Ramón efectivamente estoy en el PAC, pero ingreso desde bodega donde tienen un remoto, lo que estoy solicitando es restablecer mi clave por alguna razón no puedo acceder.
</t>
  </si>
  <si>
    <t>CAMBIOS EN SISTEMA ORACLE</t>
  </si>
  <si>
    <t xml:space="preserve">Ramon Buenos días , tengo problemas para conectarme  a Oracle , se ingresa la información solicitada pero me arroja este error.
</t>
  </si>
  <si>
    <t>Configuracion Scanner</t>
  </si>
  <si>
    <t xml:space="preserve">Ramón solicito ayuda para la configuración de scanner de usuaria Camila Jara, quien solicita que los scanner le lleguen al correo. Ip usuaria: 10.116.441.129 PAC.
</t>
  </si>
  <si>
    <t>Error en acceso a Oracle</t>
  </si>
  <si>
    <t>Calderon Pacheco, Agustin, CAM</t>
  </si>
  <si>
    <t xml:space="preserve">Estimados Informo que nuevamente intenté ingresar a Oracle con el nuevo enlace, sin tener éxito.  Usuario:  cl04989743k
Agustín Calderón Pacheco
</t>
  </si>
  <si>
    <t>Usuario no puede ingresar al Oracle Ticket 28731</t>
  </si>
  <si>
    <t xml:space="preserve">Ramón por favor gestionar este ticket con la gente de peru ya que usuario no puede ingresar a Oracle con el cl y su contraseña  le manda error
</t>
  </si>
  <si>
    <t>Problemas con el nuevo oracle</t>
  </si>
  <si>
    <t xml:space="preserve">Estimados favor su ayuda ya que no puedo ingresar a oracle con mi cl, me arroja error si se pueden dar cuenta.
</t>
  </si>
  <si>
    <t>Problemas con código de impuesto.</t>
  </si>
  <si>
    <t xml:space="preserve">Estimados su ayuda urgente nos aparecen facturas sin su código de impuesto y no es posible calcular el impuesto.
</t>
  </si>
  <si>
    <t>Imposibilidad de contabilizar factura.</t>
  </si>
  <si>
    <t>Favor su ayuda urgente para la contabilización de la factura.</t>
  </si>
  <si>
    <t>Pedidos de MOVIMIENTO NO ABRE.  (PARA GENERAR VALES)</t>
  </si>
  <si>
    <t>No funciona</t>
  </si>
  <si>
    <t xml:space="preserve">Estimados: La presente es solicitar la recarga de minutos a mi CEL de N°68315644.
</t>
  </si>
  <si>
    <t>Bloqueo Clave</t>
  </si>
  <si>
    <t>Rivera Ramirez, Jacobo Andrés, CAM</t>
  </si>
  <si>
    <t>Clave bloqueada, no ingreso al outlook.</t>
  </si>
  <si>
    <t>Revision de Perfil Oracle</t>
  </si>
  <si>
    <t xml:space="preserve">Ramón por favor apóyame con tu gestión para este caso.
Tengo al usuario Daniel Riquelme con problema con  Oracle el cual no puede acceder con su nombre de usuario y contraseña, se prueba con otro CL y este entra 
</t>
  </si>
  <si>
    <t>Estimados informo no tener minutos disponibles en mi celular 93207856</t>
  </si>
  <si>
    <t xml:space="preserve">Estimados informo no tener minutos disponibles en mi celular 93207856.  Solicito cargar minutos para llegar al 19/05/2014
</t>
  </si>
  <si>
    <t>No ingresa al correo ni a la red.</t>
  </si>
  <si>
    <t>INFORME DE GASTOS</t>
  </si>
  <si>
    <t>Estimados favor su ayuda, en el modulo de informe de gastos, el sistema no me permite pinchar en donde indico con la flecha  , no puedo continuar el proceso.</t>
  </si>
  <si>
    <t xml:space="preserve">Sres. favor vuestra ayuda, no me es posible conectar con Oracle.
</t>
  </si>
  <si>
    <t xml:space="preserve"> Problemas de ingreso a Oracle</t>
  </si>
  <si>
    <t xml:space="preserve">Estimado Celso Continúo con el mismo problema al ingresar:
</t>
  </si>
  <si>
    <t>Problemas Log In</t>
  </si>
  <si>
    <t>Roman Villar, Miguel Angel, CAM</t>
  </si>
  <si>
    <t xml:space="preserve">Buenos Días estimados Notar que el día viernes realicé cambio de password a portal Oracle, y hoy no me es posible accesar con esta nueva password.  User Name: cl166291615
</t>
  </si>
  <si>
    <t xml:space="preserve">urgente. </t>
  </si>
  <si>
    <t xml:space="preserve">Estimados favor agregar a mi cl de Oracle las solicitud de PDM Administrativo Logistica
</t>
  </si>
  <si>
    <t>Problemas para el Ingreso de Facturas por Lote</t>
  </si>
  <si>
    <t xml:space="preserve">Estimados: Al día de hoy aun persiste este problema lo que imposibilita el ingreso.
</t>
  </si>
  <si>
    <t>problemas para ingreso</t>
  </si>
  <si>
    <t xml:space="preserve">Estimados hoy no me permite ingresar, no reconoce mi contraseña.
</t>
  </si>
  <si>
    <t xml:space="preserve">Don Ramón buenas tardes esperando que se encuentre bien quisiera ver la posibilidad de algún teléfono usado para poder reemplazar el que dañe ya que por estos días me conseguí uno pero fallo la batería de antemano muchas gracias por su gestión.
</t>
  </si>
  <si>
    <t xml:space="preserve">Solicita restituir minutos OnNet. </t>
  </si>
  <si>
    <t xml:space="preserve">Estimados junto con saludar, favor solicito restituir minutos OnNet a mi celular cam 85020718.
</t>
  </si>
  <si>
    <t xml:space="preserve">Estimado Ramón favor de asignar minutos móvil MT adicionales a equipo en asunto, se encuentra en operación con despacho de Chilectra y necesita comunicar dicha operación
</t>
  </si>
  <si>
    <t xml:space="preserve">TICKET 787258 - CUENTA DE RED ACTIVACION </t>
  </si>
  <si>
    <t xml:space="preserve">Estimados favor solicito dar de alta la siguiente cuenta corporativa en el AD y Exchange de Chile: Vera Matamala, Samuel Esteban, CAM - CL161976954
</t>
  </si>
  <si>
    <t>Cuenta Bloquedas</t>
  </si>
  <si>
    <t xml:space="preserve">Favor desbloquear cuenta de los siguientes usuarios 
Clbrigada1 - Clbrigada2 - Clbrigada3 - Clbrigada4 y Clbrigada11
</t>
  </si>
  <si>
    <t xml:space="preserve">Estimados agradecere de Cargar 100 minutos a Cel y a fijo 50
</t>
  </si>
  <si>
    <t>Problema con Correo Electronico</t>
  </si>
  <si>
    <t xml:space="preserve">Estimado Ramón junto con saludarte, desde ayer estoy mandando un correo a Chilectra y me rebotan tu me podrías ayudar, adjunto archivo.
</t>
  </si>
  <si>
    <t>consumo celular  6-3101204</t>
  </si>
  <si>
    <t xml:space="preserve">Estimados agradeceré otorgar minutos,  al teléfono mencionado en referencia, copio a Javier Gonzalez para la autorización  
</t>
  </si>
  <si>
    <t>Minutos Celular 62065341</t>
  </si>
  <si>
    <t xml:space="preserve">Favor solicitar minutos, en estos momentos tenemos 3 postes chocados uno sobre un domicilio y me quede sin minutos en medio de una comunicación.
</t>
  </si>
  <si>
    <t>MINUTOS ON NET - JUAN CORONADO</t>
  </si>
  <si>
    <t xml:space="preserve">Estimado se agradecerá cargar minutos ON NET disponibles al N° Celular 94691463
</t>
  </si>
  <si>
    <t>Mantención  Impresora Morosidad</t>
  </si>
  <si>
    <t xml:space="preserve">Estimados necesitamos generar un servicio para realizar mantención a impresora (Zenteno 1), esta presentado fallas cada vez más seguido.
</t>
  </si>
  <si>
    <t>Favor habilitar minutos on net sim 94691413</t>
  </si>
  <si>
    <t>permisos a carpeta Telemedida Gestión</t>
  </si>
  <si>
    <t>Estimados, favor podrían dar acceso a las carpeta “Telemedida Gestión” a Walter pavez.</t>
  </si>
  <si>
    <t>Devolver minutos CAM</t>
  </si>
  <si>
    <t xml:space="preserve">Ramón agradeceré enviar minutos CAM a Samuel Toloza 94691452.
</t>
  </si>
  <si>
    <t>Instalacion de impresoras ,carpeta compartida  y configuracion de mail en celulares Nextel</t>
  </si>
  <si>
    <t xml:space="preserve">Estimados se requiere la instalación de impresoras , carpeta compartida y configuración de mail en teléfonos Nextel para las siguientes personas.
Ximena Vasquez C.               ci    13.696.184-5      
Mario Herrera  V.                   ci      7.897.983-6
Rodrigo Olivares  R.               ci    10.567.622-0
</t>
  </si>
  <si>
    <t>Minutos On Net - 94691356</t>
  </si>
  <si>
    <t>Se me acabaron los minutos</t>
  </si>
  <si>
    <t>Minutos On Net - 96429588</t>
  </si>
  <si>
    <t>Reposición  Celular; 9-4691370</t>
  </si>
  <si>
    <t xml:space="preserve">Estimados a la espera que se encuentren bien, les agradeceré otorgar minutos al celular mencionado en referencia.
</t>
  </si>
  <si>
    <t>Teclado</t>
  </si>
  <si>
    <t xml:space="preserve">Estimados favor de gestionar un teclado para conectar a un notebook </t>
  </si>
  <si>
    <t>Desbloqueo Usuario AD</t>
  </si>
  <si>
    <t>Cuenta bloqueada</t>
  </si>
  <si>
    <t xml:space="preserve">Ramon solicito tu ayuda para gestionar el alta del siguiente equipo en el AD chlcamf111468 Serial Number s1kpt07
</t>
  </si>
  <si>
    <t xml:space="preserve">Ramon solicito tu ayuda para gestionar el alta del siguiente equipo en el AD chlcamf111423 Serial Number s1kpt50 
</t>
  </si>
  <si>
    <t>Equipos Nextel sin conectividad Control Voz Prip</t>
  </si>
  <si>
    <t xml:space="preserve">Estimados Señores TI, Mucho agradeceremos poder dar solución a lo señalado en correo precedente.  “Equipos Nextel que no tienen conectividad (Control Voz Prip)”
</t>
  </si>
  <si>
    <t>Solicitud de punto de red</t>
  </si>
  <si>
    <t>Señores, necesitamos un punto de red en el puesto que se va a habilitar para Victor Pino en el 2do. Piso de Tarapaca, pasado la mampara de vidrio</t>
  </si>
  <si>
    <t xml:space="preserve">Estimado agradeceré me puedan ayudar con la devolución de los minutos consumido en llamados a teléfonos de CAM. Luis Muñoz Celular Nº 97460691
</t>
  </si>
  <si>
    <t>Robo de celulares</t>
  </si>
  <si>
    <t xml:space="preserve">Estimados Favor proceder al bloqueo de los siguientes abonados: 93227319 63561337.  A penas tengamos la constancia se las envío para la solicitud de reposición.
</t>
  </si>
  <si>
    <t>Agregar direccion de scanner (PAC)</t>
  </si>
  <si>
    <t>Tobar Romero, Patricio Alejandro, CAM</t>
  </si>
  <si>
    <t xml:space="preserve">Estimado Don Ramon junto con saludarlo me gustaría saber si existe la posibilidad de ingresar mi correo electrónico patr@cam-la.com a la máquina de scanner
</t>
  </si>
  <si>
    <t xml:space="preserve">Ramon agradeceré cargar 200 minutos adicionales a mi  teléfono 74775931.
Se realiza la carga de minutos On Net
</t>
  </si>
  <si>
    <t>Minutos celular  N°89222315</t>
  </si>
  <si>
    <t xml:space="preserve">Estimados agradeceré  renovar los minutos del celular  indicado en referencia, para paulina Zambrano, 200 minutos
</t>
  </si>
  <si>
    <t xml:space="preserve">Minutos On Net - </t>
  </si>
  <si>
    <t>Informa eventualidad con equipo NEXTEL y requerie su reposición.</t>
  </si>
  <si>
    <t xml:space="preserve">Ramón Como procedemos pasa reponer el equipo Nextel que fue robado???
</t>
  </si>
  <si>
    <t>Solicitud equipos Nextel urgentes</t>
  </si>
  <si>
    <t>Estimado, el detalle de los equipos solicitados quedaría de la siguiente manera: 6 PRIP y 4 DATOS 250</t>
  </si>
  <si>
    <t>SOLICITUD DE REVISION - NO SE RECIBEN CORREOS EXTERNOS A ORGANIZACION DE CAM</t>
  </si>
  <si>
    <t xml:space="preserve">Ramon según lo conversado, adjunto imagen.
</t>
  </si>
  <si>
    <t>Minutos a celular</t>
  </si>
  <si>
    <t xml:space="preserve">Estimado favor cargar minutos a celular de prevenciónionista Alex Gonzalez N" 63090360 Desde ya muchas gracias
</t>
  </si>
  <si>
    <t xml:space="preserve">Estimados a continuación informo el ingreso del sr. Retamal, para sus gestiones  CARLOS ALBERTO RETAMAL GUTIERREZ - 09.934.646-9
</t>
  </si>
  <si>
    <t>Estimados agradeceré me puedan indicar porque me aparece el siguiente mnsaje</t>
  </si>
  <si>
    <t>Problemas con correo electronico</t>
  </si>
  <si>
    <t xml:space="preserve">Estimados  de Chilectra y colaboradores , me indican que no están llegando los correos a Cam, puedes verificar que problema existe, por favor, dado que ha generado una serie de inconvenientes el día de hoy. 
</t>
  </si>
  <si>
    <t xml:space="preserve">Ramon tengo problemas con mi correo , específicamente no recibo correo de red Saesa.cl  , favor me puedes ver este tema .-
Gracias 
</t>
  </si>
  <si>
    <t>celular de Carlos Retamales - Nextel</t>
  </si>
  <si>
    <t>Estimado me lo enviaron como jefe de facturación , lo envió Carlos Abarca y está trabajando hace dos días para el SOT.</t>
  </si>
  <si>
    <t xml:space="preserve">Ramon me podrías asignar minutos quede Cero.
</t>
  </si>
  <si>
    <t>CONSULTA POR LENTITUD DE NAVIGATOR</t>
  </si>
  <si>
    <t xml:space="preserve">Estimado podría verificar a que se debe la lentitud que presenta Navigator.
</t>
  </si>
  <si>
    <t xml:space="preserve">Estimados  de Chilectra y colaboradores , me indican que no están llegando los correos a Cam, puedes verificar que problema existe, por favor, dado que ha generado una serie de inconvenientes el día de hoy
</t>
  </si>
  <si>
    <t>Asignación de celular calidad de vida</t>
  </si>
  <si>
    <t>Hola Ramón, te solicito puedas gestionar un equipo telefónico a cargo de Gisselle Gajardo con una bolsa de minutos estimada en 250 minutos, o la definida por la compañía para cargos operativos.</t>
  </si>
  <si>
    <t xml:space="preserve">Favor agregar 50 minutos. Atte.,  LDF
</t>
  </si>
  <si>
    <t xml:space="preserve">Señores, agradeceré restituir minutos on net al teléfono 93227302
</t>
  </si>
  <si>
    <t>Acceso llamadas Alumna en Práctica</t>
  </si>
  <si>
    <t xml:space="preserve">Ramón, por favor levantar acceso para llamadas locales.
Muchas gracias.
</t>
  </si>
  <si>
    <t>No hay acceso a SIOT 6/2014</t>
  </si>
  <si>
    <t>Nextel y computadores</t>
  </si>
  <si>
    <t xml:space="preserve">Estimado Luis: Te agradeceré me puedas asignar minutos  Mi numero es : 62065341
</t>
  </si>
  <si>
    <t>Instaladores de prime</t>
  </si>
  <si>
    <t xml:space="preserve">Sres. necesitamos estos archivos referenciados en estos link
https://www.dropbox.com/s/8sxcscx067polbc/PrimeGuard20140506.zip
https://www.dropbox.com/s/qb1282jnw75uebc/PrimeWeb20140506.zip
</t>
  </si>
  <si>
    <t xml:space="preserve">Ramon buenos días. Solicito vuestra ayuda en lo siguiente: Existen problemas para conectarse a SAP a través de una conexión VPN de Enersis (en SOT Chilectra), por lo cual, es necesario validar si es un problema generado por CAM. Solicito revisar este tema, gracias.  Eduardo Favor entregar Link que ocupan para conectarse, gracias.
</t>
  </si>
  <si>
    <t>Ramon: favor tu ayuda, gracias. Aldo Favor tu ayuda y gestionar aumento de minutos en N° Cel 91313125 que tengo a cargo.</t>
  </si>
  <si>
    <t>Estimado favor me puedes cargar minutos de mi celular 93428221</t>
  </si>
  <si>
    <t>REPOSICION DE MINUTOS 94691462</t>
  </si>
  <si>
    <t xml:space="preserve">Estimado Ramon favor reponer minutos al fono 94691462.
</t>
  </si>
  <si>
    <t xml:space="preserve">Ramon según lo conversado, favor requiero minutos ON NET
</t>
  </si>
  <si>
    <t xml:space="preserve">Favor reembolsar a celular 89037543 Atte. Juan Bascuñan
</t>
  </si>
  <si>
    <t>Figueroa Ramirez, Daniela Francisca, EXTERNO</t>
  </si>
  <si>
    <t>minutos llamados a CAM</t>
  </si>
  <si>
    <t xml:space="preserve">Estimados favor cargar a celular 89037543 reembolsando los minutos llamados a CAM
</t>
  </si>
  <si>
    <t>Plataformar AIO - Gcia. Op. HAVL</t>
  </si>
  <si>
    <t xml:space="preserve">Estimados solicito realizar el plataformado del siguiente equipo Lenovo AIO E73z s/n: S1000M2U  Inv. Activo CH-111438 Usuario a configurar es CL081285764 –  havl@cam-la.com  Vasquez  Lopez, Hector Alejandro, CAM contraseña “Passw0rd"
</t>
  </si>
  <si>
    <t>Impresora piso 3°</t>
  </si>
  <si>
    <t xml:space="preserve">Estimados informo que  impresora está con problemas para fotocopiar, favor coordinar con un técnico para su revisión.
</t>
  </si>
  <si>
    <t>recepcion sycl ha compartido el álbum "cam abril" contigo</t>
  </si>
  <si>
    <t>Problemas Cambio de PASSWORD AppPortal</t>
  </si>
  <si>
    <t xml:space="preserve">Estimados junto con saludar les comento que tengo un problema con el cambio de contraseña para la aplicación AppPortal La antigua contraseña era     Goku78963
De todas manera me manda error a continuación: 
</t>
  </si>
  <si>
    <t xml:space="preserve">Estimados favor verificar y mover si es necesario la siguiente estación de trabajo en el AD de Chile en el repositorio asociado al mismo: Chlcamp111477 Esta debe ser parte del GPO “Custom_WSUS_CAMChile_Users”.
</t>
  </si>
  <si>
    <t>Plataformar Asignación NTB - Administración MAFA</t>
  </si>
  <si>
    <t>Estimados solicito realizar el plataformado del siguiente equipo Lenovo E440 s/n: PF007D8A Inv. Activo CH-111477
El usuario a configurar es Floes Ahumada, Manuel Alejandro, CAM - CL126550219 contraseña “Passw0rd”.</t>
  </si>
  <si>
    <t xml:space="preserve">Mails antiguos de Outlook ** Importante ** </t>
  </si>
  <si>
    <t>Hola Ramon, como estas?. Agradeceré me puedas ayudar porque al momento de cambiar mi computador toda la información que tenía en mi correo anterior la dejaron en mi escritorio como archivo pst, ayer comencé a buscar una información que necesitaba del año 2012, pero no encontré nada de ese año. Me podrías ayudar con este tema porque debo buscar un mail que es muy importante, a lo mejor me está faltando algún paso en el proceso. La persona que realizo el cambio dejo guardado el respaldo por su cuenta, para ver si por ahí también se podrían recuperar esos mails</t>
  </si>
  <si>
    <t>Verificar Acceso</t>
  </si>
  <si>
    <t xml:space="preserve">Sres. En versión anterior Oracle , tenía acceso a Solicitud de Compras, y hoy estos son mis accesos, por lo que se agradecerá verificar
</t>
  </si>
  <si>
    <t xml:space="preserve">ingreso  Administrativo </t>
  </si>
  <si>
    <t>Estimados a la espera que se encuentren bien, les agradeceré crear cuenta correo para  el sr.  MANUEL ALEJANDRO FLOES AHUMADA 12655021-9</t>
  </si>
  <si>
    <t xml:space="preserve">Ramon favor de tu ayuda para adicionar 150 minutos de manera urgente  al Móvil Nextel de Ariel Perez (9-64222039).
</t>
  </si>
  <si>
    <t>Toner.</t>
  </si>
  <si>
    <t xml:space="preserve">Estimado favor solicito tóner para la impresora RICOH CH-111324, pertenece a laboratorio de medidores (sellado).
</t>
  </si>
  <si>
    <t>ASIGNACION DE TELEFONOS MOVILES COLINA</t>
  </si>
  <si>
    <t xml:space="preserve">Ramon deben tener el mismo plan y minutos que el personal de terreno de Morosidad y CyR EE Colina, sin plan de datos.
Ejemplo Morosidad: 97419260  Ivan Erices
Ejemplo CyR EE Colina: 74775257 Roberto Cruz 
</t>
  </si>
  <si>
    <t>Telefono Minmutos</t>
  </si>
  <si>
    <t>Estimados favor restituir minutos a móvil 92262749
Hoy 19 se restituyen los minutos On Net en forma automática.</t>
  </si>
  <si>
    <t xml:space="preserve"> Consulta</t>
  </si>
  <si>
    <t xml:space="preserve">Ramón tanto quien suscribe como otros funcionarios que llegaron el día de hoy a las dependencias de A. Vespucio 1520 (Permisos Municipales y Facturación), tenemos que conectarnos a la impresora existente.
</t>
  </si>
  <si>
    <t>instalacion primeread</t>
  </si>
  <si>
    <t xml:space="preserve">Señores necesito mas privilegios para que puedan instalar PrimeRead
</t>
  </si>
  <si>
    <t>No permite ingresar al outlook</t>
  </si>
  <si>
    <t>No puede ingresar al correo.</t>
  </si>
  <si>
    <t>Ramón,  favor adicional 100 minutos a equipo de Gonzalo Fuentes, 7478049.</t>
  </si>
  <si>
    <t xml:space="preserve">Estimados agradeceré que me indiquen por que sale este mensaje al ingresar documentos en el modulo “Informe de Gastos”
</t>
  </si>
  <si>
    <t>Notebook Supervisor EE COLINA</t>
  </si>
  <si>
    <t xml:space="preserve">Estimados:
                Se necesita implementar 1 notebooK, para asignar al supervisor encargado de los servicios  de los contrato de CyR, Morosidad, Perdida y Medidas de la Subgerencia de Operaciones Comerciales &amp;  Utilities., esto para nuestro mandante EE Colina. Datos del Supervisor: 11632009-6 ELIAS ANGELO SEPULVEDA CALCAGNO	SUPERVISOR OPERATIVO
</t>
  </si>
  <si>
    <t>Consulta por plan celular superior de minutos.</t>
  </si>
  <si>
    <t xml:space="preserve">Estimado Ramón
Junto con saludarte, favor solicito una disponibilidad de 1000 minutos a mi celular CAM 85020718. 
Adjunto autorización de mi jefatura.
</t>
  </si>
  <si>
    <t>EstimadosJunto con saludar, favor solicito restituir minutos OnNet a mi celular CAM 85020718.</t>
  </si>
  <si>
    <t>Carga minutos On et</t>
  </si>
  <si>
    <t xml:space="preserve">Mi colega Franco Bergamín también se encuentra sin minutos, favor cagar minutos On Net. Fono 68470964
</t>
  </si>
  <si>
    <t xml:space="preserve">Estimados buenas tardes Me encuentro sin minutos, se solicita que se carguen los minutos On Net. Fono 95434378
</t>
  </si>
  <si>
    <t>IMPORTANTE:  HOY CARGA DE MINUTOS MOVISTAR</t>
  </si>
  <si>
    <t xml:space="preserve">Estimados: 
Se me acabo la carga de llamados
</t>
  </si>
  <si>
    <t>Solicitud de Aprobación de elementos para SGE</t>
  </si>
  <si>
    <t>OK Estimado aprobado favor procedan con la obtención de los equipos.</t>
  </si>
  <si>
    <t>SOLICITUD DE GESTION - ASIGNAR RESPONSABILIDAD</t>
  </si>
  <si>
    <t xml:space="preserve">Ramon
Buenas tardes. Solicito vuestra ayuda en lo siguiente: Es necesario confirmar ó bien asignar la responsabilidad ´CAM Chile Logística Consultas´ a los siguientes usuarios:
</t>
  </si>
  <si>
    <t xml:space="preserve">No puedo ingresar Facturas en COASIN </t>
  </si>
  <si>
    <t xml:space="preserve">Estimado Ramon: favor  es posible la reposición de minutos al móvil 8.9032992. Además mi consulta es a los móviles de la empresa CAM no tiene costo ? 
</t>
  </si>
  <si>
    <t xml:space="preserve">Ramón favor retornar minutos realizados a teléfonos compañía móvil según referencia
</t>
  </si>
  <si>
    <t>Necesito que se bajen todos los servicios Caller de las maquinas del hosting,  solo bajar,  y  BAJAR Y SUBIR   los UNPACKER en todas las maquinas.</t>
  </si>
  <si>
    <t xml:space="preserve">Miguel necesito que se suban todos los servicios Caller de las maquinas del hosting
</t>
  </si>
  <si>
    <t xml:space="preserve">Favor permitir acceso a carpeta de descriciond e cargos </t>
  </si>
  <si>
    <t xml:space="preserve">Estimados, Favor dar acceso a  esta carpeta: \\camfserver\RR.HH Chile\RRHH_Capacitación\2012\CAPACITACION\DC 2012\DC CAM Auditoria
A : Javier Gonzalez - Carolina Dossi - Rene Jara -
Paulina Zambrano - Patricia Diaz 
En ella están las descripciones de cargos  que se han ido creando y/o actualizando,  sin embargo por la cantidad de cargos estas nos son todas y algunas pocas quedan en formato antiguo
</t>
  </si>
  <si>
    <t xml:space="preserve">Estimado Ramon favor Cargar Minutos On Net , gracias. 
</t>
  </si>
  <si>
    <t>Solicitud anexo interno</t>
  </si>
  <si>
    <t xml:space="preserve">Ramon: esta solicitud corresponde por traslado de personal a la ampliación del sector transporte.
</t>
  </si>
  <si>
    <t>MINUTOS OF NET 93494758</t>
  </si>
  <si>
    <t xml:space="preserve">Estimados agradeceré su ayuda para restablecer minutos OF-NET del siguiente celular 93494758
</t>
  </si>
  <si>
    <t xml:space="preserve">Estimados agradeceré gestionar minutos ON net para móvil 94691606, desde ya gracias
</t>
  </si>
  <si>
    <t>CAMBIO EN DISPLAY DE ANEXOS</t>
  </si>
  <si>
    <t xml:space="preserve">Ramon
Buenas tardes. Solicito vuestra ayuda en lo siguiente: Es necesario modificar el display de los siguientes anexos:
-- Anexo 7721 (Cambia de ´Eduardo Pino´ a ´Daniela Figueroa´)
-- Anexo 7722 (Cambia de ´Aurora Flores´ a ´David Ponce´)
</t>
  </si>
  <si>
    <t>SOLICITUD DE CAMBIO EQUIPO</t>
  </si>
  <si>
    <t xml:space="preserve">Estimados: Agradeceré puedan renovar equipo a SIM 94691463. Reasignar minutos On Net.
</t>
  </si>
  <si>
    <t>SOLICITUD DE GESTION - ACTUALIZAR PERMISOS DE USUARIO</t>
  </si>
  <si>
    <t xml:space="preserve">Ramon buenas tardes. Solicito vuestra ayuda en lo siguiente: Debido al inicio de nuevas operaciones con nuestro cliente ´DIPREL SPA´, el usuario CL163458918 Daniela Figueroa, necesita ingresar al portal de SII para imprimir guías de despacho electrónicas. El explorador no deja cargar un certificado de autenticación, el cual es indispensable para realizar esta tarea; además de, bloquear las ventanas emergentes asociadas a esta página. 
Solicito revisar este tema. Si necesitas mas antecedentes, favor informar.
</t>
  </si>
  <si>
    <t>Solicitud de Minutos.</t>
  </si>
  <si>
    <t xml:space="preserve">Estimado Ramon; Junto con saludarte me permito solicitar me puedas cargar minutos  “on –net”.
</t>
  </si>
  <si>
    <t>licencia Teamviewer</t>
  </si>
  <si>
    <t xml:space="preserve">Estimado favor proceder a comprar las licencias de Teamviewer que conversamos, ya está conversado con Juan y Walter.
</t>
  </si>
  <si>
    <t>Incidencias ORACLE 2014</t>
  </si>
  <si>
    <t xml:space="preserve">Estimados agradeceré revisar los incidentes reportados por nuestra Área, Cabe señalar que todos estos problemas que nos afectan no se presentaron en el ambiente de pruebas de Oracle 12, por el mismo motivo no fueron reportados.
</t>
  </si>
  <si>
    <t>Renovación Plataformar PC - MAP SOT RFOR</t>
  </si>
  <si>
    <t xml:space="preserve">Estimados solicito realizar el plataformado del siguiente equipo Lenovo AIO E73z s/n: S1000M30 Inv. Activo CH-111428 Usuario a configurar es CL105676220 rfor@cam-la.com Olivares Reyes, Rodrigo Francisco, CAM  
</t>
  </si>
  <si>
    <t>Bloqueo de clave</t>
  </si>
  <si>
    <t xml:space="preserve">Estimados Mi clave está bloqueada, favor su ayuda Cl131290845
</t>
  </si>
  <si>
    <t xml:space="preserve">Estimado junto con saludar envió correo para solicitar minutos residuales del numero 09 4433480. Asignado a mi persona
</t>
  </si>
  <si>
    <t xml:space="preserve">Restituciona de Minutos </t>
  </si>
  <si>
    <t xml:space="preserve">Señores agradeceré a ustedes me puedan ayudar con la restitución de minutos de los minutos que he consumido.  Christopher Lagos celular 92 800 907
</t>
  </si>
  <si>
    <t>Perez Castro, Ariel Rodolfo, CAM</t>
  </si>
  <si>
    <t xml:space="preserve">Estimados favor hacer las gestiones necesarias para recargar minutos a mi celular 9-64222039, trabajo este fin de semana y debo coordinar por este medio.
</t>
  </si>
  <si>
    <t xml:space="preserve"> Incidencias ORACLE 2014</t>
  </si>
  <si>
    <t xml:space="preserve">Señores les informo que el rut de la empresa no aparece en las orden de compra
</t>
  </si>
  <si>
    <t xml:space="preserve">Don Ramón por favor gestionar minutos net.
Arte.
</t>
  </si>
  <si>
    <t>por favor ver si hay minutos disponibles para mi celular, saludos...</t>
  </si>
  <si>
    <t xml:space="preserve">Estimados favor cargar a celular 89037543 reembolsando los minutos llamados a CAM
</t>
  </si>
  <si>
    <t xml:space="preserve"> Minutos</t>
  </si>
  <si>
    <t xml:space="preserve">Estimados favor cargar 100 minutos al celular asignado a ernesto pajkuric
</t>
  </si>
  <si>
    <t>Instalación Microsoft Visio</t>
  </si>
  <si>
    <t xml:space="preserve">Estimado Depto. TI Solicito a ustedes la instalación del software Microsoft Visio
</t>
  </si>
  <si>
    <t>MINUTOS CELULAR CRISTIAN SOTO</t>
  </si>
  <si>
    <t xml:space="preserve">Estimado favor reponer minutos a Cristian Soto, como puedo ver agrandar la bolsa de minutos, porque esto ocurre todos los meses.
</t>
  </si>
  <si>
    <t>TELEFONO CELULAR</t>
  </si>
  <si>
    <t xml:space="preserve">Estimado Ramon: Favor cambiar equipo a uno de datos a Esteban Reyes 9-3493605, gracias.
</t>
  </si>
  <si>
    <t>Solicitud de alta de equipos en el AD</t>
  </si>
  <si>
    <t xml:space="preserve">Por favor gestionar el alta de los siguientes equipos en el AD.
chlcamf111463
chlcamf111394
</t>
  </si>
  <si>
    <t>Problemas para recep</t>
  </si>
  <si>
    <t xml:space="preserve">Estimados tengo problemas para recepcionar la oc 300311029288 creada como activo fijo. No da la opción de recepcionar como gasto
</t>
  </si>
  <si>
    <t>SOLICITUD DE REPORTE  "Análisis de Cuenta - Detalle de Submayor (180 car), para Cam Chile y Coasin URGENTE.</t>
  </si>
  <si>
    <t xml:space="preserve">Celso necesitamos tener este reporte, que utilizábamos en la plataforma 11, es de suma importancia, ya que es el libro mayor que utilizamos a diario,
</t>
  </si>
  <si>
    <t>Renovación Plataformar PC - SOT CHL GIGO</t>
  </si>
  <si>
    <t xml:space="preserve">Estimados solicito realizar el plataformado del siguiente equipo Lenovo AIO E73z s/n: S1000M3F Inv. Activo CH-111463 Usuario a configurar es CL118511581 gigo@cam-la.com García Olivero, Guillermo de Jesús, CAM </t>
  </si>
  <si>
    <t>Imposibilidad de asociar nota de crédito a factura.</t>
  </si>
  <si>
    <t>Al día de hoy aun persiste este problema.</t>
  </si>
  <si>
    <t>Retencion 10%</t>
  </si>
  <si>
    <t xml:space="preserve">Estimados, adjunto pantallazo según referencia.  Para ambas boletas de honorarios indicadas no se rebaja la retención al seleccionarla para pago.
</t>
  </si>
  <si>
    <t xml:space="preserve">ingreso Despachador  </t>
  </si>
  <si>
    <t xml:space="preserve">Estimados a la espera que se encuentren bien, agradeceré crear cuenta a  nombre de Mauricio Alfonso Sanchez Gutierrez 12.895.119–9
</t>
  </si>
  <si>
    <t>Replicar Politica</t>
  </si>
  <si>
    <t xml:space="preserve">Estimado te informo que aun sigo con el problema de red, según lo que me indicaste ayer el punto de red está malo. Cuando estará solucionado?, la conexión Wifi es pésima, se cae a ratos y estoy sin anexo
</t>
  </si>
  <si>
    <t>correo Martha Parada</t>
  </si>
  <si>
    <t xml:space="preserve">Hola Ramón, te reenvío correo de Martha Parada, para solicitar tu gestión y revisión de correo corporativo que presenta problemas. Muchas gracias, Maribel
</t>
  </si>
  <si>
    <t>Reconfigurar Perfil PC - MAP SOT PMRA</t>
  </si>
  <si>
    <t>Estimados solicito realizar la reconfiguración de perfil del siguiente equipo: Lenovo AIO E73z s/n: S1000M3T Inv. Activo CH-111440:  usuario a configurar es CL063598496 – pmra@cam-la.com  - Rodriguez Avila, Pablo Martin, CAM</t>
  </si>
  <si>
    <t>Problemas para Modificar el valor de impuesto</t>
  </si>
  <si>
    <t xml:space="preserve">Estimados todos estos documentos no es posible modificar el impuestro a través de la pestaña Detalle de impuesto.  Favor su ayuda para poder realizar las modificaciones
</t>
  </si>
  <si>
    <t>Favor asignar 50 minutos.</t>
  </si>
  <si>
    <t>Estimados: Me encuentro sin cupo de minutos por lo tanto solicito favor devolver minutos NET.</t>
  </si>
  <si>
    <t>cargar minutos adicionales</t>
  </si>
  <si>
    <t>Activacion de minutos Empresa N° de telefono : 71415017</t>
  </si>
  <si>
    <t xml:space="preserve">Estimado Ramon :  Me podrías activar los  minutos  utilizados  con  teléfonos  empresa al N°  7–1415017
</t>
  </si>
  <si>
    <t>PC Jaime Bravo</t>
  </si>
  <si>
    <t xml:space="preserve">Señores: agradeceré de su ayuda para resolver el siguiente problema.  El martes pasado realizaron el cambio de mi PC, ayer miércoles por la mañana personalmente lo conecté y al revisar los respaldos al Disco “C” no encontré los archivos en Excel que diariamente utilizo, luego de mucho buscar decidí llamar a la Mesa de Ayuda (2222) para solicitar un requerimiento que me permitiera encontrar dichos archivos. Como no tuve respuesta, en la tarde llamé personalmente al Sr. Ramón Herrera para insistir, pero hasta este momento no he tenido respuesta y dependo de los Archivos que contienen información relevante de nuestros negocios. 
</t>
  </si>
  <si>
    <t>No puedo ingresar al outlook</t>
  </si>
  <si>
    <t xml:space="preserve">Necesito que se bajen todos los servicios Caller de las maquinas del hosting,  solo bajar,  y  BAJAR </t>
  </si>
  <si>
    <t xml:space="preserve">Miguel Necesito que se bajen todos los servicios Caller de las maquinas del hosting,  ojo solo BAJAR, se informara cuando subir los Servicios CallerBAJAR Y SUBIR   los UNPACKER en todas las maquinas del hosting
</t>
  </si>
  <si>
    <t>Problemas de Acceso a Oracle</t>
  </si>
  <si>
    <t xml:space="preserve">Estimados favor agradeceré que me puedan ayudar con el acceso a Oracle.
</t>
  </si>
  <si>
    <t xml:space="preserve">Estimados junto con saludar, agradeceré a Uds., revisar una vez más mi perfil, CL085128930, nuevamente no puedo revisar documentos de la carga inicial.
</t>
  </si>
  <si>
    <t>Solución</t>
  </si>
  <si>
    <t xml:space="preserve">Estimados No puedo generar la oc debido a que me pide llenar este campo, el proveedor según se visualiza tiene sucursal
</t>
  </si>
  <si>
    <t>cuenta dominio bloqueada</t>
  </si>
  <si>
    <t>Muñoz Rivera, Jonathan, CAM</t>
  </si>
  <si>
    <t xml:space="preserve">Solicito desbloquear cuenta de dominio cl159422925
</t>
  </si>
  <si>
    <t xml:space="preserve">Estimados: favor asignar On Net y aumentar 50 minutos Off Net SIM 93207856
</t>
  </si>
  <si>
    <t>Instalación Proyect Juan Carlos Verá</t>
  </si>
  <si>
    <t>Pantalla quebrada</t>
  </si>
  <si>
    <t xml:space="preserve">Ramon favor de tu gestión para asignar PC fijo a Alexander Florez, Supervisor Técnico Mantenimiento Subterráneo, el estará provisoriamente en el PAC.
</t>
  </si>
  <si>
    <t xml:space="preserve">Estimados favor solicito dar de alta en el AD y Exchange corporativo la siguiente cuenta: Alexander Florez Hurtado 24584445-k
</t>
  </si>
  <si>
    <t>Reasignar Minutos</t>
  </si>
  <si>
    <t xml:space="preserve">94691413 Saludos David V.
</t>
  </si>
  <si>
    <t>Minutos Teléfono</t>
  </si>
  <si>
    <t>Estimado Ramón por favor revisa mis minutos on net ya que estoy incomunicado.  Copio a Mario ya que si no tengo on net necesito más minutos.
Es urgente por favor ya que voy camino a una desconexión a Farellones y estoy sin comunicación.</t>
  </si>
  <si>
    <t>Estimados agradeceré incorporar 150 minutos, mañana tienen una coordinación que empieza a las 7:00 hrs y se requiere llamados a Chilectra .</t>
  </si>
  <si>
    <t xml:space="preserve">Don Ramon favor devolver minutos net.
</t>
  </si>
  <si>
    <t xml:space="preserve">Minutos on net </t>
  </si>
  <si>
    <t xml:space="preserve">Estimados favor, proporcionar minutos on net al n° 9 7363619.
</t>
  </si>
  <si>
    <t xml:space="preserve">Señores agradeceré a ustedes me puedan ayudar con la información de los minutos que he consumido. Christopher Lagos Celular 92800907
</t>
  </si>
  <si>
    <t xml:space="preserve">Estimado agradeceré me puedan ayudar con la devolución de los minutos consumido en llamados a teléfonos de CAM.  Elizabeth Pincheira Celular Nº 9-7452657. 
</t>
  </si>
  <si>
    <t xml:space="preserve">Estimado Favor desbloquear o dar acceso
</t>
  </si>
  <si>
    <t>oracle incluir INFORME DE GASTOS</t>
  </si>
  <si>
    <t xml:space="preserve">Estimado junto con saludarle, agradeceré solicitar incluir a mi Oracle la pestaña de INFORME DE GASTOS, motivo necesito ingresar unas rendiciones que me están solicitando.
</t>
  </si>
  <si>
    <t>Lote de pago</t>
  </si>
  <si>
    <t xml:space="preserve">Estimados,
Favor revisar, al ingresar tesorería CAM para generar lote de pago se muestra lo generado también para tesorería COASIN y lo mismo si cuando ingreso a tesorería COASIN. esto debe ser totalmente separado ya que son distintas sociedades. Favor regularizar a la brevedad.
</t>
  </si>
  <si>
    <t>Porblemas de Outlook</t>
  </si>
  <si>
    <t>Lizama Caro, Jaime Andrés, CAM</t>
  </si>
  <si>
    <t>Ramon solicito ayuda con el ticket n 28816 PAC Problemas con Outlook: correo no esta conectado, usuario recibio equipo
hoy con clave 123456, luego de esto dejo de recibir correos en movil.</t>
  </si>
  <si>
    <t>DESVINCULADOS</t>
  </si>
  <si>
    <t>Estimados disculpen se modifica fecha de desvinculación de: 
14341156-7 SALDIAS MORALES FRANCISCA</t>
  </si>
  <si>
    <t>NO ES POSIBLE INICIAR SESION EN ORACLE R12</t>
  </si>
  <si>
    <t xml:space="preserve">Ramon Buenas tardes. Solicito vuestra ayuda en lo siguiente: No es posible iniciar sesion en la nueva version de Oracle en el equipo de Daniela Figueroa (CL163458918).
</t>
  </si>
  <si>
    <t>Perfil comprador COASIN</t>
  </si>
  <si>
    <t xml:space="preserve">Estimados agradeceré otorgar perfil de comprador en ambiente de Coasin al Sr. Victor Lazo que no apoya en la creación y gestiones de compra para Coasin
</t>
  </si>
  <si>
    <t>Reporte</t>
  </si>
  <si>
    <t xml:space="preserve">Señores no estoy recibiendo los correos automáticos, cuando aprueban las OC 
</t>
  </si>
  <si>
    <t>I  Minuto</t>
  </si>
  <si>
    <t>Estimados junto con saludar solicito restaurar los minutos o en su efecto el 40% adicional</t>
  </si>
  <si>
    <t xml:space="preserve"> CAM_140507_Asistencia (3)</t>
  </si>
  <si>
    <t xml:space="preserve">Hola Ramón, ayúdame con la habilitación en la nueva plataforma de Oracle.  Necesito aprobar en forma urgente una orden de compra. Gracias.
</t>
  </si>
  <si>
    <t>Cambio de SIM</t>
  </si>
  <si>
    <t xml:space="preserve">Ramon miento estare el viernes 29 de mayo pasandola a buscar por Tarapacá
</t>
  </si>
  <si>
    <t>Información de Falla de Ingreso</t>
  </si>
  <si>
    <t>Estimado Celso;  No puedo ingresar a Oracle, en la mañana si,  ahora  no.  Este es lo que me indica;</t>
  </si>
  <si>
    <t xml:space="preserve">Incidencia ORACLE </t>
  </si>
  <si>
    <t>Estimados, favor confirmar si el proveedor JUAN BECERRA FERNANDEZ, rut 16356780-6 está correctamente creado en sistema, toda vez que el área de contabilidad no puede visualizarlo.</t>
  </si>
  <si>
    <t xml:space="preserve">Dado la contingencia de la implementación agradeceré dar 200 minutos al celular 62065341.
</t>
  </si>
  <si>
    <t>Carga minutos - Abonado 93203371</t>
  </si>
  <si>
    <t>Cargar minutos adicionales</t>
  </si>
  <si>
    <t xml:space="preserve">Estimados junto con saludar, favor solicito restituir minutos OnNet a mi celular Cam 85020718
</t>
  </si>
  <si>
    <t>solicita adaptador</t>
  </si>
  <si>
    <t>Ramón, te molesto con un adaptador para el PC de Javier, es que está con uno de los antiguos de 2 entradas y se le desconecta a cada rato.</t>
  </si>
  <si>
    <t>reponer minutos</t>
  </si>
  <si>
    <t xml:space="preserve">Ramon favor reponer minutos de mi celular, gracias
</t>
  </si>
  <si>
    <t>Incidencias en Oracle 12</t>
  </si>
  <si>
    <t>Mauricio te comento que aún siguen las siguientes incidencias en Oracle 12: Documentos de carga inicial e ingresados en Oracle 12 no se pueden pagar ya que no tiene el “Tipo de información adicional” activado. Esto sucede con documentos nuevos e importados desde el modulo de Informe de gastos.</t>
  </si>
  <si>
    <t xml:space="preserve">Ok Autorizado </t>
  </si>
  <si>
    <t xml:space="preserve">Cámaras fotográficas </t>
  </si>
  <si>
    <t xml:space="preserve">Estimado Ramon, junto con saludar quiero solicitar si por favor puedes conseguirnos 6 cámaras fotográficas con las características que se necesitan para Saesa.
Estas deben ser: A prueba de agua, protección contra golpes, que Impriman Fecha y Hora. Desde ya agradezco tu respuesta. 
</t>
  </si>
  <si>
    <t xml:space="preserve">Ramón Agradeceré puedas agregar minutos a mi celular reponiendo los de compañía.
</t>
  </si>
  <si>
    <t xml:space="preserve">Ramon agradeceré  me pueda ayudar con la devolución de los minutos que ha consumido en llamado a teléfonos de CAM de los  señor Rodrigo  Briones:  09-0951468 Matías Gonzalez: 06-1713180
</t>
  </si>
  <si>
    <t>clave outlook</t>
  </si>
  <si>
    <t>Gonzalez Castillo, Sergio Andrés, CAM</t>
  </si>
  <si>
    <t xml:space="preserve">Estimado  Tengo  un problema con acceder a mi correo desde el computador de CAM me pide la clave de acceso y  no funciona,  pero al entrar por la pagina de CAM no tengo ningún problema. atento a sus comentarios . se despide atte Sergio González  Castillo 
</t>
  </si>
  <si>
    <t>Incidencia 2 ORACLE</t>
  </si>
  <si>
    <t>Estimado, favor ver incidencia por la cual no es posible la creación de proveedores. Intente buscando un digito verificador entre “0……..9”, sin resultados positivos.</t>
  </si>
  <si>
    <t>Acceso carpeta de planos Servidor del Area de Ingenieria</t>
  </si>
  <si>
    <t>Nuñez Nuñez, Ana Aurora, CAM</t>
  </si>
  <si>
    <t xml:space="preserve">Estimado Ramon Solicito por favor habilitar permiso de acceso  a la carpeta de planos de nuestra área, ya que me aparece el siguiente mensaje
</t>
  </si>
  <si>
    <t>“Tipo de información de documentos</t>
  </si>
  <si>
    <t xml:space="preserve">Estimados se ha realizado la primera importación de documentos desde el modulo Informe de Gastos a AP, pero no está llegando la “Tipo de información de documentos”. Estos documentos son de la sociedad 30051 COASIN.  Favor revisar, ya que no permite validarlos.
</t>
  </si>
  <si>
    <t>No permite conectar a la red.</t>
  </si>
  <si>
    <t>Oracle Nuevo</t>
  </si>
  <si>
    <t>Estimados me aparece este fondo cuando abro oracle no me muestra mis perfiles.</t>
  </si>
  <si>
    <t>Minutos movil 61914016</t>
  </si>
  <si>
    <t xml:space="preserve">Ramon agradeceré asignar 100 minutos adicionales por este mes al número del asunto.
</t>
  </si>
  <si>
    <t xml:space="preserve">Restituir minutos onnet </t>
  </si>
  <si>
    <t xml:space="preserve">Estimados favor restituir minutos onnet al numero 9-3424798
</t>
  </si>
  <si>
    <t xml:space="preserve">Cuenta dominio Bloqueada solicito reactivar. CL154727299 Constanza Poblete
</t>
  </si>
  <si>
    <t>Ticket 28773 Reseteo de Contraseña Bloqueada.</t>
  </si>
  <si>
    <t>He revisado el equipo de Ana Araya en el cual detecte que está bloqueada la contraseña por lo cual no está recibiendo sus correos, por favor resetear la contraseña de esta usuaria, recuerda que está en el PAC</t>
  </si>
  <si>
    <t>FAVOR VER ERROR PARA EMISIÓN DE REPORTES - CL14294751-K</t>
  </si>
  <si>
    <t>No permite ingresar a Oracle.</t>
  </si>
  <si>
    <t xml:space="preserve">Estimados requerimos una capacitación urgente del uso de los celulares nextel,  para el personal de  Jorge Garay y Boris Barraza .
Agradeceré solicitar a Raúl de nextel ya que el miércoles se tiene una desconexión importante y el personal de líneas y obras civiles no sabe cómo usarlos.
Raúl ( de Nextel) capacitó a las brigadas de emergencia con éxito.
</t>
  </si>
  <si>
    <t>GSI14-4253 Clave Oracle</t>
  </si>
  <si>
    <t xml:space="preserve">Ramón el error en el ingreso se produce porque el usuario esta equibocado dice: CL122406552 debe decir: CL122406652
saludos
</t>
  </si>
  <si>
    <t>Numero de telefonos asociado.</t>
  </si>
  <si>
    <t xml:space="preserve">Ramon de acuerdo a lo conversado, agradeceré me puedas averiguar a qué número de teléfono están asociados estos dos números de simcard, ya que uno de ellos se que se extravió, pero el otro está activo, pero no sé cuál de ellos es.
8956026100082497655
8956026100083381619
</t>
  </si>
  <si>
    <t>correo de distribución</t>
  </si>
  <si>
    <t>Estimado ramón favor de gestionar un correo de distribución
(interna) AF@cam-la.com    (administración y finanzas) 
Los correos deben llegar con copia a eovr@cam-la.com    Enzo Vásquez pmg@cam-la.com    Pilar Mena mact@cam-la.com   Miguel Cañete</t>
  </si>
  <si>
    <t>Celso, agradeceré de tu ayuda para desbloquear mi usuario.</t>
  </si>
  <si>
    <t>Estimados por favor restituir los minutos Cam al Numero 94314878</t>
  </si>
  <si>
    <t xml:space="preserve">Especificaciones Computador Móvil </t>
  </si>
  <si>
    <t xml:space="preserve">Estimado Luis y/o Ramón agradeceré puedan cotizar un equipos similar a los recursos que están abajo, ya sea en características y/o marca, para poder revenderlo a ENDESA.
</t>
  </si>
  <si>
    <t>Ingreso CAMFSERVER</t>
  </si>
  <si>
    <t xml:space="preserve">Miguel no puedo entrar a los servidores…me pide clave camserver
</t>
  </si>
  <si>
    <t>GSI14-4429 PROVEEDOR REPORTA ERROR</t>
  </si>
  <si>
    <t xml:space="preserve">Señores agradeceré ayuda en este tema de forma URGENTE está afectando la operación y nos quedamos sin efectivo en el contrato de SAESA, necesito ver cómo podemos salvar estos problemas de alguna forma, hoy
</t>
  </si>
  <si>
    <t>error de conexion ORACLE</t>
  </si>
  <si>
    <t xml:space="preserve">Estimados pude ingresar a Oracle, pero mi perfil no tiene nada cargado.  Envío detalle del perfil que debo tener, tanto para CAM como para COASIN.
</t>
  </si>
  <si>
    <t>Conexion Oracle</t>
  </si>
  <si>
    <t>Estimados, buenas tardes, tengo problemas para entrar a Oracle, agradeceré su ayuda por favor</t>
  </si>
  <si>
    <t xml:space="preserve">Ingreso Supervisor Técnico </t>
  </si>
  <si>
    <t xml:space="preserve">Estimados a la espera que se encuentren bien, agradeceré crear cuenta a  nombre de SERGIO BALTAZAR GUZMAN PEREZ 9124523-K
</t>
  </si>
  <si>
    <t>Equipo Nextel, David Orquera</t>
  </si>
  <si>
    <t xml:space="preserve">Ramon favor asignar teléfono Nextel con datos a David Orquera, Coordinador de Mantenimiento Subterráneo.
</t>
  </si>
  <si>
    <t>Plataformar AIO - SOT CHL MOPC</t>
  </si>
  <si>
    <t xml:space="preserve">Estimados solicito realizar el plataformado del siguiente equipo Lenovo AIO E73z s/n: S1000LVN  Inv. Activo CH-111486 Usuario a configurar es CL181237694 mopc@cam-la.com Pavez Chavez, Manuel Omar, CAM contraseña “Passw0rd" </t>
  </si>
  <si>
    <t>Plataformar AIO - Telemedida CEMA</t>
  </si>
  <si>
    <t xml:space="preserve">Estimados solicito realizar el plataformado del siguiente equipo Lenovo AIO E73z s/n: S1000M2J  Inv. Activo CH-111426 Usuario a configurar es CL095864481 –  cema@cam-la.com - Muñoz Añasco, Claudio Enrique, CAM 
</t>
  </si>
  <si>
    <t>ACCESO HELLEN ROBERTS</t>
  </si>
  <si>
    <t xml:space="preserve">Estimados favor ver urgente al momento de reenviar a WF  de Luis Martinez no le da ninguna opción.
Esto sucede con el cl13956108-2
</t>
  </si>
  <si>
    <t>cambio al usuario 16171776-2</t>
  </si>
  <si>
    <t xml:space="preserve">Que paso con esto ¿? están consultando  de  Coasin  aun no pueden importar  los documentos </t>
  </si>
  <si>
    <t>Localizador</t>
  </si>
  <si>
    <t xml:space="preserve">Estimados mi cliente me está solicitando la compra de 5 GPS para la implementación en sus camionetas de inspección, adjunto modelo que quieren o similar.  Atento a sus comentarios y disposición de los equipos.
</t>
  </si>
  <si>
    <t xml:space="preserve">Estimados he intentado en reiterados oportunidades conectarme a Oracle pero siempre me arroja el mismo error.   Favor su ayuda
</t>
  </si>
  <si>
    <t>Plataformar Asignación NTB - SOT CHL ALC</t>
  </si>
  <si>
    <t>Estimados solicito realizar el plataformado del siguiente equipo Lenovo E440 s/n: PF03Z32 Inv. Activo CH-111249: 
El usuario a configurar es Leiva Cortazar, Edgardo Andres, CAM - CL100340682 contraseña “cata2030”</t>
  </si>
  <si>
    <t xml:space="preserve"> Reunión Ampliada Eficiencia Operativa</t>
  </si>
  <si>
    <t xml:space="preserve">Necesito que se eliminen tres planes de datos que no se tenían considerados Números:  61933240 - 63338140 y 64963121
</t>
  </si>
  <si>
    <t>Problemas con Oracle y SIOT</t>
  </si>
  <si>
    <t xml:space="preserve">Estimado tengo unos problemas para ingresar al sistema de Oracle y SIOT.  En el primero no puedo generar OC, me arroja un error diciendo que no estoy configurado como trabajador, como se muestra a continuación
</t>
  </si>
  <si>
    <t>pendientes</t>
  </si>
  <si>
    <t xml:space="preserve">Ramón: Te reenvio este e-mail donde se indica el horario que se me ha enviado un e-mail y no me llego?
</t>
  </si>
  <si>
    <t>Problemas en Salida Reporte HSP.</t>
  </si>
  <si>
    <t xml:space="preserve">Buenas Tardes
Estimados
Notar que existe un problema en la salida reporte HSP, esto ya que como configuración original esta viene tabulada de acuerdo a nuestras necesidades con fin de facilitar la manipulación de datos. Al parecer debido al cambio de plataforma ha existido una desconfiguración en la exportación y se agregaron datos que no son útiles y solo generan un incorrecto tratamiento, impidiendo una apropiada exportación de datos a Excel.
En archivos adjunto dos modelos de reporte HSP para una revisión y comparación.
</t>
  </si>
  <si>
    <t>Baja Cuenta Corporativa AD y Exchange</t>
  </si>
  <si>
    <t xml:space="preserve">Estimados favor solicito dar de baja la siguiente cuenta corporativa en el AD y Exchange de Chile Nuñez Tapia, María Eugenia, CAM - CL139751973
</t>
  </si>
  <si>
    <t>Cambio display</t>
  </si>
  <si>
    <t>Flores Ahumada, Manuel Alejandro, CAM</t>
  </si>
  <si>
    <t>Estimados favor revisar display que no aparece correctamente.</t>
  </si>
  <si>
    <t xml:space="preserve">Tengo el mismo problema….me quede sin minutos y no se donde cargar una solicitud de minutos adicionales.
Me puedes ayudar por favor?
</t>
  </si>
  <si>
    <t>Urgente su ayuda</t>
  </si>
  <si>
    <t>Estimados estos dos usuarios no tienen el acceso para crear Solicitudes Internas.
cl17055615-1
cl13956108-2</t>
  </si>
  <si>
    <t>bajar archivo de prime desde  https://www.dropbox.com/s/ap10r1ilr2mmqvs/Caller20140523.zip</t>
  </si>
  <si>
    <t xml:space="preserve">Sres. Necesitamos bajar este archivo de prime
https://www.dropbox.com/s/ap10r1ilr2mmqvs/Caller20140523.zip
Se agradece su gestión
</t>
  </si>
  <si>
    <t>Trabajador no Habilitado.</t>
  </si>
  <si>
    <t xml:space="preserve">Estimados agradeceré nos puedan ayudar con los siguientes usuarios que no se encuentran habilitados como trabajador.
Se requiere urgente para realizar las pruebas con el personal de Coasin Concepción.  
</t>
  </si>
  <si>
    <t>Software Instalar</t>
  </si>
  <si>
    <t xml:space="preserve">Estimados Ramón.
Agradeceré vuestra colaboración para habilitar permisos para instalar las siguientes aplicaciones en los siguientes PC:
Estas aplicaciones tiene relación con el proyecto de MODEM ICM-3G correspondiente a líneas de Telemedida GG.CC y Telemedida Masiva.
</t>
  </si>
  <si>
    <t>Outlook pide clave</t>
  </si>
  <si>
    <t>No puedo ingresar al correo, favor revisar</t>
  </si>
  <si>
    <t xml:space="preserve">Estimados, por favor su ayuda para la descarga del video del siguiente link: https://www.dropbox.com/s/r0npgi51qmj6fv4/CAM%20Premiacion%202014.mov
</t>
  </si>
  <si>
    <t>Clave bloqueada para ingresar al outlook</t>
  </si>
  <si>
    <t>Torres Mancilla, Sergio del Carmen, CAM</t>
  </si>
  <si>
    <t>Tengo mi clave de red bloqueada.</t>
  </si>
  <si>
    <t>no ingresa a la red y contraseña outlook</t>
  </si>
  <si>
    <t>Cuenta bloqueda no ingresa.</t>
  </si>
  <si>
    <t>Cambio de punto de red</t>
  </si>
  <si>
    <t>Señores, agradeceré trasladar punto de red a la segunda oficina de Zenteno 2, donde se encuentra el guardia,  la que se encuentra al lado del baño.</t>
  </si>
  <si>
    <t>Favor desbloquear</t>
  </si>
  <si>
    <t>Desbloqueo de Cuenta</t>
  </si>
  <si>
    <t>Cuenta bloqueada.</t>
  </si>
  <si>
    <t>Desbloqueo de cuenta corporativa</t>
  </si>
  <si>
    <t>Ingreso  Analista</t>
  </si>
  <si>
    <t>Estimados a la espera que se encuentren bien, les agradeceré  crear cuenta cl y correo para el siguiente trabajador MANUEL OMAR PAVEZ CHAVEZ 18123769-4</t>
  </si>
  <si>
    <t xml:space="preserve">Estimados a la espera que se encuentren bien, agradeceré crear cuenta a  nombre de JUAN EDUARDO ALBORNOZ ROJAS 15454741-k
</t>
  </si>
  <si>
    <t>Ramón favor de tu gestión para instalar Proyect en el Equipo de Juan Carlos Verá
Usuario no se conectó a la red corporativa</t>
  </si>
  <si>
    <t>Estimado Ramón favor tu ayuda para realizar el cambio de equipo celular ya que la pantalla se  quebró la pantalla. Yo estaré el sábado en Santiago.  De ante mano gracias.  
Atte.  Mauricio Morales Díaz
Usuario no indica que acción tomar ni para reparar ni comprar uno nuevo.</t>
  </si>
  <si>
    <t>reposición de minutos</t>
  </si>
  <si>
    <t xml:space="preserve">Estimados favor solicito la reposición de minutos del móvil 8-9032992
</t>
  </si>
  <si>
    <t>Carga Minutos cel 89037543 gracias</t>
  </si>
  <si>
    <t>carpeta compartida con Ingrid</t>
  </si>
  <si>
    <t xml:space="preserve">Estimados tengo una carpeta compartida en la red con Ingrid Messenger, está en el equipo y se llama Gerencia General. Me pueden dar por favor el permiso para compartirla??
</t>
  </si>
  <si>
    <t>MINUTOS ADICIONALES 61593083</t>
  </si>
  <si>
    <t>Favor asignar 100 minutos adicionales al fono 61593083.</t>
  </si>
  <si>
    <t>Millan Lambrunchini, Barbara Isabel, CAM</t>
  </si>
  <si>
    <t>No reconoce clave al configurar perfil en el nuevo equipo AIO</t>
  </si>
  <si>
    <t xml:space="preserve">Señores agradeceré a ustedes me puedan ayudar con la restitución de los minutos que he consumido.
James Lagos celular  61914016
Christopher Lagos celular  92800907
</t>
  </si>
  <si>
    <t>Dar de alta equipos en el AD. para renovacion</t>
  </si>
  <si>
    <t xml:space="preserve">Ramon por favor gestionar el alta de los siguientes equipos en el AD.
Usuario		Activo	Serie
Patricio	Carvajal	111506	S1000LVC
Barbara	Millan	111505	S1000LV5
Marlene	Jerez	111504	S1000LVV
Patricia	Baez	111503	S1000WYK
Juan	Amestica	111502	S1000M4B
Jose	Ramos	111501	S1000LX8
</t>
  </si>
  <si>
    <t>Reinicio clave</t>
  </si>
  <si>
    <t>Favor resetear porque no la recuerdo.</t>
  </si>
  <si>
    <t>Minutos Patricia Diaz Pavez</t>
  </si>
  <si>
    <t xml:space="preserve">Estimados agradeceré otorgar minutos al siguiente teléfono, 
94691370	PATRICIA DIAZ PAVEZ
</t>
  </si>
  <si>
    <t>Andres favor solicitar minutos, Coordinador OO.EE - Juan Carlos Vera N°  620652341</t>
  </si>
  <si>
    <t>2 Luminarias de calzada faltantes Gerónimo de Alderete</t>
  </si>
  <si>
    <t xml:space="preserve">Don Luis agradeceré su ayuda
</t>
  </si>
  <si>
    <t>Problema para recepcionar OC</t>
  </si>
  <si>
    <t xml:space="preserve">Estimados no podemos recepcionar la OC 300311029830 nos arroja el siguiente mensaje es recepción usuaria
</t>
  </si>
  <si>
    <t>Lista de Distribución - NOCS_Chile</t>
  </si>
  <si>
    <t>Estimados favor solicito crear la siguiente lista de distribución:
Alias: nocs_chile@cam-la.com - 	Display: Noc´s Chile, CAM
Usuarios que reciben:
Parada Vizcaino, Martha Cecilia, CAM
Dossi Muñoz, Carolina, CAM
Zambrano Zuñiga, Paulina Yesenia, CAM
Rozas Palomino, Paola Valezka, CAM
Vasquez Opazo, Maria Jose, CAM
Baez Mella, Patricia Andrea, CAM</t>
  </si>
  <si>
    <t>Solicitud Tóner - Serie W3038905012</t>
  </si>
  <si>
    <t xml:space="preserve">Estimado buenos tardes, solicito por favor nos gestione  el envío de  insumo  para impresora.- Toner  modelo Ricoh Aficio MP201   Serie  W3038905012 Contador : 11851 dirección Despacho : Julio Sepulveda 358  - ANGOL  
Contacto : Alejandra Palma 
</t>
  </si>
  <si>
    <t xml:space="preserve">Estimado favor restituir contraseña a correo de Daniel Molina Zambrano  , no recibe y tampoco envía correos , está solicitando clave.-
</t>
  </si>
  <si>
    <t>Equipo Celular 94081461</t>
  </si>
  <si>
    <t xml:space="preserve">Ramón ahora el celular enciende pero indica “Fallo registro tarjeta SIM” agradeceré tu ayuda.
</t>
  </si>
  <si>
    <t>Gomez Torres, Alejandro Andres, CAM</t>
  </si>
  <si>
    <t>Clave passw0rd no funciona</t>
  </si>
  <si>
    <t>Habilitar opción EXPORTAR</t>
  </si>
  <si>
    <t xml:space="preserve">Estimados junto con saludar, estoy intentando exportar documentos que se encuentran asociados al anticipo N° 4753 y esta opción no se encuentra habilitada.  Agradeceré su gestión para habilitarla.
</t>
  </si>
  <si>
    <t>Teléfono móvil dañado</t>
  </si>
  <si>
    <t>Estimados Señores TI Junto con saludarlos informo a ustedes que por un descuido mi equipo celular cayó en agua por lo cual luego de unos segundos dejo de funcionar, lo abrí y puse a secar, pero lamentablemente hasta el momento no revive, agradeceré a ustedes me puedan indicar los pasos a seguir en este caso. Desde ya gracias.</t>
  </si>
  <si>
    <t>Favor Cargar Minutos On Net , gracias</t>
  </si>
  <si>
    <t>Impresora a color</t>
  </si>
  <si>
    <t xml:space="preserve">Estimado Ramon agradeceré de Cotizar un impresora Normal  de Escritorio a color.
</t>
  </si>
  <si>
    <t>Solicita activar cuenta de correo CAM.</t>
  </si>
  <si>
    <t xml:space="preserve">Estimado Ramón Junto con saludarte, favor solicito activar cuenta de correo CAM. 
</t>
  </si>
  <si>
    <t>Reiniciar clave de red.</t>
  </si>
  <si>
    <t>Kaufmann_Respuestas Segunda Ronda</t>
  </si>
  <si>
    <t>Ramón, agradeceré favor descargar información en la siguiente ruta \\Chlnaspropu\propuestas\! EN ESTUDIO\Hospital de Antofagasta\Respuestas</t>
  </si>
  <si>
    <t>Ingreso Administrativo recepción e  ingreso de Facturas</t>
  </si>
  <si>
    <t xml:space="preserve">Estimados a la espera que se encuentren bien, agradeceré crear cuenta  al siguiente trabajador GABRIELA ANDREA IRABERRI MALDINI 15.379.266-6
</t>
  </si>
  <si>
    <t>micrófono</t>
  </si>
  <si>
    <t xml:space="preserve">Hola Ramón, Javier quiere quedarse con el comunicador o araña, así que solicitamos tu gestión para configurarlo.
Muchas gracias,
</t>
  </si>
  <si>
    <t>acceso oracle</t>
  </si>
  <si>
    <t xml:space="preserve">Daniel me podrías solicitar acceso a Oracle Modulo Tesorería-Facturación CL162335286 
</t>
  </si>
  <si>
    <t>Ingreso Fiscalizador (cambio de funciones)</t>
  </si>
  <si>
    <t>Estimados a la espera que se encuentren bien, con motivo de un cambio de funciones  agradeceré crear cuenta y otorgar equipo para lo cual copio a la jefatura correspondiente para la formalidad.  El correo es a nombre de
CARLOS ALEXIS SOTO NUÑEZ - 13587873-1</t>
  </si>
  <si>
    <t xml:space="preserve">Se puede cargar minutos en forma particular </t>
  </si>
  <si>
    <t>Bloqueo claves de red</t>
  </si>
  <si>
    <t>Usuario no ingresa a la red.</t>
  </si>
  <si>
    <t>Solicitud 2 equipos Nextel basicos</t>
  </si>
  <si>
    <t>Ramon favor asignar Nextel para las siguientes personas de mantenimiento Subterráneo.
Estimado, para conformar una cuadrilla de construcción subterránea solicito la entrega de 2 equipos Nextel básicos según el detalle siguiente:
10961609-5 ALFREDO HERIBERTO RIFFO CONCHA Nextel básico Supervisor técnico
6319329-1 OMAR LUIS LABRAÑA CADENA Nextel básico Chofer</t>
  </si>
  <si>
    <t>PERFIL SOLICITANTE - ORACLE</t>
  </si>
  <si>
    <t xml:space="preserve">Estimados agradeceré gestionar Perfil Oracle Solicitante a USUARIO Messenger Masot, Ingrid, CAM CL08613210-9
</t>
  </si>
  <si>
    <t>Configurar Anexo Ana Nuñez</t>
  </si>
  <si>
    <t>Favor configurar anexo a la usuaria Ana Nuñez en el sector de Área Proyectos Eléctricos.</t>
  </si>
  <si>
    <t xml:space="preserve">Ramón Favor retornar minutos realizados a teléfonos compañía móvil según referencia.
</t>
  </si>
  <si>
    <t>Nuevo error HSP COASIN</t>
  </si>
  <si>
    <t xml:space="preserve">Estimados verifique una OC nueva y esta con el neto, pero tengo un nuevo error de configuración.  Además agradeceré modificar las OC que estén con IVA.
</t>
  </si>
  <si>
    <t>Artículos de Escritorio SOT Chilectra</t>
  </si>
  <si>
    <t xml:space="preserve">Estimados: Favor gestionar la entrega de un teclado
</t>
  </si>
  <si>
    <t xml:space="preserve">Ingreso Programador Obras Civiles </t>
  </si>
  <si>
    <t xml:space="preserve">Estimados a la espera que se encuentren bien, agradeceré  gestionar lo siguiente Crear cuenta Correo - Notebook - Celular con plan de datos   MARIBEL MESA SIERRA 24005104-4
</t>
  </si>
  <si>
    <t xml:space="preserve">Estimado se solicita información de los minutos otorgados al vendedor  Juan Segura área de conexiones y si es factible realizar restitución de los minutos.  Número. 71396578.
</t>
  </si>
  <si>
    <t>Celular empresa</t>
  </si>
  <si>
    <t>Señores, favor gestionar celular empresa con plan 100 para el Sr. Alejandro Flores Ahumada.</t>
  </si>
  <si>
    <t>Solicitud de Telefono</t>
  </si>
  <si>
    <t>Crear númeracion al Sr. Claudio Allel</t>
  </si>
  <si>
    <t>SOLICITUD DE GESTION - MODIFICAR PERFIL</t>
  </si>
  <si>
    <t xml:space="preserve">Ramon buenos días. Solicito vuestra ayuda en lo siguiente: Es necesario modificar el perfil Oracle del usuario CL183281879 (Antonio Chavez), agregando la responsabilidad ´CAM Chile Administrativo Logística´.
</t>
  </si>
  <si>
    <t>OUTLOOK ME PIDE CONTRASEÑA</t>
  </si>
  <si>
    <t>Estimado llamaron a roberto a su celular para dar atención telefónica y la solución a la que llegaron, es que lleve el computador a tarapaca para repararlo. Terminara de realizar algo e ira a tarapaca con su computador.</t>
  </si>
  <si>
    <t xml:space="preserve">Ramon según lo conversado Equipo celular llego hoy pero sin el chip que fue el problema que informa Robert e en correo precedente, hoy estamos recibiendo reclamos de municipio Conchalí por no estar ubicable inspector equipo celular N° 94081461 presenta desperfecto en su chip
</t>
  </si>
  <si>
    <t xml:space="preserve">Estimados a la espera que se encuentren bien, agradeceré crear cuenta a  nombre de JESUS ELVIS SANCHEZ BERROCAL 24395764-8
</t>
  </si>
  <si>
    <t xml:space="preserve">PERFIL COMPRADOR </t>
  </si>
  <si>
    <t xml:space="preserve">Estimados mucho agradecería favor de dar acceso a mi perfil de Oracle, los mismos atributos que el perfil de comprador Senior (Hernan Orellana – Mario Medrano ).
</t>
  </si>
  <si>
    <t xml:space="preserve">Estimados Ramon equipo celular N° 94081461 presenta desperfecto en su chip, el cual solo queda la pantalla en blanco. Te agradeceré me indiques procedimiento a seguir.
</t>
  </si>
  <si>
    <t>Bloqueo de claves</t>
  </si>
  <si>
    <t xml:space="preserve">Ramón favor desbloquear a los siguientes usuarios.  clbrigada1  hasta  clbrigada11
</t>
  </si>
  <si>
    <t>Error HSP Coasin</t>
  </si>
  <si>
    <t xml:space="preserve">Estimados envío  error en HSP Coasin, los valores ingresados están con IVA, agradeceré solucionar a la brevedad.
</t>
  </si>
  <si>
    <t>Cambio de oficina</t>
  </si>
  <si>
    <t xml:space="preserve">Estimado, buenas tardes le comento que nos estamos cambiando a la oficina grande del PAC, para esto necesitamos si nos puede enviar un técnico para configurar el PC de Alejandro Gomez a un punto de red, además de habilitar el anexo de Servicio Emergencia.
</t>
  </si>
  <si>
    <t>Permisos para PC CLaudio Muñoz.</t>
  </si>
  <si>
    <t>Estimados favor dar permisos a Claudio como Administrador del PC o de las carpetas y o programas que sean necesarios para que pueda realizar las llamadas por Remote COM.  Favor estos es urgente porque con el cambio de PC, Claudio ya no puede ejecutar el software. Y mañana tenemos gran cantidad de lecturas</t>
  </si>
  <si>
    <t>Reiniciar clave bloqueada.</t>
  </si>
  <si>
    <t xml:space="preserve">Estimados junto con saludar solicito me puedan gestionar el siguiente permiso en Oracle para poder visualizar el estatus de los PDM gestionados 
</t>
  </si>
  <si>
    <t>Usuario Bloqueado.</t>
  </si>
  <si>
    <t xml:space="preserve">Estimado Celso buenos días, informo que mi usuario se me bloqueo por varios intentos erróneos de clave.
</t>
  </si>
  <si>
    <t>Licitación Isla De Maipo ID: 3813-5-LP14</t>
  </si>
  <si>
    <t xml:space="preserve">Agradeceré abrir el Link Gracias Werner
</t>
  </si>
  <si>
    <t>SIOT SIN FUNCIONAMIENTO</t>
  </si>
  <si>
    <t xml:space="preserve">Estimados EL SIOT no está funcionando, favor realizar gestión para que quede operativo.
</t>
  </si>
  <si>
    <t>Cotización Isla de Maipo - CAM</t>
  </si>
  <si>
    <t xml:space="preserve">Ramon, me puedes descargar este adjunto.
Yo no puedo.
</t>
  </si>
  <si>
    <t xml:space="preserve">Estimados favor regularizar asunto con oracle
</t>
  </si>
  <si>
    <t>Araneda Muñoz, Luis Alberto, CAM</t>
  </si>
  <si>
    <t>No puede ingresar a Outlook</t>
  </si>
  <si>
    <t>Adicionar minutos.</t>
  </si>
  <si>
    <t xml:space="preserve">Estimado Ramon favor agradeceré de incorporar minutos para Guillermo Araneda y a Fernando Vicencio. Por motivos de Contingencia de Guardia Emergencia.
</t>
  </si>
  <si>
    <t>RESTABLECER CONTRASEÑA - USUARIOS ORACLE</t>
  </si>
  <si>
    <t xml:space="preserve">Estimados Ti. buenos dias. Solicito vuestra gestion para recuperar una contraseña para los siguientes usuarios Oracle.
</t>
  </si>
  <si>
    <t xml:space="preserve">minutos On Net  </t>
  </si>
  <si>
    <t xml:space="preserve">Estimado favor reponer los minutos On Net, al número 93424798
</t>
  </si>
  <si>
    <t>Minutos 95468128</t>
  </si>
  <si>
    <t xml:space="preserve">Estimados por favor reponer minutos on net del móvil 95468128, de Albino Ñeguey, quien se encuentra en terreno e incomunicado.
</t>
  </si>
  <si>
    <t xml:space="preserve">Estimados favor de gestionar   tonel, en estos momentos acabamos ocupar el de de repuesto.  Los datos de la impresora:  Ricoh MP 2352sp - serie W662h800365.
Segundo piso de Zenteno 1609, Santiago. Área medición y pérdidas.
</t>
  </si>
  <si>
    <t xml:space="preserve">Favor devolver minutos NET 96429588 Atte. Mauricio Morales Díaz
</t>
  </si>
  <si>
    <t>Sres. Por favor gestionar minutos net.</t>
  </si>
  <si>
    <t xml:space="preserve">Ramon agradeceré  me pueda ayudar con la devolución de los minutos que ha consumido en llamado a teléfonos de CAM de los  señor 
Rodrigo Briones:09-0951468
Matías Gonzalez:06-1713180
</t>
  </si>
  <si>
    <t>conexión a internet</t>
  </si>
  <si>
    <t xml:space="preserve">Estimados agradeceré su gestión para mi equipo, 
estoy con cable en mi notebook, Sin embargo no tengo internet, si desconecto la configuración de proxy y activo  el inalámbrico tampoco funciona. No conecta a naranjo
</t>
  </si>
  <si>
    <t xml:space="preserve">Estimados favor solicito dar de alta en el AD y Exchange corporativo de la siguiente cuenta: Pino Salazar, Freddy Alexander, CAM 17.103.413-2
</t>
  </si>
  <si>
    <t xml:space="preserve">Buenas tardes estimados favor restablecer minutos al móvil de prevenciónista 63090360 
</t>
  </si>
  <si>
    <t>PROBLEMAS DE ACCESO A SISTEMAS DE TELEMEDIDA CON PC NUEVOS</t>
  </si>
  <si>
    <t xml:space="preserve">Estimados los PC nuevos de los siguientes usuarios presentan problemas de conexión (desde PC real y PC virtual) a los sistemas de Telemedida Primeread, tanto en servidor antiguo como Hosting.  Agradeceré dar solución a la brevedad, esta incidencia nos detiene los procesos productivos.
</t>
  </si>
  <si>
    <t>Dar de Alta equipos en el AD.</t>
  </si>
  <si>
    <t xml:space="preserve">Miguel por favor podria gestionar el dado de alta de estos equipos en el AD
        Usuario                                            Equipo                    Serie
Veronica	Aravena	Bravo	chlcamf111511	S1000M47
Ximena	Yañez	Villegas	chlcamf111519	S1000LYH
Roberto	Lopez	Solis	chlcamf111515	S1000WYA
</t>
  </si>
  <si>
    <t>traslado de TV</t>
  </si>
  <si>
    <t xml:space="preserve">Estimado Luis: De acuerdo a lo conversado con Juan Abrigo y Walter Pavez, mucho agradeceré tu gestión para el traslado de 1 TV de 50’’ ubicado en el Telemedida a las dependencias de Laboratorio en San Martín.  Será instalado en la sala de reuniones del Laboratorio de San Martín.
</t>
  </si>
  <si>
    <t>RE: MINUTOS CAM (9 4691452)</t>
  </si>
  <si>
    <t>Descarga de archivos</t>
  </si>
  <si>
    <t xml:space="preserve">Ramon, junto con saludar, necesito descargar archivos desde dropbox. Te dejo el link para que me gestiones la descarga. 
https://www.dropbox.com/l/zrQlydiw7SXEXhYZ1zbj3p
</t>
  </si>
  <si>
    <t>PC Secretario Técnico</t>
  </si>
  <si>
    <t xml:space="preserve">Ramon favor asignar Nextel solo datos para Cristian Zepeda, Secretario técnico de OOEE.
</t>
  </si>
  <si>
    <t xml:space="preserve">Sres. junto con saludar , solicito  Toner para cada impresora que detallo a continuación:
Impresora:  MP 171 AFICIO   
Contador: 131401 – 20/11/2013
IP: 10.33.21.24
Cantidad 2
Impresora:  AFICIO MP 2352 SP
Contador:  22097  - 20/11/13 16326
IP:  10.33.21.5
Impresora: AFICIO 121 MP
Contador: 22610 – 20/11/13
IP: 10.33.21.4 Cantidad 2
</t>
  </si>
  <si>
    <t>minutos On Net</t>
  </si>
  <si>
    <t>Estimados, favor hacer devolución de minutos On Net fono 85020352</t>
  </si>
  <si>
    <t xml:space="preserve">Estimados TI buenos dias. Solicito vuestra gestion para recuperar una contraseña para los siguientes usuarios Oracle.
</t>
  </si>
  <si>
    <t>Cambio de perfil</t>
  </si>
  <si>
    <t xml:space="preserve">Ramon Favor cambiar perfil de minutos asignación a celulares  a 600, pora los indicados en el presente email.
</t>
  </si>
  <si>
    <t>Solicitud de Tarjeta de Video y Pantallas de PC</t>
  </si>
  <si>
    <t xml:space="preserve">Estimados: Necesito levantar la siguiente solicitud con carácter de Urgente.  Necesito poder incorporar a los PC de nuestros operadores de sistema (Jocelyn Ortega, Oscar Bustamante, Samuel Pardo y Roman Caniullan) una tarjeta de video y una pantalla adicional a fin de que ellos puedan trabajar en el mismo instante visualizando los dos sistemas operativos de nuestros mandantes  Chilectra con el Navigator y CGED con el CYR.  En el caso de Oscar el ya cuenta con una segunda pantalla por lo que necesitamos sólo tres adicionales.
</t>
  </si>
  <si>
    <t>Dar de alta equipo en el AD.</t>
  </si>
  <si>
    <t xml:space="preserve">Miguel por favor gestionar el alta de este equipo en el AD.  chlcamp111480  Olivier Diaz  
</t>
  </si>
  <si>
    <t>Reemplazo de Equipo Celular</t>
  </si>
  <si>
    <t>Por otra parte,  se necesita reemplazar equipo telefónico Nokia E5 asignado a Elias Sepulveda (06-8780121) por el modelo Motorola</t>
  </si>
  <si>
    <t xml:space="preserve">Miguel por favor gestionar el dado de alta del siguiente equipo en el AD.  chlcamp111479 Cristian Zepeda  
</t>
  </si>
  <si>
    <t>clave bloqueada, pide contraseña outlook</t>
  </si>
  <si>
    <t xml:space="preserve">Agradecere asignar minutos SIM 94691413
</t>
  </si>
  <si>
    <t>Renovación Celular y Plan de Datos 91622053 CRM:0718951</t>
  </si>
  <si>
    <t xml:space="preserve">Estimado Ramon dar curso a lo solicitado por Cristian Alcarruz: ceco 6500
Valor equipo Moto G $ 37.796.- (una vez)
Cargo mensual plan de datos 11C $ 9.990.-
Sin cargo por aceleración de cuotas.
</t>
  </si>
  <si>
    <t>Minutos Telefono 94412378</t>
  </si>
  <si>
    <t xml:space="preserve">Estimado Ramón: Por favor, revisa mis minutos ya que se me acabaron.  ¿Cuál es la fecha de carga de los minutos?
</t>
  </si>
  <si>
    <t>Ramon me podrías cargar minutos a otros teléfonos de movistar.</t>
  </si>
  <si>
    <t>Señores,
 Agradeceré a ustedes me puedan ayudar con la restitución de los minutos que he consumido.
James Lagos Celular  61914016
Christopher Lagos Celular  92800907
Luis Hipp Celular 74952594</t>
  </si>
  <si>
    <t>Estamos sin sistema (Oracle)</t>
  </si>
  <si>
    <t>Consultamos a Perú y nadie responde.</t>
  </si>
  <si>
    <t>Solicitud de Tonner</t>
  </si>
  <si>
    <t xml:space="preserve">Estimados solicito reponer tonner de impresora ubicada en segundo piso ex laboratorio.  RICOH AFICIO MP 201 PCL6
</t>
  </si>
  <si>
    <t>Favor agregar 50 minutos</t>
  </si>
  <si>
    <t xml:space="preserve">Señores, agradeceré restituir minutos on net al teléfono 93227302. </t>
  </si>
  <si>
    <t>Solicitud de cotización equipo NP900X3E</t>
  </si>
  <si>
    <t>Estimado Ramón una de la personas que atiendo en Endesa, requiere adquirir por medio de Cam el equipo :
NP900X3E), con 8 Gb en RAM y un disco duro de estado sólido SSD de 500 Gb</t>
  </si>
  <si>
    <t>No ingresa a la red</t>
  </si>
  <si>
    <t>Solicitud Minutos Adicionales junio 2014</t>
  </si>
  <si>
    <t xml:space="preserve">Estimado Ramon Agradeceré cargar 150 minutos adicionales (temporal) a mi teléfono: 61914014 Atento a tu confirmación,
</t>
  </si>
  <si>
    <t>On Net 94691356</t>
  </si>
  <si>
    <t>Favor asignar minutos on net.</t>
  </si>
  <si>
    <t>No ejecuta Oracle</t>
  </si>
  <si>
    <t>Favor revisar el ingreso a Oracle que no ejecuta en Chrome.</t>
  </si>
  <si>
    <t>Estimado clave no ingresa a la red</t>
  </si>
  <si>
    <t xml:space="preserve">Cambio de Equipo Móvil </t>
  </si>
  <si>
    <t xml:space="preserve">Estimados el equipo Movil N°90158529 terminó su vida útil, dañándose la pantalla por lo que agradecería cambio a la brevedad posible.
</t>
  </si>
  <si>
    <t>ON PUENTE ALTO ID 2423-29-LP14</t>
  </si>
  <si>
    <t xml:space="preserve">Ramón: agradeceré el que me puedas liberar el link. Atte., Werner
</t>
  </si>
  <si>
    <t>Cotizar rooaming</t>
  </si>
  <si>
    <t xml:space="preserve">Estimado Ramon favor cotízame activar rooaming desde el 06-06-2014 al 29-06-2014.
</t>
  </si>
  <si>
    <t>Ramon no me deja entrar y al tratar de resetear la clave me arroja que la cuenta no existe</t>
  </si>
  <si>
    <t>Control Entrega Nextel (SOT Chilectra).</t>
  </si>
  <si>
    <t xml:space="preserve">Ramon favor asignar equipo nextel a las siguientes personas del servicio de Líneas Energizadas.
Ernelso Donoso y Jose Cortez Slds. Paulo
</t>
  </si>
  <si>
    <t>Favor gestionar consulta por saldo de teléfono NEXTEL Supervisor Técnico</t>
  </si>
  <si>
    <t xml:space="preserve">Estimado Ramón, favor señalar si se va a poder cargar 150 minutos adicionales a don pablo Rodríguez.  Esta en turno de alerta y se requiere este recurso.
</t>
  </si>
  <si>
    <t>Plataformar Renovación NTB - A&amp;E DLER</t>
  </si>
  <si>
    <t>Solicito realizar el plataformado del siguiente equipo Lenovo E440 s/n: PF007DUR Inv. Activo CH-111482 el usuario a configurar es Elgueta Rojas, Deborah Lisset, CAM - CL153747350</t>
  </si>
  <si>
    <t>Señores aAgradeceré a ustedes me puedan ayudar con la restitución de los minutos que he consumido.
 James Lagos celular 61914016
Christopher Lagos celular 92800907</t>
  </si>
  <si>
    <t>DAVID CELULAR 93207856 SIN MINUTOS</t>
  </si>
  <si>
    <t xml:space="preserve">Favor aumentar minutos. Saludos 
</t>
  </si>
  <si>
    <t>Estimados a la espera que se encuentren bien, les agradeceré  crear cuenta correo para el Sr. CRISTIAN ARMANDO ZEPEDA CARRASCO 17851024-K</t>
  </si>
  <si>
    <t>Cambio de equipo celular</t>
  </si>
  <si>
    <t>Señores, agradeceré cambiar equipo celular para el nº 93227302</t>
  </si>
  <si>
    <t>asignacion de minutos</t>
  </si>
  <si>
    <t>Favor habilitar minutos SIM 94691413</t>
  </si>
  <si>
    <t>Cambio de Equipo Telefónico de Fernando Vicencio</t>
  </si>
  <si>
    <t xml:space="preserve">Estimado Ramón agradeceré cambiar equipo telefónico Nokia E5 al señor Fernando Vicencio, abonado N° 91625480, manteniendo su plan de voz y datos.
</t>
  </si>
  <si>
    <t>Carga Minutos Celular</t>
  </si>
  <si>
    <t>Hola ramón, te pido la asignación de 120 minutos adicionales.</t>
  </si>
  <si>
    <t>Agregar Scanner - Piso 1</t>
  </si>
  <si>
    <t>Agregar dirección en scanner del primer piso</t>
  </si>
  <si>
    <t>no ingresa a la red</t>
  </si>
  <si>
    <t>Autocat.</t>
  </si>
  <si>
    <t xml:space="preserve">Estimados.
Mucho Agradeceré que me puedan proporcionar del Software de Autocat. Y que se pueda Instalar en el siguiente PC.
-	PC CH110209
-	Sebastian Diaz Carrasco 
-	IP:10.33.20.43
-	Anexo 7837
Agradeceré que me Puedan indicar si es directo con ustedes o al 2222 este Requerimiento.
</t>
  </si>
  <si>
    <t>Restablecer minutos</t>
  </si>
  <si>
    <t xml:space="preserve">Estimado favor restablecer minutos al moví 53708917 a cargo del sr. Edgardo Verá Galindo Saludos Victor
</t>
  </si>
  <si>
    <t xml:space="preserve">Ramón favor necesito recargar minutos residuales al teléfono 9334480 agradeceré tu gestión
</t>
  </si>
  <si>
    <t>Bloqueo Oracle</t>
  </si>
  <si>
    <t xml:space="preserve">Estimados el sistema no me permite ingresar a las aplicaciones de Cuentas por cobrar, detalle de Cuenta.    Esta es la aplicación que más utilizo ya que de ella extraigo el reporte de cada cliente.   Solicito su ayuda con urgencia.
</t>
  </si>
  <si>
    <t>Acceso OwnCloud</t>
  </si>
  <si>
    <t xml:space="preserve">Walter adjunto el link y usuario de nuestro “Dropbox”:
http://box.cam-la.com/owncloud 	CL119978092 Passw0rd
</t>
  </si>
  <si>
    <t>celular tiene problemas, está fallando ITO Lo Prado 97414719</t>
  </si>
  <si>
    <t xml:space="preserve">Ramon agradeceré de tu ayuda ITO de Lo Prado, está teniendo problemas con su teléfono si lo puedes solucionar, detalles en correo precedente, de ante mano gracias Myriam Ruiz Celular N° 97414719
</t>
  </si>
  <si>
    <t xml:space="preserve">Estimados agradeceré su ayuda en la creación de una carpeta compartida para llevar algunos documentos que trabajaremos en conjunto como Compras De Materiales.
</t>
  </si>
  <si>
    <t>SOLICITUD DE GESTION - MODIFICAR PERFIL ORACLE</t>
  </si>
  <si>
    <t xml:space="preserve">Estimados TI
Buenas tardes. Solicito vuestra ayuda en lo siguiente: Es necesario modificar el perfil Oracle del usuario CL084099430 (Esteban Reyes), reemplazando la responsabilidad ´CAM Chile Administrativo Despacho´ por la responsabilidad ´CAM Chile Administrativo Logística´.
</t>
  </si>
  <si>
    <t xml:space="preserve">Estimado me puedes gestionar la recarga de minutos a mi celular, por favor.  CEL.: 68315644.
</t>
  </si>
  <si>
    <t>Solicito minutos On Net</t>
  </si>
  <si>
    <t>Anexo telefónico.</t>
  </si>
  <si>
    <t xml:space="preserve">Estimado de acuerdo a la solicitud de ayer, el anexo ya está instalado en mi escritorio pero aún permanece “Sin Servicio”.
</t>
  </si>
  <si>
    <t>SOLICITUD DE ACCESO CARPETA \\CAMFSERVER/TELEMEDIDAGC</t>
  </si>
  <si>
    <t>Estimados agradeceré dar acceso a los siguientes usuarios a la carpeta \\camfserver\TelemedidaGC
Enrique Gonzalez Arredondo.
Juan Gonzalez Reyes.</t>
  </si>
  <si>
    <t>Equipo de radios Nextel</t>
  </si>
  <si>
    <t>Ramon favor de tu gestión para asignar los Equipos Nextel a las siguientes personas del contrato SOT:
José Antonio Marihuan llancafil 14.547.362-4 Conductor 3/4
Salvador Edo. Rojas Carriel 11.606.565-5 Capataz
Andres Alexis Orellana Cónstenla 13.928.327-9 Conductor ¾
Rodolfo Fermín Robles Ortega 7.956.546-6 Capataz
Oscar Dagoberto Valdés Colipi 12.910.902-5 Capataz
Carlos Enrrique Leiva Gomez 9.521.234-4 Conductor Tolva
Víctor Javier Toledo Ramos 8.657.345-8 Conductor Tolva
Hugo Mario Cespedes Guerrero 8.118.662-6 Conductor Tolva</t>
  </si>
  <si>
    <t>Software Equipos Programadores OOCC</t>
  </si>
  <si>
    <t xml:space="preserve">Ramon de acuerdo a lo conversado, favor incluir en los equipos de Jesús Sanchez y Maribel Mesa los siguientes programas.
Proyect: La versión más reciente que puedan
Visualizador de Auto CAD.
</t>
  </si>
  <si>
    <t xml:space="preserve"> SOSIAS</t>
  </si>
  <si>
    <t>Luis, tengo que revisar la OC con Agustina o TI, pues la SI fue creada correctamente</t>
  </si>
  <si>
    <t>Ramón, te solicito aumentar en forma permanente los minutos de Juan Carlos Vera, teléfono 62065341 a 500 minutos</t>
  </si>
  <si>
    <t xml:space="preserve">Estimado Ramon favor reponer minutos del móvil 0-94691462 
Saludos. Enrique
</t>
  </si>
  <si>
    <t>Solicitud Pagina web</t>
  </si>
  <si>
    <t xml:space="preserve">Estimado necesito ocupar la pagina de DropBox para ver unos archivos de Obras Civiles pero no me puedo conectar, no se si necesito autorización especial para esto.  Favor me podrías ayudar con el tema.
</t>
  </si>
  <si>
    <t>Correo solicita clave clave, favor desbloquear.</t>
  </si>
  <si>
    <t>Oracle Bloqueado</t>
  </si>
  <si>
    <t xml:space="preserve">Por favor me pueden resetear mi clave del Oracle no sé que paso no puedo reingresar Gracias
</t>
  </si>
  <si>
    <t>Plataformar Asignación NTB - SOT CHL JESB</t>
  </si>
  <si>
    <t>Estimados solicito realizar el plataformado del siguiente equipo Lenovo E440 s/n: PF007DTD Inv. Activo CH-111540 el usuario a configurar es Sanchez Berrocal, Jesus Elvis, CAM - CL243957648 contraseña “Passw0rd”.</t>
  </si>
  <si>
    <t>Estimados favor verificar y mover si es necesario la siguientes estaciones de trabajos en el AD de Chile en el repositorio asociado al mismo:
Chlcamp111540 - Chlcamp111539
Esta debe ser parte del  PO “Custom_WSUS_CAMChile_Users”.</t>
  </si>
  <si>
    <t>Plataformar Asignación NTB - SOT CHL MMS</t>
  </si>
  <si>
    <t xml:space="preserve">Estimados solicito realizar el plataformado del siguiente equipo Lenovo E440 s/n: PF007DTX Inv. Activo CH-111539 El usuario a configurar es Mesa Sierra, Maribel, CAM - CL240051044 contraseña “Passw0rd”.
</t>
  </si>
  <si>
    <t>Préstamo de Notebook</t>
  </si>
  <si>
    <t xml:space="preserve">Luis de acuerdo a lo solicitado en el día de ayer, te ruego facilitarme un notebook durante los días jueves 5 y Viernes 6 de Junio, con el objeto de implementar una estación de trabajo temporal para asistente que reemplazará a Geraldine Sepulveda, quien saldrá de vacaciones a contar del próximo lunes. 
</t>
  </si>
  <si>
    <t xml:space="preserve">Ramón, por favor solicitar servicio técnico para nuestra impresora Serie M6201800132 ubicada en Carlos Silva Vildosola 824 San Miguel.  Motivo; no se puede sacar copias de la impresora, la hoja sale impresa con poca tinta, además toner bota gran cantidad de su contenido al instalarlo.
</t>
  </si>
  <si>
    <t>Problemas de conectividad en Bodega SOT Vespucio 1520</t>
  </si>
  <si>
    <t xml:space="preserve">Ramón: El problema que tengo es con el correo, adjunto imagen.  Al conectarme por la señal que comparto de mi teléfono, no tengo este problema.
</t>
  </si>
  <si>
    <t>Plataformar Renovación NTB - TD FBSS</t>
  </si>
  <si>
    <t xml:space="preserve">Estimados solicito realizar el plataformado del siguiente equipo Lenovo E440 s/n: PF0FET7 Inv. Activo CH-11149 el usuario a configurar es Suazo San Martin, Fernando Braulio, CAM - CL087906582 </t>
  </si>
  <si>
    <t>Problemas para emitir PDF</t>
  </si>
  <si>
    <t>Favor ver, no puedo sacar los PDF</t>
  </si>
  <si>
    <t>Bloqueo Claves</t>
  </si>
  <si>
    <t>No ingresan correos</t>
  </si>
  <si>
    <t xml:space="preserve">Estimado nuevamente me quedé sin minutos, agradeceré me pueda sumar minutos extras al celular con los llamados a compañía.
</t>
  </si>
  <si>
    <t>NO ES POSIBLE CREAR PEDIDOS DE MOVIMIENTO EN LA ORGANIZACION ´CN0´</t>
  </si>
  <si>
    <t xml:space="preserve">Estimados TI buenas tardes. Solicito vuestra ayuda en lo siguiente: No es posible crear pedidos de movimiento en la organización ´CN0´ bajo la responsabilidad ´CAM Chile Administrativo Despacho´.
</t>
  </si>
  <si>
    <t>TELEFONO EN MAL ESTADO</t>
  </si>
  <si>
    <t>Ramón: Favor tu ayuda estimado favor necesito realizar cambio de teléfono móvil ya que el que tengo asignado se encuentra en malas condiciones y permanentemente se queda sin señal o se descarga de un día para otro además no cuenta con manos libres, esto me está ocasionando problemas de comunicación con ITO de los municipios asignados los cuales me dicen que teléfono suena apagado reiteradamente.</t>
  </si>
  <si>
    <t xml:space="preserve">Estimado favor reponer minutos ON- NET al fono 74775931
</t>
  </si>
  <si>
    <t>bloqueo de correo</t>
  </si>
  <si>
    <t>Estimados, favor solicito desbloquear los correos el sr Víctor Herrera ya que se bloqueo su clave.</t>
  </si>
  <si>
    <t>Estimados, favor solicito desbloquear los correos de la Srta. Ana María Ortiz</t>
  </si>
  <si>
    <t>Dar de Alta Equipos en el AD, para Renovacion 04-06-2014</t>
  </si>
  <si>
    <t xml:space="preserve">EQUIPO                  SERIE
CHLCAMF111500	S1000LYA
CHLCAMF111499	S1000M1M
CHLCAMF111498	S1000M1N
CHLCAMF111497	S1000LY6
CHLCAMF111496	S1000WYM
</t>
  </si>
  <si>
    <t>Señores, agradeceré restituir minutos on-net para el teléfono 93227302.</t>
  </si>
  <si>
    <t xml:space="preserve">Estimados Sres. agradeceré solicitar minutos On Net para el teléfono N° 89207981
</t>
  </si>
  <si>
    <t>Cuenta Dominio Bloqueado</t>
  </si>
  <si>
    <t>Cuenta sin ingreso a la red</t>
  </si>
  <si>
    <t>activar clave  oracle</t>
  </si>
  <si>
    <t>Ramon favor desbloquear clave  oracle aun  estoy apoyando en tesoreria</t>
  </si>
  <si>
    <t xml:space="preserve">Miguel por favor necesito se habiliten minutos a mi celular para realizar cordinaciones.
</t>
  </si>
  <si>
    <t>Gomez Valdebenito, Karina Andrea, CAM Brasil</t>
  </si>
  <si>
    <t>(Todas)</t>
  </si>
  <si>
    <t>Sres. Favor reasignar minutos on net, más 50 adicionales.</t>
  </si>
  <si>
    <t xml:space="preserve">Favor reponer minutos on net a los móviles:
94691462 - 93227302
</t>
  </si>
  <si>
    <t xml:space="preserve">gusto saludarlos , favor reponer minutos on -net a movistar  
94407542 grs mafa
</t>
  </si>
  <si>
    <t>David celular 9 3207856 sin minutos , sólo gestión SOT</t>
  </si>
  <si>
    <t>Estimados aún sin minutos y pendiente muchos llamados</t>
  </si>
  <si>
    <t xml:space="preserve">Seres. Por favor gestionar minutos net. Atte. Gonzalo Fuentes M.
</t>
  </si>
  <si>
    <t>Asignación Celular</t>
  </si>
  <si>
    <t>Asignar equipo celular movistar con 350 minutos sin plan de datos.</t>
  </si>
  <si>
    <t>Minutos Telefono</t>
  </si>
  <si>
    <t xml:space="preserve">Don Ramon favor gestionar minutos para Teléfono Móvil 74987053 de Robinson Martin
</t>
  </si>
  <si>
    <t>Alta en AD</t>
  </si>
  <si>
    <t xml:space="preserve">Solicito dar de alta el siguiente equipo chlcamp111478 
serie:PF007DTY para usuario Francicso Ordenes, favor mandar datos de usuario para crear perfil.
</t>
  </si>
  <si>
    <t>Plataformar Renovación NTB - SOT CHL FJOU</t>
  </si>
  <si>
    <t xml:space="preserve">Solicito realizar el plataformado del siguiente equipo Lenovo E440 s/n: PF007DTY Inv. Activo CH-111478 El usuario a configurar es Ordenes Uribe, Francisco Javier, CAM - CL118501136
</t>
  </si>
  <si>
    <t>Retamal Gutierrez, Carlos Alberto, CAM</t>
  </si>
  <si>
    <t xml:space="preserve">Estimado Ramón, buenos días.
Favor, necesitamos que se aumente la memoria de escaneo de la impresora Ricoh que está en el PAC.  Gracias por su atención Atte. Carlos Retamal G
</t>
  </si>
  <si>
    <t>Gestion de Anexo</t>
  </si>
  <si>
    <t>López Pailahueque, Esteban Alonso, CAM</t>
  </si>
  <si>
    <t xml:space="preserve">Estimado Ramón:
Junto con saludarte y esperando que tu este mejor de salud, te comento que hoy mi telefeno realizo la siguiente acción:
1)	Realizo la actualización de Fremework, solicitando no ser apagado.
2)	Luego se reinicio y estaba como esperando una respuesta.
3)	Nuevamente se volvió a reiniciar.
4)	Finalmente ahora aparece un mensaje que dice Sin Servicio.
¿Todo esto lo has programado tu? O ¿Es un proceso automático?
¿Necesitas alguna otra información para habilitarlo?
</t>
  </si>
  <si>
    <t>No permite ingresar al correo</t>
  </si>
  <si>
    <t>SOLICITA CARGA DE CELULAR 74318253</t>
  </si>
  <si>
    <t xml:space="preserve">Estimado Ramón agradeceré gestionar la carga de 30 minutos al celular indicado.
</t>
  </si>
  <si>
    <t>Cuenta de red bloqueda, no permite ingresar a correo por webmail</t>
  </si>
  <si>
    <t>Desbloqueo cuenta</t>
  </si>
  <si>
    <t xml:space="preserve">Ramón agradeceré sumar los minutos compañía, porque me quedé sin saldo.
</t>
  </si>
  <si>
    <t xml:space="preserve">Estimados Ramon agradeceré cargar 100 minutos adicionales (temporal) a mi teléfono: 61914014
</t>
  </si>
  <si>
    <t xml:space="preserve">Estimado favor de asignar minutos móvil en asunto, se encuentra en operación con despacho y necesita comunicar dicha operación
</t>
  </si>
  <si>
    <t xml:space="preserve">SIN SYNERGIA DEPENDENCIAS ZENTENO </t>
  </si>
  <si>
    <t>Estimados, buen día se informa que no tenemos Synergia en dependencias de Zenteno.  Se consulto a Chilectra e indican que ellos tienen sistema.  Muchas gracias.</t>
  </si>
  <si>
    <t>Reseteo Contraseña de Red</t>
  </si>
  <si>
    <t>No puedo ingresar a la red, favor reiniciar</t>
  </si>
  <si>
    <t>Habilitación Anexo 7703</t>
  </si>
  <si>
    <t xml:space="preserve">Ramon favor de tu ayuda para agilizar la habilitación de mi anexo en Santa Maria, ya solicite el ticket, pero al parecer hay que hacer unos cambios en los servidores que dependen de ustedes
</t>
  </si>
  <si>
    <t xml:space="preserve">Restitución de minutos </t>
  </si>
  <si>
    <t xml:space="preserve">Estimado agradeceré me puedan ayudar con la devolución de los minutos consumido en llamados a teléfonos de CAM José Varela  Celular N°  68307823
</t>
  </si>
  <si>
    <t>Solictud de reposicion de minutos</t>
  </si>
  <si>
    <t xml:space="preserve">Estimados junto con saludarlos , quiero solicitar por favor la reposición de minutos al teléfono corporativo Movistar numero 9 223 0210.
</t>
  </si>
  <si>
    <t>incidencia UNPACKER AP01 - 20140703</t>
  </si>
  <si>
    <t xml:space="preserve">Estimados favor detener servicio Caller y bajar apliación Unpacker del servicdor CHLCAMAP01, está generando error.
Además confirmar la operación de servicio Caller y aplicación Unpacker en los servidores CHLCAMAP02, CHLCAMAP03 y CHLCAMAP04.
</t>
  </si>
  <si>
    <t>3 Servicios Operador</t>
  </si>
  <si>
    <t>Favor asignar 50 minutos adicionales.</t>
  </si>
  <si>
    <t>Señores, agradeceré restitución de minutos on net para el teléfono 93227302.</t>
  </si>
  <si>
    <t>Problemas con Anexo y docking</t>
  </si>
  <si>
    <t>Yañez Villegas, Ximena Cecilia, CAM</t>
  </si>
  <si>
    <t>Estimados, tenemos problemas con teléfono de Ximena Yañez, la cual al configurar anexo desde la pagina web nos informa fallo en registro, se prueban con 2 telefonos y el fallo es el mismo, el anexo es 7314.</t>
  </si>
  <si>
    <t xml:space="preserve">Ramón favor devolver minutos NET del 96429588 Atte. Mauricio Morales Díaz
</t>
  </si>
  <si>
    <t>Se debe reiniciar contraseña</t>
  </si>
  <si>
    <t>Estimados junto con saludar, solicito la reposición de los minutos CAM Nª 94314878</t>
  </si>
  <si>
    <t>Devolver minutos</t>
  </si>
  <si>
    <t>unpacker bloqueado</t>
  </si>
  <si>
    <t xml:space="preserve">Estimado Luis tenemos problemas con la aplicación Unpacker, sólo se encuentra operativo en el servidor AP04, favor reiniciar aplicación en servidores AP01, AP02 y AP03.
</t>
  </si>
  <si>
    <t>Asignar 200 minutos adicionales  68780122</t>
  </si>
  <si>
    <t xml:space="preserve">Estimados agradeceré asignar 200 min adicionales a Pablo Ramirez nº 68780122
</t>
  </si>
  <si>
    <t xml:space="preserve">Estimados favor de gestionar   tóner, Los datos de la impresora:  Ricoh MP 2352sp - serie W662h800365.
Segundo piso de Zenteno 1609, Santiago. Área medición y pérdidas.
</t>
  </si>
  <si>
    <t>olicitud Serv. Técnico - Serie W3029106383/ Carlos Silva Vildosola 824 San Miguel (sector alumbrado público)</t>
  </si>
  <si>
    <t xml:space="preserve">Ramón, por favor solicitar servicio técnico para impresora Serie  W3029106383 ubicada en Carlos Silva Vildosola 824 San Miguel.-(Sector alumbrado Público) Motivo; al momento de imprimir hojas quedan atascadas, sensor indica que falta papel pero el contenedor se encuentra lleno.
</t>
  </si>
  <si>
    <t>Solicitud Carpeta Compartida</t>
  </si>
  <si>
    <t>Ramon favor de tu gestión para crear Carpeta compartida para permisos Municipales con los siguientes usuarios.
Mario Herrera       CL78979836
Rodrigo Olivares  CL105676220
Ximena Vasquez   CL136961845
Paulo Contreras cl140509760</t>
  </si>
  <si>
    <t xml:space="preserve">Estimados fvor gestionar  solicitud de 3  tóner.  Datos Impresora:  Ricoh MP 2352sp - serie W662h800042.
Segundo piso de Zenteno 1609, Santiago. Área Corte y Repo.
</t>
  </si>
  <si>
    <t>Estimado Ramon :  Me podrías activar los  minutos  utilizados  con  teléfonos  empresa al N°  7–1415017</t>
  </si>
  <si>
    <t>Acceso Carpeta de Finanzas</t>
  </si>
  <si>
    <t xml:space="preserve">Estimados favor de gestionar el acceso a la carpeta de finanzas CAM CHILE Al usuario Mena Guajardo, Erica Del Pilar, CAM
</t>
  </si>
  <si>
    <t>Carpetas Compartidas SOT</t>
  </si>
  <si>
    <t>Luis estas deben ser las carpetas con sus respectivos usuarios de los primeros 2 servicios.
SERVICIO DE EMERGENCIA:
MANTENIMIENTO SUBTERRANEO</t>
  </si>
  <si>
    <t>Modificacion Integrantes af@cam-la.com</t>
  </si>
  <si>
    <t xml:space="preserve">Estimados favor de modificar  los integrantes del correo af@cam-la.com Dejar solo a pilar mena y miguel cañete
</t>
  </si>
  <si>
    <t>Delgado Delgado, Carolina Alejandra, EXTERNO</t>
  </si>
  <si>
    <t xml:space="preserve">Ramon junto con saludar, quisiera solicitar minutos para mi celular empresa, el motivo es que tengo que contactar a los técnicos entel y se me terminaron los ya asignados.
</t>
  </si>
  <si>
    <t>Solicitud de Visita</t>
  </si>
  <si>
    <t xml:space="preserve">Estimados Señores TI agradeceré gestionar visita para revisión de conexión a internet que presenta problemas y por cambio cable interfaz dañado durante el traslado de equipos. Desde ya gracias.  Juan Costa Campos 13.661.113-5
Av. Edo. Frei Montalva 1377, independencia.
</t>
  </si>
  <si>
    <t>Ingreso a webmail.</t>
  </si>
  <si>
    <t>Velasquez Quilodran, Jose Antonio, CAM</t>
  </si>
  <si>
    <t xml:space="preserve">Estimados buenas tardes informo que no puedo ingresar a mi cuenta webmail, me aparece un texto el cual señala que mi usuario y contraseña no son validas.  Todo esto lo hago a través del PC de mis compañeros, Quedo atento a sus comentarios. Saludos cordiales .
Mis datos :  Armin Wartemberg Diaz 17.272.386-1
</t>
  </si>
  <si>
    <t>Devolucion de minutos ON NET</t>
  </si>
  <si>
    <t>Ramon, favor devolver minutos realizados a teléfonos de la Cia.  fono 85020352.</t>
  </si>
  <si>
    <t xml:space="preserve">Estimados favor dar acceso al servidor de prevención de riesgos a Alvaro Ojeda.
</t>
  </si>
  <si>
    <t>Plataformar Ingreso PC - SAESA YAVV</t>
  </si>
  <si>
    <t xml:space="preserve">Estimados solicito realizar el plataformado del siguiente equipo HP 4000 PRO SFF s/n: MXL1300NVW Inv. Activo CH-110855 
</t>
  </si>
  <si>
    <t xml:space="preserve">Estimado me puedes gestionar la recarga de minutos a mi celular.  El numero es 68315644.
</t>
  </si>
  <si>
    <t xml:space="preserve">Estimados :
Por favor revisar cuenta oracle , indica error al ingresar password ,
CL 125302610
Password:12032014
</t>
  </si>
  <si>
    <t xml:space="preserve">Estimados, favor agregar 50 minutos.  Atte.,  LDF
</t>
  </si>
  <si>
    <t>siniestro telefonos asignados</t>
  </si>
  <si>
    <t>Villablanca Sazo, Jorge, CAM</t>
  </si>
  <si>
    <t xml:space="preserve">Ramon,  los N° DE TELEFONO SON LOS SGTES..
64226533            NEXTEL
95438610            MOVISTAR.
NO SE NECESITA LAS TARJETAS SIMCARD, SOLO LOS TELEFONOS
</t>
  </si>
  <si>
    <t>Señores, favor restituir minutos on net al teléfono 93227302.</t>
  </si>
  <si>
    <t>Alarcon Rifo, Francis Karen, CAM</t>
  </si>
  <si>
    <t xml:space="preserve">Estimado favor restituir contraseña a correo de Francis Alarcon Rifo  , no recibe y tampoco envía correos , está solicitando clave.-  Agradezco su gestión 
</t>
  </si>
  <si>
    <t>minutos  Celular; 6-3101204</t>
  </si>
  <si>
    <t xml:space="preserve">Estimados a  la espera que se encuentren bien, agradeceré activar minutos para  el  Celular; 6-3101204
</t>
  </si>
  <si>
    <t xml:space="preserve">Estimado favor restituir contraseña a correo de Hugo Morales Torres  , no recibe y tampoco envía correos , está solicitando clave.-.  Agradezco su gestión 
</t>
  </si>
  <si>
    <t xml:space="preserve">Estimado personal desvinculado desde el 20 de Junio  2014  a la fecha.  Algunos ya fueron notificados por sus propias áreas.
</t>
  </si>
  <si>
    <t xml:space="preserve">Sr. Por favor reponer minutos on net.  Atte.  Albino Ñeguey
95468128
</t>
  </si>
  <si>
    <t>Reseteo de Contraseña de usuario</t>
  </si>
  <si>
    <t xml:space="preserve">Estimados solicito el reseteo de contraseña de la siguiente usuaria: CL155362839 Natalia Mora San MIguel.  Usuaria me indica que no recuerda su clave de inicio de sesión.
</t>
  </si>
  <si>
    <t>Minutos NET 96429588</t>
  </si>
  <si>
    <t xml:space="preserve">Estimados favor devolver minutos NET.
</t>
  </si>
  <si>
    <t>Estimados se solicita min para celular empresa N° 93207856 sin minutos hoy</t>
  </si>
  <si>
    <t>Estimados se solicita minutos para celular empresa N° 93207856, sin minutos hoy</t>
  </si>
  <si>
    <t>Cambio de Pantalla PC</t>
  </si>
  <si>
    <t xml:space="preserve">Estimado solicito puedan autorizar cambio de pantalla del PC, el que debido al traslado se rompió.
</t>
  </si>
  <si>
    <t>Reinicio Contraseña de Red</t>
  </si>
  <si>
    <t>No permite ingresar a la red corporativa</t>
  </si>
  <si>
    <t>problemas con telefono IP</t>
  </si>
  <si>
    <t xml:space="preserve">Presento problemas con teléfono Ip, según me indicaron se desconfiguro totalmente el teléfono, al llamar al 22 se me indico me comunique con Uds, para solucionar este problema.
</t>
  </si>
  <si>
    <t>Minutosd NET</t>
  </si>
  <si>
    <t xml:space="preserve">Ramón favor devolver minutos NET 96429588
</t>
  </si>
  <si>
    <t xml:space="preserve">REVISAR UNPACKER </t>
  </si>
  <si>
    <t>Agradeceré revisar la aplicación Unpacker en todos los servidores de grandes clientes. AP01 y AP04 no se encuentran activos.</t>
  </si>
  <si>
    <t>Flores Gonzalez, Juan Carlos, CAM</t>
  </si>
  <si>
    <t xml:space="preserve">Ingresos  Market Manager  </t>
  </si>
  <si>
    <t>Estimados a la espera que se encuentren bien, Agradeceré crear cuenta correo y cl ESTEBAN IGNACIO GUTIERREZ MOLLER 16624390-4</t>
  </si>
  <si>
    <t>Solicia gestionar carga adicional a telefono celular MOVISTAR Supervisor Cuadrilla Liviana SOT</t>
  </si>
  <si>
    <t>Estimado Sres. TI mucho agradeceré el poder realizar la gestión que se señala en asunto, realizando una recarga de 150 minutos adicionales, ya que este funcionario se comunica constantemente con el despacho de Chi9lectra Vía Celular y para el normal desarrollo de este servicio se requiere este recurso. Supervisor Sr. Vicente Cuevas Celular 68456344.</t>
  </si>
  <si>
    <t>Ingresos  Inspector de Obras de Construcción de Empalmes</t>
  </si>
  <si>
    <t xml:space="preserve">Estimados a la espera que se encuentren bien, Agradeceré crear cuenta correo y cl para Marco Antonio Marambio Carrasco 10.673648-0
</t>
  </si>
  <si>
    <t xml:space="preserve">Estimados favor reponer minutos del teléfono móvil 89032992
</t>
  </si>
  <si>
    <t>Cambio display AD y Exchange Corporativo</t>
  </si>
  <si>
    <t xml:space="preserve">Estimados favor solicito cambiar el siguiente display de la usuaria Escárate Rivera, Tamara Fernanda, Práctica RR.HH por EXTERNO
</t>
  </si>
  <si>
    <t>Agregar a la lista blanca</t>
  </si>
  <si>
    <t xml:space="preserve">Ramon No puedo recibir correos de un dominio adp, este es el mensaje que genera, me puedes ayudar por favor 
Estimado Ivan de acuerdo a lo conversado adjunto resolución del respaldo y además informe del rechazo del correo enviado a su casilla.  El servidor del cliente es quien rechaza los correos enviados desde el dominio adp.com. 
Favor de solicitar que dejen en lista blanca el dominio.  ensaje de rechazo: </t>
  </si>
  <si>
    <t>Aumento minutos EVR / 92270662</t>
  </si>
  <si>
    <t>Estimados, por favor me cargan 100 minutos</t>
  </si>
  <si>
    <t>Rubilar Labraña, Carlos Alonso, CAM</t>
  </si>
  <si>
    <t>clave bloqueada no puedo ingresar a la red.</t>
  </si>
  <si>
    <t xml:space="preserve">Ingresos / Cambios </t>
  </si>
  <si>
    <t>Estimados agradeceré crear cuenta correo y cl para   el Sr. Hernandez Hans Cristian Hernandez Silva 17.224.793-8</t>
  </si>
  <si>
    <t>Danilo Rosales // Reemplazo Licencia  Barbara millán Telemedida GG.CC.</t>
  </si>
  <si>
    <t xml:space="preserve">Estimados mdifico la información anterior,es Danilo Rosales Danilo Bastián Jonathan Rosales Berrios 16.952.317-7
</t>
  </si>
  <si>
    <t xml:space="preserve">Solucionar problema de correos </t>
  </si>
  <si>
    <t xml:space="preserve">Estimados señores TI agradeceré dar solución a la brevedad a este problema que aún persiste en el correo del Sr. Iván Cerda y no ha sido atendida.
</t>
  </si>
  <si>
    <t>Iraberri Maldini, Gabriela Andrea, CAM</t>
  </si>
  <si>
    <t>Crear skype corporativo</t>
  </si>
  <si>
    <t>Estimados favor reponer minutos Cam del N 94314878 gracias</t>
  </si>
  <si>
    <t xml:space="preserve">Ramón favor adicional 200 minutos a mi equipo.
</t>
  </si>
  <si>
    <t>Estimado, muy buenos días, necesito puedan liberar los minutos On Net de mi equipo, 68344675</t>
  </si>
  <si>
    <t>Devolución minutos NET</t>
  </si>
  <si>
    <t xml:space="preserve">acceso a impresora </t>
  </si>
  <si>
    <t xml:space="preserve">Estimados agradeceré otorgar el acceso a la impresora a los siguientes  cl
Rut,; 17279845-4 Paulina Zambrano
Rut.: 13245922-3 Patricia  Baez
Rut,; 17951485-0 Carolina Dossi,
</t>
  </si>
  <si>
    <t xml:space="preserve">Ramon agradeceré  me pueda ayudar con la devolución de los minutos que ha consumido en llamado a teléfonos de CAM del  señor  Sergio Castro : 61708355
</t>
  </si>
  <si>
    <t xml:space="preserve">Estimado se solicita realizar restitución de los minutos del inspector Luis Muñoz Número. 97460691
</t>
  </si>
  <si>
    <t>Retiro de servidor desde Tarapacá</t>
  </si>
  <si>
    <t xml:space="preserve">Estimado Luis Miguel:
Necesito por favor tener una respuesta a este requerimiento, pues esto se relaciona con la instalación de ICM-3G que están asociados a los medidores de grandes clientes de Chilectra y actualmente no puedo seguir la fabricación  y configuración hasta que no pruebe la nueva forma que estos equipos se reportan al servidor.
</t>
  </si>
  <si>
    <t>Configuracion modo escaneo Impresora 6° Piso</t>
  </si>
  <si>
    <t xml:space="preserve">Estimados.
Junto con saludar , por este medio solicitamos la configuración  de  cuentas de correo para uso en modo de escaneo de la Impresora Ricoh MP 2852SP  ubicada en 6° piso
de oficinas de Av. Andrés Bello 2325.
El personal del Dpto. de Estudio de Propuestas que requiere esta labor es el siguiente:
1-	Cristian Avila B.
2-	Oscar Díaz  S.
3-	Estaban Pozo G.
4-	José Orellana F.
5-	Jaime Morales Z.
6-	Roberto López S.
</t>
  </si>
  <si>
    <t>Plan De Datos</t>
  </si>
  <si>
    <t>Estimados producto de una mejora en la gestión diaria hacia nuestro cliente, es que solicito implementar al siguiente listado plan de datos, para la respuesta on line de las distintas solicitudes hacia nuestro cliente Chilectra.
Inspector - Coordinador	Móvil
Cristian Troncoso	53962005
Robert Medina	94081461
Cristian Pozo	63090401
Jorge Guzman	64963118
Luis Reyes	63342441
Pablo Medina	90160420
Hector Iturrieta	97437497
Favor enviar costos relacionados a la implementación como también el costo mensual que deberemos asumir como área.</t>
  </si>
  <si>
    <t>Señores agradeceré a ustedes me puedan ayudar con la restitución de los minutos que he consumido James Lagos celular 61914016</t>
  </si>
  <si>
    <t>Señores agradeceré a ustedes me puedan ayudar con la restitución de los minutos que he consumido Cristopher Lagos Celular 92800907</t>
  </si>
  <si>
    <t>Correo Manuel Benavides</t>
  </si>
  <si>
    <t>Buenos días estimados, favor de atender esta solicitud
Desde ya agradezco la gestión
Don Victor el correo de Manuel Benavides, se encuentra bloqueado mebv@cam-la.com</t>
  </si>
  <si>
    <t>minutos on net</t>
  </si>
  <si>
    <t xml:space="preserve">Señores por favor reponer minutos on net.
</t>
  </si>
  <si>
    <t xml:space="preserve">minutos On-net </t>
  </si>
  <si>
    <t xml:space="preserve">Estimado favor reponer los minutos On Net, al número 93424798 
 </t>
  </si>
  <si>
    <t>Clave de correo bloqueado.</t>
  </si>
  <si>
    <t>Solicitud toner proyecto sot</t>
  </si>
  <si>
    <t xml:space="preserve">Estimados favor gestionar la reposición de 2 tonner para la impresora  Rico aficio mp 201 serie w3039502906, considerando que en estos momentos nos quedamos sin la posibilidad de imprimir.
</t>
  </si>
  <si>
    <t xml:space="preserve">Restitución minutos on net </t>
  </si>
  <si>
    <t>SOLICITUD BAJAR ACTUALIZACIONES PRIMEREAD TELEMEDIDA GRANDES CLIENTES. / HOSTING</t>
  </si>
  <si>
    <t>Favor bajar archivos del siguiente link, estos corresponden para la actualización del sistema Primeread grandes clientes.</t>
  </si>
  <si>
    <t>Minutos Celular Paulina Zambrano</t>
  </si>
  <si>
    <t xml:space="preserve">Estimados agradeceré otorgar minutos para el número 8-9222315
</t>
  </si>
  <si>
    <t xml:space="preserve">Enviar archivo  ApplicationTrace </t>
  </si>
  <si>
    <t>Favor enviar archivo  ApplicationTrace ubicado en  C:\Program Files\Primestone\PrimeWeb\Trails . del servidor virtual donde está instalado PrimeWeb</t>
  </si>
  <si>
    <t>Usuario oracle bloqueado</t>
  </si>
  <si>
    <t>Favor su ayuda, usuario bloqueado cl153747350</t>
  </si>
  <si>
    <t>En servidor virtual  se  debe colocar el logo empresa de CAM</t>
  </si>
  <si>
    <t xml:space="preserve">Estimado Miguel favor 
En servidor virtual  y este directorio se debe colocar el logo empresa de CAM
C:\Program Files\Primestone\PrimeWeb\Content\Images
</t>
  </si>
  <si>
    <t xml:space="preserve">Estimados buen día Manuel Vergara se encuentra sin minutos, se solicita que se carguen los minutos On Net.
Fono 93450756
</t>
  </si>
  <si>
    <t>Minutos On Net - 68484015</t>
  </si>
  <si>
    <t xml:space="preserve">Estimados buenos días, necesito que me conecten a una impresora a la brevedad por favor, mientras solucionan el tema del punto de red para la instalación de la impresora a color HP color laserjet CP 4005 PCL6.
</t>
  </si>
  <si>
    <t>Clave dominio bloqueada</t>
  </si>
  <si>
    <t>Vera Galindo, Edgardo Nicolas, CAM</t>
  </si>
  <si>
    <t>Favor reiniciar contraseña bloqueda</t>
  </si>
  <si>
    <t>Clave de bloqueada</t>
  </si>
  <si>
    <t>clave dominio bloqueada</t>
  </si>
  <si>
    <t>Clave de dominio bloqueada</t>
  </si>
  <si>
    <t xml:space="preserve">Hola Miguel, por favor solicita la activación del servicio de roaming de Datos Internacional para mi teléfono (93203371) entre los días Sábado 19 y Lunes 28 de Julio (ambos inclusive).  Muchas Gracias y por favor confírmame apenas quede cursado.
</t>
  </si>
  <si>
    <t>On net ilimitado</t>
  </si>
  <si>
    <t xml:space="preserve">Ramon favor dejar On Net Ilimitado.
</t>
  </si>
  <si>
    <t>Solicitud acceso carpeta Servidor</t>
  </si>
  <si>
    <t xml:space="preserve">Sres Ti.
Agradeceré poder darme acceso lect/Escritura a la carpeta \\camfserver\SistOrdMT del contrato de Celdas y Arranque.
Va en copia Jorge Castro ADC  en caso de consultas.
</t>
  </si>
  <si>
    <t>Minutos On-Net</t>
  </si>
  <si>
    <t xml:space="preserve">Estimados favor reintegrar minutos on net a teléfono 92801472
</t>
  </si>
  <si>
    <t>Problemas anexo Andrés Orellana</t>
  </si>
  <si>
    <t xml:space="preserve">Ramon, buenos días, agradeceré su ayuda en lo siguiente:  en las dependencias de Santa María el anexo de Andres Orellana no está funcionando, Don Carlos Abarca a querido comunicarse desde ese teléfono y desde el martes que esta con problemas.  Agradeceré su gestión para regularizar la situación por favor
</t>
  </si>
  <si>
    <t>minutos on net número  68393031.</t>
  </si>
  <si>
    <t xml:space="preserve">Estimado Ramon mi colega Miguel Ramirez, me pidió que te solicitara minutos para su móvil, ya que él no podía hacerlo, su número es 68393031
</t>
  </si>
  <si>
    <t>ACTIVACION DE MINUTOS PARA GONZALO ARAYA</t>
  </si>
  <si>
    <t xml:space="preserve">Estimados informa Gónzalo Araya que ya no tiene minutos, favor revisar celular 62241155
</t>
  </si>
  <si>
    <t>Permisos</t>
  </si>
  <si>
    <t xml:space="preserve">  Te agradeceré enviar correo a TI y solicitar me den acceso a carpeta SistOrdMT que se encuentra en la carpeta camfserver.</t>
  </si>
  <si>
    <t>carga de Minutos On net - 74318253</t>
  </si>
  <si>
    <t xml:space="preserve">Hola Ramon favor reponer minutos al móvil 94691462
</t>
  </si>
  <si>
    <t>Bolsa Roaming - N° 91618467</t>
  </si>
  <si>
    <t>Estimados favor habilitar la siguiente bolsa entre el 17-07-2014 hasta el 20-07-2014 para el número 91618467.  Confirmar cobertura para Lima, Perú</t>
  </si>
  <si>
    <t>Instalación en los servidores Virtuales de las aplicaciones PRIMEGUARD y PRIMEWEB</t>
  </si>
  <si>
    <t xml:space="preserve">Estimado Miguel.
Envío a Ud.,  información para la instalación en los servidores Virtuales de las aplicaciones PRIMEGUARD y PRIMEWEB
Link con los instalables
Script para la base de datos
Instructivo de guía para instalación
Por cualquier duda consultar a este  email  support@primestone.info
https://www.dropbox.com/s/qb1282jnw75uebc/PrimeWeb20140506.zip
https://www.dropbox.com/s/8sxcscx067polbc/PrimeGuard20140506.zip
Atentamente
</t>
  </si>
  <si>
    <t>SIN SYNERGIA DEPENDENCIAS ZENTENO</t>
  </si>
  <si>
    <t xml:space="preserve">Estimados, buen día se informa que no tenemos Synergia hace unos minutos, en Chilectra me informan que está funcionando normal.
</t>
  </si>
  <si>
    <t xml:space="preserve"> Ingresos  Inspector de Obras de Construcción de Empalmes</t>
  </si>
  <si>
    <t xml:space="preserve">Teléfono Móvil con Datos  (400 minutos) Ceco 6500 OP 401
</t>
  </si>
  <si>
    <t>versiones Primeweb</t>
  </si>
  <si>
    <t xml:space="preserve">Estimados,
Favor enviar nuevamente el trail de PrimeWeb (C:\Program Files\Primestone\PrimeWeb\Trails).
Saludos.
</t>
  </si>
  <si>
    <t>AUMENTO PLAN DE MINUTOS</t>
  </si>
  <si>
    <t xml:space="preserve">Buen día. Favor tu aprobación de aumento de minutos del plan de Jorge.  Plan Solicitado 500 minutos
</t>
  </si>
  <si>
    <t>Cargar minutos de llamadas hechas a celulares empresa</t>
  </si>
  <si>
    <t xml:space="preserve">Estimado Ramón agradecere cargar minutos de llamadas hechas a celulares empresa
</t>
  </si>
  <si>
    <t>Celular sin minutos ( 91629778 )</t>
  </si>
  <si>
    <t xml:space="preserve">Ramón buen día, favor habilitar minutos para mi celular ya que ayer caducaron, quedo atento a vuestros comentarios, gracias.
</t>
  </si>
  <si>
    <t xml:space="preserve">Hola Ramón favor reponer minutos on-net para el número 92257661.
</t>
  </si>
  <si>
    <t xml:space="preserve">Permisos usuario IIS_IUSRS </t>
  </si>
  <si>
    <t xml:space="preserve">Estimados,
favor verificar lo siguiente:
que el usuario IIS_IUSRS tenga permisos de modificación sobre la carpeta C:\Program Files\Primestone\PrimeWeb
atte.
Walter Pavez N.
</t>
  </si>
  <si>
    <t xml:space="preserve">Estimados junto con saludar, favor solicito restituir minutos OnNet a mi celular CAM 85020718.
</t>
  </si>
  <si>
    <t>Archivo  ApplicationTrace ubicado</t>
  </si>
  <si>
    <t xml:space="preserve">Estimado Juan Carlos
Favor enviar archivo  ApplicationTrace ubicado en  C:\Program Files\Primestone\PrimeWeb\Trails . del servidor virtual donde está instalado PrimeWeb
</t>
  </si>
  <si>
    <t>Restitucion de minutos oon net</t>
  </si>
  <si>
    <t>Estimados, favor restituir minutos on net al teléfono 93227302</t>
  </si>
  <si>
    <t>Favor me puedes entregar los minutos ON Net</t>
  </si>
  <si>
    <t xml:space="preserve">Ramon Favor me puedes entregar los minutos ON Net
</t>
  </si>
  <si>
    <t xml:space="preserve">Señores agradeciendo la atención anterior , solicito por este medio configurar cuenta de correo de Ingrid Messenger M. para uso  de la utilidad de Escaneo de la Impresora MP 2852 del 6° piso de Puente Suecia.
</t>
  </si>
  <si>
    <t>Celular; 6-3101204</t>
  </si>
  <si>
    <t xml:space="preserve">Estimados Otorgar minutos,
</t>
  </si>
  <si>
    <t>Escárate Rivera, Tamara Fernanda, EXTERNO</t>
  </si>
  <si>
    <t xml:space="preserve">Estimado favor cargar minutos on net Cel : 94407542
</t>
  </si>
  <si>
    <t>PDM 51584 error en oracle</t>
  </si>
  <si>
    <t xml:space="preserve">Estimados -PDM N° 51584, no pudo aprobarse en oracle dando el sgte error, por lo tanto se grabo y no quedo registrado, luego se genero nuevo PDM con N° 51586, para mismo requerimiento
</t>
  </si>
  <si>
    <t>Consulta PrimeGuard</t>
  </si>
  <si>
    <t xml:space="preserve">Estimados,
Favor realizar esta consulta a la base chalcambd02 (micro y macromedición) y enviar respuesta de la DB
select * from primeguard.vprimeguard_socket
gracias
Saludos cordiales
</t>
  </si>
  <si>
    <t>Correo Reclutamiento,</t>
  </si>
  <si>
    <t xml:space="preserve">Estimados a la espera que se encuentren bien, agradeceré   incorporar al correo de Paulina el acceso de enviar y responder desde su correo   en nombre del email corporativo de reclutamiento@cam-la.com, a los postulantes.
</t>
  </si>
  <si>
    <t>Problema en Acceso carptea compartida</t>
  </si>
  <si>
    <t xml:space="preserve">Estimados por mi parte aún persiste el problema, no puedo acceder a la carpeta en ninguna instalación.  Favor indicar cómo poder solucionarlo.
</t>
  </si>
  <si>
    <t>ROBELMAS PARA ACCEDER A AMBIENTE ANTIGUO DE ORACLE</t>
  </si>
  <si>
    <t xml:space="preserve">Ramon Buenos días. Adjunto imagen de error que entrega el navegador al momento de acceder al ambiente antiguo de Oracle.  Solicito vuestra ayuda para solucionar este problema, gracias.
</t>
  </si>
  <si>
    <t>Permisos camfserver</t>
  </si>
  <si>
    <t>Versión PRIMEGUARD</t>
  </si>
  <si>
    <t xml:space="preserve">Estimados,
Favor ejecutar esta sentencia sobre la base de datos de micro y macromedición (chlcambd02), pues personal de Colombia necesita saber porqué no funciona Primeguard al crear flujos de trabajo para las alarmas.
Select * from VERSION_TRACER_PG
Saludos cordiales.
</t>
  </si>
  <si>
    <t>Descarga</t>
  </si>
  <si>
    <t xml:space="preserve">Estimados, por favor necesito descargar urgente esta información. Traté de hacerlo pero no tengo los permisos.
http://we.tl/QD1sOjgmQG
</t>
  </si>
  <si>
    <t>Bloqueo de cuenta</t>
  </si>
  <si>
    <t xml:space="preserve">Estimados,
Nuevamente se bloqueó mi cuenta de correo. Procederé a cambiar la clave para subsanar el problema y por lo menos continuar recibiendo correos, mientras lo resuelven en forma definitiva.
Atte.
</t>
  </si>
  <si>
    <t>consulta celular</t>
  </si>
  <si>
    <t>Mackenney Aguilera, George Rodrigo, CAM</t>
  </si>
  <si>
    <t xml:space="preserve">Estimados, 
Junto con saludar, en el día de ayer me entregaron el celular pero al llamar indica que el numero se encuentra bloqueado.  Favor indicar si es necesario realizar otro procedimiento para la activación del mismo.
</t>
  </si>
  <si>
    <t>falta cargadores en equipos</t>
  </si>
  <si>
    <t>Estimado , de acuerdo a lo conversado te comento que los siguientes equipos llegaron sin sus cargadores.
600336506810	56*128*1414	56981071513
600336531810	56*128*1415	56981071514
Imei 600336496810   radio 56*128*1413 teléfono  56981071512 y el  N° de serie 364NKJ6MJ1</t>
  </si>
  <si>
    <t>Ingreso Técnico en administración de Flota</t>
  </si>
  <si>
    <t xml:space="preserve">Estimados a la espera que se encuentren bien,  Agradeceré crear cuenta cl, y correo mencionado a continuación ABRAHAM ESTEBAN LOPEZ OLATE 12586344-2
</t>
  </si>
  <si>
    <t xml:space="preserve">Ingreso Contador Regional </t>
  </si>
  <si>
    <t xml:space="preserve">Estimados a la espera que se encuentren bien,  Agradeceré crear cuenta cl, y correo mencionado a continuación GEORGE RODRIGO MACKENNEY AGUILERA 12160193-1
</t>
  </si>
  <si>
    <t xml:space="preserve">Estimados favor vuestra ayuda, al tratar de ingresar a Oracle arroja el siguiente error.
</t>
  </si>
  <si>
    <t xml:space="preserve">LISTADO DE MATERIALES - LL/EE CAM CHILE </t>
  </si>
  <si>
    <t>Orquera Orellana, David Mauricio, CAM</t>
  </si>
  <si>
    <t xml:space="preserve">Estimado Luis agradeceré la compra de dos cámaras de termografías según catalogo adjunto
</t>
  </si>
  <si>
    <t>Minutos 94412378</t>
  </si>
  <si>
    <t xml:space="preserve">Estimado Ramón según lo conversado, te solicito liberar minutos on nett de mi celular.
</t>
  </si>
  <si>
    <t>No hay acceso al compartido.</t>
  </si>
  <si>
    <t>No hay acceso a NAS A&amp;F</t>
  </si>
  <si>
    <t>Configuar Anexo SOT CHL</t>
  </si>
  <si>
    <t>Cabello Machuca, Cristian Andrés, CAM</t>
  </si>
  <si>
    <t>Asignar numeración al usuario del SOT</t>
  </si>
  <si>
    <t>Ingreso Administrativo</t>
  </si>
  <si>
    <t xml:space="preserve">Estimados a la espera que se encuentren bien,  Agradeceré crear cuenta cl, y correo mencionado a continuación PRISCILLA ANDREA POZO LUDUEÑAS 16031464-8
</t>
  </si>
  <si>
    <t xml:space="preserve">Estimados a la espera que se encuentren bien, les   Agradeceré  otorgar celular con plan de datos al ingreso mencionado a continuación, copio a la jefatura  Juan Pablo escobar  para que de V°B°
</t>
  </si>
  <si>
    <t>desbloqueo clave de red</t>
  </si>
  <si>
    <t>Outlook solicita clave y no permite enviar correos</t>
  </si>
  <si>
    <t>Solicitud de telefonia celular</t>
  </si>
  <si>
    <t xml:space="preserve">Estimados adjunto envío formularios para la solicitud de 3 teléfonos celulares para mi contrato, plan sub gerencia.  Favor indicar los tiempos involucrados en contar con la solicitud.
</t>
  </si>
  <si>
    <t xml:space="preserve">Ramon favor proceder.
Orden 296 Ceco 6410
</t>
  </si>
  <si>
    <t>Favor bloquear chip celular 94691416</t>
  </si>
  <si>
    <t xml:space="preserve">Estimados Señores TI aAgradeceré poder bloquear chip de celular corporativo a mi cargo N° 94691416, el cual se me extravió al interior de las dependencias de Eduardo Frei Montalva 1377 (Santa Maria).  El aparato es antiguo de más de dos años de uso, no obstante es importante bloquear las llamadas y poder obtener la habilitación de este chip con otro equipo.
</t>
  </si>
  <si>
    <t>Ramón, por favor solicito 2 toners para la impresora ubicada en Carlos Silva Vildosola 824 – San Miguel (área de conexiones) la marca es AFICIO 3350B – SERIE M6201800132</t>
  </si>
  <si>
    <t>Reposición de Teléfono Móvil</t>
  </si>
  <si>
    <t>Estimado Ramón te informo que nuestro Inspector de Obras, Señor Andrés Osorio, rut.: 13.413.775-4, sufrió el robo de su teléfono móvil N° 61933239. El día de ayer.
Dado lo anterior, te solicito me indiques como proceder, a fin de que se realice la reposición de este a la brevedad posible.</t>
  </si>
  <si>
    <t xml:space="preserve">Carpeta de RRHH compartida </t>
  </si>
  <si>
    <t>Por favor Ramón, el anexo es urgente.</t>
  </si>
  <si>
    <t>Ingreso Personal SOT Secretario Técnico</t>
  </si>
  <si>
    <t>Estimados a la espera que se encuentren bien, agradeceré  crear cuenta CL y correo para el CRISTIAN ANDRES CABELLO MACHUCA 15799585-5</t>
  </si>
  <si>
    <t>Sin Syntegra, pero con acceso a los equipos por software propietario</t>
  </si>
  <si>
    <t xml:space="preserve">Estimados no tenemos acceso a la página de Syntegra, sin embargo, a diferencia de la semana pasada tenemos acceso a los clientes a través del software propietario.
</t>
  </si>
  <si>
    <t>Acceso carpeta corporativa</t>
  </si>
  <si>
    <t xml:space="preserve">Estimados, agradeceré dar acceso a George Mackenney CL12160193-1 a la carpeta PyC Corp.
Gracias!
</t>
  </si>
  <si>
    <t>SOLICITUD DE COMPRA DE MINI SWITCH</t>
  </si>
  <si>
    <t xml:space="preserve">Estimado Ramón odemos comprar un mini switch para instalar en PC 486 para mantener acceso a la data del sistema legado?
</t>
  </si>
  <si>
    <t xml:space="preserve">Necesito dar Full acceso a la carpeta:
A&amp;F Chile en "chlnaspiso9"/Cierres Contables  
Al Señor: George Mackenney    cl 121601931
Además aprovecho la instancia de actualizar a las  personas que deben tener acceso a la carpeta:
Beatriz Sandoval cl145869994 Full
Olga Navarro cl 124838622 Full
Elias Berrios cl170502825 Full
Juan Pablo Escobar cl126597517 Solo Lectura
Claudia Brantt cl145572967 Solo Lectura
Mauricio Urrutia cl 122742156 Solo Lectura
Enzo Vasquez cl133432906 Solo Lectura.
Y quitar a las siguientes personas:
Benito Moreno  cl088642155  Eliminar
Daniel Cano Zamalloa cl042071983 Eliminar
</t>
  </si>
  <si>
    <t>Acceso a carpeta en RED</t>
  </si>
  <si>
    <t>Rosales Berrios, Danilo Bastián, EXTERNO</t>
  </si>
  <si>
    <t>Tu puedes dar permisos para la carpeta TelemedidaGC al usuario Danilo Rosales cl169523177.</t>
  </si>
  <si>
    <t xml:space="preserve">Estimados, solicito desbloqueo de cuenta para usuario Display: Mackenney Aguilera, George Rodrigo, CAM CL121601931
Gracias.
</t>
  </si>
  <si>
    <t xml:space="preserve">Estimados,
Solicito el desbloqueo de cuenta para usuario Enzo Vasquez, cl133432906.
Saludos.
</t>
  </si>
  <si>
    <t>Reseteo de cuenta</t>
  </si>
  <si>
    <t xml:space="preserve">Estimado.
Por favor puedes recetear la cuenta de Dominio de Moisés Zarate.
Deja la clave como Passw0rd  gracias.
</t>
  </si>
  <si>
    <t>Carpeta Compartida</t>
  </si>
  <si>
    <t xml:space="preserve">Estimados, necesitamos tener una carpeta compartida para el Área de Administración, Infraestructura y Equipos, a la cual debe tener acceso:
•	Luis Duarte
•	Enrique Peñaloza
•	Andres Santibañez
•	Alejandro Flores
•	Deborah Elgueta
Y necesitamos otra carpeta  a la cual  deben tener acceso las personas ya indicadas y:
•	Paula Caraa
•	Ingrid Messenger
•	Flavia Vargas
•	Marlene Jerez
</t>
  </si>
  <si>
    <t>Carga de Minutos celular de Rolando Urriola L. 92431447</t>
  </si>
  <si>
    <t xml:space="preserve">Ramón, favor cargar minutos de llamados internos a mi celular. Lamentablemente a Luis no lo ubico (está en reunión).
Algunos de mis jefes están de vacaciones: Angelo Sanguinetti, Moisés Zárate y Daniel Sanchez.
Jaime Vergara está enfermo con gripe.  NO HAY NADIE MÁS QUE TE MANDE ESTE CORREO.
Favor cargar los minutos de llamadas internas sin autorización de ellos. Luis lo confirmará cuando llegue. Por lo menos voy a poder llamar a los contratistas lo que queda de la tarde.
</t>
  </si>
  <si>
    <t>ESTADOD E APLICACIONES PRIMEREAD TGC.</t>
  </si>
  <si>
    <t xml:space="preserve">Estimados.
Agradeceré verificar funcionamiento de aplicación Unpacker y servicio Caller de las máquinas de aplicaciones AP01-AP02-AP03 y AP04.
</t>
  </si>
  <si>
    <t>scanner</t>
  </si>
  <si>
    <t xml:space="preserve">Ramón, me puede anotar mi correo en la fotocopiadora para poder escanear directo y no hacerlo manual.
fvo@cam-la.com
</t>
  </si>
  <si>
    <t>Favor borrar el contenido de la carpeta  PrimeRead/Grids del servidor  CHLCAMAP01</t>
  </si>
  <si>
    <t xml:space="preserve">Favor borrar el contenido de la carpeta  PrimeRead/Grids del servidor  CHLCAMAP01 Del servidor  CHLCAMAP01
De la carpeta PrimeRead 
Favor borrar el contenido de la carpeta  Grids
</t>
  </si>
  <si>
    <t>cambiar nombre de anexo</t>
  </si>
  <si>
    <t xml:space="preserve">Por favor corregir el nombre que aparece en el display cuando se generan las llamadas en el anexo de Camila Jara IP 172.5.20.84  anexo 7390.
Cuando llama no aparece su nombre si no el anexo.
</t>
  </si>
  <si>
    <t>Ramón buenas tardes, Aldo se encuentra con días a cuenta de vacaciones y necesita se cargue con minutos su celular, además quiero agregar que mi celular también quedo sin minutos, favor también cargarlo, quedo atento a vuestros comentarios, gracias.  Aldo Donoso fono: 92258984 Eduardo Riquelme fono: 91629778</t>
  </si>
  <si>
    <t>Estimados solicito los minutos para el numero 94314878</t>
  </si>
  <si>
    <t>Syntegra y SIGMA caido.</t>
  </si>
  <si>
    <t xml:space="preserve">Don Ramon: aún sin acceso a SIGMA.
</t>
  </si>
  <si>
    <t>SIN SYNERGIA DEPENDENCIAS DE ZENTENO</t>
  </si>
  <si>
    <t xml:space="preserve">Estimados, buen día se informa que no contamos con Synergia, se confirmo con Chilectra y ellos disponen
</t>
  </si>
  <si>
    <t>Problema de ingreso a modulo GDI (CAM)</t>
  </si>
  <si>
    <t xml:space="preserve">favor aun seguimos con problemas.  Tendremos que suspender TRABAJOS DE CLIENTES GRANDES NECESITAMOS EL SISTEMA PARA PROGRAMAR </t>
  </si>
  <si>
    <t>Sin acceso a Syntegra (CAM)</t>
  </si>
  <si>
    <t xml:space="preserve">Ramon persiste problema no podemos ingresar a SIGMA
</t>
  </si>
  <si>
    <t>NO ES POSIBLE ACCEDER A SAP</t>
  </si>
  <si>
    <t xml:space="preserve">Estimados TI buenos días. Desde ayer (18:00 hrs aprox) que no es posible acceder a SAP bajo la red de CAM, </t>
  </si>
  <si>
    <t>INTEGRAR PC CH110645</t>
  </si>
  <si>
    <t xml:space="preserve">Estimados agradeceré incorporar a la red Cam PC con sistema de lectura de medidores Quantum, es crítico obtener las lecturas de este sistema.  EL PC esta a cargo de Gino Coloma, Telemedida GG.CC
</t>
  </si>
  <si>
    <t xml:space="preserve">Carga de minutos a celulares </t>
  </si>
  <si>
    <t xml:space="preserve">Estimados Señores agradeceré carga de minutos al número 74303661 asignado a Líneas Energizadas. 
</t>
  </si>
  <si>
    <t>Problema Ingreso.</t>
  </si>
  <si>
    <t>Favor su ayuda, Ariel de Coasin tiene problemas para entrar al sistema Oracle, en correo precedente esta la información</t>
  </si>
  <si>
    <t xml:space="preserve">Señores, agradeceré restitución de minutos on net para el teléfono 93227302                </t>
  </si>
  <si>
    <t xml:space="preserve">Ingreso Prevencionista </t>
  </si>
  <si>
    <t xml:space="preserve">Estimados a la espera que se encuentren bien,  Agradeceré crear cuenta cl, y correo al sr.  Perez quién ingresó el  17/07/2014 
</t>
  </si>
  <si>
    <t>Carpeta Compartida SOT, Prevención de Riesgos</t>
  </si>
  <si>
    <t>Favor de su gestión para la creación de una carpeta compartida  “SOT SSL” con acceso de las siguientes personas.
•	Sergio Gonzalez Parra
•	Ivan Perez Araya
•	Albino Ñehuey
•	Alvaro Ojeda
•	Mauricio Carreño
•	Paulo Contreras
•	Mario Garrido Saavedra
Todos deben tener acceso total a la carpeta.</t>
  </si>
  <si>
    <t>Conformidad pendiente O/C 300311029852</t>
  </si>
  <si>
    <t xml:space="preserve">Paola al tratar de dar recepción me arroja este error y no puedo solucionarlo, en todo caso fue recibido el total del material con la Guía N°5156 para la cual se generaron dos OC la N° 300311030737 la N° 300311030754, te adjunto todos los documentos.
</t>
  </si>
  <si>
    <t>Desbloqueo Clave Siot</t>
  </si>
  <si>
    <t xml:space="preserve">Estimado no es posible ingresar al SIOT debido a que mi clave fue bloqueada, favor me la puedes desbloquear o darme otra, por fa.
 </t>
  </si>
  <si>
    <t>Requerimiento A TI</t>
  </si>
  <si>
    <t xml:space="preserve">Señores TI:
Se requiere para la coordinación de OO.EE se habilite una carpeta servido o lo que estimen ustedes necesario, para alojar en ella la programación de obras eléctricas de ello se requiere:
Acceso a la carpeta servidor u otro para :
Rut	Función
9572251-2	 ADMINISTRACION DE LA INFORMACION
17851024-K ADMINISTRACION DE LA INFORMACION
8128576-4	VISUALIZACION (LECTURA DE LA INFORMACION )
9124523-k	VISUALIZACION (LECTURA DE LA INFORMACION )
</t>
  </si>
  <si>
    <t>NUEVAMENTE ERROR</t>
  </si>
  <si>
    <t>Alexander hoy me arroja (Grupo de Pago es inválido) hasta hoy tengo plazo para dejar importadas estas rendiciones</t>
  </si>
  <si>
    <t>Pagos de Boletas de honorarios a través del Informe de Gastos</t>
  </si>
  <si>
    <t xml:space="preserve">Estimados favor su ayuda ya que al momento de querer pagar una boleta de honorarios ingresada por el modulo de informe de gastos no está generando la retención del 10%, por lo que no me aparece en el libro de retenciones.  Adjunto documento ingresado.
</t>
  </si>
  <si>
    <t>Desbloqueo de contraseña</t>
  </si>
  <si>
    <t xml:space="preserve">Estimados,
Solicito el desbloqueo de la siguiente cuenta:
Moro2
Zenteno 1
A pedido de Yeimei Castro.
Gracias.
</t>
  </si>
  <si>
    <t xml:space="preserve">Problemas de conexión a la base de datos </t>
  </si>
  <si>
    <t xml:space="preserve">Estimado Juan Carlos presentamos problemas de conexión a la base de datos favor verificar conexiones
SERVIDORES
CHLCAMAP01: APLICACIONES
CHLCAMBD03:  BASE DE DATOS
Atte.
</t>
  </si>
  <si>
    <t>Desbloqueo de cuenta</t>
  </si>
  <si>
    <t>Varas Contreras, America Luz, CAM</t>
  </si>
  <si>
    <t xml:space="preserve">Estimados,
Solicito desbloqueo de cuenta del siguiente usuario:
America Varas
CL118744608
Domingo Santa Maria.
Gracias.
</t>
  </si>
  <si>
    <t>Creación carpeta compartida OOCC</t>
  </si>
  <si>
    <t xml:space="preserve">necesitamos crear la carpeta compartida de OOCC,  con los siguientes usuarios.
•         Andres Leiva
•         Humberto Barría
•         Maribel Mesa
•         Jesus Sanchez
•         Sebastian Carvajal
•         Ximena Vásquez
•         Catalina Araneda
•         Juan Albornoz
•         Jorge Villablanca
•         Daniel Campos
•         Grace Navarro
•         Paulo Contreras
</t>
  </si>
  <si>
    <t>PROBLEMAS CON SYNERGIA</t>
  </si>
  <si>
    <t xml:space="preserve">Estimados ahora se nos presenta problemas con Synergia no responde o se cae.
</t>
  </si>
  <si>
    <t>Restitución Tarjeta Sim Card</t>
  </si>
  <si>
    <t xml:space="preserve">Estimados agradeceré restituir Tarjeta sim- card de mi teléfono 61933238  ya que presenta problemas.
</t>
  </si>
  <si>
    <t>Ingreso Coordinador de Obras Civiles</t>
  </si>
  <si>
    <t xml:space="preserve">Estimados a la espera que se encuentren bien,  Agradeceré  las siguientes gestiones para   el sr. Barría crear cuenta cl, y correo
</t>
  </si>
  <si>
    <t xml:space="preserve">Favor habilitar acceso. No sé por qué se bloquea.
Slds
Juan Pablo
</t>
  </si>
  <si>
    <t>Acceso carpeta</t>
  </si>
  <si>
    <t xml:space="preserve">Estimados, agradecería pudieran dar acceso a Enzo Vasquez a la carpeta pyc corp.
Saludos,
</t>
  </si>
  <si>
    <t xml:space="preserve">Favor asignar minutos
</t>
  </si>
  <si>
    <t xml:space="preserve">Estimado Ramon agradeceré cargar 150 minutos adicionales y restituir minutos on net.
</t>
  </si>
  <si>
    <t>tonner impresora Zenteno 1</t>
  </si>
  <si>
    <t xml:space="preserve">Ramon Según lo conversado el día viernes 25.07.2014  se necesita con urgencia tonner para impresora ubicada en Zenteno 1646 Hall Central , como referencia te puedo indicar que la dirección de  impresora es  Ricoh Aficio MP 3350B PCL 6 Zenteno 1
</t>
  </si>
  <si>
    <t>Modificación de dirección</t>
  </si>
  <si>
    <t xml:space="preserve">Junto con saludar, agradeceré realizar una modificación a mi dirección de correo, ya que al segundo nombre le falta la letra N.  Quisiera además ver si es posible gestionar la entrega de un mouse 
</t>
  </si>
  <si>
    <t>Notebook-celular</t>
  </si>
  <si>
    <t xml:space="preserve">Estimados esta usuaria esta en el proyecto entel, favor ver posibilidad de cambio de PC y teléfono.
</t>
  </si>
  <si>
    <t xml:space="preserve">Estimado Ramón por favor crear acceso a carpeta compartida de prevención a Albino Ñeguey Adonis y a Miguel Angel Pérez López.  Copio a Mario para la autorización correspondiente.
</t>
  </si>
  <si>
    <t>reiniciar servicio caller</t>
  </si>
  <si>
    <t xml:space="preserve">Estimados,
Favor reiniciar servicio Caller de todas la máquinas de grandes clientes:
AP01, AP02, AP03 y AP04.
Atte.
</t>
  </si>
  <si>
    <t>solicitud acceso compartido</t>
  </si>
  <si>
    <t xml:space="preserve">Estimados favor autorizar el acceso al servidor de prevención al sr. Cristian Hermosilla, cl125302610
</t>
  </si>
  <si>
    <t>bloqueo contraseña</t>
  </si>
  <si>
    <t xml:space="preserve">Estimado Ramon favor bloquear numero de celular 94380305 que está asignado a mí y además te solicito nueva sim card.
</t>
  </si>
  <si>
    <t xml:space="preserve">Habilitación Oficina Zenteno 1 </t>
  </si>
  <si>
    <t xml:space="preserve">Sres. TI favor habilitar 2 puntos de acceso en la oficina de acceso a Zenteno 1.
</t>
  </si>
  <si>
    <t>Desbloqueo Contaseña</t>
  </si>
  <si>
    <t>Favor enviar los archivos   CALLER_trail,  UNPACKER_trail</t>
  </si>
  <si>
    <t xml:space="preserve">Favor enviar los archivos   CALLER_trail,  UNPACKER_trail, del directorio C:\PrimeRead\Trailfiles de los servidores :
CHLCAMAP01
CHLCAMAP02
CHLCAMAP03
CHLCAMAP04
Agradeciendo su colaboración
</t>
  </si>
  <si>
    <t>Problemas Telefono IP</t>
  </si>
  <si>
    <t>Araneda Saldías, Luis Alfonso, CAM</t>
  </si>
  <si>
    <t>Estimados referente al correo de mas abajo, sigo con los mismos problemas en teléfono IP no puedo hacer llamados y tampoco recibir llamados.</t>
  </si>
  <si>
    <t>Solicita clave en outlook</t>
  </si>
  <si>
    <t>Clave bloqueada, favor reiniciar o desbloquear</t>
  </si>
  <si>
    <t>acceso a carpeta</t>
  </si>
  <si>
    <t>como te había señalado el usuario es Sebastian Gallardo cl173147783
Carpeta la cual esta en \\chlnaspiso9\GPN</t>
  </si>
  <si>
    <t>Cuenta de dominio Bloqueada</t>
  </si>
  <si>
    <t xml:space="preserve">Solicito la ayuda con una cuenta de dominio bloqueada.
- Francisco Prieto
- cl173330103
</t>
  </si>
  <si>
    <t>PRIMEWEB CRM:0011602</t>
  </si>
  <si>
    <t xml:space="preserve">Favor ejecutar sentencias solicitadas por soporte de Primestone de correo que antecede.
Le pido que por favor ejecuten la siguiente sentencia sobre la base de datos
UPDATE dbo.DEVICE_SOCKET_DATES SET NOINSLOG=SEQNUM WHERE NOINSLOG IS NULL;
Posterior a la ejecución de la misma, por favor ejecute nuevamente las sentencias siguientes
select * from VPRIMEWEB_SOCKET where socket_id='3116731-1'
select * from VPRIMEWEB_SOCKET where socket_id='3116587-1'
Quedamos atentos a los resultados de las mismas.
</t>
  </si>
  <si>
    <t>Pantalla Pc</t>
  </si>
  <si>
    <t xml:space="preserve">Estimado tengo problemas con la pantalla del Pc, en el aparece una leyenda, adjunto fotografia, la cual no pudo ser resuelta por soporte, Ch 111125.
</t>
  </si>
  <si>
    <t xml:space="preserve">Codigo PUK </t>
  </si>
  <si>
    <t xml:space="preserve">Estimado Ramon tengo problemas con el celular, ya que ingrese erróneamente la clave de acceso al chip y se bloqueo el PIN, favor gestionar con la empresa el código PUK.  El numero es 9 182 88 28.
</t>
  </si>
  <si>
    <t>Estimados junto con saludar le solicito la repocicion de los minutos del celular N° 94314878</t>
  </si>
  <si>
    <t xml:space="preserve">Estimados, 
Necesito crear una carpeta compartida con el nombre “Comité Eficiencia Operativa” en la ruta (\\chlnaspiso9\GPN) donde deben tener acceso:
-	Paola Rozas
-	Carlos Abarca
-	Juan Abrigo
-	Marco Bulnes
-	Gerson Cortez
-	Juan Pablo Escobar
-	Enrique Froemel
-	Javier Gonzalez
-	Gonzalo Mardones
-	Andres Orellana
-	Moises Zarate
-	María José Vásquez
</t>
  </si>
  <si>
    <t>Asignar PC a Nueva BBOO CAM 14</t>
  </si>
  <si>
    <t xml:space="preserve">Ramón para nueva brigada de operaciones, se requiere nuevo cuenta correo nueva BBOO: Brigadacam14@cam-la.com gracias.
</t>
  </si>
  <si>
    <t xml:space="preserve">Estimados favor agradeceré de sus gestiones para este requerimiento de manera urgente, con la finalidad  monitorear, controlar y  atender todo el requerimiento, de informes, de toda la flota de móviles que hoy la compañía tiene.  Hoy estamos complicados con las exigencias, de control y monitoreo de los móviles, les pido por favor, que podamos contar con esta oficina, para nuestro personal que lleva el control.
</t>
  </si>
  <si>
    <t>Error al ingreso a payroll</t>
  </si>
  <si>
    <t>Ramon me puedes ayudar me sale el siguiente error</t>
  </si>
  <si>
    <t>PAQUETE DATOS Y ROOMING</t>
  </si>
  <si>
    <t xml:space="preserve">Ramon conforme a lo conversado favor gestionar un paquete de datos fijos y rroming a contar del 7 de agosto al 14 de agosto. Pais. EEUU, cuidad NY.
</t>
  </si>
  <si>
    <t>ASIGNAR MINUTOS</t>
  </si>
  <si>
    <t xml:space="preserve">Ramon agradeceré Favor asignar minutos.
</t>
  </si>
  <si>
    <t xml:space="preserve">Ramón favor devolver minutos NET a equipo 96429588.
</t>
  </si>
  <si>
    <t>listados de las vistas creadas en el servidor CHLCAMBD02.</t>
  </si>
  <si>
    <t xml:space="preserve">Estimado, 
Nos puedes enviar el listados de las vistas creadas en el servidor CHLCAMBD02.
Atte.,
</t>
  </si>
  <si>
    <t>Entrar na reunião WebEx em progresso: TESTE WEBEX CAMBRASIL</t>
  </si>
  <si>
    <t xml:space="preserve">Entrar na reunião WebEx em progresso: TESTE WEBEX CAMBRASIL Estimados la secretaria de Brasil me ha dicho que esto es para probar conectarse por Webex. El tema es que pide instalación en mi pc y no sé si eso se puede. Envío pantalla
</t>
  </si>
  <si>
    <t>Hola Ramón. Tu ayuda por favor. 60 min adicional estimo necesario.</t>
  </si>
  <si>
    <t>Problemas de tiempo de respuesta del sistema ORACLE</t>
  </si>
  <si>
    <t xml:space="preserve">Favor su ayuda para reportar problemas para ingresar y tratar de modificar y volver a validar facturas en el sistema.  
Este se queda la pantalla en blanco y aunque se reinicie el sistema igual persiste.
</t>
  </si>
  <si>
    <t>cliente sector 23 sin reset EMH</t>
  </si>
  <si>
    <t xml:space="preserve">Estimados,
Agradeceré me hagan llegar los Trailfiles de los siguientes medidores, estos se encuentran en la carpeta C:\PrimeRead\Trailfiles de cada servidor de aplicaciones.
Nombre de archivo call_&lt;medidor&gt;_trail.txt.
Medidor 
519528
519531
519545
518999
519061
519101
519282
519220
519153
519116
519053
Atte.
</t>
  </si>
  <si>
    <t>Señores agradeceré a ustedes me puedan ayudar con la restitución de los minutos que he consumido Christopher Lagos celular 92800907</t>
  </si>
  <si>
    <t xml:space="preserve">Señores agradeceré a ustedes me puedan ayudar con la restitución de los minutos que he consumido.  James Lagos Celular 61914016
</t>
  </si>
  <si>
    <t xml:space="preserve">Señores: Por favor reponer minutos on net.
</t>
  </si>
  <si>
    <t>Crear buzón</t>
  </si>
  <si>
    <t xml:space="preserve">Sres., agradeceré crear un buzón con acceso para mi y los copiados en este correo con nombre: “Flota_CAM”
</t>
  </si>
  <si>
    <t>Ramón favor necesito recargar minutos residuales al teléfono 9334480 agradeceré tu gestión.</t>
  </si>
  <si>
    <t>Acceso carpeta PyC Chile</t>
  </si>
  <si>
    <t>Estimados, les agradecería pudieran dar acceso a Beatriz Sandoval (CL14586999-4) a la carpeta PyC Chile.</t>
  </si>
  <si>
    <t>Activación Simcard</t>
  </si>
  <si>
    <t>Simcard no registra en la red</t>
  </si>
  <si>
    <t xml:space="preserve">Estimados favor reponer minutos del teléfono móvil 8-9032992.
</t>
  </si>
  <si>
    <t>PC  Notebook en mal estado</t>
  </si>
  <si>
    <t>Hueicha Caripan, Mario Eugenio, CAM</t>
  </si>
  <si>
    <t>Estimados junto con saludar, favor su ayuda ya que equipo Notebook de Victor Maldonado se encuentra con falla en tarjeta madre, se retiro disco duro para sacar información, PC se encuentra sin este elemento.  Favor si se puede reparar PC ya que posee programas de uso diario.  Modelo equipo (Sin etiqueta de inventario) HP PROBOOK 6460b Series CNU1460KIN</t>
  </si>
  <si>
    <t xml:space="preserve">Estimado Ramon, aun no se ha activado el Chip del número de teléfono 61933239.  Si es necesaria realizar alguna gestión para activarlo desde mi parte favor indicar.
</t>
  </si>
  <si>
    <t>Incidencia Activo Fijo</t>
  </si>
  <si>
    <t xml:space="preserve">Estimados estamos tratando de generar una solicitud interna como activo fijo en el modulo  Coasin, con el código 00CA.00CC.000008 y nos arroja el siguiente mensaje, 
</t>
  </si>
  <si>
    <t>CLAVE USUARIO</t>
  </si>
  <si>
    <t xml:space="preserve">Agradeceré puedan habilitar CLAVE a usuario Srta. Ingrid Messenger. En su momento se otorgó una, pero al parecer caducó l086132109
</t>
  </si>
  <si>
    <t>cuenta de dominio bloqueada</t>
  </si>
  <si>
    <t xml:space="preserve">Se solicita ayuda con cuenta de dominio bloqueada para usuario Cristian Avila cl125301851.
Saludos
</t>
  </si>
  <si>
    <t xml:space="preserve">Ramon
Buenos días. Solicito vuestra ayuda para generar una nueva contraseña de red para el usuario CL65531364 (Nelson Soto, Bodega Los Fresnos), dado que esta ha caducado.
Atte.
</t>
  </si>
  <si>
    <t>solicitud telefono</t>
  </si>
  <si>
    <t xml:space="preserve">Estimados necesito se le asigne teléfono sin datos con 200 minutos para Fernanda Lecaros Caddeo.
</t>
  </si>
  <si>
    <t>Facturas con problemas para validar</t>
  </si>
  <si>
    <t xml:space="preserve">Estimados tengo el siguiente listado de facturas que se encuentran con problemas para validar porque la cuentas asociadas a las O/C se encuentran cerradas.  Favor su ayuda para la validación ya que estas se encuentran en el libro de Compras de JULIO.
</t>
  </si>
  <si>
    <t>Necesitamos ejecutar esta instrucción ,  TRUNCATE TABLE UNPACKER_LOG</t>
  </si>
  <si>
    <t xml:space="preserve">Estimado Juan Carlos
Necesitamos ejecutar esta instrucción ,  TRUNCATE TABLE UNPACKER_LOG
Pero antes debes detener todos los unpacker de los servidores 
No se ejecutara ninguna llamada instantánea por los usuarios ni  tampoco se tendrá los unpacker locales arriba.
Una vez ejecuta la instrucción subir nuevamente los unpacker
Me avisas cuando este listo.
Se agradece tu gestión
Atte.
</t>
  </si>
  <si>
    <t>Estimados junto con saludar solicito la reposición de los minutos CAM del numero 94314878</t>
  </si>
  <si>
    <t>Apertura cuenta  CHILEXPRESS</t>
  </si>
  <si>
    <t xml:space="preserve">Sres. CHILEXPRESS informa que  no pueden responder este correo ya que rebotan.
</t>
  </si>
  <si>
    <t xml:space="preserve">Estimado se necesita que se bajar y subir los unpacker de servidores  CHLCAMAP01
CHLCAMAP02
CHLCAMAP03
CHLCAMAP04
No h y registros del di 1 01-08-2014
Favor enviar los archivos   CALLER_trail,  UNPACKER_trail, del directorio C:\PrimeRead\Trailfiles de los servidores :
CHLCAMAP01
CHLCAMAP02
CHLCAMAP03
CHLCAMAP04
Agradeciendo su colaboración
</t>
  </si>
  <si>
    <t>Permiso especial para ver outlook</t>
  </si>
  <si>
    <t>Agradeceré puedan autorizar que la usuario Alicia Flores Ramirez cl:13.049.377-7, tenga acceso a mi outlook, para agendar reuniones.</t>
  </si>
  <si>
    <t>reporte insidencia</t>
  </si>
  <si>
    <t xml:space="preserve">Estimados tenemos problemas con la OC 300311031000, el  monto neto que se visualiza es  $4.959.000,  según los ítem que están en sistema debiera ser por monto neto de $3.231.000, cabe destacar que en el adjunto se visualiza un ítem que fue eliminado, el cual no se refleja en sistema
</t>
  </si>
  <si>
    <t>Cables e archivos materiales SOT</t>
  </si>
  <si>
    <t xml:space="preserve">Ramon agradeceré dar acceso full al siguiente servidor a Enrique y David. \\camfserver\Compras
</t>
  </si>
  <si>
    <t>usuario con clave de red bloqueada.</t>
  </si>
  <si>
    <t xml:space="preserve">Estimado agradecere la restitucion de minutos del numero 
61914016  Atte  JAMES LAGOS
</t>
  </si>
  <si>
    <t xml:space="preserve">NUMERO 68393031 ON NET </t>
  </si>
  <si>
    <t>Estimado Ramon Herrera :  Quisiera pedir Restablecer minutos de compañía on net numero 68393031</t>
  </si>
  <si>
    <t>Vera Matamala, Samuel Esteban, CAM</t>
  </si>
  <si>
    <t xml:space="preserve">Estimados.
Agradeceré verificar funcionamiento de aplicación Unpacker y servicio Caller de las máquinas de aplicaciones AP01-AP02-AP03 y AP04, ya que en estos momento no genera llamados.
Atte.
</t>
  </si>
  <si>
    <t>Restitución minutos on net</t>
  </si>
  <si>
    <t>Señores, favor restituir minutos on net al teléfono 93227302</t>
  </si>
  <si>
    <t>Bloqueo de contraseña</t>
  </si>
  <si>
    <t xml:space="preserve">Estimados, favor resetear contraseña de mi correo ya que esta bloqueada desde ya agradezco la gestión
</t>
  </si>
  <si>
    <t xml:space="preserve">Estimados junto con saludar, favor solicito restituir minutos OnNet a celular N° 63090360 del Sr. Alex González, PPRR contrato C.P. Saesa
</t>
  </si>
  <si>
    <t>ejecute la siguiente sentencia en la base de datos  PRIME del servidor CHLCAMBD03,</t>
  </si>
  <si>
    <t xml:space="preserve">Estimado Juan Carlos
Les solicito que por favor se ejecute la siguiente sentencia en la base de datos  PRIME del servidor CHLCAMBD03, para crear el usuario con el que deberán acceder de ahora en adelante al sistema SYNERGIA:
Insert into dbo.USERS (IDUSER,PASSWORDX,EXPIRE,ADMINX,CONFIG,CALLER,UNPACKER,REPORT,LOSSES,BAM,ONLINEX,MANUALX,BILLING,IO,IMPORTER,VALIDX,ID_USER_GROUP,DESCRIPTION,USER_ACCESS,CONFIG_VARIABLES,VALID_DELETION,VALID_EDITION,
VALID_ESTIMATION,DATA_SETTINGS,CALL_CUT_RECONNECT,AMI_SYSTEM,CAI_SYSTEM,DEVICE_SETTINGS,WORKSTATION_SETTINGS) values 
('SYNERGIA','416ec9ba52f8108bda70f7b33a1bca0a',73415,'1','1','1','1','1','1','1','1','1','1','1','1','1',1,null,'1','1','1','1','1','1','1','1','1','1','1');
GO
Favor avisar cuando este ejecutada.
Atte.
</t>
  </si>
  <si>
    <t>min celular</t>
  </si>
  <si>
    <t xml:space="preserve">Estimado junto con saludar y de acuerdo a lo conversado, solicito favor asignar en forma temporal 100 minutos.  Gracias por la gestión
</t>
  </si>
  <si>
    <t>Lopez Olate, Abraham Esteban, CAM</t>
  </si>
  <si>
    <t>TELEFONO SIN CONEXCION</t>
  </si>
  <si>
    <t xml:space="preserve">Estimados favor revisar mi anexo esta sin conexión.
</t>
  </si>
  <si>
    <t>Problemas en el Libro de Compras CAM Chile</t>
  </si>
  <si>
    <t xml:space="preserve">Estimados tengo problemas cuando genero el libro de compras de CAM Chile, ya que para las facturas manuales de compras a terceros no se está mostrando el IVA crédito con la que está ingresado.
</t>
  </si>
  <si>
    <t xml:space="preserve">Hola Ramón favor reponer minutos on-net para el número 9225 7661
</t>
  </si>
  <si>
    <t xml:space="preserve">Ramon agradeceré  me pueda ayudar con la devolución de los minutos que ha consumido en llamado a teléfonos de CAM del  señor Alex Pacheco 94454576
</t>
  </si>
  <si>
    <t>Coordinador LINEAS ENERGIZADAS</t>
  </si>
  <si>
    <t>Estimados agradeceré otorgar cuenta cl,   correo para   el sr. Donoso copio a la jefatura para que solicite  Celular, Equipo, puesto de Trabajo ERNELSO AUGUSTO DONOSO LARA 13762884-8</t>
  </si>
  <si>
    <t xml:space="preserve">Estimado Ramón agradeceré me puedan ayudar con la devolución de los minutos consumido en llamados a teléfonos de CAM.  Jaime Bravo Constanzo Celular Nº 9-4691870.
</t>
  </si>
  <si>
    <t>Ingreso Supervisor Técnico OOCC</t>
  </si>
  <si>
    <t>Estimados a la espera que se encuentren bien, les agradeceré   crear cuenta CL y Correo para el Sr. Herrera,
Copio a la jefatura para que de el V°B°  para Equipo notebook y Celular MAURICIO ANDRES HERRERA MARDONES 16445692-7</t>
  </si>
  <si>
    <t xml:space="preserve">Ingreso Analista Control de Gestión </t>
  </si>
  <si>
    <t>Estimados a la espera que se encuentren bien, les agradeceré   crear cuenta CL y Correo para el Sr. VALDES,
Copio a la jefatura para que de el V°B°  para Equipo notebook y Celular JONATHAN WILLIAM  VALDES AGUILA 17248726-2</t>
  </si>
  <si>
    <t xml:space="preserve">Estimado envío datos de usuario para dar alta en AD su notebook e440 Manuel Pavez CL181237694 CH-111671
</t>
  </si>
  <si>
    <t xml:space="preserve">Anexos </t>
  </si>
  <si>
    <t xml:space="preserve">
Ramón, me ayudas con la numeración de anexos directos de mi teléfono por favor.
La distribución es la siguiente:
1.	Ingrid Messenger 7306
2.	Veronica Tobar 7546
3.	Flavia Vargas 7436
4.	Ramón Herrera 7360
5.	Mario Garrido 7915
6.	René Jara 7424
7.	Marcela Torrejón 7537
8.	Paula Caraa 7437
9.	Marlene Jerez 7440
10.	Tamara Escarate 7326
Espero tu confirmación.
</t>
  </si>
  <si>
    <t>Accesos a programas de Chilectra</t>
  </si>
  <si>
    <t>Ramón Manuel Pavez intento ingresar a los programas de Chilectra, pero le indica que tiene bloqueado el URL.  Es posible que coordinemos para revisar este tema y tener acceso de los programas, La idea que vayan a los puestos de trabajo y verifiquen acceso a las siguientes personas
Luis Leyton - Manuel Pavez y Boris Barraza</t>
  </si>
  <si>
    <t>Mobiliario</t>
  </si>
  <si>
    <t>Señores, favor considerar que hoy vamos a cambiar un puesto de posición, por lo que necesitaremos un puesto más en el sector de RRHH.</t>
  </si>
  <si>
    <t>Habilitar minutos On Net</t>
  </si>
  <si>
    <t>Estimados, muy buenos días, favor adicionar 100 minutos a equipo o cuenta, se adjunta formulario tipo.</t>
  </si>
  <si>
    <t>Anexo Humberto Barría</t>
  </si>
  <si>
    <t>Ramón, debiera ser un número nuevo ya que el existente pertenece a Boris Barraza.</t>
  </si>
  <si>
    <t>Acceso Internet invitados</t>
  </si>
  <si>
    <t xml:space="preserve">Estimado Ramon adicionalmente necesito si puedes sacarme del correo de Urbanizaciones. 
</t>
  </si>
  <si>
    <t xml:space="preserve">Solicitud consumo celulares </t>
  </si>
  <si>
    <t xml:space="preserve">Estimado Ramon: Jorge Castro a quien copio requiere este dato, el motivo de la solicitud es que no le llega el dato mensual CECO 6700
</t>
  </si>
  <si>
    <t>MINUTOS NET</t>
  </si>
  <si>
    <t xml:space="preserve">Sres. Por favor gestionar minutos net para los siguientes números 97379840
</t>
  </si>
  <si>
    <t>Correo Electronico ingreso Inspector</t>
  </si>
  <si>
    <t xml:space="preserve">Estimados agradeceré otorgar cuenta cl y correo para el sr. Vásquez  quién actualmente comparte equipo con el sr. Mansilla.  José Antonio Vásquez Argüelles 17732793-K
 </t>
  </si>
  <si>
    <t>MODIFICACION FORMULARIO DE ORDEN DE COMPRA CAM</t>
  </si>
  <si>
    <t xml:space="preserve">Luis agradeceré solicitar los siguientes cambios indicados en cada uno de los archivos enviados tanto para CAM y COASIN, los  cuales están validados OK.  Nota: Favor solicitar que estos cambios sean realizados a la brevedad.
</t>
  </si>
  <si>
    <t xml:space="preserve">Ramon 
Buenos días, tengo problemas con Oracle, no puede realizar absolutamente nada, ingresando por internet explorer, llame al 2222 para generar el ticket, pero tampoco funciona
Podrías ayudarme con este tema ya que debo facturar y me estoy atrasando
</t>
  </si>
  <si>
    <t>llamados</t>
  </si>
  <si>
    <t xml:space="preserve">Ramón estoy marcando el código de ciudad (32) y el número de teléfono 2547164 y no me conecta…
Al perecer no es posible realizar llamados fuera de Santiago, agradeceré tu ayuda con las indicaciones para comunicarnos?
</t>
  </si>
  <si>
    <t xml:space="preserve">Problemas de red-PC Mauricio San Martin </t>
  </si>
  <si>
    <t>Presenta problemas de conexión</t>
  </si>
  <si>
    <t>Minutos de celular Jose Miranda</t>
  </si>
  <si>
    <t>Estimado favor agradeceré cargar 50 minutos adicionales al celular de José Miguel Miranda por este mes para cumplir con sus funciones en el norte me interesa nos envíes el detalle del consumo y si es necesario cargar nuevamente otros 50 te comentaremos.</t>
  </si>
  <si>
    <t>RESTITUCION DE MINUTOS</t>
  </si>
  <si>
    <t xml:space="preserve">Señores agradeceré a ustedes me puedan ayudar con la restitución de los minutos que he consumido.  James Lagos celular 61914016
</t>
  </si>
  <si>
    <t>Ramon buenos días favor restituir minutos on net numero 94407542</t>
  </si>
  <si>
    <t xml:space="preserve">Hola Ramón favor reponer minutos on-net para el número 92257661
</t>
  </si>
  <si>
    <t>Contraseña WIFI</t>
  </si>
  <si>
    <t xml:space="preserve">•	David Gil Soria
•	Lunes 11 de Agosto
•	1
•	david.gil@smarkia.com
Atte.,
MDRC.
</t>
  </si>
  <si>
    <t xml:space="preserve">Ramon me indica que no tengo saldo en mi equipos. Favor tu ayuda.
</t>
  </si>
  <si>
    <t xml:space="preserve">PROBLEMA CON ORAGLE NO TENGO CLAVE </t>
  </si>
  <si>
    <t xml:space="preserve">Estimado estoy sin oragle mi cl 14534865k
</t>
  </si>
  <si>
    <t>Clave Visita</t>
  </si>
  <si>
    <t xml:space="preserve">Estimado Ramón:
Por favor, te solicito una clave de acceso visita para el nuevo coordinador de Líneas Energizadas del SOT.
Ernelso Augusto Donoso Lara
Rut 13.762.884-8
Esto, mientras se generan las solicitudes respectivas por el lado de Andrés y/o de Carolina.
Atentamente,
</t>
  </si>
  <si>
    <t>Solicitud de clave wifi</t>
  </si>
  <si>
    <t xml:space="preserve">Estimados:
Mediante la presente se solicita la clave para wifi de visitas o invitado , por favor se necesita una clave por tres días a partir de hoy 11 de Agosto de 2014.
Para don:
Bartolomeu Neves Cordeiro Fiho de CAM-Brasil
Necesitamos realizar un trabajo en conjunto acá en dependencias de AV. Presidente Eduardo Frei  Montalva 1377.
CIT 
Saludos.
</t>
  </si>
  <si>
    <t>Acceso red para Fernando Foix</t>
  </si>
  <si>
    <t xml:space="preserve">4 días de conexión
3 persona, Fernando Foix, Mario Trelles, Silas Barros
ffi@cam-la.com, mario.trelles@camperu.com.pe, silas@cambr.com.br
Directorios
Muchas gracias¡¡
</t>
  </si>
  <si>
    <t>Desbloquear Cuenta</t>
  </si>
  <si>
    <t>Anguita Rojas, Yohana Paola, CAM</t>
  </si>
  <si>
    <t xml:space="preserve">Estimados solicito el desbloqueo de la siguiente cuenta en AD: 
CL12679780k Johanna Anguita
</t>
  </si>
  <si>
    <t>Solicitud restitución minutos ON NET</t>
  </si>
  <si>
    <t>Estimados se solicita, por favor gestión por minutos ON NET 93207856</t>
  </si>
  <si>
    <t xml:space="preserve">A la espera que se encuentren bien, les agradeceré otorgar minutos a los siguientes celulares,
Celular: 8-9222315
Celular; 6-3101204
</t>
  </si>
  <si>
    <t xml:space="preserve">
Agradeceré cargar 150 minutos adicionales a mi telefono móvil y restituir minutos con net,
</t>
  </si>
  <si>
    <t>Solicitud de servidor</t>
  </si>
  <si>
    <t xml:space="preserve">Miguel,
Por favor ver alternativa para dar solución al servicio de VPN para los CDEC, ¿hay otro servidor disponible para ello?, de todas maneras utilizar la ventana de tiempo de las 12 a 12:30 hrs de hoy para reiniciar, me confirmas por favor de este evento para confirmar que el servicio PrimeWeb quede operativo y accesible por los clientes finales de Chilectra.
</t>
  </si>
  <si>
    <t>Acceso Inet - Invitados</t>
  </si>
  <si>
    <t xml:space="preserve">Estimados,
                Favor generar acceso a internet para la siguiente usuaria:
•	1 conexión
•	5 días
•	Martha Parada
Saludos,
</t>
  </si>
  <si>
    <t>TRAILFILES</t>
  </si>
  <si>
    <t xml:space="preserve">Estimados,
Agradeceré enviar archivos traifiles para los siguientes Devices, que se encuentren en la siguiente ruta de todos los servidores de aplicaciones de TGC.
DEVICES:
CALL_1029.txt
CALL_12110143_0100.txt
CALL_12110024_0100.txt
CALL_12110008_0100.txt
CALL_12110009_0100.txt
RUTA:
\\chlcamap01\PrimeRead\Trailfiles
\\chlcamap02\PrimeRead\Trailfiles
\\chlcamap03\PrimeRead\Trailfiles
\\chlcamap04\PrimeRead\Trailfiles
</t>
  </si>
  <si>
    <t>Link Monitoreo Telemedida</t>
  </si>
  <si>
    <t xml:space="preserve">Juan Carlos,
Por favor tu ayuda para acceder desde la pantalla led a este link.
Saludos.
</t>
  </si>
  <si>
    <t>No puedo ingresar a la red, indica clave bloqueada</t>
  </si>
  <si>
    <t>Carga minutos adicionales</t>
  </si>
  <si>
    <t xml:space="preserve">Favor agregar 50 minutos. Atte.,   LDF
</t>
  </si>
  <si>
    <t>problemas de auricular</t>
  </si>
  <si>
    <t xml:space="preserve">Ramón; Al parecer la línea 7304 de mi teléfono tiene problemas para escucharme en forma clara, agradeceré tu ayuda en este tema.
</t>
  </si>
  <si>
    <t>Restitución minutos on-net</t>
  </si>
  <si>
    <t>Señores, agradeceré restituir minutos on net al teléfono 93227302.</t>
  </si>
  <si>
    <t>Carga de minutos celular</t>
  </si>
  <si>
    <t>Gaete Valenzuela, Iván Mario, CAM</t>
  </si>
  <si>
    <t xml:space="preserve">Estimados junto con saludar, me gustaría que recargaran de minutos mi celular. Para no interrumpir la operación este fin de semana telefono: 09-7410442
</t>
  </si>
  <si>
    <t xml:space="preserve">Señores agradeceré a ustedes me puedan ayudar con la devolución de los minutos que he consumido en llamado a teléfonos de CAM.  Joseline Ramirez   Celular Nº  93214625
</t>
  </si>
  <si>
    <t>Solicitud Clave Internet</t>
  </si>
  <si>
    <t xml:space="preserve">Estimados
Les solicito clave de internet desde el día Lunes 11, los datos son:
Solicitante                          : Beatriz  Sandoval Puga
Número de días               : 5
Número de personas    : 2
e-mail                                  : besp@cam-la.com
Muchas gracias
</t>
  </si>
  <si>
    <t>Favor desbloquear por clave</t>
  </si>
  <si>
    <t xml:space="preserve"> ASIGNACION DE MINUTOS AL MOVIL 9-9716467</t>
  </si>
  <si>
    <t xml:space="preserve">Ramon favor de asignar minutos adicionales, este móvil tiene contacto con despacho de Chilectra para realizar desconexiones en Media Tensión.
</t>
  </si>
  <si>
    <t xml:space="preserve">Estimados: por favor  revisar  el  siguiente equipo,  no puede realizar llamado a números CAM ,  avisa que el límite de consumo no permite que esta llamada sea completada N° 64963121
</t>
  </si>
  <si>
    <t xml:space="preserve">Estimado Juan junto con saludar, favor autorizar 30 minutos a Jose Miguel Miranda y la carga de los minutos On net
</t>
  </si>
  <si>
    <t xml:space="preserve">Ingreso Analista de Remuneraciones </t>
  </si>
  <si>
    <t xml:space="preserve">Estimados a la espera que se encuentren bien,  Agradeceré  mencionado a continuación, copio a la Jefatura,  para que entregue V°B y detalle de recursos,
crear cuenta cl, y correo - otorgar celular y Equipo VICTOR HUGO ARCOS MATURANA  15541991-1
</t>
  </si>
  <si>
    <t xml:space="preserve">Hola Ramón Favor reponer minutos on-net para el número 92257661.
</t>
  </si>
  <si>
    <t xml:space="preserve">Estimados a la espera que se encuentren bien,  Agradeceré  mencionado a continuación, copio a la Jefatura,  para que entregue V°B y detalle de recursos,
crear cuenta cl, y correo - otorgar celular y 	Equipo,  PAULA NICOLE MEJIAS SEPULVEDA 17286980-7
</t>
  </si>
  <si>
    <t xml:space="preserve">Estimados favor reintegrar minutos On-net, telefono: 92801472.  Ademas favor indicar cantidad de minutos asignados ya que siendo hoy 07 de agosto no me permite llamar
</t>
  </si>
  <si>
    <t xml:space="preserve">Estimados solicito a ustedes la reposición de minutos del teléfono móvil 8-9032992.
</t>
  </si>
  <si>
    <t>Reposición minutos 89037543 gracias</t>
  </si>
  <si>
    <t>Reponer minutos cam</t>
  </si>
  <si>
    <t>Solicito instalar y configurar anexo anteriormente ubicado en Tarapacá</t>
  </si>
  <si>
    <t>Minutos Adicionales Roberto Vera</t>
  </si>
  <si>
    <t xml:space="preserve">Estimado Ramon agradeceré asignar 100 minutos adicionales y restituir minutos on net al siguiente usuaria Nombre: Roberto Vera Móvil: 89217163
</t>
  </si>
  <si>
    <t>Estimados Sres. agradeceré gestionar minutos adicionales para el teléfono N° 89207981.</t>
  </si>
  <si>
    <t xml:space="preserve">Minutos para telefono de Javier urrutia </t>
  </si>
  <si>
    <t xml:space="preserve">Estimados: favor gestionar devolución de los minutos consumidos en llamados a teléfonos de CAM a los siguientes usuarios:
Numero 64963120 asignado al Sr. Javier Urrutia
Numero 68307823 asignado al Sr. Jose Varela
</t>
  </si>
  <si>
    <t>Estimado, lo de siempre, necesito puedan liberar los minutos On Net de mi equipo, 68344675,</t>
  </si>
  <si>
    <t xml:space="preserve">RECARGA DE MINUTOS - CELULAR CAM </t>
  </si>
  <si>
    <t xml:space="preserve">Ramon buenas noches. Solicito vuestra gestión para la recarga de minutos para mi celular n° 61933257, gracias.
</t>
  </si>
  <si>
    <t>Devolver minutos On Net de Vladimir Sepulveda</t>
  </si>
  <si>
    <t>Cuenta bloqueada para ingresar a sharepoint</t>
  </si>
  <si>
    <t xml:space="preserve">Incidencia reportes de Display en Business </t>
  </si>
  <si>
    <t xml:space="preserve">Walter,
Por favor envíanos el trail del módulo Business para revisar el error.
Gracias,
</t>
  </si>
  <si>
    <t>ayuda, no puedo ingresar a SharePoint</t>
  </si>
  <si>
    <t>No ingresa a sharepoint</t>
  </si>
  <si>
    <t>Solicita restitución de minutos OnNet</t>
  </si>
  <si>
    <t xml:space="preserve">Estimados junto con saludar, favor restituir minutos OnNet a celular 85020718.
</t>
  </si>
  <si>
    <t>CAMBIO DE NOMBRE EN TELEFONO</t>
  </si>
  <si>
    <t xml:space="preserve">Estimados agradeceré por favor cambiar el nombre en el teléfono, que aun aparece con el nombre de Julia Ramírez.
</t>
  </si>
  <si>
    <t xml:space="preserve"> INCIDENCIA  PRIMEWEB</t>
  </si>
  <si>
    <t>Estimados 
El servicio de PrimeWeb se encuentra con problemas, favor revisar para normalizar.
Pueden probar acceso con el usuario tgc, contraseña tgc.
http://telemedidagc.cam-la.com/PrimeWeb/Graphic</t>
  </si>
  <si>
    <t>Bolsa Roaming - N° 93333116</t>
  </si>
  <si>
    <t>Estimados favor habilitar la siguiente bolsa entre el 08-08-2014 hasta el 11-08-2014 para el número 93333116.  Confirmar cobertura para EE.UU</t>
  </si>
  <si>
    <t xml:space="preserve">Estimados buen día Jonathan Bueno se encuentra sin minutos, se solicita que se carguen los minutos On Net. Fono 71396573
</t>
  </si>
  <si>
    <t>script en la base de datos chlcambd02</t>
  </si>
  <si>
    <t xml:space="preserve">Estimados,
Favor ejecutar script en la base de datos chlcambd02
Atte.,
</t>
  </si>
  <si>
    <t>Señores, favor restituir minutos al teléfono 93227302.</t>
  </si>
  <si>
    <t>Minutos NET 90153790</t>
  </si>
  <si>
    <t xml:space="preserve">Ramón favor devolver minutos NET  a fono 90153790
</t>
  </si>
  <si>
    <t>WIFI para invitado Chilexpress</t>
  </si>
  <si>
    <t xml:space="preserve">Estimados
Se requiere credendial de invitado para WIFI, a las 10.00 hrs del dia de hoy, por capacitación a nuevo proveedor Chilexpress.
</t>
  </si>
  <si>
    <t>Desbloquear cuenta y verificar confianzas del dominio</t>
  </si>
  <si>
    <t>agenda</t>
  </si>
  <si>
    <t xml:space="preserve">Ramón: ha solicitud del Sr. Matías del Rio (quien nos copia) agradeceré me puedas activar su agenda.
</t>
  </si>
  <si>
    <t>buzón ,Salas de Reuniones</t>
  </si>
  <si>
    <t xml:space="preserve">Ramon favor de tu gestión para crear Buzones para la administración de las salas de reuniones de Santa Maria, la persona quien administrara será Maria Isabel Peralta.
</t>
  </si>
  <si>
    <t>equerimiento de desactivaciòn de 2 SIMCARD y Cambio de equipo Celular</t>
  </si>
  <si>
    <t xml:space="preserve">Juan por favor aprobar cambio de celular.
</t>
  </si>
  <si>
    <t>smartview</t>
  </si>
  <si>
    <t xml:space="preserve">Estimados junto con saludar, solicito me puedan instalar smartview 
</t>
  </si>
  <si>
    <t>MINUTOS CAM (94691452)</t>
  </si>
  <si>
    <t>resetear clave de red</t>
  </si>
  <si>
    <t xml:space="preserve">Estimado Ramon agradeceré cargar 150 minutos adicionales y restituir minutos on net,
</t>
  </si>
  <si>
    <t xml:space="preserve">Ingreso Administrador de contrato </t>
  </si>
  <si>
    <t xml:space="preserve">A la espera que se encuentren bien,  Agradeceré,  mencionado a continuación, copio a la subgerencia para que entregue V°B y detalle de recursos,
crear cuenta cl, y correo /otorgar celular /Equipo al Sr. MARCOS ANTONIO ZÚÑIGA FUENTES 10.517.119-6
</t>
  </si>
  <si>
    <t xml:space="preserve">SOLICITA CONFIGURACION IMPRESORA </t>
  </si>
  <si>
    <t>Fuentes Flores, Maritza Alejandra, EXTERNO</t>
  </si>
  <si>
    <t xml:space="preserve">Estimados: Será posible que me puedan configurar mi correo maff@cam-la.com en la impresora del 5 piso, ya que constantemente estoy escaneando documentos para el área de reclutamiento y selección de personal
</t>
  </si>
  <si>
    <t>Cámara fotográfica digital minimo 5 megapixel</t>
  </si>
  <si>
    <t xml:space="preserve">Ramón necesitamos 2 cámaras digitales para implementar cuadrillas de Medidas Eléctricas
</t>
  </si>
  <si>
    <t>Anclar computador</t>
  </si>
  <si>
    <t xml:space="preserve">Estimados por favor, necesito solicitar candado para anclar el notebook lenovo al escritorio te lo agradecería.
</t>
  </si>
  <si>
    <t>Configurar anexo a Usuario Mauricio Herrera</t>
  </si>
  <si>
    <t>Herrera Mardones, Mauricio Andres, CAM</t>
  </si>
  <si>
    <t xml:space="preserve">Ramon por favor configurar anexo a Maurio Herrera  el trabaja con Humberto Barria ( Andres Leiva)
IP 172.5.22.141  SOT
</t>
  </si>
  <si>
    <t>Creación Anexo</t>
  </si>
  <si>
    <t>Estimados configura anexo telefonico asociado al ceco de Jorge Castro</t>
  </si>
  <si>
    <t>Problemas con chip móvil 91622053</t>
  </si>
  <si>
    <t xml:space="preserve">Estimado Ramón de acuerdo a lo conversado, te solicito favor gestionar el cambio del chip de mi móvil manteniendo el numero, lo anterior obedece, a que el chip se suelta dejando inoperativo el teléfono.
</t>
  </si>
  <si>
    <t>Pedir Alta de equipo en el AD</t>
  </si>
  <si>
    <t xml:space="preserve">Ramon por favor solicitar el alta del siguente equipo en el AD chlcamp111665
</t>
  </si>
  <si>
    <t>Configurar Anexo SOT CHL</t>
  </si>
  <si>
    <t>favor habilitar telefono fijo</t>
  </si>
  <si>
    <t>Link de descarga Fluke Ti30</t>
  </si>
  <si>
    <t xml:space="preserve">Estimado Luis Miguel:
Se encontró el link, se adjunta.
http://en-us.fluke.com/support/software-downloads/fluke-ti20-and-ti30-software-and-firmware-upgrade.html?fbid=54S65S4ErzD
</t>
  </si>
  <si>
    <t>problemas de intermitencia en la conexión a la aplicación CALLER</t>
  </si>
  <si>
    <t xml:space="preserve">Estimado Juan Carlos 
Favor enviar los trail de los caller de todas las Maquinas
Atte.
</t>
  </si>
  <si>
    <t>Solicitud de respuesto Toner Tinta</t>
  </si>
  <si>
    <t xml:space="preserve">Estimado Ramon se solicita el repuesto del TONER para la impresora 	Impresora ubicada en las dependencias del CIT en Domingo santa Maria, Av. Presidente Eduardo Frei Montalva 1377, Independencia Santiago Número de inventario o control de Activo CH-111326 Modelo:MP 201 SPF Serie:W3029504715
</t>
  </si>
  <si>
    <t xml:space="preserve">Ramon ID:W662H500090 10.33.65.6   corresponde a impresora
</t>
  </si>
  <si>
    <t>Revisión punto red</t>
  </si>
  <si>
    <t>Señores, favor revisar punto de red D-21 en Santa Maria.  No tiene conexión.</t>
  </si>
  <si>
    <t xml:space="preserve"> Factura sin conformidad 300311029154</t>
  </si>
  <si>
    <t xml:space="preserve">Estimado favor su ayuda, La OC 300311029154 arroja lo siguiente  Error:La Sucursal de Proveedor (VALUE=175784) no es una sucursal de proveedor de compra activa ni válida.
</t>
  </si>
  <si>
    <t>PROBLEMAS CON LÍNEA TELEFÓNICAS FIJAS</t>
  </si>
  <si>
    <t>Estimados informo a ustedes que desde ayer están las líneas telefónicas fijas con problemas en la zona 2, piso 2, solicito resolver .</t>
  </si>
  <si>
    <t>Configurar Anexo Casino</t>
  </si>
  <si>
    <t>Solicito configurar anexo en casino Sta. Maria</t>
  </si>
  <si>
    <t xml:space="preserve">Ramon por favor solictar el alta del siguiente equipo en el AD  chlcamp111673
</t>
  </si>
  <si>
    <t>RV: \\camgesdoc\chile\pyp\syp\Fotos_SOT</t>
  </si>
  <si>
    <t xml:space="preserve">Ramón, este es el link.Estimado Javier, del listado entregado por usted el día Jueves 14 de Agosto de 2014 adjunto detalle de lo escaneado.
Favor revisar Link \\camgesdoc\chile\pyp\syp\Fotos_SOT donde he ido copiando dichos documentos.  
</t>
  </si>
  <si>
    <t>usuario skype</t>
  </si>
  <si>
    <t xml:space="preserve">
Miguel,
Junto con saludar quisiera solicitar el usuario para la configuración de Skype, ya que debo viajar esta próxima semana y debo estar conectado.  Agradeceria me pudieras ayudar con este tema.
</t>
  </si>
  <si>
    <t>Arcos Maturana, Victor Hugo, CAM</t>
  </si>
  <si>
    <t xml:space="preserve">Ramon por favor configurar el anexo del nuevo  usuario de RR.HH de la sede de Santa Maria (Virtor Arcos) IP 172.5.22.44
</t>
  </si>
  <si>
    <t>Configurar Anexo Marco Marambio</t>
  </si>
  <si>
    <t>Marambio Carrasco, Marco Antonio, CAM</t>
  </si>
  <si>
    <t xml:space="preserve">Ramon por favor configurar anexo de Marco Marambio IP 172.5.22.50
</t>
  </si>
  <si>
    <t>Dar de Alta equipo en el AD</t>
  </si>
  <si>
    <t xml:space="preserve">Ramon por favor solicita el alta del siguiente equipo en el AD  chlcamp111666
</t>
  </si>
  <si>
    <t>Crear Usuarios en Impresora</t>
  </si>
  <si>
    <t xml:space="preserve">Estimados favor crear usuarios para escaneo en impresora 5 to piso Pedro Marín – Mario Garrido.
</t>
  </si>
  <si>
    <t>Toner impresora 6 Sta Maria  2 piso</t>
  </si>
  <si>
    <t xml:space="preserve">Señores solicito 2 toner para la impresora N° 6 del 2° piso dependencias de Sta Maria
</t>
  </si>
  <si>
    <t>Mejias Sepulveda, Paula Nicole, CAM</t>
  </si>
  <si>
    <t xml:space="preserve">Ramón se procedio a modificar el CL de la cuenta del usuario solicitado login: CL172869807
</t>
  </si>
  <si>
    <t>Toner</t>
  </si>
  <si>
    <t xml:space="preserve">Ramon quisiera solicitar un tóner para la nueva impresora que instalaron en el primer piso del SOT, Ricoh MP 2553.
</t>
  </si>
  <si>
    <t>Solicitud creación de usuario impresora</t>
  </si>
  <si>
    <t>Lecaros Caddeo, Fernanda De Los Angeles, CAM</t>
  </si>
  <si>
    <t xml:space="preserve">Estimados muy buenos días junto con saludar, solicito la creación de usuario en impresora ID-00198 (5to piso) para escanear.
</t>
  </si>
  <si>
    <t>Docking</t>
  </si>
  <si>
    <t xml:space="preserve">Ramon me puedes conseguir por favor una docking para usar acá.
</t>
  </si>
  <si>
    <t>SOLICITUD DE MODIFICACION DE PERFIL ORACLE (COASIN)</t>
  </si>
  <si>
    <t xml:space="preserve">Juan Carlo presentamos problemas de intermitencia en la conexión a la aplicación CALLER
Los tiempos de respuesta son muy largos
Tus comentarios
</t>
  </si>
  <si>
    <t>Creación de niveles para materiales coasin</t>
  </si>
  <si>
    <t xml:space="preserve">Ramon agradeceré solicitar la creación de niveles para el maestro de materiales de Coasin.
</t>
  </si>
  <si>
    <t>Sanchez Martinez, Isabel del Rosario, EXTERNO</t>
  </si>
  <si>
    <t>configurar anexo asociado al SOT CHL</t>
  </si>
  <si>
    <t>Problema accesibilidad Oracle</t>
  </si>
  <si>
    <t xml:space="preserve">Estimados tengo inconvenientes al querer ingresar a Oracle, he cambiado la contraseña, pero el sistema la  rechazada.
Usuario cl128620087
</t>
  </si>
  <si>
    <t xml:space="preserve">Ramon por favor podrias solicitar el alta del siguiente equipo en el AD chlcamf111530
</t>
  </si>
  <si>
    <t>Asignar móvil</t>
  </si>
  <si>
    <t xml:space="preserve">Sres., favor asignar móvil al Sr. Esteban Lopez Plan de datos y 100 minutos.
</t>
  </si>
  <si>
    <t>No puede ingresar a la red</t>
  </si>
  <si>
    <t>Asignacion de CL y configuracion de Cuenta</t>
  </si>
  <si>
    <t>Estimados a la espera que se encuentren bien, favor agradeceré otorgar cuenta cl y correo para alumno en práctica del área de Procesos de Negocio.   Copio a la jefatura para que entregue V°B y solicite recursos,  Equipo, puesto de Trabajo Juan Francisco Campaña Smart 18019064-3</t>
  </si>
  <si>
    <t xml:space="preserve">Solicito vuestra ayuda en lo siguiente: Es necesario modificar la responsabilidad ´CAM Chile Adm Despacho´, agregando la operación n° 8 y n° 9 (En imagen adjunta aparece la ruta que se debe seguir para acceder a las transacciones).
Favor dar celeridad a una solución para este requerimiento, gracias.
Quedo atento a vuestros comentarios.
</t>
  </si>
  <si>
    <t>Solicitud de Aplicación</t>
  </si>
  <si>
    <t>Srs., agradeceré gestionar instalación de aplicación SAMAT para consultas. Usuario Cl 097954216.</t>
  </si>
  <si>
    <t xml:space="preserve">Estimados creo que se nos paso pedir el cambio de uso de separador en el formulario de impresión de OC. Hoy sale como ´coma y punto´ y debe ser, ´punto y coma´.
</t>
  </si>
  <si>
    <t>Solicitud tóner impresora San Miguel</t>
  </si>
  <si>
    <t xml:space="preserve">Estimados junto con saludar, agradeceré gestionar tóner para impresora ubicada en San Miguel, ya que, en estos momentos no tenemos reserva.
</t>
  </si>
  <si>
    <t>Tóner impresora</t>
  </si>
  <si>
    <t xml:space="preserve">Ramón nos puedes conseguir tóner para impresora Ricoh módelo MP2553.
</t>
  </si>
  <si>
    <t>Estimados favor de cargar 50 minutos adicionales al este móvil  y ver la factibilidad de enviar informe detalle de las llamadas efectuadas entre la ultima carga de minutos solicitadas 8/8/2014 y hoy.</t>
  </si>
  <si>
    <t>Autorizado. 100 minutos</t>
  </si>
  <si>
    <t>Solicitud de toner</t>
  </si>
  <si>
    <t xml:space="preserve">Estimados favor gestionar la reposición de 2 toner para la impresora  Rico aficio mp 201 serie w3039502906, segundo piso ala Norte,   Av. Frei Montalva # 1377 a nombre de Magda Tapia.
</t>
  </si>
  <si>
    <t xml:space="preserve">Solicitud de revisión </t>
  </si>
  <si>
    <t>Estimados buen día, favor gestionar visita de técnico para revisar acceso a Portal inmobiliario de Chilectra. Desde ya gracias.  Juan Costa Campos 13.661.113-5 Av. Edo. Frei Montalva 1377, independencia Inv/ 111116</t>
  </si>
  <si>
    <t xml:space="preserve">Ramon acuso recibo de Sim card, pero aun no está activa, favor activar urgente.
</t>
  </si>
  <si>
    <t xml:space="preserve">Estimado Ramón favor te solicito liberar minutos On Net, de mi celular 95477113
</t>
  </si>
  <si>
    <t>Estimado Ramon favor Cargar Minutos On Net , gracias.</t>
  </si>
  <si>
    <t>Señores agradeceré a ustedes me puedan ayudar con la restitución de los minutos que he consumido.
James Lagos celular 61914016
Christopher Lagos Celular  92800907</t>
  </si>
  <si>
    <t>Carga minutos 89037543 gracias</t>
  </si>
  <si>
    <t xml:space="preserve">Carga minutos 89037543 gracias Atte. Juan Bascuñan
</t>
  </si>
  <si>
    <t>Error reporte oracle</t>
  </si>
  <si>
    <t xml:space="preserve">Estimados el reporte hsp en Oracle, presenta problema al extraerlo, según pantallazo.
</t>
  </si>
  <si>
    <t>cuenta de dominio</t>
  </si>
  <si>
    <t xml:space="preserve">Estimados
Solicito ayuda en el desbloqueo de cuenta para usuario Victor Maldonado cl09474444k
saludos.
</t>
  </si>
  <si>
    <t>MINUTOS OF-NET 93494758</t>
  </si>
  <si>
    <t xml:space="preserve">Estimados favor asignar minutos OF-NET del numero 93494758
</t>
  </si>
  <si>
    <t>Claves TI</t>
  </si>
  <si>
    <t xml:space="preserve">Luis.
Hay tres funcionarios de Coasin en la sala de reuniones de Finanzas que necesitan clave de internet, favor tus gestiones.
RUT	NOMBRE
  13437391-1	PANTOJA  RAVEST,KATHERINE MARISOL
  10924472-4	MAUREIRA  RIQUELME,RAUL AQUILES
  12809738-4	CARO  ORTIZ, JULIETTE DEL CARMEN
</t>
  </si>
  <si>
    <t>Minutos NET CAM 7</t>
  </si>
  <si>
    <t>Brigada 7, CAM</t>
  </si>
  <si>
    <t xml:space="preserve">Estimados se agradece  devolver minutos net de Brigada CAM 7, Zona Valdivia celular numero 61933491.
</t>
  </si>
  <si>
    <t>Desbloqueo Cuenta Dominio</t>
  </si>
  <si>
    <t>Desbloqueo Clave de Dominio</t>
  </si>
  <si>
    <t>Clave de red bloqueda, no permite cambiar la clave.</t>
  </si>
  <si>
    <t>Carga de minutos Eduardo Riquelme</t>
  </si>
  <si>
    <t>Estimado Ramon , agradeceré gestionar carga de minutos al equipo 9-1629778 de Eduardo Riquelme, gracias.</t>
  </si>
  <si>
    <t>telefono malo</t>
  </si>
  <si>
    <t xml:space="preserve">Ramon envío datos solicitados, el teléfono fue retirado a Christopher Hormazabal y asignado a Jose Marquez RUT:13.887.448-6 IMEI 013224/00/630950/5 
</t>
  </si>
  <si>
    <t>Cuenta de dominio</t>
  </si>
  <si>
    <t xml:space="preserve">Estimados,
Solicito ayuda en el desbloqueo de cuenta para usuario Pascual Mansilla cl13001836K, usuario señala que en unos minutos mas se debe ir a terreno.
Saludos.
</t>
  </si>
  <si>
    <t xml:space="preserve">Ramón, buenas tardes, requiero 50 minutos adicionales en mi equipo en forma temporal, me avisas si es posible o como procedo, 
</t>
  </si>
  <si>
    <t>Dar de alta equipos en la red</t>
  </si>
  <si>
    <t xml:space="preserve">Ramon. por favor podrias solicitar el alta de estos equipos en el AD chlcamp111667 y chlcamp111668 
</t>
  </si>
  <si>
    <t xml:space="preserve">Estimados me pueden gestionar la recarga de minutos a mi móvil por favor.  El N° es  68315644.
</t>
  </si>
  <si>
    <t>No reconoce clave, favor resetear</t>
  </si>
  <si>
    <t xml:space="preserve">Estimado Ramón agradeceré reversar los minutos compañía.
</t>
  </si>
  <si>
    <t xml:space="preserve">Estimado Ramón dolicito se pueda  devolver minutos OT NET  de celular n° 74778624 asignado a  Julio Medina
</t>
  </si>
  <si>
    <t>Cambio Telefono Manuel Vergara</t>
  </si>
  <si>
    <t xml:space="preserve">Estimado Ramon agradeceré poder gestionar el cambio de equipo celular por deterioro (es casi imposible poder comunicarse) al señor Manuel Vergara N 93450756, considerar además,  agregar plan de datos para equipo móvil
Las cuentas son  : CECO 6510 ORDEN 1392 
</t>
  </si>
  <si>
    <t>Ramón, hoy recibí el equipo y funciona sin problemas, sin embargo el docking, mouse y teclado existente no se pueden reutilizar, agradecer favor su cambio. Con los existentes, te los hago llegar?.</t>
  </si>
  <si>
    <t>Solictud de Docking para nuevo Notebook</t>
  </si>
  <si>
    <t xml:space="preserve">Estimados hoy me he enterado que me van a cambiar el Notebook que está a mi cargo.  Lamentablemente no viene con el Docking, por lo que les solicito puedan gestionar uno
</t>
  </si>
  <si>
    <t xml:space="preserve">Minutos On net </t>
  </si>
  <si>
    <t xml:space="preserve">Estimados favor reponer los minutos al móvil  9-342 47 98
</t>
  </si>
  <si>
    <t xml:space="preserve">Carga Minutos </t>
  </si>
  <si>
    <t>Ramon favor restituir minutos para el número 68319648</t>
  </si>
  <si>
    <t>Solicitud de Minutos Celular.</t>
  </si>
  <si>
    <t xml:space="preserve">Ramon favor asignar 60 minutos adicionales
</t>
  </si>
  <si>
    <t xml:space="preserve">Estimados agradecer asignar minutos On-Net del siguiente celular 061590064
</t>
  </si>
  <si>
    <t>Solicitu clave invitado</t>
  </si>
  <si>
    <t xml:space="preserve">Estimados
Necesitaremos una nueva clave para el día Jueves 14 de Agosto; los datos son:
Invitado                               : Gonzalo Rosado
Empresa                              : Graña y Montero
Número de días               : 1
e-mail                                  : besp@cam-la.com
Muchas gracias,
</t>
  </si>
  <si>
    <t>mena.espinoza@gym.com.pe has sent you a file via WeTransfer</t>
  </si>
  <si>
    <t xml:space="preserve">Estimados, buenas tardes, por favor su ayuda para la descarga del video que se indica más abajo. Gracias. 
</t>
  </si>
  <si>
    <t>Minutos Net 97415440</t>
  </si>
  <si>
    <t xml:space="preserve">Estimado a solicitud de don Mauricio  Favor asignar minutos al  número 97415440.
</t>
  </si>
  <si>
    <t xml:space="preserve"> Solicitud ingresar usuario a impresora piso 6 puente suecia</t>
  </si>
  <si>
    <t>Gutierrez Moller, Esteban Ignacio, CAM</t>
  </si>
  <si>
    <t xml:space="preserve">Buenas Tardes favor ingresar mi usuario (correo) a la impresora del piso 6 para así poder escanear e ingresar mi correo de forma rápida. Gracias
</t>
  </si>
  <si>
    <t xml:space="preserve">Aprovechemos de agregar 50 minutos libres, por favor.
Atte., LDF
</t>
  </si>
  <si>
    <t>Restitución de Minutos</t>
  </si>
  <si>
    <t>Estimados favor restituir minutos al número   93227327</t>
  </si>
  <si>
    <t>El anexo no genera llamadas externas ni al 2222</t>
  </si>
  <si>
    <t>tonner impresoras</t>
  </si>
  <si>
    <t xml:space="preserve">Estimados junto con saludarles, solicito de su ayuda para adquirir toner para la impresora de color (1 cyan y 2 negro) y para la impresora blanco y negro.
</t>
  </si>
  <si>
    <t xml:space="preserve">Sres. Por favor gestionar minutos net 74781046.
</t>
  </si>
  <si>
    <t>Cambio de telefono con plan de datos</t>
  </si>
  <si>
    <t>Estimado agradeceré puedan proceder con lo solicitado por Mario H..</t>
  </si>
  <si>
    <t>Estimados favor verificar y mover si es necesario la siguientes estaciones de trabajos en el AD de Chile en el repositorio asociado al mismo Chlcamp111674 esta debe ser parte del GPO “Custom_WSUS_CAMChile_Users</t>
  </si>
  <si>
    <t>Acceso a la carpeta compartida</t>
  </si>
  <si>
    <t>Estimado, 
Junto con saludar, le escribo para comunicarles que no puedo acceder a la carpeta compartida del laboratorio, lo cual me aparece el siguiente mensaje
Quedo a la espera de una pronta solución, ya que debido a esto me retrasa en los trabajos coordinados porque toda la información se encuentra ahí.</t>
  </si>
  <si>
    <t>MINUTOS OF NET NUMERO 92431447</t>
  </si>
  <si>
    <t xml:space="preserve">Estimados favor asignar minutos OF-NET al siguiente numero 92431447 Rolando Urriola
</t>
  </si>
  <si>
    <t>Falla de correo</t>
  </si>
  <si>
    <t xml:space="preserve">Estimado tengo  un problema con acceder a mi correo desde el computador de CAM me pide la clave de acceso y  no funciona.  También no puedo acceder por webmail de  la pagina de CAM.   atento a sus comentarios.   se despide atte Sergio González  Castillo 
</t>
  </si>
  <si>
    <t>Desperfecto técnico con  VPN</t>
  </si>
  <si>
    <t xml:space="preserve">Estimados
Junto con saludarlos, comento que  he perdido la conexión VPN con el CDEC- SING. El servidor empleado para realizar esta conexión  es el 10.33.61.16.
Solicito por favor la restauración de la conexión de la VPN, ya que nos encontramos en periodo de actualizaciones en los servidores del cliente.
De antemano muchas gracias por sus gestiones.
Saludos cordiales.
</t>
  </si>
  <si>
    <t>Estimados, agradeceré cambiar el nombre del anexo de Boris Barraza a Humberto Barría.</t>
  </si>
  <si>
    <t>Minutos N° +56 9 7 477 5931</t>
  </si>
  <si>
    <t xml:space="preserve">Estimados favor reponer minutos ON- NET al número +56974775931.
</t>
  </si>
  <si>
    <t>Punto de red</t>
  </si>
  <si>
    <t>Señores favor incluir correos en la impresora, de acuerdo  a detalle adjunto.
Nombre	Correo eléctronico
Angelo Sanguinetti	amsc@cam-la.com
Alicia Flores	aafr@cam-la.com
Maria Isabel Peralta	mipo@cam-la.com
Daniel Sanchez	dgsp@cam-la.com
Jaime Vergara	jvb@cam-la.com
Juan Calderón	jacc@cam-la.com
Ricardo Varas	revm@cam-la.com
Fernando Suazo	fbss@cam-la.com
Rolando Urriola	rul@cam-la.com
Juan Esparza	jieq@cam-la.com
Florencio Araya	fae@cam-la.com
Moises Zarate	mza@cam-la.com</t>
  </si>
  <si>
    <t xml:space="preserve">Favor agregar 50 minutos libres.  Atte.,  LDF
</t>
  </si>
  <si>
    <t>Estimados junto con saludar, les solicito la repocicion de los minutos o en su efecto el 40% adicional gracias</t>
  </si>
  <si>
    <t>Estimado Ramón;  De acuerdo a lo conversado favor devolver minutos CAM</t>
  </si>
  <si>
    <t xml:space="preserve">Señores, favor asignar 50 minutos libres. Atte.,  LDF
</t>
  </si>
  <si>
    <t xml:space="preserve"> solicitud de minutos Mauricio Morales</t>
  </si>
  <si>
    <t xml:space="preserve">Don Ramón a solicitud de don Mauricio, favor devolver minutos a su celular
</t>
  </si>
  <si>
    <t>Favor cargar minutos a SIM 93207856</t>
  </si>
  <si>
    <t xml:space="preserve">Estimados, le podrían dar acceso a internet a 3 personas de Coasin? Fernando Eberl, Katherine Pantoja y Luis Castro. Estamos en reunión ahora y necesitan conectarse.
Gracias!
</t>
  </si>
  <si>
    <t>Avendaño Mira, Michelle Jazmin, EXTERNO</t>
  </si>
  <si>
    <t>PLATAFORMA MAXIMISE PARA EMISION DE GUIAS</t>
  </si>
  <si>
    <t>Poblete Ragninqueo, Francisco Javier, EXTERNO</t>
  </si>
  <si>
    <t>Estimado Luis soy Dussan, estoy con la persona que emitirá las Guias desde nuestra plataforma MAXIMISE, sin embargo no hemos logrado acceder al Runtime de Maximise para Internet,, ya que tiene el acceso bloqueado. También si es posible permitir el acceso para dejar habilitado el navegador de Maximise en el escritorio así el usuario puede acceder en forma directa a la plataforma</t>
  </si>
  <si>
    <t>ver el tema de los Caller  y unpacker</t>
  </si>
  <si>
    <t xml:space="preserve">Juan Carlos favor ver el tema de los Caller  y unpacker
Por otro lado se está  viendo el tema de la consulta a la tabla vTou  que demanda mucho recurso a la base de datos mencionado por Miguel, esto lo estamos analizando La gente de Prime
Favor bajar los servicios y volverlos a subir el servicio Caller  y el programa  unpacker
Agradeciendo tu gestión 
</t>
  </si>
  <si>
    <t>Teclado y mouse</t>
  </si>
  <si>
    <t>Jara Romero, Ester María, CAM</t>
  </si>
  <si>
    <t xml:space="preserve">Estimados solicito el envío de 1 teclado y 1 mouse a la sede Zenteno 2, para la usuaria Ester Jara, debido a los que posee actualmente se mojaron con la lluvia y no funcionan.
</t>
  </si>
  <si>
    <t xml:space="preserve">TICKET 799440 - LISTA DE DISTRIBUCION ALTA </t>
  </si>
  <si>
    <t xml:space="preserve">Don Luis agradeceré pueda incluir a las siguientes personas como destinatarios 
Moises Zarate  mza@cam-la.com
Ricardo Varas revm@cam-la.com
</t>
  </si>
  <si>
    <t xml:space="preserve"> cuenta de dominio bloqueada</t>
  </si>
  <si>
    <t>Solicito ayuda en el desbloqueo de cuenta de dominio para los siguientes usuarios.
Jose Miranda cl07053228k</t>
  </si>
  <si>
    <t>Solicito ayuda en el desbloqueo de cuenta de dominio para los siguientes usuarios.
Juan Coronado cl126286589</t>
  </si>
  <si>
    <t>Cambio de equipo (Telefono Movil)</t>
  </si>
  <si>
    <t>Ramos Cerda, José Luis, CAM</t>
  </si>
  <si>
    <t xml:space="preserve">Estimados se solicita el cambio de aparato manteniendo el mismo chip
</t>
  </si>
  <si>
    <t xml:space="preserve">Miguel junto con saludar solicito activar roaming de teléfono, ya que viajo y estare en Lima desde el 26 al 29 de Agosto
</t>
  </si>
  <si>
    <t>contratos EECC</t>
  </si>
  <si>
    <t xml:space="preserve">Estimados adjunto Contratos EECC.( link de descarga) http://201.238.207.22/Contratos.rar atento a sus comentarios saludos,
</t>
  </si>
  <si>
    <t>Bloque de correo RR:HH</t>
  </si>
  <si>
    <t>Estimado soy Milton Negron, informo que mi correo mons@cam-la.com se encuentra bloqueado no puedo ingresar me pide clave constantemente.</t>
  </si>
  <si>
    <t>hora servidores</t>
  </si>
  <si>
    <t xml:space="preserve">Estimados,
Favor me puedes dar la hora del servidor de aplicación CHLCAMAP05, CHLCAMAP06 y CHLCAMBD01
Atte.,
</t>
  </si>
  <si>
    <t>Acceso a direccion IP para solicitar ODT</t>
  </si>
  <si>
    <t xml:space="preserve">Agradeceré me puedas ayudar ya que no puedo ingresar a la dirección de la imagen y no me queda claro si se cayó la conexión o mi muy particular cl no puede acceder. 
Favor tu ayuda ya que necesito generar las ODT en forma diaria para poder recibir el trabajo que nos asigna nuestro cliente Chilectra.
</t>
  </si>
  <si>
    <t xml:space="preserve">Usuaria Loreto Sanchez Marchant tiene dificultada para ingresar a carpeta compartida \\chlnaspiso9\GPN. Error señala que no cuenta con los permisos.
Saludos
</t>
  </si>
  <si>
    <t xml:space="preserve">PI11164-  PI11165 - MACROLOTE 26 A, COLINA RV: rpinochet@security.cl has sent you a file via </t>
  </si>
  <si>
    <t>Me ayudas con este tema??’</t>
  </si>
  <si>
    <t>Consulta roaming</t>
  </si>
  <si>
    <t>Activar roaming para Perú</t>
  </si>
  <si>
    <t>Teléfono celular con voz y dato</t>
  </si>
  <si>
    <t>Hola Ramón, tú ayuda para contar con un equipo para Víctor Arcos.</t>
  </si>
  <si>
    <t>Error en acceso a SIOT</t>
  </si>
  <si>
    <t>Donoso Lara, Ernelso Augusto, CAM</t>
  </si>
  <si>
    <t xml:space="preserve">Señores se ha hecho imposible el ingreso a la página www.siot.cam-la.com solicito apoyo para solucionar este problema. Envío  imagen del error
</t>
  </si>
  <si>
    <t>Activar roaming</t>
  </si>
  <si>
    <t xml:space="preserve">Estimado Ramón de acuerdo a lo conversado agradeceré activar roaming de mi teléfono, el domingo viajo a Colombia y estaré allá hasta el 31 de Agosto
</t>
  </si>
  <si>
    <t>Habilitar chip N° 3100061453201</t>
  </si>
  <si>
    <t xml:space="preserve">Ramón de acuerdo a lo conversado temprano, favor habilitar chip según referencia
</t>
  </si>
  <si>
    <t xml:space="preserve">Solicitud  visita técnico </t>
  </si>
  <si>
    <t xml:space="preserve">Ramón favor coordinar la visita del técnico para revisar la impresora Rico aficio mp 201 serie w3039502906, segundo piso ala Norte,   Av. Presidente Eduardo Frei Montalva # 1377 , tiene problemas con un engranaje.
</t>
  </si>
  <si>
    <t>Cambio de Estacion de trabajo</t>
  </si>
  <si>
    <t xml:space="preserve">Estimados gusto en saludar,  Informo sobre el cambio de escritorio de personal Administrativo Alicia Flores quien pasa a depender del área antihurto.  El cambio se desarrollara el día de hoy, si existen problemas para la habilitación  de los puntos agradeceré vuestra colaboración
</t>
  </si>
  <si>
    <t>modificacion de correo AF@CAM-LA.COM</t>
  </si>
  <si>
    <t xml:space="preserve">Estimados favor de gestionar la modificación del correo  af@cam-la.com Se debe llamar Fin@cam-la.com
Usuarios :  Karem Robles kerg@cam-la.com y Miguel Cañete mact@cam-la.com.  Necesitamos esta gestión para sacar un comunicado de mucha importancia
</t>
  </si>
  <si>
    <t>minutos 89037543</t>
  </si>
  <si>
    <t>Archivos   UNPACKER_trail, CALLER_trail</t>
  </si>
  <si>
    <t xml:space="preserve">Juan Carlos buenos días 
Tenemos problemas con los servidores mira el pandora esta la tope
Favor enviar los archivos   CALLER_trail,  UNPACKER_trail, del directorio C:\PrimeRead\Trailfiles de los servidores :
CHLCAMAP01
CHLCAMAP02
CHLCAMAP03
CHLCAMAP04
Agradeciendo su colaboración
</t>
  </si>
  <si>
    <t>medidor  02136866 el archivo debe ser CALL_02136866 _trail</t>
  </si>
  <si>
    <t xml:space="preserve">Estimado Juan Carlos
Se necesita en forma urgente el trail del medidor  02136866 el archivo debe ser CALL_02136866 _trail en la carpeta    PrimeRead\Trailfiles
Favor buscar en todos los servidores de llamada donde este activo el caller service
Favor  esto  es urgente
Se agradece su gestión
</t>
  </si>
  <si>
    <t>Sanchez Maulen, Camila Fernanda, CAM</t>
  </si>
  <si>
    <t>Ingreso y anexo asociado al servicio analista</t>
  </si>
  <si>
    <t xml:space="preserve">Estimados, buenas tardes podrían revisar a que se debe lentitud de navigator
</t>
  </si>
  <si>
    <t>Ingreso red bloqueado</t>
  </si>
  <si>
    <t>No permite ingresar al correo, favor reiniciar clave</t>
  </si>
  <si>
    <t>Desde ayer que no permite enviar correos.</t>
  </si>
  <si>
    <t xml:space="preserve">Solicitud :activacion telefono </t>
  </si>
  <si>
    <t xml:space="preserve">Señores : Atravez del presente solicito a ustedes la activación del  equipo Movistar numero:68308575
Que se encuentra bloqueado para generar llamadas, solicito además indicar la cantidad de minutos asignados al móvil.
Agradeciendo de antemano vuestra  gestión se despide Atte
</t>
  </si>
  <si>
    <t xml:space="preserve">Estimado Ramon favor de gestionar tóner para multifuncional de Morosidad.
</t>
  </si>
  <si>
    <t>Costa Campos, Juan, CAM</t>
  </si>
  <si>
    <t>Estado Navigator</t>
  </si>
  <si>
    <t xml:space="preserve">Estimados, buen día podrían revisar estado de Navigator, debido a que está muy lento.  Muchas gracias.
</t>
  </si>
  <si>
    <t>Estimados favor verificar y mover si es necesario la siguientes estaciones de trabajos en el AD de Chile en el repositorio asociado al mismo:
Chlcamp111731 - Chlcamp111732
Esta debe ser parte del GPO “Custom_WSUS_CAMChile_Users”.</t>
  </si>
  <si>
    <t>Cam GDFY-40</t>
  </si>
  <si>
    <t>No recibo correos</t>
  </si>
  <si>
    <t>Clave bloqueda y no bajan correos asociados.</t>
  </si>
  <si>
    <t xml:space="preserve">Delivery to the following recipient failed permanently:
     vdab@cam-la.com
Technical details of permanent failure:
Google tried to deliver your message, but it was rejected by the server for the recipient domain cam-la.com by mail.cam-la.com. [200.62.152.53].
</t>
  </si>
  <si>
    <t>Celular con Plan de datos</t>
  </si>
  <si>
    <t>celular con plan de datos, con 150 minutos de llamados</t>
  </si>
  <si>
    <t>Devolución Minutos Movistar Daniel Campos</t>
  </si>
  <si>
    <t>Estimados, agradeceré activen la devolución de minutos entre Cía de celular de Daniel Campos (56994326822</t>
  </si>
  <si>
    <t xml:space="preserve">solicitud </t>
  </si>
  <si>
    <t xml:space="preserve">Señores mediante correo solicito candado para notebook lenovo
</t>
  </si>
  <si>
    <t xml:space="preserve">Estimado Ramón: Agradeceré tu gestión para la carga de 100 minutos adicionales en la línea de celular 92271492, correspondiente al celular que tengo asignado.
</t>
  </si>
  <si>
    <t>Habilitación de SIM</t>
  </si>
  <si>
    <t xml:space="preserve">Estimados junto con saludar, indico que el móvil MOTOROLA entregado el día de ayer no tiene la SIM habilitada
</t>
  </si>
  <si>
    <t>Ingresos  Market Manager Area Comercial</t>
  </si>
  <si>
    <t>Compra 2 monitores</t>
  </si>
  <si>
    <t>Resetear contraseña de red.</t>
  </si>
  <si>
    <t>Minutos de Celular 8-9222315</t>
  </si>
  <si>
    <t xml:space="preserve">Estimados agradeceré otorgar minutos  500
</t>
  </si>
  <si>
    <t xml:space="preserve">Desbloqueo usuario </t>
  </si>
  <si>
    <t>No permite ingresar al Camgesdoc</t>
  </si>
  <si>
    <t>Solicitud de trail medidor 25380604</t>
  </si>
  <si>
    <t xml:space="preserve">Estimado Juan Carlos:
De acuerdo a lo conversado,  por favor me puedes mandar el trail del medidor N° de serie 25380604 que esta en los servidores de prime?.
Saludos cordiales,
Daniel González
</t>
  </si>
  <si>
    <t xml:space="preserve">Ingreso Supervisor Técnico Sot -Valdivia </t>
  </si>
  <si>
    <t xml:space="preserve">Estimados a la espera que se encuentren bien, les agradeceré crear cuenta CL y Correo, copio a la jefatura para que de el V°B°  para Equipo notebook y Celular CHRISTIAN GONZALO FIGUEROA BUSTOS  13371551-2
</t>
  </si>
  <si>
    <t>Ingreso SOT Supervisor Técnico</t>
  </si>
  <si>
    <t>Estimados a a espera que se encuentren bien, les agradeceré crear cunta CL y Correo, Copio a la jefatura para que de el V°B°  para Equipo notebook y Celular (si corresponde)
DAVID ISAI SALAS FERNANDEZ 15468314-3</t>
  </si>
  <si>
    <t>Devolución Minutos Humberto Barría entre Cía.</t>
  </si>
  <si>
    <t>Estimados, agradeceré activen la devolución de minutos entre Cía de celular de Humberto Barría (53639582)</t>
  </si>
  <si>
    <t>Incidencia</t>
  </si>
  <si>
    <t xml:space="preserve">Estimados no están llegando los correos de aprobación de las OC de oracle
</t>
  </si>
  <si>
    <t>Clave en uso</t>
  </si>
  <si>
    <t xml:space="preserve">Estimados favor revisar conexión, trato de ingresar con mi clave al Synergia, y me arroja este Error, agradeceré su atención
</t>
  </si>
  <si>
    <t>termino de licencia</t>
  </si>
  <si>
    <t xml:space="preserve">Estimados por favor atender al error que habla Marcela, Iván ,
Este mensaje arroja payroll
</t>
  </si>
  <si>
    <t>Ramón me puedes mandar un reporte de consumo, gracias.</t>
  </si>
  <si>
    <t xml:space="preserve">EOS-ATREX: Antecedentes Planos Aptos para Construcción Rev.0 </t>
  </si>
  <si>
    <t xml:space="preserve">Estimados agradecería me ayudaran con la descarga de los datos asociados al siguiente link; https://www.dropbox.com/sh/s3oh9aac9z3xr8b/AAAenrja4WbnUXYvwBFeZPwpa 
la ruta de descarga de la siguiente: CHLNASPROPU\! EN ESTUDIO\FS 14320 Bodegas Suroriente Aeropuerto V2
</t>
  </si>
  <si>
    <t>Termino de licencia terminal server</t>
  </si>
  <si>
    <t>Termino de licencia terminal server.</t>
  </si>
  <si>
    <t xml:space="preserve">Ramón, agradeceré favor bajar antecedentes del siguiente link: Eléctrico: https://www.dropbox.com/sh/kzblrxc6pnd87p6/AABq-zw525g7-9fjbdcy02JCa 
</t>
  </si>
  <si>
    <t xml:space="preserve"> telefono</t>
  </si>
  <si>
    <t xml:space="preserve">Estimado por favor atender solicitud en correo precedente
</t>
  </si>
  <si>
    <t>Favor cargar minutos CAM</t>
  </si>
  <si>
    <t xml:space="preserve">Ramon junto con saludar y esperando se encuentre bien quisiera solicitar devolución de minutos si es que llegase a tener.  Gracias por la gestión y la atención prestada
</t>
  </si>
  <si>
    <t>Cambio Equipo Telefonico - Marlene Jerez</t>
  </si>
  <si>
    <t xml:space="preserve">Estimados favor realizar cambio de equipo telefónico T26P por T28P en poder de TI.  Coordinar a la brevedad para configurar a la brevedad la cuenta del servicio asociado.
</t>
  </si>
  <si>
    <t>Instrucción en la base Prime del servidor chlcambd03.</t>
  </si>
  <si>
    <t xml:space="preserve">Estimado juan Carlos 
Por recomendación de Primestone,  se necesita que puedas ejecutar la siguiente instrucción en la base Prime del servidor chlcambd03
Favor antes de ejecutar debes detener todos los programas UNPACKER de los servidores  chlcamap01,  chlcamap02, chlcamap03, chlcamap04
Esta es la instrucción  TRUNCATE TABLE UNPACKER_LOG
Una vez ejecuta da la instrucción volver levantar la aplicación UNPACKER de los distintos servidores
Agradeciendo tu gestión
</t>
  </si>
  <si>
    <t>Solicitud Wifi invitado</t>
  </si>
  <si>
    <t>Contraseña wifi invitado Denis Oliver Jonas por 6 meses</t>
  </si>
  <si>
    <t>Solicitud de Candado para Notebook</t>
  </si>
  <si>
    <t>Perez Lopez, Miguel Angel, CAM</t>
  </si>
  <si>
    <t xml:space="preserve">Estimados favor necesito un candado para mi notebook N° Inventario 111546 CL13366056-9
</t>
  </si>
  <si>
    <t>Adición de Minutos Celular</t>
  </si>
  <si>
    <t xml:space="preserve">Estimado Ramón favor puedas asignar más minutos al abonado 94452101 del señor Mauricio Valenzuela.
</t>
  </si>
  <si>
    <t>No tengo Correo, me pide clave</t>
  </si>
  <si>
    <t xml:space="preserve">Ramón nuevamente tengo problemas con mi correo porque me pide clave y usuario, esto me tiene algo aburrido ya que pasa cada cierto tiempo, me puedes ayudar, de todos modos estoy llamando al 2222.
</t>
  </si>
  <si>
    <t>Solicitar alta de equipo</t>
  </si>
  <si>
    <t xml:space="preserve">Ramon por favor solicitar el alta del siguiente equipo en el AD.  chlcamp111730  hector segovia
</t>
  </si>
  <si>
    <t>PrimeStone solicita realizar  una sesión remota para realizar unas tareas de verificación</t>
  </si>
  <si>
    <t xml:space="preserve">Estimado Juan Carlos.
Maria Claudia solicita realizar  una sesión remota a los servidores para realizar unas tareas 
Favor comunicarse Vía Skipe ( mariaclaudia.lopez ) con ella por favor para que la puedas asistir.
Adjunto lo solicitado por Maria Claudia
Espero respuesta, 
Gracias por tu colaboración.
------------------------------------------------
------------------------------------------------
Buenas tardes Enrique,
Te solicito que por favor nos indiques si es posible realizar una sesión de acceso remoto a los servidores para realizar las siguientes tareas:
• Verificar el crecimiento de los archivos trailsfiles en la carpeta PrimeRead
• Verificar la cantidad de archivos .tmm que se encuentran en la carpeta SUCCESSFULL de PrimeRead
Quedo atenta a tus comentarios.
Cordialmente,
</t>
  </si>
  <si>
    <t>Carpeta compartida OOCC</t>
  </si>
  <si>
    <t>Valdes Aguila, Jonathan William, CAM</t>
  </si>
  <si>
    <t xml:space="preserve">Estimado, se requiere acceso a carpeta compartida Carpeta:  OOCC CL17248726-2
</t>
  </si>
  <si>
    <t xml:space="preserve">Estimados favor ver problema de correo de brigadas ya que no se puede cargar los adjunto.
</t>
  </si>
  <si>
    <t>Munutos NET 96429588</t>
  </si>
  <si>
    <t xml:space="preserve">Estimados favor devolver minutos NET de equipo 96429588
</t>
  </si>
  <si>
    <t>Devolución Minutos ON NET</t>
  </si>
  <si>
    <t>Ramon, favor hacer devolución de minutos realizados a teléfonos de la Cía. celular 85020352.</t>
  </si>
  <si>
    <t>Unpacker CHLCAMAP04</t>
  </si>
  <si>
    <t>Favor enviar trail del unpacker y luego  reiniciar el equipo</t>
  </si>
  <si>
    <t>SOLICITUD DE GESTION - NUEVA CONTRASEÑA AMBIENTE ANTIGUO ORACLE</t>
  </si>
  <si>
    <t xml:space="preserve">Ramon buenos días. Necesito la contraseña para acceder al ambiente antiguo, favor dar celeridad a una solución para este tema, gracias.
</t>
  </si>
  <si>
    <t>Monitoreo Servidores Telemdida Masiva</t>
  </si>
  <si>
    <t xml:space="preserve">Estimado, favor subir a pandora.
CHLCAMDB01 Base de datos Tel Masiva
CHLCAMDB02 Base de datos Micro y Macro
CHLCAMAP05 AP Tel Masiva
CHLCAMAP06 AP Tel Masiva
CHLCAMAP07 AP micro y macro
CHLCAMAP08 AP micro y macro
Atte.,
Monitoreo sera implementado con Zabbix.
Se creara nueva solicitud.
</t>
  </si>
  <si>
    <t>Favor enviar CALLER_trail   y  CALLER_SERVICE_trail del servidor chlcamap01</t>
  </si>
  <si>
    <t>Juan Carlos favor enviar CALLER_trail   y  CALLER_SERVICE_trail  del servidor chlcamap01, chlcamap02, chlcamap03, chlcamap04</t>
  </si>
  <si>
    <t xml:space="preserve">Recarga de minutos </t>
  </si>
  <si>
    <t xml:space="preserve">Estimados favor cargar minutos On Net al nro. 9 758 69 45 Atte Miguel Pérez
</t>
  </si>
  <si>
    <t>No permite realizar descarga de correos corporativos</t>
  </si>
  <si>
    <t>Apoyo para solicitud de equipos de comunicacion</t>
  </si>
  <si>
    <t>Estimado Ramón, agradeceré el envío de 5 celulares nextel 2G , ( se  requiere que tengan  minutos para llamar a Despacho sino funciona la comunicación radial).</t>
  </si>
  <si>
    <t>Telefono Cel Moto G</t>
  </si>
  <si>
    <t xml:space="preserve">Ok muchas Gracias Por tu gestión Ramon.  Autorizado telefono para Roberto Acevedo.
</t>
  </si>
  <si>
    <t xml:space="preserve">Ok muchas Gracias Por tu gestión Ramon. Autorizado para Elisa Ruiz
</t>
  </si>
  <si>
    <t xml:space="preserve">Ingreso TÉCNICO EN COMPRAS </t>
  </si>
  <si>
    <t>Estimados a la espera que se encuentren bien, les agradeceré crear cuenta CL y Correo, Copio a la jefatura para que de el V°B°  para Equipo notebook y Celular SAMUEL ANTONIO REYES RIQUELME  12.969.200-6</t>
  </si>
  <si>
    <t xml:space="preserve"> Solicitud de equipo</t>
  </si>
  <si>
    <t>Ramón, el equipo de Jose Manzo No debe considerar plan de datos, es un teléfono sencillo con 200 minutos solamente</t>
  </si>
  <si>
    <t xml:space="preserve"> Ingreso Analista Control de Gestión </t>
  </si>
  <si>
    <t>Respecto al celular, agradeceré consideres un móvil con 250 min.</t>
  </si>
  <si>
    <t xml:space="preserve">Estimados, favor desbloquear contraseña de correo de Víctor Herrera Vhhh@cam-la.com. saludos y desde ya agradezco la gestión.
</t>
  </si>
  <si>
    <t xml:space="preserve">Estimado Ramon agradeceré cargar 150 minutos adicionales a mi teléfono móvil y restituir minutos con net,
</t>
  </si>
  <si>
    <t>Visualizacion mapa PrimeGuard</t>
  </si>
  <si>
    <t>Vejar Lermanda, Nolberto Andrés, CAM</t>
  </si>
  <si>
    <t>Estimado, 
De acuerdo a lo conversado por fono, adjunto link de mapa que necesitamos visualizar en las pantallas de telemedida masiva.
http://172.5.3.155/PrimeGuard/Map?sender=localbox
esta es la imagen del mapa que necesitamos ver, ya que mañana tenemos visita de CHILECTRA y queremos mostrar la aplicación en funcionamiento.
JCFG:
Se le indica al usuario que no esposible realizar conexion solicitada a la fecha.</t>
  </si>
  <si>
    <t>Solicitud Tonner Impresora 4° piso</t>
  </si>
  <si>
    <t>Estimados, buenas tardes, agradeceré su gestión para lo siguiente por favor, se necesitan dos TONNER para la impresora RICOH Aficio MP 201, ubicada en el pilar del sector norte del 4° piso.</t>
  </si>
  <si>
    <t>desbloqueo de cuenta</t>
  </si>
  <si>
    <t xml:space="preserve">Estimados solicito ayuda en el desbloqueo de cuenta para usuario cl155328525
</t>
  </si>
  <si>
    <t xml:space="preserve">Ingreso administrativo Valdivia </t>
  </si>
  <si>
    <t xml:space="preserve">Estimados dejar sin efecto  esta solicitud,
</t>
  </si>
  <si>
    <t>CONFIRMAR ESTADO NAVIGATOR</t>
  </si>
  <si>
    <t xml:space="preserve">Estimados, buenas tardes podrían ayudarnos debido a que Navigator ha estado inestable hace unos minutos.
</t>
  </si>
  <si>
    <t xml:space="preserve">REVISION IMPRESORA N°M6201800115 </t>
  </si>
  <si>
    <t>Ramón necesitamos que el técnico de RICOH CHILE.  Venga a Santa María a revisar la impresora ya que solicita cambio de toner,  siendo que ya tiene uno nuevo instalado.</t>
  </si>
  <si>
    <t>Estimados a la espera que se encuentren bien, les agradeceré   crear cuenta CL y Correo Copio a la jefatura para que de el V°B°  para Equipo notebook y Celular WILLIANS ELIAS ORELLANA CORTES 15093030-8</t>
  </si>
  <si>
    <t>Solicitud de habilitación de link "dropbox"</t>
  </si>
  <si>
    <t>Soto Riveros, Juan Andrés, CAM</t>
  </si>
  <si>
    <t xml:space="preserve">Estimados jnto con saludar, solicito favor habilitar el siguiente link: ttps://www.dropbox.com/s/wnr9t3bdetcg3li/PrimeGuard%20Setup20140827.zip?dl=0
El link corresponde a una aplicación para el proyecto sistema de lecturas remota CDEC-SING.
Agradeciendo sus gestiones,
</t>
  </si>
  <si>
    <t>habilitar CL Samuel Toloza</t>
  </si>
  <si>
    <t xml:space="preserve">Junto con saludar, agradeceré habilitar el CL125318037 de Samuel Toloza Garrido, al modulo de Informe de gastos, según descripción adjunta.
Atenta a tus comentarios.
</t>
  </si>
  <si>
    <t>Acceso CAM Visitas</t>
  </si>
  <si>
    <t xml:space="preserve">Señores, favor crear clave para el acceso del NB del Sr. Leopoldo Lira, cl163984431, quien estará en el piso 6 desde este momento a las 17:00 horas.
Atte.,
</t>
  </si>
  <si>
    <t>Ingreso TÉCNICO EN GESTIÓN DE LA ENERGÍA</t>
  </si>
  <si>
    <t>Estimados a la espera que se encuentren bien, les agradeceré   crear cuenta CL y Correo para el Srta. Soto, quien ha cambiado de funciones Sofia Belen Soto Aranguiz 18.165.590-6</t>
  </si>
  <si>
    <t>reiniciar servidor  CHLCAMAP01</t>
  </si>
  <si>
    <t>Estimado Juan Carlos 
Seguimos con problemas de acceso a lecturas de medidores
Favor reiniciar servidor  CHLCAMAP01</t>
  </si>
  <si>
    <t>ayuda outlook</t>
  </si>
  <si>
    <t xml:space="preserve">Estimados
Tengo problemas de conexión con mi cuenta de Exgange, se cae la conexión constantemente, y no recibo todos los correos, es más constantemente tengo 40-45 MB pendientes de descargar y que no bajan 
Además ahora me está solicitando la contraseña de mi cuenta, la cual escribo y vuelve a solicitar la contraseña
</t>
  </si>
  <si>
    <t>Cambio plan de datos 8-9213309</t>
  </si>
  <si>
    <t xml:space="preserve">Estimados agradeceré otorgar  minutos al celular, también agradeceré cambiar el equipo y agregar plan de datos,
</t>
  </si>
  <si>
    <t xml:space="preserve">Minutos </t>
  </si>
  <si>
    <t>Carolina, me puedes ayudar con reactivar minutos a mi celular.</t>
  </si>
  <si>
    <t xml:space="preserve">Se necesita bajar y subir los Caller service y unpacker de servidores </t>
  </si>
  <si>
    <t>Estimado Juan Carlos 
Tenemos problemas con el sistema Prime la operación nuestra está detenida, no podemos hacer llamadas a los medidores
Favor,  en forma urgente Se necesita que se bajar y subir los Caller service y unpacker de servidores  
CHLCAMAP01
CHLCAMAP02
CHLCAMAP03
CHLCAMAP04
Agradeciendo su colaboración</t>
  </si>
  <si>
    <t>Accesos NAS</t>
  </si>
  <si>
    <t xml:space="preserve">Ramon   ya estamos ok con los accesos
Favor revisar y  dar permisos FULL CONTROL a la carpeta creada en el respaldo NAS  Proyectos Anti Hurto
1-	Cl097132178 Manuel Vergara
2-	Cl153364869 Abraham Yelpi.
3-	Cl130915167 Elizabeth Pincheira.
4-	Cl138816346 Franco Bergamín.
5-	Cl158668211 Cristian Abarca
6-	Cl130493777 Alicia Flores.
</t>
  </si>
  <si>
    <t>Problemas outlook</t>
  </si>
  <si>
    <t xml:space="preserve">Estimados tengo problemas con la.conexion a exchange.  Desde ayer q se cae continuamente. ...pro ahora me pide la contraseña y no conecta...la vuelve a pedir constantemente.
Este problema me sucede sólo en el pc, ya que por el celular puedo enviar y recibir correos
</t>
  </si>
  <si>
    <t>Conexión mesa de reuniones P. 6 Poniente</t>
  </si>
  <si>
    <t>Señores, favor programar la conexión de datos a la mesa de reuniones indicada en la referencia</t>
  </si>
  <si>
    <t>No puedo acceder a direccion IP para solicitar ODT (26/08/2014)</t>
  </si>
  <si>
    <t xml:space="preserve">Ramon nuevamente tengo problemas para acceder, pero ahora es otro mensaje.
</t>
  </si>
  <si>
    <t>Estimados favor reponer minutos al N 94314878</t>
  </si>
  <si>
    <t xml:space="preserve">Estimado.
Agradeceré  dar permisos FULL CONTROL a la carpeta creada en el respaldo NAS y crear los accesos directos.
1-	Cl097132178 Manuel Vergara
2-	Cl153364869 Abraham Yelpi.
3-	Cl130915167 Elizabeth Pincheira.
4-	Cl138816346 Franco Bergamín.
5-	Cl158668211 Cristian Abarca
6-	Cl130493777 Alicia Flores.
Dentro de esta carpeta se creara la carpeta facturacion la cual solo deben tener permiso las siguientes personas:
1-	Cl153364869 Abraham Yelpi.
2-	Cl138816346 Franco Bergamín.
3-	Cl158668211 Cristian Abarca
4-	Cl130493777 Alicia Flores.
</t>
  </si>
  <si>
    <t>Solicitud de versión Caller Servidor CHLCAMAP05</t>
  </si>
  <si>
    <t xml:space="preserve">Estimado,
Favor envíame la versión de la aplicación Caller, el ejecutable lo puedes encontrar en la siguiente ubicación:
C:\PrimeRead\Bin
Debes hacer que se vea la versión del archivo dentro de los detalles
Atte.,
</t>
  </si>
  <si>
    <t>Configuracion de Scanner</t>
  </si>
  <si>
    <t xml:space="preserve">Estimados solicito ayuda en la configuración de Scanner para usuario Rodrigo Paredes cl151624707 rapa@cam-la.com
</t>
  </si>
  <si>
    <t>configurar anexo asociado a calidad de vida</t>
  </si>
  <si>
    <t xml:space="preserve">Favor minutos on net fono 94407542
</t>
  </si>
  <si>
    <t>revisión impresora blanco y negro</t>
  </si>
  <si>
    <t xml:space="preserve">Estimados junto con saludarles, solicito revisión de la impresora blanco y negro de la impresora del P. 7. Cuando imprime o fotocopia, salen residuos de tinta.
</t>
  </si>
  <si>
    <t xml:space="preserve">Mira el mensaje que entrega cuando me envían un e-mail de Turismo cocha...agradeceré me puedas ayudar...saludos </t>
  </si>
  <si>
    <t xml:space="preserve">Estimados TI
Buenas tardes. Solicito vuestra gestión para modificar el perfil de usuario de Oracle del usuario CL20899967-2 Ariel Jofre (Coasin), agregando la responsabilidad ´CAM Chile Solicitante de Compras´; Dado que es necesario crear solicitudes internas correspondientes al proyecto ´ENTEL´ bajo las organizaciones de CAM.
Quedo atento a vuestros comentarios.
</t>
  </si>
  <si>
    <t>Acceso a carpetas compartidas</t>
  </si>
  <si>
    <t xml:space="preserve">
Y a esta carpeta por el momento.
\\camfserver\RR.HH
Paula Mejias
Víctor Arcos.
Iván Salazar
René Jara
Javier Gonzalez
Marcela Torrejón
</t>
  </si>
  <si>
    <t>solicitud minutos on net</t>
  </si>
  <si>
    <t xml:space="preserve">Señores por favor reponer minutos on net
</t>
  </si>
  <si>
    <t>Minutos Adicionales 09_09_2014</t>
  </si>
  <si>
    <t xml:space="preserve">Estimado Ramon agradeceré cargar 150 minutos adicionales y restituir minutos on net, Atte.
</t>
  </si>
  <si>
    <t>SIN MINUTOS CELULAR DE G ARAYA, NUMERO 62241155</t>
  </si>
  <si>
    <t xml:space="preserve">Estimados favor activar minutos de Gonzalo Araya celular 62241155.
</t>
  </si>
  <si>
    <t xml:space="preserve">CALLER_trail   y  CALLER_SERVICE_trail </t>
  </si>
  <si>
    <t xml:space="preserve">Juan Carlos favor enviar CALLER_trail   y  CALLER_SERVICE_trail  del servidor chlcamap02, chlcamap03, chlcamap04
Gracias por tu gestión
</t>
  </si>
  <si>
    <t>Favor enviar CALLER_trail y CALLER_SERVICE_</t>
  </si>
  <si>
    <t>Solicita Clave Para Conexion Invitado</t>
  </si>
  <si>
    <t xml:space="preserve">Estimados, favor solicito clave para conexión de Oscar Meléndez Aguirre, Gerente EY. Quien estará al día martes 16/9.
Gracias
</t>
  </si>
  <si>
    <t xml:space="preserve">Estimado junto con saludar, solicito favor asignar en forma temporal 100 minutos, ya que se me acabaron los minutos asignados.  Gracias por la gestión.
</t>
  </si>
  <si>
    <t>Buenos días estimados, favor cargar minutos a mi móvil 93428221 Desde ya agradezco la gestión</t>
  </si>
  <si>
    <t>Acceso a Linkedin</t>
  </si>
  <si>
    <t xml:space="preserve">Señores agradeceré habilitar acceso a Linkedin, este medio lo uso para coordinar contactos con proveedores y clientes.
</t>
  </si>
  <si>
    <t>Favor cargar Minutos celular 89037543</t>
  </si>
  <si>
    <t xml:space="preserve">Atte. Juan Bascuñan
</t>
  </si>
  <si>
    <t>Favor devolver minutos NET.</t>
  </si>
  <si>
    <t>solcita incorprar a escaner de Ricoh Aficio MP 2550B PCL6 (2 PISO)</t>
  </si>
  <si>
    <t xml:space="preserve">Estimado Señores TI agradeceré poder incorporar la dirección de mi correo (jage@cam-la.com) a la impresora Ricoh Aficio MP 2550B PCL6 (2 PISO), con objeto de poder escanear
</t>
  </si>
  <si>
    <t>Solicitud Mouse.</t>
  </si>
  <si>
    <t>Orellana Cortes, Willians Elias, CAM</t>
  </si>
  <si>
    <t xml:space="preserve">Estimados por favor podrían facilitar un mouse, quedo atento a vuestros comentarios, gracias
</t>
  </si>
  <si>
    <t>Ramón, es posible que compremos en estudio el teclado- mouse y los cargamos a las cuentes de TI?. Lo consulto porque me es imposible trabajar en planos con el teclado del notebook y de sa manera los compro personalmente. Agradeceré tus comentarios.</t>
  </si>
  <si>
    <t>Team Viewer</t>
  </si>
  <si>
    <t xml:space="preserve">Ramón, por favor tú ayuda para instalar el programa team viewer en el equipo de Víctor Arcos,
Lo mismo, el cambio de equipo estacional a Laptop de Paula Mejias y Victor Arcos.
</t>
  </si>
  <si>
    <t xml:space="preserve">Ramon favor me puedes entregar los minutos ON Net
</t>
  </si>
  <si>
    <t>Desbloqueo Credenciales Red.</t>
  </si>
  <si>
    <t>clave de red bloqueada.</t>
  </si>
  <si>
    <t>Bolsa Roaming - N° Celular 91618467 Cliente 7289635</t>
  </si>
  <si>
    <t xml:space="preserve">Estimado Miguel el viaje es desde el domingo 07/09 a las 07:30 hrs hasta el sabado 13/09 a las 22:15 que retornamos.  esta confirmado.
</t>
  </si>
  <si>
    <t>Bolsa Roaming - N° Celular 74301714 Cliente 7289635</t>
  </si>
  <si>
    <t xml:space="preserve">Estimado Miguel el viaje es desde el domingo 07/09 a las 07:30 hrs hasta el jueves 11/09 a las 22:15 que retornamos esta confirmado.
</t>
  </si>
  <si>
    <t>Bolsa Roaming - N° Celular 91621270 Cliente 7289635</t>
  </si>
  <si>
    <t xml:space="preserve">Estimado Miguel el viaje es desde el domingo 07/09 a las 07:30 hrs hasta el jueves 11/09 a las 22:15 que retornamos.
Esta confirmado.
</t>
  </si>
  <si>
    <t>Bolsa Roaming - N° Celular 94691402 Cliente 7289635</t>
  </si>
  <si>
    <t xml:space="preserve">Estimado Miguel el viaje es desde el domingo 07/09 a las 07:30 hrs hasta el jueves 11/09 a las 22:15 que retornamos
</t>
  </si>
  <si>
    <t>Reposición minutos Luis Delgado</t>
  </si>
  <si>
    <t>Delgado Bastidas, Luis Orlando, CAM</t>
  </si>
  <si>
    <t xml:space="preserve">Estimados agradeceré pudieran restablecer minutos on net teléfono: 74987053.
</t>
  </si>
  <si>
    <t>Ayuda teléfono  maestro ttee  Juan Quevedo  celular 92226994</t>
  </si>
  <si>
    <t xml:space="preserve">Ramon agradeceré de tu ayuda teléfono   92226994 está bloqueado
</t>
  </si>
  <si>
    <t>Problemas con carpeta compartida</t>
  </si>
  <si>
    <t xml:space="preserve">Estimados tengo problemas al ingresar a la carpeta compartida del área GPN.
</t>
  </si>
  <si>
    <t>Minutos Celular.</t>
  </si>
  <si>
    <t xml:space="preserve">Ramon favor tu ayuda para cargar celular N° 91613125 de Eduardo Pino, gracias.
</t>
  </si>
  <si>
    <t>Dar de Alta equipos en el AD</t>
  </si>
  <si>
    <t xml:space="preserve">Ramon por favor gestionar el alta de los siguientes equipos en el AD.  chlcamp111733 y chlcamp111734
</t>
  </si>
  <si>
    <t>Solicitud de Periféricos</t>
  </si>
  <si>
    <t>Pavez Chavez, Manuel Omar, CAM</t>
  </si>
  <si>
    <t>Sres. requiero solicitar los siguientes periféricos:
•	Mochila o Bolso para Notebook
•	Teclado
•	Mouse ideal para Notebook
•	Cable de Red
Mi CL es: CL181237694 y el código de control de Inventario de mi equipo es: 111671</t>
  </si>
  <si>
    <t>Favor cargar Minutos 89037543</t>
  </si>
  <si>
    <t xml:space="preserve">Atte.
Juan Bascuñan
</t>
  </si>
  <si>
    <t xml:space="preserve">Sres. Por favor gestionar minutos net fono: 97379840.-
</t>
  </si>
  <si>
    <t>Estimados los equipos ya se encuentran plataformados. Envío Activo y Serial para realizar el alta en AD:
CH-111694 S1000X0N - CH-111695 S1000X00 - CH-111696
S1000WZD - CH-111697 S1000X04 - CH-111698 S1000XIN y 
CH-111699 S1000XOK</t>
  </si>
  <si>
    <t xml:space="preserve">Carlos junto con saludarte, solicito autorizar la reposición de minutos de mi celular, a fin de seguir realzando mi tarea de apoyo en Santa María.
</t>
  </si>
  <si>
    <t>Solicitud de CREACIÓN DE PROVEEDOR por Material para taller</t>
  </si>
  <si>
    <t xml:space="preserve">Estimados solicito, por favor, ver proveedor creado pero, no aparece en sistema para ingresarlo, gracias
</t>
  </si>
  <si>
    <t>ACTUALIZAR DISPLAY DE ANEXO 7965</t>
  </si>
  <si>
    <t xml:space="preserve">Ramon buenos días. Favor actualizar el display del anexo 7965… Hoy dice Valentina Méndez, debe decir, Cristian Romero.
</t>
  </si>
  <si>
    <t>Solicitude mover caller de lectura de prime</t>
  </si>
  <si>
    <t xml:space="preserve">Estimado Juan Carlos:
Por favor puedes mover los archivos caller_Servideold.exe y el callerold.exe a un directorio llamado Old, el cual puede ser creado dentro del mismo directorio de origen?. Luego de esto nosotros vamos hacer una prueba, por lo que luego también te voy pedir nuevamente el trail del medidor 25380604.
Saludos cordiales,
Daniel González 
</t>
  </si>
  <si>
    <t>tonner</t>
  </si>
  <si>
    <t xml:space="preserve">Ramón:
Se solicita tonner para las impresoras,
Pequeña Gcia. Comercial (1)
Grande (2)
Nos hemos quedado sin poder imprimir
Agradeceré me puedas indicar el costo ¿ ó como te informo el centro de costo?
</t>
  </si>
  <si>
    <t>ACTIVAR SIM</t>
  </si>
  <si>
    <t xml:space="preserve">Estimado gusto en saludar.  Favor revisar la activación de la SIM del teléfono(Voz y datos) de Manuel Vergara 93450756.
</t>
  </si>
  <si>
    <t xml:space="preserve">Bloqueo de contraseña </t>
  </si>
  <si>
    <t xml:space="preserve">Estimados, favor desbloquear contraseña de la Sta. Ana Maria  Ortiz Garces de su correo institucional 12 Rut 13163604-0
</t>
  </si>
  <si>
    <t xml:space="preserve">Ramón ayúdame con esto, crear un usuario para sólo cargar archivos desde Chilectra: (ChilectraUp), otro sólo de lectura para Chilectra: (ChilectraDown) y un tercero para otro usuario Operador de telemedida para crear carpetas y subir archivos: (OperadorTGC).
</t>
  </si>
  <si>
    <t>Trailfile y version caller</t>
  </si>
  <si>
    <t xml:space="preserve">Estimado Juan Carlos:
De acuerdo a lo conversado,  por favor me puedes mandar el trail del medidor N° de serie 25380604 que esta en servidor de chlcamap05  y version de caller en servidor.
</t>
  </si>
  <si>
    <t>SOLICITUD REVISION NAVIGATOR</t>
  </si>
  <si>
    <t xml:space="preserve">Estimados, buen día podrían revisar condiciones de Navigator debido a que está muy lento y en ocasiones se cae.
</t>
  </si>
  <si>
    <t xml:space="preserve"> Solicitud Clave Internet</t>
  </si>
  <si>
    <t xml:space="preserve">Estimados
Necesitaremos  claves adicional para las siguientes personas:
Solicitantes                        : Julio Piscoya
                                               Paloma Stuart
Número de días               :5
Mail                                      : besp@cam-la.com
Muchas gracias
</t>
  </si>
  <si>
    <t xml:space="preserve"> Acceso SHP</t>
  </si>
  <si>
    <t xml:space="preserve">Ramon, buen día, favor tu ayuda, el shp me está solicitando contraseña y no puedo acceder.
</t>
  </si>
  <si>
    <t xml:space="preserve">Estimados agradeceré gestionar minutos a SIM 93207856.
</t>
  </si>
  <si>
    <t xml:space="preserve">Estimado junto con saludar, agradeceré gestionar la restitución de los minuto ON NET del numero 91627775
</t>
  </si>
  <si>
    <t>Impresora local para RRHH SOT</t>
  </si>
  <si>
    <t xml:space="preserve">Hola Ramón, te pido por favor disponer de una impresora local para el equipo de RRHH.
</t>
  </si>
  <si>
    <t>Asignación minutos ON NET teléfono 9 320 78 56</t>
  </si>
  <si>
    <t xml:space="preserve">Estimados solicito asignar minutos On NET al celular 9 3207856
Gracias Jorge
</t>
  </si>
  <si>
    <t>Celular Sin minutos Juan Soto</t>
  </si>
  <si>
    <t xml:space="preserve">Estimado Ramón agradeceré revisar situación del número de celular asignado a Juan Soto (9533 2089), el que no dispone de minutos para realizar llamadas.  Juan Soto, se encuentra ahora desempeñando servicios en la Zona de Copiapó hasta el 17 de Septiembre, por lo que agradeceré poder normalizar y/o asignar más minutos para sus labores.
</t>
  </si>
  <si>
    <t>Ramon agradeceré  me pueda ayudar con la devolución de los minutos que ha consumido en llamado a teléfonos de CAM del  señor Alex Pacheco : 94454576</t>
  </si>
  <si>
    <t>Celular para nuevo maestro AP Luis Lopez</t>
  </si>
  <si>
    <t xml:space="preserve">Ramon adjunto formulario para que se proceda con la solicitud
</t>
  </si>
  <si>
    <t>Reposición de minutos.</t>
  </si>
  <si>
    <t xml:space="preserve">Estimados favor reponer minutos del teléfono Móvil 8-9032992.
</t>
  </si>
  <si>
    <t>Servicio Caller CHLCAMAP02</t>
  </si>
  <si>
    <t xml:space="preserve">Juan Carlos
Favor envíame  el archivo trail del servicio caller antes de reiniciar el servicio
Atte.
</t>
  </si>
  <si>
    <t xml:space="preserve">nutos On net </t>
  </si>
  <si>
    <t xml:space="preserve">Estimados favor reponer los minutos On Net del numero 9 3424798 
</t>
  </si>
  <si>
    <t>SOS impresora Silva Vildosola 824</t>
  </si>
  <si>
    <t xml:space="preserve">Ramon tenemos problemas serios con impresora de Carlos Silva  se atasca papel   
</t>
  </si>
  <si>
    <t>Favor ver</t>
  </si>
  <si>
    <t xml:space="preserve">Estimados favor su ayuda la OC 300311032017 es cargada a las siguientes cuentas 9030101003.200.5223.01552 y al momento de enviarla aprobación, arroja el siguiente error, 
</t>
  </si>
  <si>
    <t>Posible falla correo internet</t>
  </si>
  <si>
    <t xml:space="preserve">Estimados, agradeceré me puedan informar si el correo  de internet ,https://mail.cam-la.com/owa/" , esta funcionando bien, esto debido a que me encuentro fuera de Santiago hasta el 13-09-2014.
La posible falla, se refiere a que no puedo adjuntar archivos, lo cual me complica debido a que tengo que enviar información a Saesa, Puerto Montt
</t>
  </si>
  <si>
    <t>Impresora con problemas de TOner</t>
  </si>
  <si>
    <t xml:space="preserve">Ramon junto con saludarte, solicito tu ayuda con un tema, estamos con problema de toner en la impresora Nº 7  ID 14319
ATC
</t>
  </si>
  <si>
    <t xml:space="preserve">Ingresos Nuevos SOT analista de gestión </t>
  </si>
  <si>
    <t>Favor solicito dar de alta la siguiente cuenta para el ingreso de SOT CHL Marco Antonio Carvajal Uribe 14.399.948-3</t>
  </si>
  <si>
    <t xml:space="preserve">Línea telefónica con problema (anexo 7934) </t>
  </si>
  <si>
    <t>García Olivero, Guillermo de Jesús, CAM</t>
  </si>
  <si>
    <t>Estimado, comento el siguiente problema técnico, desde ayer todas las llamadas realizadas hacia mi anexo (7934) reciben el mensaje que la línea esta ocupada, el funcionario Marcos de informática revisó el aparato e indicó que la configuración esta correctamente seteada. Agradeceré la ayuda o soporte que corresponda.</t>
  </si>
  <si>
    <t xml:space="preserve">Estimado Ramón junto con saludarte, según lo conversado telefónicamente favor activar el teléfono asignado.
</t>
  </si>
  <si>
    <t>Carga celular</t>
  </si>
  <si>
    <t xml:space="preserve">Estimados favor gestionar la carga de minutos a equipo 9-3493605, gracias
</t>
  </si>
  <si>
    <t>SOLICITUD SWITCH</t>
  </si>
  <si>
    <t xml:space="preserve">Ramón tenemos el medidor ION de pruebas conectado al Switch, necesitamos una IP fija, mascara de red y gateway para configurar en el medidor
</t>
  </si>
  <si>
    <t>Reposición de Minutos (Hugo Navarrete y Juan Bascuñan)</t>
  </si>
  <si>
    <t xml:space="preserve">Estimado le puedes revisar la cuenta a Hugo y Juan y agradeceré reponer los minutos ya consumidos a la fecha ya que estarán trabajando en Copiapó desde ahora.
Hugo Navarrete 94691611
Juan Bascuñan 89037543
</t>
  </si>
  <si>
    <t>servicio Caller y app unpacker</t>
  </si>
  <si>
    <t xml:space="preserve">Juan Carlos
Favor mantener abajo en el servidor chlcamap01 los servicio Caller y app unpacker
Atte.
</t>
  </si>
  <si>
    <t xml:space="preserve">Estimados junto con saludar, me gustaría que me cargaran minutos a mi celular 09-7410442. Muchas gracias
</t>
  </si>
  <si>
    <t>Minutos asignados Humberto Barrria</t>
  </si>
  <si>
    <t xml:space="preserve">Ok Ramón, gracias.  Agradeceré dejar permanente la carga de 400 minutos para Humberto.
</t>
  </si>
  <si>
    <t>Minutos móvil prevencionista</t>
  </si>
  <si>
    <t>Estimados, favor cargar minutos a móvil de prevencionista Alex González No il Número +56963090360 Desde ya agradezco la gestión</t>
  </si>
  <si>
    <t>Caida de servicios Unpacker</t>
  </si>
  <si>
    <t xml:space="preserve">Favor sacar los trail del servicio caller y  unpacker de los  servidores  
Luego reinicia los servicios 
gracias
</t>
  </si>
  <si>
    <t>Minutos Adicionales 6 495 2051</t>
  </si>
  <si>
    <t xml:space="preserve">Ramon favor de sumar minutos adicionales a móvil en asunto.
</t>
  </si>
  <si>
    <t>Solicitud Minutos</t>
  </si>
  <si>
    <t xml:space="preserve">Estimado, buen día agradeceré su gestión , para recuperar minutos  ON_NET.
</t>
  </si>
  <si>
    <t>Estimados junto con saludar les solicito na reposición de los minutos al N 94314878 gtacias</t>
  </si>
  <si>
    <t>Modifica buzón ssaa</t>
  </si>
  <si>
    <t>Señores, favor eliminar del buzón el correo de Tamara Herrera.  Yo no tengo los privilegios suficientes.</t>
  </si>
  <si>
    <t>Sistema control centralizado etapa 2 y 3</t>
  </si>
  <si>
    <t>Estimados agradeceré puedan descargar la información del siguiente link ftp://200.54.119.230/
La ruta para la descarga es la siguiente: \\CHLNASPROPU\Propuestas\! EN ESTUDIO\Hospital Copiapó</t>
  </si>
  <si>
    <t xml:space="preserve"> Ingreso  Analista de Control de Gestión</t>
  </si>
  <si>
    <t xml:space="preserve">Estimados a la espera que se encuentren bien, les agradeceré  crear cuenta correo para el sr.  Aqueveque, los equipos y lugar de trabajo fueron solicitado por Carolina González JORGE ANDRES AQUEVEQUE ZAPATA 17680706-7
</t>
  </si>
  <si>
    <t xml:space="preserve">Estimado agradecere la restitucion de minutos del siguiente numero 61593083 James Lagos
</t>
  </si>
  <si>
    <t>acceso al servidor de prevención</t>
  </si>
  <si>
    <t xml:space="preserve">Ramon favor te solicito acceso al server de SSL a la siguiente carpeta con permisos de lectura y modificación.
\\camfserver\Prevencion de Riesgos\Año 2014
</t>
  </si>
  <si>
    <t>Solicitud versión de prime Guard</t>
  </si>
  <si>
    <t xml:space="preserve">Estimado
Favor, en la base de datos CHLCAMBD02 de micro y macro correr el siguiente script para consultar la versión
SELECT * FROM [primeguard].[VERSION_TRACER_PG] ORDER BY VERSIONID
de prime guard
</t>
  </si>
  <si>
    <t xml:space="preserve">Les solicito clave de internet desde el día Lunes 8 al Viernes 12, las personas vienen desde Graña y Montero y sus nombre son:
Solicitantes                        : Luis Adolfo Ruiz
                                                  Patricia Torres
                                                 Oscar Meléndez
                                                 Simona Lascu
                                                 Tania Sánchez
Número de días               : 5
Mail                                      : besp@cam-la.com
</t>
  </si>
  <si>
    <t xml:space="preserve">Ingreso Reemplazo Vacaciones  </t>
  </si>
  <si>
    <t xml:space="preserve">Estimados agradeceré crear cuenta correo para la persona indicada a continuación, quien reemplazará a Paula Caraa en su periodo de vacaciones, utilizando su equipó y puesto de trabajo ROSARIO DELICIA LEYTON ROLDAN 11335600-6
</t>
  </si>
  <si>
    <t xml:space="preserve">Estimados favor verificar y mover si es necesario la siguientes estaciones de trabajos en el AD de Chile en el repositorio asociado al mismo Chlcamp111719 Esta debe ser parte del GPO “Custom_WSUS_CAMChile_Users”.
</t>
  </si>
  <si>
    <t xml:space="preserve">Estimados solicito el desbloqueo de la siguiente cuenta CL121223805 Juan C. Torres
</t>
  </si>
  <si>
    <t>devolucion minutos net Mauricio Morales</t>
  </si>
  <si>
    <t xml:space="preserve">Don Ramón solicita Don Mauricio Morales, le devuelvan minutos Net.
</t>
  </si>
  <si>
    <t>Cambio de Clave</t>
  </si>
  <si>
    <t>Clave bloqueada no permite ingresar a la red</t>
  </si>
  <si>
    <t xml:space="preserve">re asignacion de computador </t>
  </si>
  <si>
    <t>Estimados señores agradeceré reasignar los recursos de Carlos Rubilar Cl 5.282.847-3 el cual saldrá de las labores actuales de supervisor técnico y asignar a David Salas Cl 15.282.847-3 y hay que dar de baja a el usuario Carlos Rubilar Labraña.</t>
  </si>
  <si>
    <t xml:space="preserve">TICKET 800673 - CUENTA DE RED ALTA </t>
  </si>
  <si>
    <t xml:space="preserve">Contactar a Richard Ruz al anexo 7705 de la sede BSM para configurar el siguiente perfil: Display: Romero Ramirez, Cristian Fernando, EXTERNO - Login: CL171510910 - Contraseña: Passw0rd - Mail: cfrr@cam-la.com.  El usuario indicará IP del equipo, para posteriormente traspasar toda la información del perfil anterior antes de dar de baja la cuenta.
</t>
  </si>
  <si>
    <t>Tarapacá</t>
  </si>
  <si>
    <t xml:space="preserve">Estimados favor corregir dirección de entrega de documentos, en formato de las OC
</t>
  </si>
  <si>
    <t>Cambio de Plan en celular</t>
  </si>
  <si>
    <t xml:space="preserve">Estimados favor me puedan cambiar de plan a bolsa única con 300 minutos celular N° 9-4691402
</t>
  </si>
  <si>
    <t>enviar el archivo CALL_12110314_0100_trail</t>
  </si>
  <si>
    <t xml:space="preserve">Estimado Juan Carlos
Por favor Necesito que me puedas enviar el archivo  CALL_12110314_0100_trail
Esta en los cuatro servidores en la carpeta    \PrimeRead\Trailfiles
Agradeceré enviar la información 
Gracias por tu gestión
</t>
  </si>
  <si>
    <t>SOLICITUD TRAILFILES</t>
  </si>
  <si>
    <t xml:space="preserve">Estimado Juan Carlos,
Por favor me puedes hacer llegar los siguientes trailfiles de los siguientes medidores de los servidores AP02 - AP03 - AP04.
Medidores:
03790923
03295426
02516589
02784195
Saludos
</t>
  </si>
  <si>
    <t>PROBLEMAS PARA INGRESAR ORDENES DE COMPRA</t>
  </si>
  <si>
    <t xml:space="preserve">Estimados TI buenas tardes. Existen problemas para ingresar materiales en Oracle, no es posible seleccionar el tipo de destino ´Recepción´. Ejemplo: Oc 300311031765
</t>
  </si>
  <si>
    <t>Consulta sobre plan Celular</t>
  </si>
  <si>
    <t>Ok, lo conversare con mi jefatura. Estimado podrías restituirme los minutos de mi equipo?</t>
  </si>
  <si>
    <t>Minutos Cel 89037543</t>
  </si>
  <si>
    <t xml:space="preserve">Señores agradeceré a ustedes me puedan ayudar con la restitución de los minutos que he consumido.   Jose Aravena celular 63090538
</t>
  </si>
  <si>
    <t>Robo de Implementos - Equipo de Telefono Movil 61925808</t>
  </si>
  <si>
    <t xml:space="preserve">Ramon junto con saludarte, sufrimos el robo de implementos del técnico Sr. Juan Garda y dentro de esto  estaba teléfono 61925808 entregado por la compañía , el cual hay que dar de baja.- Del mismo modo, necesitamos reponer este elemento y que no debe ser incluido dentro del requerimiento anterior (se están gestionando 5 equipos los cuales ya tienen estinatario).-
</t>
  </si>
  <si>
    <t xml:space="preserve">Estimados tengo problemas para sacar los PDF en Oracle
</t>
  </si>
  <si>
    <t>Ingreso PREVENCIONISTA DE RIESGO SOT SAESA</t>
  </si>
  <si>
    <t>Estimados agradeceré crear cuenta correo para el  nuevo ingreso  del valdivia LUIS ORLANDO  DELGADO BASTIDAS 13402956-0</t>
  </si>
  <si>
    <t xml:space="preserve">servidor chlcamap03 </t>
  </si>
  <si>
    <t xml:space="preserve">Estimado Juan Carlos 
Favor revisar servidor chlcamap03 , el panel aparece el servicio caller abajo
Tus comentarios
Atte.
</t>
  </si>
  <si>
    <t>solicitud de trailfiles</t>
  </si>
  <si>
    <t xml:space="preserve">Estimado Juan Carlos,
Agradeceré me puedas hacer llegar archivos trails de los siguientes medidores de los servidores de aplicación AP02, AP03 y AP04.
Serial No
518968
518993
519006
519024
519044
519057
519123
519127
519135
519137
519138
519145
519160
519168
519183
519245
519331
519344
519494
519556
519604
Atte.
</t>
  </si>
  <si>
    <t>SOLICITUD DE MAESTRO DE PROVEEDORES</t>
  </si>
  <si>
    <t xml:space="preserve">Estimados:
Necesitamos para revisión la BASE DE PROVEEDORES. No puedo bajarlo de sistema. Agradeceré puedan solicitar a Equipo ORACLE la BASE DE PROVEEDORES:
CAM CHILE
COASIN INSTALACIONES
</t>
  </si>
  <si>
    <t>ASIGNAR 200 MUNITOS ADICIONALES, 68307823</t>
  </si>
  <si>
    <t xml:space="preserve">Ramón agradeceré asignar 200 minutos adicionales a José Varela 68307823
</t>
  </si>
  <si>
    <t>creación de nueva carpeta compartida SSEE</t>
  </si>
  <si>
    <t>Estimados buenos días, solicito crear una nueva carpeta compartida en el servidor para que el despacho mantenga la información que eventos u otros archivos.</t>
  </si>
  <si>
    <t xml:space="preserve">Folleria de FONASA </t>
  </si>
  <si>
    <t xml:space="preserve">Estimados agradeceré  revisar este mensaje o equipo de paulina, Me rebotan sus correos
</t>
  </si>
  <si>
    <t xml:space="preserve"> Minutos Celular</t>
  </si>
  <si>
    <t xml:space="preserve">Ramon favor puedes asignar 300 minutos fijos al Sr. Miguel Perez Lopez o reintegrar los on net.
</t>
  </si>
  <si>
    <t>SOLICITUD DE TELEFONO - COMPRAS SERVICIOS</t>
  </si>
  <si>
    <t xml:space="preserve">Estimados agradeceré disponer de un Teléfono Movil, Plan 100 minutos para el proceso indicado en asunto.
</t>
  </si>
  <si>
    <t>Entrega Celular</t>
  </si>
  <si>
    <t xml:space="preserve">Estimado favor a este celular, asignar minutos para otra compañías 350 min, es utilizado por toda el área para coordinar con técnicos o clientes.
</t>
  </si>
  <si>
    <t>solicita conexión internet</t>
  </si>
  <si>
    <t xml:space="preserve">Los datos solicitados. Karina Montero rut:15.585.505-3, por 3 horas.
Gracias,
</t>
  </si>
  <si>
    <t>Minutos Adicionales 02_09_2014</t>
  </si>
  <si>
    <t xml:space="preserve">Estimado Ramon agradeceré cargar 150 minutos adicionales y restituir minutos on net
</t>
  </si>
  <si>
    <t>Solicitud de mantencion a impresora Ricoh</t>
  </si>
  <si>
    <t xml:space="preserve">Estimados.
La impresora está imprimiendo y copiando con baja definición, además, la hoja aparece con  puntos negros y líneas.  Los datos de la impresora:  Ricoh MP 2352sp - serie W662h800365. Segundo piso de Zenteno 1609, Santiago. Área medición y pérdidas
</t>
  </si>
  <si>
    <t>Cuenta bloqueada no permite enviar ni recibir correos.</t>
  </si>
  <si>
    <t>Solicitud Tóner - Serie W3038905015</t>
  </si>
  <si>
    <t xml:space="preserve">Estimados solicito gestionar  el envío de 2 tóner para la máquina MARCA AFICIO MP201 – SERIE W3038905015  - Contador Total 10957 Dirección Av. Cousiño N° 206 Lota Alto – VIII Región.  Contacto Francis Alarcon .
</t>
  </si>
  <si>
    <t>No permite ingresar a la red, favor desbloquear</t>
  </si>
  <si>
    <t xml:space="preserve">Don Luis, copio lo que indica cada vez que rebota.
No se ha podido realizar la entrega a estos destinatarios o grupos:
Control de Flotas, CAM
</t>
  </si>
  <si>
    <t>Reseteo de contraseña</t>
  </si>
  <si>
    <t>Villela Aguilera, Alberto Andrés, CAM</t>
  </si>
  <si>
    <t>Por favor puedes resetiar la contraseña de domio de Alberto Villela.</t>
  </si>
  <si>
    <t xml:space="preserve">Ramón el núimero es 91629778, gracias.
</t>
  </si>
  <si>
    <t xml:space="preserve">Favor devolver minutos NET.
</t>
  </si>
  <si>
    <t>solicita telefono IP   SOT Valdivia</t>
  </si>
  <si>
    <t>Zuñiga Fuentes, Marcos Antonio, CAM</t>
  </si>
  <si>
    <t>Estimados favor  solicito habilitar teléfono IP  de nuestro Administrativa señora Carla Bravo de acuerdo a los siguientes detalles: L 152685572 Dirección IP teléfono    172.5.14.37
Dirección PC  escritorio   172.5.14.36 
Nota:  teléfono se encuentra conectado a ambas redes,  anexo de referencia  # 7849 (Cristian Pérez)</t>
  </si>
  <si>
    <t xml:space="preserve">Estimados agradeceré reposición de Minutos para el teléfono 6-1933238.
</t>
  </si>
  <si>
    <t>Minutos Adicionales - Fono 89207981</t>
  </si>
  <si>
    <t xml:space="preserve">Estimados Srs. agradeceré gestionar minutos adicionales para el teléfono N° 89207981 a cargo de Pedro Orellana O.
</t>
  </si>
  <si>
    <t>Solicitar Servicio Tecnico de Ricoh. Imp ID-02398</t>
  </si>
  <si>
    <t xml:space="preserve">Ramón la impresora que está ubicada en el conteiner está dañada la bandeja 2 (le sacaron un sensor de papel)  hay que pedir a ricoh que mande al técnico a repararla.
Adjunto los datos de la IMP  
ID-02398	172.5.20.43	W3028502398	RICOH MP 201
</t>
  </si>
  <si>
    <t>Problemas Laptop</t>
  </si>
  <si>
    <t xml:space="preserve">Buenas Tardes, Necesito que revisen laptop HP Probook, pierde enfoque de video y puertos USB laterales no funcionan.
CH-110122 Harry Pugin  CL173893086
</t>
  </si>
  <si>
    <t>PLAN CELULAR - Asignacion de Minutos</t>
  </si>
  <si>
    <t xml:space="preserve">Ramon agradeceré asignar minutos.
David revisar la solicitud que fue requerida hace un tiempo atrás para ver posibilidad de aumentar los minutos.
</t>
  </si>
  <si>
    <t>Minutos On net</t>
  </si>
  <si>
    <t xml:space="preserve">Estimados Necesito puedan recargar minutos On Net. Cl13366056-9
</t>
  </si>
  <si>
    <t>Restitucion Minutos On Net</t>
  </si>
  <si>
    <t>Celular sin minutos</t>
  </si>
  <si>
    <t xml:space="preserve">Estimados favor devolver minutos NET a 90153790.
</t>
  </si>
  <si>
    <t>minutos Celular; 6-3101204</t>
  </si>
  <si>
    <t xml:space="preserve">Estimados a la espera que se encuentren bien, agradeceré otorgar minutos, al celular mencionado  en referencia,
</t>
  </si>
  <si>
    <t>Liberación Minutos On Net</t>
  </si>
  <si>
    <t>Estimados, muy buenas tardes, necesito me puedan liberar los minutos de mi equipo 68344675</t>
  </si>
  <si>
    <t>Lentitud en navigator</t>
  </si>
  <si>
    <t xml:space="preserve">Usuaria Hilda Zaraguayo solicita ayuda a mesa de ayuda, ya que presenta lentitud en pagina Navigator, se realizan pruebas con 4 equipos, dando como resultado lentitud en la navegación. Se prueba con NTB de técnico sin resultados positivos.  La lentitud es al realizar la navegación por el árbol de opciones que tiene navigator.
</t>
  </si>
  <si>
    <t xml:space="preserve">Ramón favor retornar minutos realizados a teléfonos compañía móvil según referencia.  Ver factibilidad hoy para la operación.
</t>
  </si>
  <si>
    <t xml:space="preserve">Estimado me puede recargar minutos a mi móvil por favor N°cel:6831544 Saludos.
</t>
  </si>
  <si>
    <t xml:space="preserve">Estimados buen día Manuel Vergara se encuentra sin minutos, se solicita que se carguen los minutos On Net. Fono 93450756
</t>
  </si>
  <si>
    <t>Solicitud de Racarga de minutos</t>
  </si>
  <si>
    <t xml:space="preserve">Estimado Ramón junto con saludarte, solicito por favor la recarga de los minutos al móvil de la empresa. Si ya fueron cargados ver la posibilidad de realizar la devolución de los minutos Onnet, por favor número: 92230210
</t>
  </si>
  <si>
    <t>Restituir minutos</t>
  </si>
  <si>
    <t xml:space="preserve">Estimados favor restituir minutos a SR. Walter Alvarado, puesto que no puede realizar llamadas.
De manera urgente puesto que Walter se encuentra con turno de atención de emergencias N° Telefono: 97445037
</t>
  </si>
  <si>
    <t xml:space="preserve">Señores agradeceré a ustedes me puedan ayudar con la restitución de los minutos que he consumido.  James Lagos delular  61914016
</t>
  </si>
  <si>
    <t>MINUTOS OFF-NET</t>
  </si>
  <si>
    <t xml:space="preserve">Estimados favor asignar minutos OFF-NET al siguiente numero  93494758
</t>
  </si>
  <si>
    <t>Usuario no puede ingresar a la red</t>
  </si>
  <si>
    <t xml:space="preserve">Estimados junto con saludar, me gustaría que cargaran mi celular con minutos para no tener problemas de operación el fin de semana por favor.
Mi celular es 9-7410442
</t>
  </si>
  <si>
    <t>Solicitud contenedor oficina SOT</t>
  </si>
  <si>
    <t>ok con la compra impresora.</t>
  </si>
  <si>
    <t>Minutos Francisco Caceres</t>
  </si>
  <si>
    <t xml:space="preserve">Estimado favor cargar 30 minutos  a Francisco si es posible 
N° Celular: 74318253.
</t>
  </si>
  <si>
    <t xml:space="preserve">Favor necesito minutos al móvil 94407542 </t>
  </si>
  <si>
    <t xml:space="preserve">Sres. Por favor gestionar minutos net. Fono: 74781046
</t>
  </si>
  <si>
    <t>Universidad de Los Andes - Licitaccion Instalacion de cableado estructurado</t>
  </si>
  <si>
    <t xml:space="preserve">Ramón ayúdanos por favor a descargar el archivo.  Saludos, 
Luis Carvajal C
</t>
  </si>
  <si>
    <t>Acceso Carpeta OOCC</t>
  </si>
  <si>
    <t>Mesa Sierra, Maribel, CAM</t>
  </si>
  <si>
    <t xml:space="preserve">Buenas tardes por favor dar  acceso a la  carpeta de OOCC a   Nelson  Pizarro.
</t>
  </si>
  <si>
    <t>Anexo Fijo</t>
  </si>
  <si>
    <t>Configurar anexo SOT CHL</t>
  </si>
  <si>
    <t xml:space="preserve">Estimado Ramón agradeceré restituir los minutos consumido en llamados a teléfonos de CAM.  Luis Hipp T.  Celular Nº 7495 2594
</t>
  </si>
  <si>
    <t xml:space="preserve">Estimados favor desbloqueo de usuario “clbrigada3”.
</t>
  </si>
  <si>
    <t>Imprimir Doble Cara</t>
  </si>
  <si>
    <t>necesito urgente tener activo la opcion de imprimir en la hoja por los dos lados..agradecere vuestra ayuda...</t>
  </si>
  <si>
    <t>Analista Servcio de Medidas</t>
  </si>
  <si>
    <t xml:space="preserve">Estimado Ramón según lo conversado con los supervisores de Guardia de Emergencia, existe un puesto disponible para el Analista, por lo que podemos coordinar la instalación de su equipo,
</t>
  </si>
  <si>
    <t xml:space="preserve">Ramon no puedo ingresar a la cuenta informada, favor me podrías ayudar, 
</t>
  </si>
  <si>
    <t>Solicitar Archivos descomprimir</t>
  </si>
  <si>
    <t xml:space="preserve">Estimados favor instalar archivo para descomprimir, ya que debo ingresar tablero al sistema.
</t>
  </si>
  <si>
    <t>Cuenta dominio bloqueada</t>
  </si>
  <si>
    <t xml:space="preserve">Estimados el usuario Francisco Caceres, sede Suecia, indica que su cuenta esta bloqueada, tambien indica que todos los dias correo pide contraseña CL12494323k
</t>
  </si>
  <si>
    <t>Carga Minutos Adicionales</t>
  </si>
  <si>
    <t>Favor cargar minutos urgente.</t>
  </si>
  <si>
    <t>Restitucion de Minutos On net Patricio Carvajal y Mauricio Basaez</t>
  </si>
  <si>
    <t xml:space="preserve">Estimados para restituir los minutos On Net, los números celulares son de Patricio Carvajal 94402575 y Mauricio Basaez 85014968
</t>
  </si>
  <si>
    <t>Carpeta compartida Facturación OOEE y OOCC</t>
  </si>
  <si>
    <t xml:space="preserve">Agradeceré Crear una carpeta compartida con el nombre OOEE y OOCC. con permiso para el señor Guillermo Garcia, Humberto Barría, Andres Leiva, Juan Carlos Vera y Cristobal Nilo.
</t>
  </si>
  <si>
    <t xml:space="preserve">Ramon por favor solicita el alta del equipo chlcamp111735
</t>
  </si>
  <si>
    <t xml:space="preserve">Ramon favor, no cuento con minutos
</t>
  </si>
  <si>
    <t>Carga telefonica Urgente</t>
  </si>
  <si>
    <t>Campos Vargas, Daniel Alfonso, CAM</t>
  </si>
  <si>
    <t xml:space="preserve">Estimado solicito favor de cargar celular 94326822 con minutos adicionales  de forma urgente para usuario Daniel Campos.
</t>
  </si>
  <si>
    <t>Cotizar IMPRESORA -AA1409002</t>
  </si>
  <si>
    <t>Muchas gracias. Aceptamos cotización y compra.</t>
  </si>
  <si>
    <t>Activación Plan de datos 11C</t>
  </si>
  <si>
    <t>Verificar plan de datos del celular corporativo</t>
  </si>
  <si>
    <t>Favor agregar 50 minutos libres.</t>
  </si>
  <si>
    <t>MODIFICAR LISTADO DE VALORES - PANTALLA DE TRANSACCIONES VARIA</t>
  </si>
  <si>
    <t xml:space="preserve">Estimados TI buenos días. Solicito vuestra gestión para modificar el listado de valores del campo ´Motivo´ de la pantalla de ´Transacciones varias´ del menú ´Transacciones´, agregando la opción ´EPP‘ a la lista de ´Motivos de Transacción´ .
</t>
  </si>
  <si>
    <t xml:space="preserve">Reactivacion de minutos </t>
  </si>
  <si>
    <t xml:space="preserve">Estimados, podrían reactivarme los minutos del celular por favor </t>
  </si>
  <si>
    <t>Solicitud minutos</t>
  </si>
  <si>
    <t xml:space="preserve">Ramon favor de asignar 150 minutos adicionales al celular de Carolina Gonzalez C, número celular 91622101
</t>
  </si>
  <si>
    <t>Habilitación de PC para nuevo personal del Laboratorio de Ensayos</t>
  </si>
  <si>
    <t>Luis,
efectivamente,  al momento de ingresar el área nos comunica si necesita algún tipo de recursos para validar el ingreso y solicitar la creación de correo y cl,
Luis &amp;Ramón,
Confirmo el ingreso de la persona,  
Octavio Sebastián Quevedo Acevedo 18.251.116-1</t>
  </si>
  <si>
    <t xml:space="preserve">Estimados favor de cargar minutos adicionales a equipo móvil en asunto.
</t>
  </si>
  <si>
    <t>Restitución de minutos.</t>
  </si>
  <si>
    <t>Estimado Ramón agradeceré me puedan ayudar con la devolución de los minutos consumido en llamados a teléfonos de CAM.  Jaime Bravo Constanzo Celular Nº 9-4691870.</t>
  </si>
  <si>
    <t>Anexo portería Santa Maria</t>
  </si>
  <si>
    <t>Señores, el anexo 7820, de la portería de Av. Presidente Eduardo Frei Montalva 1377, no recibe llamados.  Sólo se puede llamar desde él.</t>
  </si>
  <si>
    <t xml:space="preserve">Estimado agradeceré me puedas cargar los minutos compañía, porque no tengo saldo.
</t>
  </si>
  <si>
    <t>Solicitud Mario Medrano Ortega 20140909</t>
  </si>
  <si>
    <t xml:space="preserve">Ramón buen día. Aprobado, gracias David 
</t>
  </si>
  <si>
    <t xml:space="preserve">Estimados junto con saludar, favor solicito restituir minutos OnNet  a mi celular CAM 85020718.
</t>
  </si>
  <si>
    <t xml:space="preserve">Estimado Ramon favor reponer minutos del móvil 0-94691462
</t>
  </si>
  <si>
    <t xml:space="preserve">Estimado Ramón solicito se pueda  devolver minutos OT NET  de celular n° 97450192 asignado a  Felipe Lezana.
</t>
  </si>
  <si>
    <t xml:space="preserve">Asignar 50minutos libres adicionales.  Miguel, fíjate en el destinatario que colocó Don Enrique…
Atte.,  LDF
Favor reponer minutos del móvil 0-94691462
</t>
  </si>
  <si>
    <t xml:space="preserve">Señores, el anexo 7820, de la portería de Av. Presidente Eduardo Frei Montalva 1377, no recibe llamados.  Sólo se puede llamar desde él favor reparar.
</t>
  </si>
  <si>
    <t>Prestamo</t>
  </si>
  <si>
    <t xml:space="preserve">Estimado Ramon junto con saludar solicito me pueda facilitar por hoy en la tarde un noteboock para poder trabajar en Santa Maria ya que me encuentro en terreno en estos momentos 
</t>
  </si>
  <si>
    <t>Reasignación Anexo Comex</t>
  </si>
  <si>
    <t>Estimados, favor configurar y asignar anexo de COMEX</t>
  </si>
  <si>
    <t>Configura Nuevo Anexo</t>
  </si>
  <si>
    <t>Reyes Riquelme, Samuel Antonio, CAM</t>
  </si>
  <si>
    <t>Estimados favor configurar anexo para compras</t>
  </si>
  <si>
    <t>Hola Ramón, te pido agregar 100 minutos al equipo de Veronica Tobar</t>
  </si>
  <si>
    <t xml:space="preserve">Estimados
Junto con saludar, favor solicito restituir minutos OnNet  a mi celular CAM 61254873
</t>
  </si>
  <si>
    <t>Para plataformar y asignar la renovación de su equipo se debe reiniciar la contraseña</t>
  </si>
  <si>
    <t xml:space="preserve">Estimado Ramón
Favor, te solicito generar acceso a Carpeta Compartida de Urbanizaciones a la Señorita Katherine Valenzuela, cl159646629.
Ella se ha incorporado a nuestra área.
Informo link
\\camfserver\Base Informe Gestión Operaciones
Gracias
</t>
  </si>
  <si>
    <t>Clave para Visitas</t>
  </si>
  <si>
    <t xml:space="preserve">Estimados
Estoy en una reunión con ACHS y necesito una clave de visitas desde las 09:45 a 11:30 aprox.
Saludos
</t>
  </si>
  <si>
    <t>UBICACION FISICA</t>
  </si>
  <si>
    <t xml:space="preserve">Estimados:
Agradeceré considerar ubicación física en área de compras, con teléfono fijo a :
Orellana Cortes, Willians Elias, CAM (Ubicación Actual)
Reyes Riquelme, Samuel Antonio, CAM (Puesto Disponible)
</t>
  </si>
  <si>
    <t xml:space="preserve">Revisión de equipo CH111131 </t>
  </si>
  <si>
    <t xml:space="preserve">Estimados requiero de vuestra ayuda dado que internet presenta errores  y no me deja trabajar normalmente,  además también tengo problemas de acceso en cualquier página de internet que quiera ocupar, no puedo buscar calles, mapas, entrar a un banco, etc. 
Esto ocurrió después que solicite al técnico que me revisara el equipo dado que no podía entrar a la página SIOP (Registro de inspecciones de seguridad) 
</t>
  </si>
  <si>
    <t>autorizacion</t>
  </si>
  <si>
    <t xml:space="preserve">Estimados, 
Junto con saludar, solicito puedan dar acceso a los auditores de E&amp;Y que se encuentran trabajando con nosotros, para que puedan imprimir en la impresora ubicada en el 7° piso.  Agradeciendo vuestra gestión.
</t>
  </si>
  <si>
    <t xml:space="preserve">Ramon no sé cómo funcionará el sistema de minutos on net o si existe restricción, pero ya quedé si minutos, favor reponer minutos.
</t>
  </si>
  <si>
    <t xml:space="preserve">Estimados de la SI 300312023006 se realizaron 2 ordenes de compra, los números son 300311032017 y 300311032079 ambas por el mismo monto, aprobadas y recepcionadas.  Como pudo suceder esto???
</t>
  </si>
  <si>
    <t>Error HSP COASIN</t>
  </si>
  <si>
    <t xml:space="preserve">Estimados informo que existe un error en Oracle, no se refleja el periodo mes de Septiembre.
</t>
  </si>
  <si>
    <t>Outlook solicita clave</t>
  </si>
  <si>
    <t xml:space="preserve">Señores agradeceré a ustedes me puedan ayudar con la devolución de los minutos que he consumido en llamado a teléfonos de CAM Joseline Ramirez celular Nº  93214625
</t>
  </si>
  <si>
    <t xml:space="preserve">Estimados agradeceré retomar este requerimiento se adjunta aprobación de David Valdes.
</t>
  </si>
  <si>
    <t>No permite ingresar al correo electronico.</t>
  </si>
  <si>
    <t>Solicita habilitar correo.</t>
  </si>
  <si>
    <t xml:space="preserve">Estimados junto con saludar, favor habilitar correo de la Sra. Ana María Ortiz (amog@cam-la.com), Administrativa Contrato CP Saesa. Solicita password para ingresar
</t>
  </si>
  <si>
    <t>Cambio perfil a 250 minutos</t>
  </si>
  <si>
    <t>Agradeceré proceder según corresponda con aumento de minutos</t>
  </si>
  <si>
    <t xml:space="preserve">Estimados agradeceré proceder según corresponda con aumento de minutos. Reemplazar equipo a Plan de Datos.
</t>
  </si>
  <si>
    <t xml:space="preserve">Estimados favor reingresar minutos on net a teléfono 92801472.
</t>
  </si>
  <si>
    <t>No permite ingresar la clave de red.</t>
  </si>
  <si>
    <t>No ingresa a NAS</t>
  </si>
  <si>
    <t>No permite ingreso de los servicios de NAS asociados a DISMER</t>
  </si>
  <si>
    <t xml:space="preserve">Ingreso secretario técnico sot OOCC    Sr. Pizzarro </t>
  </si>
  <si>
    <t xml:space="preserve">Estimados a la espera que se encuentren bien, agradeceré gestionar la  Creación de correo y asignación de equipos copio a la jefatura para que de el V°B°  para Equipo notebook y Celular (si corresponde) NELSON FERNANDO PIZARRO PADILLA 15605776-2
</t>
  </si>
</sst>
</file>

<file path=xl/styles.xml><?xml version="1.0" encoding="utf-8"?>
<styleSheet xmlns="http://schemas.openxmlformats.org/spreadsheetml/2006/main">
  <numFmts count="2">
    <numFmt numFmtId="43" formatCode="_-* #,##0.00_-;\-* #,##0.00_-;_-* &quot;-&quot;??_-;_-@_-"/>
    <numFmt numFmtId="164" formatCode="0.0%"/>
  </numFmts>
  <fonts count="2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9"/>
      <name val="Calibri"/>
      <family val="2"/>
    </font>
    <font>
      <sz val="11"/>
      <color indexed="56"/>
      <name val="Calibr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18"/>
        <bgColor indexed="64"/>
      </patternFill>
    </fill>
    <fill>
      <patternFill patternType="solid">
        <fgColor indexed="49"/>
        <bgColor indexed="64"/>
      </patternFill>
    </fill>
    <fill>
      <patternFill patternType="solid">
        <fgColor theme="3"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49"/>
      </left>
      <right style="thin">
        <color indexed="49"/>
      </right>
      <top style="thin">
        <color indexed="49"/>
      </top>
      <bottom style="thin">
        <color indexed="49"/>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26">
    <xf numFmtId="0" fontId="0" fillId="0" borderId="0" xfId="0"/>
    <xf numFmtId="0" fontId="0" fillId="0" borderId="0" xfId="0" applyAlignment="1">
      <alignment wrapText="1"/>
    </xf>
    <xf numFmtId="49" fontId="0" fillId="0" borderId="0" xfId="0" applyNumberFormat="1" applyAlignment="1"/>
    <xf numFmtId="49" fontId="0" fillId="0" borderId="0" xfId="0" applyNumberFormat="1"/>
    <xf numFmtId="14" fontId="0" fillId="0" borderId="0" xfId="0" applyNumberFormat="1"/>
    <xf numFmtId="3" fontId="0" fillId="0" borderId="0" xfId="0" applyNumberFormat="1"/>
    <xf numFmtId="0" fontId="18" fillId="33" borderId="0" xfId="0" applyFont="1" applyFill="1" applyAlignment="1">
      <alignment vertical="center" wrapText="1"/>
    </xf>
    <xf numFmtId="14" fontId="19" fillId="34" borderId="10" xfId="0" applyNumberFormat="1" applyFont="1" applyFill="1" applyBorder="1" applyAlignment="1">
      <alignment vertical="center" wrapText="1"/>
    </xf>
    <xf numFmtId="0" fontId="16" fillId="35" borderId="0" xfId="0" applyFont="1" applyFill="1"/>
    <xf numFmtId="14" fontId="16" fillId="35" borderId="0" xfId="0" applyNumberFormat="1" applyFont="1" applyFill="1"/>
    <xf numFmtId="0" fontId="16" fillId="35" borderId="0" xfId="0" applyFont="1" applyFill="1" applyAlignment="1">
      <alignment horizontal="center" vertical="center"/>
    </xf>
    <xf numFmtId="14" fontId="16" fillId="35" borderId="0" xfId="0" applyNumberFormat="1" applyFont="1" applyFill="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applyAlignment="1">
      <alignment horizontal="center" vertical="center"/>
    </xf>
    <xf numFmtId="14" fontId="0" fillId="0" borderId="0" xfId="0" applyNumberFormat="1" applyAlignment="1"/>
    <xf numFmtId="164" fontId="0" fillId="0" borderId="0" xfId="42" applyNumberFormat="1" applyFont="1"/>
    <xf numFmtId="9" fontId="0" fillId="0" borderId="0" xfId="42" applyFont="1"/>
    <xf numFmtId="43" fontId="0" fillId="0" borderId="0" xfId="43" applyFont="1"/>
    <xf numFmtId="164" fontId="0" fillId="0" borderId="0" xfId="0" applyNumberFormat="1"/>
    <xf numFmtId="10" fontId="0" fillId="0" borderId="0" xfId="42" applyNumberFormat="1" applyFont="1"/>
    <xf numFmtId="0" fontId="0" fillId="0" borderId="0" xfId="0" applyNumberFormat="1"/>
  </cellXfs>
  <cellStyles count="44">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Millares" xfId="43" builtinId="3"/>
    <cellStyle name="Neutral" xfId="8" builtinId="28" customBuiltin="1"/>
    <cellStyle name="Normal" xfId="0" builtinId="0"/>
    <cellStyle name="Notas" xfId="15" builtinId="10" customBuiltin="1"/>
    <cellStyle name="Porcentual"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86">
    <dxf>
      <alignment vertical="center" readingOrder="0"/>
    </dxf>
    <dxf>
      <alignment vertic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vertic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vertic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vertic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horizontal="center" readingOrder="0"/>
    </dxf>
    <dxf>
      <numFmt numFmtId="30" formatCode="@"/>
      <alignment horizontal="general" vertical="bottom" textRotation="0" wrapText="0" indent="0" relativeIndent="0" justifyLastLine="0" shrinkToFit="0" mergeCell="0" readingOrder="0"/>
    </dxf>
    <dxf>
      <numFmt numFmtId="30" formatCode="@"/>
      <alignment horizontal="general" vertical="bottom" textRotation="0" wrapText="0" indent="0" relativeIndent="0" justifyLastLine="0" shrinkToFit="0" mergeCell="0" readingOrder="0"/>
    </dxf>
    <dxf>
      <numFmt numFmtId="30" formatCode="@"/>
      <alignment horizontal="general" vertical="bottom" textRotation="0" wrapText="0" indent="0" relativeIndent="0" justifyLastLine="0" shrinkToFit="0" mergeCell="0" readingOrder="0"/>
    </dxf>
    <dxf>
      <numFmt numFmtId="30" formatCode="@"/>
      <alignment horizontal="general" vertical="bottom" textRotation="0" wrapText="0" indent="0" relativeIndent="0" justifyLastLine="0" shrinkToFit="0" mergeCell="0" readingOrder="0"/>
    </dxf>
    <dxf>
      <numFmt numFmtId="19" formatCode="dd/mm/yyyy"/>
      <alignment horizontal="general" vertical="bottom" textRotation="0" wrapText="0" indent="0" relativeIndent="0" justifyLastLine="0" shrinkToFit="0" mergeCell="0" readingOrder="0"/>
    </dxf>
    <dxf>
      <numFmt numFmtId="30" formatCode="@"/>
      <alignment horizontal="general" vertical="bottom" textRotation="0" wrapText="0" indent="0" relativeIndent="0" justifyLastLine="0" shrinkToFit="0" mergeCell="0" readingOrder="0"/>
    </dxf>
    <dxf>
      <numFmt numFmtId="30" formatCode="@"/>
      <alignment horizontal="general" vertical="bottom" textRotation="0" wrapText="0" indent="0" relativeIndent="0" justifyLastLine="0" shrinkToFit="0" mergeCell="0" readingOrder="0"/>
    </dxf>
    <dxf>
      <numFmt numFmtId="30" formatCode="@"/>
      <alignment horizontal="general" vertical="bottom" textRotation="0" wrapText="0" indent="0" relativeIndent="0" justifyLastLine="0" shrinkToFit="0" mergeCell="0" readingOrder="0"/>
    </dxf>
    <dxf>
      <numFmt numFmtId="30" formatCode="@"/>
    </dxf>
    <dxf>
      <numFmt numFmtId="19" formatCode="dd/mm/yyyy"/>
    </dxf>
    <dxf>
      <numFmt numFmtId="30" formatCode="@"/>
    </dxf>
    <dxf>
      <numFmt numFmtId="19" formatCode="dd/mm/yyyy"/>
    </dxf>
    <dxf>
      <numFmt numFmtId="30" formatCode="@"/>
    </dxf>
    <dxf>
      <alignment horizontal="general" vertical="bottom" textRotation="0" wrapText="1" indent="0" relativeIndent="0" justifyLastLine="0" shrinkToFit="0" mergeCell="0" readingOrder="0"/>
    </dxf>
    <dxf>
      <numFmt numFmtId="30" formatCode="@"/>
      <alignment horizontal="general" vertical="bottom" textRotation="0" wrapText="0" indent="0" relativeIndent="0" justifyLastLine="0" shrinkToFit="0" mergeCell="0" readingOrder="0"/>
    </dxf>
    <dxf>
      <numFmt numFmtId="1" formatCode="0"/>
    </dxf>
    <dxf>
      <alignment horizontal="center"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vertical="center" readingOrder="0"/>
    </dxf>
    <dxf>
      <alignment vertical="center" readingOrder="0"/>
    </dxf>
    <dxf>
      <alignment horizontal="center" readingOrder="0"/>
    </dxf>
    <dxf>
      <alignment vertical="center" readingOrder="0"/>
    </dxf>
    <dxf>
      <alignment horizontal="center" readingOrder="0"/>
    </dxf>
    <dxf>
      <alignment horizontal="center" readingOrder="0"/>
    </dxf>
    <dxf>
      <alignment vertical="center" readingOrder="0"/>
    </dxf>
    <dxf>
      <alignment horizontal="center" readingOrder="0"/>
    </dxf>
    <dxf>
      <alignment vertical="center" readingOrder="0"/>
    </dxf>
    <dxf>
      <alignment vertical="center" readingOrder="0"/>
    </dxf>
    <dxf>
      <alignment vertical="center" readingOrder="0"/>
    </dxf>
    <dxf>
      <numFmt numFmtId="30" formatCode="@"/>
      <alignment horizontal="general" vertical="bottom" textRotation="0" wrapText="0" indent="0" relativeIndent="0" justifyLastLine="0" shrinkToFit="0" mergeCell="0" readingOrder="0"/>
    </dxf>
    <dxf>
      <numFmt numFmtId="30" formatCode="@"/>
      <alignment horizontal="general" vertical="bottom" textRotation="0" wrapText="0" indent="0" relativeIndent="0" justifyLastLine="0" shrinkToFit="0" mergeCell="0" readingOrder="0"/>
    </dxf>
    <dxf>
      <numFmt numFmtId="3" formatCode="#,##0"/>
    </dxf>
    <dxf>
      <numFmt numFmtId="30" formatCode="@"/>
      <alignment horizontal="general" vertical="bottom" textRotation="0" wrapText="0" indent="0" relativeIndent="0" justifyLastLine="0" shrinkToFit="0" mergeCell="0" readingOrder="0"/>
    </dxf>
    <dxf>
      <font>
        <condense val="0"/>
        <extend val="0"/>
        <color rgb="FF9C0006"/>
      </font>
      <fill>
        <patternFill>
          <bgColor rgb="FFFFC7CE"/>
        </patternFill>
      </fill>
    </dxf>
    <dxf>
      <font>
        <condense val="0"/>
        <extend val="0"/>
        <color rgb="FF9C0006"/>
      </font>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dxf>
    <dxf>
      <font>
        <condense val="0"/>
        <extend val="0"/>
        <color rgb="FF9C0006"/>
      </font>
      <fill>
        <patternFill>
          <bgColor rgb="FFFFC7CE"/>
        </patternFill>
      </fill>
    </dxf>
    <dxf>
      <fill>
        <patternFill>
          <bgColor rgb="FF92D050"/>
        </patternFill>
      </fill>
    </dxf>
    <dxf>
      <fill>
        <patternFill>
          <bgColor rgb="FFFF0000"/>
        </patternFill>
      </fill>
    </dxf>
    <dxf>
      <fill>
        <patternFill>
          <bgColor rgb="FFFFC000"/>
        </patternFill>
      </fill>
    </dxf>
    <dxf>
      <font>
        <condense val="0"/>
        <extend val="0"/>
        <color rgb="FF9C0006"/>
      </font>
      <fill>
        <patternFill>
          <bgColor rgb="FFFFC7CE"/>
        </patternFill>
      </fill>
    </dxf>
    <dxf>
      <font>
        <condense val="0"/>
        <extend val="0"/>
        <color rgb="FF9C0006"/>
      </font>
    </dxf>
    <dxf>
      <font>
        <condense val="0"/>
        <extend val="0"/>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es-CL"/>
  <c:pivotSource>
    <c:name>[Nuevo JAS.xlsx]Resumen!Tabla dinámica1</c:name>
    <c:fmtId val="3"/>
  </c:pivotSource>
  <c:chart>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spPr>
          <a:solidFill>
            <a:srgbClr val="00B050"/>
          </a:solidFill>
        </c:spPr>
        <c:marker>
          <c:symbol val="none"/>
        </c:marker>
      </c:pivotFmt>
      <c:pivotFmt>
        <c:idx val="22"/>
        <c:spPr>
          <a:solidFill>
            <a:srgbClr val="FFFF00"/>
          </a:solidFill>
        </c:spPr>
        <c:marker>
          <c:symbol val="none"/>
        </c:marker>
      </c:pivotFmt>
      <c:pivotFmt>
        <c:idx val="23"/>
        <c:spPr>
          <a:solidFill>
            <a:srgbClr val="FFC000"/>
          </a:solidFill>
        </c:spPr>
        <c:marker>
          <c:symbol val="none"/>
        </c:marker>
      </c:pivotFmt>
      <c:pivotFmt>
        <c:idx val="24"/>
        <c:spPr>
          <a:solidFill>
            <a:srgbClr val="FF0000"/>
          </a:solidFill>
        </c:spPr>
        <c:marker>
          <c:symbol val="none"/>
        </c:marker>
      </c:pivotFmt>
    </c:pivotFmts>
    <c:plotArea>
      <c:layout/>
      <c:barChart>
        <c:barDir val="col"/>
        <c:grouping val="percentStacked"/>
        <c:ser>
          <c:idx val="0"/>
          <c:order val="0"/>
          <c:tx>
            <c:strRef>
              <c:f>Resumen!$B$6:$B$7</c:f>
              <c:strCache>
                <c:ptCount val="1"/>
                <c:pt idx="0">
                  <c:v>CUMPLE</c:v>
                </c:pt>
              </c:strCache>
            </c:strRef>
          </c:tx>
          <c:spPr>
            <a:solidFill>
              <a:srgbClr val="00B050"/>
            </a:solidFill>
          </c:spPr>
          <c:cat>
            <c:multiLvlStrRef>
              <c:f>Resumen!$A$8:$A$49</c:f>
              <c:multiLvlStrCache>
                <c:ptCount val="4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lvl>
                <c:lvl>
                  <c:pt idx="0">
                    <c:v>2014</c:v>
                  </c:pt>
                </c:lvl>
              </c:multiLvlStrCache>
            </c:multiLvlStrRef>
          </c:cat>
          <c:val>
            <c:numRef>
              <c:f>Resumen!$B$8:$B$49</c:f>
              <c:numCache>
                <c:formatCode>General</c:formatCode>
                <c:ptCount val="40"/>
                <c:pt idx="0">
                  <c:v>21</c:v>
                </c:pt>
                <c:pt idx="1">
                  <c:v>39</c:v>
                </c:pt>
                <c:pt idx="2">
                  <c:v>94</c:v>
                </c:pt>
                <c:pt idx="3">
                  <c:v>66</c:v>
                </c:pt>
                <c:pt idx="4">
                  <c:v>53</c:v>
                </c:pt>
                <c:pt idx="5">
                  <c:v>96</c:v>
                </c:pt>
                <c:pt idx="6">
                  <c:v>87</c:v>
                </c:pt>
                <c:pt idx="7">
                  <c:v>67</c:v>
                </c:pt>
                <c:pt idx="8">
                  <c:v>45</c:v>
                </c:pt>
                <c:pt idx="9">
                  <c:v>67</c:v>
                </c:pt>
                <c:pt idx="10">
                  <c:v>81</c:v>
                </c:pt>
                <c:pt idx="11">
                  <c:v>94</c:v>
                </c:pt>
                <c:pt idx="12">
                  <c:v>58</c:v>
                </c:pt>
                <c:pt idx="13">
                  <c:v>69</c:v>
                </c:pt>
                <c:pt idx="14">
                  <c:v>88</c:v>
                </c:pt>
                <c:pt idx="15">
                  <c:v>86</c:v>
                </c:pt>
                <c:pt idx="16">
                  <c:v>93</c:v>
                </c:pt>
                <c:pt idx="17">
                  <c:v>56</c:v>
                </c:pt>
                <c:pt idx="18">
                  <c:v>101</c:v>
                </c:pt>
                <c:pt idx="19">
                  <c:v>143</c:v>
                </c:pt>
                <c:pt idx="20">
                  <c:v>51</c:v>
                </c:pt>
                <c:pt idx="21">
                  <c:v>62</c:v>
                </c:pt>
                <c:pt idx="22">
                  <c:v>78</c:v>
                </c:pt>
                <c:pt idx="23">
                  <c:v>65</c:v>
                </c:pt>
                <c:pt idx="24">
                  <c:v>14</c:v>
                </c:pt>
                <c:pt idx="25">
                  <c:v>3</c:v>
                </c:pt>
                <c:pt idx="26">
                  <c:v>40</c:v>
                </c:pt>
                <c:pt idx="27">
                  <c:v>51</c:v>
                </c:pt>
                <c:pt idx="28">
                  <c:v>20</c:v>
                </c:pt>
                <c:pt idx="29">
                  <c:v>33</c:v>
                </c:pt>
                <c:pt idx="30">
                  <c:v>32</c:v>
                </c:pt>
                <c:pt idx="31">
                  <c:v>73</c:v>
                </c:pt>
                <c:pt idx="32">
                  <c:v>74</c:v>
                </c:pt>
                <c:pt idx="33">
                  <c:v>72</c:v>
                </c:pt>
                <c:pt idx="34">
                  <c:v>76</c:v>
                </c:pt>
                <c:pt idx="35">
                  <c:v>80</c:v>
                </c:pt>
                <c:pt idx="36">
                  <c:v>112</c:v>
                </c:pt>
                <c:pt idx="37">
                  <c:v>41</c:v>
                </c:pt>
                <c:pt idx="38">
                  <c:v>3</c:v>
                </c:pt>
                <c:pt idx="39">
                  <c:v>1</c:v>
                </c:pt>
              </c:numCache>
            </c:numRef>
          </c:val>
        </c:ser>
        <c:ser>
          <c:idx val="1"/>
          <c:order val="1"/>
          <c:tx>
            <c:strRef>
              <c:f>Resumen!$C$6:$C$7</c:f>
              <c:strCache>
                <c:ptCount val="1"/>
                <c:pt idx="0">
                  <c:v>NO CUMPLE</c:v>
                </c:pt>
              </c:strCache>
            </c:strRef>
          </c:tx>
          <c:spPr>
            <a:solidFill>
              <a:srgbClr val="FF0000"/>
            </a:solidFill>
          </c:spPr>
          <c:cat>
            <c:multiLvlStrRef>
              <c:f>Resumen!$A$8:$A$49</c:f>
              <c:multiLvlStrCache>
                <c:ptCount val="4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lvl>
                <c:lvl>
                  <c:pt idx="0">
                    <c:v>2014</c:v>
                  </c:pt>
                </c:lvl>
              </c:multiLvlStrCache>
            </c:multiLvlStrRef>
          </c:cat>
          <c:val>
            <c:numRef>
              <c:f>Resumen!$C$8:$C$49</c:f>
              <c:numCache>
                <c:formatCode>General</c:formatCode>
                <c:ptCount val="40"/>
                <c:pt idx="0">
                  <c:v>1</c:v>
                </c:pt>
                <c:pt idx="2">
                  <c:v>1</c:v>
                </c:pt>
                <c:pt idx="3">
                  <c:v>1</c:v>
                </c:pt>
                <c:pt idx="5">
                  <c:v>1</c:v>
                </c:pt>
                <c:pt idx="6">
                  <c:v>1</c:v>
                </c:pt>
                <c:pt idx="9">
                  <c:v>3</c:v>
                </c:pt>
                <c:pt idx="11">
                  <c:v>1</c:v>
                </c:pt>
                <c:pt idx="13">
                  <c:v>5</c:v>
                </c:pt>
                <c:pt idx="14">
                  <c:v>6</c:v>
                </c:pt>
                <c:pt idx="16">
                  <c:v>1</c:v>
                </c:pt>
                <c:pt idx="17">
                  <c:v>1</c:v>
                </c:pt>
                <c:pt idx="18">
                  <c:v>3</c:v>
                </c:pt>
                <c:pt idx="19">
                  <c:v>1</c:v>
                </c:pt>
                <c:pt idx="22">
                  <c:v>1</c:v>
                </c:pt>
                <c:pt idx="23">
                  <c:v>1</c:v>
                </c:pt>
                <c:pt idx="26">
                  <c:v>2</c:v>
                </c:pt>
                <c:pt idx="27">
                  <c:v>1</c:v>
                </c:pt>
                <c:pt idx="28">
                  <c:v>2</c:v>
                </c:pt>
                <c:pt idx="30">
                  <c:v>2</c:v>
                </c:pt>
                <c:pt idx="34">
                  <c:v>3</c:v>
                </c:pt>
              </c:numCache>
            </c:numRef>
          </c:val>
        </c:ser>
        <c:overlap val="100"/>
        <c:axId val="114943104"/>
        <c:axId val="114944640"/>
      </c:barChart>
      <c:catAx>
        <c:axId val="114943104"/>
        <c:scaling>
          <c:orientation val="minMax"/>
        </c:scaling>
        <c:axPos val="b"/>
        <c:tickLblPos val="nextTo"/>
        <c:crossAx val="114944640"/>
        <c:crosses val="autoZero"/>
        <c:auto val="1"/>
        <c:lblAlgn val="ctr"/>
        <c:lblOffset val="100"/>
      </c:catAx>
      <c:valAx>
        <c:axId val="114944640"/>
        <c:scaling>
          <c:orientation val="minMax"/>
          <c:max val="1"/>
          <c:min val="0"/>
        </c:scaling>
        <c:axPos val="l"/>
        <c:majorGridlines/>
        <c:numFmt formatCode="0%" sourceLinked="1"/>
        <c:tickLblPos val="nextTo"/>
        <c:crossAx val="114943104"/>
        <c:crosses val="autoZero"/>
        <c:crossBetween val="between"/>
      </c:valAx>
    </c:plotArea>
    <c:legend>
      <c:legendPos val="r"/>
      <c:layout/>
    </c:legend>
    <c:plotVisOnly val="1"/>
  </c:chart>
  <c:printSettings>
    <c:headerFooter/>
    <c:pageMargins b="0.75000000000001188" l="0.70000000000000062" r="0.70000000000000062" t="0.75000000000001188"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s-CL"/>
  <c:pivotSource>
    <c:name>[Nuevo JAS.xlsx]Resumen!Tabla dinámica1</c:name>
    <c:fmtId val="4"/>
  </c:pivotSource>
  <c:chart>
    <c:pivotFmts>
      <c:pivotFmt>
        <c:idx val="0"/>
        <c:marker>
          <c:symbol val="none"/>
        </c:marker>
      </c:pivotFmt>
      <c:pivotFmt>
        <c:idx val="1"/>
      </c:pivotFmt>
      <c:pivotFmt>
        <c:idx val="2"/>
      </c:pivotFmt>
      <c:pivotFmt>
        <c:idx val="3"/>
        <c:marker>
          <c:symbol val="none"/>
        </c:marker>
      </c:pivotFmt>
    </c:pivotFmts>
    <c:plotArea>
      <c:layout/>
      <c:barChart>
        <c:barDir val="col"/>
        <c:grouping val="clustered"/>
        <c:ser>
          <c:idx val="0"/>
          <c:order val="0"/>
          <c:tx>
            <c:strRef>
              <c:f>Resumen!$B$6:$B$7</c:f>
              <c:strCache>
                <c:ptCount val="1"/>
                <c:pt idx="0">
                  <c:v>CUMPLE</c:v>
                </c:pt>
              </c:strCache>
            </c:strRef>
          </c:tx>
          <c:cat>
            <c:multiLvlStrRef>
              <c:f>Resumen!$A$8:$A$49</c:f>
              <c:multiLvlStrCache>
                <c:ptCount val="4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lvl>
                <c:lvl>
                  <c:pt idx="0">
                    <c:v>2014</c:v>
                  </c:pt>
                </c:lvl>
              </c:multiLvlStrCache>
            </c:multiLvlStrRef>
          </c:cat>
          <c:val>
            <c:numRef>
              <c:f>Resumen!$B$8:$B$49</c:f>
              <c:numCache>
                <c:formatCode>General</c:formatCode>
                <c:ptCount val="40"/>
                <c:pt idx="0">
                  <c:v>21</c:v>
                </c:pt>
                <c:pt idx="1">
                  <c:v>39</c:v>
                </c:pt>
                <c:pt idx="2">
                  <c:v>94</c:v>
                </c:pt>
                <c:pt idx="3">
                  <c:v>66</c:v>
                </c:pt>
                <c:pt idx="4">
                  <c:v>53</c:v>
                </c:pt>
                <c:pt idx="5">
                  <c:v>96</c:v>
                </c:pt>
                <c:pt idx="6">
                  <c:v>87</c:v>
                </c:pt>
                <c:pt idx="7">
                  <c:v>67</c:v>
                </c:pt>
                <c:pt idx="8">
                  <c:v>45</c:v>
                </c:pt>
                <c:pt idx="9">
                  <c:v>67</c:v>
                </c:pt>
                <c:pt idx="10">
                  <c:v>81</c:v>
                </c:pt>
                <c:pt idx="11">
                  <c:v>94</c:v>
                </c:pt>
                <c:pt idx="12">
                  <c:v>58</c:v>
                </c:pt>
                <c:pt idx="13">
                  <c:v>69</c:v>
                </c:pt>
                <c:pt idx="14">
                  <c:v>88</c:v>
                </c:pt>
                <c:pt idx="15">
                  <c:v>86</c:v>
                </c:pt>
                <c:pt idx="16">
                  <c:v>93</c:v>
                </c:pt>
                <c:pt idx="17">
                  <c:v>56</c:v>
                </c:pt>
                <c:pt idx="18">
                  <c:v>101</c:v>
                </c:pt>
                <c:pt idx="19">
                  <c:v>143</c:v>
                </c:pt>
                <c:pt idx="20">
                  <c:v>51</c:v>
                </c:pt>
                <c:pt idx="21">
                  <c:v>62</c:v>
                </c:pt>
                <c:pt idx="22">
                  <c:v>78</c:v>
                </c:pt>
                <c:pt idx="23">
                  <c:v>65</c:v>
                </c:pt>
                <c:pt idx="24">
                  <c:v>14</c:v>
                </c:pt>
                <c:pt idx="25">
                  <c:v>3</c:v>
                </c:pt>
                <c:pt idx="26">
                  <c:v>40</c:v>
                </c:pt>
                <c:pt idx="27">
                  <c:v>51</c:v>
                </c:pt>
                <c:pt idx="28">
                  <c:v>20</c:v>
                </c:pt>
                <c:pt idx="29">
                  <c:v>33</c:v>
                </c:pt>
                <c:pt idx="30">
                  <c:v>32</c:v>
                </c:pt>
                <c:pt idx="31">
                  <c:v>73</c:v>
                </c:pt>
                <c:pt idx="32">
                  <c:v>74</c:v>
                </c:pt>
                <c:pt idx="33">
                  <c:v>72</c:v>
                </c:pt>
                <c:pt idx="34">
                  <c:v>76</c:v>
                </c:pt>
                <c:pt idx="35">
                  <c:v>80</c:v>
                </c:pt>
                <c:pt idx="36">
                  <c:v>112</c:v>
                </c:pt>
                <c:pt idx="37">
                  <c:v>41</c:v>
                </c:pt>
                <c:pt idx="38">
                  <c:v>3</c:v>
                </c:pt>
                <c:pt idx="39">
                  <c:v>1</c:v>
                </c:pt>
              </c:numCache>
            </c:numRef>
          </c:val>
        </c:ser>
        <c:ser>
          <c:idx val="1"/>
          <c:order val="1"/>
          <c:tx>
            <c:strRef>
              <c:f>Resumen!$C$6:$C$7</c:f>
              <c:strCache>
                <c:ptCount val="1"/>
                <c:pt idx="0">
                  <c:v>NO CUMPLE</c:v>
                </c:pt>
              </c:strCache>
            </c:strRef>
          </c:tx>
          <c:cat>
            <c:multiLvlStrRef>
              <c:f>Resumen!$A$8:$A$49</c:f>
              <c:multiLvlStrCache>
                <c:ptCount val="40"/>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lvl>
                <c:lvl>
                  <c:pt idx="0">
                    <c:v>2014</c:v>
                  </c:pt>
                </c:lvl>
              </c:multiLvlStrCache>
            </c:multiLvlStrRef>
          </c:cat>
          <c:val>
            <c:numRef>
              <c:f>Resumen!$C$8:$C$49</c:f>
              <c:numCache>
                <c:formatCode>General</c:formatCode>
                <c:ptCount val="40"/>
                <c:pt idx="0">
                  <c:v>1</c:v>
                </c:pt>
                <c:pt idx="2">
                  <c:v>1</c:v>
                </c:pt>
                <c:pt idx="3">
                  <c:v>1</c:v>
                </c:pt>
                <c:pt idx="5">
                  <c:v>1</c:v>
                </c:pt>
                <c:pt idx="6">
                  <c:v>1</c:v>
                </c:pt>
                <c:pt idx="9">
                  <c:v>3</c:v>
                </c:pt>
                <c:pt idx="11">
                  <c:v>1</c:v>
                </c:pt>
                <c:pt idx="13">
                  <c:v>5</c:v>
                </c:pt>
                <c:pt idx="14">
                  <c:v>6</c:v>
                </c:pt>
                <c:pt idx="16">
                  <c:v>1</c:v>
                </c:pt>
                <c:pt idx="17">
                  <c:v>1</c:v>
                </c:pt>
                <c:pt idx="18">
                  <c:v>3</c:v>
                </c:pt>
                <c:pt idx="19">
                  <c:v>1</c:v>
                </c:pt>
                <c:pt idx="22">
                  <c:v>1</c:v>
                </c:pt>
                <c:pt idx="23">
                  <c:v>1</c:v>
                </c:pt>
                <c:pt idx="26">
                  <c:v>2</c:v>
                </c:pt>
                <c:pt idx="27">
                  <c:v>1</c:v>
                </c:pt>
                <c:pt idx="28">
                  <c:v>2</c:v>
                </c:pt>
                <c:pt idx="30">
                  <c:v>2</c:v>
                </c:pt>
                <c:pt idx="34">
                  <c:v>3</c:v>
                </c:pt>
              </c:numCache>
            </c:numRef>
          </c:val>
        </c:ser>
        <c:axId val="115239552"/>
        <c:axId val="115249536"/>
      </c:barChart>
      <c:catAx>
        <c:axId val="115239552"/>
        <c:scaling>
          <c:orientation val="minMax"/>
        </c:scaling>
        <c:axPos val="b"/>
        <c:tickLblPos val="nextTo"/>
        <c:crossAx val="115249536"/>
        <c:crosses val="autoZero"/>
        <c:auto val="1"/>
        <c:lblAlgn val="ctr"/>
        <c:lblOffset val="100"/>
      </c:catAx>
      <c:valAx>
        <c:axId val="115249536"/>
        <c:scaling>
          <c:orientation val="minMax"/>
        </c:scaling>
        <c:axPos val="l"/>
        <c:majorGridlines/>
        <c:numFmt formatCode="General" sourceLinked="1"/>
        <c:tickLblPos val="nextTo"/>
        <c:crossAx val="115239552"/>
        <c:crosses val="autoZero"/>
        <c:crossBetween val="between"/>
      </c:valAx>
    </c:plotArea>
    <c:legend>
      <c:legendPos val="r"/>
      <c:layout/>
    </c:legend>
    <c:plotVisOnly val="1"/>
    <c:dispBlanksAs val="gap"/>
  </c:chart>
  <c:printSettings>
    <c:headerFooter/>
    <c:pageMargins b="0.75000000000001077" l="0.70000000000000062" r="0.70000000000000062" t="0.75000000000001077"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s-CL"/>
  <c:pivotSource>
    <c:name>[Nuevo JAS.xlsx]Resumen!Tabla dinámica3</c:name>
    <c:fmtId val="5"/>
  </c:pivotSource>
  <c:chart>
    <c:pivotFmts>
      <c:pivotFmt>
        <c:idx val="0"/>
        <c:marker>
          <c:symbol val="none"/>
        </c:marker>
      </c:pivotFmt>
      <c:pivotFmt>
        <c:idx val="1"/>
        <c:marker>
          <c:symbol val="none"/>
        </c:marker>
      </c:pivotFmt>
    </c:pivotFmts>
    <c:plotArea>
      <c:layout/>
      <c:lineChart>
        <c:grouping val="standard"/>
        <c:ser>
          <c:idx val="0"/>
          <c:order val="0"/>
          <c:tx>
            <c:strRef>
              <c:f>Resumen!$B$80:$B$81</c:f>
              <c:strCache>
                <c:ptCount val="1"/>
                <c:pt idx="0">
                  <c:v>CUMPLE</c:v>
                </c:pt>
              </c:strCache>
            </c:strRef>
          </c:tx>
          <c:marker>
            <c:symbol val="none"/>
          </c:marker>
          <c:cat>
            <c:multiLvlStrRef>
              <c:f>Resumen!$A$82:$A$98</c:f>
              <c:multiLvlStrCache>
                <c:ptCount val="14"/>
                <c:lvl>
                  <c:pt idx="0">
                    <c:v>8</c:v>
                  </c:pt>
                  <c:pt idx="1">
                    <c:v>9</c:v>
                  </c:pt>
                  <c:pt idx="2">
                    <c:v>10</c:v>
                  </c:pt>
                  <c:pt idx="3">
                    <c:v>11</c:v>
                  </c:pt>
                  <c:pt idx="4">
                    <c:v>12</c:v>
                  </c:pt>
                  <c:pt idx="5">
                    <c:v>1</c:v>
                  </c:pt>
                  <c:pt idx="6">
                    <c:v>2</c:v>
                  </c:pt>
                  <c:pt idx="7">
                    <c:v>3</c:v>
                  </c:pt>
                  <c:pt idx="8">
                    <c:v>4</c:v>
                  </c:pt>
                  <c:pt idx="9">
                    <c:v>5</c:v>
                  </c:pt>
                  <c:pt idx="10">
                    <c:v>6</c:v>
                  </c:pt>
                  <c:pt idx="11">
                    <c:v>7</c:v>
                  </c:pt>
                  <c:pt idx="12">
                    <c:v>8</c:v>
                  </c:pt>
                  <c:pt idx="13">
                    <c:v>9</c:v>
                  </c:pt>
                </c:lvl>
                <c:lvl>
                  <c:pt idx="0">
                    <c:v>2013</c:v>
                  </c:pt>
                  <c:pt idx="5">
                    <c:v>2014</c:v>
                  </c:pt>
                </c:lvl>
              </c:multiLvlStrCache>
            </c:multiLvlStrRef>
          </c:cat>
          <c:val>
            <c:numRef>
              <c:f>Resumen!$B$82:$B$98</c:f>
              <c:numCache>
                <c:formatCode>General</c:formatCode>
                <c:ptCount val="14"/>
                <c:pt idx="0">
                  <c:v>80</c:v>
                </c:pt>
                <c:pt idx="1">
                  <c:v>240</c:v>
                </c:pt>
                <c:pt idx="2">
                  <c:v>310</c:v>
                </c:pt>
                <c:pt idx="3">
                  <c:v>271</c:v>
                </c:pt>
                <c:pt idx="4">
                  <c:v>220</c:v>
                </c:pt>
                <c:pt idx="5">
                  <c:v>273</c:v>
                </c:pt>
                <c:pt idx="6">
                  <c:v>295</c:v>
                </c:pt>
                <c:pt idx="7">
                  <c:v>308</c:v>
                </c:pt>
                <c:pt idx="8">
                  <c:v>377</c:v>
                </c:pt>
                <c:pt idx="9">
                  <c:v>364</c:v>
                </c:pt>
                <c:pt idx="10">
                  <c:v>160</c:v>
                </c:pt>
                <c:pt idx="11">
                  <c:v>169</c:v>
                </c:pt>
                <c:pt idx="12">
                  <c:v>302</c:v>
                </c:pt>
                <c:pt idx="13">
                  <c:v>237</c:v>
                </c:pt>
              </c:numCache>
            </c:numRef>
          </c:val>
        </c:ser>
        <c:ser>
          <c:idx val="1"/>
          <c:order val="1"/>
          <c:tx>
            <c:strRef>
              <c:f>Resumen!$C$80:$C$81</c:f>
              <c:strCache>
                <c:ptCount val="1"/>
                <c:pt idx="0">
                  <c:v>NO CUMPLE</c:v>
                </c:pt>
              </c:strCache>
            </c:strRef>
          </c:tx>
          <c:marker>
            <c:symbol val="none"/>
          </c:marker>
          <c:cat>
            <c:multiLvlStrRef>
              <c:f>Resumen!$A$82:$A$98</c:f>
              <c:multiLvlStrCache>
                <c:ptCount val="14"/>
                <c:lvl>
                  <c:pt idx="0">
                    <c:v>8</c:v>
                  </c:pt>
                  <c:pt idx="1">
                    <c:v>9</c:v>
                  </c:pt>
                  <c:pt idx="2">
                    <c:v>10</c:v>
                  </c:pt>
                  <c:pt idx="3">
                    <c:v>11</c:v>
                  </c:pt>
                  <c:pt idx="4">
                    <c:v>12</c:v>
                  </c:pt>
                  <c:pt idx="5">
                    <c:v>1</c:v>
                  </c:pt>
                  <c:pt idx="6">
                    <c:v>2</c:v>
                  </c:pt>
                  <c:pt idx="7">
                    <c:v>3</c:v>
                  </c:pt>
                  <c:pt idx="8">
                    <c:v>4</c:v>
                  </c:pt>
                  <c:pt idx="9">
                    <c:v>5</c:v>
                  </c:pt>
                  <c:pt idx="10">
                    <c:v>6</c:v>
                  </c:pt>
                  <c:pt idx="11">
                    <c:v>7</c:v>
                  </c:pt>
                  <c:pt idx="12">
                    <c:v>8</c:v>
                  </c:pt>
                  <c:pt idx="13">
                    <c:v>9</c:v>
                  </c:pt>
                </c:lvl>
                <c:lvl>
                  <c:pt idx="0">
                    <c:v>2013</c:v>
                  </c:pt>
                  <c:pt idx="5">
                    <c:v>2014</c:v>
                  </c:pt>
                </c:lvl>
              </c:multiLvlStrCache>
            </c:multiLvlStrRef>
          </c:cat>
          <c:val>
            <c:numRef>
              <c:f>Resumen!$C$82:$C$98</c:f>
              <c:numCache>
                <c:formatCode>General</c:formatCode>
                <c:ptCount val="14"/>
                <c:pt idx="1">
                  <c:v>2</c:v>
                </c:pt>
                <c:pt idx="2">
                  <c:v>1</c:v>
                </c:pt>
                <c:pt idx="3">
                  <c:v>3</c:v>
                </c:pt>
                <c:pt idx="4">
                  <c:v>1</c:v>
                </c:pt>
                <c:pt idx="5">
                  <c:v>3</c:v>
                </c:pt>
                <c:pt idx="6">
                  <c:v>2</c:v>
                </c:pt>
                <c:pt idx="7">
                  <c:v>4</c:v>
                </c:pt>
                <c:pt idx="8">
                  <c:v>13</c:v>
                </c:pt>
                <c:pt idx="9">
                  <c:v>4</c:v>
                </c:pt>
                <c:pt idx="10">
                  <c:v>2</c:v>
                </c:pt>
                <c:pt idx="11">
                  <c:v>7</c:v>
                </c:pt>
                <c:pt idx="12">
                  <c:v>3</c:v>
                </c:pt>
              </c:numCache>
            </c:numRef>
          </c:val>
        </c:ser>
        <c:marker val="1"/>
        <c:axId val="115410048"/>
        <c:axId val="115411584"/>
      </c:lineChart>
      <c:catAx>
        <c:axId val="115410048"/>
        <c:scaling>
          <c:orientation val="minMax"/>
        </c:scaling>
        <c:axPos val="b"/>
        <c:tickLblPos val="nextTo"/>
        <c:crossAx val="115411584"/>
        <c:crosses val="autoZero"/>
        <c:auto val="1"/>
        <c:lblAlgn val="ctr"/>
        <c:lblOffset val="100"/>
      </c:catAx>
      <c:valAx>
        <c:axId val="115411584"/>
        <c:scaling>
          <c:orientation val="minMax"/>
        </c:scaling>
        <c:axPos val="l"/>
        <c:majorGridlines/>
        <c:numFmt formatCode="General" sourceLinked="1"/>
        <c:tickLblPos val="nextTo"/>
        <c:crossAx val="115410048"/>
        <c:crosses val="autoZero"/>
        <c:crossBetween val="between"/>
      </c:valAx>
    </c:plotArea>
    <c:legend>
      <c:legendPos val="r"/>
      <c:layout/>
    </c:legend>
    <c:plotVisOnly val="1"/>
  </c:chart>
  <c:printSettings>
    <c:headerFooter/>
    <c:pageMargins b="0.75000000000000622" l="0.70000000000000062" r="0.70000000000000062" t="0.75000000000000622" header="0.30000000000000032" footer="0.3000000000000003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818028</xdr:colOff>
      <xdr:row>25</xdr:row>
      <xdr:rowOff>134471</xdr:rowOff>
    </xdr:from>
    <xdr:to>
      <xdr:col>15</xdr:col>
      <xdr:colOff>347943</xdr:colOff>
      <xdr:row>41</xdr:row>
      <xdr:rowOff>67235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840440</xdr:colOff>
      <xdr:row>8</xdr:row>
      <xdr:rowOff>100852</xdr:rowOff>
    </xdr:from>
    <xdr:to>
      <xdr:col>13</xdr:col>
      <xdr:colOff>347382</xdr:colOff>
      <xdr:row>22</xdr:row>
      <xdr:rowOff>179293</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840441</xdr:colOff>
      <xdr:row>79</xdr:row>
      <xdr:rowOff>134470</xdr:rowOff>
    </xdr:from>
    <xdr:to>
      <xdr:col>12</xdr:col>
      <xdr:colOff>100853</xdr:colOff>
      <xdr:row>94</xdr:row>
      <xdr:rowOff>22411</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l146946593" refreshedDate="41898.470258680558" createdVersion="3" refreshedVersion="3" minRefreshableVersion="3" recordCount="3768">
  <cacheSource type="worksheet">
    <worksheetSource ref="A1:P3769" sheet="Resultado"/>
  </cacheSource>
  <cacheFields count="16">
    <cacheField name="ID" numFmtId="0">
      <sharedItems containsSemiMixedTypes="0" containsString="0" containsNumber="1" containsInteger="1" minValue="1440" maxValue="5219"/>
    </cacheField>
    <cacheField name="Título" numFmtId="0">
      <sharedItems/>
    </cacheField>
    <cacheField name="Solicitante" numFmtId="0">
      <sharedItems/>
    </cacheField>
    <cacheField name="Fecha Solicitud" numFmtId="14">
      <sharedItems containsSemiMixedTypes="0" containsNonDate="0" containsDate="1" containsString="0" minDate="2013-08-20T00:00:00" maxDate="2014-09-17T00:00:00"/>
    </cacheField>
    <cacheField name="Estado" numFmtId="0">
      <sharedItems count="7">
        <s v="Realizado"/>
        <s v="Pendiente Proveedor"/>
        <s v="Rechazado"/>
        <s v="Solicitado" u="1"/>
        <s v="En Curso" u="1"/>
        <s v="Pendiente Usuario" u="1"/>
        <e v="#VALUE!" u="1"/>
      </sharedItems>
    </cacheField>
    <cacheField name="Fecha Cierre" numFmtId="14">
      <sharedItems containsSemiMixedTypes="0" containsNonDate="0" containsDate="1" containsString="0" minDate="1899-12-30T00:00:00" maxDate="2014-09-17T00:00:00"/>
    </cacheField>
    <cacheField name="Categoria" numFmtId="0">
      <sharedItems count="31">
        <s v="Creación, modificación activación y desactivación de cuentas de red y correo electrónico."/>
        <s v="1 Asignacion de minutos"/>
        <s v="Creación, modificación activación y desactivación de anexos telefónicos."/>
        <s v="Reporte de problemas de Impresoras en Outsourcing"/>
        <s v="Reparación de equipos (pc o notebook)"/>
        <s v="Reporte de incidencias de servicio externos (Oracle, SAP, Synergia, GOM ….)"/>
        <s v="Compra de equipamiento estándar."/>
        <s v="Habilitación de carpetas compartidas o sitios de Sharepoint. O asignación y/o modificación de permisos."/>
        <s v="Instalación de nuevos software en los computadores."/>
        <s v="Compra de equipamiento habitual no estándar."/>
        <s v="2 Reporte problemas Oracle"/>
        <s v="Instalación o traslado de anexos telefónicos."/>
        <s v="Asignación y/o entrega de equipos celulares estándar nuevos o sus componentes. (chips)"/>
        <s v="Préstamo de equipos. (según disponibilidad)"/>
        <s v="3 Servicios Operador"/>
        <s v="Otros no sujetos a ANS"/>
        <s v="Arriendo de equipos."/>
        <s v="Asignación de equipamiento habitual no estándar. (Monitor o teclado adicional, audífonos, disco externo…)"/>
        <s v="Roaming"/>
        <s v="Instalación o revisión de puntos de red."/>
        <s v="Asignación de equipamiento estándar."/>
        <s v="Creación, modificación activación y desactivación de cuentas asociadas a servicios externos."/>
        <s v="Compra de equipamiento no habitual"/>
        <s v="Habilitación de servicios de telefonía celular, aumento de minutos, cambio de perfil."/>
        <s v="Reporte de problemas de comunicaciones. Datos."/>
        <s v="Replataformado del equipo."/>
        <s v="Reporte de problemas de comunicaciones  VOZ."/>
        <s v="Habitación de servicios en el celular, (correo electrónico, Wifi, Watsup)"/>
        <s v="Repuesto de elementos menores, (teclado, ratones, etc)"/>
        <s v="" u="1"/>
        <e v="#VALUE!" u="1"/>
      </sharedItems>
    </cacheField>
    <cacheField name="Enviado a TI" numFmtId="0">
      <sharedItems containsMixedTypes="1" containsNumber="1" containsInteger="1" minValue="0" maxValue="0" count="3">
        <s v="Si"/>
        <s v="No"/>
        <n v="0"/>
      </sharedItems>
    </cacheField>
    <cacheField name="Regiones" numFmtId="0">
      <sharedItems containsMixedTypes="1" containsNumber="1" containsInteger="1" minValue="0" maxValue="0" count="5">
        <s v="No"/>
        <s v="Si"/>
        <s v="0"/>
        <s v="1"/>
        <n v="0"/>
      </sharedItems>
    </cacheField>
    <cacheField name="Dias de Plazo" numFmtId="0">
      <sharedItems containsSemiMixedTypes="0" containsString="0" containsNumber="1" containsInteger="1" minValue="1" maxValue="100" count="7">
        <n v="1"/>
        <n v="3"/>
        <n v="10"/>
        <n v="7"/>
        <n v="100"/>
        <n v="4"/>
        <n v="5"/>
      </sharedItems>
    </cacheField>
    <cacheField name="Meta" numFmtId="14">
      <sharedItems containsSemiMixedTypes="0" containsNonDate="0" containsDate="1" containsString="0" minDate="2013-08-22T00:00:00" maxDate="2015-02-04T00:00:00"/>
    </cacheField>
    <cacheField name="Año" numFmtId="0">
      <sharedItems containsSemiMixedTypes="0" containsString="0" containsNumber="1" containsInteger="1" minValue="2013" maxValue="2015" count="3">
        <n v="2014"/>
        <n v="2015"/>
        <n v="2013"/>
      </sharedItems>
    </cacheField>
    <cacheField name="Semama" numFmtId="0">
      <sharedItems containsSemiMixedTypes="0" containsString="0" containsNumber="1" containsInteger="1" minValue="1" maxValue="53" count="53">
        <n v="38"/>
        <n v="39"/>
        <n v="40"/>
        <n v="37"/>
        <n v="6"/>
        <n v="36"/>
        <n v="35"/>
        <n v="4"/>
        <n v="34"/>
        <n v="33"/>
        <n v="2"/>
        <n v="32"/>
        <n v="31"/>
        <n v="30"/>
        <n v="28"/>
        <n v="29"/>
        <n v="27"/>
        <n v="24"/>
        <n v="25"/>
        <n v="26"/>
        <n v="23"/>
        <n v="22"/>
        <n v="43"/>
        <n v="21"/>
        <n v="20"/>
        <n v="41"/>
        <n v="19"/>
        <n v="18"/>
        <n v="17"/>
        <n v="16"/>
        <n v="15"/>
        <n v="14"/>
        <n v="13"/>
        <n v="12"/>
        <n v="11"/>
        <n v="10"/>
        <n v="9"/>
        <n v="8"/>
        <n v="7"/>
        <n v="5"/>
        <n v="3"/>
        <n v="1"/>
        <n v="53"/>
        <n v="52"/>
        <n v="51"/>
        <n v="50"/>
        <n v="49"/>
        <n v="48"/>
        <n v="47"/>
        <n v="46"/>
        <n v="45"/>
        <n v="44"/>
        <n v="42"/>
      </sharedItems>
    </cacheField>
    <cacheField name="MES" numFmtId="0">
      <sharedItems containsSemiMixedTypes="0" containsString="0" containsNumber="1" containsInteger="1" minValue="1" maxValue="12" count="12">
        <n v="9"/>
        <n v="2"/>
        <n v="8"/>
        <n v="1"/>
        <n v="7"/>
        <n v="6"/>
        <n v="5"/>
        <n v="10"/>
        <n v="4"/>
        <n v="3"/>
        <n v="12"/>
        <n v="11"/>
      </sharedItems>
    </cacheField>
    <cacheField name="Cumplimiento" numFmtId="14">
      <sharedItems count="6">
        <s v="CUMPLE"/>
        <s v="EN TIEMPO"/>
        <s v="FUERA"/>
        <s v="NO CUMPLE"/>
        <e v="#N/A" u="1"/>
        <e v="#VALUE!" u="1"/>
      </sharedItems>
    </cacheField>
    <cacheField name="Control" numFmtId="0">
      <sharedItems containsBlank="1"/>
    </cacheField>
  </cacheFields>
</pivotCacheDefinition>
</file>

<file path=xl/pivotCache/pivotCacheRecords1.xml><?xml version="1.0" encoding="utf-8"?>
<pivotCacheRecords xmlns="http://schemas.openxmlformats.org/spreadsheetml/2006/main" xmlns:r="http://schemas.openxmlformats.org/officeDocument/2006/relationships" count="3768">
  <r>
    <n v="5219"/>
    <s v="Reseteo de contraseña"/>
    <s v="Villela Aguilera, Alberto Andrés, CAM"/>
    <d v="2014-09-16T00:00:00"/>
    <x v="0"/>
    <d v="2014-09-16T00:00:00"/>
    <x v="0"/>
    <x v="0"/>
    <x v="0"/>
    <x v="0"/>
    <d v="2014-09-17T00:00:00"/>
    <x v="0"/>
    <x v="0"/>
    <x v="0"/>
    <x v="0"/>
    <s v=""/>
  </r>
  <r>
    <n v="5218"/>
    <s v="Minutos Celular"/>
    <s v="Riquelme Valdes, Eduardo, CAM"/>
    <d v="2014-09-16T00:00:00"/>
    <x v="0"/>
    <d v="2014-09-16T00:00:00"/>
    <x v="1"/>
    <x v="1"/>
    <x v="0"/>
    <x v="0"/>
    <d v="2014-09-17T00:00:00"/>
    <x v="0"/>
    <x v="0"/>
    <x v="0"/>
    <x v="0"/>
    <s v=""/>
  </r>
  <r>
    <n v="5217"/>
    <s v="Minutos NET 96429588"/>
    <s v="Morales Diaz, Mauricio Enrique, CAM"/>
    <d v="2014-09-15T00:00:00"/>
    <x v="0"/>
    <d v="2014-09-15T00:00:00"/>
    <x v="1"/>
    <x v="0"/>
    <x v="1"/>
    <x v="0"/>
    <d v="2014-09-16T00:00:00"/>
    <x v="0"/>
    <x v="0"/>
    <x v="0"/>
    <x v="0"/>
    <s v=""/>
  </r>
  <r>
    <n v="5216"/>
    <s v="solicita telefono IP   SOT Valdivia"/>
    <s v="Zuñiga Fuentes, Marcos Antonio, CAM"/>
    <d v="2014-09-15T00:00:00"/>
    <x v="0"/>
    <d v="2014-09-15T00:00:00"/>
    <x v="2"/>
    <x v="0"/>
    <x v="1"/>
    <x v="0"/>
    <d v="2014-09-16T00:00:00"/>
    <x v="0"/>
    <x v="0"/>
    <x v="0"/>
    <x v="0"/>
    <s v=""/>
  </r>
  <r>
    <n v="5215"/>
    <s v="Minutos Telefono"/>
    <s v="Nilo Elgueta, Cristobal Ignacio, CAM"/>
    <d v="2014-09-15T00:00:00"/>
    <x v="0"/>
    <d v="2014-09-15T00:00:00"/>
    <x v="1"/>
    <x v="0"/>
    <x v="0"/>
    <x v="0"/>
    <d v="2014-09-16T00:00:00"/>
    <x v="0"/>
    <x v="0"/>
    <x v="0"/>
    <x v="0"/>
    <s v=""/>
  </r>
  <r>
    <n v="5214"/>
    <s v="Minutos Adicionales - Fono 89207981"/>
    <s v="Orellana Oyarce, Pedro, CAM"/>
    <d v="2014-09-15T00:00:00"/>
    <x v="0"/>
    <d v="2014-09-15T00:00:00"/>
    <x v="1"/>
    <x v="0"/>
    <x v="0"/>
    <x v="0"/>
    <d v="2014-09-16T00:00:00"/>
    <x v="0"/>
    <x v="0"/>
    <x v="0"/>
    <x v="0"/>
    <s v=""/>
  </r>
  <r>
    <n v="5213"/>
    <s v="Solicitar Servicio Tecnico de Ricoh. Imp ID-02398"/>
    <s v="Reyes Castro, Esteban Javier, EXTERNO"/>
    <d v="2014-09-15T00:00:00"/>
    <x v="1"/>
    <d v="2014-09-15T00:00:00"/>
    <x v="3"/>
    <x v="0"/>
    <x v="0"/>
    <x v="0"/>
    <d v="2014-09-16T00:00:00"/>
    <x v="0"/>
    <x v="0"/>
    <x v="0"/>
    <x v="0"/>
    <s v=""/>
  </r>
  <r>
    <n v="5212"/>
    <s v="Problemas Laptop"/>
    <s v="Pugin Gaete, Harry Isai, CAM"/>
    <d v="2014-09-15T00:00:00"/>
    <x v="1"/>
    <d v="2014-09-15T00:00:00"/>
    <x v="4"/>
    <x v="0"/>
    <x v="0"/>
    <x v="1"/>
    <d v="2014-09-22T00:00:00"/>
    <x v="0"/>
    <x v="1"/>
    <x v="0"/>
    <x v="0"/>
    <s v=""/>
  </r>
  <r>
    <n v="5211"/>
    <s v="PLAN CELULAR - Asignacion de Minutos"/>
    <s v="Yañez Castillo, Luis Felipe, CAM"/>
    <d v="2014-09-15T00:00:00"/>
    <x v="0"/>
    <d v="2014-09-15T00:00:00"/>
    <x v="1"/>
    <x v="1"/>
    <x v="0"/>
    <x v="0"/>
    <d v="2014-09-16T00:00:00"/>
    <x v="0"/>
    <x v="0"/>
    <x v="0"/>
    <x v="0"/>
    <s v=""/>
  </r>
  <r>
    <n v="5210"/>
    <s v="Minutos On net"/>
    <s v="Perez Lopez, Miguel Angel, CAM"/>
    <d v="2014-09-15T00:00:00"/>
    <x v="0"/>
    <d v="2014-09-15T00:00:00"/>
    <x v="1"/>
    <x v="0"/>
    <x v="0"/>
    <x v="0"/>
    <d v="2014-09-16T00:00:00"/>
    <x v="0"/>
    <x v="0"/>
    <x v="0"/>
    <x v="0"/>
    <s v=""/>
  </r>
  <r>
    <n v="5209"/>
    <s v="Restitucion Minutos On Net"/>
    <s v="Bulnes Vergara, Marco Aurelio, CAM"/>
    <d v="2014-09-15T00:00:00"/>
    <x v="0"/>
    <d v="2014-09-15T00:00:00"/>
    <x v="1"/>
    <x v="1"/>
    <x v="0"/>
    <x v="0"/>
    <d v="2014-09-16T00:00:00"/>
    <x v="0"/>
    <x v="0"/>
    <x v="0"/>
    <x v="0"/>
    <s v=""/>
  </r>
  <r>
    <n v="5208"/>
    <s v="Minutos NET"/>
    <s v="Morales Diaz, Mauricio Enrique, CAM"/>
    <d v="2014-09-15T00:00:00"/>
    <x v="0"/>
    <d v="2014-09-15T00:00:00"/>
    <x v="1"/>
    <x v="0"/>
    <x v="1"/>
    <x v="0"/>
    <d v="2014-09-16T00:00:00"/>
    <x v="0"/>
    <x v="0"/>
    <x v="0"/>
    <x v="0"/>
    <s v=""/>
  </r>
  <r>
    <n v="5207"/>
    <s v="minutos Celular; 6-3101204"/>
    <s v="Dossi Muñoz, Carolina, CAM"/>
    <d v="2014-09-15T00:00:00"/>
    <x v="0"/>
    <d v="2014-09-15T00:00:00"/>
    <x v="1"/>
    <x v="0"/>
    <x v="0"/>
    <x v="0"/>
    <d v="2014-09-16T00:00:00"/>
    <x v="0"/>
    <x v="0"/>
    <x v="0"/>
    <x v="0"/>
    <s v=""/>
  </r>
  <r>
    <n v="5206"/>
    <s v="Liberación Minutos On Net"/>
    <s v="Castro Marchant, Jorge, CAM"/>
    <d v="2014-09-15T00:00:00"/>
    <x v="0"/>
    <d v="2014-09-15T00:00:00"/>
    <x v="1"/>
    <x v="0"/>
    <x v="0"/>
    <x v="0"/>
    <d v="2014-09-16T00:00:00"/>
    <x v="0"/>
    <x v="0"/>
    <x v="0"/>
    <x v="0"/>
    <s v=""/>
  </r>
  <r>
    <n v="5205"/>
    <s v="Lentitud en navigator"/>
    <s v="Zaraguayo Batallas, Hilda Janett, CAM"/>
    <d v="2014-09-15T00:00:00"/>
    <x v="2"/>
    <d v="2014-09-15T00:00:00"/>
    <x v="5"/>
    <x v="0"/>
    <x v="0"/>
    <x v="0"/>
    <d v="2014-09-16T00:00:00"/>
    <x v="0"/>
    <x v="0"/>
    <x v="0"/>
    <x v="0"/>
    <s v=""/>
  </r>
  <r>
    <n v="5204"/>
    <s v="MINUTOS CAM (9 4691452)"/>
    <s v="Toloza Garrido, Samuel Isaac, CAM"/>
    <d v="2014-09-13T00:00:00"/>
    <x v="0"/>
    <d v="2014-09-13T00:00:00"/>
    <x v="1"/>
    <x v="0"/>
    <x v="0"/>
    <x v="0"/>
    <d v="2014-09-15T00:00:00"/>
    <x v="0"/>
    <x v="0"/>
    <x v="0"/>
    <x v="0"/>
    <s v=""/>
  </r>
  <r>
    <n v="5203"/>
    <s v="Recarga de Minutos"/>
    <s v="Soto Aranguiz, Francisco Javier, CAM"/>
    <d v="2014-09-15T00:00:00"/>
    <x v="0"/>
    <d v="2014-09-15T00:00:00"/>
    <x v="1"/>
    <x v="0"/>
    <x v="0"/>
    <x v="0"/>
    <d v="2014-09-16T00:00:00"/>
    <x v="0"/>
    <x v="0"/>
    <x v="0"/>
    <x v="0"/>
    <s v=""/>
  </r>
  <r>
    <n v="5202"/>
    <s v="Carga minutos On et"/>
    <s v="Yelpi Caceres, Abraham, CAM"/>
    <d v="2014-09-15T00:00:00"/>
    <x v="0"/>
    <d v="2014-09-15T00:00:00"/>
    <x v="1"/>
    <x v="0"/>
    <x v="0"/>
    <x v="0"/>
    <d v="2014-09-16T00:00:00"/>
    <x v="0"/>
    <x v="0"/>
    <x v="0"/>
    <x v="0"/>
    <s v=""/>
  </r>
  <r>
    <n v="5201"/>
    <s v="Liberación Minutos On Net"/>
    <s v="Costa Campos, Juan, CAM"/>
    <d v="2014-09-15T00:00:00"/>
    <x v="0"/>
    <d v="2014-09-15T00:00:00"/>
    <x v="1"/>
    <x v="0"/>
    <x v="0"/>
    <x v="0"/>
    <d v="2014-09-16T00:00:00"/>
    <x v="0"/>
    <x v="0"/>
    <x v="0"/>
    <x v="0"/>
    <s v=""/>
  </r>
  <r>
    <n v="5200"/>
    <s v="Solicitud de Racarga de minutos"/>
    <s v="López Pailahueque, Esteban Alonso, CAM"/>
    <d v="2014-09-15T00:00:00"/>
    <x v="0"/>
    <d v="2014-09-15T00:00:00"/>
    <x v="1"/>
    <x v="1"/>
    <x v="0"/>
    <x v="0"/>
    <d v="2014-09-16T00:00:00"/>
    <x v="0"/>
    <x v="0"/>
    <x v="0"/>
    <x v="0"/>
    <s v=""/>
  </r>
  <r>
    <n v="5199"/>
    <s v="Restituir minutos"/>
    <s v="Pérez Sagredo, Cristian Eduardo, CAM"/>
    <d v="2014-09-15T00:00:00"/>
    <x v="0"/>
    <d v="2014-09-15T00:00:00"/>
    <x v="1"/>
    <x v="0"/>
    <x v="0"/>
    <x v="0"/>
    <d v="2014-09-16T00:00:00"/>
    <x v="0"/>
    <x v="0"/>
    <x v="0"/>
    <x v="0"/>
    <s v=""/>
  </r>
  <r>
    <n v="5198"/>
    <s v="RESTITUCION DE MINUTOS"/>
    <s v="Lagos Acuña, James Henry, CAM"/>
    <d v="2014-09-15T00:00:00"/>
    <x v="0"/>
    <d v="2014-09-15T00:00:00"/>
    <x v="1"/>
    <x v="1"/>
    <x v="0"/>
    <x v="0"/>
    <d v="2014-09-16T00:00:00"/>
    <x v="0"/>
    <x v="0"/>
    <x v="0"/>
    <x v="0"/>
    <s v=""/>
  </r>
  <r>
    <n v="5197"/>
    <s v="MINUTOS OFF-NET"/>
    <s v="Sanguinetti Catalan, Angelo Michel, CAM"/>
    <d v="2014-09-15T00:00:00"/>
    <x v="0"/>
    <d v="2014-09-15T00:00:00"/>
    <x v="1"/>
    <x v="0"/>
    <x v="0"/>
    <x v="0"/>
    <d v="2014-09-16T00:00:00"/>
    <x v="0"/>
    <x v="0"/>
    <x v="0"/>
    <x v="0"/>
    <s v=""/>
  </r>
  <r>
    <n v="5196"/>
    <s v="Desbloqueo Clave"/>
    <s v="Soto Moya, Roberto Carlos, CAM"/>
    <d v="2014-09-15T00:00:00"/>
    <x v="0"/>
    <d v="2014-09-15T00:00:00"/>
    <x v="0"/>
    <x v="0"/>
    <x v="0"/>
    <x v="0"/>
    <d v="2014-09-16T00:00:00"/>
    <x v="0"/>
    <x v="0"/>
    <x v="0"/>
    <x v="0"/>
    <s v=""/>
  </r>
  <r>
    <n v="5195"/>
    <s v="Recarga de Minutos"/>
    <s v="Gaete Valenzuela, Iván Mario, CAM"/>
    <d v="2014-09-12T00:00:00"/>
    <x v="0"/>
    <d v="2014-09-12T00:00:00"/>
    <x v="1"/>
    <x v="0"/>
    <x v="0"/>
    <x v="0"/>
    <d v="2014-09-15T00:00:00"/>
    <x v="0"/>
    <x v="0"/>
    <x v="0"/>
    <x v="0"/>
    <s v=""/>
  </r>
  <r>
    <n v="5194"/>
    <s v="Solicitud contenedor oficina SOT"/>
    <s v="Donoso Serey, Aldo Fabricio, CAM"/>
    <d v="2014-09-12T00:00:00"/>
    <x v="1"/>
    <d v="1899-12-30T00:00:00"/>
    <x v="6"/>
    <x v="0"/>
    <x v="0"/>
    <x v="2"/>
    <d v="2014-09-30T00:00:00"/>
    <x v="0"/>
    <x v="2"/>
    <x v="0"/>
    <x v="1"/>
    <s v=""/>
  </r>
  <r>
    <n v="5193"/>
    <s v="Minutos Francisco Caceres"/>
    <s v="Monardes Letelier, Israel Rodolfo, CAM"/>
    <d v="2014-09-12T00:00:00"/>
    <x v="0"/>
    <d v="2014-09-12T00:00:00"/>
    <x v="1"/>
    <x v="1"/>
    <x v="0"/>
    <x v="0"/>
    <d v="2014-09-15T00:00:00"/>
    <x v="0"/>
    <x v="0"/>
    <x v="0"/>
    <x v="0"/>
    <s v=""/>
  </r>
  <r>
    <n v="5192"/>
    <s v="minutos"/>
    <s v="Flores Ahumada, Manuel Alejandro, CAM"/>
    <d v="2014-09-12T00:00:00"/>
    <x v="0"/>
    <d v="2014-09-12T00:00:00"/>
    <x v="1"/>
    <x v="0"/>
    <x v="0"/>
    <x v="0"/>
    <d v="2014-09-15T00:00:00"/>
    <x v="0"/>
    <x v="0"/>
    <x v="0"/>
    <x v="0"/>
    <s v=""/>
  </r>
  <r>
    <n v="5191"/>
    <s v="Minutos NET"/>
    <s v="Fuentes Maldonado, Gonzalo Eduardo, CAM"/>
    <d v="2014-09-12T00:00:00"/>
    <x v="0"/>
    <d v="2014-09-12T00:00:00"/>
    <x v="1"/>
    <x v="0"/>
    <x v="1"/>
    <x v="0"/>
    <d v="2014-09-15T00:00:00"/>
    <x v="0"/>
    <x v="0"/>
    <x v="0"/>
    <x v="0"/>
    <s v=""/>
  </r>
  <r>
    <n v="5190"/>
    <s v="Universidad de Los Andes - Licitaccion Instalacion de cableado estructurado"/>
    <s v="Carvajal Caceres, Luis Maximo, CAM"/>
    <d v="2014-09-11T00:00:00"/>
    <x v="0"/>
    <d v="2014-09-12T00:00:00"/>
    <x v="7"/>
    <x v="0"/>
    <x v="0"/>
    <x v="0"/>
    <d v="2014-09-12T00:00:00"/>
    <x v="0"/>
    <x v="3"/>
    <x v="0"/>
    <x v="0"/>
    <s v=""/>
  </r>
  <r>
    <n v="5189"/>
    <s v="Acceso Carpeta OOCC"/>
    <s v="Mesa Sierra, Maribel, CAM"/>
    <d v="2014-09-11T00:00:00"/>
    <x v="0"/>
    <d v="2014-09-12T00:00:00"/>
    <x v="7"/>
    <x v="0"/>
    <x v="0"/>
    <x v="0"/>
    <d v="2014-09-12T00:00:00"/>
    <x v="0"/>
    <x v="3"/>
    <x v="0"/>
    <x v="0"/>
    <s v=""/>
  </r>
  <r>
    <n v="5188"/>
    <s v="Anexo Fijo"/>
    <s v="Pajkuric Bustos, Ernesto Andrés, CAM"/>
    <d v="2014-09-12T00:00:00"/>
    <x v="0"/>
    <d v="2014-09-12T00:00:00"/>
    <x v="2"/>
    <x v="1"/>
    <x v="0"/>
    <x v="0"/>
    <d v="2014-09-15T00:00:00"/>
    <x v="0"/>
    <x v="0"/>
    <x v="0"/>
    <x v="0"/>
    <s v=""/>
  </r>
  <r>
    <n v="5187"/>
    <s v="Restitución de Minutos"/>
    <s v="Gomez Rosales, Hector Ricardo, CAM"/>
    <d v="2014-09-11T00:00:00"/>
    <x v="0"/>
    <d v="2014-09-12T00:00:00"/>
    <x v="1"/>
    <x v="1"/>
    <x v="0"/>
    <x v="0"/>
    <d v="2014-09-12T00:00:00"/>
    <x v="0"/>
    <x v="3"/>
    <x v="0"/>
    <x v="0"/>
    <s v=""/>
  </r>
  <r>
    <n v="5186"/>
    <s v="Bloqueo de clave"/>
    <s v="Morales Diaz, Mauricio Enrique, CAM"/>
    <d v="2014-09-12T00:00:00"/>
    <x v="0"/>
    <d v="2014-09-12T00:00:00"/>
    <x v="0"/>
    <x v="0"/>
    <x v="1"/>
    <x v="0"/>
    <d v="2014-09-15T00:00:00"/>
    <x v="0"/>
    <x v="0"/>
    <x v="0"/>
    <x v="0"/>
    <s v=""/>
  </r>
  <r>
    <n v="5185"/>
    <s v="Imprimir Doble Cara"/>
    <s v="Messenger Masot, Ingrid, CAM"/>
    <d v="2014-09-12T00:00:00"/>
    <x v="1"/>
    <d v="2014-09-12T00:00:00"/>
    <x v="8"/>
    <x v="0"/>
    <x v="0"/>
    <x v="0"/>
    <d v="2014-09-15T00:00:00"/>
    <x v="0"/>
    <x v="0"/>
    <x v="0"/>
    <x v="0"/>
    <s v=""/>
  </r>
  <r>
    <n v="5184"/>
    <s v="Analista Servcio de Medidas"/>
    <s v="Barraza Ramos, Boris, CAM"/>
    <d v="2014-09-11T00:00:00"/>
    <x v="1"/>
    <d v="2014-09-12T00:00:00"/>
    <x v="0"/>
    <x v="1"/>
    <x v="0"/>
    <x v="0"/>
    <d v="2014-09-12T00:00:00"/>
    <x v="0"/>
    <x v="3"/>
    <x v="0"/>
    <x v="0"/>
    <s v=""/>
  </r>
  <r>
    <n v="5183"/>
    <s v="Skype Corporativo"/>
    <s v="Orellana Cortes, Willians Elias, CAM"/>
    <d v="2014-09-12T00:00:00"/>
    <x v="1"/>
    <d v="2014-09-12T00:00:00"/>
    <x v="8"/>
    <x v="0"/>
    <x v="0"/>
    <x v="0"/>
    <d v="2014-09-15T00:00:00"/>
    <x v="0"/>
    <x v="0"/>
    <x v="0"/>
    <x v="0"/>
    <s v=""/>
  </r>
  <r>
    <n v="5182"/>
    <s v="Solicitar Archivos descomprimir"/>
    <s v="Lillo Triviño, Lidia Tamara, CAM"/>
    <d v="2014-09-11T00:00:00"/>
    <x v="1"/>
    <d v="2014-09-11T00:00:00"/>
    <x v="8"/>
    <x v="0"/>
    <x v="0"/>
    <x v="0"/>
    <d v="2014-09-12T00:00:00"/>
    <x v="0"/>
    <x v="3"/>
    <x v="0"/>
    <x v="0"/>
    <s v=""/>
  </r>
  <r>
    <n v="5181"/>
    <s v="Cuenta dominio bloqueada"/>
    <s v="Caceres Sarabia, Francisco Antonio, CAM"/>
    <d v="2014-09-12T00:00:00"/>
    <x v="0"/>
    <d v="2014-09-12T00:00:00"/>
    <x v="0"/>
    <x v="0"/>
    <x v="0"/>
    <x v="0"/>
    <d v="2014-09-15T00:00:00"/>
    <x v="0"/>
    <x v="0"/>
    <x v="0"/>
    <x v="0"/>
    <s v=""/>
  </r>
  <r>
    <n v="5180"/>
    <s v="Carga Minutos Adicionales"/>
    <s v="Abarca Cerda, Cristian Andres, CAM"/>
    <d v="2014-09-12T00:00:00"/>
    <x v="0"/>
    <d v="2014-09-12T00:00:00"/>
    <x v="1"/>
    <x v="1"/>
    <x v="0"/>
    <x v="0"/>
    <d v="2014-09-15T00:00:00"/>
    <x v="0"/>
    <x v="0"/>
    <x v="0"/>
    <x v="0"/>
    <s v=""/>
  </r>
  <r>
    <n v="5179"/>
    <s v="Restitucion de Minutos On net Patricio Carvajal y Mauricio Basaez"/>
    <s v="Basaez Araya, Mauricio, CAM"/>
    <d v="2014-09-12T00:00:00"/>
    <x v="0"/>
    <d v="2014-09-12T00:00:00"/>
    <x v="1"/>
    <x v="0"/>
    <x v="0"/>
    <x v="0"/>
    <d v="2014-09-15T00:00:00"/>
    <x v="0"/>
    <x v="0"/>
    <x v="0"/>
    <x v="0"/>
    <s v=""/>
  </r>
  <r>
    <n v="5178"/>
    <s v="Carpeta compartida Facturación OOEE y OOCC"/>
    <s v="Nilo Elgueta, Cristobal Ignacio, CAM"/>
    <d v="2014-09-12T00:00:00"/>
    <x v="0"/>
    <d v="2014-09-12T00:00:00"/>
    <x v="7"/>
    <x v="0"/>
    <x v="0"/>
    <x v="0"/>
    <d v="2014-09-15T00:00:00"/>
    <x v="0"/>
    <x v="0"/>
    <x v="0"/>
    <x v="0"/>
    <s v=""/>
  </r>
  <r>
    <n v="5177"/>
    <s v="Solicitar alta de equipo"/>
    <s v="Técnico Mesa de Ayuda, Externo"/>
    <d v="2014-09-12T00:00:00"/>
    <x v="0"/>
    <d v="2014-09-12T00:00:00"/>
    <x v="1"/>
    <x v="1"/>
    <x v="0"/>
    <x v="0"/>
    <d v="2014-09-15T00:00:00"/>
    <x v="0"/>
    <x v="0"/>
    <x v="0"/>
    <x v="0"/>
    <s v=""/>
  </r>
  <r>
    <n v="5176"/>
    <s v="Reposición minutos Luis Delgado"/>
    <s v="Delgado Bastidas, Luis Orlando, CAM"/>
    <d v="2014-09-12T00:00:00"/>
    <x v="0"/>
    <d v="2014-09-12T00:00:00"/>
    <x v="1"/>
    <x v="1"/>
    <x v="1"/>
    <x v="0"/>
    <d v="2014-09-15T00:00:00"/>
    <x v="0"/>
    <x v="0"/>
    <x v="0"/>
    <x v="0"/>
    <s v=""/>
  </r>
  <r>
    <n v="5175"/>
    <s v="Carga telefonica Urgente"/>
    <s v="Campos Vargas, Daniel Alfonso, CAM"/>
    <d v="2014-09-11T00:00:00"/>
    <x v="0"/>
    <d v="2014-09-11T00:00:00"/>
    <x v="1"/>
    <x v="1"/>
    <x v="0"/>
    <x v="0"/>
    <d v="2014-09-12T00:00:00"/>
    <x v="0"/>
    <x v="3"/>
    <x v="0"/>
    <x v="0"/>
    <s v=""/>
  </r>
  <r>
    <n v="5174"/>
    <s v="Cotizar IMPRESORA -AA1409002"/>
    <s v="Jara San Martin, Rene Mauricio, CAM"/>
    <d v="2014-09-11T00:00:00"/>
    <x v="1"/>
    <d v="2014-09-11T00:00:00"/>
    <x v="9"/>
    <x v="1"/>
    <x v="0"/>
    <x v="2"/>
    <d v="2014-09-29T00:00:00"/>
    <x v="0"/>
    <x v="2"/>
    <x v="0"/>
    <x v="0"/>
    <s v=""/>
  </r>
  <r>
    <n v="5173"/>
    <s v="Activación Plan de datos 11C"/>
    <s v="Vergara Vergara, Manuel Jesus, CAM"/>
    <d v="2014-09-11T00:00:00"/>
    <x v="1"/>
    <d v="2014-09-11T00:00:00"/>
    <x v="1"/>
    <x v="1"/>
    <x v="0"/>
    <x v="0"/>
    <d v="2014-09-12T00:00:00"/>
    <x v="0"/>
    <x v="3"/>
    <x v="0"/>
    <x v="0"/>
    <s v=""/>
  </r>
  <r>
    <n v="5172"/>
    <s v="Restitución de minutos"/>
    <s v="Lopez Olate, Abraham Esteban, CAM"/>
    <d v="2014-09-11T00:00:00"/>
    <x v="0"/>
    <d v="2014-09-11T00:00:00"/>
    <x v="1"/>
    <x v="0"/>
    <x v="0"/>
    <x v="0"/>
    <d v="2014-09-12T00:00:00"/>
    <x v="0"/>
    <x v="3"/>
    <x v="0"/>
    <x v="0"/>
    <s v=""/>
  </r>
  <r>
    <n v="5171"/>
    <s v="Restitución de minutos"/>
    <s v="Duarte Fuentes, Luis Alfredo, CAM"/>
    <d v="2014-09-11T00:00:00"/>
    <x v="0"/>
    <d v="2014-09-11T00:00:00"/>
    <x v="1"/>
    <x v="0"/>
    <x v="0"/>
    <x v="0"/>
    <d v="2014-09-12T00:00:00"/>
    <x v="0"/>
    <x v="3"/>
    <x v="0"/>
    <x v="0"/>
    <s v=""/>
  </r>
  <r>
    <n v="5170"/>
    <s v="MODIFICAR LISTADO DE VALORES - PANTALLA DE TRANSACCIONES VARIA"/>
    <s v="Ruz Salinas, Richard Alberto, CAM"/>
    <d v="2014-09-11T00:00:00"/>
    <x v="1"/>
    <d v="2014-09-11T00:00:00"/>
    <x v="10"/>
    <x v="0"/>
    <x v="0"/>
    <x v="0"/>
    <d v="2014-09-12T00:00:00"/>
    <x v="0"/>
    <x v="3"/>
    <x v="0"/>
    <x v="0"/>
    <s v=""/>
  </r>
  <r>
    <n v="5169"/>
    <s v="Reactivacion de minutos "/>
    <s v="Baez Mella, Patricia Andrea, CAM"/>
    <d v="2014-09-11T00:00:00"/>
    <x v="0"/>
    <d v="2014-09-11T00:00:00"/>
    <x v="1"/>
    <x v="0"/>
    <x v="0"/>
    <x v="0"/>
    <d v="2014-09-12T00:00:00"/>
    <x v="0"/>
    <x v="3"/>
    <x v="0"/>
    <x v="0"/>
    <s v=""/>
  </r>
  <r>
    <n v="5168"/>
    <s v="Solicitud minutos"/>
    <s v="Gonzalez Canales, Carolina Alejandra, CAM"/>
    <d v="2014-09-10T00:00:00"/>
    <x v="0"/>
    <d v="2014-09-10T00:00:00"/>
    <x v="1"/>
    <x v="0"/>
    <x v="0"/>
    <x v="0"/>
    <d v="2014-09-11T00:00:00"/>
    <x v="0"/>
    <x v="3"/>
    <x v="0"/>
    <x v="0"/>
    <s v=""/>
  </r>
  <r>
    <n v="5167"/>
    <s v="Habilitación de PC para nuevo personal del Laboratorio de Ensayos"/>
    <s v="Dossi Muñoz, Carolina, CAM"/>
    <d v="2014-09-10T00:00:00"/>
    <x v="1"/>
    <d v="2014-09-10T00:00:00"/>
    <x v="0"/>
    <x v="0"/>
    <x v="0"/>
    <x v="0"/>
    <d v="2014-09-11T00:00:00"/>
    <x v="0"/>
    <x v="3"/>
    <x v="0"/>
    <x v="0"/>
    <s v=""/>
  </r>
  <r>
    <n v="5166"/>
    <s v="ASIGNACION DE MINUTOS AL MOVIL 9-9716467"/>
    <s v="Carrasco Velarde, Luis Alberto, CAM"/>
    <d v="2014-09-10T00:00:00"/>
    <x v="0"/>
    <d v="2014-09-10T00:00:00"/>
    <x v="1"/>
    <x v="0"/>
    <x v="0"/>
    <x v="0"/>
    <d v="2014-09-11T00:00:00"/>
    <x v="0"/>
    <x v="3"/>
    <x v="0"/>
    <x v="0"/>
    <s v=""/>
  </r>
  <r>
    <n v="5165"/>
    <s v="Restitución de minutos."/>
    <s v="Bravo Contanzo, Jaime, CAM"/>
    <d v="2014-09-10T00:00:00"/>
    <x v="0"/>
    <d v="2014-09-10T00:00:00"/>
    <x v="1"/>
    <x v="0"/>
    <x v="0"/>
    <x v="0"/>
    <d v="2014-09-11T00:00:00"/>
    <x v="0"/>
    <x v="3"/>
    <x v="0"/>
    <x v="0"/>
    <s v=""/>
  </r>
  <r>
    <n v="5164"/>
    <s v="Anexo portería Santa Maria"/>
    <s v="Duarte Fuentes, Luis Alfredo, CAM"/>
    <d v="2014-09-10T00:00:00"/>
    <x v="0"/>
    <d v="2014-09-10T00:00:00"/>
    <x v="11"/>
    <x v="0"/>
    <x v="0"/>
    <x v="1"/>
    <d v="2014-09-15T00:00:00"/>
    <x v="0"/>
    <x v="0"/>
    <x v="0"/>
    <x v="0"/>
    <s v=""/>
  </r>
  <r>
    <n v="5163"/>
    <s v="Minutos"/>
    <s v="Carvajal Caceres, Luis Maximo, CAM"/>
    <d v="2014-09-10T00:00:00"/>
    <x v="0"/>
    <d v="2014-09-10T00:00:00"/>
    <x v="1"/>
    <x v="1"/>
    <x v="0"/>
    <x v="0"/>
    <d v="2014-09-11T00:00:00"/>
    <x v="0"/>
    <x v="3"/>
    <x v="0"/>
    <x v="0"/>
    <s v=""/>
  </r>
  <r>
    <n v="5162"/>
    <s v="Solicitud Mario Medrano Ortega 20140909"/>
    <s v="Valdes Navarrete, David Exequiel, CAM"/>
    <d v="2014-09-10T00:00:00"/>
    <x v="1"/>
    <d v="2014-09-10T00:00:00"/>
    <x v="12"/>
    <x v="0"/>
    <x v="0"/>
    <x v="3"/>
    <d v="2014-09-23T00:00:00"/>
    <x v="0"/>
    <x v="1"/>
    <x v="0"/>
    <x v="0"/>
    <s v=""/>
  </r>
  <r>
    <n v="5161"/>
    <s v="Solicita restituir minutos OnNet."/>
    <s v="Hormazábal Ortiz, Leonardo Antonio, CAM"/>
    <d v="2014-09-10T00:00:00"/>
    <x v="0"/>
    <d v="2014-09-10T00:00:00"/>
    <x v="1"/>
    <x v="0"/>
    <x v="1"/>
    <x v="0"/>
    <d v="2014-09-11T00:00:00"/>
    <x v="0"/>
    <x v="3"/>
    <x v="0"/>
    <x v="0"/>
    <s v=""/>
  </r>
  <r>
    <n v="5160"/>
    <s v="Reposicion de minutos"/>
    <s v="Peñaloza Ordenes, Enrique Antonio, CAM"/>
    <d v="2014-09-10T00:00:00"/>
    <x v="0"/>
    <d v="2014-09-10T00:00:00"/>
    <x v="1"/>
    <x v="0"/>
    <x v="0"/>
    <x v="0"/>
    <d v="2014-09-11T00:00:00"/>
    <x v="0"/>
    <x v="3"/>
    <x v="0"/>
    <x v="0"/>
    <s v=""/>
  </r>
  <r>
    <n v="5159"/>
    <s v="Minutos OT NET"/>
    <s v="Tudela Rojo, Eduardo Javier, CAM"/>
    <d v="2014-09-10T00:00:00"/>
    <x v="0"/>
    <d v="2014-09-10T00:00:00"/>
    <x v="1"/>
    <x v="0"/>
    <x v="0"/>
    <x v="0"/>
    <d v="2014-09-11T00:00:00"/>
    <x v="0"/>
    <x v="3"/>
    <x v="0"/>
    <x v="0"/>
    <s v=""/>
  </r>
  <r>
    <n v="5158"/>
    <s v="Reposicion de minutos"/>
    <s v="Duarte Fuentes, Luis Alfredo, CAM"/>
    <d v="2014-09-10T00:00:00"/>
    <x v="0"/>
    <d v="2014-09-10T00:00:00"/>
    <x v="1"/>
    <x v="0"/>
    <x v="0"/>
    <x v="0"/>
    <d v="2014-09-11T00:00:00"/>
    <x v="0"/>
    <x v="3"/>
    <x v="0"/>
    <x v="0"/>
    <s v=""/>
  </r>
  <r>
    <n v="5157"/>
    <s v="Anexo portería Santa Maria"/>
    <s v="Duarte Fuentes, Luis Alfredo, CAM"/>
    <d v="2014-09-10T00:00:00"/>
    <x v="0"/>
    <d v="2014-09-10T00:00:00"/>
    <x v="2"/>
    <x v="0"/>
    <x v="0"/>
    <x v="0"/>
    <d v="2014-09-11T00:00:00"/>
    <x v="0"/>
    <x v="3"/>
    <x v="0"/>
    <x v="0"/>
    <s v=""/>
  </r>
  <r>
    <n v="5156"/>
    <s v="Prestamo"/>
    <s v="Altamirano Sanhueza, Mariane Daniela, CAM"/>
    <d v="2014-09-10T00:00:00"/>
    <x v="0"/>
    <d v="2014-09-10T00:00:00"/>
    <x v="13"/>
    <x v="0"/>
    <x v="0"/>
    <x v="0"/>
    <d v="2014-09-11T00:00:00"/>
    <x v="0"/>
    <x v="3"/>
    <x v="0"/>
    <x v="0"/>
    <s v=""/>
  </r>
  <r>
    <n v="5155"/>
    <s v="Reasignación Anexo Comex"/>
    <s v="Orellana Cortes, Willians Elias, CAM"/>
    <d v="2014-09-10T00:00:00"/>
    <x v="0"/>
    <d v="2014-09-10T00:00:00"/>
    <x v="2"/>
    <x v="1"/>
    <x v="0"/>
    <x v="0"/>
    <d v="2014-09-11T00:00:00"/>
    <x v="0"/>
    <x v="3"/>
    <x v="0"/>
    <x v="0"/>
    <s v=""/>
  </r>
  <r>
    <n v="5154"/>
    <s v="Configura Nuevo Anexo"/>
    <s v="Reyes Riquelme, Samuel Antonio, CAM"/>
    <d v="2014-09-10T00:00:00"/>
    <x v="0"/>
    <d v="2014-09-10T00:00:00"/>
    <x v="2"/>
    <x v="1"/>
    <x v="0"/>
    <x v="0"/>
    <d v="2014-09-11T00:00:00"/>
    <x v="0"/>
    <x v="3"/>
    <x v="0"/>
    <x v="0"/>
    <s v=""/>
  </r>
  <r>
    <n v="5153"/>
    <s v="Minutos celular"/>
    <s v="Jara San Martin, Rene Mauricio, CAM"/>
    <d v="2014-09-10T00:00:00"/>
    <x v="0"/>
    <d v="2014-09-10T00:00:00"/>
    <x v="1"/>
    <x v="1"/>
    <x v="0"/>
    <x v="0"/>
    <d v="2014-09-11T00:00:00"/>
    <x v="0"/>
    <x v="3"/>
    <x v="0"/>
    <x v="0"/>
    <s v=""/>
  </r>
  <r>
    <n v="5152"/>
    <s v="Minutos "/>
    <s v="Negrón Salazar, Milton Orlando, CAM"/>
    <d v="2014-09-10T00:00:00"/>
    <x v="0"/>
    <d v="2014-09-10T00:00:00"/>
    <x v="1"/>
    <x v="0"/>
    <x v="1"/>
    <x v="0"/>
    <d v="2014-09-11T00:00:00"/>
    <x v="0"/>
    <x v="3"/>
    <x v="0"/>
    <x v="0"/>
    <s v=""/>
  </r>
  <r>
    <n v="5151"/>
    <s v="Reinicio Clave"/>
    <s v="Abarca Villena, Juan, CAM"/>
    <d v="2014-09-10T00:00:00"/>
    <x v="0"/>
    <d v="2014-09-10T00:00:00"/>
    <x v="0"/>
    <x v="1"/>
    <x v="0"/>
    <x v="0"/>
    <d v="2014-09-11T00:00:00"/>
    <x v="0"/>
    <x v="3"/>
    <x v="0"/>
    <x v="0"/>
    <s v=""/>
  </r>
  <r>
    <n v="5150"/>
    <s v="Acceso a Carpeta Compartida"/>
    <s v="Alcarruz Bernal, Cristian Erwin, CAM"/>
    <d v="2014-09-10T00:00:00"/>
    <x v="0"/>
    <d v="2014-09-10T00:00:00"/>
    <x v="14"/>
    <x v="0"/>
    <x v="0"/>
    <x v="0"/>
    <d v="2014-09-11T00:00:00"/>
    <x v="0"/>
    <x v="3"/>
    <x v="0"/>
    <x v="0"/>
    <s v=""/>
  </r>
  <r>
    <n v="5149"/>
    <s v="Clave para Visitas"/>
    <s v="Marin Fernandez, Pedro Javier, CAM"/>
    <d v="2014-09-10T00:00:00"/>
    <x v="0"/>
    <d v="2014-09-10T00:00:00"/>
    <x v="14"/>
    <x v="0"/>
    <x v="0"/>
    <x v="0"/>
    <d v="2014-09-11T00:00:00"/>
    <x v="0"/>
    <x v="3"/>
    <x v="0"/>
    <x v="0"/>
    <s v=""/>
  </r>
  <r>
    <n v="5148"/>
    <s v="UBICACION FISICA"/>
    <s v="Valdes Navarrete, David Exequiel, CAM"/>
    <d v="2014-09-09T00:00:00"/>
    <x v="0"/>
    <d v="2014-09-09T00:00:00"/>
    <x v="15"/>
    <x v="0"/>
    <x v="0"/>
    <x v="4"/>
    <d v="2015-02-03T00:00:00"/>
    <x v="1"/>
    <x v="4"/>
    <x v="1"/>
    <x v="0"/>
    <s v=""/>
  </r>
  <r>
    <n v="5147"/>
    <s v="Revisión de equipo CH111131 "/>
    <s v="Rojas Solis, Eladio Andres, CAM"/>
    <d v="2014-09-09T00:00:00"/>
    <x v="0"/>
    <d v="2014-09-09T00:00:00"/>
    <x v="7"/>
    <x v="1"/>
    <x v="0"/>
    <x v="0"/>
    <d v="2014-09-10T00:00:00"/>
    <x v="0"/>
    <x v="3"/>
    <x v="0"/>
    <x v="0"/>
    <s v=""/>
  </r>
  <r>
    <n v="5146"/>
    <s v="autorizacion"/>
    <s v="Mackenney Aguilera, George Rodrigo, CAM"/>
    <d v="2014-09-09T00:00:00"/>
    <x v="0"/>
    <d v="2014-09-09T00:00:00"/>
    <x v="7"/>
    <x v="0"/>
    <x v="0"/>
    <x v="0"/>
    <d v="2014-09-10T00:00:00"/>
    <x v="0"/>
    <x v="3"/>
    <x v="0"/>
    <x v="0"/>
    <s v=""/>
  </r>
  <r>
    <n v="5145"/>
    <s v="Reposición minutos Luis Delgado"/>
    <s v="Delgado Bastidas, Luis Orlando, CAM"/>
    <d v="2014-09-09T00:00:00"/>
    <x v="0"/>
    <d v="2014-09-09T00:00:00"/>
    <x v="1"/>
    <x v="1"/>
    <x v="1"/>
    <x v="0"/>
    <d v="2014-09-10T00:00:00"/>
    <x v="0"/>
    <x v="3"/>
    <x v="0"/>
    <x v="0"/>
    <s v=""/>
  </r>
  <r>
    <n v="5144"/>
    <s v="Incidencia"/>
    <s v="Andrade Escobar, Agustina Mabel, CAM"/>
    <d v="2014-09-09T00:00:00"/>
    <x v="0"/>
    <d v="2014-09-09T00:00:00"/>
    <x v="10"/>
    <x v="0"/>
    <x v="0"/>
    <x v="0"/>
    <d v="2014-09-10T00:00:00"/>
    <x v="0"/>
    <x v="3"/>
    <x v="0"/>
    <x v="0"/>
    <s v=""/>
  </r>
  <r>
    <n v="5143"/>
    <s v="Error HSP COASIN"/>
    <s v="Gonzalez Canales, Carolina Alejandra, CAM"/>
    <d v="2014-09-09T00:00:00"/>
    <x v="0"/>
    <d v="2014-09-09T00:00:00"/>
    <x v="10"/>
    <x v="0"/>
    <x v="0"/>
    <x v="0"/>
    <d v="2014-09-10T00:00:00"/>
    <x v="0"/>
    <x v="3"/>
    <x v="0"/>
    <x v="0"/>
    <s v=""/>
  </r>
  <r>
    <n v="5142"/>
    <s v="Outlook solicita clave"/>
    <s v="Mardones Pantoja, Gonzalo, CAM"/>
    <d v="2014-09-09T00:00:00"/>
    <x v="0"/>
    <d v="2014-09-09T00:00:00"/>
    <x v="0"/>
    <x v="0"/>
    <x v="0"/>
    <x v="0"/>
    <d v="2014-09-10T00:00:00"/>
    <x v="0"/>
    <x v="3"/>
    <x v="0"/>
    <x v="0"/>
    <s v=""/>
  </r>
  <r>
    <n v="5141"/>
    <s v="Activación de Minutos "/>
    <s v="Ramirez Vergara, Joseline, CAM"/>
    <d v="2014-09-09T00:00:00"/>
    <x v="0"/>
    <d v="2014-09-09T00:00:00"/>
    <x v="1"/>
    <x v="0"/>
    <x v="0"/>
    <x v="0"/>
    <d v="2014-09-10T00:00:00"/>
    <x v="0"/>
    <x v="3"/>
    <x v="0"/>
    <x v="0"/>
    <s v=""/>
  </r>
  <r>
    <n v="5140"/>
    <s v="SOLICITUD DE MODIFICACION DE PERFIL ORACLE (COASIN)"/>
    <s v="Yañez Castillo, Luis Felipe, CAM"/>
    <d v="2014-09-09T00:00:00"/>
    <x v="0"/>
    <d v="2014-09-09T00:00:00"/>
    <x v="10"/>
    <x v="0"/>
    <x v="0"/>
    <x v="0"/>
    <d v="2014-09-10T00:00:00"/>
    <x v="0"/>
    <x v="3"/>
    <x v="0"/>
    <x v="0"/>
    <s v=""/>
  </r>
  <r>
    <n v="5139"/>
    <s v="Outlook pide clave"/>
    <s v="Negrón Salazar, Milton Orlando, CAM"/>
    <d v="2014-09-09T00:00:00"/>
    <x v="0"/>
    <d v="2014-09-09T00:00:00"/>
    <x v="0"/>
    <x v="1"/>
    <x v="1"/>
    <x v="0"/>
    <d v="2014-09-10T00:00:00"/>
    <x v="0"/>
    <x v="3"/>
    <x v="0"/>
    <x v="0"/>
    <s v=""/>
  </r>
  <r>
    <n v="5138"/>
    <s v="Solicita habilitar correo."/>
    <s v="Hormazábal Ortiz, Leonardo Antonio, CAM"/>
    <d v="2014-09-09T00:00:00"/>
    <x v="0"/>
    <d v="2014-09-09T00:00:00"/>
    <x v="0"/>
    <x v="0"/>
    <x v="1"/>
    <x v="0"/>
    <d v="2014-09-10T00:00:00"/>
    <x v="0"/>
    <x v="3"/>
    <x v="0"/>
    <x v="0"/>
    <s v=""/>
  </r>
  <r>
    <n v="5137"/>
    <s v="Cambio perfil a 250 minutos"/>
    <s v="Valdes Navarrete, David Exequiel, CAM"/>
    <d v="2014-09-09T00:00:00"/>
    <x v="0"/>
    <d v="2014-09-09T00:00:00"/>
    <x v="1"/>
    <x v="0"/>
    <x v="0"/>
    <x v="0"/>
    <d v="2014-09-10T00:00:00"/>
    <x v="0"/>
    <x v="3"/>
    <x v="0"/>
    <x v="0"/>
    <s v=""/>
  </r>
  <r>
    <n v="5136"/>
    <s v="Solicitud Mario Medrano Ortega 20140909"/>
    <s v="Valdes Navarrete, David Exequiel, CAM"/>
    <d v="2014-09-09T00:00:00"/>
    <x v="1"/>
    <d v="2014-09-09T00:00:00"/>
    <x v="12"/>
    <x v="0"/>
    <x v="0"/>
    <x v="3"/>
    <d v="2014-09-22T00:00:00"/>
    <x v="0"/>
    <x v="1"/>
    <x v="0"/>
    <x v="0"/>
    <s v=""/>
  </r>
  <r>
    <n v="5135"/>
    <s v="Minutos ON NET"/>
    <s v="Ortiz Ceballos, José Adrian, CAM"/>
    <d v="2014-09-09T00:00:00"/>
    <x v="0"/>
    <d v="2014-09-09T00:00:00"/>
    <x v="1"/>
    <x v="0"/>
    <x v="0"/>
    <x v="0"/>
    <d v="2014-09-10T00:00:00"/>
    <x v="0"/>
    <x v="3"/>
    <x v="0"/>
    <x v="0"/>
    <s v=""/>
  </r>
  <r>
    <n v="5134"/>
    <s v="Clave Bloqueada"/>
    <s v="Bustamante Palmiño, Manuel Esteban, CAM"/>
    <d v="2014-09-09T00:00:00"/>
    <x v="0"/>
    <d v="2014-09-09T00:00:00"/>
    <x v="0"/>
    <x v="0"/>
    <x v="0"/>
    <x v="0"/>
    <d v="2014-09-10T00:00:00"/>
    <x v="0"/>
    <x v="3"/>
    <x v="0"/>
    <x v="0"/>
    <s v=""/>
  </r>
  <r>
    <n v="5133"/>
    <s v="No ingresa a NAS"/>
    <s v="Zuñiga Vasquez, Jorge Alberto, CAM"/>
    <d v="2014-09-09T00:00:00"/>
    <x v="0"/>
    <d v="2014-09-09T00:00:00"/>
    <x v="0"/>
    <x v="0"/>
    <x v="0"/>
    <x v="0"/>
    <d v="2014-09-10T00:00:00"/>
    <x v="0"/>
    <x v="3"/>
    <x v="0"/>
    <x v="0"/>
    <s v=""/>
  </r>
  <r>
    <n v="5132"/>
    <s v="Ingreso secretario técnico sot OOCC    Sr. Pizzarro "/>
    <s v="Dossi Muñoz, Carolina, CAM"/>
    <d v="2014-09-09T00:00:00"/>
    <x v="0"/>
    <d v="2014-09-09T00:00:00"/>
    <x v="0"/>
    <x v="0"/>
    <x v="0"/>
    <x v="0"/>
    <d v="2014-09-10T00:00:00"/>
    <x v="0"/>
    <x v="3"/>
    <x v="0"/>
    <x v="0"/>
    <s v=""/>
  </r>
  <r>
    <n v="5131"/>
    <s v="Acceso a carpetas compartidas"/>
    <s v="Jara San Martin, Rene Mauricio, CAM"/>
    <d v="2014-09-09T00:00:00"/>
    <x v="0"/>
    <d v="2014-09-09T00:00:00"/>
    <x v="7"/>
    <x v="1"/>
    <x v="0"/>
    <x v="0"/>
    <d v="2014-09-10T00:00:00"/>
    <x v="0"/>
    <x v="3"/>
    <x v="0"/>
    <x v="0"/>
    <s v=""/>
  </r>
  <r>
    <n v="5130"/>
    <s v="solicitud minutos on net"/>
    <s v="Ñeguey Adonis, Albino Bernabé, CAM"/>
    <d v="2014-09-09T00:00:00"/>
    <x v="0"/>
    <d v="2014-09-09T00:00:00"/>
    <x v="1"/>
    <x v="0"/>
    <x v="0"/>
    <x v="0"/>
    <d v="2014-09-10T00:00:00"/>
    <x v="0"/>
    <x v="3"/>
    <x v="0"/>
    <x v="0"/>
    <s v=""/>
  </r>
  <r>
    <n v="5129"/>
    <s v="Minutos Adicionales 09_09_2014"/>
    <s v="Villalobos Saa, Luis Efrain, CAM"/>
    <d v="2014-09-09T00:00:00"/>
    <x v="0"/>
    <d v="2014-09-09T00:00:00"/>
    <x v="1"/>
    <x v="0"/>
    <x v="0"/>
    <x v="0"/>
    <d v="2014-09-10T00:00:00"/>
    <x v="0"/>
    <x v="3"/>
    <x v="0"/>
    <x v="0"/>
    <s v=""/>
  </r>
  <r>
    <n v="5128"/>
    <s v="SIN MINUTOS CELULAR DE G ARAYA, NUMERO 62241155"/>
    <s v="Barrientos Martinez, Lautaro Javier, CAM"/>
    <d v="2014-09-09T00:00:00"/>
    <x v="0"/>
    <d v="2014-09-09T00:00:00"/>
    <x v="1"/>
    <x v="0"/>
    <x v="0"/>
    <x v="0"/>
    <d v="2014-09-10T00:00:00"/>
    <x v="0"/>
    <x v="3"/>
    <x v="0"/>
    <x v="0"/>
    <s v=""/>
  </r>
  <r>
    <n v="5127"/>
    <s v="CALLER_trail   y  CALLER_SERVICE_trail "/>
    <s v="Gonzalez Arredondo, Enrique Eduardo, CAM"/>
    <d v="2014-09-09T00:00:00"/>
    <x v="0"/>
    <d v="2014-09-09T00:00:00"/>
    <x v="14"/>
    <x v="0"/>
    <x v="0"/>
    <x v="0"/>
    <d v="2014-09-10T00:00:00"/>
    <x v="0"/>
    <x v="3"/>
    <x v="0"/>
    <x v="0"/>
    <s v=""/>
  </r>
  <r>
    <n v="5126"/>
    <s v="Favor enviar CALLER_trail y CALLER_SERVICE_"/>
    <s v="Gonzalez Arredondo, Enrique Eduardo, CAM"/>
    <d v="2014-09-09T00:00:00"/>
    <x v="0"/>
    <d v="2014-09-09T00:00:00"/>
    <x v="14"/>
    <x v="0"/>
    <x v="0"/>
    <x v="0"/>
    <d v="2014-09-10T00:00:00"/>
    <x v="0"/>
    <x v="3"/>
    <x v="0"/>
    <x v="0"/>
    <s v=""/>
  </r>
  <r>
    <n v="5125"/>
    <s v="Solicita Clave Para Conexion Invitado"/>
    <s v="Vasquez Ramirez, Enzo Omar, CAM"/>
    <d v="2014-09-09T00:00:00"/>
    <x v="0"/>
    <d v="2014-09-09T00:00:00"/>
    <x v="16"/>
    <x v="0"/>
    <x v="0"/>
    <x v="5"/>
    <d v="2014-09-15T00:00:00"/>
    <x v="0"/>
    <x v="0"/>
    <x v="0"/>
    <x v="0"/>
    <s v=""/>
  </r>
  <r>
    <n v="5124"/>
    <s v="min celular"/>
    <s v="Mackenney Aguilera, George Rodrigo, CAM"/>
    <d v="2014-09-09T00:00:00"/>
    <x v="0"/>
    <d v="2014-09-09T00:00:00"/>
    <x v="1"/>
    <x v="1"/>
    <x v="0"/>
    <x v="0"/>
    <d v="2014-09-10T00:00:00"/>
    <x v="0"/>
    <x v="3"/>
    <x v="0"/>
    <x v="0"/>
    <s v=""/>
  </r>
  <r>
    <n v="5123"/>
    <s v="Minutos celular"/>
    <s v="Martinez Fuentealba, Victor Alonso, CAM"/>
    <d v="2014-09-09T00:00:00"/>
    <x v="0"/>
    <d v="2014-09-09T00:00:00"/>
    <x v="1"/>
    <x v="0"/>
    <x v="1"/>
    <x v="0"/>
    <d v="2014-09-10T00:00:00"/>
    <x v="0"/>
    <x v="3"/>
    <x v="0"/>
    <x v="0"/>
    <s v=""/>
  </r>
  <r>
    <n v="5122"/>
    <s v="Acceso a Linkedin"/>
    <s v="Bulnes Vergara, Marco Aurelio, CAM"/>
    <d v="2014-09-09T00:00:00"/>
    <x v="0"/>
    <d v="2014-09-09T00:00:00"/>
    <x v="7"/>
    <x v="0"/>
    <x v="0"/>
    <x v="0"/>
    <d v="2014-09-10T00:00:00"/>
    <x v="0"/>
    <x v="3"/>
    <x v="0"/>
    <x v="0"/>
    <s v=""/>
  </r>
  <r>
    <n v="5121"/>
    <s v="Favor cargar Minutos celular 89037543"/>
    <s v="Bascuñan Reyes, Juan Ignacio, CAM"/>
    <d v="2014-09-09T00:00:00"/>
    <x v="0"/>
    <d v="2014-09-09T00:00:00"/>
    <x v="1"/>
    <x v="0"/>
    <x v="0"/>
    <x v="0"/>
    <d v="2014-09-10T00:00:00"/>
    <x v="0"/>
    <x v="3"/>
    <x v="0"/>
    <x v="0"/>
    <s v=""/>
  </r>
  <r>
    <n v="5120"/>
    <s v="Minutos NET 96429588"/>
    <s v="Morales Diaz, Mauricio Enrique, CAM"/>
    <d v="2014-09-08T00:00:00"/>
    <x v="0"/>
    <d v="2014-09-08T00:00:00"/>
    <x v="1"/>
    <x v="0"/>
    <x v="1"/>
    <x v="0"/>
    <d v="2014-09-09T00:00:00"/>
    <x v="0"/>
    <x v="3"/>
    <x v="0"/>
    <x v="0"/>
    <s v=""/>
  </r>
  <r>
    <n v="5119"/>
    <s v="solcita incorprar a escaner de Ricoh Aficio MP 2550B PCL6 (2 PISO)"/>
    <s v="Garay Espinoza, Jorge Andres, CAM"/>
    <d v="2014-09-04T00:00:00"/>
    <x v="0"/>
    <d v="2014-09-04T00:00:00"/>
    <x v="8"/>
    <x v="1"/>
    <x v="0"/>
    <x v="0"/>
    <d v="2014-09-05T00:00:00"/>
    <x v="0"/>
    <x v="5"/>
    <x v="0"/>
    <x v="0"/>
    <s v=""/>
  </r>
  <r>
    <n v="5118"/>
    <s v="Acceso Smartview"/>
    <s v="Sandoval Puga, Beatriz Elena, CAM"/>
    <d v="2014-09-08T00:00:00"/>
    <x v="0"/>
    <d v="2014-08-09T00:00:00"/>
    <x v="8"/>
    <x v="1"/>
    <x v="0"/>
    <x v="0"/>
    <d v="2014-09-09T00:00:00"/>
    <x v="0"/>
    <x v="3"/>
    <x v="0"/>
    <x v="0"/>
    <s v=""/>
  </r>
  <r>
    <n v="5117"/>
    <s v="Solicitud Mouse."/>
    <s v="Orellana Cortes, Willians Elias, CAM"/>
    <d v="2014-09-03T00:00:00"/>
    <x v="0"/>
    <d v="2014-09-03T00:00:00"/>
    <x v="17"/>
    <x v="0"/>
    <x v="0"/>
    <x v="0"/>
    <d v="2014-09-04T00:00:00"/>
    <x v="0"/>
    <x v="5"/>
    <x v="0"/>
    <x v="0"/>
    <s v=""/>
  </r>
  <r>
    <n v="5116"/>
    <s v="Docking"/>
    <s v="Orellana Flores, Jose Manuel, CAM"/>
    <d v="2014-09-04T00:00:00"/>
    <x v="0"/>
    <d v="2014-09-05T00:00:00"/>
    <x v="17"/>
    <x v="1"/>
    <x v="0"/>
    <x v="0"/>
    <d v="2014-09-05T00:00:00"/>
    <x v="0"/>
    <x v="5"/>
    <x v="0"/>
    <x v="0"/>
    <s v=""/>
  </r>
  <r>
    <n v="5115"/>
    <s v="Team Viewer"/>
    <s v="Jara San Martin, Rene Mauricio, CAM"/>
    <d v="2014-09-04T00:00:00"/>
    <x v="0"/>
    <d v="2014-09-04T00:00:00"/>
    <x v="8"/>
    <x v="1"/>
    <x v="0"/>
    <x v="0"/>
    <d v="2014-09-05T00:00:00"/>
    <x v="0"/>
    <x v="5"/>
    <x v="0"/>
    <x v="0"/>
    <s v=""/>
  </r>
  <r>
    <n v="5114"/>
    <s v="Favor me puedes entregar los minutos ON Net"/>
    <s v="Medrano Ortega, Mario Ariel, CAM"/>
    <d v="2014-09-08T00:00:00"/>
    <x v="0"/>
    <d v="2014-09-08T00:00:00"/>
    <x v="1"/>
    <x v="1"/>
    <x v="0"/>
    <x v="0"/>
    <d v="2014-09-09T00:00:00"/>
    <x v="0"/>
    <x v="3"/>
    <x v="0"/>
    <x v="0"/>
    <s v=""/>
  </r>
  <r>
    <n v="5113"/>
    <s v="Desbloqueo Credenciales Red."/>
    <s v="Bulnes Vergara, Marco Aurelio, CAM"/>
    <d v="2014-09-08T00:00:00"/>
    <x v="0"/>
    <d v="2014-09-08T00:00:00"/>
    <x v="0"/>
    <x v="1"/>
    <x v="0"/>
    <x v="0"/>
    <d v="2014-09-09T00:00:00"/>
    <x v="0"/>
    <x v="3"/>
    <x v="0"/>
    <x v="0"/>
    <s v=""/>
  </r>
  <r>
    <n v="5112"/>
    <s v="Bolsa Roaming - N° Celular 91618467 Cliente 7289635"/>
    <s v="Orellana Sepulveda, Andres Alejandro, CAM"/>
    <d v="2014-09-05T00:00:00"/>
    <x v="0"/>
    <d v="2014-09-05T00:00:00"/>
    <x v="18"/>
    <x v="1"/>
    <x v="0"/>
    <x v="0"/>
    <d v="2014-09-08T00:00:00"/>
    <x v="0"/>
    <x v="3"/>
    <x v="0"/>
    <x v="0"/>
    <s v=""/>
  </r>
  <r>
    <n v="5111"/>
    <s v="Bolsa Roaming - N° Celular 74301714 Cliente 7289635"/>
    <s v="Sepulveda Badillo, Nicolas Alejandro, CAM"/>
    <d v="2014-09-05T00:00:00"/>
    <x v="0"/>
    <d v="2014-09-05T00:00:00"/>
    <x v="18"/>
    <x v="0"/>
    <x v="0"/>
    <x v="0"/>
    <d v="2014-09-08T00:00:00"/>
    <x v="0"/>
    <x v="3"/>
    <x v="0"/>
    <x v="0"/>
    <s v=""/>
  </r>
  <r>
    <n v="5110"/>
    <s v="Bolsa Roaming - N° Celular 91621270 Cliente 7289635"/>
    <s v="Hernandez Briones, Hans Alejandro, CAM"/>
    <d v="2014-09-05T00:00:00"/>
    <x v="0"/>
    <d v="2014-09-05T00:00:00"/>
    <x v="18"/>
    <x v="0"/>
    <x v="0"/>
    <x v="0"/>
    <d v="2014-09-08T00:00:00"/>
    <x v="0"/>
    <x v="3"/>
    <x v="0"/>
    <x v="0"/>
    <s v=""/>
  </r>
  <r>
    <n v="5109"/>
    <s v="Bolsa Roaming - N° Celular 94691402 Cliente 7289635"/>
    <s v="Castro Moreno, Claudio Francisco, CAM"/>
    <d v="2014-09-06T00:00:00"/>
    <x v="0"/>
    <d v="2014-09-06T00:00:00"/>
    <x v="18"/>
    <x v="1"/>
    <x v="0"/>
    <x v="0"/>
    <d v="2014-09-08T00:00:00"/>
    <x v="0"/>
    <x v="3"/>
    <x v="0"/>
    <x v="0"/>
    <s v=""/>
  </r>
  <r>
    <n v="5108"/>
    <s v="Reposición minutos Luis Delgado"/>
    <s v="Delgado Bastidas, Luis Orlando, CAM"/>
    <d v="2014-09-08T00:00:00"/>
    <x v="0"/>
    <d v="2014-09-08T00:00:00"/>
    <x v="1"/>
    <x v="0"/>
    <x v="1"/>
    <x v="0"/>
    <d v="2014-09-09T00:00:00"/>
    <x v="0"/>
    <x v="3"/>
    <x v="0"/>
    <x v="0"/>
    <s v=""/>
  </r>
  <r>
    <n v="5107"/>
    <s v="Ayuda teléfono  maestro ttee  Juan Quevedo  celular 92226994"/>
    <s v="Iturrieta Silva, Hector, CAM"/>
    <d v="2014-09-08T00:00:00"/>
    <x v="0"/>
    <d v="2014-09-08T00:00:00"/>
    <x v="1"/>
    <x v="0"/>
    <x v="0"/>
    <x v="0"/>
    <d v="2014-09-09T00:00:00"/>
    <x v="0"/>
    <x v="3"/>
    <x v="0"/>
    <x v="0"/>
    <s v=""/>
  </r>
  <r>
    <n v="5106"/>
    <s v="Problemas con carpeta compartida"/>
    <s v="Sanchez Marchant, Loreto, CAM"/>
    <d v="2014-09-08T00:00:00"/>
    <x v="0"/>
    <d v="2014-09-08T00:00:00"/>
    <x v="7"/>
    <x v="0"/>
    <x v="0"/>
    <x v="0"/>
    <d v="2014-09-09T00:00:00"/>
    <x v="0"/>
    <x v="3"/>
    <x v="0"/>
    <x v="0"/>
    <s v=""/>
  </r>
  <r>
    <n v="5105"/>
    <s v="Minutos Celular."/>
    <s v="Donoso Serey, Aldo Fabricio, CAM"/>
    <d v="2014-09-08T00:00:00"/>
    <x v="0"/>
    <d v="2014-09-08T00:00:00"/>
    <x v="1"/>
    <x v="1"/>
    <x v="0"/>
    <x v="0"/>
    <d v="2014-09-09T00:00:00"/>
    <x v="0"/>
    <x v="3"/>
    <x v="0"/>
    <x v="0"/>
    <s v=""/>
  </r>
  <r>
    <n v="5104"/>
    <s v="Dar de Alta equipos en el AD"/>
    <s v="Técnico Mesa de Ayuda, Externo"/>
    <d v="2014-09-05T00:00:00"/>
    <x v="0"/>
    <d v="2014-09-05T00:00:00"/>
    <x v="0"/>
    <x v="0"/>
    <x v="0"/>
    <x v="0"/>
    <d v="2014-09-08T00:00:00"/>
    <x v="0"/>
    <x v="3"/>
    <x v="0"/>
    <x v="0"/>
    <s v=""/>
  </r>
  <r>
    <n v="5103"/>
    <s v="Solicitud de Periféricos"/>
    <s v="Pavez Chavez, Manuel Omar, CAM"/>
    <d v="2014-09-08T00:00:00"/>
    <x v="0"/>
    <d v="2014-09-08T00:00:00"/>
    <x v="17"/>
    <x v="0"/>
    <x v="0"/>
    <x v="0"/>
    <d v="2014-09-09T00:00:00"/>
    <x v="0"/>
    <x v="3"/>
    <x v="0"/>
    <x v="0"/>
    <s v=""/>
  </r>
  <r>
    <n v="5102"/>
    <s v="Favor cargar Minutos 89037543"/>
    <s v="Bascuñan Reyes, Juan Ignacio, CAM"/>
    <d v="2014-09-08T00:00:00"/>
    <x v="0"/>
    <d v="2014-09-08T00:00:00"/>
    <x v="1"/>
    <x v="0"/>
    <x v="0"/>
    <x v="0"/>
    <d v="2014-09-09T00:00:00"/>
    <x v="0"/>
    <x v="3"/>
    <x v="0"/>
    <x v="0"/>
    <s v=""/>
  </r>
  <r>
    <n v="5101"/>
    <s v="Minutos Net"/>
    <s v="Fuentes Maldonado, Gonzalo Eduardo, CAM"/>
    <d v="2014-09-05T00:00:00"/>
    <x v="0"/>
    <d v="2014-09-05T00:00:00"/>
    <x v="1"/>
    <x v="0"/>
    <x v="1"/>
    <x v="0"/>
    <d v="2014-09-08T00:00:00"/>
    <x v="0"/>
    <x v="3"/>
    <x v="0"/>
    <x v="0"/>
    <s v=""/>
  </r>
  <r>
    <n v="5100"/>
    <s v="Alta en AD"/>
    <s v="Técnico Mesa de Ayuda, Externo"/>
    <d v="2014-09-08T00:00:00"/>
    <x v="0"/>
    <d v="2014-09-08T00:00:00"/>
    <x v="0"/>
    <x v="1"/>
    <x v="0"/>
    <x v="0"/>
    <d v="2014-09-09T00:00:00"/>
    <x v="0"/>
    <x v="3"/>
    <x v="0"/>
    <x v="0"/>
    <s v=""/>
  </r>
  <r>
    <n v="5099"/>
    <s v="Minutos Celular"/>
    <s v="Díaz Salazar, Oscar Abel, CAM"/>
    <d v="2014-09-08T00:00:00"/>
    <x v="0"/>
    <d v="2014-09-08T00:00:00"/>
    <x v="1"/>
    <x v="0"/>
    <x v="0"/>
    <x v="0"/>
    <d v="2014-09-09T00:00:00"/>
    <x v="0"/>
    <x v="3"/>
    <x v="0"/>
    <x v="0"/>
    <s v=""/>
  </r>
  <r>
    <n v="5098"/>
    <s v="Solicitud de CREACIÓN DE PROVEEDOR por Material para taller"/>
    <s v="Rodriguez Kolbach, Jorge Fernando, CAM"/>
    <d v="2014-09-08T00:00:00"/>
    <x v="1"/>
    <d v="2014-09-08T00:00:00"/>
    <x v="10"/>
    <x v="0"/>
    <x v="0"/>
    <x v="0"/>
    <d v="2014-09-09T00:00:00"/>
    <x v="0"/>
    <x v="3"/>
    <x v="0"/>
    <x v="0"/>
    <s v=""/>
  </r>
  <r>
    <n v="5097"/>
    <s v="ACTUALIZAR DISPLAY DE ANEXO 7965"/>
    <s v="Ruz Salinas, Richard Alberto, CAM"/>
    <d v="2014-09-05T00:00:00"/>
    <x v="0"/>
    <d v="2014-09-05T00:00:00"/>
    <x v="2"/>
    <x v="1"/>
    <x v="0"/>
    <x v="0"/>
    <d v="2014-09-08T00:00:00"/>
    <x v="0"/>
    <x v="3"/>
    <x v="0"/>
    <x v="0"/>
    <s v=""/>
  </r>
  <r>
    <n v="5096"/>
    <s v="Solicitude mover caller de lectura de prime"/>
    <s v="Gonzalez Jamett, Daniel Esteban, CAM"/>
    <d v="2014-09-08T00:00:00"/>
    <x v="0"/>
    <d v="2014-09-08T00:00:00"/>
    <x v="14"/>
    <x v="0"/>
    <x v="0"/>
    <x v="0"/>
    <d v="2014-09-09T00:00:00"/>
    <x v="0"/>
    <x v="3"/>
    <x v="0"/>
    <x v="0"/>
    <s v=""/>
  </r>
  <r>
    <n v="5095"/>
    <s v="tonner"/>
    <s v="Messenger Masot, Ingrid, CAM"/>
    <d v="2014-09-08T00:00:00"/>
    <x v="0"/>
    <d v="2014-09-08T00:00:00"/>
    <x v="3"/>
    <x v="1"/>
    <x v="0"/>
    <x v="0"/>
    <d v="2014-09-09T00:00:00"/>
    <x v="0"/>
    <x v="3"/>
    <x v="0"/>
    <x v="0"/>
    <s v=""/>
  </r>
  <r>
    <n v="5094"/>
    <s v="ACTIVAR SIM"/>
    <s v="Abarca Cerda, Cristian Andres, CAM"/>
    <d v="2014-09-08T00:00:00"/>
    <x v="0"/>
    <d v="2014-09-08T00:00:00"/>
    <x v="1"/>
    <x v="1"/>
    <x v="0"/>
    <x v="0"/>
    <d v="2014-09-09T00:00:00"/>
    <x v="0"/>
    <x v="3"/>
    <x v="0"/>
    <x v="0"/>
    <s v=""/>
  </r>
  <r>
    <n v="5093"/>
    <s v="Bloqueo de contraseña "/>
    <s v="Martinez Fuentealba, Victor Alonso, CAM"/>
    <d v="2014-09-08T00:00:00"/>
    <x v="0"/>
    <d v="2014-09-08T00:00:00"/>
    <x v="0"/>
    <x v="0"/>
    <x v="1"/>
    <x v="0"/>
    <d v="2014-09-09T00:00:00"/>
    <x v="0"/>
    <x v="3"/>
    <x v="0"/>
    <x v="0"/>
    <s v=""/>
  </r>
  <r>
    <n v="5092"/>
    <s v="Acceso OwnCloud"/>
    <s v="Pavez Nuñez, Walter, CAM"/>
    <d v="2014-09-08T00:00:00"/>
    <x v="0"/>
    <d v="2014-09-08T00:00:00"/>
    <x v="0"/>
    <x v="1"/>
    <x v="0"/>
    <x v="0"/>
    <d v="2014-09-09T00:00:00"/>
    <x v="0"/>
    <x v="3"/>
    <x v="0"/>
    <x v="0"/>
    <s v=""/>
  </r>
  <r>
    <n v="5091"/>
    <s v="Trailfile y version caller"/>
    <s v="Gonzalez Jamett, Daniel Esteban, CAM"/>
    <d v="2014-09-08T00:00:00"/>
    <x v="0"/>
    <d v="2014-09-08T00:00:00"/>
    <x v="14"/>
    <x v="0"/>
    <x v="0"/>
    <x v="0"/>
    <d v="2014-09-09T00:00:00"/>
    <x v="0"/>
    <x v="3"/>
    <x v="0"/>
    <x v="0"/>
    <s v=""/>
  </r>
  <r>
    <n v="5090"/>
    <s v="SOLICITUD REVISION NAVIGATOR"/>
    <s v="Castro Mery,Yeimei, CAM"/>
    <d v="2014-09-08T00:00:00"/>
    <x v="0"/>
    <d v="2014-09-08T00:00:00"/>
    <x v="5"/>
    <x v="0"/>
    <x v="0"/>
    <x v="0"/>
    <d v="2014-09-09T00:00:00"/>
    <x v="0"/>
    <x v="3"/>
    <x v="0"/>
    <x v="0"/>
    <s v=""/>
  </r>
  <r>
    <n v="5089"/>
    <s v=" Solicitud Clave Internet"/>
    <s v="Sandoval Puga, Beatriz Elena, CAM"/>
    <d v="2014-09-08T00:00:00"/>
    <x v="0"/>
    <d v="2014-09-08T00:00:00"/>
    <x v="14"/>
    <x v="0"/>
    <x v="0"/>
    <x v="0"/>
    <d v="2014-09-09T00:00:00"/>
    <x v="0"/>
    <x v="3"/>
    <x v="0"/>
    <x v="0"/>
    <s v=""/>
  </r>
  <r>
    <n v="5088"/>
    <s v=" Acceso SHP"/>
    <s v="Llancao Catrinao, Emelina Veronica, CAM"/>
    <d v="2014-09-08T00:00:00"/>
    <x v="0"/>
    <d v="2014-09-08T00:00:00"/>
    <x v="0"/>
    <x v="1"/>
    <x v="0"/>
    <x v="0"/>
    <d v="2014-09-09T00:00:00"/>
    <x v="0"/>
    <x v="3"/>
    <x v="0"/>
    <x v="0"/>
    <s v=""/>
  </r>
  <r>
    <n v="5087"/>
    <s v="AUMENTO DE MINUTOS"/>
    <s v="Valdes Navarrete, David Exequiel, CAM"/>
    <d v="2014-09-08T00:00:00"/>
    <x v="0"/>
    <d v="2014-09-08T00:00:00"/>
    <x v="1"/>
    <x v="1"/>
    <x v="0"/>
    <x v="0"/>
    <d v="2014-09-09T00:00:00"/>
    <x v="0"/>
    <x v="3"/>
    <x v="0"/>
    <x v="0"/>
    <s v=""/>
  </r>
  <r>
    <n v="5086"/>
    <s v="Restitución de minutos"/>
    <s v="Lopez Olate, Abraham Esteban, CAM"/>
    <d v="2014-09-08T00:00:00"/>
    <x v="0"/>
    <d v="2014-09-08T00:00:00"/>
    <x v="1"/>
    <x v="0"/>
    <x v="0"/>
    <x v="0"/>
    <d v="2014-09-09T00:00:00"/>
    <x v="0"/>
    <x v="3"/>
    <x v="0"/>
    <x v="0"/>
    <s v=""/>
  </r>
  <r>
    <n v="5085"/>
    <s v="Impresora local para RRHH SOT"/>
    <s v="Jara San Martin, Rene Mauricio, CAM"/>
    <d v="2014-09-08T00:00:00"/>
    <x v="1"/>
    <d v="2014-09-08T00:00:00"/>
    <x v="1"/>
    <x v="1"/>
    <x v="0"/>
    <x v="0"/>
    <d v="2014-09-09T00:00:00"/>
    <x v="0"/>
    <x v="3"/>
    <x v="0"/>
    <x v="0"/>
    <s v=""/>
  </r>
  <r>
    <n v="5084"/>
    <s v="Asignación minutos ON NET teléfono 9 320 78 56"/>
    <s v="Rodriguez Kolbach, Jorge Fernando, CAM"/>
    <d v="2014-09-08T00:00:00"/>
    <x v="0"/>
    <d v="2014-09-08T00:00:00"/>
    <x v="1"/>
    <x v="0"/>
    <x v="0"/>
    <x v="0"/>
    <d v="2014-09-09T00:00:00"/>
    <x v="0"/>
    <x v="3"/>
    <x v="0"/>
    <x v="0"/>
    <s v=""/>
  </r>
  <r>
    <n v="5083"/>
    <s v="Celular Sin minutos Juan Soto"/>
    <s v="Herrera Andrade, Carlos Omar, CAM"/>
    <d v="2014-09-08T00:00:00"/>
    <x v="0"/>
    <d v="2014-09-08T00:00:00"/>
    <x v="1"/>
    <x v="1"/>
    <x v="0"/>
    <x v="0"/>
    <d v="2014-09-09T00:00:00"/>
    <x v="0"/>
    <x v="3"/>
    <x v="0"/>
    <x v="0"/>
    <s v=""/>
  </r>
  <r>
    <n v="5082"/>
    <s v="Activación de Minutos "/>
    <s v="Pacheco Pinto, Alex  CAM"/>
    <d v="2014-09-08T00:00:00"/>
    <x v="0"/>
    <d v="2014-09-08T00:00:00"/>
    <x v="1"/>
    <x v="0"/>
    <x v="0"/>
    <x v="0"/>
    <d v="2014-09-09T00:00:00"/>
    <x v="0"/>
    <x v="3"/>
    <x v="0"/>
    <x v="0"/>
    <s v=""/>
  </r>
  <r>
    <n v="5081"/>
    <s v="Celular para nuevo maestro AP Luis Lopez"/>
    <s v="Belmar Ramirez, Nelson Andres, CAM"/>
    <d v="2014-09-08T00:00:00"/>
    <x v="1"/>
    <d v="1899-12-30T00:00:00"/>
    <x v="12"/>
    <x v="1"/>
    <x v="0"/>
    <x v="3"/>
    <d v="2014-09-17T00:00:00"/>
    <x v="0"/>
    <x v="0"/>
    <x v="0"/>
    <x v="1"/>
    <s v=""/>
  </r>
  <r>
    <n v="5080"/>
    <s v="Reposición de minutos."/>
    <s v="Pavez Parra, Octavio Wenceslao, CAM"/>
    <d v="2014-09-08T00:00:00"/>
    <x v="0"/>
    <d v="2014-09-08T00:00:00"/>
    <x v="1"/>
    <x v="0"/>
    <x v="0"/>
    <x v="0"/>
    <d v="2014-09-09T00:00:00"/>
    <x v="0"/>
    <x v="3"/>
    <x v="0"/>
    <x v="0"/>
    <s v=""/>
  </r>
  <r>
    <n v="5079"/>
    <s v="Servicio Caller CHLCAMAP02"/>
    <s v="Gonzalez Arredondo, Enrique Eduardo, CAM"/>
    <d v="2014-09-08T00:00:00"/>
    <x v="0"/>
    <d v="2014-09-08T00:00:00"/>
    <x v="14"/>
    <x v="0"/>
    <x v="0"/>
    <x v="0"/>
    <d v="2014-09-09T00:00:00"/>
    <x v="0"/>
    <x v="3"/>
    <x v="0"/>
    <x v="0"/>
    <s v=""/>
  </r>
  <r>
    <n v="5078"/>
    <s v="nutos On net "/>
    <s v="Ibarra Sereño, Ingrid de Lourdes, CAM"/>
    <d v="2014-09-05T00:00:00"/>
    <x v="0"/>
    <d v="2014-09-05T00:00:00"/>
    <x v="1"/>
    <x v="0"/>
    <x v="0"/>
    <x v="0"/>
    <d v="2014-09-08T00:00:00"/>
    <x v="0"/>
    <x v="3"/>
    <x v="0"/>
    <x v="0"/>
    <s v=""/>
  </r>
  <r>
    <n v="5077"/>
    <s v="SOS impresora Silva Vildosola 824"/>
    <s v="Iturrieta Silva, Hector, CAM"/>
    <d v="2014-09-05T00:00:00"/>
    <x v="0"/>
    <d v="2014-09-05T00:00:00"/>
    <x v="3"/>
    <x v="1"/>
    <x v="0"/>
    <x v="0"/>
    <d v="2014-09-08T00:00:00"/>
    <x v="0"/>
    <x v="3"/>
    <x v="0"/>
    <x v="0"/>
    <s v=""/>
  </r>
  <r>
    <n v="5076"/>
    <s v="Favor ver"/>
    <s v="Andrade Escobar, Agustina Mabel, CAM"/>
    <d v="2014-09-05T00:00:00"/>
    <x v="0"/>
    <d v="2014-09-05T00:00:00"/>
    <x v="10"/>
    <x v="0"/>
    <x v="0"/>
    <x v="0"/>
    <d v="2014-09-08T00:00:00"/>
    <x v="0"/>
    <x v="3"/>
    <x v="0"/>
    <x v="0"/>
    <s v=""/>
  </r>
  <r>
    <n v="5075"/>
    <s v="Posible falla correo internet"/>
    <s v="Carvajal Aguilar, Patricio Aurelio, CAM"/>
    <d v="2014-09-05T00:00:00"/>
    <x v="0"/>
    <d v="2014-09-05T00:00:00"/>
    <x v="0"/>
    <x v="0"/>
    <x v="0"/>
    <x v="0"/>
    <d v="2014-09-08T00:00:00"/>
    <x v="0"/>
    <x v="3"/>
    <x v="0"/>
    <x v="0"/>
    <s v=""/>
  </r>
  <r>
    <n v="5074"/>
    <s v="Impresora con problemas de TOner"/>
    <s v="Escobar Pizarro, Jeannette Alejandra, CAM"/>
    <d v="2014-09-05T00:00:00"/>
    <x v="0"/>
    <d v="2014-09-05T00:00:00"/>
    <x v="3"/>
    <x v="1"/>
    <x v="0"/>
    <x v="0"/>
    <d v="2014-09-08T00:00:00"/>
    <x v="0"/>
    <x v="3"/>
    <x v="0"/>
    <x v="0"/>
    <s v=""/>
  </r>
  <r>
    <n v="5073"/>
    <s v="Ingresos Nuevos SOT analista de gestión "/>
    <s v="Dossi Muñoz, Carolina, CAM"/>
    <d v="2014-09-05T00:00:00"/>
    <x v="0"/>
    <d v="2014-09-05T00:00:00"/>
    <x v="0"/>
    <x v="0"/>
    <x v="0"/>
    <x v="0"/>
    <d v="2014-09-08T00:00:00"/>
    <x v="0"/>
    <x v="3"/>
    <x v="0"/>
    <x v="0"/>
    <s v=""/>
  </r>
  <r>
    <n v="5072"/>
    <s v="Línea telefónica con problema (anexo 7934) "/>
    <s v="García Olivero, Guillermo de Jesús, CAM"/>
    <d v="2014-09-05T00:00:00"/>
    <x v="0"/>
    <d v="2014-09-05T00:00:00"/>
    <x v="2"/>
    <x v="1"/>
    <x v="0"/>
    <x v="0"/>
    <d v="2014-09-08T00:00:00"/>
    <x v="0"/>
    <x v="3"/>
    <x v="0"/>
    <x v="0"/>
    <s v=""/>
  </r>
  <r>
    <n v="5071"/>
    <s v="Telefono Cel Moto G"/>
    <s v="Ruiz Guzman, Elisa del Carmen, CAM"/>
    <d v="2014-09-05T00:00:00"/>
    <x v="0"/>
    <d v="2014-09-05T00:00:00"/>
    <x v="12"/>
    <x v="1"/>
    <x v="0"/>
    <x v="3"/>
    <d v="2014-09-16T00:00:00"/>
    <x v="0"/>
    <x v="0"/>
    <x v="0"/>
    <x v="0"/>
    <s v=""/>
  </r>
  <r>
    <n v="5070"/>
    <s v="Carga celular"/>
    <s v="Donoso Serey, Aldo Fabricio, CAM"/>
    <d v="2014-09-05T00:00:00"/>
    <x v="0"/>
    <d v="2014-09-05T00:00:00"/>
    <x v="1"/>
    <x v="1"/>
    <x v="0"/>
    <x v="0"/>
    <d v="2014-09-08T00:00:00"/>
    <x v="0"/>
    <x v="3"/>
    <x v="0"/>
    <x v="0"/>
    <s v=""/>
  </r>
  <r>
    <n v="5069"/>
    <s v="SOLICITUD SWITCH"/>
    <s v="Pavez Nuñez, Walter, CAM"/>
    <d v="2014-09-05T00:00:00"/>
    <x v="0"/>
    <d v="2014-09-05T00:00:00"/>
    <x v="19"/>
    <x v="1"/>
    <x v="0"/>
    <x v="1"/>
    <d v="2014-09-10T00:00:00"/>
    <x v="0"/>
    <x v="3"/>
    <x v="0"/>
    <x v="0"/>
    <s v=""/>
  </r>
  <r>
    <n v="5068"/>
    <s v="Carga de Minutos On net - 74318253"/>
    <s v="Caceres Sarabia, Francisco Antonio, CAM"/>
    <d v="2014-09-05T00:00:00"/>
    <x v="0"/>
    <d v="2014-09-05T00:00:00"/>
    <x v="1"/>
    <x v="1"/>
    <x v="0"/>
    <x v="0"/>
    <d v="2014-09-08T00:00:00"/>
    <x v="0"/>
    <x v="3"/>
    <x v="0"/>
    <x v="0"/>
    <s v=""/>
  </r>
  <r>
    <n v="5067"/>
    <s v="Reposición de Minutos (Hugo Navarrete y Juan Bascuñan)"/>
    <s v="Abrigo Elgueda, Juan Andres, CAM"/>
    <d v="2014-09-05T00:00:00"/>
    <x v="0"/>
    <d v="2014-09-05T00:00:00"/>
    <x v="1"/>
    <x v="0"/>
    <x v="0"/>
    <x v="0"/>
    <d v="2014-09-08T00:00:00"/>
    <x v="0"/>
    <x v="3"/>
    <x v="0"/>
    <x v="0"/>
    <s v=""/>
  </r>
  <r>
    <n v="5066"/>
    <s v="Restitución de minutos on-net"/>
    <s v="Elgueta Rojas, Deborah Lisset, CAM"/>
    <d v="2014-09-05T00:00:00"/>
    <x v="0"/>
    <d v="2014-09-05T00:00:00"/>
    <x v="1"/>
    <x v="0"/>
    <x v="0"/>
    <x v="0"/>
    <d v="2014-09-08T00:00:00"/>
    <x v="0"/>
    <x v="3"/>
    <x v="0"/>
    <x v="0"/>
    <s v=""/>
  </r>
  <r>
    <n v="5065"/>
    <s v="servicio Caller y app unpacker"/>
    <s v="Gonzalez Arredondo, Enrique Eduardo, CAM"/>
    <d v="2014-09-05T00:00:00"/>
    <x v="0"/>
    <d v="2014-09-05T00:00:00"/>
    <x v="14"/>
    <x v="0"/>
    <x v="0"/>
    <x v="0"/>
    <d v="2014-09-08T00:00:00"/>
    <x v="0"/>
    <x v="3"/>
    <x v="0"/>
    <x v="0"/>
    <s v=""/>
  </r>
  <r>
    <n v="5064"/>
    <s v="Recarga de minutos"/>
    <s v="Gaete Valenzuela, Iván Mario, CAM"/>
    <d v="2014-09-05T00:00:00"/>
    <x v="0"/>
    <d v="2014-09-05T00:00:00"/>
    <x v="1"/>
    <x v="0"/>
    <x v="0"/>
    <x v="0"/>
    <d v="2014-09-08T00:00:00"/>
    <x v="0"/>
    <x v="3"/>
    <x v="0"/>
    <x v="0"/>
    <s v=""/>
  </r>
  <r>
    <n v="5063"/>
    <s v="Minutos asignados Humberto Barrria"/>
    <s v="Leiva Cortazar, Edgardo Andres, CAM"/>
    <d v="2014-09-05T00:00:00"/>
    <x v="0"/>
    <d v="2014-09-05T00:00:00"/>
    <x v="1"/>
    <x v="0"/>
    <x v="0"/>
    <x v="0"/>
    <d v="2014-09-08T00:00:00"/>
    <x v="0"/>
    <x v="3"/>
    <x v="0"/>
    <x v="0"/>
    <s v=""/>
  </r>
  <r>
    <n v="5062"/>
    <s v="Minutos móvil prevencionista"/>
    <s v="Martinez Fuentealba, Victor Alonso, CAM"/>
    <d v="2014-09-05T00:00:00"/>
    <x v="0"/>
    <d v="2014-09-05T00:00:00"/>
    <x v="1"/>
    <x v="0"/>
    <x v="1"/>
    <x v="0"/>
    <d v="2014-09-08T00:00:00"/>
    <x v="0"/>
    <x v="3"/>
    <x v="0"/>
    <x v="0"/>
    <s v=""/>
  </r>
  <r>
    <n v="5061"/>
    <s v="Caida de servicios Unpacker"/>
    <s v="Gonzalez Arredondo, Enrique Eduardo, CAM"/>
    <d v="2014-09-05T00:00:00"/>
    <x v="0"/>
    <d v="2014-09-05T00:00:00"/>
    <x v="14"/>
    <x v="0"/>
    <x v="0"/>
    <x v="0"/>
    <d v="2014-09-08T00:00:00"/>
    <x v="0"/>
    <x v="3"/>
    <x v="0"/>
    <x v="0"/>
    <s v=""/>
  </r>
  <r>
    <n v="5060"/>
    <s v="Minutos Adicionales 6 495 2051"/>
    <s v="Carrasco Velarde, Luis Alberto, CAM"/>
    <d v="2014-09-05T00:00:00"/>
    <x v="0"/>
    <d v="2014-09-05T00:00:00"/>
    <x v="1"/>
    <x v="0"/>
    <x v="0"/>
    <x v="0"/>
    <d v="2014-09-08T00:00:00"/>
    <x v="0"/>
    <x v="3"/>
    <x v="0"/>
    <x v="0"/>
    <s v=""/>
  </r>
  <r>
    <n v="5059"/>
    <s v="Solicitud Minutos"/>
    <s v="Vera Ramirez, Roberto Andres, CAM"/>
    <d v="2014-09-05T00:00:00"/>
    <x v="0"/>
    <d v="2014-09-05T00:00:00"/>
    <x v="1"/>
    <x v="1"/>
    <x v="0"/>
    <x v="0"/>
    <d v="2014-09-08T00:00:00"/>
    <x v="0"/>
    <x v="3"/>
    <x v="0"/>
    <x v="0"/>
    <s v=""/>
  </r>
  <r>
    <n v="5058"/>
    <s v="Reposición de minutos"/>
    <s v="Sepulveda Salas, Vladimir Arnoldo, CAM"/>
    <d v="2014-09-05T00:00:00"/>
    <x v="0"/>
    <d v="2014-09-05T00:00:00"/>
    <x v="1"/>
    <x v="0"/>
    <x v="0"/>
    <x v="0"/>
    <d v="2014-09-08T00:00:00"/>
    <x v="0"/>
    <x v="3"/>
    <x v="0"/>
    <x v="0"/>
    <s v=""/>
  </r>
  <r>
    <n v="5057"/>
    <s v="Modifica buzón ssaa"/>
    <s v="Duarte Fuentes, Luis Alfredo, CAM"/>
    <d v="2014-09-04T00:00:00"/>
    <x v="0"/>
    <d v="2014-09-04T00:00:00"/>
    <x v="0"/>
    <x v="0"/>
    <x v="0"/>
    <x v="0"/>
    <d v="2014-09-05T00:00:00"/>
    <x v="0"/>
    <x v="5"/>
    <x v="0"/>
    <x v="0"/>
    <s v=""/>
  </r>
  <r>
    <n v="5056"/>
    <s v="Sistema control centralizado etapa 2 y 3"/>
    <s v="Paredes Aravena, Rodrigo Alexis, CAM"/>
    <d v="2014-09-03T00:00:00"/>
    <x v="0"/>
    <d v="2014-09-04T00:00:00"/>
    <x v="7"/>
    <x v="0"/>
    <x v="0"/>
    <x v="0"/>
    <d v="2014-09-04T00:00:00"/>
    <x v="0"/>
    <x v="5"/>
    <x v="0"/>
    <x v="0"/>
    <s v=""/>
  </r>
  <r>
    <n v="5055"/>
    <s v=" Ingreso  Analista de Control de Gestión"/>
    <s v="Dossi Muñoz, Carolina, CAM"/>
    <d v="2014-09-04T00:00:00"/>
    <x v="0"/>
    <d v="2014-09-04T00:00:00"/>
    <x v="0"/>
    <x v="0"/>
    <x v="0"/>
    <x v="0"/>
    <d v="2014-09-05T00:00:00"/>
    <x v="0"/>
    <x v="5"/>
    <x v="0"/>
    <x v="0"/>
    <s v=""/>
  </r>
  <r>
    <n v="5054"/>
    <s v="Restitucion de minutos"/>
    <s v="Lagos Acuña, James Henry, CAM"/>
    <d v="2014-09-04T00:00:00"/>
    <x v="2"/>
    <d v="2014-09-04T00:00:00"/>
    <x v="1"/>
    <x v="1"/>
    <x v="0"/>
    <x v="0"/>
    <d v="2014-09-05T00:00:00"/>
    <x v="0"/>
    <x v="5"/>
    <x v="0"/>
    <x v="0"/>
    <s v=""/>
  </r>
  <r>
    <n v="5053"/>
    <s v="acceso al servidor de prevención"/>
    <s v="Garrido Saavedra, Mario Andres, CAM"/>
    <d v="2014-09-04T00:00:00"/>
    <x v="0"/>
    <d v="2014-09-04T00:00:00"/>
    <x v="7"/>
    <x v="0"/>
    <x v="0"/>
    <x v="0"/>
    <d v="2014-09-05T00:00:00"/>
    <x v="0"/>
    <x v="5"/>
    <x v="0"/>
    <x v="0"/>
    <s v=""/>
  </r>
  <r>
    <n v="5052"/>
    <s v="Solicitud versión de prime Guard"/>
    <s v="Monardes Letelier, Israel Rodolfo, CAM"/>
    <d v="2014-09-04T00:00:00"/>
    <x v="0"/>
    <d v="2014-09-04T00:00:00"/>
    <x v="14"/>
    <x v="0"/>
    <x v="0"/>
    <x v="0"/>
    <d v="2014-09-05T00:00:00"/>
    <x v="0"/>
    <x v="5"/>
    <x v="0"/>
    <x v="0"/>
    <s v=""/>
  </r>
  <r>
    <n v="5051"/>
    <s v="Solicitud Clave Internet"/>
    <s v="Sandoval Puga, Beatriz Elena, CAM"/>
    <d v="2014-09-04T00:00:00"/>
    <x v="0"/>
    <d v="2014-09-04T00:00:00"/>
    <x v="14"/>
    <x v="0"/>
    <x v="0"/>
    <x v="0"/>
    <d v="2014-09-05T00:00:00"/>
    <x v="0"/>
    <x v="5"/>
    <x v="0"/>
    <x v="0"/>
    <s v=""/>
  </r>
  <r>
    <n v="5050"/>
    <s v="Ingreso Reemplazo Vacaciones  "/>
    <s v="Dossi Muñoz, Carolina, CAM"/>
    <d v="2014-09-04T00:00:00"/>
    <x v="0"/>
    <d v="2014-09-04T00:00:00"/>
    <x v="0"/>
    <x v="0"/>
    <x v="0"/>
    <x v="0"/>
    <d v="2014-09-05T00:00:00"/>
    <x v="0"/>
    <x v="5"/>
    <x v="0"/>
    <x v="0"/>
    <s v=""/>
  </r>
  <r>
    <n v="5049"/>
    <s v="Alta Estacion de trabajo "/>
    <s v="Técnico Mesa de Ayuda, Externo"/>
    <d v="2014-09-04T00:00:00"/>
    <x v="0"/>
    <d v="2014-09-04T00:00:00"/>
    <x v="0"/>
    <x v="1"/>
    <x v="0"/>
    <x v="0"/>
    <d v="2014-09-05T00:00:00"/>
    <x v="0"/>
    <x v="5"/>
    <x v="0"/>
    <x v="0"/>
    <s v=""/>
  </r>
  <r>
    <n v="5048"/>
    <s v="Clave Bloqueada"/>
    <s v="Torres Torres, Juan Carlos, CAM"/>
    <d v="2014-09-04T00:00:00"/>
    <x v="0"/>
    <d v="2014-09-04T00:00:00"/>
    <x v="0"/>
    <x v="0"/>
    <x v="0"/>
    <x v="0"/>
    <d v="2014-09-05T00:00:00"/>
    <x v="0"/>
    <x v="5"/>
    <x v="0"/>
    <x v="0"/>
    <s v=""/>
  </r>
  <r>
    <n v="5047"/>
    <s v="devolucion minutos net Mauricio Morales"/>
    <s v="Rojas Monsalve, Alex Eduardo A., CAM"/>
    <d v="2014-09-04T00:00:00"/>
    <x v="0"/>
    <d v="2014-09-04T00:00:00"/>
    <x v="1"/>
    <x v="0"/>
    <x v="1"/>
    <x v="0"/>
    <d v="2014-09-05T00:00:00"/>
    <x v="0"/>
    <x v="5"/>
    <x v="0"/>
    <x v="0"/>
    <s v=""/>
  </r>
  <r>
    <n v="5046"/>
    <s v="Cambio de Clave"/>
    <s v="Escárate Rivera, Tamara Fernanda, EXTERNO"/>
    <d v="2014-09-04T00:00:00"/>
    <x v="0"/>
    <d v="2014-09-04T00:00:00"/>
    <x v="0"/>
    <x v="1"/>
    <x v="0"/>
    <x v="0"/>
    <d v="2014-09-05T00:00:00"/>
    <x v="0"/>
    <x v="5"/>
    <x v="0"/>
    <x v="0"/>
    <s v=""/>
  </r>
  <r>
    <n v="5045"/>
    <s v="re asignacion de computador "/>
    <s v="Orquera Orellana, David Mauricio, CAM"/>
    <d v="2014-09-04T00:00:00"/>
    <x v="1"/>
    <d v="2014-09-04T00:00:00"/>
    <x v="0"/>
    <x v="0"/>
    <x v="0"/>
    <x v="0"/>
    <d v="2014-09-05T00:00:00"/>
    <x v="0"/>
    <x v="5"/>
    <x v="0"/>
    <x v="0"/>
    <s v=""/>
  </r>
  <r>
    <n v="5044"/>
    <s v="TICKET 800673 - CUENTA DE RED ALTA "/>
    <s v="Ruz Salinas, Richard Alberto, CAM"/>
    <d v="2014-09-04T00:00:00"/>
    <x v="0"/>
    <d v="2014-09-04T00:00:00"/>
    <x v="0"/>
    <x v="0"/>
    <x v="0"/>
    <x v="0"/>
    <d v="2014-09-05T00:00:00"/>
    <x v="0"/>
    <x v="5"/>
    <x v="0"/>
    <x v="0"/>
    <s v=""/>
  </r>
  <r>
    <n v="5043"/>
    <s v="Tarapacá"/>
    <s v="Andrade Escobar, Agustina Mabel, CAM"/>
    <d v="2014-09-04T00:00:00"/>
    <x v="1"/>
    <d v="2014-09-04T00:00:00"/>
    <x v="10"/>
    <x v="0"/>
    <x v="0"/>
    <x v="0"/>
    <d v="2014-09-05T00:00:00"/>
    <x v="0"/>
    <x v="5"/>
    <x v="0"/>
    <x v="0"/>
    <s v=""/>
  </r>
  <r>
    <n v="5042"/>
    <s v="Cambio de Plan en celular"/>
    <s v="Castro Moreno, Claudio Francisco, CAM"/>
    <d v="2014-09-04T00:00:00"/>
    <x v="0"/>
    <d v="2014-09-04T00:00:00"/>
    <x v="1"/>
    <x v="0"/>
    <x v="0"/>
    <x v="0"/>
    <d v="2014-09-05T00:00:00"/>
    <x v="0"/>
    <x v="5"/>
    <x v="0"/>
    <x v="0"/>
    <s v=""/>
  </r>
  <r>
    <n v="5041"/>
    <s v="enviar el archivo CALL_12110314_0100_trail"/>
    <s v="Gonzalez Arredondo, Enrique Eduardo, CAM"/>
    <d v="2014-09-04T00:00:00"/>
    <x v="0"/>
    <d v="2014-09-04T00:00:00"/>
    <x v="14"/>
    <x v="0"/>
    <x v="0"/>
    <x v="0"/>
    <d v="2014-09-05T00:00:00"/>
    <x v="0"/>
    <x v="5"/>
    <x v="0"/>
    <x v="0"/>
    <s v=""/>
  </r>
  <r>
    <n v="5040"/>
    <s v="SOLICITUD TRAILFILES"/>
    <s v="Pavez Nuñez, Walter, CAM"/>
    <d v="2014-09-04T00:00:00"/>
    <x v="0"/>
    <d v="2014-09-04T00:00:00"/>
    <x v="14"/>
    <x v="0"/>
    <x v="0"/>
    <x v="0"/>
    <d v="2014-09-05T00:00:00"/>
    <x v="0"/>
    <x v="5"/>
    <x v="0"/>
    <x v="0"/>
    <s v=""/>
  </r>
  <r>
    <n v="5039"/>
    <s v="PROBLEMAS PARA INGRESAR ORDENES DE COMPRA"/>
    <s v="Ruz Salinas, Richard Alberto, CAM"/>
    <d v="2014-09-03T00:00:00"/>
    <x v="0"/>
    <d v="2014-09-03T00:00:00"/>
    <x v="10"/>
    <x v="0"/>
    <x v="0"/>
    <x v="0"/>
    <d v="2014-09-04T00:00:00"/>
    <x v="0"/>
    <x v="5"/>
    <x v="0"/>
    <x v="0"/>
    <s v=""/>
  </r>
  <r>
    <n v="5038"/>
    <s v="Consulta sobre plan Celular"/>
    <s v="Hueicha Caripan, Mario Eugenio, CAM"/>
    <d v="2014-09-03T00:00:00"/>
    <x v="0"/>
    <d v="2014-09-03T00:00:00"/>
    <x v="1"/>
    <x v="1"/>
    <x v="0"/>
    <x v="0"/>
    <d v="2014-09-04T00:00:00"/>
    <x v="0"/>
    <x v="5"/>
    <x v="0"/>
    <x v="0"/>
    <s v=""/>
  </r>
  <r>
    <n v="5037"/>
    <s v="Minutos Cel 89037543"/>
    <s v="Bascuñan Reyes, Juan Ignacio, CAM"/>
    <d v="2014-09-03T00:00:00"/>
    <x v="0"/>
    <d v="2014-09-03T00:00:00"/>
    <x v="1"/>
    <x v="0"/>
    <x v="0"/>
    <x v="0"/>
    <d v="2014-09-04T00:00:00"/>
    <x v="0"/>
    <x v="5"/>
    <x v="0"/>
    <x v="0"/>
    <s v=""/>
  </r>
  <r>
    <n v="5036"/>
    <s v="restitucion de minutos"/>
    <s v="Lagos Acuña, James Henry, CAM"/>
    <d v="2014-09-03T00:00:00"/>
    <x v="2"/>
    <d v="2014-09-03T00:00:00"/>
    <x v="1"/>
    <x v="1"/>
    <x v="0"/>
    <x v="0"/>
    <d v="2014-09-04T00:00:00"/>
    <x v="0"/>
    <x v="5"/>
    <x v="0"/>
    <x v="0"/>
    <s v=""/>
  </r>
  <r>
    <n v="5035"/>
    <s v="Robo de Implementos - Equipo de Telefono Movil 61925808"/>
    <s v="Valenzuela Sanzana, Mauricio Antonio, CAM"/>
    <d v="2014-09-03T00:00:00"/>
    <x v="1"/>
    <d v="1899-12-30T00:00:00"/>
    <x v="12"/>
    <x v="0"/>
    <x v="0"/>
    <x v="3"/>
    <d v="2014-09-12T00:00:00"/>
    <x v="0"/>
    <x v="3"/>
    <x v="0"/>
    <x v="2"/>
    <s v=""/>
  </r>
  <r>
    <n v="5034"/>
    <s v="Incidencia"/>
    <s v="Andrade Escobar, Agustina Mabel, CAM"/>
    <d v="2014-09-03T00:00:00"/>
    <x v="0"/>
    <d v="2014-09-03T00:00:00"/>
    <x v="10"/>
    <x v="0"/>
    <x v="0"/>
    <x v="0"/>
    <d v="2014-09-04T00:00:00"/>
    <x v="0"/>
    <x v="5"/>
    <x v="0"/>
    <x v="0"/>
    <s v=""/>
  </r>
  <r>
    <n v="5033"/>
    <s v="RESTITUCION DE MINUTOS"/>
    <s v="Lagos Acuña, James Henry, CAM"/>
    <d v="2014-09-03T00:00:00"/>
    <x v="0"/>
    <d v="2014-09-03T00:00:00"/>
    <x v="1"/>
    <x v="0"/>
    <x v="0"/>
    <x v="0"/>
    <d v="2014-09-04T00:00:00"/>
    <x v="0"/>
    <x v="5"/>
    <x v="0"/>
    <x v="0"/>
    <s v=""/>
  </r>
  <r>
    <n v="5032"/>
    <s v="Ingreso PREVENCIONISTA DE RIESGO SOT SAESA"/>
    <s v="Dossi Muñoz, Carolina, CAM"/>
    <d v="2014-09-03T00:00:00"/>
    <x v="0"/>
    <d v="2014-09-03T00:00:00"/>
    <x v="0"/>
    <x v="0"/>
    <x v="0"/>
    <x v="0"/>
    <d v="2014-09-04T00:00:00"/>
    <x v="0"/>
    <x v="5"/>
    <x v="0"/>
    <x v="0"/>
    <s v=""/>
  </r>
  <r>
    <n v="5031"/>
    <s v="servidor chlcamap03 "/>
    <s v="Gonzalez Arredondo, Enrique Eduardo, CAM"/>
    <d v="2014-09-03T00:00:00"/>
    <x v="0"/>
    <d v="2014-09-03T00:00:00"/>
    <x v="14"/>
    <x v="0"/>
    <x v="0"/>
    <x v="0"/>
    <d v="2014-09-04T00:00:00"/>
    <x v="0"/>
    <x v="5"/>
    <x v="0"/>
    <x v="0"/>
    <s v=""/>
  </r>
  <r>
    <n v="5030"/>
    <s v="solicitud de trailfiles"/>
    <s v="Pavez Nuñez, Walter, CAM"/>
    <d v="2014-09-03T00:00:00"/>
    <x v="0"/>
    <d v="2014-09-03T00:00:00"/>
    <x v="14"/>
    <x v="0"/>
    <x v="0"/>
    <x v="0"/>
    <d v="2014-09-04T00:00:00"/>
    <x v="0"/>
    <x v="5"/>
    <x v="0"/>
    <x v="0"/>
    <s v=""/>
  </r>
  <r>
    <n v="5029"/>
    <s v="SOLICITUD DE MAESTRO DE PROVEEDORES"/>
    <s v="Valdes Navarrete, David Exequiel, CAM"/>
    <d v="2014-09-03T00:00:00"/>
    <x v="0"/>
    <d v="2014-09-03T00:00:00"/>
    <x v="14"/>
    <x v="0"/>
    <x v="0"/>
    <x v="0"/>
    <d v="2014-09-04T00:00:00"/>
    <x v="0"/>
    <x v="5"/>
    <x v="0"/>
    <x v="0"/>
    <s v=""/>
  </r>
  <r>
    <n v="5028"/>
    <s v="ASIGNAR 200 MUNITOS ADICIONALES, 68307823"/>
    <s v="Hernandez Briones, Hans Alejandro, CAM"/>
    <d v="2014-09-03T00:00:00"/>
    <x v="0"/>
    <d v="2014-09-03T00:00:00"/>
    <x v="1"/>
    <x v="0"/>
    <x v="0"/>
    <x v="0"/>
    <d v="2014-09-04T00:00:00"/>
    <x v="0"/>
    <x v="5"/>
    <x v="0"/>
    <x v="0"/>
    <s v=""/>
  </r>
  <r>
    <n v="5027"/>
    <s v="creación de nueva carpeta compartida SSEE"/>
    <s v="Sepulveda Badillo, Nicolas Alejandro, CAM"/>
    <d v="2014-09-03T00:00:00"/>
    <x v="0"/>
    <d v="2014-09-03T00:00:00"/>
    <x v="7"/>
    <x v="0"/>
    <x v="0"/>
    <x v="0"/>
    <d v="2014-09-04T00:00:00"/>
    <x v="0"/>
    <x v="5"/>
    <x v="0"/>
    <x v="0"/>
    <s v=""/>
  </r>
  <r>
    <n v="5026"/>
    <s v="Folleria de FONASA "/>
    <s v="Dossi Muñoz, Carolina, CAM"/>
    <d v="2014-09-02T00:00:00"/>
    <x v="0"/>
    <d v="2014-09-03T00:00:00"/>
    <x v="0"/>
    <x v="0"/>
    <x v="0"/>
    <x v="0"/>
    <d v="2014-09-03T00:00:00"/>
    <x v="0"/>
    <x v="5"/>
    <x v="0"/>
    <x v="0"/>
    <s v=""/>
  </r>
  <r>
    <n v="5025"/>
    <s v=" Minutos Celular"/>
    <s v="Garrido Saavedra, Mario Andres, CAM"/>
    <d v="2014-09-03T00:00:00"/>
    <x v="0"/>
    <d v="2014-09-03T00:00:00"/>
    <x v="1"/>
    <x v="0"/>
    <x v="0"/>
    <x v="0"/>
    <d v="2014-09-04T00:00:00"/>
    <x v="0"/>
    <x v="5"/>
    <x v="0"/>
    <x v="0"/>
    <s v=""/>
  </r>
  <r>
    <n v="5024"/>
    <s v="SOLICITUD DE TELEFONO - COMPRAS SERVICIOS"/>
    <s v="Valdes Navarrete, David Exequiel, CAM"/>
    <d v="2014-09-03T00:00:00"/>
    <x v="1"/>
    <d v="1899-12-30T00:00:00"/>
    <x v="12"/>
    <x v="0"/>
    <x v="0"/>
    <x v="3"/>
    <d v="2014-09-12T00:00:00"/>
    <x v="0"/>
    <x v="3"/>
    <x v="0"/>
    <x v="2"/>
    <s v=""/>
  </r>
  <r>
    <n v="5023"/>
    <s v="Entrega Celular"/>
    <s v="Monardes Letelier, Israel Rodolfo, CAM"/>
    <d v="2014-09-03T00:00:00"/>
    <x v="0"/>
    <d v="2014-09-03T00:00:00"/>
    <x v="1"/>
    <x v="0"/>
    <x v="0"/>
    <x v="0"/>
    <d v="2014-09-04T00:00:00"/>
    <x v="0"/>
    <x v="5"/>
    <x v="0"/>
    <x v="0"/>
    <s v=""/>
  </r>
  <r>
    <n v="5022"/>
    <s v="solicita conexión internet"/>
    <s v="Schmidt Contreras, Ingrid Angélica, CAM"/>
    <d v="2014-09-03T00:00:00"/>
    <x v="0"/>
    <d v="2014-09-03T00:00:00"/>
    <x v="14"/>
    <x v="0"/>
    <x v="0"/>
    <x v="0"/>
    <d v="2014-09-04T00:00:00"/>
    <x v="0"/>
    <x v="5"/>
    <x v="0"/>
    <x v="0"/>
    <s v=""/>
  </r>
  <r>
    <n v="5021"/>
    <s v="Minutos Adicionales 02_09_2014"/>
    <s v="Villalobos Saa, Luis Efrain, CAM"/>
    <d v="2014-09-02T00:00:00"/>
    <x v="0"/>
    <d v="2014-09-02T00:00:00"/>
    <x v="1"/>
    <x v="0"/>
    <x v="0"/>
    <x v="0"/>
    <d v="2014-09-03T00:00:00"/>
    <x v="0"/>
    <x v="5"/>
    <x v="0"/>
    <x v="0"/>
    <s v=""/>
  </r>
  <r>
    <n v="5020"/>
    <s v="Solicitud de mantencion a impresora Ricoh"/>
    <s v="Banda Maulen, Luis Amable, CAM"/>
    <d v="2014-09-02T00:00:00"/>
    <x v="0"/>
    <d v="2014-09-02T00:00:00"/>
    <x v="3"/>
    <x v="0"/>
    <x v="0"/>
    <x v="0"/>
    <d v="2014-09-03T00:00:00"/>
    <x v="0"/>
    <x v="5"/>
    <x v="0"/>
    <x v="0"/>
    <s v=""/>
  </r>
  <r>
    <n v="5019"/>
    <s v="Cuenta Bloqueada"/>
    <s v="Cortez Flores, Gerson Eduardo, CAM"/>
    <d v="2014-09-02T00:00:00"/>
    <x v="0"/>
    <d v="2014-09-02T00:00:00"/>
    <x v="0"/>
    <x v="0"/>
    <x v="0"/>
    <x v="0"/>
    <d v="2014-09-03T00:00:00"/>
    <x v="0"/>
    <x v="5"/>
    <x v="0"/>
    <x v="0"/>
    <s v=""/>
  </r>
  <r>
    <n v="5018"/>
    <s v="Solicitud Tóner - Serie W3038905015"/>
    <s v="Palma Campos, Alejandra Beatriz, CAM"/>
    <d v="2014-09-02T00:00:00"/>
    <x v="1"/>
    <d v="2014-09-02T00:00:00"/>
    <x v="3"/>
    <x v="0"/>
    <x v="1"/>
    <x v="0"/>
    <d v="2014-09-03T00:00:00"/>
    <x v="0"/>
    <x v="5"/>
    <x v="0"/>
    <x v="0"/>
    <s v=""/>
  </r>
  <r>
    <n v="5017"/>
    <s v="Cuenta Bloqueada"/>
    <s v="Miranda Barahona, Jose, CAM"/>
    <d v="2014-09-02T00:00:00"/>
    <x v="0"/>
    <d v="2014-09-02T00:00:00"/>
    <x v="0"/>
    <x v="0"/>
    <x v="0"/>
    <x v="0"/>
    <d v="2014-09-03T00:00:00"/>
    <x v="0"/>
    <x v="5"/>
    <x v="0"/>
    <x v="0"/>
    <s v=""/>
  </r>
  <r>
    <n v="5016"/>
    <s v="Estado Navigator"/>
    <s v="Castro Mery,Yeimei, CAM"/>
    <d v="2014-09-02T00:00:00"/>
    <x v="0"/>
    <d v="2014-09-02T00:00:00"/>
    <x v="5"/>
    <x v="0"/>
    <x v="0"/>
    <x v="0"/>
    <d v="2014-09-03T00:00:00"/>
    <x v="0"/>
    <x v="5"/>
    <x v="0"/>
    <x v="0"/>
    <s v=""/>
  </r>
  <r>
    <n v="5015"/>
    <s v="Alta Estacion de trabajo "/>
    <s v="Técnico Mesa de Ayuda, Externo"/>
    <d v="2014-09-02T00:00:00"/>
    <x v="0"/>
    <d v="2014-09-02T00:00:00"/>
    <x v="0"/>
    <x v="0"/>
    <x v="0"/>
    <x v="0"/>
    <d v="2014-09-03T00:00:00"/>
    <x v="0"/>
    <x v="5"/>
    <x v="0"/>
    <x v="0"/>
    <s v=""/>
  </r>
  <r>
    <n v="5014"/>
    <s v="Cam GDFY-40"/>
    <s v="Duarte Fuentes, Luis Alfredo, CAM"/>
    <d v="2014-09-02T00:00:00"/>
    <x v="0"/>
    <d v="2014-09-02T00:00:00"/>
    <x v="0"/>
    <x v="0"/>
    <x v="0"/>
    <x v="0"/>
    <d v="2014-09-03T00:00:00"/>
    <x v="0"/>
    <x v="5"/>
    <x v="0"/>
    <x v="0"/>
    <s v=""/>
  </r>
  <r>
    <n v="5013"/>
    <s v="No recibo correos"/>
    <s v="Delgado Delgado, Carolina Alejandra, EXTERNO"/>
    <d v="2014-09-02T00:00:00"/>
    <x v="0"/>
    <d v="2014-09-02T00:00:00"/>
    <x v="0"/>
    <x v="1"/>
    <x v="0"/>
    <x v="0"/>
    <d v="2014-09-03T00:00:00"/>
    <x v="0"/>
    <x v="5"/>
    <x v="0"/>
    <x v="0"/>
    <s v=""/>
  </r>
  <r>
    <n v="5012"/>
    <s v="Delivery Status Notification (Failure)"/>
    <s v="Aravena Bravo, Veronica del Pilar, CAM"/>
    <d v="2014-09-02T00:00:00"/>
    <x v="0"/>
    <d v="2014-09-02T00:00:00"/>
    <x v="0"/>
    <x v="1"/>
    <x v="0"/>
    <x v="0"/>
    <d v="2014-09-03T00:00:00"/>
    <x v="0"/>
    <x v="5"/>
    <x v="0"/>
    <x v="0"/>
    <s v=""/>
  </r>
  <r>
    <n v="5011"/>
    <s v="Celular con Plan de datos"/>
    <s v="Abrigo Elgueda, Juan Andres, CAM"/>
    <d v="2014-09-02T00:00:00"/>
    <x v="1"/>
    <d v="1899-12-30T00:00:00"/>
    <x v="12"/>
    <x v="0"/>
    <x v="0"/>
    <x v="3"/>
    <d v="2014-09-11T00:00:00"/>
    <x v="0"/>
    <x v="3"/>
    <x v="0"/>
    <x v="2"/>
    <s v=""/>
  </r>
  <r>
    <n v="5010"/>
    <s v="Devolución Minutos Movistar Daniel Campos"/>
    <s v="Leiva Cortazar, Edgardo Andres, CAM"/>
    <d v="2014-09-02T00:00:00"/>
    <x v="0"/>
    <d v="2014-09-02T00:00:00"/>
    <x v="10"/>
    <x v="0"/>
    <x v="0"/>
    <x v="0"/>
    <d v="2014-09-03T00:00:00"/>
    <x v="0"/>
    <x v="5"/>
    <x v="0"/>
    <x v="0"/>
    <s v=""/>
  </r>
  <r>
    <n v="5009"/>
    <s v="solicitud "/>
    <s v="Ñeguey Adonis, Albino Bernabé, CAM"/>
    <d v="2014-09-02T00:00:00"/>
    <x v="0"/>
    <d v="2014-09-02T00:00:00"/>
    <x v="17"/>
    <x v="0"/>
    <x v="0"/>
    <x v="0"/>
    <d v="2014-09-03T00:00:00"/>
    <x v="0"/>
    <x v="5"/>
    <x v="0"/>
    <x v="0"/>
    <s v=""/>
  </r>
  <r>
    <n v="5008"/>
    <s v="Solicita minutos adicionales a celular Michel Castro"/>
    <s v="Castro Morales, Michel Fabian, CAM"/>
    <d v="2014-09-02T00:00:00"/>
    <x v="0"/>
    <d v="2014-09-02T00:00:00"/>
    <x v="1"/>
    <x v="1"/>
    <x v="0"/>
    <x v="0"/>
    <d v="2014-09-03T00:00:00"/>
    <x v="0"/>
    <x v="5"/>
    <x v="0"/>
    <x v="0"/>
    <s v=""/>
  </r>
  <r>
    <n v="5007"/>
    <s v="Habilitación de SIM"/>
    <s v="Lopez Olate, Abraham Esteban, CAM"/>
    <d v="2014-09-02T00:00:00"/>
    <x v="0"/>
    <d v="2014-09-02T00:00:00"/>
    <x v="12"/>
    <x v="0"/>
    <x v="0"/>
    <x v="3"/>
    <d v="2014-09-11T00:00:00"/>
    <x v="0"/>
    <x v="3"/>
    <x v="0"/>
    <x v="0"/>
    <s v=""/>
  </r>
  <r>
    <n v="5006"/>
    <s v="Ingresos  Market Manager Area Comercial"/>
    <s v="del Río Castro, Matías Eduardo, CAM"/>
    <d v="2014-09-02T00:00:00"/>
    <x v="1"/>
    <d v="2014-09-02T00:00:00"/>
    <x v="6"/>
    <x v="0"/>
    <x v="0"/>
    <x v="2"/>
    <d v="2014-09-16T00:00:00"/>
    <x v="0"/>
    <x v="0"/>
    <x v="0"/>
    <x v="0"/>
    <s v=""/>
  </r>
  <r>
    <n v="5005"/>
    <s v="Clave Bloqueada"/>
    <s v="Gomez Torres, Alejandro Andres, CAM"/>
    <d v="2014-09-01T00:00:00"/>
    <x v="0"/>
    <d v="2014-09-01T00:00:00"/>
    <x v="0"/>
    <x v="0"/>
    <x v="0"/>
    <x v="0"/>
    <d v="2014-09-02T00:00:00"/>
    <x v="0"/>
    <x v="5"/>
    <x v="0"/>
    <x v="0"/>
    <s v=""/>
  </r>
  <r>
    <n v="5004"/>
    <s v="Minutos de Celular 8-9222315"/>
    <s v="Dossi Muñoz, Carolina, CAM"/>
    <d v="2014-09-01T00:00:00"/>
    <x v="0"/>
    <d v="2014-09-01T00:00:00"/>
    <x v="1"/>
    <x v="0"/>
    <x v="0"/>
    <x v="0"/>
    <d v="2014-09-02T00:00:00"/>
    <x v="0"/>
    <x v="5"/>
    <x v="0"/>
    <x v="0"/>
    <s v=""/>
  </r>
  <r>
    <n v="5003"/>
    <s v="Desbloqueo usuario "/>
    <s v="Jerez Pérez, Marlene Alejandra, CAM"/>
    <d v="2014-09-01T00:00:00"/>
    <x v="0"/>
    <d v="2014-09-01T00:00:00"/>
    <x v="0"/>
    <x v="1"/>
    <x v="0"/>
    <x v="0"/>
    <d v="2014-09-02T00:00:00"/>
    <x v="0"/>
    <x v="5"/>
    <x v="0"/>
    <x v="0"/>
    <s v=""/>
  </r>
  <r>
    <n v="5002"/>
    <s v="Solicitud de trail medidor 25380604"/>
    <s v="Gonzalez Jamett, Daniel Esteban, CAM"/>
    <d v="2014-09-01T00:00:00"/>
    <x v="0"/>
    <d v="2014-09-01T00:00:00"/>
    <x v="14"/>
    <x v="0"/>
    <x v="0"/>
    <x v="0"/>
    <d v="2014-09-02T00:00:00"/>
    <x v="0"/>
    <x v="5"/>
    <x v="0"/>
    <x v="0"/>
    <s v=""/>
  </r>
  <r>
    <n v="5001"/>
    <s v="Ingreso Supervisor Técnico Sot -Valdivia "/>
    <s v="Dossi Muñoz, Carolina, CAM"/>
    <d v="2014-09-01T00:00:00"/>
    <x v="1"/>
    <d v="2014-09-01T00:00:00"/>
    <x v="0"/>
    <x v="0"/>
    <x v="0"/>
    <x v="0"/>
    <d v="2014-09-02T00:00:00"/>
    <x v="0"/>
    <x v="5"/>
    <x v="0"/>
    <x v="0"/>
    <s v=""/>
  </r>
  <r>
    <n v="5000"/>
    <s v="Ingreso SOT Supervisor Técnico"/>
    <s v="Dossi Muñoz, Carolina, CAM"/>
    <d v="2014-09-01T00:00:00"/>
    <x v="0"/>
    <d v="2014-09-01T00:00:00"/>
    <x v="0"/>
    <x v="0"/>
    <x v="0"/>
    <x v="0"/>
    <d v="2014-09-02T00:00:00"/>
    <x v="0"/>
    <x v="5"/>
    <x v="0"/>
    <x v="0"/>
    <s v=""/>
  </r>
  <r>
    <n v="4999"/>
    <s v="Devolución Minutos Humberto Barría entre Cía."/>
    <s v="Leiva Cortazar, Edgardo Andres, CAM"/>
    <d v="2014-09-01T00:00:00"/>
    <x v="0"/>
    <d v="2014-09-01T00:00:00"/>
    <x v="1"/>
    <x v="0"/>
    <x v="0"/>
    <x v="0"/>
    <d v="2014-09-02T00:00:00"/>
    <x v="0"/>
    <x v="5"/>
    <x v="0"/>
    <x v="0"/>
    <s v=""/>
  </r>
  <r>
    <n v="4998"/>
    <s v="Incidencia"/>
    <s v="Andrade Escobar, Agustina Mabel, CAM"/>
    <d v="2014-09-01T00:00:00"/>
    <x v="0"/>
    <d v="2014-09-01T00:00:00"/>
    <x v="10"/>
    <x v="0"/>
    <x v="0"/>
    <x v="0"/>
    <d v="2014-09-02T00:00:00"/>
    <x v="0"/>
    <x v="5"/>
    <x v="0"/>
    <x v="0"/>
    <s v=""/>
  </r>
  <r>
    <n v="4997"/>
    <s v="Clave en uso"/>
    <s v="Zuñiga Vasquez, Jorge Alberto, CAM"/>
    <d v="2014-09-01T00:00:00"/>
    <x v="0"/>
    <d v="2014-09-01T00:00:00"/>
    <x v="5"/>
    <x v="0"/>
    <x v="0"/>
    <x v="0"/>
    <d v="2014-09-02T00:00:00"/>
    <x v="0"/>
    <x v="5"/>
    <x v="0"/>
    <x v="0"/>
    <s v=""/>
  </r>
  <r>
    <n v="4996"/>
    <s v="termino de licencia"/>
    <s v="Salazar Acuña, Ivan Andrés, CAM"/>
    <d v="2014-09-01T00:00:00"/>
    <x v="0"/>
    <d v="2014-09-01T00:00:00"/>
    <x v="5"/>
    <x v="0"/>
    <x v="0"/>
    <x v="0"/>
    <d v="2014-09-02T00:00:00"/>
    <x v="0"/>
    <x v="5"/>
    <x v="0"/>
    <x v="0"/>
    <s v=""/>
  </r>
  <r>
    <n v="4995"/>
    <s v="telefono"/>
    <s v="Donoso Serey, Aldo Fabricio, CAM"/>
    <d v="2014-09-01T00:00:00"/>
    <x v="0"/>
    <d v="2014-09-01T00:00:00"/>
    <x v="1"/>
    <x v="0"/>
    <x v="0"/>
    <x v="0"/>
    <d v="2014-09-02T00:00:00"/>
    <x v="0"/>
    <x v="5"/>
    <x v="0"/>
    <x v="0"/>
    <s v=""/>
  </r>
  <r>
    <n v="4994"/>
    <s v="EOS-ATREX: Antecedentes Planos Aptos para Construcción Rev.0 "/>
    <s v="Paredes Aravena, Rodrigo Alexis, CAM"/>
    <d v="2014-09-01T00:00:00"/>
    <x v="2"/>
    <d v="2014-09-01T00:00:00"/>
    <x v="7"/>
    <x v="0"/>
    <x v="0"/>
    <x v="0"/>
    <d v="2014-09-02T00:00:00"/>
    <x v="0"/>
    <x v="5"/>
    <x v="0"/>
    <x v="0"/>
    <s v=""/>
  </r>
  <r>
    <n v="4993"/>
    <s v="Termino de licencia terminal server"/>
    <s v="Torrejón Osorio, Marcela Alejandra, CAM"/>
    <d v="2014-09-01T00:00:00"/>
    <x v="0"/>
    <d v="2014-09-01T00:00:00"/>
    <x v="14"/>
    <x v="0"/>
    <x v="0"/>
    <x v="0"/>
    <d v="2014-09-02T00:00:00"/>
    <x v="0"/>
    <x v="5"/>
    <x v="0"/>
    <x v="0"/>
    <s v=""/>
  </r>
  <r>
    <n v="4992"/>
    <s v="EOS-ATREX: Antecedentes Planos Aptos para Construcción Rev.0 "/>
    <s v="Orellana Flores, Jose Manuel, CAM"/>
    <d v="2014-09-01T00:00:00"/>
    <x v="0"/>
    <d v="2014-09-01T00:00:00"/>
    <x v="7"/>
    <x v="1"/>
    <x v="0"/>
    <x v="0"/>
    <d v="2014-09-02T00:00:00"/>
    <x v="0"/>
    <x v="5"/>
    <x v="0"/>
    <x v="0"/>
    <s v=""/>
  </r>
  <r>
    <n v="4991"/>
    <s v=" telefono"/>
    <s v="Reyes Castro, Esteban Javier, EXTERNO"/>
    <d v="2014-09-01T00:00:00"/>
    <x v="0"/>
    <d v="2014-09-01T00:00:00"/>
    <x v="1"/>
    <x v="1"/>
    <x v="0"/>
    <x v="0"/>
    <d v="2014-09-02T00:00:00"/>
    <x v="0"/>
    <x v="5"/>
    <x v="0"/>
    <x v="0"/>
    <s v=""/>
  </r>
  <r>
    <n v="4990"/>
    <s v="Minutos On Net - Abonado 94314878"/>
    <s v="Sepulveda Salas, Vladimir Arnoldo, CAM"/>
    <d v="2014-09-01T00:00:00"/>
    <x v="0"/>
    <d v="2014-09-01T00:00:00"/>
    <x v="1"/>
    <x v="1"/>
    <x v="0"/>
    <x v="0"/>
    <d v="2014-09-02T00:00:00"/>
    <x v="0"/>
    <x v="5"/>
    <x v="0"/>
    <x v="0"/>
    <s v=""/>
  </r>
  <r>
    <n v="4989"/>
    <s v="Minutos On Net - Abonado 94691376"/>
    <s v="Abrigo Elgueda, Juan Andres, CAM"/>
    <d v="2014-09-01T00:00:00"/>
    <x v="0"/>
    <d v="2014-09-01T00:00:00"/>
    <x v="1"/>
    <x v="1"/>
    <x v="0"/>
    <x v="0"/>
    <d v="2014-09-02T00:00:00"/>
    <x v="0"/>
    <x v="5"/>
    <x v="0"/>
    <x v="0"/>
    <s v=""/>
  </r>
  <r>
    <n v="4988"/>
    <s v="minutos"/>
    <s v="Delgado Delgado, Carolina Alejandra, EXTERNO"/>
    <d v="2014-08-29T00:00:00"/>
    <x v="0"/>
    <d v="2014-08-29T00:00:00"/>
    <x v="1"/>
    <x v="1"/>
    <x v="0"/>
    <x v="0"/>
    <d v="2014-09-01T00:00:00"/>
    <x v="0"/>
    <x v="5"/>
    <x v="0"/>
    <x v="0"/>
    <s v=""/>
  </r>
  <r>
    <n v="4987"/>
    <s v="Cambio Equipo Telefonico - Marlene Jerez"/>
    <s v="Jerez Pérez, Marlene Alejandra, CAM"/>
    <d v="2014-08-29T00:00:00"/>
    <x v="0"/>
    <d v="2014-08-29T00:00:00"/>
    <x v="2"/>
    <x v="1"/>
    <x v="0"/>
    <x v="0"/>
    <d v="2014-09-01T00:00:00"/>
    <x v="0"/>
    <x v="5"/>
    <x v="0"/>
    <x v="0"/>
    <s v=""/>
  </r>
  <r>
    <n v="4986"/>
    <s v="Instrucción en la base Prime del servidor chlcambd03."/>
    <s v="Gonzalez Arredondo, Enrique Eduardo, CAM"/>
    <d v="2014-08-29T00:00:00"/>
    <x v="0"/>
    <d v="2014-08-29T00:00:00"/>
    <x v="14"/>
    <x v="0"/>
    <x v="0"/>
    <x v="0"/>
    <d v="2014-09-01T00:00:00"/>
    <x v="0"/>
    <x v="5"/>
    <x v="0"/>
    <x v="0"/>
    <s v=""/>
  </r>
  <r>
    <n v="4985"/>
    <s v="Solicitud Wifi invitado"/>
    <s v="Cortez Flores, Gerson Eduardo, CAM"/>
    <d v="2014-08-29T00:00:00"/>
    <x v="0"/>
    <d v="2014-08-29T00:00:00"/>
    <x v="14"/>
    <x v="0"/>
    <x v="0"/>
    <x v="0"/>
    <d v="2014-09-01T00:00:00"/>
    <x v="0"/>
    <x v="5"/>
    <x v="0"/>
    <x v="0"/>
    <s v=""/>
  </r>
  <r>
    <n v="4984"/>
    <s v="Solicitud de Candado para Notebook"/>
    <s v="Perez Lopez, Miguel Angel, CAM"/>
    <d v="2014-08-29T00:00:00"/>
    <x v="0"/>
    <d v="2014-08-29T00:00:00"/>
    <x v="17"/>
    <x v="0"/>
    <x v="0"/>
    <x v="0"/>
    <d v="2014-09-01T00:00:00"/>
    <x v="0"/>
    <x v="5"/>
    <x v="0"/>
    <x v="0"/>
    <s v=""/>
  </r>
  <r>
    <n v="4983"/>
    <s v="Adición de Minutos Celular"/>
    <s v="Diaz Castro, Olivier Guillermo, CAM"/>
    <d v="2014-08-28T00:00:00"/>
    <x v="0"/>
    <d v="2014-08-28T00:00:00"/>
    <x v="1"/>
    <x v="0"/>
    <x v="0"/>
    <x v="0"/>
    <d v="2014-08-29T00:00:00"/>
    <x v="0"/>
    <x v="6"/>
    <x v="2"/>
    <x v="0"/>
    <s v=""/>
  </r>
  <r>
    <n v="4982"/>
    <s v="No tengo Correo, me pide clave"/>
    <s v="Bulnes Vergara, Marco Aurelio, CAM"/>
    <d v="2014-08-28T00:00:00"/>
    <x v="0"/>
    <d v="2014-08-28T00:00:00"/>
    <x v="0"/>
    <x v="1"/>
    <x v="0"/>
    <x v="0"/>
    <d v="2014-08-29T00:00:00"/>
    <x v="0"/>
    <x v="6"/>
    <x v="2"/>
    <x v="0"/>
    <s v=""/>
  </r>
  <r>
    <n v="4981"/>
    <s v="Solicitar alta de equipo"/>
    <s v="Técnico Mesa de Ayuda, Externo"/>
    <d v="2014-08-28T00:00:00"/>
    <x v="0"/>
    <d v="2014-08-28T00:00:00"/>
    <x v="0"/>
    <x v="0"/>
    <x v="0"/>
    <x v="0"/>
    <d v="2014-08-29T00:00:00"/>
    <x v="0"/>
    <x v="6"/>
    <x v="2"/>
    <x v="0"/>
    <s v=""/>
  </r>
  <r>
    <n v="4980"/>
    <s v="PrimeStone solicita realizar  una sesión remota para realizar unas tareas de verificación"/>
    <s v="Gonzalez Arredondo, Enrique Eduardo, CAM"/>
    <d v="2014-08-28T00:00:00"/>
    <x v="0"/>
    <d v="2014-08-28T00:00:00"/>
    <x v="14"/>
    <x v="0"/>
    <x v="0"/>
    <x v="0"/>
    <d v="2014-08-29T00:00:00"/>
    <x v="0"/>
    <x v="6"/>
    <x v="2"/>
    <x v="0"/>
    <s v=""/>
  </r>
  <r>
    <n v="4979"/>
    <s v="Carpeta compartida OOCC"/>
    <s v="Valdes Aguila, Jonathan William, CAM"/>
    <d v="2014-08-28T00:00:00"/>
    <x v="0"/>
    <d v="2014-08-28T00:00:00"/>
    <x v="7"/>
    <x v="1"/>
    <x v="0"/>
    <x v="0"/>
    <d v="2014-08-29T00:00:00"/>
    <x v="0"/>
    <x v="6"/>
    <x v="2"/>
    <x v="0"/>
    <s v=""/>
  </r>
  <r>
    <n v="4978"/>
    <s v="correo"/>
    <s v="Morales Diaz, Mauricio Enrique, CAM"/>
    <d v="2014-08-28T00:00:00"/>
    <x v="0"/>
    <d v="2014-08-28T00:00:00"/>
    <x v="0"/>
    <x v="1"/>
    <x v="1"/>
    <x v="0"/>
    <d v="2014-08-29T00:00:00"/>
    <x v="0"/>
    <x v="6"/>
    <x v="2"/>
    <x v="0"/>
    <s v=""/>
  </r>
  <r>
    <n v="4977"/>
    <s v="Munutos NET 96429588"/>
    <s v="Morales Diaz, Mauricio Enrique, CAM"/>
    <d v="2014-08-28T00:00:00"/>
    <x v="0"/>
    <d v="2014-08-28T00:00:00"/>
    <x v="1"/>
    <x v="0"/>
    <x v="0"/>
    <x v="0"/>
    <d v="2014-08-29T00:00:00"/>
    <x v="0"/>
    <x v="6"/>
    <x v="2"/>
    <x v="0"/>
    <s v=""/>
  </r>
  <r>
    <n v="4976"/>
    <s v="Devolución Minutos ON NET"/>
    <s v="Matus Delgado, Katherine Andrea, CAM"/>
    <d v="2014-08-28T00:00:00"/>
    <x v="0"/>
    <d v="2014-08-28T00:00:00"/>
    <x v="1"/>
    <x v="0"/>
    <x v="0"/>
    <x v="0"/>
    <d v="2014-08-29T00:00:00"/>
    <x v="0"/>
    <x v="6"/>
    <x v="2"/>
    <x v="0"/>
    <s v=""/>
  </r>
  <r>
    <n v="4975"/>
    <s v="Unpacker CHLCAMAP04"/>
    <s v="Gonzalez Arredondo, Enrique Eduardo, CAM"/>
    <d v="2014-08-28T00:00:00"/>
    <x v="0"/>
    <d v="2014-08-28T00:00:00"/>
    <x v="14"/>
    <x v="0"/>
    <x v="0"/>
    <x v="0"/>
    <d v="2014-08-29T00:00:00"/>
    <x v="0"/>
    <x v="6"/>
    <x v="2"/>
    <x v="0"/>
    <s v=""/>
  </r>
  <r>
    <n v="4974"/>
    <s v="SOLICITUD DE GESTION - NUEVA CONTRASEÑA AMBIENTE ANTIGUO ORACLE"/>
    <s v="Ruz Salinas, Richard Alberto, CAM"/>
    <d v="2014-08-28T00:00:00"/>
    <x v="0"/>
    <d v="2014-08-28T00:00:00"/>
    <x v="10"/>
    <x v="0"/>
    <x v="0"/>
    <x v="0"/>
    <d v="2014-08-29T00:00:00"/>
    <x v="0"/>
    <x v="6"/>
    <x v="2"/>
    <x v="0"/>
    <s v=""/>
  </r>
  <r>
    <n v="4973"/>
    <s v="Monitoreo Servidores Telemdida Masiva"/>
    <s v="Monardes Letelier, Israel Rodolfo, CAM"/>
    <d v="2014-08-28T00:00:00"/>
    <x v="0"/>
    <d v="2014-08-28T00:00:00"/>
    <x v="14"/>
    <x v="0"/>
    <x v="0"/>
    <x v="0"/>
    <d v="2014-08-29T00:00:00"/>
    <x v="0"/>
    <x v="6"/>
    <x v="2"/>
    <x v="0"/>
    <s v=""/>
  </r>
  <r>
    <n v="4972"/>
    <s v="Favor enviar CALLER_trail   y  CALLER_SERVICE_trail del servidor chlcamap01"/>
    <s v="Gonzalez Arredondo, Enrique Eduardo, CAM"/>
    <d v="2014-08-28T00:00:00"/>
    <x v="0"/>
    <d v="2014-08-28T00:00:00"/>
    <x v="14"/>
    <x v="0"/>
    <x v="0"/>
    <x v="0"/>
    <d v="2014-08-29T00:00:00"/>
    <x v="0"/>
    <x v="6"/>
    <x v="2"/>
    <x v="0"/>
    <s v=""/>
  </r>
  <r>
    <n v="4971"/>
    <s v="Recarga de minutos "/>
    <s v="Perez Lopez, Miguel Angel, CAM"/>
    <d v="2014-08-28T00:00:00"/>
    <x v="0"/>
    <d v="2014-08-28T00:00:00"/>
    <x v="1"/>
    <x v="0"/>
    <x v="0"/>
    <x v="0"/>
    <d v="2014-08-29T00:00:00"/>
    <x v="0"/>
    <x v="6"/>
    <x v="2"/>
    <x v="0"/>
    <s v=""/>
  </r>
  <r>
    <n v="4970"/>
    <s v="Clave de red bloqueada"/>
    <s v="Pajkuric Bustos, Ernesto Andrés, CAM"/>
    <d v="2014-08-28T00:00:00"/>
    <x v="0"/>
    <d v="2014-08-28T00:00:00"/>
    <x v="0"/>
    <x v="1"/>
    <x v="1"/>
    <x v="0"/>
    <d v="2014-08-29T00:00:00"/>
    <x v="0"/>
    <x v="6"/>
    <x v="2"/>
    <x v="0"/>
    <s v=""/>
  </r>
  <r>
    <n v="4969"/>
    <s v="Apoyo para solicitud de equipos de comunicacion"/>
    <s v="Salinas Bustos, Max Leonardo, CAM"/>
    <d v="2014-08-18T00:00:00"/>
    <x v="0"/>
    <d v="2014-08-21T00:00:00"/>
    <x v="12"/>
    <x v="1"/>
    <x v="0"/>
    <x v="3"/>
    <d v="2014-08-27T00:00:00"/>
    <x v="0"/>
    <x v="6"/>
    <x v="2"/>
    <x v="0"/>
    <s v=""/>
  </r>
  <r>
    <n v="4968"/>
    <s v="Telefono Cel Moto G"/>
    <s v="Muñoz Contreras, Raul, CAM"/>
    <d v="2014-08-27T00:00:00"/>
    <x v="0"/>
    <d v="2014-09-01T00:00:00"/>
    <x v="12"/>
    <x v="1"/>
    <x v="0"/>
    <x v="3"/>
    <d v="2014-09-05T00:00:00"/>
    <x v="0"/>
    <x v="5"/>
    <x v="0"/>
    <x v="0"/>
    <s v=""/>
  </r>
  <r>
    <n v="4967"/>
    <s v="Telefono Cel Moto G"/>
    <s v="Muñoz Contreras, Raul, CAM"/>
    <d v="2014-08-27T00:00:00"/>
    <x v="0"/>
    <d v="2014-09-01T00:00:00"/>
    <x v="12"/>
    <x v="1"/>
    <x v="0"/>
    <x v="3"/>
    <d v="2014-09-05T00:00:00"/>
    <x v="0"/>
    <x v="5"/>
    <x v="0"/>
    <x v="0"/>
    <s v=""/>
  </r>
  <r>
    <n v="4966"/>
    <s v="Ingreso TÉCNICO EN COMPRAS "/>
    <s v="Dossi Muñoz, Carolina, CAM"/>
    <d v="2014-08-27T00:00:00"/>
    <x v="0"/>
    <d v="2014-08-27T00:00:00"/>
    <x v="0"/>
    <x v="0"/>
    <x v="0"/>
    <x v="0"/>
    <d v="2014-08-28T00:00:00"/>
    <x v="0"/>
    <x v="6"/>
    <x v="2"/>
    <x v="0"/>
    <s v=""/>
  </r>
  <r>
    <n v="4965"/>
    <s v=" Solicitud de equipo"/>
    <s v="Castro Marchant, Jorge, CAM"/>
    <d v="2014-08-25T00:00:00"/>
    <x v="1"/>
    <d v="1899-12-30T00:00:00"/>
    <x v="12"/>
    <x v="0"/>
    <x v="0"/>
    <x v="3"/>
    <d v="2014-09-03T00:00:00"/>
    <x v="0"/>
    <x v="5"/>
    <x v="0"/>
    <x v="2"/>
    <s v=""/>
  </r>
  <r>
    <n v="4964"/>
    <s v=" Ingreso Analista Control de Gestión "/>
    <s v="Leiva Cortazar, Edgardo Andres, CAM"/>
    <d v="2014-08-25T00:00:00"/>
    <x v="1"/>
    <d v="1899-12-30T00:00:00"/>
    <x v="12"/>
    <x v="0"/>
    <x v="0"/>
    <x v="3"/>
    <d v="2014-09-03T00:00:00"/>
    <x v="0"/>
    <x v="5"/>
    <x v="0"/>
    <x v="2"/>
    <s v=""/>
  </r>
  <r>
    <n v="4963"/>
    <s v="Bloqueo de contraseña"/>
    <s v="Martinez Fuentealba, Victor Alonso, CAM"/>
    <d v="2014-08-27T00:00:00"/>
    <x v="0"/>
    <d v="2014-08-27T00:00:00"/>
    <x v="0"/>
    <x v="0"/>
    <x v="1"/>
    <x v="0"/>
    <d v="2014-08-28T00:00:00"/>
    <x v="0"/>
    <x v="6"/>
    <x v="2"/>
    <x v="0"/>
    <s v=""/>
  </r>
  <r>
    <n v="4962"/>
    <s v="Minutos Adicionales"/>
    <s v="Villalobos Saa, Luis Efrain, CAM"/>
    <d v="2014-08-27T00:00:00"/>
    <x v="0"/>
    <d v="2014-08-27T00:00:00"/>
    <x v="1"/>
    <x v="0"/>
    <x v="0"/>
    <x v="0"/>
    <d v="2014-08-28T00:00:00"/>
    <x v="0"/>
    <x v="6"/>
    <x v="2"/>
    <x v="0"/>
    <s v=""/>
  </r>
  <r>
    <n v="4961"/>
    <s v="Visualizacion mapa PrimeGuard"/>
    <s v="Vejar Lermanda, Nolberto Andrés, CAM"/>
    <d v="2014-08-27T00:00:00"/>
    <x v="0"/>
    <d v="2014-08-28T00:00:00"/>
    <x v="14"/>
    <x v="1"/>
    <x v="0"/>
    <x v="0"/>
    <d v="2014-08-28T00:00:00"/>
    <x v="0"/>
    <x v="6"/>
    <x v="2"/>
    <x v="0"/>
    <s v=""/>
  </r>
  <r>
    <n v="4960"/>
    <s v="Solicitud Tonner Impresora 4° piso"/>
    <s v="Jerez Pérez, Marlene Alejandra, CAM"/>
    <d v="2014-08-27T00:00:00"/>
    <x v="0"/>
    <d v="2014-08-27T00:00:00"/>
    <x v="3"/>
    <x v="0"/>
    <x v="0"/>
    <x v="0"/>
    <d v="2014-08-28T00:00:00"/>
    <x v="0"/>
    <x v="6"/>
    <x v="2"/>
    <x v="0"/>
    <s v=""/>
  </r>
  <r>
    <n v="4959"/>
    <s v="desbloqueo de cuenta"/>
    <s v="Santibañez Ordenes, Andres Alejandro, CAM"/>
    <d v="2014-08-27T00:00:00"/>
    <x v="0"/>
    <d v="2014-08-27T00:00:00"/>
    <x v="0"/>
    <x v="0"/>
    <x v="0"/>
    <x v="0"/>
    <d v="2014-08-28T00:00:00"/>
    <x v="0"/>
    <x v="6"/>
    <x v="2"/>
    <x v="0"/>
    <s v=""/>
  </r>
  <r>
    <n v="4958"/>
    <s v="Ingreso administrativo Valdivia "/>
    <s v="Dossi Muñoz, Carolina, CAM"/>
    <d v="2014-08-27T00:00:00"/>
    <x v="0"/>
    <d v="2014-08-27T00:00:00"/>
    <x v="0"/>
    <x v="0"/>
    <x v="0"/>
    <x v="0"/>
    <d v="2014-08-28T00:00:00"/>
    <x v="0"/>
    <x v="6"/>
    <x v="2"/>
    <x v="0"/>
    <s v=""/>
  </r>
  <r>
    <n v="4957"/>
    <s v="CONFIRMAR ESTADO NAVIGATOR"/>
    <s v="Castro Mery,Yeimei, CAM"/>
    <d v="2014-08-27T00:00:00"/>
    <x v="0"/>
    <d v="2014-08-27T00:00:00"/>
    <x v="5"/>
    <x v="0"/>
    <x v="0"/>
    <x v="0"/>
    <d v="2014-08-28T00:00:00"/>
    <x v="0"/>
    <x v="6"/>
    <x v="2"/>
    <x v="0"/>
    <s v=""/>
  </r>
  <r>
    <n v="4956"/>
    <s v="REVISION IMPRESORA N°M6201800115 "/>
    <s v="Flores Ramirez, Alicia Alejandra, CAM"/>
    <d v="2014-08-27T00:00:00"/>
    <x v="0"/>
    <d v="2014-08-27T00:00:00"/>
    <x v="3"/>
    <x v="0"/>
    <x v="0"/>
    <x v="0"/>
    <d v="2014-08-28T00:00:00"/>
    <x v="0"/>
    <x v="6"/>
    <x v="2"/>
    <x v="0"/>
    <s v=""/>
  </r>
  <r>
    <n v="4955"/>
    <s v="Ingreso TÉCNICO EN COMPRAS "/>
    <s v="Dossi Muñoz, Carolina, CAM"/>
    <d v="2014-08-27T00:00:00"/>
    <x v="0"/>
    <d v="2014-08-27T00:00:00"/>
    <x v="0"/>
    <x v="0"/>
    <x v="0"/>
    <x v="0"/>
    <d v="2014-08-28T00:00:00"/>
    <x v="0"/>
    <x v="6"/>
    <x v="2"/>
    <x v="0"/>
    <s v=""/>
  </r>
  <r>
    <n v="4954"/>
    <s v="Solicitud de habilitación de link &quot;dropbox&quot;"/>
    <s v="Soto Riveros, Juan Andrés, CAM"/>
    <d v="2014-08-27T00:00:00"/>
    <x v="0"/>
    <d v="2014-08-27T00:00:00"/>
    <x v="14"/>
    <x v="0"/>
    <x v="0"/>
    <x v="0"/>
    <d v="2014-08-28T00:00:00"/>
    <x v="0"/>
    <x v="6"/>
    <x v="2"/>
    <x v="0"/>
    <s v=""/>
  </r>
  <r>
    <n v="4953"/>
    <s v="habilitar CL Samuel Toloza"/>
    <s v="Brantt Zumarán, Claudia Andrea, CAM"/>
    <d v="2014-08-27T00:00:00"/>
    <x v="0"/>
    <d v="2014-08-27T00:00:00"/>
    <x v="14"/>
    <x v="0"/>
    <x v="0"/>
    <x v="0"/>
    <d v="2014-08-28T00:00:00"/>
    <x v="0"/>
    <x v="6"/>
    <x v="2"/>
    <x v="0"/>
    <s v=""/>
  </r>
  <r>
    <n v="4952"/>
    <s v="Acceso CAM Visitas"/>
    <s v="Duarte Fuentes, Luis Alfredo, CAM"/>
    <d v="2014-08-27T00:00:00"/>
    <x v="0"/>
    <d v="2014-08-27T00:00:00"/>
    <x v="14"/>
    <x v="0"/>
    <x v="0"/>
    <x v="0"/>
    <d v="2014-08-28T00:00:00"/>
    <x v="0"/>
    <x v="6"/>
    <x v="2"/>
    <x v="0"/>
    <s v=""/>
  </r>
  <r>
    <n v="4951"/>
    <s v="Ingreso TÉCNICO EN GESTIÓN DE LA ENERGÍA"/>
    <s v="Dossi Muñoz, Carolina, CAM"/>
    <d v="2014-08-27T00:00:00"/>
    <x v="0"/>
    <d v="2014-08-27T00:00:00"/>
    <x v="0"/>
    <x v="0"/>
    <x v="0"/>
    <x v="0"/>
    <d v="2014-08-28T00:00:00"/>
    <x v="0"/>
    <x v="6"/>
    <x v="2"/>
    <x v="0"/>
    <s v=""/>
  </r>
  <r>
    <n v="4950"/>
    <s v="reiniciar servidor  CHLCAMAP01"/>
    <s v="Gonzalez Arredondo, Enrique Eduardo, CAM"/>
    <d v="2014-08-27T00:00:00"/>
    <x v="0"/>
    <d v="2014-08-27T00:00:00"/>
    <x v="14"/>
    <x v="0"/>
    <x v="0"/>
    <x v="0"/>
    <d v="2014-08-28T00:00:00"/>
    <x v="0"/>
    <x v="6"/>
    <x v="2"/>
    <x v="0"/>
    <s v=""/>
  </r>
  <r>
    <n v="4949"/>
    <s v="ayuda outlook"/>
    <s v="Villena Herrera, Maria Belen, CAM"/>
    <d v="2014-08-27T00:00:00"/>
    <x v="0"/>
    <d v="2014-08-27T00:00:00"/>
    <x v="0"/>
    <x v="0"/>
    <x v="0"/>
    <x v="0"/>
    <d v="2014-08-28T00:00:00"/>
    <x v="0"/>
    <x v="6"/>
    <x v="2"/>
    <x v="0"/>
    <s v=""/>
  </r>
  <r>
    <n v="4948"/>
    <s v="Cambio plan de datos 8-9213309"/>
    <s v="Dossi Muñoz, Carolina, CAM"/>
    <d v="2014-08-27T00:00:00"/>
    <x v="0"/>
    <d v="2014-09-01T00:00:00"/>
    <x v="12"/>
    <x v="0"/>
    <x v="0"/>
    <x v="3"/>
    <d v="2014-09-05T00:00:00"/>
    <x v="0"/>
    <x v="5"/>
    <x v="0"/>
    <x v="0"/>
    <s v=""/>
  </r>
  <r>
    <n v="4947"/>
    <s v="Minutos "/>
    <s v="Baez Mella, Patricia Andrea, CAM"/>
    <d v="2014-08-27T00:00:00"/>
    <x v="0"/>
    <d v="2014-08-27T00:00:00"/>
    <x v="1"/>
    <x v="0"/>
    <x v="0"/>
    <x v="0"/>
    <d v="2014-08-28T00:00:00"/>
    <x v="0"/>
    <x v="6"/>
    <x v="2"/>
    <x v="0"/>
    <s v=""/>
  </r>
  <r>
    <n v="4946"/>
    <s v="Se necesita bajar y subir los Caller service y unpacker de servidores "/>
    <s v="Gonzalez Arredondo, Enrique Eduardo, CAM"/>
    <d v="2014-08-27T00:00:00"/>
    <x v="0"/>
    <d v="2014-08-27T00:00:00"/>
    <x v="14"/>
    <x v="0"/>
    <x v="0"/>
    <x v="0"/>
    <d v="2014-08-28T00:00:00"/>
    <x v="0"/>
    <x v="6"/>
    <x v="2"/>
    <x v="0"/>
    <s v=""/>
  </r>
  <r>
    <n v="4945"/>
    <s v="Accesos NAS"/>
    <s v="Abarca Cerda, Cristian Andres, CAM"/>
    <d v="2014-08-26T00:00:00"/>
    <x v="0"/>
    <d v="2014-08-26T00:00:00"/>
    <x v="7"/>
    <x v="0"/>
    <x v="0"/>
    <x v="0"/>
    <d v="2014-08-27T00:00:00"/>
    <x v="0"/>
    <x v="6"/>
    <x v="2"/>
    <x v="0"/>
    <s v=""/>
  </r>
  <r>
    <n v="4944"/>
    <s v="Problemas outlook"/>
    <s v="Villena Herrera, Maria Belen, CAM"/>
    <d v="2014-08-26T00:00:00"/>
    <x v="0"/>
    <d v="2014-08-26T00:00:00"/>
    <x v="0"/>
    <x v="0"/>
    <x v="0"/>
    <x v="0"/>
    <d v="2014-08-27T00:00:00"/>
    <x v="0"/>
    <x v="6"/>
    <x v="2"/>
    <x v="0"/>
    <s v=""/>
  </r>
  <r>
    <n v="4943"/>
    <s v="Conexión mesa de reuniones P. 6 Poniente"/>
    <s v="Elgueta Rojas, Deborah Lisset, CAM"/>
    <d v="2014-08-26T00:00:00"/>
    <x v="0"/>
    <d v="2014-08-28T00:00:00"/>
    <x v="15"/>
    <x v="1"/>
    <x v="0"/>
    <x v="4"/>
    <d v="2015-01-20T00:00:00"/>
    <x v="1"/>
    <x v="7"/>
    <x v="3"/>
    <x v="0"/>
    <s v=""/>
  </r>
  <r>
    <n v="4942"/>
    <s v="No puedo acceder a direccion IP para solicitar ODT (26/08/2014)"/>
    <s v="Canales Cardenas, Juan Carlos, CAM"/>
    <d v="2014-08-26T00:00:00"/>
    <x v="0"/>
    <d v="2014-08-26T00:00:00"/>
    <x v="0"/>
    <x v="0"/>
    <x v="0"/>
    <x v="0"/>
    <d v="2014-08-27T00:00:00"/>
    <x v="0"/>
    <x v="6"/>
    <x v="2"/>
    <x v="0"/>
    <s v=""/>
  </r>
  <r>
    <n v="4941"/>
    <s v="Minutos"/>
    <s v="Sepulveda Salas, Vladimir Arnoldo, CAM"/>
    <d v="2014-08-26T00:00:00"/>
    <x v="0"/>
    <d v="2014-08-26T00:00:00"/>
    <x v="1"/>
    <x v="0"/>
    <x v="0"/>
    <x v="0"/>
    <d v="2014-08-27T00:00:00"/>
    <x v="0"/>
    <x v="6"/>
    <x v="2"/>
    <x v="0"/>
    <s v=""/>
  </r>
  <r>
    <n v="4940"/>
    <s v="Accesos NAS"/>
    <s v="Abarca Cerda, Cristian Andres, CAM"/>
    <d v="2014-08-25T00:00:00"/>
    <x v="0"/>
    <d v="2014-08-26T00:00:00"/>
    <x v="7"/>
    <x v="0"/>
    <x v="0"/>
    <x v="0"/>
    <d v="2014-08-26T00:00:00"/>
    <x v="0"/>
    <x v="6"/>
    <x v="2"/>
    <x v="0"/>
    <s v=""/>
  </r>
  <r>
    <n v="4939"/>
    <s v="Solicitud de versión Caller Servidor CHLCAMAP05"/>
    <s v="Monardes Letelier, Israel Rodolfo, CAM"/>
    <d v="2014-08-26T00:00:00"/>
    <x v="0"/>
    <d v="2014-08-26T00:00:00"/>
    <x v="14"/>
    <x v="0"/>
    <x v="0"/>
    <x v="0"/>
    <d v="2014-08-27T00:00:00"/>
    <x v="0"/>
    <x v="6"/>
    <x v="2"/>
    <x v="0"/>
    <s v=""/>
  </r>
  <r>
    <n v="4938"/>
    <s v="Configuracion de Scanner"/>
    <s v="Paredes Aravena, Rodrigo Alexis, CAM"/>
    <d v="2014-08-26T00:00:00"/>
    <x v="0"/>
    <d v="2014-08-26T00:00:00"/>
    <x v="8"/>
    <x v="0"/>
    <x v="0"/>
    <x v="0"/>
    <d v="2014-08-27T00:00:00"/>
    <x v="0"/>
    <x v="6"/>
    <x v="2"/>
    <x v="0"/>
    <s v=""/>
  </r>
  <r>
    <n v="4937"/>
    <s v="Configurar Anexo"/>
    <s v="Calidad de Vida, EXTERNO"/>
    <d v="2014-08-26T00:00:00"/>
    <x v="0"/>
    <d v="2014-08-26T00:00:00"/>
    <x v="2"/>
    <x v="1"/>
    <x v="0"/>
    <x v="0"/>
    <d v="2014-08-27T00:00:00"/>
    <x v="0"/>
    <x v="6"/>
    <x v="2"/>
    <x v="0"/>
    <s v=""/>
  </r>
  <r>
    <n v="4936"/>
    <s v="minutos"/>
    <s v="Flores Ahumada, Manuel Alejandro, CAM"/>
    <d v="2014-08-26T00:00:00"/>
    <x v="0"/>
    <d v="2014-08-26T00:00:00"/>
    <x v="1"/>
    <x v="0"/>
    <x v="0"/>
    <x v="0"/>
    <d v="2014-08-27T00:00:00"/>
    <x v="0"/>
    <x v="6"/>
    <x v="2"/>
    <x v="0"/>
    <s v=""/>
  </r>
  <r>
    <n v="4935"/>
    <s v="revisión impresora blanco y negro"/>
    <s v="Caraa Carraha, Paula, CAM"/>
    <d v="2014-08-26T00:00:00"/>
    <x v="0"/>
    <d v="2014-08-26T00:00:00"/>
    <x v="3"/>
    <x v="0"/>
    <x v="0"/>
    <x v="0"/>
    <d v="2014-08-27T00:00:00"/>
    <x v="0"/>
    <x v="6"/>
    <x v="2"/>
    <x v="0"/>
    <s v=""/>
  </r>
  <r>
    <n v="4934"/>
    <s v="Delivery Status Notification (Failure)"/>
    <s v="Messenger Masot, Ingrid, CAM"/>
    <d v="2014-08-26T00:00:00"/>
    <x v="0"/>
    <d v="2014-08-26T00:00:00"/>
    <x v="0"/>
    <x v="1"/>
    <x v="0"/>
    <x v="0"/>
    <d v="2014-08-27T00:00:00"/>
    <x v="0"/>
    <x v="6"/>
    <x v="2"/>
    <x v="0"/>
    <s v=""/>
  </r>
  <r>
    <n v="4933"/>
    <s v="PLATAFORMA MAXIMISE PARA EMISION DE GUIAS"/>
    <s v="Poblete Ragninqueo, Francisco Javier, EXTERNO"/>
    <d v="2014-08-26T00:00:00"/>
    <x v="0"/>
    <d v="2014-08-26T00:00:00"/>
    <x v="8"/>
    <x v="1"/>
    <x v="0"/>
    <x v="0"/>
    <d v="2014-08-27T00:00:00"/>
    <x v="0"/>
    <x v="6"/>
    <x v="2"/>
    <x v="0"/>
    <s v=""/>
  </r>
  <r>
    <n v="4932"/>
    <s v="ver el tema de los Caller  y unpacker"/>
    <s v="Gonzalez Arredondo, Enrique Eduardo, CAM"/>
    <d v="2014-08-26T00:00:00"/>
    <x v="0"/>
    <d v="2014-08-26T00:00:00"/>
    <x v="14"/>
    <x v="0"/>
    <x v="0"/>
    <x v="0"/>
    <d v="2014-08-27T00:00:00"/>
    <x v="0"/>
    <x v="6"/>
    <x v="2"/>
    <x v="0"/>
    <s v=""/>
  </r>
  <r>
    <n v="4931"/>
    <s v="Teclado y mouse"/>
    <s v="Jara Romero, Ester María, CAM"/>
    <d v="2014-08-26T00:00:00"/>
    <x v="0"/>
    <d v="2014-08-26T00:00:00"/>
    <x v="17"/>
    <x v="0"/>
    <x v="0"/>
    <x v="0"/>
    <d v="2014-08-27T00:00:00"/>
    <x v="0"/>
    <x v="6"/>
    <x v="2"/>
    <x v="0"/>
    <s v=""/>
  </r>
  <r>
    <n v="4930"/>
    <s v="TICKET 799440 - LISTA DE DISTRIBUCION ALTA "/>
    <s v="Sanguinetti Catalan, Angelo Michel, CAM"/>
    <d v="2014-08-26T00:00:00"/>
    <x v="0"/>
    <d v="2014-08-26T00:00:00"/>
    <x v="0"/>
    <x v="0"/>
    <x v="0"/>
    <x v="0"/>
    <d v="2014-08-27T00:00:00"/>
    <x v="0"/>
    <x v="6"/>
    <x v="2"/>
    <x v="0"/>
    <s v=""/>
  </r>
  <r>
    <n v="4929"/>
    <s v=" cuenta de dominio bloqueada"/>
    <s v="Miranda Barahona, Jose, CAM"/>
    <d v="2014-08-26T00:00:00"/>
    <x v="0"/>
    <d v="2014-08-26T00:00:00"/>
    <x v="14"/>
    <x v="0"/>
    <x v="0"/>
    <x v="0"/>
    <d v="2014-08-27T00:00:00"/>
    <x v="0"/>
    <x v="6"/>
    <x v="2"/>
    <x v="0"/>
    <s v=""/>
  </r>
  <r>
    <n v="4928"/>
    <s v=" cuenta de dominio bloqueada"/>
    <s v="Coronado Nuñez, Juan Luis, CAM"/>
    <d v="2014-08-26T00:00:00"/>
    <x v="0"/>
    <d v="2014-08-26T00:00:00"/>
    <x v="14"/>
    <x v="0"/>
    <x v="0"/>
    <x v="0"/>
    <d v="2014-08-27T00:00:00"/>
    <x v="0"/>
    <x v="6"/>
    <x v="2"/>
    <x v="0"/>
    <s v=""/>
  </r>
  <r>
    <n v="4927"/>
    <s v="Cambio de equipo (Telefono Movil)"/>
    <s v="Ramos Cerda, José Luis, CAM"/>
    <d v="2014-08-25T00:00:00"/>
    <x v="0"/>
    <d v="2014-09-02T00:00:00"/>
    <x v="12"/>
    <x v="0"/>
    <x v="0"/>
    <x v="3"/>
    <d v="2014-09-03T00:00:00"/>
    <x v="0"/>
    <x v="5"/>
    <x v="0"/>
    <x v="0"/>
    <s v=""/>
  </r>
  <r>
    <n v="4926"/>
    <s v="roaming"/>
    <s v="Mackenney Aguilera, George Rodrigo, CAM"/>
    <d v="2014-08-25T00:00:00"/>
    <x v="0"/>
    <d v="2014-08-25T00:00:00"/>
    <x v="18"/>
    <x v="1"/>
    <x v="0"/>
    <x v="0"/>
    <d v="2014-08-26T00:00:00"/>
    <x v="0"/>
    <x v="6"/>
    <x v="2"/>
    <x v="0"/>
    <s v=""/>
  </r>
  <r>
    <n v="4925"/>
    <s v="contratos EECC"/>
    <s v="Puchi Mellado, Consuelo Elizabeth, CAM"/>
    <d v="2014-08-25T00:00:00"/>
    <x v="0"/>
    <d v="2014-08-25T00:00:00"/>
    <x v="7"/>
    <x v="1"/>
    <x v="0"/>
    <x v="0"/>
    <d v="2014-08-26T00:00:00"/>
    <x v="0"/>
    <x v="6"/>
    <x v="2"/>
    <x v="0"/>
    <s v=""/>
  </r>
  <r>
    <n v="4924"/>
    <s v="Bloque de correo RR:HH"/>
    <s v="Prevención Riesgos OVP, CAM"/>
    <d v="2014-08-25T00:00:00"/>
    <x v="0"/>
    <d v="2014-08-25T00:00:00"/>
    <x v="0"/>
    <x v="0"/>
    <x v="1"/>
    <x v="0"/>
    <d v="2014-08-26T00:00:00"/>
    <x v="0"/>
    <x v="6"/>
    <x v="2"/>
    <x v="0"/>
    <s v=""/>
  </r>
  <r>
    <n v="4923"/>
    <s v="hora servidores"/>
    <s v="Monardes Letelier, Israel Rodolfo, CAM"/>
    <d v="2014-08-25T00:00:00"/>
    <x v="0"/>
    <d v="2014-08-25T00:00:00"/>
    <x v="14"/>
    <x v="0"/>
    <x v="0"/>
    <x v="0"/>
    <d v="2014-08-26T00:00:00"/>
    <x v="0"/>
    <x v="6"/>
    <x v="2"/>
    <x v="0"/>
    <s v=""/>
  </r>
  <r>
    <n v="4922"/>
    <s v="Acceso a direccion IP para solicitar ODT"/>
    <s v="Canales Cardenas, Juan Carlos, CAM"/>
    <d v="2014-08-25T00:00:00"/>
    <x v="0"/>
    <d v="2014-08-25T00:00:00"/>
    <x v="14"/>
    <x v="0"/>
    <x v="0"/>
    <x v="0"/>
    <d v="2014-08-26T00:00:00"/>
    <x v="0"/>
    <x v="6"/>
    <x v="2"/>
    <x v="0"/>
    <s v=""/>
  </r>
  <r>
    <n v="4921"/>
    <s v="Permisos carpeta compartida"/>
    <s v="Sanchez Marchant, Loreto, CAM"/>
    <d v="2014-08-25T00:00:00"/>
    <x v="0"/>
    <d v="2014-08-25T00:00:00"/>
    <x v="14"/>
    <x v="0"/>
    <x v="0"/>
    <x v="0"/>
    <d v="2014-08-26T00:00:00"/>
    <x v="0"/>
    <x v="6"/>
    <x v="2"/>
    <x v="0"/>
    <s v=""/>
  </r>
  <r>
    <n v="4920"/>
    <s v="PI11164-  PI11165 - MACROLOTE 26 A, COLINA RV: rpinochet@security.cl has sent you a file via "/>
    <s v="Abarca Cerda, Cristian Andres, CAM"/>
    <d v="2014-08-22T00:00:00"/>
    <x v="0"/>
    <d v="2014-08-22T00:00:00"/>
    <x v="7"/>
    <x v="1"/>
    <x v="0"/>
    <x v="0"/>
    <d v="2014-08-25T00:00:00"/>
    <x v="0"/>
    <x v="6"/>
    <x v="2"/>
    <x v="0"/>
    <s v=""/>
  </r>
  <r>
    <n v="4919"/>
    <s v="Consulta roaming"/>
    <s v="Brantt Zumarán, Claudia Andrea, CAM"/>
    <d v="2014-08-25T00:00:00"/>
    <x v="0"/>
    <d v="2014-08-25T00:00:00"/>
    <x v="18"/>
    <x v="1"/>
    <x v="0"/>
    <x v="0"/>
    <d v="2014-08-26T00:00:00"/>
    <x v="0"/>
    <x v="6"/>
    <x v="2"/>
    <x v="0"/>
    <s v=""/>
  </r>
  <r>
    <n v="4918"/>
    <s v="Consulta roaming"/>
    <s v="Mondaca Pizarro, Daniela Alejandra, CAM"/>
    <d v="2014-08-25T00:00:00"/>
    <x v="0"/>
    <d v="2014-08-25T00:00:00"/>
    <x v="18"/>
    <x v="1"/>
    <x v="0"/>
    <x v="0"/>
    <d v="2014-08-26T00:00:00"/>
    <x v="0"/>
    <x v="6"/>
    <x v="2"/>
    <x v="0"/>
    <s v=""/>
  </r>
  <r>
    <n v="4917"/>
    <s v="Teléfono celular con voz y dato"/>
    <s v="Jara San Martin, Rene Mauricio, CAM"/>
    <d v="2014-08-22T00:00:00"/>
    <x v="1"/>
    <d v="1899-12-30T00:00:00"/>
    <x v="12"/>
    <x v="1"/>
    <x v="0"/>
    <x v="3"/>
    <d v="2014-09-02T00:00:00"/>
    <x v="0"/>
    <x v="5"/>
    <x v="0"/>
    <x v="2"/>
    <s v=""/>
  </r>
  <r>
    <n v="4916"/>
    <s v="Error en acceso a SIOT"/>
    <s v="Donoso Lara, Ernelso Augusto, CAM"/>
    <d v="2014-08-22T00:00:00"/>
    <x v="0"/>
    <d v="2014-08-22T00:00:00"/>
    <x v="5"/>
    <x v="1"/>
    <x v="0"/>
    <x v="0"/>
    <d v="2014-08-25T00:00:00"/>
    <x v="0"/>
    <x v="6"/>
    <x v="2"/>
    <x v="0"/>
    <s v=""/>
  </r>
  <r>
    <n v="4915"/>
    <s v="Activar roaming"/>
    <s v="Belmar Ramirez, Nelson Andres, CAM"/>
    <d v="2014-08-22T00:00:00"/>
    <x v="0"/>
    <d v="2014-08-25T00:00:00"/>
    <x v="18"/>
    <x v="0"/>
    <x v="0"/>
    <x v="0"/>
    <d v="2014-08-25T00:00:00"/>
    <x v="0"/>
    <x v="6"/>
    <x v="2"/>
    <x v="0"/>
    <s v=""/>
  </r>
  <r>
    <n v="4914"/>
    <s v="Habilitar chip N° 3100061453201"/>
    <s v="Toloza Garrido, Samuel Isaac, CAM"/>
    <d v="2014-08-22T00:00:00"/>
    <x v="0"/>
    <d v="2014-08-25T00:00:00"/>
    <x v="12"/>
    <x v="1"/>
    <x v="0"/>
    <x v="3"/>
    <d v="2014-09-02T00:00:00"/>
    <x v="0"/>
    <x v="5"/>
    <x v="0"/>
    <x v="0"/>
    <s v=""/>
  </r>
  <r>
    <n v="4913"/>
    <s v="Solicitud  visita técnico "/>
    <s v="Tapia González, Magda Grizel, CAM"/>
    <d v="2014-08-25T00:00:00"/>
    <x v="0"/>
    <d v="2014-08-25T00:00:00"/>
    <x v="3"/>
    <x v="0"/>
    <x v="0"/>
    <x v="0"/>
    <d v="2014-08-26T00:00:00"/>
    <x v="0"/>
    <x v="6"/>
    <x v="2"/>
    <x v="0"/>
    <s v=""/>
  </r>
  <r>
    <n v="4912"/>
    <s v="Cambio de Estacion de trabajo"/>
    <s v="Abarca Cerda, Cristian Andres, CAM"/>
    <d v="2014-08-25T00:00:00"/>
    <x v="0"/>
    <d v="2014-08-25T00:00:00"/>
    <x v="8"/>
    <x v="0"/>
    <x v="0"/>
    <x v="0"/>
    <d v="2014-08-26T00:00:00"/>
    <x v="0"/>
    <x v="6"/>
    <x v="2"/>
    <x v="0"/>
    <s v=""/>
  </r>
  <r>
    <n v="4911"/>
    <s v="modificacion de correo AF@CAM-LA.COM"/>
    <s v="Vasquez Ramirez, Enzo Omar, CAM"/>
    <d v="2014-08-25T00:00:00"/>
    <x v="0"/>
    <d v="2014-08-25T00:00:00"/>
    <x v="0"/>
    <x v="0"/>
    <x v="0"/>
    <x v="0"/>
    <d v="2014-08-26T00:00:00"/>
    <x v="0"/>
    <x v="6"/>
    <x v="2"/>
    <x v="0"/>
    <s v=""/>
  </r>
  <r>
    <n v="4910"/>
    <s v="minutos 89037543"/>
    <s v="Bascuñan Reyes, Juan Ignacio, CAM"/>
    <d v="2014-08-25T00:00:00"/>
    <x v="0"/>
    <d v="2014-08-25T00:00:00"/>
    <x v="1"/>
    <x v="0"/>
    <x v="0"/>
    <x v="0"/>
    <d v="2014-08-26T00:00:00"/>
    <x v="0"/>
    <x v="6"/>
    <x v="2"/>
    <x v="0"/>
    <s v=""/>
  </r>
  <r>
    <n v="4909"/>
    <s v="Archivos   UNPACKER_trail, CALLER_trail"/>
    <s v="Gonzalez Arredondo, Enrique Eduardo, CAM"/>
    <d v="2014-08-25T00:00:00"/>
    <x v="0"/>
    <d v="2014-08-25T00:00:00"/>
    <x v="14"/>
    <x v="0"/>
    <x v="0"/>
    <x v="0"/>
    <d v="2014-08-26T00:00:00"/>
    <x v="0"/>
    <x v="6"/>
    <x v="2"/>
    <x v="0"/>
    <s v=""/>
  </r>
  <r>
    <n v="4908"/>
    <s v="medidor  02136866 el archivo debe ser CALL_02136866 _trail"/>
    <s v="Gonzalez Arredondo, Enrique Eduardo, CAM"/>
    <d v="2014-08-22T00:00:00"/>
    <x v="0"/>
    <d v="2014-08-25T00:00:00"/>
    <x v="14"/>
    <x v="0"/>
    <x v="0"/>
    <x v="0"/>
    <d v="2014-08-25T00:00:00"/>
    <x v="0"/>
    <x v="6"/>
    <x v="2"/>
    <x v="0"/>
    <s v=""/>
  </r>
  <r>
    <n v="4907"/>
    <s v="Configurar Anexo"/>
    <s v="Sanchez Maulen, Camila Fernanda, CAM"/>
    <d v="2014-08-22T00:00:00"/>
    <x v="0"/>
    <d v="2014-08-22T00:00:00"/>
    <x v="2"/>
    <x v="0"/>
    <x v="0"/>
    <x v="0"/>
    <d v="2014-08-25T00:00:00"/>
    <x v="0"/>
    <x v="6"/>
    <x v="2"/>
    <x v="0"/>
    <s v=""/>
  </r>
  <r>
    <n v="4906"/>
    <s v="LENTITUD DE NAVIGATOR"/>
    <s v="Castro Mery,Yeimei, CAM"/>
    <d v="2014-08-22T00:00:00"/>
    <x v="0"/>
    <d v="2014-08-22T00:00:00"/>
    <x v="5"/>
    <x v="0"/>
    <x v="0"/>
    <x v="0"/>
    <d v="2014-08-25T00:00:00"/>
    <x v="0"/>
    <x v="6"/>
    <x v="2"/>
    <x v="0"/>
    <s v=""/>
  </r>
  <r>
    <n v="4905"/>
    <s v="Ingreso red bloqueado"/>
    <s v="Molina Zambrano, Daniel Mauricio, CAM"/>
    <d v="2014-08-22T00:00:00"/>
    <x v="0"/>
    <d v="2014-08-22T00:00:00"/>
    <x v="0"/>
    <x v="1"/>
    <x v="1"/>
    <x v="0"/>
    <d v="2014-08-25T00:00:00"/>
    <x v="0"/>
    <x v="6"/>
    <x v="2"/>
    <x v="0"/>
    <s v=""/>
  </r>
  <r>
    <n v="4904"/>
    <s v="Usuario Bloqueado"/>
    <s v="Hermosilla Rebolledo, Cristian Elias, CAM"/>
    <d v="2014-08-22T00:00:00"/>
    <x v="0"/>
    <d v="2014-08-22T00:00:00"/>
    <x v="0"/>
    <x v="1"/>
    <x v="1"/>
    <x v="0"/>
    <d v="2014-08-25T00:00:00"/>
    <x v="0"/>
    <x v="6"/>
    <x v="2"/>
    <x v="0"/>
    <s v=""/>
  </r>
  <r>
    <n v="4903"/>
    <s v="Solicitud :activacion telefono "/>
    <s v="Donoso Lara, Ernelso Augusto, CAM"/>
    <d v="2014-08-22T00:00:00"/>
    <x v="0"/>
    <d v="2014-08-22T00:00:00"/>
    <x v="1"/>
    <x v="0"/>
    <x v="0"/>
    <x v="0"/>
    <d v="2014-08-25T00:00:00"/>
    <x v="0"/>
    <x v="6"/>
    <x v="2"/>
    <x v="0"/>
    <s v=""/>
  </r>
  <r>
    <n v="4902"/>
    <s v="Solicitud de Tonner"/>
    <s v="Carrasco Velarde, Luis Alberto, CAM"/>
    <d v="2014-08-22T00:00:00"/>
    <x v="0"/>
    <d v="2014-08-22T00:00:00"/>
    <x v="3"/>
    <x v="0"/>
    <x v="0"/>
    <x v="0"/>
    <d v="2014-08-25T00:00:00"/>
    <x v="0"/>
    <x v="6"/>
    <x v="2"/>
    <x v="0"/>
    <s v=""/>
  </r>
  <r>
    <n v="4901"/>
    <s v="Cámara fotográfica digital minimo 5 megapixel"/>
    <s v="Barraza Ramos, Boris, CAM"/>
    <d v="2014-08-21T00:00:00"/>
    <x v="1"/>
    <d v="2014-08-21T00:00:00"/>
    <x v="9"/>
    <x v="0"/>
    <x v="0"/>
    <x v="2"/>
    <d v="2014-09-04T00:00:00"/>
    <x v="0"/>
    <x v="5"/>
    <x v="0"/>
    <x v="0"/>
    <s v=""/>
  </r>
  <r>
    <n v="4900"/>
    <s v="Anclar computador"/>
    <s v="Carreño Cerda, Mauricio Alfredo, CAM"/>
    <d v="2014-08-21T00:00:00"/>
    <x v="0"/>
    <d v="2014-08-21T00:00:00"/>
    <x v="17"/>
    <x v="0"/>
    <x v="0"/>
    <x v="0"/>
    <d v="2014-08-22T00:00:00"/>
    <x v="0"/>
    <x v="8"/>
    <x v="2"/>
    <x v="0"/>
    <s v=""/>
  </r>
  <r>
    <n v="4899"/>
    <s v="Configurar anexo a Usuario Mauricio Herrera"/>
    <s v="Herrera Mardones, Mauricio Andres, CAM"/>
    <d v="2014-08-21T00:00:00"/>
    <x v="0"/>
    <d v="2014-08-21T00:00:00"/>
    <x v="2"/>
    <x v="0"/>
    <x v="0"/>
    <x v="0"/>
    <d v="2014-08-22T00:00:00"/>
    <x v="0"/>
    <x v="8"/>
    <x v="2"/>
    <x v="0"/>
    <s v=""/>
  </r>
  <r>
    <n v="4898"/>
    <s v="Creación Anexo"/>
    <s v="Burdiles Herrera, Felipe Alejandro, CAM"/>
    <d v="2014-08-21T00:00:00"/>
    <x v="0"/>
    <d v="2014-08-21T00:00:00"/>
    <x v="2"/>
    <x v="0"/>
    <x v="0"/>
    <x v="0"/>
    <d v="2014-08-22T00:00:00"/>
    <x v="0"/>
    <x v="8"/>
    <x v="2"/>
    <x v="0"/>
    <s v=""/>
  </r>
  <r>
    <n v="4897"/>
    <s v="Problemas con chip móvil 91622053"/>
    <s v="Ordenes Uribe, Francisco Javier, CAM"/>
    <d v="2014-08-21T00:00:00"/>
    <x v="0"/>
    <d v="2014-08-25T00:00:00"/>
    <x v="12"/>
    <x v="1"/>
    <x v="0"/>
    <x v="3"/>
    <d v="2014-09-01T00:00:00"/>
    <x v="0"/>
    <x v="5"/>
    <x v="0"/>
    <x v="0"/>
    <s v=""/>
  </r>
  <r>
    <n v="4896"/>
    <s v="Pedir Alta de equipo en el AD"/>
    <s v="Técnico Mesa de Ayuda, Externo"/>
    <d v="2014-08-21T00:00:00"/>
    <x v="0"/>
    <d v="2014-08-21T00:00:00"/>
    <x v="0"/>
    <x v="0"/>
    <x v="0"/>
    <x v="0"/>
    <d v="2014-08-22T00:00:00"/>
    <x v="0"/>
    <x v="8"/>
    <x v="2"/>
    <x v="0"/>
    <s v=""/>
  </r>
  <r>
    <n v="4895"/>
    <s v="Configurar Anexo SOT CHL"/>
    <s v="Retamal Gutierrez, Carlos Alberto, CAM"/>
    <d v="2014-08-21T00:00:00"/>
    <x v="0"/>
    <d v="2014-08-21T00:00:00"/>
    <x v="2"/>
    <x v="0"/>
    <x v="0"/>
    <x v="0"/>
    <d v="2014-08-22T00:00:00"/>
    <x v="0"/>
    <x v="8"/>
    <x v="2"/>
    <x v="0"/>
    <s v=""/>
  </r>
  <r>
    <n v="4894"/>
    <s v="Link de descarga Fluke Ti30"/>
    <s v="Gonzalez R., Enrique, CAM"/>
    <d v="2014-08-21T00:00:00"/>
    <x v="0"/>
    <d v="2014-08-21T00:00:00"/>
    <x v="8"/>
    <x v="1"/>
    <x v="0"/>
    <x v="0"/>
    <d v="2014-08-22T00:00:00"/>
    <x v="0"/>
    <x v="8"/>
    <x v="2"/>
    <x v="0"/>
    <s v=""/>
  </r>
  <r>
    <n v="4893"/>
    <s v="problemas de intermitencia en la conexión a la aplicación CALLER"/>
    <s v="Gonzalez Arredondo, Enrique Eduardo, CAM"/>
    <d v="2014-08-21T00:00:00"/>
    <x v="0"/>
    <d v="2014-08-21T00:00:00"/>
    <x v="14"/>
    <x v="0"/>
    <x v="0"/>
    <x v="0"/>
    <d v="2014-08-22T00:00:00"/>
    <x v="0"/>
    <x v="8"/>
    <x v="2"/>
    <x v="0"/>
    <s v=""/>
  </r>
  <r>
    <n v="4892"/>
    <s v="Solicitud de respuesto Toner Tinta"/>
    <s v="Gonzalez R., Enrique, CAM"/>
    <d v="2014-08-21T00:00:00"/>
    <x v="0"/>
    <d v="2014-08-21T00:00:00"/>
    <x v="3"/>
    <x v="1"/>
    <x v="0"/>
    <x v="0"/>
    <d v="2014-08-22T00:00:00"/>
    <x v="0"/>
    <x v="8"/>
    <x v="2"/>
    <x v="0"/>
    <s v=""/>
  </r>
  <r>
    <n v="4891"/>
    <s v="Impresora"/>
    <s v="Moraga Cereceda, Carla Alejandra, CAM"/>
    <d v="2014-08-21T00:00:00"/>
    <x v="0"/>
    <d v="2014-08-21T00:00:00"/>
    <x v="3"/>
    <x v="0"/>
    <x v="0"/>
    <x v="0"/>
    <d v="2014-08-22T00:00:00"/>
    <x v="0"/>
    <x v="8"/>
    <x v="2"/>
    <x v="0"/>
    <s v=""/>
  </r>
  <r>
    <n v="4890"/>
    <s v="Revisión punto red"/>
    <s v="Duarte Fuentes, Luis Alfredo, CAM"/>
    <d v="2014-08-21T00:00:00"/>
    <x v="0"/>
    <d v="2014-08-21T00:00:00"/>
    <x v="19"/>
    <x v="0"/>
    <x v="0"/>
    <x v="1"/>
    <d v="2014-08-26T00:00:00"/>
    <x v="0"/>
    <x v="6"/>
    <x v="2"/>
    <x v="0"/>
    <s v=""/>
  </r>
  <r>
    <n v="4889"/>
    <s v=" Factura sin conformidad 300311029154"/>
    <s v="Andrade Escobar, Agustina Mabel, CAM"/>
    <d v="2014-08-21T00:00:00"/>
    <x v="0"/>
    <d v="2014-08-21T00:00:00"/>
    <x v="10"/>
    <x v="0"/>
    <x v="0"/>
    <x v="0"/>
    <d v="2014-08-22T00:00:00"/>
    <x v="0"/>
    <x v="8"/>
    <x v="2"/>
    <x v="0"/>
    <s v=""/>
  </r>
  <r>
    <n v="4888"/>
    <s v="PROBLEMAS CON LÍNEA TELEFÓNICAS FIJAS"/>
    <s v="Rodriguez Kolbach, Jorge Fernando, CAM"/>
    <d v="2014-08-21T00:00:00"/>
    <x v="0"/>
    <d v="2014-08-21T00:00:00"/>
    <x v="2"/>
    <x v="0"/>
    <x v="0"/>
    <x v="0"/>
    <d v="2014-08-22T00:00:00"/>
    <x v="0"/>
    <x v="8"/>
    <x v="2"/>
    <x v="0"/>
    <s v=""/>
  </r>
  <r>
    <n v="4887"/>
    <s v="Configurar Anexo Casino"/>
    <s v="Duarte Fuentes, Luis Alfredo, CAM"/>
    <d v="2014-08-21T00:00:00"/>
    <x v="0"/>
    <d v="2014-08-21T00:00:00"/>
    <x v="2"/>
    <x v="1"/>
    <x v="0"/>
    <x v="0"/>
    <d v="2014-08-22T00:00:00"/>
    <x v="0"/>
    <x v="8"/>
    <x v="2"/>
    <x v="0"/>
    <s v=""/>
  </r>
  <r>
    <n v="4886"/>
    <s v="Dar de alta equipo en el AD"/>
    <s v="Técnico Mesa de Ayuda, Externo"/>
    <d v="2014-08-20T00:00:00"/>
    <x v="0"/>
    <d v="2014-08-20T00:00:00"/>
    <x v="0"/>
    <x v="0"/>
    <x v="0"/>
    <x v="0"/>
    <d v="2014-08-21T00:00:00"/>
    <x v="0"/>
    <x v="8"/>
    <x v="2"/>
    <x v="0"/>
    <s v=""/>
  </r>
  <r>
    <n v="4885"/>
    <s v="RV: \\camgesdoc\chile\pyp\syp\Fotos_SOT"/>
    <s v="Vargas Oteiza, Flavia, CAM"/>
    <d v="2014-08-20T00:00:00"/>
    <x v="0"/>
    <d v="2014-08-20T00:00:00"/>
    <x v="7"/>
    <x v="1"/>
    <x v="0"/>
    <x v="0"/>
    <d v="2014-08-21T00:00:00"/>
    <x v="0"/>
    <x v="8"/>
    <x v="2"/>
    <x v="0"/>
    <s v=""/>
  </r>
  <r>
    <n v="4884"/>
    <s v="usuario skype"/>
    <s v="Mackenney Aguilera, George Rodrigo, CAM"/>
    <d v="2014-08-20T00:00:00"/>
    <x v="0"/>
    <d v="2014-08-20T00:00:00"/>
    <x v="8"/>
    <x v="1"/>
    <x v="0"/>
    <x v="0"/>
    <d v="2014-08-21T00:00:00"/>
    <x v="0"/>
    <x v="8"/>
    <x v="2"/>
    <x v="0"/>
    <s v=""/>
  </r>
  <r>
    <n v="4883"/>
    <s v="Configurar Anexo"/>
    <s v="Arcos Maturana, Victor Hugo, CAM"/>
    <d v="2014-08-20T00:00:00"/>
    <x v="0"/>
    <d v="2014-08-20T00:00:00"/>
    <x v="2"/>
    <x v="0"/>
    <x v="0"/>
    <x v="0"/>
    <d v="2014-08-21T00:00:00"/>
    <x v="0"/>
    <x v="8"/>
    <x v="2"/>
    <x v="0"/>
    <s v=""/>
  </r>
  <r>
    <n v="4882"/>
    <s v="Configurar Anexo Marco Marambio"/>
    <s v="Marambio Carrasco, Marco Antonio, CAM"/>
    <d v="2014-08-20T00:00:00"/>
    <x v="0"/>
    <d v="2014-08-20T00:00:00"/>
    <x v="2"/>
    <x v="0"/>
    <x v="0"/>
    <x v="0"/>
    <d v="2014-08-21T00:00:00"/>
    <x v="0"/>
    <x v="8"/>
    <x v="2"/>
    <x v="0"/>
    <s v=""/>
  </r>
  <r>
    <n v="4881"/>
    <s v="Dar de Alta equipo en el AD"/>
    <s v="Técnico Mesa de Ayuda, Externo"/>
    <d v="2014-08-20T00:00:00"/>
    <x v="0"/>
    <d v="2014-08-20T00:00:00"/>
    <x v="0"/>
    <x v="0"/>
    <x v="0"/>
    <x v="0"/>
    <d v="2014-08-21T00:00:00"/>
    <x v="0"/>
    <x v="8"/>
    <x v="2"/>
    <x v="0"/>
    <s v=""/>
  </r>
  <r>
    <n v="4880"/>
    <s v="Crear Usuarios en Impresora"/>
    <s v="Marin Fernandez, Pedro Javier, CAM"/>
    <d v="2014-08-20T00:00:00"/>
    <x v="0"/>
    <d v="2014-08-20T00:00:00"/>
    <x v="8"/>
    <x v="0"/>
    <x v="0"/>
    <x v="0"/>
    <d v="2014-08-21T00:00:00"/>
    <x v="0"/>
    <x v="8"/>
    <x v="2"/>
    <x v="0"/>
    <s v=""/>
  </r>
  <r>
    <n v="4879"/>
    <s v="Toner impresora 6 Sta Maria  2 piso"/>
    <s v="Peralta Oviedo, Maria Isabel, CAM"/>
    <d v="2014-08-20T00:00:00"/>
    <x v="0"/>
    <d v="2014-08-20T00:00:00"/>
    <x v="3"/>
    <x v="0"/>
    <x v="0"/>
    <x v="0"/>
    <d v="2014-08-21T00:00:00"/>
    <x v="0"/>
    <x v="8"/>
    <x v="2"/>
    <x v="0"/>
    <s v=""/>
  </r>
  <r>
    <n v="4878"/>
    <s v="Alta Cuenta Corporativa AD y Exchange"/>
    <s v="Mejias Sepulveda, Paula Nicole, CAM"/>
    <d v="2014-08-20T00:00:00"/>
    <x v="0"/>
    <d v="2014-08-20T00:00:00"/>
    <x v="0"/>
    <x v="0"/>
    <x v="0"/>
    <x v="0"/>
    <d v="2014-08-21T00:00:00"/>
    <x v="0"/>
    <x v="8"/>
    <x v="2"/>
    <x v="0"/>
    <s v=""/>
  </r>
  <r>
    <n v="4877"/>
    <s v="Toner"/>
    <s v="Jara Soto, Camila Estefani, CAM"/>
    <d v="2014-08-20T00:00:00"/>
    <x v="0"/>
    <d v="2014-08-20T00:00:00"/>
    <x v="3"/>
    <x v="0"/>
    <x v="0"/>
    <x v="0"/>
    <d v="2014-08-21T00:00:00"/>
    <x v="0"/>
    <x v="8"/>
    <x v="2"/>
    <x v="0"/>
    <s v=""/>
  </r>
  <r>
    <n v="4876"/>
    <s v="Solicitud creación de usuario impresora"/>
    <s v="Lecaros Caddeo, Fernanda De Los Angeles, CAM"/>
    <d v="2014-08-20T00:00:00"/>
    <x v="0"/>
    <d v="2014-08-20T00:00:00"/>
    <x v="8"/>
    <x v="0"/>
    <x v="0"/>
    <x v="0"/>
    <d v="2014-08-21T00:00:00"/>
    <x v="0"/>
    <x v="8"/>
    <x v="2"/>
    <x v="0"/>
    <s v=""/>
  </r>
  <r>
    <n v="4875"/>
    <s v="Docking"/>
    <s v="Marin Fernandez, Pedro Javier, CAM"/>
    <d v="2014-08-20T00:00:00"/>
    <x v="0"/>
    <d v="2014-08-20T00:00:00"/>
    <x v="20"/>
    <x v="1"/>
    <x v="0"/>
    <x v="5"/>
    <d v="2014-08-26T00:00:00"/>
    <x v="0"/>
    <x v="6"/>
    <x v="2"/>
    <x v="0"/>
    <s v=""/>
  </r>
  <r>
    <n v="4874"/>
    <s v="SOLICITUD DE MODIFICACION DE PERFIL ORACLE (COASIN)"/>
    <s v="Ruz Salinas, Richard Alberto, CAM"/>
    <d v="2014-08-20T00:00:00"/>
    <x v="2"/>
    <d v="2014-08-20T00:00:00"/>
    <x v="14"/>
    <x v="0"/>
    <x v="0"/>
    <x v="0"/>
    <d v="2014-08-21T00:00:00"/>
    <x v="0"/>
    <x v="8"/>
    <x v="2"/>
    <x v="0"/>
    <s v=""/>
  </r>
  <r>
    <n v="4873"/>
    <s v="problemas de intermitencia en la conexión a la aplicación CALLER"/>
    <s v="Gonzalez Arredondo, Enrique Eduardo, CAM"/>
    <d v="2014-08-20T00:00:00"/>
    <x v="0"/>
    <d v="2014-08-20T00:00:00"/>
    <x v="14"/>
    <x v="0"/>
    <x v="0"/>
    <x v="0"/>
    <d v="2014-08-21T00:00:00"/>
    <x v="0"/>
    <x v="8"/>
    <x v="2"/>
    <x v="0"/>
    <s v=""/>
  </r>
  <r>
    <n v="4872"/>
    <s v="Creación de niveles para materiales coasin"/>
    <s v="Yañez Castillo, Luis Felipe, CAM"/>
    <d v="2014-08-19T00:00:00"/>
    <x v="0"/>
    <d v="2014-08-19T00:00:00"/>
    <x v="10"/>
    <x v="0"/>
    <x v="0"/>
    <x v="0"/>
    <d v="2014-08-20T00:00:00"/>
    <x v="0"/>
    <x v="8"/>
    <x v="2"/>
    <x v="0"/>
    <s v=""/>
  </r>
  <r>
    <n v="4871"/>
    <s v="Configurar Anexo"/>
    <s v="Sanchez Martinez, Isabel del Rosario, EXTERNO"/>
    <d v="2014-08-19T00:00:00"/>
    <x v="0"/>
    <d v="2014-08-19T00:00:00"/>
    <x v="2"/>
    <x v="0"/>
    <x v="0"/>
    <x v="0"/>
    <d v="2014-08-20T00:00:00"/>
    <x v="0"/>
    <x v="8"/>
    <x v="2"/>
    <x v="0"/>
    <s v=""/>
  </r>
  <r>
    <n v="4870"/>
    <s v="Problema accesibilidad Oracle"/>
    <s v="Vargas Baez, Waldemar Abelardo, CAM"/>
    <d v="2014-08-19T00:00:00"/>
    <x v="0"/>
    <d v="2014-08-19T00:00:00"/>
    <x v="10"/>
    <x v="0"/>
    <x v="0"/>
    <x v="0"/>
    <d v="2014-08-20T00:00:00"/>
    <x v="0"/>
    <x v="8"/>
    <x v="2"/>
    <x v="0"/>
    <s v=""/>
  </r>
  <r>
    <n v="4869"/>
    <s v="Dar de alta equipo en el AD"/>
    <s v="Técnico Mesa de Ayuda, Externo"/>
    <d v="2014-08-19T00:00:00"/>
    <x v="0"/>
    <d v="2014-08-19T00:00:00"/>
    <x v="0"/>
    <x v="0"/>
    <x v="0"/>
    <x v="0"/>
    <d v="2014-08-20T00:00:00"/>
    <x v="0"/>
    <x v="8"/>
    <x v="2"/>
    <x v="0"/>
    <s v=""/>
  </r>
  <r>
    <n v="4868"/>
    <s v="Asignar móvil"/>
    <s v="Duarte Fuentes, Luis Alfredo, CAM"/>
    <d v="2014-08-19T00:00:00"/>
    <x v="0"/>
    <d v="2014-09-01T00:00:00"/>
    <x v="12"/>
    <x v="0"/>
    <x v="0"/>
    <x v="3"/>
    <d v="2014-08-28T00:00:00"/>
    <x v="0"/>
    <x v="6"/>
    <x v="2"/>
    <x v="3"/>
    <s v=""/>
  </r>
  <r>
    <n v="4867"/>
    <s v="Clave de red bloqueada"/>
    <s v="Villablanca Sazo, Jorge, CAM"/>
    <d v="2014-08-19T00:00:00"/>
    <x v="0"/>
    <d v="2014-08-19T00:00:00"/>
    <x v="0"/>
    <x v="0"/>
    <x v="0"/>
    <x v="0"/>
    <d v="2014-08-20T00:00:00"/>
    <x v="0"/>
    <x v="8"/>
    <x v="2"/>
    <x v="0"/>
    <s v=""/>
  </r>
  <r>
    <n v="4866"/>
    <s v="Asignacion de CL y configuracion de Cuenta"/>
    <s v="Zambrano Zuñiga, Paulina Yesenia, CAM"/>
    <d v="2014-08-19T00:00:00"/>
    <x v="0"/>
    <d v="2014-08-19T00:00:00"/>
    <x v="0"/>
    <x v="0"/>
    <x v="0"/>
    <x v="0"/>
    <d v="2014-08-20T00:00:00"/>
    <x v="0"/>
    <x v="8"/>
    <x v="2"/>
    <x v="0"/>
    <s v=""/>
  </r>
  <r>
    <n v="4865"/>
    <s v="SOLICITUD DE GESTION - MODIFICACION DE RESPONSABILIDAD EN ORACLE"/>
    <s v="Ruz Salinas, Richard Alberto, CAM"/>
    <d v="2014-08-19T00:00:00"/>
    <x v="0"/>
    <d v="2014-08-19T00:00:00"/>
    <x v="14"/>
    <x v="0"/>
    <x v="0"/>
    <x v="0"/>
    <d v="2014-08-20T00:00:00"/>
    <x v="0"/>
    <x v="8"/>
    <x v="2"/>
    <x v="0"/>
    <s v=""/>
  </r>
  <r>
    <n v="4864"/>
    <s v="Solicitud de Aplicación"/>
    <s v="Orellana Flores, Jose Manuel, CAM"/>
    <d v="2014-08-18T00:00:00"/>
    <x v="0"/>
    <d v="2014-08-18T00:00:00"/>
    <x v="8"/>
    <x v="1"/>
    <x v="0"/>
    <x v="0"/>
    <d v="2014-08-19T00:00:00"/>
    <x v="0"/>
    <x v="8"/>
    <x v="2"/>
    <x v="0"/>
    <s v=""/>
  </r>
  <r>
    <n v="4863"/>
    <s v="MODIFICACION FORMULARIO DE ORDEN DE COMPRA CAM"/>
    <s v="Yañez Castillo, Luis Felipe, CAM"/>
    <d v="2014-08-18T00:00:00"/>
    <x v="0"/>
    <d v="2014-08-18T00:00:00"/>
    <x v="10"/>
    <x v="0"/>
    <x v="0"/>
    <x v="0"/>
    <d v="2014-08-19T00:00:00"/>
    <x v="0"/>
    <x v="8"/>
    <x v="2"/>
    <x v="0"/>
    <s v=""/>
  </r>
  <r>
    <n v="4862"/>
    <s v="Solicitud tóner impresora San Miguel"/>
    <s v="Jorquera Sanhueza, Jeannette del Rosario, CAM"/>
    <d v="2014-08-18T00:00:00"/>
    <x v="0"/>
    <d v="2014-08-18T00:00:00"/>
    <x v="3"/>
    <x v="1"/>
    <x v="0"/>
    <x v="0"/>
    <d v="2014-08-19T00:00:00"/>
    <x v="0"/>
    <x v="8"/>
    <x v="2"/>
    <x v="0"/>
    <s v=""/>
  </r>
  <r>
    <n v="4861"/>
    <s v="Tóner impresora"/>
    <s v="Vargas Oteiza, Flavia, CAM"/>
    <d v="2014-08-18T00:00:00"/>
    <x v="0"/>
    <d v="2014-08-18T00:00:00"/>
    <x v="3"/>
    <x v="0"/>
    <x v="0"/>
    <x v="0"/>
    <d v="2014-08-19T00:00:00"/>
    <x v="0"/>
    <x v="8"/>
    <x v="2"/>
    <x v="0"/>
    <s v=""/>
  </r>
  <r>
    <n v="4860"/>
    <s v="ASIGNACION DE MINUTOS AL MOVIL 9-9716467"/>
    <s v="Carrasco Velarde, Luis Alberto, CAM"/>
    <d v="2014-08-18T00:00:00"/>
    <x v="0"/>
    <d v="2014-08-18T00:00:00"/>
    <x v="1"/>
    <x v="0"/>
    <x v="0"/>
    <x v="0"/>
    <d v="2014-08-19T00:00:00"/>
    <x v="0"/>
    <x v="8"/>
    <x v="2"/>
    <x v="0"/>
    <s v=""/>
  </r>
  <r>
    <n v="4859"/>
    <s v="Minutos Adicionales"/>
    <s v="Zarate Avila, Moises, CAM"/>
    <d v="2014-08-18T00:00:00"/>
    <x v="0"/>
    <d v="2014-08-18T00:00:00"/>
    <x v="1"/>
    <x v="0"/>
    <x v="0"/>
    <x v="0"/>
    <d v="2014-08-19T00:00:00"/>
    <x v="0"/>
    <x v="8"/>
    <x v="2"/>
    <x v="0"/>
    <s v=""/>
  </r>
  <r>
    <n v="4858"/>
    <s v="Solicitud de toner"/>
    <s v="Tapia González, Magda Grizel, CAM"/>
    <d v="2014-08-18T00:00:00"/>
    <x v="0"/>
    <d v="2014-08-18T00:00:00"/>
    <x v="3"/>
    <x v="0"/>
    <x v="0"/>
    <x v="0"/>
    <d v="2014-08-19T00:00:00"/>
    <x v="0"/>
    <x v="8"/>
    <x v="2"/>
    <x v="0"/>
    <s v=""/>
  </r>
  <r>
    <n v="4857"/>
    <s v="Solicitud de revisión "/>
    <s v="Costa Campos, Juan, CAM"/>
    <d v="2014-08-18T00:00:00"/>
    <x v="0"/>
    <d v="2014-08-18T00:00:00"/>
    <x v="8"/>
    <x v="0"/>
    <x v="0"/>
    <x v="0"/>
    <d v="2014-08-19T00:00:00"/>
    <x v="0"/>
    <x v="8"/>
    <x v="2"/>
    <x v="0"/>
    <s v=""/>
  </r>
  <r>
    <n v="4856"/>
    <s v="Bloqueo de celular"/>
    <s v="Ortega Zapata, Alfonso Miguel, CAM"/>
    <d v="2014-08-18T00:00:00"/>
    <x v="0"/>
    <d v="2014-08-18T00:00:00"/>
    <x v="1"/>
    <x v="1"/>
    <x v="0"/>
    <x v="0"/>
    <d v="2014-08-19T00:00:00"/>
    <x v="0"/>
    <x v="8"/>
    <x v="2"/>
    <x v="0"/>
    <s v=""/>
  </r>
  <r>
    <n v="4855"/>
    <s v="Minutos ON Net"/>
    <s v="Alcarruz Bernal, Cristian Erwin, CAM"/>
    <d v="2014-08-18T00:00:00"/>
    <x v="0"/>
    <d v="2014-08-18T00:00:00"/>
    <x v="1"/>
    <x v="1"/>
    <x v="0"/>
    <x v="0"/>
    <d v="2014-08-19T00:00:00"/>
    <x v="0"/>
    <x v="8"/>
    <x v="2"/>
    <x v="0"/>
    <s v=""/>
  </r>
  <r>
    <n v="4854"/>
    <s v="Carga de Minutos On net - 74318253"/>
    <s v="Caceres Sarabia, Francisco Antonio, CAM"/>
    <d v="2014-08-18T00:00:00"/>
    <x v="0"/>
    <d v="2014-08-18T00:00:00"/>
    <x v="1"/>
    <x v="0"/>
    <x v="0"/>
    <x v="0"/>
    <d v="2014-08-19T00:00:00"/>
    <x v="0"/>
    <x v="8"/>
    <x v="2"/>
    <x v="0"/>
    <s v=""/>
  </r>
  <r>
    <n v="4853"/>
    <s v="Restitucion de Minutos "/>
    <s v="Lagos Acuña, Christopher Joseph, CAM"/>
    <d v="2014-08-18T00:00:00"/>
    <x v="0"/>
    <d v="2014-08-18T00:00:00"/>
    <x v="1"/>
    <x v="0"/>
    <x v="0"/>
    <x v="0"/>
    <d v="2014-08-19T00:00:00"/>
    <x v="0"/>
    <x v="8"/>
    <x v="2"/>
    <x v="0"/>
    <s v=""/>
  </r>
  <r>
    <n v="4852"/>
    <s v="Carga minutos 89037543 gracias"/>
    <s v="Bascuñan Reyes, Juan Ignacio, CAM"/>
    <d v="2014-08-18T00:00:00"/>
    <x v="0"/>
    <d v="2014-08-18T00:00:00"/>
    <x v="1"/>
    <x v="0"/>
    <x v="0"/>
    <x v="0"/>
    <d v="2014-08-19T00:00:00"/>
    <x v="0"/>
    <x v="8"/>
    <x v="2"/>
    <x v="0"/>
    <s v=""/>
  </r>
  <r>
    <n v="4851"/>
    <s v="MODIFICACION FORMULARIO DE ORDEN DE COMPRA CAM"/>
    <s v="Yañez Castillo, Luis Felipe, CAM"/>
    <d v="2014-08-18T00:00:00"/>
    <x v="0"/>
    <d v="2014-08-18T00:00:00"/>
    <x v="10"/>
    <x v="0"/>
    <x v="0"/>
    <x v="0"/>
    <d v="2014-08-19T00:00:00"/>
    <x v="0"/>
    <x v="8"/>
    <x v="2"/>
    <x v="0"/>
    <s v=""/>
  </r>
  <r>
    <n v="4850"/>
    <s v="Error reporte oracle"/>
    <s v="Gonzalez Canales, Carolina Alejandra, CAM"/>
    <d v="2014-08-18T00:00:00"/>
    <x v="0"/>
    <d v="2014-08-18T00:00:00"/>
    <x v="10"/>
    <x v="0"/>
    <x v="0"/>
    <x v="0"/>
    <d v="2014-08-19T00:00:00"/>
    <x v="0"/>
    <x v="8"/>
    <x v="2"/>
    <x v="0"/>
    <s v=""/>
  </r>
  <r>
    <n v="4849"/>
    <s v="cuenta de dominio"/>
    <s v="Maldonado Valdebenito, Victor Ramiro, CAM"/>
    <d v="2014-08-18T00:00:00"/>
    <x v="0"/>
    <d v="2014-08-18T00:00:00"/>
    <x v="14"/>
    <x v="0"/>
    <x v="0"/>
    <x v="0"/>
    <d v="2014-08-19T00:00:00"/>
    <x v="0"/>
    <x v="8"/>
    <x v="2"/>
    <x v="0"/>
    <s v=""/>
  </r>
  <r>
    <n v="4848"/>
    <s v="MINUTOS OF-NET 93494758"/>
    <s v="Sanguinetti Catalan, Angelo Michel, CAM"/>
    <d v="2014-08-18T00:00:00"/>
    <x v="0"/>
    <d v="2014-08-18T00:00:00"/>
    <x v="1"/>
    <x v="0"/>
    <x v="0"/>
    <x v="0"/>
    <d v="2014-08-19T00:00:00"/>
    <x v="0"/>
    <x v="8"/>
    <x v="2"/>
    <x v="0"/>
    <s v=""/>
  </r>
  <r>
    <n v="4847"/>
    <s v="Claves TI"/>
    <s v="Gonzalez Canales, Carolina Alejandra, CAM"/>
    <d v="2014-08-18T00:00:00"/>
    <x v="0"/>
    <d v="2014-08-18T00:00:00"/>
    <x v="14"/>
    <x v="0"/>
    <x v="0"/>
    <x v="0"/>
    <d v="2014-08-19T00:00:00"/>
    <x v="0"/>
    <x v="8"/>
    <x v="2"/>
    <x v="0"/>
    <s v=""/>
  </r>
  <r>
    <n v="4846"/>
    <s v="Minutos NET CAM 7"/>
    <s v="Brigada 7, CAM"/>
    <d v="2014-08-18T00:00:00"/>
    <x v="0"/>
    <d v="2014-08-18T00:00:00"/>
    <x v="1"/>
    <x v="0"/>
    <x v="1"/>
    <x v="0"/>
    <d v="2014-08-19T00:00:00"/>
    <x v="0"/>
    <x v="8"/>
    <x v="2"/>
    <x v="0"/>
    <s v=""/>
  </r>
  <r>
    <n v="4845"/>
    <s v="Desbloqueo Cuenta Dominio"/>
    <s v="Winkler Speringer, Klaus, CAM"/>
    <d v="2014-08-18T00:00:00"/>
    <x v="0"/>
    <d v="2014-08-18T00:00:00"/>
    <x v="0"/>
    <x v="0"/>
    <x v="0"/>
    <x v="0"/>
    <d v="2014-08-19T00:00:00"/>
    <x v="0"/>
    <x v="8"/>
    <x v="2"/>
    <x v="0"/>
    <s v=""/>
  </r>
  <r>
    <n v="4844"/>
    <s v="Desbloqueo Clave de Dominio"/>
    <s v="Vasquez Opazo, Maria Jose, CAM"/>
    <d v="2014-08-18T00:00:00"/>
    <x v="0"/>
    <d v="2014-08-18T00:00:00"/>
    <x v="0"/>
    <x v="1"/>
    <x v="0"/>
    <x v="0"/>
    <d v="2014-08-19T00:00:00"/>
    <x v="0"/>
    <x v="8"/>
    <x v="2"/>
    <x v="0"/>
    <s v=""/>
  </r>
  <r>
    <n v="4843"/>
    <s v="Carga de minutos Eduardo Riquelme"/>
    <s v="Donoso Serey, Aldo Fabricio, CAM"/>
    <d v="2014-08-18T00:00:00"/>
    <x v="0"/>
    <d v="2014-08-18T00:00:00"/>
    <x v="1"/>
    <x v="0"/>
    <x v="0"/>
    <x v="0"/>
    <d v="2014-08-19T00:00:00"/>
    <x v="0"/>
    <x v="8"/>
    <x v="2"/>
    <x v="0"/>
    <s v=""/>
  </r>
  <r>
    <n v="4842"/>
    <s v="telefono malo"/>
    <s v="Pacheco Pinto, Alex  CAM"/>
    <d v="2014-08-18T00:00:00"/>
    <x v="0"/>
    <d v="2014-08-26T00:00:00"/>
    <x v="12"/>
    <x v="0"/>
    <x v="0"/>
    <x v="3"/>
    <d v="2014-08-27T00:00:00"/>
    <x v="0"/>
    <x v="6"/>
    <x v="2"/>
    <x v="0"/>
    <s v=""/>
  </r>
  <r>
    <n v="4841"/>
    <s v="Cuenta de dominio"/>
    <s v="Mansilla Mansilla, Pascual Hugo, CAM"/>
    <d v="2014-08-18T00:00:00"/>
    <x v="0"/>
    <d v="2014-08-18T00:00:00"/>
    <x v="14"/>
    <x v="0"/>
    <x v="0"/>
    <x v="0"/>
    <d v="2014-08-19T00:00:00"/>
    <x v="0"/>
    <x v="8"/>
    <x v="2"/>
    <x v="0"/>
    <s v=""/>
  </r>
  <r>
    <n v="4840"/>
    <s v="Liberación minutos On-Net"/>
    <s v="Castro Marchant, Jorge, CAM"/>
    <d v="2014-08-14T00:00:00"/>
    <x v="0"/>
    <d v="2014-08-14T00:00:00"/>
    <x v="1"/>
    <x v="0"/>
    <x v="0"/>
    <x v="0"/>
    <d v="2014-08-18T00:00:00"/>
    <x v="0"/>
    <x v="8"/>
    <x v="2"/>
    <x v="0"/>
    <s v=""/>
  </r>
  <r>
    <n v="4839"/>
    <s v="Dar de alta equipos en la red"/>
    <s v="Técnico Mesa de Ayuda, Externo"/>
    <d v="2014-08-14T00:00:00"/>
    <x v="0"/>
    <d v="2014-08-14T00:00:00"/>
    <x v="0"/>
    <x v="0"/>
    <x v="0"/>
    <x v="0"/>
    <d v="2014-08-18T00:00:00"/>
    <x v="0"/>
    <x v="8"/>
    <x v="2"/>
    <x v="0"/>
    <s v=""/>
  </r>
  <r>
    <n v="4838"/>
    <s v="recarga de minutos"/>
    <s v="Soto Aranguiz, Francisco Javier, CAM"/>
    <d v="2014-08-14T00:00:00"/>
    <x v="0"/>
    <d v="2014-08-14T00:00:00"/>
    <x v="1"/>
    <x v="0"/>
    <x v="0"/>
    <x v="0"/>
    <d v="2014-08-18T00:00:00"/>
    <x v="0"/>
    <x v="8"/>
    <x v="2"/>
    <x v="0"/>
    <s v=""/>
  </r>
  <r>
    <n v="4837"/>
    <s v="Cuenta Bloqueada"/>
    <s v="Leyton Antognini, Werner Angel, CAM"/>
    <d v="2014-08-14T00:00:00"/>
    <x v="0"/>
    <d v="2014-08-14T00:00:00"/>
    <x v="0"/>
    <x v="1"/>
    <x v="0"/>
    <x v="0"/>
    <d v="2014-08-18T00:00:00"/>
    <x v="0"/>
    <x v="8"/>
    <x v="2"/>
    <x v="0"/>
    <s v=""/>
  </r>
  <r>
    <n v="4836"/>
    <s v="celular"/>
    <s v="Carvajal Caceres, Luis Maximo, CAM"/>
    <d v="2014-08-14T00:00:00"/>
    <x v="0"/>
    <d v="2014-08-14T00:00:00"/>
    <x v="1"/>
    <x v="1"/>
    <x v="0"/>
    <x v="0"/>
    <d v="2014-08-18T00:00:00"/>
    <x v="0"/>
    <x v="8"/>
    <x v="2"/>
    <x v="0"/>
    <s v=""/>
  </r>
  <r>
    <n v="4835"/>
    <s v="Minutos ON NET"/>
    <s v="Tudela Rojo, Eduardo Javier, CAM"/>
    <d v="2014-08-14T00:00:00"/>
    <x v="0"/>
    <d v="2014-08-14T00:00:00"/>
    <x v="1"/>
    <x v="0"/>
    <x v="0"/>
    <x v="0"/>
    <d v="2014-08-18T00:00:00"/>
    <x v="0"/>
    <x v="8"/>
    <x v="2"/>
    <x v="0"/>
    <s v=""/>
  </r>
  <r>
    <n v="4834"/>
    <s v="Cambio Telefono Manuel Vergara"/>
    <s v="Abarca Cerda, Cristian Andres, CAM"/>
    <d v="2014-08-14T00:00:00"/>
    <x v="0"/>
    <d v="2014-09-01T00:00:00"/>
    <x v="12"/>
    <x v="1"/>
    <x v="0"/>
    <x v="3"/>
    <d v="2014-08-26T00:00:00"/>
    <x v="0"/>
    <x v="6"/>
    <x v="2"/>
    <x v="3"/>
    <s v=""/>
  </r>
  <r>
    <n v="4833"/>
    <s v="Activación de Minutos "/>
    <s v="Ramirez Vergara, Joseline, CAM"/>
    <d v="2014-08-14T00:00:00"/>
    <x v="0"/>
    <d v="2014-08-14T00:00:00"/>
    <x v="1"/>
    <x v="0"/>
    <x v="0"/>
    <x v="0"/>
    <d v="2014-08-18T00:00:00"/>
    <x v="0"/>
    <x v="8"/>
    <x v="2"/>
    <x v="0"/>
    <s v=""/>
  </r>
  <r>
    <n v="4832"/>
    <s v="Docking"/>
    <s v="Orellana Flores, Jose Manuel, CAM"/>
    <d v="2014-08-14T00:00:00"/>
    <x v="0"/>
    <d v="2014-08-14T00:00:00"/>
    <x v="20"/>
    <x v="0"/>
    <x v="0"/>
    <x v="5"/>
    <d v="2014-08-21T00:00:00"/>
    <x v="0"/>
    <x v="8"/>
    <x v="2"/>
    <x v="0"/>
    <s v=""/>
  </r>
  <r>
    <n v="4831"/>
    <s v="Solictud de Docking para nuevo Notebook"/>
    <s v="Castro Moreno, Claudio Francisco, CAM"/>
    <d v="2014-08-14T00:00:00"/>
    <x v="0"/>
    <d v="2014-08-14T00:00:00"/>
    <x v="20"/>
    <x v="0"/>
    <x v="0"/>
    <x v="5"/>
    <d v="2014-08-21T00:00:00"/>
    <x v="0"/>
    <x v="8"/>
    <x v="2"/>
    <x v="0"/>
    <s v=""/>
  </r>
  <r>
    <n v="4830"/>
    <s v="Minutos On net "/>
    <s v="Ibarra Sereño, Ingrid de Lourdes, CAM"/>
    <d v="2014-08-14T00:00:00"/>
    <x v="0"/>
    <d v="2014-08-14T00:00:00"/>
    <x v="1"/>
    <x v="0"/>
    <x v="0"/>
    <x v="0"/>
    <d v="2014-08-18T00:00:00"/>
    <x v="0"/>
    <x v="8"/>
    <x v="2"/>
    <x v="0"/>
    <s v=""/>
  </r>
  <r>
    <n v="4829"/>
    <s v="Carga Minutos "/>
    <s v="Pajkuric Bustos, Ernesto Andrés, CAM"/>
    <d v="2014-08-13T00:00:00"/>
    <x v="2"/>
    <d v="2014-08-13T00:00:00"/>
    <x v="1"/>
    <x v="0"/>
    <x v="1"/>
    <x v="0"/>
    <d v="2014-08-14T00:00:00"/>
    <x v="0"/>
    <x v="9"/>
    <x v="2"/>
    <x v="0"/>
    <s v=""/>
  </r>
  <r>
    <n v="4828"/>
    <s v="Solicitud de Minutos Celular."/>
    <s v="Zarate Avila, Moises, CAM"/>
    <d v="2014-08-13T00:00:00"/>
    <x v="0"/>
    <d v="2014-08-13T00:00:00"/>
    <x v="1"/>
    <x v="0"/>
    <x v="0"/>
    <x v="0"/>
    <d v="2014-08-14T00:00:00"/>
    <x v="0"/>
    <x v="9"/>
    <x v="2"/>
    <x v="0"/>
    <s v=""/>
  </r>
  <r>
    <n v="4827"/>
    <s v="Solicitud de Minutos Celular."/>
    <s v="Sanguinetti Catalan, Angelo Michel, CAM"/>
    <d v="2014-08-13T00:00:00"/>
    <x v="0"/>
    <d v="2014-08-13T00:00:00"/>
    <x v="1"/>
    <x v="0"/>
    <x v="0"/>
    <x v="0"/>
    <d v="2014-08-14T00:00:00"/>
    <x v="0"/>
    <x v="9"/>
    <x v="2"/>
    <x v="0"/>
    <s v=""/>
  </r>
  <r>
    <n v="4826"/>
    <s v="Solicitu clave invitado"/>
    <s v="Sandoval Puga, Beatriz Elena, CAM"/>
    <d v="2014-08-13T00:00:00"/>
    <x v="0"/>
    <d v="2014-08-13T00:00:00"/>
    <x v="14"/>
    <x v="0"/>
    <x v="0"/>
    <x v="0"/>
    <d v="2014-08-14T00:00:00"/>
    <x v="0"/>
    <x v="9"/>
    <x v="2"/>
    <x v="0"/>
    <s v=""/>
  </r>
  <r>
    <n v="4825"/>
    <s v="Configurar Anexo"/>
    <s v="Mejias Sepulveda, Paula Nicole, CAM"/>
    <d v="2014-08-13T00:00:00"/>
    <x v="0"/>
    <d v="2014-08-13T00:00:00"/>
    <x v="11"/>
    <x v="0"/>
    <x v="0"/>
    <x v="1"/>
    <d v="2014-08-19T00:00:00"/>
    <x v="0"/>
    <x v="8"/>
    <x v="2"/>
    <x v="0"/>
    <s v=""/>
  </r>
  <r>
    <n v="4824"/>
    <s v="Carga de Minutos On net - 93227303"/>
    <s v="Diaz Letelier, Vladimir Andres, CAM"/>
    <d v="2014-08-13T00:00:00"/>
    <x v="0"/>
    <d v="2014-08-13T00:00:00"/>
    <x v="1"/>
    <x v="0"/>
    <x v="0"/>
    <x v="0"/>
    <d v="2014-08-14T00:00:00"/>
    <x v="0"/>
    <x v="9"/>
    <x v="2"/>
    <x v="0"/>
    <s v=""/>
  </r>
  <r>
    <n v="4823"/>
    <s v="mena.espinoza@gym.com.pe has sent you a file via WeTransfer"/>
    <s v="Meza Madariaga, Daniella Fernanda, CAM"/>
    <d v="2014-08-13T00:00:00"/>
    <x v="0"/>
    <d v="2014-08-13T00:00:00"/>
    <x v="7"/>
    <x v="0"/>
    <x v="0"/>
    <x v="0"/>
    <d v="2014-08-14T00:00:00"/>
    <x v="0"/>
    <x v="9"/>
    <x v="2"/>
    <x v="0"/>
    <s v=""/>
  </r>
  <r>
    <n v="4822"/>
    <s v="Minutos Net 97415440"/>
    <s v="Rojas Monsalve, Alex Eduardo A., CAM"/>
    <d v="2014-08-13T00:00:00"/>
    <x v="0"/>
    <d v="2014-08-13T00:00:00"/>
    <x v="1"/>
    <x v="0"/>
    <x v="1"/>
    <x v="0"/>
    <d v="2014-08-14T00:00:00"/>
    <x v="0"/>
    <x v="9"/>
    <x v="2"/>
    <x v="0"/>
    <s v=""/>
  </r>
  <r>
    <n v="4821"/>
    <s v=" Solicitud ingresar usuario a impresora piso 6 puente suecia"/>
    <s v="Gutierrez Moller, Esteban Ignacio, CAM"/>
    <d v="2014-08-13T00:00:00"/>
    <x v="0"/>
    <d v="2014-08-13T00:00:00"/>
    <x v="7"/>
    <x v="0"/>
    <x v="0"/>
    <x v="0"/>
    <d v="2014-08-14T00:00:00"/>
    <x v="0"/>
    <x v="9"/>
    <x v="2"/>
    <x v="0"/>
    <s v=""/>
  </r>
  <r>
    <n v="4820"/>
    <s v="Restitución minutos on net"/>
    <s v="Duarte Fuentes, Luis Alfredo, CAM"/>
    <d v="2014-08-13T00:00:00"/>
    <x v="0"/>
    <d v="2014-08-13T00:00:00"/>
    <x v="1"/>
    <x v="0"/>
    <x v="0"/>
    <x v="0"/>
    <d v="2014-08-14T00:00:00"/>
    <x v="0"/>
    <x v="9"/>
    <x v="2"/>
    <x v="0"/>
    <s v=""/>
  </r>
  <r>
    <n v="4819"/>
    <s v="Restitución de Minutos"/>
    <s v="Pajkuric Bustos, Ernesto Andrés, CAM"/>
    <d v="2014-08-13T00:00:00"/>
    <x v="0"/>
    <d v="2014-08-13T00:00:00"/>
    <x v="1"/>
    <x v="0"/>
    <x v="1"/>
    <x v="0"/>
    <d v="2014-08-14T00:00:00"/>
    <x v="0"/>
    <x v="9"/>
    <x v="2"/>
    <x v="0"/>
    <s v=""/>
  </r>
  <r>
    <n v="4818"/>
    <s v="Problemas Anexo"/>
    <s v="Quiñones Vargas, Jose Ramón, CAM"/>
    <d v="2014-08-13T00:00:00"/>
    <x v="0"/>
    <d v="2014-08-13T00:00:00"/>
    <x v="11"/>
    <x v="0"/>
    <x v="0"/>
    <x v="1"/>
    <d v="2014-08-19T00:00:00"/>
    <x v="0"/>
    <x v="8"/>
    <x v="2"/>
    <x v="0"/>
    <s v=""/>
  </r>
  <r>
    <n v="4817"/>
    <s v="tonner impresoras"/>
    <s v="Caraa Carraha, Paula, CAM"/>
    <d v="2014-08-13T00:00:00"/>
    <x v="0"/>
    <d v="2014-08-13T00:00:00"/>
    <x v="3"/>
    <x v="0"/>
    <x v="0"/>
    <x v="0"/>
    <d v="2014-08-14T00:00:00"/>
    <x v="0"/>
    <x v="9"/>
    <x v="2"/>
    <x v="0"/>
    <s v=""/>
  </r>
  <r>
    <n v="4816"/>
    <s v="Minutos NET"/>
    <s v="Fuentes Maldonado, Gonzalo Eduardo, CAM"/>
    <d v="2014-08-12T00:00:00"/>
    <x v="0"/>
    <d v="2014-08-12T00:00:00"/>
    <x v="1"/>
    <x v="0"/>
    <x v="1"/>
    <x v="0"/>
    <d v="2014-08-13T00:00:00"/>
    <x v="0"/>
    <x v="9"/>
    <x v="2"/>
    <x v="0"/>
    <s v=""/>
  </r>
  <r>
    <n v="4815"/>
    <s v="Cambio de telefono con plan de datos"/>
    <s v="Abrigo Elgueda, Juan Andres, CAM"/>
    <d v="2014-08-13T00:00:00"/>
    <x v="0"/>
    <d v="2014-09-01T00:00:00"/>
    <x v="12"/>
    <x v="0"/>
    <x v="0"/>
    <x v="3"/>
    <d v="2014-08-25T00:00:00"/>
    <x v="0"/>
    <x v="6"/>
    <x v="2"/>
    <x v="3"/>
    <s v=""/>
  </r>
  <r>
    <n v="4814"/>
    <s v="Alta Estacion de Trabajo"/>
    <s v="Técnico Mesa de Ayuda, Externo"/>
    <d v="2014-08-13T00:00:00"/>
    <x v="0"/>
    <d v="2014-08-13T00:00:00"/>
    <x v="0"/>
    <x v="1"/>
    <x v="0"/>
    <x v="0"/>
    <d v="2014-08-14T00:00:00"/>
    <x v="0"/>
    <x v="9"/>
    <x v="2"/>
    <x v="0"/>
    <s v=""/>
  </r>
  <r>
    <n v="4813"/>
    <s v="Acceso a la carpeta compartida"/>
    <s v="Madariaga Guzmán, Valeska Jazmine, CAM"/>
    <d v="2014-08-13T00:00:00"/>
    <x v="0"/>
    <d v="2014-08-13T00:00:00"/>
    <x v="14"/>
    <x v="0"/>
    <x v="0"/>
    <x v="0"/>
    <d v="2014-08-14T00:00:00"/>
    <x v="0"/>
    <x v="9"/>
    <x v="2"/>
    <x v="0"/>
    <s v=""/>
  </r>
  <r>
    <n v="4812"/>
    <s v="MINUTOS OF NET NUMERO 92431447"/>
    <s v="Sanguinetti Catalan, Angelo Michel, CAM"/>
    <d v="2014-08-13T00:00:00"/>
    <x v="0"/>
    <d v="2014-08-13T00:00:00"/>
    <x v="1"/>
    <x v="0"/>
    <x v="0"/>
    <x v="0"/>
    <d v="2014-08-14T00:00:00"/>
    <x v="0"/>
    <x v="9"/>
    <x v="2"/>
    <x v="0"/>
    <s v=""/>
  </r>
  <r>
    <n v="4811"/>
    <s v="Falla de correo"/>
    <s v="Gonzalez Castillo, Sergio Andrés, CAM"/>
    <d v="2014-08-13T00:00:00"/>
    <x v="0"/>
    <d v="2014-08-13T00:00:00"/>
    <x v="0"/>
    <x v="0"/>
    <x v="0"/>
    <x v="0"/>
    <d v="2014-08-14T00:00:00"/>
    <x v="0"/>
    <x v="9"/>
    <x v="2"/>
    <x v="0"/>
    <s v=""/>
  </r>
  <r>
    <n v="4810"/>
    <s v="Desperfecto técnico con  VPN"/>
    <s v="López Pailahueque, Esteban Alonso, CAM"/>
    <d v="2014-08-12T00:00:00"/>
    <x v="0"/>
    <d v="2014-08-13T00:00:00"/>
    <x v="14"/>
    <x v="0"/>
    <x v="0"/>
    <x v="0"/>
    <d v="2014-08-13T00:00:00"/>
    <x v="0"/>
    <x v="9"/>
    <x v="2"/>
    <x v="0"/>
    <s v=""/>
  </r>
  <r>
    <n v="4809"/>
    <s v="Anexo Humberto Barría"/>
    <s v="Leiva Cortazar, Edgardo Andres, CAM"/>
    <d v="2014-08-12T00:00:00"/>
    <x v="0"/>
    <d v="2014-08-12T00:00:00"/>
    <x v="11"/>
    <x v="0"/>
    <x v="0"/>
    <x v="1"/>
    <d v="2014-08-18T00:00:00"/>
    <x v="0"/>
    <x v="8"/>
    <x v="2"/>
    <x v="0"/>
    <s v=""/>
  </r>
  <r>
    <n v="4808"/>
    <s v="Minutos N° +56 9 7 477 5931"/>
    <s v="Yañez Espinoza, Alberto Daniel, CAM"/>
    <d v="2014-08-12T00:00:00"/>
    <x v="0"/>
    <d v="2014-08-12T00:00:00"/>
    <x v="1"/>
    <x v="0"/>
    <x v="0"/>
    <x v="0"/>
    <d v="2014-08-13T00:00:00"/>
    <x v="0"/>
    <x v="9"/>
    <x v="2"/>
    <x v="0"/>
    <s v=""/>
  </r>
  <r>
    <n v="4807"/>
    <s v="Punto de red"/>
    <s v="Peralta Oviedo, Maria Isabel, CAM"/>
    <d v="2014-08-12T00:00:00"/>
    <x v="0"/>
    <d v="2014-08-12T00:00:00"/>
    <x v="7"/>
    <x v="0"/>
    <x v="0"/>
    <x v="0"/>
    <d v="2014-08-13T00:00:00"/>
    <x v="0"/>
    <x v="9"/>
    <x v="2"/>
    <x v="0"/>
    <s v=""/>
  </r>
  <r>
    <n v="4806"/>
    <s v="Restitución de minutos"/>
    <s v="Duarte Fuentes, Luis Alfredo, CAM"/>
    <d v="2014-08-12T00:00:00"/>
    <x v="0"/>
    <d v="2014-08-12T00:00:00"/>
    <x v="1"/>
    <x v="0"/>
    <x v="0"/>
    <x v="0"/>
    <d v="2014-08-13T00:00:00"/>
    <x v="0"/>
    <x v="9"/>
    <x v="2"/>
    <x v="0"/>
    <s v=""/>
  </r>
  <r>
    <n v="4805"/>
    <s v="solicitud de minutos"/>
    <s v="Sepulveda Salas, Vladimir Arnoldo, CAM"/>
    <d v="2014-08-12T00:00:00"/>
    <x v="0"/>
    <d v="2014-08-12T00:00:00"/>
    <x v="1"/>
    <x v="0"/>
    <x v="0"/>
    <x v="0"/>
    <d v="2014-08-13T00:00:00"/>
    <x v="0"/>
    <x v="9"/>
    <x v="2"/>
    <x v="0"/>
    <s v=""/>
  </r>
  <r>
    <n v="4804"/>
    <s v="Solicitud"/>
    <s v="Orellana Dennett, Hernan, CAM"/>
    <d v="2014-08-12T00:00:00"/>
    <x v="0"/>
    <d v="2014-08-12T00:00:00"/>
    <x v="1"/>
    <x v="1"/>
    <x v="0"/>
    <x v="0"/>
    <d v="2014-08-13T00:00:00"/>
    <x v="0"/>
    <x v="9"/>
    <x v="2"/>
    <x v="0"/>
    <s v=""/>
  </r>
  <r>
    <n v="4803"/>
    <s v="minutos"/>
    <s v="Duarte Fuentes, Luis Alfredo, CAM"/>
    <d v="2014-08-12T00:00:00"/>
    <x v="0"/>
    <d v="2014-08-12T00:00:00"/>
    <x v="1"/>
    <x v="0"/>
    <x v="0"/>
    <x v="0"/>
    <d v="2014-08-13T00:00:00"/>
    <x v="0"/>
    <x v="9"/>
    <x v="2"/>
    <x v="0"/>
    <s v=""/>
  </r>
  <r>
    <n v="4802"/>
    <s v=" solicitud de minutos Mauricio Morales"/>
    <s v="Rojas Monsalve, Alex Eduardo A., CAM"/>
    <d v="2014-08-12T00:00:00"/>
    <x v="0"/>
    <d v="2014-08-12T00:00:00"/>
    <x v="1"/>
    <x v="1"/>
    <x v="1"/>
    <x v="0"/>
    <d v="2014-08-13T00:00:00"/>
    <x v="0"/>
    <x v="9"/>
    <x v="2"/>
    <x v="0"/>
    <s v=""/>
  </r>
  <r>
    <n v="4801"/>
    <s v="Minutos Adicionales"/>
    <s v="Valdes Navarrete, David Exequiel, CAM"/>
    <d v="2014-08-12T00:00:00"/>
    <x v="0"/>
    <d v="2014-08-12T00:00:00"/>
    <x v="1"/>
    <x v="0"/>
    <x v="0"/>
    <x v="0"/>
    <d v="2014-08-13T00:00:00"/>
    <x v="0"/>
    <x v="9"/>
    <x v="2"/>
    <x v="0"/>
    <s v=""/>
  </r>
  <r>
    <n v="4800"/>
    <s v="Activación de Minutos "/>
    <s v="Pacheco Pinto, Alex  CAM"/>
    <d v="2014-08-12T00:00:00"/>
    <x v="0"/>
    <d v="2014-08-12T00:00:00"/>
    <x v="1"/>
    <x v="0"/>
    <x v="0"/>
    <x v="0"/>
    <d v="2014-08-13T00:00:00"/>
    <x v="0"/>
    <x v="9"/>
    <x v="2"/>
    <x v="0"/>
    <s v=""/>
  </r>
  <r>
    <n v="4799"/>
    <s v="Coordinador LINEAS ENERGIZADAS"/>
    <s v="Dossi Muñoz, Carolina, CAM"/>
    <d v="2014-08-12T00:00:00"/>
    <x v="0"/>
    <d v="2014-08-12T00:00:00"/>
    <x v="0"/>
    <x v="0"/>
    <x v="0"/>
    <x v="0"/>
    <d v="2014-08-13T00:00:00"/>
    <x v="0"/>
    <x v="9"/>
    <x v="2"/>
    <x v="0"/>
    <s v=""/>
  </r>
  <r>
    <n v="4798"/>
    <s v="Restitución de minutos"/>
    <s v="Bravo Contanzo, Jaime, CAM"/>
    <d v="2014-08-12T00:00:00"/>
    <x v="0"/>
    <d v="2014-08-12T00:00:00"/>
    <x v="1"/>
    <x v="1"/>
    <x v="0"/>
    <x v="0"/>
    <d v="2014-08-13T00:00:00"/>
    <x v="0"/>
    <x v="9"/>
    <x v="2"/>
    <x v="0"/>
    <s v=""/>
  </r>
  <r>
    <n v="4797"/>
    <s v="Ingreso Supervisor Técnico OOCC"/>
    <s v="Dossi Muñoz, Carolina, CAM"/>
    <d v="2014-08-12T00:00:00"/>
    <x v="0"/>
    <d v="2014-08-12T00:00:00"/>
    <x v="21"/>
    <x v="0"/>
    <x v="0"/>
    <x v="0"/>
    <d v="2014-08-13T00:00:00"/>
    <x v="0"/>
    <x v="9"/>
    <x v="2"/>
    <x v="0"/>
    <s v=""/>
  </r>
  <r>
    <n v="4796"/>
    <s v="Ingreso Analista Control de Gestión "/>
    <s v="Dossi Muñoz, Carolina, CAM"/>
    <d v="2014-08-12T00:00:00"/>
    <x v="0"/>
    <d v="2014-08-12T00:00:00"/>
    <x v="0"/>
    <x v="0"/>
    <x v="0"/>
    <x v="0"/>
    <d v="2014-08-13T00:00:00"/>
    <x v="0"/>
    <x v="9"/>
    <x v="2"/>
    <x v="0"/>
    <s v=""/>
  </r>
  <r>
    <n v="4795"/>
    <s v="Alta en AD"/>
    <s v="Técnico Mesa de Ayuda, Externo"/>
    <d v="2014-08-12T00:00:00"/>
    <x v="0"/>
    <d v="2014-08-12T00:00:00"/>
    <x v="0"/>
    <x v="0"/>
    <x v="0"/>
    <x v="0"/>
    <d v="2014-08-13T00:00:00"/>
    <x v="0"/>
    <x v="9"/>
    <x v="2"/>
    <x v="0"/>
    <s v=""/>
  </r>
  <r>
    <n v="4794"/>
    <s v="Anexos "/>
    <s v="Meza Madariaga, Daniella Fernanda, CAM"/>
    <d v="2014-08-12T00:00:00"/>
    <x v="0"/>
    <d v="2014-08-12T00:00:00"/>
    <x v="11"/>
    <x v="1"/>
    <x v="0"/>
    <x v="1"/>
    <d v="2014-08-18T00:00:00"/>
    <x v="0"/>
    <x v="8"/>
    <x v="2"/>
    <x v="0"/>
    <s v=""/>
  </r>
  <r>
    <n v="4793"/>
    <s v="Accesos a programas de Chilectra"/>
    <s v="Barraza Ramos, Boris, CAM"/>
    <d v="2014-08-12T00:00:00"/>
    <x v="0"/>
    <d v="2014-08-12T00:00:00"/>
    <x v="7"/>
    <x v="0"/>
    <x v="0"/>
    <x v="0"/>
    <d v="2014-08-13T00:00:00"/>
    <x v="0"/>
    <x v="9"/>
    <x v="2"/>
    <x v="0"/>
    <s v=""/>
  </r>
  <r>
    <n v="4792"/>
    <s v="Mobiliario"/>
    <s v="Elgueta Rojas, Deborah Lisset, CAM"/>
    <d v="2014-08-12T00:00:00"/>
    <x v="0"/>
    <d v="2014-08-12T00:00:00"/>
    <x v="19"/>
    <x v="0"/>
    <x v="0"/>
    <x v="1"/>
    <d v="2014-08-18T00:00:00"/>
    <x v="0"/>
    <x v="8"/>
    <x v="2"/>
    <x v="0"/>
    <s v=""/>
  </r>
  <r>
    <n v="4791"/>
    <s v="Habilitar minutos On Net"/>
    <s v="Castro Marchant, Jorge, CAM"/>
    <d v="2014-08-12T00:00:00"/>
    <x v="0"/>
    <d v="2014-08-12T00:00:00"/>
    <x v="1"/>
    <x v="0"/>
    <x v="0"/>
    <x v="0"/>
    <d v="2014-08-13T00:00:00"/>
    <x v="0"/>
    <x v="9"/>
    <x v="2"/>
    <x v="0"/>
    <s v=""/>
  </r>
  <r>
    <n v="4790"/>
    <s v="Anexo Humberto Barría"/>
    <s v="Leiva Cortazar, Edgardo Andres, CAM"/>
    <d v="2014-08-12T00:00:00"/>
    <x v="0"/>
    <d v="2014-08-12T00:00:00"/>
    <x v="11"/>
    <x v="0"/>
    <x v="0"/>
    <x v="1"/>
    <d v="2014-08-18T00:00:00"/>
    <x v="0"/>
    <x v="8"/>
    <x v="2"/>
    <x v="0"/>
    <s v=""/>
  </r>
  <r>
    <n v="4789"/>
    <s v="Acceso Internet invitados"/>
    <s v="Brantt Zumarán, Claudia Andrea, CAM"/>
    <d v="2014-08-12T00:00:00"/>
    <x v="0"/>
    <d v="2014-08-12T00:00:00"/>
    <x v="14"/>
    <x v="0"/>
    <x v="0"/>
    <x v="0"/>
    <d v="2014-08-13T00:00:00"/>
    <x v="0"/>
    <x v="9"/>
    <x v="2"/>
    <x v="0"/>
    <s v=""/>
  </r>
  <r>
    <n v="4788"/>
    <s v="Solicitud"/>
    <s v="Albornoz Capetillo, Rodrigo Andres, CAM"/>
    <d v="2014-08-12T00:00:00"/>
    <x v="0"/>
    <d v="2014-08-12T00:00:00"/>
    <x v="0"/>
    <x v="1"/>
    <x v="0"/>
    <x v="0"/>
    <d v="2014-08-13T00:00:00"/>
    <x v="0"/>
    <x v="9"/>
    <x v="2"/>
    <x v="0"/>
    <s v=""/>
  </r>
  <r>
    <n v="4787"/>
    <s v="Solicitud consumo celulares "/>
    <s v="Albornoz Capetillo, Rodrigo Andres, CAM"/>
    <d v="2014-08-12T00:00:00"/>
    <x v="0"/>
    <d v="2014-08-12T00:00:00"/>
    <x v="15"/>
    <x v="1"/>
    <x v="0"/>
    <x v="4"/>
    <d v="2015-01-07T00:00:00"/>
    <x v="1"/>
    <x v="10"/>
    <x v="3"/>
    <x v="0"/>
    <s v=""/>
  </r>
  <r>
    <n v="4786"/>
    <s v="MINUTOS NET"/>
    <s v="Fuentes Maldonado, Gonzalo Eduardo, CAM"/>
    <d v="2014-08-11T00:00:00"/>
    <x v="0"/>
    <d v="2014-08-11T00:00:00"/>
    <x v="1"/>
    <x v="0"/>
    <x v="1"/>
    <x v="0"/>
    <d v="2014-08-12T00:00:00"/>
    <x v="0"/>
    <x v="9"/>
    <x v="2"/>
    <x v="0"/>
    <s v=""/>
  </r>
  <r>
    <n v="4785"/>
    <s v="Correo Electronico ingreso Inspector"/>
    <s v="Dossi Muñoz, Carolina, CAM"/>
    <d v="2014-08-11T00:00:00"/>
    <x v="0"/>
    <d v="2014-08-11T00:00:00"/>
    <x v="0"/>
    <x v="0"/>
    <x v="0"/>
    <x v="0"/>
    <d v="2014-08-12T00:00:00"/>
    <x v="0"/>
    <x v="9"/>
    <x v="2"/>
    <x v="0"/>
    <s v=""/>
  </r>
  <r>
    <n v="4784"/>
    <s v="MODIFICACION FORMULARIO DE ORDEN DE COMPRA CAM"/>
    <s v="Yañez Castillo, Luis Felipe, CAM"/>
    <d v="2014-08-11T00:00:00"/>
    <x v="0"/>
    <d v="2014-08-11T00:00:00"/>
    <x v="1"/>
    <x v="0"/>
    <x v="0"/>
    <x v="0"/>
    <d v="2014-08-12T00:00:00"/>
    <x v="0"/>
    <x v="9"/>
    <x v="2"/>
    <x v="0"/>
    <s v=""/>
  </r>
  <r>
    <n v="4783"/>
    <s v="Problemas con Oracle"/>
    <s v="Espinoza Morales, Cynthia Karina, CAM"/>
    <d v="2014-08-11T00:00:00"/>
    <x v="0"/>
    <d v="2014-08-11T00:00:00"/>
    <x v="10"/>
    <x v="0"/>
    <x v="0"/>
    <x v="0"/>
    <d v="2014-08-12T00:00:00"/>
    <x v="0"/>
    <x v="9"/>
    <x v="2"/>
    <x v="0"/>
    <s v=""/>
  </r>
  <r>
    <n v="4782"/>
    <s v="llamados"/>
    <s v="Messenger Masot, Ingrid, CAM"/>
    <d v="2014-08-11T00:00:00"/>
    <x v="0"/>
    <d v="2014-08-11T00:00:00"/>
    <x v="11"/>
    <x v="0"/>
    <x v="0"/>
    <x v="1"/>
    <d v="2014-08-14T00:00:00"/>
    <x v="0"/>
    <x v="9"/>
    <x v="2"/>
    <x v="0"/>
    <s v=""/>
  </r>
  <r>
    <n v="4781"/>
    <s v="Problemas de red-PC Mauricio San Martin "/>
    <s v="Andrade Escobar, Agustina Mabel, CAM"/>
    <d v="2014-08-11T00:00:00"/>
    <x v="0"/>
    <d v="2014-08-11T00:00:00"/>
    <x v="19"/>
    <x v="0"/>
    <x v="0"/>
    <x v="1"/>
    <d v="2014-08-14T00:00:00"/>
    <x v="0"/>
    <x v="9"/>
    <x v="2"/>
    <x v="0"/>
    <s v=""/>
  </r>
  <r>
    <n v="4780"/>
    <s v="Minutos de celular Jose Miranda"/>
    <s v="Abrigo Elgueda, Juan Andres, CAM"/>
    <d v="2014-08-11T00:00:00"/>
    <x v="0"/>
    <d v="2014-08-11T00:00:00"/>
    <x v="1"/>
    <x v="0"/>
    <x v="0"/>
    <x v="0"/>
    <d v="2014-08-12T00:00:00"/>
    <x v="0"/>
    <x v="9"/>
    <x v="2"/>
    <x v="0"/>
    <s v=""/>
  </r>
  <r>
    <n v="4779"/>
    <s v="RESTITUCION DE MINUTOS"/>
    <s v="Lagos Acuña, James Henry, CAM"/>
    <d v="2014-08-11T00:00:00"/>
    <x v="0"/>
    <d v="2014-08-11T00:00:00"/>
    <x v="1"/>
    <x v="0"/>
    <x v="0"/>
    <x v="0"/>
    <d v="2014-08-12T00:00:00"/>
    <x v="0"/>
    <x v="9"/>
    <x v="2"/>
    <x v="0"/>
    <s v=""/>
  </r>
  <r>
    <n v="4778"/>
    <s v="minutos"/>
    <s v="Flores Ahumada, Manuel Alejandro, CAM"/>
    <d v="2014-08-11T00:00:00"/>
    <x v="0"/>
    <d v="2014-08-11T00:00:00"/>
    <x v="1"/>
    <x v="0"/>
    <x v="0"/>
    <x v="0"/>
    <d v="2014-08-12T00:00:00"/>
    <x v="0"/>
    <x v="9"/>
    <x v="2"/>
    <x v="0"/>
    <s v=""/>
  </r>
  <r>
    <n v="4777"/>
    <s v="Minutos"/>
    <s v="Santibañez Ordenes, Andres Alejandro, CAM"/>
    <d v="2014-08-11T00:00:00"/>
    <x v="0"/>
    <d v="2014-08-11T00:00:00"/>
    <x v="1"/>
    <x v="0"/>
    <x v="0"/>
    <x v="0"/>
    <d v="2014-08-12T00:00:00"/>
    <x v="0"/>
    <x v="9"/>
    <x v="2"/>
    <x v="0"/>
    <s v=""/>
  </r>
  <r>
    <n v="4776"/>
    <s v="Contraseña WIFI"/>
    <s v="del Río Castro, Matías Eduardo, CAM"/>
    <d v="2014-08-11T00:00:00"/>
    <x v="0"/>
    <d v="2014-08-11T00:00:00"/>
    <x v="14"/>
    <x v="0"/>
    <x v="0"/>
    <x v="0"/>
    <d v="2014-08-12T00:00:00"/>
    <x v="0"/>
    <x v="9"/>
    <x v="2"/>
    <x v="0"/>
    <s v=""/>
  </r>
  <r>
    <n v="4775"/>
    <s v="Minutos NET 96429588"/>
    <s v="Morales Diaz, Mauricio Enrique, CAM"/>
    <d v="2014-08-11T00:00:00"/>
    <x v="0"/>
    <d v="2014-08-11T00:00:00"/>
    <x v="1"/>
    <x v="0"/>
    <x v="0"/>
    <x v="0"/>
    <d v="2014-08-12T00:00:00"/>
    <x v="0"/>
    <x v="9"/>
    <x v="2"/>
    <x v="0"/>
    <s v=""/>
  </r>
  <r>
    <n v="4774"/>
    <s v="PROBLEMA CON ORAGLE NO TENGO CLAVE "/>
    <s v="Rosales Ramirez, Maria Angelica, CAM"/>
    <d v="2014-08-11T00:00:00"/>
    <x v="0"/>
    <d v="2014-08-11T00:00:00"/>
    <x v="10"/>
    <x v="0"/>
    <x v="0"/>
    <x v="0"/>
    <d v="2014-08-12T00:00:00"/>
    <x v="0"/>
    <x v="9"/>
    <x v="2"/>
    <x v="0"/>
    <s v=""/>
  </r>
  <r>
    <n v="4773"/>
    <s v="Clave Visita"/>
    <s v="Gonzalez Parra, Sergio Alberto, CAM"/>
    <d v="2014-08-11T00:00:00"/>
    <x v="0"/>
    <d v="2014-08-11T00:00:00"/>
    <x v="14"/>
    <x v="0"/>
    <x v="0"/>
    <x v="0"/>
    <d v="2014-08-12T00:00:00"/>
    <x v="0"/>
    <x v="9"/>
    <x v="2"/>
    <x v="0"/>
    <s v=""/>
  </r>
  <r>
    <n v="4772"/>
    <s v="Solicitud de clave wifi"/>
    <s v="Gonzalez R., Enrique, CAM"/>
    <d v="2014-08-11T00:00:00"/>
    <x v="0"/>
    <d v="2014-08-11T00:00:00"/>
    <x v="14"/>
    <x v="0"/>
    <x v="0"/>
    <x v="0"/>
    <d v="2014-08-12T00:00:00"/>
    <x v="0"/>
    <x v="9"/>
    <x v="2"/>
    <x v="0"/>
    <s v=""/>
  </r>
  <r>
    <n v="4771"/>
    <s v="Acceso red para Fernando Foix"/>
    <s v="Caraa Carraha, Paula, CAM"/>
    <d v="2014-08-11T00:00:00"/>
    <x v="0"/>
    <d v="2014-08-11T00:00:00"/>
    <x v="14"/>
    <x v="0"/>
    <x v="0"/>
    <x v="0"/>
    <d v="2014-08-12T00:00:00"/>
    <x v="0"/>
    <x v="9"/>
    <x v="2"/>
    <x v="0"/>
    <s v=""/>
  </r>
  <r>
    <n v="4770"/>
    <s v="Desbloquear Cuenta"/>
    <s v="Anguita Rojas, Yohana Paola, CAM"/>
    <d v="2014-08-11T00:00:00"/>
    <x v="0"/>
    <d v="2014-08-11T00:00:00"/>
    <x v="0"/>
    <x v="0"/>
    <x v="0"/>
    <x v="0"/>
    <d v="2014-08-12T00:00:00"/>
    <x v="0"/>
    <x v="9"/>
    <x v="2"/>
    <x v="0"/>
    <s v=""/>
  </r>
  <r>
    <n v="4769"/>
    <s v="Solicitud restitución minutos ON NET"/>
    <s v="Rodriguez Kolbach, Jorge Fernando, CAM"/>
    <d v="2014-08-11T00:00:00"/>
    <x v="0"/>
    <d v="2014-08-11T00:00:00"/>
    <x v="1"/>
    <x v="0"/>
    <x v="0"/>
    <x v="0"/>
    <d v="2014-08-12T00:00:00"/>
    <x v="0"/>
    <x v="9"/>
    <x v="2"/>
    <x v="0"/>
    <s v=""/>
  </r>
  <r>
    <n v="4768"/>
    <s v="Minutos Celular "/>
    <s v="Dossi Muñoz, Carolina, CAM"/>
    <d v="2014-08-11T00:00:00"/>
    <x v="0"/>
    <d v="2014-08-11T00:00:00"/>
    <x v="1"/>
    <x v="0"/>
    <x v="0"/>
    <x v="0"/>
    <d v="2014-08-12T00:00:00"/>
    <x v="0"/>
    <x v="9"/>
    <x v="2"/>
    <x v="0"/>
    <s v=""/>
  </r>
  <r>
    <n v="4767"/>
    <s v="Minutos Adicionales"/>
    <s v="Villalobos Saa, Luis Efrain, CAM"/>
    <d v="2014-08-11T00:00:00"/>
    <x v="0"/>
    <d v="2014-08-11T00:00:00"/>
    <x v="1"/>
    <x v="0"/>
    <x v="0"/>
    <x v="0"/>
    <d v="2014-08-12T00:00:00"/>
    <x v="0"/>
    <x v="9"/>
    <x v="2"/>
    <x v="0"/>
    <s v=""/>
  </r>
  <r>
    <n v="4766"/>
    <s v="Solicitud de servidor"/>
    <s v="Pavez Nuñez, Walter, CAM"/>
    <d v="2014-08-11T00:00:00"/>
    <x v="0"/>
    <d v="2014-08-11T00:00:00"/>
    <x v="14"/>
    <x v="0"/>
    <x v="0"/>
    <x v="0"/>
    <d v="2014-08-12T00:00:00"/>
    <x v="0"/>
    <x v="9"/>
    <x v="2"/>
    <x v="0"/>
    <s v=""/>
  </r>
  <r>
    <n v="4765"/>
    <s v="Acceso Inet - Invitados"/>
    <s v="Vargas Oteiza, Flavia, CAM"/>
    <d v="2014-08-11T00:00:00"/>
    <x v="0"/>
    <d v="2014-08-11T00:00:00"/>
    <x v="14"/>
    <x v="0"/>
    <x v="0"/>
    <x v="0"/>
    <d v="2014-08-12T00:00:00"/>
    <x v="0"/>
    <x v="9"/>
    <x v="2"/>
    <x v="0"/>
    <s v=""/>
  </r>
  <r>
    <n v="4764"/>
    <s v="TRAILFILES"/>
    <s v="Pavez Nuñez, Walter, CAM"/>
    <d v="2014-08-11T00:00:00"/>
    <x v="0"/>
    <d v="2014-08-11T00:00:00"/>
    <x v="14"/>
    <x v="1"/>
    <x v="0"/>
    <x v="0"/>
    <d v="2014-08-12T00:00:00"/>
    <x v="0"/>
    <x v="9"/>
    <x v="2"/>
    <x v="0"/>
    <s v=""/>
  </r>
  <r>
    <n v="4763"/>
    <s v="Link Monitoreo Telemedida"/>
    <s v="Pavez Nuñez, Walter, CAM"/>
    <d v="2014-08-11T00:00:00"/>
    <x v="0"/>
    <d v="2014-08-11T00:00:00"/>
    <x v="14"/>
    <x v="0"/>
    <x v="0"/>
    <x v="0"/>
    <d v="2014-08-12T00:00:00"/>
    <x v="0"/>
    <x v="9"/>
    <x v="2"/>
    <x v="0"/>
    <s v=""/>
  </r>
  <r>
    <n v="4762"/>
    <s v="Clave Bloqueada"/>
    <s v="Gonzalez Soto, Javier Alejandro, CAM"/>
    <d v="2014-08-11T00:00:00"/>
    <x v="0"/>
    <d v="2014-08-11T00:00:00"/>
    <x v="0"/>
    <x v="1"/>
    <x v="0"/>
    <x v="0"/>
    <d v="2014-08-12T00:00:00"/>
    <x v="0"/>
    <x v="9"/>
    <x v="2"/>
    <x v="0"/>
    <s v=""/>
  </r>
  <r>
    <n v="4761"/>
    <s v="Carga minutos adicionales"/>
    <s v="Duarte Fuentes, Luis Alfredo, CAM"/>
    <d v="2014-08-08T00:00:00"/>
    <x v="0"/>
    <d v="2014-08-08T00:00:00"/>
    <x v="1"/>
    <x v="0"/>
    <x v="0"/>
    <x v="0"/>
    <d v="2014-08-11T00:00:00"/>
    <x v="0"/>
    <x v="9"/>
    <x v="2"/>
    <x v="0"/>
    <s v=""/>
  </r>
  <r>
    <n v="4760"/>
    <s v="Carga de Minutos On net - 74318253"/>
    <s v="Caceres Sarabia, Francisco Antonio, CAM"/>
    <d v="2014-08-08T00:00:00"/>
    <x v="0"/>
    <d v="2014-08-08T00:00:00"/>
    <x v="1"/>
    <x v="0"/>
    <x v="0"/>
    <x v="0"/>
    <d v="2014-08-11T00:00:00"/>
    <x v="0"/>
    <x v="9"/>
    <x v="2"/>
    <x v="0"/>
    <s v=""/>
  </r>
  <r>
    <n v="4759"/>
    <s v="problemas de auricular"/>
    <s v="Messenger Masot, Ingrid, CAM"/>
    <d v="2014-08-08T00:00:00"/>
    <x v="0"/>
    <d v="2014-08-08T00:00:00"/>
    <x v="2"/>
    <x v="0"/>
    <x v="0"/>
    <x v="0"/>
    <d v="2014-08-11T00:00:00"/>
    <x v="0"/>
    <x v="9"/>
    <x v="2"/>
    <x v="0"/>
    <s v=""/>
  </r>
  <r>
    <n v="4758"/>
    <s v="Restitución minutos on-net"/>
    <s v="Elgueta Rojas, Deborah Lisset, CAM"/>
    <d v="2014-08-08T00:00:00"/>
    <x v="0"/>
    <d v="2014-08-08T00:00:00"/>
    <x v="1"/>
    <x v="0"/>
    <x v="0"/>
    <x v="0"/>
    <d v="2014-08-11T00:00:00"/>
    <x v="0"/>
    <x v="9"/>
    <x v="2"/>
    <x v="0"/>
    <s v=""/>
  </r>
  <r>
    <n v="4757"/>
    <s v="Carga de minutos celular"/>
    <s v="Gaete Valenzuela, Iván Mario, CAM"/>
    <d v="2014-08-08T00:00:00"/>
    <x v="0"/>
    <d v="2014-08-08T00:00:00"/>
    <x v="1"/>
    <x v="0"/>
    <x v="0"/>
    <x v="0"/>
    <d v="2014-08-11T00:00:00"/>
    <x v="0"/>
    <x v="9"/>
    <x v="2"/>
    <x v="0"/>
    <s v=""/>
  </r>
  <r>
    <n v="4756"/>
    <s v="Activación de Minutos "/>
    <s v="Ramirez Vergara, Joseline, CAM"/>
    <d v="2014-08-08T00:00:00"/>
    <x v="0"/>
    <d v="2014-08-08T00:00:00"/>
    <x v="1"/>
    <x v="0"/>
    <x v="0"/>
    <x v="0"/>
    <d v="2014-08-11T00:00:00"/>
    <x v="0"/>
    <x v="9"/>
    <x v="2"/>
    <x v="0"/>
    <s v=""/>
  </r>
  <r>
    <n v="4755"/>
    <s v="Solicitud Clave Internet"/>
    <s v="Sandoval Puga, Beatriz Elena, CAM"/>
    <d v="2014-08-08T00:00:00"/>
    <x v="0"/>
    <d v="2014-08-08T00:00:00"/>
    <x v="14"/>
    <x v="0"/>
    <x v="0"/>
    <x v="0"/>
    <d v="2014-08-11T00:00:00"/>
    <x v="0"/>
    <x v="9"/>
    <x v="2"/>
    <x v="0"/>
    <s v=""/>
  </r>
  <r>
    <n v="4754"/>
    <s v="Clave Bloqueada"/>
    <s v="Maldonado Valdebenito, Victor Ramiro, CAM"/>
    <d v="2014-08-08T00:00:00"/>
    <x v="0"/>
    <d v="2014-08-08T00:00:00"/>
    <x v="2"/>
    <x v="0"/>
    <x v="0"/>
    <x v="0"/>
    <d v="2014-08-11T00:00:00"/>
    <x v="0"/>
    <x v="9"/>
    <x v="2"/>
    <x v="0"/>
    <s v=""/>
  </r>
  <r>
    <n v="4753"/>
    <s v=" ASIGNACION DE MINUTOS AL MOVIL 9-9716467"/>
    <s v="Carrasco Velarde, Luis Alberto, CAM"/>
    <d v="2014-08-08T00:00:00"/>
    <x v="0"/>
    <d v="2014-08-08T00:00:00"/>
    <x v="1"/>
    <x v="0"/>
    <x v="0"/>
    <x v="0"/>
    <d v="2014-08-11T00:00:00"/>
    <x v="0"/>
    <x v="9"/>
    <x v="2"/>
    <x v="0"/>
    <s v=""/>
  </r>
  <r>
    <n v="4752"/>
    <s v="Minutos Celular"/>
    <s v="Palma Campos, Alejandra Beatriz, CAM"/>
    <d v="2014-08-08T00:00:00"/>
    <x v="0"/>
    <d v="2014-08-08T00:00:00"/>
    <x v="1"/>
    <x v="1"/>
    <x v="0"/>
    <x v="0"/>
    <d v="2014-08-11T00:00:00"/>
    <x v="0"/>
    <x v="9"/>
    <x v="2"/>
    <x v="0"/>
    <s v=""/>
  </r>
  <r>
    <n v="4751"/>
    <s v="Habilitar minutos On Net"/>
    <s v="Castro Marchant, Jorge, CAM"/>
    <d v="2014-08-08T00:00:00"/>
    <x v="0"/>
    <d v="2014-08-08T00:00:00"/>
    <x v="1"/>
    <x v="0"/>
    <x v="0"/>
    <x v="0"/>
    <d v="2014-08-11T00:00:00"/>
    <x v="0"/>
    <x v="9"/>
    <x v="2"/>
    <x v="0"/>
    <s v=""/>
  </r>
  <r>
    <n v="4750"/>
    <s v="Minutos de celular Jose Miranda"/>
    <s v="Hueicha Caripan, Mario Eugenio, CAM"/>
    <d v="2014-08-08T00:00:00"/>
    <x v="0"/>
    <d v="2014-08-08T00:00:00"/>
    <x v="1"/>
    <x v="0"/>
    <x v="0"/>
    <x v="0"/>
    <d v="2014-08-11T00:00:00"/>
    <x v="0"/>
    <x v="9"/>
    <x v="2"/>
    <x v="0"/>
    <s v=""/>
  </r>
  <r>
    <n v="4749"/>
    <s v="Ingreso Analista de Remuneraciones "/>
    <s v="Dossi Muñoz, Carolina, CAM"/>
    <d v="2014-08-07T00:00:00"/>
    <x v="0"/>
    <d v="2014-08-07T00:00:00"/>
    <x v="0"/>
    <x v="0"/>
    <x v="0"/>
    <x v="0"/>
    <d v="2014-08-08T00:00:00"/>
    <x v="0"/>
    <x v="11"/>
    <x v="2"/>
    <x v="0"/>
    <s v=""/>
  </r>
  <r>
    <n v="4748"/>
    <s v="Minutos"/>
    <s v="Santibañez Ordenes, Andres Alejandro, CAM"/>
    <d v="2014-08-07T00:00:00"/>
    <x v="0"/>
    <d v="2014-08-07T00:00:00"/>
    <x v="1"/>
    <x v="0"/>
    <x v="0"/>
    <x v="0"/>
    <d v="2014-08-08T00:00:00"/>
    <x v="0"/>
    <x v="11"/>
    <x v="2"/>
    <x v="0"/>
    <s v=""/>
  </r>
  <r>
    <n v="4747"/>
    <s v="Ingreso Analista de Remuneraciones "/>
    <s v="Dossi Muñoz, Carolina, CAM"/>
    <d v="2014-08-07T00:00:00"/>
    <x v="0"/>
    <d v="2014-08-07T00:00:00"/>
    <x v="0"/>
    <x v="0"/>
    <x v="0"/>
    <x v="0"/>
    <d v="2014-08-08T00:00:00"/>
    <x v="0"/>
    <x v="11"/>
    <x v="2"/>
    <x v="0"/>
    <s v=""/>
  </r>
  <r>
    <n v="4746"/>
    <s v="Minutos On-net"/>
    <s v="Ortiz Ceballos, José Adrian, CAM"/>
    <d v="2014-08-07T00:00:00"/>
    <x v="0"/>
    <d v="2014-08-07T00:00:00"/>
    <x v="1"/>
    <x v="0"/>
    <x v="0"/>
    <x v="0"/>
    <d v="2014-08-08T00:00:00"/>
    <x v="0"/>
    <x v="11"/>
    <x v="2"/>
    <x v="0"/>
    <s v=""/>
  </r>
  <r>
    <n v="4745"/>
    <s v="Reposición de minutos"/>
    <s v="Pavez Parra, Octavio Wenceslao, CAM"/>
    <d v="2014-08-07T00:00:00"/>
    <x v="0"/>
    <d v="2014-08-07T00:00:00"/>
    <x v="1"/>
    <x v="0"/>
    <x v="0"/>
    <x v="0"/>
    <d v="2014-08-08T00:00:00"/>
    <x v="0"/>
    <x v="11"/>
    <x v="2"/>
    <x v="0"/>
    <s v=""/>
  </r>
  <r>
    <n v="4744"/>
    <s v="Reposición minutos 89037543 gracias"/>
    <s v="Bascuñan Reyes, Juan Ignacio, CAM"/>
    <d v="2014-08-07T00:00:00"/>
    <x v="0"/>
    <d v="2014-08-07T00:00:00"/>
    <x v="1"/>
    <x v="0"/>
    <x v="0"/>
    <x v="0"/>
    <d v="2014-08-08T00:00:00"/>
    <x v="0"/>
    <x v="11"/>
    <x v="2"/>
    <x v="0"/>
    <s v=""/>
  </r>
  <r>
    <n v="4743"/>
    <s v="Configurar Anexo"/>
    <s v="Perez Araya, Ivan Alejandro, CAM"/>
    <d v="2014-08-07T00:00:00"/>
    <x v="0"/>
    <d v="2014-08-07T00:00:00"/>
    <x v="11"/>
    <x v="0"/>
    <x v="0"/>
    <x v="1"/>
    <d v="2014-08-12T00:00:00"/>
    <x v="0"/>
    <x v="9"/>
    <x v="2"/>
    <x v="0"/>
    <s v=""/>
  </r>
  <r>
    <n v="4742"/>
    <s v="Minutos Adicionales Roberto Vera"/>
    <s v="Villalobos Saa, Luis Efrain, CAM"/>
    <d v="2014-08-07T00:00:00"/>
    <x v="0"/>
    <d v="2014-08-07T00:00:00"/>
    <x v="1"/>
    <x v="0"/>
    <x v="0"/>
    <x v="0"/>
    <d v="2014-08-08T00:00:00"/>
    <x v="0"/>
    <x v="11"/>
    <x v="2"/>
    <x v="0"/>
    <s v=""/>
  </r>
  <r>
    <n v="4741"/>
    <s v="Minutos Adicionales"/>
    <s v="Orellana Oyarce, Pedro, CAM"/>
    <d v="2014-08-07T00:00:00"/>
    <x v="0"/>
    <d v="2014-08-07T00:00:00"/>
    <x v="1"/>
    <x v="0"/>
    <x v="0"/>
    <x v="0"/>
    <d v="2014-08-08T00:00:00"/>
    <x v="0"/>
    <x v="11"/>
    <x v="2"/>
    <x v="0"/>
    <s v=""/>
  </r>
  <r>
    <n v="4740"/>
    <s v="Minutos para telefono de Javier urrutia "/>
    <s v="Gomez Rosales, Hector Ricardo, CAM"/>
    <d v="2014-08-07T00:00:00"/>
    <x v="2"/>
    <d v="2014-08-07T00:00:00"/>
    <x v="1"/>
    <x v="0"/>
    <x v="0"/>
    <x v="0"/>
    <d v="2014-08-08T00:00:00"/>
    <x v="0"/>
    <x v="11"/>
    <x v="2"/>
    <x v="0"/>
    <s v=""/>
  </r>
  <r>
    <n v="4739"/>
    <s v="Liberación minutos On-Net"/>
    <s v="Castro Marchant, Jorge, CAM"/>
    <d v="2014-08-07T00:00:00"/>
    <x v="0"/>
    <d v="2014-08-07T00:00:00"/>
    <x v="1"/>
    <x v="0"/>
    <x v="0"/>
    <x v="0"/>
    <d v="2014-08-08T00:00:00"/>
    <x v="0"/>
    <x v="11"/>
    <x v="2"/>
    <x v="0"/>
    <s v=""/>
  </r>
  <r>
    <n v="4738"/>
    <s v="RECARGA DE MINUTOS - CELULAR CAM "/>
    <s v="Ruz Salinas, Richard Alberto, CAM"/>
    <d v="2014-08-06T00:00:00"/>
    <x v="0"/>
    <d v="2014-08-07T00:00:00"/>
    <x v="1"/>
    <x v="0"/>
    <x v="0"/>
    <x v="0"/>
    <d v="2014-08-07T00:00:00"/>
    <x v="0"/>
    <x v="11"/>
    <x v="2"/>
    <x v="0"/>
    <s v=""/>
  </r>
  <r>
    <n v="4737"/>
    <s v="Minutos On Net - Abonado 94314878"/>
    <s v="Abrigo Elgueda, Juan Andres, CAM"/>
    <d v="2014-08-07T00:00:00"/>
    <x v="0"/>
    <d v="2014-08-07T00:00:00"/>
    <x v="1"/>
    <x v="1"/>
    <x v="0"/>
    <x v="0"/>
    <d v="2014-08-08T00:00:00"/>
    <x v="0"/>
    <x v="11"/>
    <x v="2"/>
    <x v="0"/>
    <s v=""/>
  </r>
  <r>
    <n v="4736"/>
    <s v="Cuenta Bloqueada"/>
    <s v="Ureta Perez, Paola, CAM"/>
    <d v="2014-08-06T00:00:00"/>
    <x v="0"/>
    <d v="2014-08-06T00:00:00"/>
    <x v="0"/>
    <x v="0"/>
    <x v="0"/>
    <x v="0"/>
    <d v="2014-08-07T00:00:00"/>
    <x v="0"/>
    <x v="11"/>
    <x v="2"/>
    <x v="0"/>
    <s v=""/>
  </r>
  <r>
    <n v="4735"/>
    <s v="Cuenta Bloqueada"/>
    <s v="Tudela Rojo, Eduardo Javier, CAM"/>
    <d v="2014-08-06T00:00:00"/>
    <x v="0"/>
    <d v="2014-08-06T00:00:00"/>
    <x v="0"/>
    <x v="0"/>
    <x v="0"/>
    <x v="0"/>
    <d v="2014-08-07T00:00:00"/>
    <x v="0"/>
    <x v="11"/>
    <x v="2"/>
    <x v="0"/>
    <s v=""/>
  </r>
  <r>
    <n v="4734"/>
    <s v="Incidencia reportes de Display en Business "/>
    <s v="Pavez Nuñez, Walter, CAM"/>
    <d v="2014-08-06T00:00:00"/>
    <x v="0"/>
    <d v="2014-08-07T00:00:00"/>
    <x v="14"/>
    <x v="0"/>
    <x v="0"/>
    <x v="0"/>
    <d v="2014-08-07T00:00:00"/>
    <x v="0"/>
    <x v="11"/>
    <x v="2"/>
    <x v="0"/>
    <s v=""/>
  </r>
  <r>
    <n v="4733"/>
    <s v="ayuda, no puedo ingresar a SharePoint"/>
    <s v="Ureta Perez, Paola, CAM"/>
    <d v="2014-08-06T00:00:00"/>
    <x v="0"/>
    <d v="2014-08-06T00:00:00"/>
    <x v="7"/>
    <x v="1"/>
    <x v="0"/>
    <x v="0"/>
    <d v="2014-08-07T00:00:00"/>
    <x v="0"/>
    <x v="11"/>
    <x v="2"/>
    <x v="0"/>
    <s v=""/>
  </r>
  <r>
    <n v="4732"/>
    <s v="Solicita restitución de minutos OnNet"/>
    <s v="Hormazábal Ortiz, Leonardo Antonio, CAM"/>
    <d v="2014-08-06T00:00:00"/>
    <x v="0"/>
    <d v="2014-08-06T00:00:00"/>
    <x v="1"/>
    <x v="0"/>
    <x v="1"/>
    <x v="0"/>
    <d v="2014-08-07T00:00:00"/>
    <x v="0"/>
    <x v="11"/>
    <x v="2"/>
    <x v="0"/>
    <s v=""/>
  </r>
  <r>
    <n v="4731"/>
    <s v="CAMBIO DE NOMBRE EN TELEFONO"/>
    <s v="Arancibia Ramirez, Julia Andrea, CAM"/>
    <d v="2014-08-06T00:00:00"/>
    <x v="0"/>
    <d v="2014-08-06T00:00:00"/>
    <x v="2"/>
    <x v="0"/>
    <x v="0"/>
    <x v="0"/>
    <d v="2014-08-07T00:00:00"/>
    <x v="0"/>
    <x v="11"/>
    <x v="2"/>
    <x v="0"/>
    <s v=""/>
  </r>
  <r>
    <n v="4730"/>
    <s v=" INCIDENCIA  PRIMEWEB"/>
    <s v="Pavez Nuñez, Walter, CAM"/>
    <d v="2014-08-06T00:00:00"/>
    <x v="0"/>
    <d v="2014-08-07T00:00:00"/>
    <x v="14"/>
    <x v="0"/>
    <x v="0"/>
    <x v="0"/>
    <d v="2014-08-07T00:00:00"/>
    <x v="0"/>
    <x v="11"/>
    <x v="2"/>
    <x v="0"/>
    <s v=""/>
  </r>
  <r>
    <n v="4729"/>
    <s v="Bolsa Roaming - N° 93333116"/>
    <s v="Froemel Diaz, Juan Enrique, CAM"/>
    <d v="2014-08-06T00:00:00"/>
    <x v="0"/>
    <d v="2014-08-06T00:00:00"/>
    <x v="18"/>
    <x v="1"/>
    <x v="0"/>
    <x v="0"/>
    <d v="2014-08-07T00:00:00"/>
    <x v="0"/>
    <x v="11"/>
    <x v="2"/>
    <x v="0"/>
    <s v=""/>
  </r>
  <r>
    <n v="4728"/>
    <s v="Carga minutos On et"/>
    <s v="Yelpi Caceres, Abraham, CAM"/>
    <d v="2014-08-06T00:00:00"/>
    <x v="0"/>
    <d v="2014-08-06T00:00:00"/>
    <x v="1"/>
    <x v="0"/>
    <x v="0"/>
    <x v="0"/>
    <d v="2014-08-07T00:00:00"/>
    <x v="0"/>
    <x v="11"/>
    <x v="2"/>
    <x v="0"/>
    <s v=""/>
  </r>
  <r>
    <n v="4727"/>
    <s v="script en la base de datos chlcambd02"/>
    <s v="Monardes Letelier, Israel Rodolfo, CAM"/>
    <d v="2014-08-06T00:00:00"/>
    <x v="0"/>
    <d v="2014-08-06T00:00:00"/>
    <x v="14"/>
    <x v="1"/>
    <x v="0"/>
    <x v="0"/>
    <d v="2014-08-07T00:00:00"/>
    <x v="0"/>
    <x v="11"/>
    <x v="2"/>
    <x v="0"/>
    <s v=""/>
  </r>
  <r>
    <n v="4726"/>
    <s v="Restitución de minutos on-net"/>
    <s v="Duarte Fuentes, Luis Alfredo, CAM"/>
    <d v="2014-08-06T00:00:00"/>
    <x v="0"/>
    <d v="2014-08-06T00:00:00"/>
    <x v="1"/>
    <x v="0"/>
    <x v="0"/>
    <x v="0"/>
    <d v="2014-08-07T00:00:00"/>
    <x v="0"/>
    <x v="11"/>
    <x v="2"/>
    <x v="0"/>
    <s v=""/>
  </r>
  <r>
    <n v="4725"/>
    <s v="Restitución de minutos on-net"/>
    <s v="Elgueta Rojas, Deborah Lisset, CAM"/>
    <d v="2014-08-06T00:00:00"/>
    <x v="0"/>
    <d v="2014-08-06T00:00:00"/>
    <x v="1"/>
    <x v="0"/>
    <x v="0"/>
    <x v="0"/>
    <d v="2014-08-07T00:00:00"/>
    <x v="0"/>
    <x v="11"/>
    <x v="2"/>
    <x v="0"/>
    <s v=""/>
  </r>
  <r>
    <n v="4724"/>
    <s v="Minutos NET 90153790"/>
    <s v="Morales Diaz, Mauricio Enrique, CAM"/>
    <d v="2014-08-06T00:00:00"/>
    <x v="0"/>
    <d v="2014-08-06T00:00:00"/>
    <x v="1"/>
    <x v="0"/>
    <x v="1"/>
    <x v="0"/>
    <d v="2014-08-07T00:00:00"/>
    <x v="0"/>
    <x v="11"/>
    <x v="2"/>
    <x v="0"/>
    <s v=""/>
  </r>
  <r>
    <n v="4723"/>
    <s v="WIFI para invitado Chilexpress"/>
    <s v="San Martin Toledo, Mauricio Ramon, CAM"/>
    <d v="2014-08-06T00:00:00"/>
    <x v="0"/>
    <d v="2014-08-06T00:00:00"/>
    <x v="14"/>
    <x v="0"/>
    <x v="0"/>
    <x v="0"/>
    <d v="2014-08-07T00:00:00"/>
    <x v="0"/>
    <x v="11"/>
    <x v="2"/>
    <x v="0"/>
    <s v=""/>
  </r>
  <r>
    <n v="4722"/>
    <s v="Cuenta Dominio Bloqueada"/>
    <s v="Vargas Oteiza, Flavia, CAM"/>
    <d v="2014-08-05T00:00:00"/>
    <x v="0"/>
    <d v="2014-08-05T00:00:00"/>
    <x v="0"/>
    <x v="1"/>
    <x v="0"/>
    <x v="0"/>
    <d v="2014-08-06T00:00:00"/>
    <x v="0"/>
    <x v="11"/>
    <x v="2"/>
    <x v="0"/>
    <s v=""/>
  </r>
  <r>
    <n v="4721"/>
    <s v="agenda"/>
    <s v="Messenger Masot, Ingrid, CAM"/>
    <d v="2014-08-05T00:00:00"/>
    <x v="0"/>
    <d v="2014-08-06T00:00:00"/>
    <x v="0"/>
    <x v="1"/>
    <x v="0"/>
    <x v="0"/>
    <d v="2014-08-06T00:00:00"/>
    <x v="0"/>
    <x v="11"/>
    <x v="2"/>
    <x v="0"/>
    <s v=""/>
  </r>
  <r>
    <n v="4720"/>
    <s v="buzón ,Salas de Reuniones"/>
    <s v="Contreras Orellana, Paulo Alberto, CAM"/>
    <d v="2014-08-06T00:00:00"/>
    <x v="0"/>
    <d v="2014-08-06T00:00:00"/>
    <x v="0"/>
    <x v="0"/>
    <x v="0"/>
    <x v="0"/>
    <d v="2014-08-07T00:00:00"/>
    <x v="0"/>
    <x v="11"/>
    <x v="2"/>
    <x v="0"/>
    <s v=""/>
  </r>
  <r>
    <n v="4719"/>
    <s v="equerimiento de desactivaciòn de 2 SIMCARD y Cambio de equipo Celular"/>
    <s v="Herrera Andrade, Carlos Omar, CAM"/>
    <d v="2014-08-06T00:00:00"/>
    <x v="0"/>
    <d v="2014-08-11T00:00:00"/>
    <x v="12"/>
    <x v="0"/>
    <x v="0"/>
    <x v="3"/>
    <d v="2014-08-18T00:00:00"/>
    <x v="0"/>
    <x v="8"/>
    <x v="2"/>
    <x v="0"/>
    <s v=""/>
  </r>
  <r>
    <n v="4718"/>
    <s v="smartview"/>
    <s v="Mackenney Aguilera, George Rodrigo, CAM"/>
    <d v="2014-08-05T00:00:00"/>
    <x v="0"/>
    <d v="2014-08-06T00:00:00"/>
    <x v="8"/>
    <x v="1"/>
    <x v="0"/>
    <x v="0"/>
    <d v="2014-08-06T00:00:00"/>
    <x v="0"/>
    <x v="11"/>
    <x v="2"/>
    <x v="0"/>
    <s v=""/>
  </r>
  <r>
    <n v="4717"/>
    <s v="MINUTOS CAM (94691452)"/>
    <s v="Toloza Garrido, Samuel Isaac, CAM"/>
    <d v="2014-08-05T00:00:00"/>
    <x v="0"/>
    <d v="2014-08-05T00:00:00"/>
    <x v="1"/>
    <x v="0"/>
    <x v="0"/>
    <x v="0"/>
    <d v="2014-08-06T00:00:00"/>
    <x v="0"/>
    <x v="11"/>
    <x v="2"/>
    <x v="0"/>
    <s v=""/>
  </r>
  <r>
    <n v="4716"/>
    <s v="Clave bloqueada"/>
    <s v="Retamal Gutierrez, Carlos Alberto, CAM"/>
    <d v="2014-08-05T00:00:00"/>
    <x v="0"/>
    <d v="2014-08-05T00:00:00"/>
    <x v="0"/>
    <x v="0"/>
    <x v="0"/>
    <x v="0"/>
    <d v="2014-08-06T00:00:00"/>
    <x v="0"/>
    <x v="11"/>
    <x v="2"/>
    <x v="0"/>
    <s v=""/>
  </r>
  <r>
    <n v="4715"/>
    <s v="Minutos Adicionales"/>
    <s v="Villalobos Saa, Luis Efrain, CAM"/>
    <d v="2014-08-05T00:00:00"/>
    <x v="0"/>
    <d v="2014-08-05T00:00:00"/>
    <x v="1"/>
    <x v="1"/>
    <x v="0"/>
    <x v="0"/>
    <d v="2014-08-06T00:00:00"/>
    <x v="0"/>
    <x v="11"/>
    <x v="2"/>
    <x v="0"/>
    <s v=""/>
  </r>
  <r>
    <n v="4714"/>
    <s v="Ingreso Administrador de contrato "/>
    <s v="Dossi Muñoz, Carolina, CAM"/>
    <d v="2014-08-05T00:00:00"/>
    <x v="0"/>
    <d v="2014-08-05T00:00:00"/>
    <x v="0"/>
    <x v="0"/>
    <x v="0"/>
    <x v="0"/>
    <d v="2014-08-06T00:00:00"/>
    <x v="0"/>
    <x v="11"/>
    <x v="2"/>
    <x v="0"/>
    <s v=""/>
  </r>
  <r>
    <n v="4713"/>
    <s v="SOLICITA CONFIGURACION IMPRESORA "/>
    <s v="Fuentes Flores, Maritza Alejandra, EXTERNO"/>
    <d v="2014-08-05T00:00:00"/>
    <x v="0"/>
    <d v="2014-08-05T00:00:00"/>
    <x v="8"/>
    <x v="1"/>
    <x v="0"/>
    <x v="0"/>
    <d v="2014-08-06T00:00:00"/>
    <x v="0"/>
    <x v="11"/>
    <x v="2"/>
    <x v="0"/>
    <s v=""/>
  </r>
  <r>
    <n v="4712"/>
    <s v="TELEFONO SIN CONEXCION"/>
    <s v="Yañez Castillo, Luis Felipe, CAM"/>
    <d v="2014-08-04T00:00:00"/>
    <x v="0"/>
    <d v="2014-08-04T00:00:00"/>
    <x v="11"/>
    <x v="1"/>
    <x v="0"/>
    <x v="1"/>
    <d v="2014-08-07T00:00:00"/>
    <x v="0"/>
    <x v="11"/>
    <x v="2"/>
    <x v="0"/>
    <s v=""/>
  </r>
  <r>
    <n v="4711"/>
    <s v="Problemas en el Libro de Compras CAM Chile"/>
    <s v="Ureta Perez, Paola, CAM"/>
    <d v="2014-08-05T00:00:00"/>
    <x v="0"/>
    <d v="2014-08-05T00:00:00"/>
    <x v="10"/>
    <x v="1"/>
    <x v="0"/>
    <x v="0"/>
    <d v="2014-08-06T00:00:00"/>
    <x v="0"/>
    <x v="11"/>
    <x v="2"/>
    <x v="0"/>
    <s v=""/>
  </r>
  <r>
    <n v="4710"/>
    <s v="Minutos"/>
    <s v="Santibañez Ordenes, Andres Alejandro, CAM"/>
    <d v="2014-08-05T00:00:00"/>
    <x v="0"/>
    <d v="2014-08-05T00:00:00"/>
    <x v="1"/>
    <x v="0"/>
    <x v="0"/>
    <x v="0"/>
    <d v="2014-08-06T00:00:00"/>
    <x v="0"/>
    <x v="11"/>
    <x v="2"/>
    <x v="0"/>
    <s v=""/>
  </r>
  <r>
    <n v="4709"/>
    <s v="Pantalla Pc"/>
    <s v="Lagos Acuña, James Henry, CAM"/>
    <d v="2014-08-05T00:00:00"/>
    <x v="0"/>
    <d v="2014-08-05T00:00:00"/>
    <x v="4"/>
    <x v="1"/>
    <x v="0"/>
    <x v="1"/>
    <d v="2014-08-08T00:00:00"/>
    <x v="0"/>
    <x v="11"/>
    <x v="2"/>
    <x v="0"/>
    <s v=""/>
  </r>
  <r>
    <n v="4708"/>
    <s v="Codigo PUK "/>
    <s v="Hernandez Muñoz, Manuel Antonio, CAM"/>
    <d v="2014-08-05T00:00:00"/>
    <x v="0"/>
    <d v="2014-08-05T00:00:00"/>
    <x v="1"/>
    <x v="1"/>
    <x v="0"/>
    <x v="0"/>
    <d v="2014-08-06T00:00:00"/>
    <x v="0"/>
    <x v="11"/>
    <x v="2"/>
    <x v="0"/>
    <s v=""/>
  </r>
  <r>
    <n v="4707"/>
    <s v="Minutos"/>
    <s v="Sepulveda Salas, Vladimir Arnoldo, CAM"/>
    <d v="2014-08-05T00:00:00"/>
    <x v="0"/>
    <d v="2014-08-05T00:00:00"/>
    <x v="1"/>
    <x v="0"/>
    <x v="0"/>
    <x v="0"/>
    <d v="2014-08-06T00:00:00"/>
    <x v="0"/>
    <x v="11"/>
    <x v="2"/>
    <x v="0"/>
    <s v=""/>
  </r>
  <r>
    <n v="4706"/>
    <s v="Carpeta Compartida"/>
    <s v="Vasquez Opazo, Maria Jose, CAM"/>
    <d v="2014-08-05T00:00:00"/>
    <x v="0"/>
    <d v="2014-08-05T00:00:00"/>
    <x v="14"/>
    <x v="1"/>
    <x v="0"/>
    <x v="0"/>
    <d v="2014-08-06T00:00:00"/>
    <x v="0"/>
    <x v="11"/>
    <x v="2"/>
    <x v="0"/>
    <s v=""/>
  </r>
  <r>
    <n v="4705"/>
    <s v="Asignar PC a Nueva BBOO CAM 14"/>
    <s v="Morales Diaz, Mauricio Enrique, CAM"/>
    <d v="2014-08-04T00:00:00"/>
    <x v="0"/>
    <d v="2014-08-04T00:00:00"/>
    <x v="0"/>
    <x v="0"/>
    <x v="1"/>
    <x v="0"/>
    <d v="2014-08-05T00:00:00"/>
    <x v="0"/>
    <x v="11"/>
    <x v="2"/>
    <x v="0"/>
    <s v=""/>
  </r>
  <r>
    <n v="4704"/>
    <s v="Habilitación Oficina Zenteno 1 "/>
    <s v="Muñoz Contreras, Raul, CAM"/>
    <d v="2014-07-31T00:00:00"/>
    <x v="0"/>
    <d v="2014-08-04T00:00:00"/>
    <x v="19"/>
    <x v="0"/>
    <x v="0"/>
    <x v="1"/>
    <d v="2014-08-05T00:00:00"/>
    <x v="0"/>
    <x v="11"/>
    <x v="2"/>
    <x v="0"/>
    <s v=""/>
  </r>
  <r>
    <n v="4703"/>
    <s v="Error al ingreso a payroll"/>
    <s v="Salazar Acuña, Ivan Andrés, CAM"/>
    <d v="2014-08-01T00:00:00"/>
    <x v="0"/>
    <d v="2014-08-01T00:00:00"/>
    <x v="5"/>
    <x v="1"/>
    <x v="0"/>
    <x v="0"/>
    <d v="2014-08-04T00:00:00"/>
    <x v="0"/>
    <x v="11"/>
    <x v="2"/>
    <x v="0"/>
    <s v=""/>
  </r>
  <r>
    <n v="4702"/>
    <s v="PAQUETE DATOS Y ROOMING"/>
    <s v="Abarca Vargas, Carlos, CAM"/>
    <d v="2014-08-01T00:00:00"/>
    <x v="0"/>
    <d v="2014-08-04T00:00:00"/>
    <x v="18"/>
    <x v="1"/>
    <x v="0"/>
    <x v="0"/>
    <d v="2014-08-04T00:00:00"/>
    <x v="0"/>
    <x v="11"/>
    <x v="2"/>
    <x v="0"/>
    <s v=""/>
  </r>
  <r>
    <n v="4701"/>
    <s v="ASIGNAR MINUTOS"/>
    <s v="Yañez Castillo, Luis Felipe, CAM"/>
    <d v="2014-08-04T00:00:00"/>
    <x v="0"/>
    <d v="2014-08-04T00:00:00"/>
    <x v="1"/>
    <x v="1"/>
    <x v="0"/>
    <x v="0"/>
    <d v="2014-08-05T00:00:00"/>
    <x v="0"/>
    <x v="11"/>
    <x v="2"/>
    <x v="0"/>
    <s v=""/>
  </r>
  <r>
    <n v="4700"/>
    <s v="Minutos NET"/>
    <s v="Morales Diaz, Mauricio Enrique, CAM"/>
    <d v="2014-08-04T00:00:00"/>
    <x v="0"/>
    <d v="2014-08-04T00:00:00"/>
    <x v="1"/>
    <x v="0"/>
    <x v="1"/>
    <x v="0"/>
    <d v="2014-08-05T00:00:00"/>
    <x v="0"/>
    <x v="11"/>
    <x v="2"/>
    <x v="0"/>
    <s v=""/>
  </r>
  <r>
    <n v="4699"/>
    <s v="listados de las vistas creadas en el servidor CHLCAMBD02."/>
    <s v="Monardes Letelier, Israel Rodolfo, CAM"/>
    <d v="2014-08-04T00:00:00"/>
    <x v="0"/>
    <d v="2014-08-05T00:00:00"/>
    <x v="14"/>
    <x v="1"/>
    <x v="0"/>
    <x v="0"/>
    <d v="2014-08-05T00:00:00"/>
    <x v="0"/>
    <x v="11"/>
    <x v="2"/>
    <x v="0"/>
    <s v=""/>
  </r>
  <r>
    <n v="4698"/>
    <s v="Entrar na reunião WebEx em progresso: TESTE WEBEX CAMBRASIL"/>
    <s v="Caraa Carraha, Paula, CAM"/>
    <d v="2014-08-04T00:00:00"/>
    <x v="0"/>
    <d v="2014-08-04T00:00:00"/>
    <x v="8"/>
    <x v="0"/>
    <x v="0"/>
    <x v="0"/>
    <d v="2014-08-05T00:00:00"/>
    <x v="0"/>
    <x v="11"/>
    <x v="2"/>
    <x v="0"/>
    <s v=""/>
  </r>
  <r>
    <n v="4697"/>
    <s v="Minutos celular"/>
    <s v="Jara San Martin, Rene Mauricio, CAM"/>
    <d v="2014-08-04T00:00:00"/>
    <x v="0"/>
    <d v="2014-08-04T00:00:00"/>
    <x v="1"/>
    <x v="1"/>
    <x v="0"/>
    <x v="0"/>
    <d v="2014-08-05T00:00:00"/>
    <x v="0"/>
    <x v="11"/>
    <x v="2"/>
    <x v="0"/>
    <s v=""/>
  </r>
  <r>
    <n v="4696"/>
    <s v="Problemas de tiempo de respuesta del sistema ORACLE"/>
    <s v="Ureta Perez, Paola, CAM"/>
    <d v="2014-08-04T00:00:00"/>
    <x v="0"/>
    <d v="2014-08-04T00:00:00"/>
    <x v="10"/>
    <x v="0"/>
    <x v="0"/>
    <x v="0"/>
    <d v="2014-08-05T00:00:00"/>
    <x v="0"/>
    <x v="11"/>
    <x v="2"/>
    <x v="0"/>
    <s v=""/>
  </r>
  <r>
    <n v="4695"/>
    <s v="cliente sector 23 sin reset EMH"/>
    <s v="Pavez Nuñez, Walter, CAM"/>
    <d v="2014-08-04T00:00:00"/>
    <x v="0"/>
    <d v="1899-12-30T00:00:00"/>
    <x v="14"/>
    <x v="0"/>
    <x v="0"/>
    <x v="0"/>
    <d v="2014-08-05T00:00:00"/>
    <x v="0"/>
    <x v="11"/>
    <x v="2"/>
    <x v="2"/>
    <s v="error"/>
  </r>
  <r>
    <n v="4694"/>
    <s v="Restitucion de Minutos "/>
    <s v="Lagos Acuña, James Henry, CAM"/>
    <d v="2014-08-04T00:00:00"/>
    <x v="0"/>
    <d v="2014-08-04T00:00:00"/>
    <x v="1"/>
    <x v="0"/>
    <x v="0"/>
    <x v="0"/>
    <d v="2014-08-05T00:00:00"/>
    <x v="0"/>
    <x v="11"/>
    <x v="2"/>
    <x v="0"/>
    <s v=""/>
  </r>
  <r>
    <n v="4693"/>
    <s v="Restitucion de Minutos "/>
    <s v="Lagos Acuña, Christopher Joseph, CAM"/>
    <d v="2014-08-04T00:00:00"/>
    <x v="0"/>
    <d v="2014-08-04T00:00:00"/>
    <x v="1"/>
    <x v="0"/>
    <x v="0"/>
    <x v="0"/>
    <d v="2014-08-05T00:00:00"/>
    <x v="0"/>
    <x v="11"/>
    <x v="2"/>
    <x v="0"/>
    <s v=""/>
  </r>
  <r>
    <n v="4692"/>
    <s v="Minutos on net"/>
    <s v="Ñeguey Adonis, Albino Bernabé, CAM"/>
    <d v="2014-08-04T00:00:00"/>
    <x v="0"/>
    <d v="2014-08-04T00:00:00"/>
    <x v="1"/>
    <x v="0"/>
    <x v="0"/>
    <x v="0"/>
    <d v="2014-08-05T00:00:00"/>
    <x v="0"/>
    <x v="11"/>
    <x v="2"/>
    <x v="0"/>
    <s v=""/>
  </r>
  <r>
    <n v="4691"/>
    <s v="Crear buzón"/>
    <s v="Duarte Fuentes, Luis Alfredo, CAM"/>
    <d v="2014-08-04T00:00:00"/>
    <x v="0"/>
    <d v="2014-08-04T00:00:00"/>
    <x v="0"/>
    <x v="0"/>
    <x v="0"/>
    <x v="0"/>
    <d v="2014-08-05T00:00:00"/>
    <x v="0"/>
    <x v="11"/>
    <x v="2"/>
    <x v="0"/>
    <s v=""/>
  </r>
  <r>
    <n v="4690"/>
    <s v="MINUTOS CELULAR"/>
    <s v="Carreño Cerda, Mauricio Alfredo, CAM"/>
    <d v="2014-08-04T00:00:00"/>
    <x v="0"/>
    <d v="2014-08-04T00:00:00"/>
    <x v="1"/>
    <x v="0"/>
    <x v="0"/>
    <x v="0"/>
    <d v="2014-08-05T00:00:00"/>
    <x v="0"/>
    <x v="11"/>
    <x v="2"/>
    <x v="0"/>
    <s v=""/>
  </r>
  <r>
    <n v="4689"/>
    <s v="Acceso carpeta PyC Chile"/>
    <s v="Brantt Zumarán, Claudia Andrea, CAM"/>
    <d v="2014-08-04T00:00:00"/>
    <x v="0"/>
    <d v="2014-08-04T00:00:00"/>
    <x v="7"/>
    <x v="0"/>
    <x v="0"/>
    <x v="0"/>
    <d v="2014-08-05T00:00:00"/>
    <x v="0"/>
    <x v="11"/>
    <x v="2"/>
    <x v="0"/>
    <s v=""/>
  </r>
  <r>
    <n v="4688"/>
    <s v="Activación Simcard"/>
    <s v="Monardes Letelier, Israel Rodolfo, CAM"/>
    <d v="2014-08-04T00:00:00"/>
    <x v="0"/>
    <d v="2014-08-04T00:00:00"/>
    <x v="1"/>
    <x v="1"/>
    <x v="0"/>
    <x v="0"/>
    <d v="2014-08-05T00:00:00"/>
    <x v="0"/>
    <x v="11"/>
    <x v="2"/>
    <x v="0"/>
    <s v=""/>
  </r>
  <r>
    <n v="4687"/>
    <s v="Reposición de minutos"/>
    <s v="Pavez Parra, Octavio Wenceslao, CAM"/>
    <d v="2014-08-04T00:00:00"/>
    <x v="0"/>
    <d v="2014-08-04T00:00:00"/>
    <x v="1"/>
    <x v="0"/>
    <x v="0"/>
    <x v="0"/>
    <d v="2014-08-05T00:00:00"/>
    <x v="0"/>
    <x v="11"/>
    <x v="2"/>
    <x v="0"/>
    <s v=""/>
  </r>
  <r>
    <n v="4686"/>
    <s v="PC  Notebook en mal estado"/>
    <s v="Hueicha Caripan, Mario Eugenio, CAM"/>
    <d v="2014-08-04T00:00:00"/>
    <x v="0"/>
    <d v="2014-08-04T00:00:00"/>
    <x v="4"/>
    <x v="0"/>
    <x v="0"/>
    <x v="1"/>
    <d v="2014-08-07T00:00:00"/>
    <x v="0"/>
    <x v="11"/>
    <x v="2"/>
    <x v="0"/>
    <s v=""/>
  </r>
  <r>
    <n v="4685"/>
    <s v="Reposición de Teléfono Móvil"/>
    <s v="Osorio Silva, Andrés Antonio, CAM"/>
    <d v="2014-08-04T00:00:00"/>
    <x v="0"/>
    <d v="2014-08-04T00:00:00"/>
    <x v="1"/>
    <x v="1"/>
    <x v="0"/>
    <x v="0"/>
    <d v="2014-08-05T00:00:00"/>
    <x v="0"/>
    <x v="11"/>
    <x v="2"/>
    <x v="0"/>
    <s v=""/>
  </r>
  <r>
    <n v="4684"/>
    <s v="Incidencia Activo Fijo"/>
    <s v="Andrade Escobar, Agustina Mabel, CAM"/>
    <d v="2014-08-04T00:00:00"/>
    <x v="0"/>
    <d v="2014-08-04T00:00:00"/>
    <x v="10"/>
    <x v="0"/>
    <x v="0"/>
    <x v="0"/>
    <d v="2014-08-05T00:00:00"/>
    <x v="0"/>
    <x v="11"/>
    <x v="2"/>
    <x v="0"/>
    <s v=""/>
  </r>
  <r>
    <n v="4683"/>
    <s v="CLAVE USUARIO"/>
    <s v="Valdes Navarrete, David Exequiel, CAM"/>
    <d v="2014-08-04T00:00:00"/>
    <x v="0"/>
    <d v="2014-08-04T00:00:00"/>
    <x v="10"/>
    <x v="0"/>
    <x v="0"/>
    <x v="0"/>
    <d v="2014-08-05T00:00:00"/>
    <x v="0"/>
    <x v="11"/>
    <x v="2"/>
    <x v="0"/>
    <s v=""/>
  </r>
  <r>
    <n v="4682"/>
    <s v="cuenta de dominio bloqueada"/>
    <s v="Avila Briones, Cristian Alberto, CAM"/>
    <d v="2014-08-04T00:00:00"/>
    <x v="0"/>
    <d v="2014-08-04T00:00:00"/>
    <x v="14"/>
    <x v="0"/>
    <x v="0"/>
    <x v="0"/>
    <d v="2014-08-05T00:00:00"/>
    <x v="0"/>
    <x v="11"/>
    <x v="2"/>
    <x v="0"/>
    <s v=""/>
  </r>
  <r>
    <n v="4681"/>
    <s v="SOLICITUD DE GESTION - NUEVA CONTRASEÑA"/>
    <s v="Ruz Salinas, Richard Alberto, CAM"/>
    <d v="2014-08-04T00:00:00"/>
    <x v="0"/>
    <d v="2014-08-04T00:00:00"/>
    <x v="14"/>
    <x v="0"/>
    <x v="0"/>
    <x v="0"/>
    <d v="2014-08-05T00:00:00"/>
    <x v="0"/>
    <x v="11"/>
    <x v="2"/>
    <x v="0"/>
    <s v=""/>
  </r>
  <r>
    <n v="4680"/>
    <s v="solicitud telefono"/>
    <s v="Garrido Saavedra, Mario Andres, CAM"/>
    <d v="2014-08-01T00:00:00"/>
    <x v="0"/>
    <d v="2014-08-04T00:00:00"/>
    <x v="12"/>
    <x v="0"/>
    <x v="0"/>
    <x v="3"/>
    <d v="2014-08-12T00:00:00"/>
    <x v="0"/>
    <x v="9"/>
    <x v="2"/>
    <x v="0"/>
    <s v=""/>
  </r>
  <r>
    <n v="4679"/>
    <s v="Facturas con problemas para validar"/>
    <s v="Ureta Perez, Paola, CAM"/>
    <d v="2014-08-01T00:00:00"/>
    <x v="0"/>
    <d v="2014-08-01T00:00:00"/>
    <x v="10"/>
    <x v="0"/>
    <x v="0"/>
    <x v="0"/>
    <d v="2014-08-04T00:00:00"/>
    <x v="0"/>
    <x v="11"/>
    <x v="2"/>
    <x v="0"/>
    <s v=""/>
  </r>
  <r>
    <n v="4678"/>
    <s v="Necesitamos ejecutar esta instrucción ,  TRUNCATE TABLE UNPACKER_LOG"/>
    <s v="Gonzalez Arredondo, Enrique Eduardo, CAM"/>
    <d v="2014-08-01T00:00:00"/>
    <x v="0"/>
    <d v="1899-12-30T00:00:00"/>
    <x v="14"/>
    <x v="0"/>
    <x v="0"/>
    <x v="0"/>
    <d v="2014-08-04T00:00:00"/>
    <x v="0"/>
    <x v="11"/>
    <x v="2"/>
    <x v="2"/>
    <s v="error"/>
  </r>
  <r>
    <n v="4677"/>
    <s v="Minutos"/>
    <s v="Sepulveda Salas, Vladimir Arnoldo, CAM"/>
    <d v="2014-08-01T00:00:00"/>
    <x v="0"/>
    <d v="2014-08-01T00:00:00"/>
    <x v="1"/>
    <x v="0"/>
    <x v="0"/>
    <x v="0"/>
    <d v="2014-08-04T00:00:00"/>
    <x v="0"/>
    <x v="11"/>
    <x v="2"/>
    <x v="0"/>
    <s v=""/>
  </r>
  <r>
    <n v="4676"/>
    <s v="Apertura cuenta  CHILEXPRESS"/>
    <s v="San Martin Toledo, Mauricio Ramon, CAM"/>
    <d v="2014-08-01T00:00:00"/>
    <x v="0"/>
    <d v="2014-08-01T00:00:00"/>
    <x v="0"/>
    <x v="0"/>
    <x v="0"/>
    <x v="0"/>
    <d v="2014-08-04T00:00:00"/>
    <x v="0"/>
    <x v="11"/>
    <x v="2"/>
    <x v="0"/>
    <s v=""/>
  </r>
  <r>
    <n v="4675"/>
    <s v="Favor enviar los archivos   CALLER_trail,  UNPACKER_trail"/>
    <s v="Gonzalez Arredondo, Enrique Eduardo, CAM"/>
    <d v="2014-08-01T00:00:00"/>
    <x v="0"/>
    <d v="1899-12-30T00:00:00"/>
    <x v="14"/>
    <x v="0"/>
    <x v="0"/>
    <x v="0"/>
    <d v="2014-08-04T00:00:00"/>
    <x v="0"/>
    <x v="11"/>
    <x v="2"/>
    <x v="2"/>
    <s v="error"/>
  </r>
  <r>
    <n v="4674"/>
    <s v="Permiso especial para ver outlook"/>
    <s v="Zarate Avila, Moises, CAM"/>
    <d v="2014-07-31T00:00:00"/>
    <x v="0"/>
    <d v="2014-07-31T00:00:00"/>
    <x v="0"/>
    <x v="0"/>
    <x v="0"/>
    <x v="0"/>
    <d v="2014-08-01T00:00:00"/>
    <x v="0"/>
    <x v="12"/>
    <x v="2"/>
    <x v="0"/>
    <s v=""/>
  </r>
  <r>
    <n v="4673"/>
    <s v="reporte insidencia"/>
    <s v="Andrade Escobar, Agustina Mabel, CAM"/>
    <d v="2014-07-31T00:00:00"/>
    <x v="0"/>
    <d v="2014-07-31T00:00:00"/>
    <x v="10"/>
    <x v="0"/>
    <x v="0"/>
    <x v="0"/>
    <d v="2014-08-01T00:00:00"/>
    <x v="0"/>
    <x v="12"/>
    <x v="2"/>
    <x v="0"/>
    <s v=""/>
  </r>
  <r>
    <n v="4672"/>
    <s v="Cables e archivos materiales SOT"/>
    <s v="Yañez Castillo, Luis Felipe, CAM"/>
    <d v="2014-07-31T00:00:00"/>
    <x v="0"/>
    <d v="2014-07-31T00:00:00"/>
    <x v="7"/>
    <x v="1"/>
    <x v="0"/>
    <x v="0"/>
    <d v="2014-08-01T00:00:00"/>
    <x v="0"/>
    <x v="12"/>
    <x v="2"/>
    <x v="0"/>
    <s v=""/>
  </r>
  <r>
    <n v="4671"/>
    <s v="Desbloqueo Contraseña"/>
    <s v="Bustamante Palmiño, Manuel Esteban, CAM"/>
    <d v="2014-07-31T00:00:00"/>
    <x v="0"/>
    <d v="2014-07-31T00:00:00"/>
    <x v="0"/>
    <x v="0"/>
    <x v="0"/>
    <x v="0"/>
    <d v="2014-08-01T00:00:00"/>
    <x v="0"/>
    <x v="12"/>
    <x v="2"/>
    <x v="0"/>
    <s v=""/>
  </r>
  <r>
    <n v="4670"/>
    <s v="Restitucion de minutos"/>
    <s v="Lagos Acuña, James Henry, CAM"/>
    <d v="2014-07-31T00:00:00"/>
    <x v="0"/>
    <d v="2014-07-31T00:00:00"/>
    <x v="1"/>
    <x v="0"/>
    <x v="0"/>
    <x v="0"/>
    <d v="2014-08-01T00:00:00"/>
    <x v="0"/>
    <x v="12"/>
    <x v="2"/>
    <x v="0"/>
    <s v=""/>
  </r>
  <r>
    <n v="4669"/>
    <s v="NUMERO 68393031 ON NET "/>
    <s v="Ramirez Figueroa, Miguel Angel, CAM"/>
    <d v="2014-07-31T00:00:00"/>
    <x v="0"/>
    <d v="2014-07-31T00:00:00"/>
    <x v="1"/>
    <x v="1"/>
    <x v="0"/>
    <x v="0"/>
    <d v="2014-08-01T00:00:00"/>
    <x v="0"/>
    <x v="12"/>
    <x v="2"/>
    <x v="0"/>
    <s v=""/>
  </r>
  <r>
    <n v="4668"/>
    <s v="ESTADOD E APLICACIONES PRIMEREAD TGC."/>
    <s v="Vera Matamala, Samuel Esteban, CAM"/>
    <d v="2014-07-31T00:00:00"/>
    <x v="0"/>
    <d v="1899-12-30T00:00:00"/>
    <x v="14"/>
    <x v="0"/>
    <x v="0"/>
    <x v="0"/>
    <d v="2014-08-01T00:00:00"/>
    <x v="0"/>
    <x v="12"/>
    <x v="2"/>
    <x v="2"/>
    <s v="error"/>
  </r>
  <r>
    <n v="4667"/>
    <s v="Restitución minutos on net"/>
    <s v="Elgueta Rojas, Deborah Lisset, CAM"/>
    <d v="2014-07-30T00:00:00"/>
    <x v="0"/>
    <d v="2014-07-31T00:00:00"/>
    <x v="1"/>
    <x v="0"/>
    <x v="0"/>
    <x v="0"/>
    <d v="2014-07-31T00:00:00"/>
    <x v="0"/>
    <x v="12"/>
    <x v="4"/>
    <x v="0"/>
    <s v=""/>
  </r>
  <r>
    <n v="4666"/>
    <s v="Bloqueo de contraseña"/>
    <s v="Martinez Fuentealba, Victor Alonso, CAM"/>
    <d v="2014-07-30T00:00:00"/>
    <x v="0"/>
    <d v="2014-07-31T00:00:00"/>
    <x v="0"/>
    <x v="0"/>
    <x v="1"/>
    <x v="0"/>
    <d v="2014-07-31T00:00:00"/>
    <x v="0"/>
    <x v="12"/>
    <x v="4"/>
    <x v="0"/>
    <s v=""/>
  </r>
  <r>
    <n v="4665"/>
    <s v="Solicita restituir minutos OnNet"/>
    <s v="Hormazábal Ortiz, Leonardo Antonio, CAM"/>
    <d v="2014-07-31T00:00:00"/>
    <x v="0"/>
    <d v="2014-07-31T00:00:00"/>
    <x v="1"/>
    <x v="0"/>
    <x v="1"/>
    <x v="0"/>
    <d v="2014-08-01T00:00:00"/>
    <x v="0"/>
    <x v="12"/>
    <x v="2"/>
    <x v="0"/>
    <s v=""/>
  </r>
  <r>
    <n v="4664"/>
    <s v="ejecute la siguiente sentencia en la base de datos  PRIME del servidor CHLCAMBD03,"/>
    <s v="Gonzalez Arredondo, Enrique Eduardo, CAM"/>
    <d v="2014-07-30T00:00:00"/>
    <x v="0"/>
    <d v="1899-12-30T00:00:00"/>
    <x v="14"/>
    <x v="0"/>
    <x v="0"/>
    <x v="0"/>
    <d v="2014-07-31T00:00:00"/>
    <x v="0"/>
    <x v="12"/>
    <x v="4"/>
    <x v="2"/>
    <s v="error"/>
  </r>
  <r>
    <n v="4663"/>
    <s v="min celular"/>
    <s v="Mackenney Aguilera, George Rodrigo, CAM"/>
    <d v="2014-07-30T00:00:00"/>
    <x v="0"/>
    <d v="2014-07-30T00:00:00"/>
    <x v="1"/>
    <x v="0"/>
    <x v="0"/>
    <x v="0"/>
    <d v="2014-07-31T00:00:00"/>
    <x v="0"/>
    <x v="12"/>
    <x v="4"/>
    <x v="0"/>
    <s v=""/>
  </r>
  <r>
    <n v="4662"/>
    <s v="Carpeta Compartida SOT, Prevención de Riesgos"/>
    <s v="Contreras Orellana, Paulo Alberto, CAM"/>
    <d v="2014-07-30T00:00:00"/>
    <x v="0"/>
    <d v="1899-12-30T00:00:00"/>
    <x v="14"/>
    <x v="0"/>
    <x v="0"/>
    <x v="0"/>
    <d v="2014-07-31T00:00:00"/>
    <x v="0"/>
    <x v="12"/>
    <x v="4"/>
    <x v="2"/>
    <s v="error"/>
  </r>
  <r>
    <n v="4661"/>
    <s v="Reinicio Contraseña"/>
    <s v="Gonzalez R., Enrique, CAM"/>
    <d v="2014-07-30T00:00:00"/>
    <x v="0"/>
    <d v="2014-07-30T00:00:00"/>
    <x v="0"/>
    <x v="1"/>
    <x v="0"/>
    <x v="0"/>
    <d v="2014-07-31T00:00:00"/>
    <x v="0"/>
    <x v="12"/>
    <x v="4"/>
    <x v="0"/>
    <m/>
  </r>
  <r>
    <n v="4660"/>
    <s v="Conformidad pendiente O/C 300311029852"/>
    <s v="Tapia González, Magda Grizel, CAM"/>
    <d v="2014-07-30T00:00:00"/>
    <x v="0"/>
    <d v="2014-07-30T00:00:00"/>
    <x v="10"/>
    <x v="0"/>
    <x v="0"/>
    <x v="0"/>
    <d v="2014-07-31T00:00:00"/>
    <x v="0"/>
    <x v="12"/>
    <x v="4"/>
    <x v="0"/>
    <m/>
  </r>
  <r>
    <n v="4659"/>
    <s v="Desbloqueo Clave Siot"/>
    <s v="Zuñiga Vasquez, Jorge Alberto, CAM"/>
    <d v="2014-07-30T00:00:00"/>
    <x v="0"/>
    <d v="2014-07-30T00:00:00"/>
    <x v="5"/>
    <x v="1"/>
    <x v="0"/>
    <x v="0"/>
    <d v="2014-07-31T00:00:00"/>
    <x v="0"/>
    <x v="12"/>
    <x v="4"/>
    <x v="0"/>
    <m/>
  </r>
  <r>
    <n v="4658"/>
    <s v="Requerimiento A TI"/>
    <s v="Vera Sepulveda, Juan Carlos, CAM"/>
    <d v="2014-07-30T00:00:00"/>
    <x v="0"/>
    <d v="1899-12-30T00:00:00"/>
    <x v="14"/>
    <x v="1"/>
    <x v="0"/>
    <x v="0"/>
    <d v="2014-07-31T00:00:00"/>
    <x v="0"/>
    <x v="12"/>
    <x v="4"/>
    <x v="2"/>
    <m/>
  </r>
  <r>
    <n v="4657"/>
    <s v="NUEVAMENTE ERROR"/>
    <s v="Flores Ramirez, Alicia Alejandra, CAM"/>
    <d v="2014-07-30T00:00:00"/>
    <x v="0"/>
    <d v="2014-07-30T00:00:00"/>
    <x v="10"/>
    <x v="0"/>
    <x v="0"/>
    <x v="0"/>
    <d v="2014-07-31T00:00:00"/>
    <x v="0"/>
    <x v="12"/>
    <x v="4"/>
    <x v="0"/>
    <m/>
  </r>
  <r>
    <n v="4656"/>
    <s v="Pagos de Boletas de honorarios a través del Informe de Gastos"/>
    <s v="Ureta Perez, Paola, CAM"/>
    <d v="2014-07-30T00:00:00"/>
    <x v="0"/>
    <d v="2014-07-30T00:00:00"/>
    <x v="10"/>
    <x v="0"/>
    <x v="0"/>
    <x v="0"/>
    <d v="2014-07-31T00:00:00"/>
    <x v="0"/>
    <x v="12"/>
    <x v="4"/>
    <x v="0"/>
    <m/>
  </r>
  <r>
    <n v="4655"/>
    <s v="Desbloqueo de contraseña"/>
    <s v="Castro Mery,Yeimei, CAM"/>
    <d v="2014-07-29T00:00:00"/>
    <x v="0"/>
    <d v="1899-12-30T00:00:00"/>
    <x v="14"/>
    <x v="0"/>
    <x v="0"/>
    <x v="0"/>
    <d v="2014-07-30T00:00:00"/>
    <x v="0"/>
    <x v="12"/>
    <x v="4"/>
    <x v="2"/>
    <m/>
  </r>
  <r>
    <n v="4654"/>
    <s v="Problemas de conexión a la base de datos "/>
    <s v="Gonzalez Arredondo, Enrique Eduardo, CAM"/>
    <d v="2014-07-29T00:00:00"/>
    <x v="0"/>
    <d v="1899-12-30T00:00:00"/>
    <x v="14"/>
    <x v="0"/>
    <x v="0"/>
    <x v="0"/>
    <d v="2014-07-30T00:00:00"/>
    <x v="0"/>
    <x v="12"/>
    <x v="4"/>
    <x v="2"/>
    <m/>
  </r>
  <r>
    <n v="4653"/>
    <s v="Desbloqueo de cuenta"/>
    <s v="Varas Contreras, America Luz, CAM"/>
    <d v="2014-07-29T00:00:00"/>
    <x v="0"/>
    <d v="1899-12-30T00:00:00"/>
    <x v="14"/>
    <x v="0"/>
    <x v="0"/>
    <x v="0"/>
    <d v="2014-07-30T00:00:00"/>
    <x v="0"/>
    <x v="12"/>
    <x v="4"/>
    <x v="2"/>
    <m/>
  </r>
  <r>
    <n v="4652"/>
    <s v="Creación carpeta compartida OOCC"/>
    <s v="Contreras Orellana, Paulo Alberto, CAM"/>
    <d v="2014-07-29T00:00:00"/>
    <x v="0"/>
    <d v="1899-12-30T00:00:00"/>
    <x v="14"/>
    <x v="0"/>
    <x v="0"/>
    <x v="0"/>
    <d v="2014-07-30T00:00:00"/>
    <x v="0"/>
    <x v="12"/>
    <x v="4"/>
    <x v="2"/>
    <m/>
  </r>
  <r>
    <n v="4651"/>
    <s v="PROBLEMAS CON SYNERGIA"/>
    <s v="Castro Mery,Yeimei, CAM"/>
    <d v="2014-07-29T00:00:00"/>
    <x v="0"/>
    <d v="2014-07-29T00:00:00"/>
    <x v="5"/>
    <x v="0"/>
    <x v="0"/>
    <x v="0"/>
    <d v="2014-07-30T00:00:00"/>
    <x v="0"/>
    <x v="12"/>
    <x v="4"/>
    <x v="0"/>
    <m/>
  </r>
  <r>
    <n v="4650"/>
    <s v="Restitución Tarjeta Sim Card"/>
    <s v="Nilo Elgueta, Cristobal Ignacio, CAM"/>
    <d v="2014-07-29T00:00:00"/>
    <x v="0"/>
    <d v="2014-08-01T00:00:00"/>
    <x v="12"/>
    <x v="0"/>
    <x v="0"/>
    <x v="3"/>
    <d v="2014-08-07T00:00:00"/>
    <x v="0"/>
    <x v="11"/>
    <x v="2"/>
    <x v="0"/>
    <m/>
  </r>
  <r>
    <n v="4649"/>
    <s v="Ingreso Coordinador de Obras Civiles"/>
    <s v="Dossi Muñoz, Carolina, CAM"/>
    <d v="2014-07-28T00:00:00"/>
    <x v="0"/>
    <d v="2014-07-28T00:00:00"/>
    <x v="0"/>
    <x v="0"/>
    <x v="0"/>
    <x v="0"/>
    <d v="2014-07-29T00:00:00"/>
    <x v="0"/>
    <x v="12"/>
    <x v="4"/>
    <x v="0"/>
    <m/>
  </r>
  <r>
    <n v="4648"/>
    <s v="Permisos Carpeta"/>
    <s v="Escobar Chacon, Juan Pablo, CAM"/>
    <d v="2014-07-28T00:00:00"/>
    <x v="0"/>
    <d v="1899-12-30T00:00:00"/>
    <x v="14"/>
    <x v="0"/>
    <x v="0"/>
    <x v="0"/>
    <d v="2014-07-29T00:00:00"/>
    <x v="0"/>
    <x v="12"/>
    <x v="4"/>
    <x v="2"/>
    <m/>
  </r>
  <r>
    <n v="4647"/>
    <s v="Acceso carpeta"/>
    <s v="Vasquez Ramirez, Enzo Omar, CAM"/>
    <d v="2014-07-28T00:00:00"/>
    <x v="0"/>
    <d v="1899-12-30T00:00:00"/>
    <x v="14"/>
    <x v="0"/>
    <x v="0"/>
    <x v="0"/>
    <d v="2014-07-29T00:00:00"/>
    <x v="0"/>
    <x v="12"/>
    <x v="4"/>
    <x v="2"/>
    <m/>
  </r>
  <r>
    <n v="4646"/>
    <s v="Minutos"/>
    <s v="Pajkuric Bustos, Ernesto Andrés, CAM"/>
    <d v="2014-07-28T00:00:00"/>
    <x v="0"/>
    <d v="2014-07-28T00:00:00"/>
    <x v="1"/>
    <x v="1"/>
    <x v="1"/>
    <x v="0"/>
    <d v="2014-07-29T00:00:00"/>
    <x v="0"/>
    <x v="12"/>
    <x v="4"/>
    <x v="0"/>
    <m/>
  </r>
  <r>
    <n v="4645"/>
    <s v="Minutos Adicionales"/>
    <s v="Villalobos Saa, Luis Efrain, CAM"/>
    <d v="2014-07-28T00:00:00"/>
    <x v="0"/>
    <d v="2014-07-28T00:00:00"/>
    <x v="1"/>
    <x v="0"/>
    <x v="0"/>
    <x v="0"/>
    <d v="2014-07-29T00:00:00"/>
    <x v="0"/>
    <x v="12"/>
    <x v="4"/>
    <x v="0"/>
    <m/>
  </r>
  <r>
    <n v="4644"/>
    <s v="tonner impresora Zenteno 1"/>
    <s v="Storch Perez, Juan Carlos, CAM"/>
    <d v="2014-07-28T00:00:00"/>
    <x v="0"/>
    <d v="2014-07-28T00:00:00"/>
    <x v="3"/>
    <x v="1"/>
    <x v="0"/>
    <x v="0"/>
    <d v="2014-07-29T00:00:00"/>
    <x v="0"/>
    <x v="12"/>
    <x v="4"/>
    <x v="0"/>
    <m/>
  </r>
  <r>
    <n v="4643"/>
    <s v="Modificación de dirección"/>
    <s v="Lopez Olate, Abraham Esteban, CAM"/>
    <d v="2014-07-28T00:00:00"/>
    <x v="0"/>
    <d v="2014-07-28T00:00:00"/>
    <x v="0"/>
    <x v="0"/>
    <x v="0"/>
    <x v="0"/>
    <d v="2014-07-29T00:00:00"/>
    <x v="0"/>
    <x v="12"/>
    <x v="4"/>
    <x v="0"/>
    <m/>
  </r>
  <r>
    <n v="4642"/>
    <s v="Notebook-celular"/>
    <s v="Garrido Saavedra, Mario Andres, CAM"/>
    <d v="2014-07-28T00:00:00"/>
    <x v="0"/>
    <d v="2014-07-29T00:00:00"/>
    <x v="22"/>
    <x v="0"/>
    <x v="0"/>
    <x v="6"/>
    <d v="2014-08-04T00:00:00"/>
    <x v="0"/>
    <x v="11"/>
    <x v="2"/>
    <x v="0"/>
    <m/>
  </r>
  <r>
    <n v="4641"/>
    <s v="Acceso a carpeta compartida"/>
    <s v="Gonzalez Parra, Sergio Alberto, CAM"/>
    <d v="2014-07-28T00:00:00"/>
    <x v="0"/>
    <d v="2014-07-28T00:00:00"/>
    <x v="7"/>
    <x v="0"/>
    <x v="0"/>
    <x v="0"/>
    <d v="2014-07-29T00:00:00"/>
    <x v="0"/>
    <x v="12"/>
    <x v="4"/>
    <x v="0"/>
    <m/>
  </r>
  <r>
    <n v="4640"/>
    <s v="reiniciar servicio caller"/>
    <s v="Pavez Nuñez, Walter, CAM"/>
    <d v="2014-07-28T00:00:00"/>
    <x v="0"/>
    <d v="1899-12-30T00:00:00"/>
    <x v="14"/>
    <x v="0"/>
    <x v="0"/>
    <x v="0"/>
    <d v="2014-07-29T00:00:00"/>
    <x v="0"/>
    <x v="12"/>
    <x v="4"/>
    <x v="2"/>
    <m/>
  </r>
  <r>
    <n v="4639"/>
    <s v="solicitud acceso compartido"/>
    <s v="Garrido Saavedra, Mario Andres, CAM"/>
    <d v="2014-07-28T00:00:00"/>
    <x v="0"/>
    <d v="2014-07-28T00:00:00"/>
    <x v="7"/>
    <x v="1"/>
    <x v="0"/>
    <x v="0"/>
    <d v="2014-07-29T00:00:00"/>
    <x v="0"/>
    <x v="12"/>
    <x v="4"/>
    <x v="0"/>
    <m/>
  </r>
  <r>
    <n v="4638"/>
    <s v="bloqueo contraseña"/>
    <s v="Camaggi Garrido, Marcelo Andrés, EXTERNO"/>
    <d v="2014-07-28T00:00:00"/>
    <x v="0"/>
    <d v="2014-07-28T00:00:00"/>
    <x v="21"/>
    <x v="1"/>
    <x v="0"/>
    <x v="0"/>
    <d v="2014-07-29T00:00:00"/>
    <x v="0"/>
    <x v="12"/>
    <x v="4"/>
    <x v="0"/>
    <m/>
  </r>
  <r>
    <n v="4637"/>
    <s v="Bloqueo de celular"/>
    <s v="Ortega Zapata, Alfonso Miguel, CAM"/>
    <d v="2014-07-28T00:00:00"/>
    <x v="0"/>
    <d v="2014-08-01T00:00:00"/>
    <x v="12"/>
    <x v="1"/>
    <x v="0"/>
    <x v="3"/>
    <d v="2014-08-06T00:00:00"/>
    <x v="0"/>
    <x v="11"/>
    <x v="2"/>
    <x v="0"/>
    <m/>
  </r>
  <r>
    <n v="4636"/>
    <s v="Habilitación Oficina Zenteno 1 "/>
    <s v="Muñoz Contreras, Raul, CAM"/>
    <d v="2014-07-28T00:00:00"/>
    <x v="0"/>
    <d v="2014-08-04T00:00:00"/>
    <x v="19"/>
    <x v="0"/>
    <x v="0"/>
    <x v="1"/>
    <d v="2014-07-31T00:00:00"/>
    <x v="0"/>
    <x v="12"/>
    <x v="4"/>
    <x v="3"/>
    <m/>
  </r>
  <r>
    <n v="4635"/>
    <s v="Desbloqueo Contaseña"/>
    <s v="Lagos Acuña, Christopher Joseph, CAM"/>
    <d v="2014-07-28T00:00:00"/>
    <x v="0"/>
    <d v="2014-07-28T00:00:00"/>
    <x v="0"/>
    <x v="0"/>
    <x v="0"/>
    <x v="0"/>
    <d v="2014-07-29T00:00:00"/>
    <x v="0"/>
    <x v="12"/>
    <x v="4"/>
    <x v="0"/>
    <m/>
  </r>
  <r>
    <n v="4634"/>
    <s v="Favor enviar los archivos   CALLER_trail,  UNPACKER_trail"/>
    <s v="Gonzalez Arredondo, Enrique Eduardo, CAM"/>
    <d v="2014-07-28T00:00:00"/>
    <x v="0"/>
    <d v="1899-12-30T00:00:00"/>
    <x v="14"/>
    <x v="0"/>
    <x v="0"/>
    <x v="0"/>
    <d v="2014-07-29T00:00:00"/>
    <x v="0"/>
    <x v="12"/>
    <x v="4"/>
    <x v="2"/>
    <m/>
  </r>
  <r>
    <n v="4633"/>
    <s v="Problemas Telefono IP"/>
    <s v="Araneda Saldías, Luis Alfonso, CAM"/>
    <d v="2014-07-28T00:00:00"/>
    <x v="0"/>
    <d v="2014-07-28T00:00:00"/>
    <x v="2"/>
    <x v="0"/>
    <x v="0"/>
    <x v="0"/>
    <d v="2014-07-29T00:00:00"/>
    <x v="0"/>
    <x v="12"/>
    <x v="4"/>
    <x v="0"/>
    <m/>
  </r>
  <r>
    <n v="4632"/>
    <s v="Bloqueo Clave"/>
    <s v="Bulnes Vergara, Marco Aurelio, CAM"/>
    <d v="2014-07-28T00:00:00"/>
    <x v="0"/>
    <d v="2014-07-28T00:00:00"/>
    <x v="0"/>
    <x v="1"/>
    <x v="0"/>
    <x v="0"/>
    <d v="2014-07-29T00:00:00"/>
    <x v="0"/>
    <x v="12"/>
    <x v="4"/>
    <x v="0"/>
    <m/>
  </r>
  <r>
    <n v="4631"/>
    <s v="Reset Clave"/>
    <s v="Moreno Pailañir, Eugenio, EXTERNO"/>
    <d v="2014-07-28T00:00:00"/>
    <x v="0"/>
    <d v="2014-07-28T00:00:00"/>
    <x v="0"/>
    <x v="1"/>
    <x v="0"/>
    <x v="0"/>
    <d v="2014-07-29T00:00:00"/>
    <x v="0"/>
    <x v="12"/>
    <x v="4"/>
    <x v="0"/>
    <m/>
  </r>
  <r>
    <n v="4630"/>
    <s v="acceso a carpeta"/>
    <s v="Gallardo Astudillo, Sebastian Alonso, CAM"/>
    <d v="2014-07-25T00:00:00"/>
    <x v="0"/>
    <d v="1899-12-30T00:00:00"/>
    <x v="14"/>
    <x v="1"/>
    <x v="0"/>
    <x v="0"/>
    <d v="2014-07-28T00:00:00"/>
    <x v="0"/>
    <x v="12"/>
    <x v="4"/>
    <x v="2"/>
    <m/>
  </r>
  <r>
    <n v="4629"/>
    <s v="Cuenta de dominio Bloqueada"/>
    <s v="Prieto Acuña, Francisco Javier, CAM"/>
    <d v="2014-07-25T00:00:00"/>
    <x v="0"/>
    <d v="1899-12-30T00:00:00"/>
    <x v="14"/>
    <x v="1"/>
    <x v="0"/>
    <x v="0"/>
    <d v="2014-07-28T00:00:00"/>
    <x v="0"/>
    <x v="12"/>
    <x v="4"/>
    <x v="2"/>
    <m/>
  </r>
  <r>
    <n v="4628"/>
    <s v="PRIMEWEB CRM:0011602"/>
    <s v="Pavez Nuñez, Walter, CAM"/>
    <d v="2014-07-25T00:00:00"/>
    <x v="0"/>
    <d v="1899-12-30T00:00:00"/>
    <x v="14"/>
    <x v="0"/>
    <x v="0"/>
    <x v="0"/>
    <d v="2014-07-28T00:00:00"/>
    <x v="0"/>
    <x v="12"/>
    <x v="4"/>
    <x v="2"/>
    <m/>
  </r>
  <r>
    <n v="4627"/>
    <s v="minutos "/>
    <s v="Flores Ahumada, Manuel Alejandro, CAM"/>
    <d v="2014-07-25T00:00:00"/>
    <x v="0"/>
    <d v="2014-07-25T00:00:00"/>
    <x v="1"/>
    <x v="0"/>
    <x v="0"/>
    <x v="0"/>
    <d v="2014-07-28T00:00:00"/>
    <x v="0"/>
    <x v="12"/>
    <x v="4"/>
    <x v="0"/>
    <m/>
  </r>
  <r>
    <n v="4626"/>
    <s v="PDM 51584 error en oracle"/>
    <s v="San Martin Toledo, Mauricio Ramon, CAM"/>
    <d v="2014-07-24T00:00:00"/>
    <x v="0"/>
    <d v="2014-07-24T00:00:00"/>
    <x v="10"/>
    <x v="0"/>
    <x v="0"/>
    <x v="0"/>
    <d v="2014-07-25T00:00:00"/>
    <x v="0"/>
    <x v="13"/>
    <x v="4"/>
    <x v="0"/>
    <m/>
  </r>
  <r>
    <n v="4625"/>
    <s v="Consulta PrimeGuard"/>
    <s v="Monardes Letelier, Israel Rodolfo, CAM"/>
    <d v="2014-07-24T00:00:00"/>
    <x v="0"/>
    <d v="1899-12-30T00:00:00"/>
    <x v="14"/>
    <x v="0"/>
    <x v="0"/>
    <x v="0"/>
    <d v="2014-07-25T00:00:00"/>
    <x v="0"/>
    <x v="13"/>
    <x v="4"/>
    <x v="2"/>
    <m/>
  </r>
  <r>
    <n v="4624"/>
    <s v="Correo Reclutamiento,"/>
    <s v="Dossi Muñoz, Carolina, CAM"/>
    <d v="2014-07-24T00:00:00"/>
    <x v="0"/>
    <d v="2014-07-24T00:00:00"/>
    <x v="0"/>
    <x v="1"/>
    <x v="0"/>
    <x v="0"/>
    <d v="2014-07-25T00:00:00"/>
    <x v="0"/>
    <x v="13"/>
    <x v="4"/>
    <x v="0"/>
    <m/>
  </r>
  <r>
    <n v="4623"/>
    <s v="Problema en Acceso carptea compartida"/>
    <s v="Sanchez Marchant, Loreto, CAM"/>
    <d v="2014-07-24T00:00:00"/>
    <x v="0"/>
    <d v="2014-07-24T00:00:00"/>
    <x v="7"/>
    <x v="0"/>
    <x v="0"/>
    <x v="0"/>
    <d v="2014-07-25T00:00:00"/>
    <x v="0"/>
    <x v="13"/>
    <x v="4"/>
    <x v="0"/>
    <m/>
  </r>
  <r>
    <n v="4622"/>
    <s v="ROBELMAS PARA ACCEDER A AMBIENTE ANTIGUO DE ORACLE"/>
    <s v="Ruz Salinas, Richard Alberto, CAM"/>
    <d v="2014-07-24T00:00:00"/>
    <x v="0"/>
    <d v="2014-07-24T00:00:00"/>
    <x v="10"/>
    <x v="1"/>
    <x v="0"/>
    <x v="0"/>
    <d v="2014-07-25T00:00:00"/>
    <x v="0"/>
    <x v="13"/>
    <x v="4"/>
    <x v="0"/>
    <m/>
  </r>
  <r>
    <n v="4621"/>
    <s v="Permisos camfserver"/>
    <s v="Ramirez Vergara, Joseline, CAM"/>
    <d v="2014-07-24T00:00:00"/>
    <x v="0"/>
    <d v="1899-12-30T00:00:00"/>
    <x v="14"/>
    <x v="0"/>
    <x v="0"/>
    <x v="0"/>
    <d v="2014-07-25T00:00:00"/>
    <x v="0"/>
    <x v="13"/>
    <x v="4"/>
    <x v="2"/>
    <m/>
  </r>
  <r>
    <n v="4620"/>
    <s v="Versión PRIMEGUARD"/>
    <s v="Monardes Letelier, Israel Rodolfo, CAM"/>
    <d v="2014-07-23T00:00:00"/>
    <x v="0"/>
    <d v="1899-12-30T00:00:00"/>
    <x v="14"/>
    <x v="0"/>
    <x v="0"/>
    <x v="0"/>
    <d v="2014-07-24T00:00:00"/>
    <x v="0"/>
    <x v="13"/>
    <x v="4"/>
    <x v="2"/>
    <m/>
  </r>
  <r>
    <n v="4619"/>
    <s v="Descarga"/>
    <s v="Meza Madariaga, Daniella Fernanda, CAM"/>
    <d v="2014-07-23T00:00:00"/>
    <x v="0"/>
    <d v="1899-12-30T00:00:00"/>
    <x v="14"/>
    <x v="0"/>
    <x v="0"/>
    <x v="0"/>
    <d v="2014-07-24T00:00:00"/>
    <x v="0"/>
    <x v="13"/>
    <x v="4"/>
    <x v="2"/>
    <m/>
  </r>
  <r>
    <n v="4618"/>
    <s v="Bloqueo de cuenta"/>
    <s v="Zarate Avila, Moises, CAM"/>
    <d v="2014-07-23T00:00:00"/>
    <x v="0"/>
    <d v="1899-12-30T00:00:00"/>
    <x v="14"/>
    <x v="0"/>
    <x v="0"/>
    <x v="0"/>
    <d v="2014-07-24T00:00:00"/>
    <x v="0"/>
    <x v="13"/>
    <x v="4"/>
    <x v="2"/>
    <m/>
  </r>
  <r>
    <n v="4617"/>
    <s v="consulta celular"/>
    <s v="Mackenney Aguilera, George Rodrigo, CAM"/>
    <d v="2014-07-23T00:00:00"/>
    <x v="0"/>
    <d v="2014-07-23T00:00:00"/>
    <x v="1"/>
    <x v="1"/>
    <x v="0"/>
    <x v="0"/>
    <d v="2014-07-24T00:00:00"/>
    <x v="0"/>
    <x v="13"/>
    <x v="4"/>
    <x v="0"/>
    <m/>
  </r>
  <r>
    <n v="4616"/>
    <s v="falta cargadores en equipos"/>
    <s v="Salinas Bustos, Max Leonardo, CAM"/>
    <d v="2014-07-18T00:00:00"/>
    <x v="1"/>
    <d v="1899-12-30T00:00:00"/>
    <x v="12"/>
    <x v="0"/>
    <x v="0"/>
    <x v="3"/>
    <d v="2014-07-29T00:00:00"/>
    <x v="0"/>
    <x v="12"/>
    <x v="4"/>
    <x v="2"/>
    <m/>
  </r>
  <r>
    <n v="4615"/>
    <s v="Reseteo Clave"/>
    <s v="Vasquez Ramirez, Enzo Omar, CAM"/>
    <d v="2014-07-18T00:00:00"/>
    <x v="0"/>
    <d v="2014-07-18T00:00:00"/>
    <x v="0"/>
    <x v="0"/>
    <x v="0"/>
    <x v="0"/>
    <d v="2014-07-21T00:00:00"/>
    <x v="0"/>
    <x v="13"/>
    <x v="4"/>
    <x v="0"/>
    <m/>
  </r>
  <r>
    <n v="4614"/>
    <s v="Ingreso Técnico en administración de Flota"/>
    <s v="Dossi Muñoz, Carolina, CAM"/>
    <d v="2014-07-18T00:00:00"/>
    <x v="0"/>
    <d v="2014-07-18T00:00:00"/>
    <x v="0"/>
    <x v="0"/>
    <x v="0"/>
    <x v="0"/>
    <d v="2014-07-21T00:00:00"/>
    <x v="0"/>
    <x v="13"/>
    <x v="4"/>
    <x v="0"/>
    <m/>
  </r>
  <r>
    <n v="4613"/>
    <s v="Ingreso Contador Regional "/>
    <s v="Dossi Muñoz, Carolina, CAM"/>
    <d v="2014-07-18T00:00:00"/>
    <x v="0"/>
    <d v="2014-07-18T00:00:00"/>
    <x v="0"/>
    <x v="0"/>
    <x v="0"/>
    <x v="0"/>
    <d v="2014-07-21T00:00:00"/>
    <x v="0"/>
    <x v="13"/>
    <x v="4"/>
    <x v="0"/>
    <m/>
  </r>
  <r>
    <n v="4612"/>
    <s v="Problemas con Oracle"/>
    <s v="Pino Carmona, Eduardo Gabriel, CAM"/>
    <d v="2014-07-22T00:00:00"/>
    <x v="0"/>
    <d v="2014-07-23T00:00:00"/>
    <x v="10"/>
    <x v="0"/>
    <x v="0"/>
    <x v="0"/>
    <d v="2014-07-23T00:00:00"/>
    <x v="0"/>
    <x v="13"/>
    <x v="4"/>
    <x v="0"/>
    <m/>
  </r>
  <r>
    <n v="4611"/>
    <s v="LISTADO DE MATERIALES - LL/EE CAM CHILE "/>
    <s v="Orquera Orellana, David Mauricio, CAM"/>
    <d v="2014-07-23T00:00:00"/>
    <x v="0"/>
    <d v="2014-07-24T00:00:00"/>
    <x v="22"/>
    <x v="0"/>
    <x v="0"/>
    <x v="6"/>
    <d v="2014-07-30T00:00:00"/>
    <x v="0"/>
    <x v="12"/>
    <x v="4"/>
    <x v="0"/>
    <m/>
  </r>
  <r>
    <n v="4610"/>
    <s v="Minutos 94412378"/>
    <s v="Gonzalez Parra, Sergio Alberto, CAM"/>
    <d v="2014-07-04T00:00:00"/>
    <x v="0"/>
    <d v="2014-07-04T00:00:00"/>
    <x v="1"/>
    <x v="0"/>
    <x v="0"/>
    <x v="0"/>
    <d v="2014-07-07T00:00:00"/>
    <x v="0"/>
    <x v="14"/>
    <x v="4"/>
    <x v="0"/>
    <m/>
  </r>
  <r>
    <n v="4609"/>
    <s v="No hay acceso al compartido."/>
    <s v="Carrasco Briones, Rodrigo, CAM"/>
    <d v="2014-07-23T00:00:00"/>
    <x v="0"/>
    <d v="2014-07-23T00:00:00"/>
    <x v="7"/>
    <x v="1"/>
    <x v="0"/>
    <x v="0"/>
    <d v="2014-07-24T00:00:00"/>
    <x v="0"/>
    <x v="13"/>
    <x v="4"/>
    <x v="0"/>
    <m/>
  </r>
  <r>
    <n v="4608"/>
    <s v="Configuar Anexo SOT CHL"/>
    <s v="Cabello Machuca, Cristian Andrés, CAM"/>
    <d v="2014-07-22T00:00:00"/>
    <x v="0"/>
    <d v="2014-07-22T00:00:00"/>
    <x v="2"/>
    <x v="0"/>
    <x v="0"/>
    <x v="0"/>
    <d v="2014-07-23T00:00:00"/>
    <x v="0"/>
    <x v="13"/>
    <x v="4"/>
    <x v="0"/>
    <m/>
  </r>
  <r>
    <n v="4607"/>
    <s v="Ingreso Administrativo"/>
    <s v="Dossi Muñoz, Carolina, CAM"/>
    <d v="2014-07-18T00:00:00"/>
    <x v="0"/>
    <d v="2014-07-18T00:00:00"/>
    <x v="0"/>
    <x v="0"/>
    <x v="0"/>
    <x v="0"/>
    <d v="2014-07-21T00:00:00"/>
    <x v="0"/>
    <x v="13"/>
    <x v="4"/>
    <x v="0"/>
    <m/>
  </r>
  <r>
    <n v="4606"/>
    <s v="Ingreso Contador Regional "/>
    <s v="Dossi Muñoz, Carolina, CAM"/>
    <d v="2014-07-22T00:00:00"/>
    <x v="0"/>
    <d v="2014-07-22T00:00:00"/>
    <x v="12"/>
    <x v="0"/>
    <x v="0"/>
    <x v="3"/>
    <d v="2014-07-31T00:00:00"/>
    <x v="0"/>
    <x v="12"/>
    <x v="4"/>
    <x v="0"/>
    <m/>
  </r>
  <r>
    <n v="4605"/>
    <s v="desbloqueo clave de red"/>
    <s v="Zarate Avila, Moises, CAM"/>
    <d v="2014-07-22T00:00:00"/>
    <x v="0"/>
    <d v="2014-07-22T00:00:00"/>
    <x v="0"/>
    <x v="0"/>
    <x v="0"/>
    <x v="0"/>
    <d v="2014-07-23T00:00:00"/>
    <x v="0"/>
    <x v="13"/>
    <x v="4"/>
    <x v="0"/>
    <m/>
  </r>
  <r>
    <n v="4604"/>
    <s v="Solicitud de telefonia celular"/>
    <s v="Belmar Ramirez, Nelson Andres, CAM"/>
    <d v="2014-07-08T00:00:00"/>
    <x v="0"/>
    <d v="2014-07-22T00:00:00"/>
    <x v="12"/>
    <x v="0"/>
    <x v="0"/>
    <x v="3"/>
    <d v="2014-07-18T00:00:00"/>
    <x v="0"/>
    <x v="15"/>
    <x v="4"/>
    <x v="3"/>
    <m/>
  </r>
  <r>
    <n v="4603"/>
    <s v="Plan De Datos"/>
    <s v="Belmar Ramirez, Nelson Andres, CAM"/>
    <d v="2014-07-20T00:00:00"/>
    <x v="0"/>
    <d v="2014-08-05T00:00:00"/>
    <x v="12"/>
    <x v="0"/>
    <x v="0"/>
    <x v="3"/>
    <d v="2014-07-29T00:00:00"/>
    <x v="0"/>
    <x v="12"/>
    <x v="4"/>
    <x v="3"/>
    <m/>
  </r>
  <r>
    <n v="4602"/>
    <s v="Favor bloquear chip celular 94691416"/>
    <s v="Garay Espinoza, Jorge Andres, CAM"/>
    <d v="2014-07-03T00:00:00"/>
    <x v="0"/>
    <d v="2014-07-22T00:00:00"/>
    <x v="12"/>
    <x v="0"/>
    <x v="0"/>
    <x v="3"/>
    <d v="2014-07-14T00:00:00"/>
    <x v="0"/>
    <x v="15"/>
    <x v="4"/>
    <x v="3"/>
    <m/>
  </r>
  <r>
    <n v="4601"/>
    <s v="Solicitud de toners (area conexiones)"/>
    <s v="Schmidt Contreras, Ingrid Angélica, CAM"/>
    <d v="2014-07-21T00:00:00"/>
    <x v="0"/>
    <d v="2014-07-22T00:00:00"/>
    <x v="3"/>
    <x v="0"/>
    <x v="0"/>
    <x v="0"/>
    <d v="2014-07-22T00:00:00"/>
    <x v="0"/>
    <x v="13"/>
    <x v="4"/>
    <x v="0"/>
    <m/>
  </r>
  <r>
    <n v="4600"/>
    <s v="Reposición de Teléfono Móvil"/>
    <s v="Alcarruz Bernal, Cristian Erwin, CAM"/>
    <d v="2014-07-21T00:00:00"/>
    <x v="0"/>
    <d v="2014-07-25T00:00:00"/>
    <x v="12"/>
    <x v="0"/>
    <x v="0"/>
    <x v="3"/>
    <d v="2014-07-30T00:00:00"/>
    <x v="0"/>
    <x v="12"/>
    <x v="4"/>
    <x v="0"/>
    <m/>
  </r>
  <r>
    <n v="4599"/>
    <s v="Carpeta de RRHH compartida "/>
    <s v="Jara San Martin, Rene Mauricio, CAM"/>
    <d v="2014-07-21T00:00:00"/>
    <x v="0"/>
    <d v="2014-07-21T00:00:00"/>
    <x v="2"/>
    <x v="1"/>
    <x v="0"/>
    <x v="0"/>
    <d v="2014-07-22T00:00:00"/>
    <x v="0"/>
    <x v="13"/>
    <x v="4"/>
    <x v="0"/>
    <m/>
  </r>
  <r>
    <n v="4598"/>
    <s v="Ingreso Personal SOT Secretario Técnico"/>
    <s v="Dossi Muñoz, Carolina, CAM"/>
    <d v="2014-07-22T00:00:00"/>
    <x v="0"/>
    <d v="2014-07-22T00:00:00"/>
    <x v="0"/>
    <x v="0"/>
    <x v="0"/>
    <x v="0"/>
    <d v="2014-07-23T00:00:00"/>
    <x v="0"/>
    <x v="13"/>
    <x v="4"/>
    <x v="0"/>
    <m/>
  </r>
  <r>
    <n v="4597"/>
    <s v="Sin Syntegra, pero con acceso a los equipos por software propietario"/>
    <s v="Monardes Letelier, Israel Rodolfo, CAM"/>
    <d v="2014-07-21T00:00:00"/>
    <x v="0"/>
    <d v="2014-07-21T00:00:00"/>
    <x v="5"/>
    <x v="0"/>
    <x v="0"/>
    <x v="0"/>
    <d v="2014-07-22T00:00:00"/>
    <x v="0"/>
    <x v="13"/>
    <x v="4"/>
    <x v="0"/>
    <m/>
  </r>
  <r>
    <n v="4596"/>
    <s v="Acceso carpeta corporativa"/>
    <s v="Brantt Zumarán, Claudia Andrea, CAM"/>
    <d v="2014-07-22T00:00:00"/>
    <x v="0"/>
    <d v="1899-12-30T00:00:00"/>
    <x v="14"/>
    <x v="0"/>
    <x v="0"/>
    <x v="0"/>
    <d v="2014-07-23T00:00:00"/>
    <x v="0"/>
    <x v="13"/>
    <x v="4"/>
    <x v="2"/>
    <m/>
  </r>
  <r>
    <n v="4595"/>
    <s v="SOLICITUD DE COMPRA DE MINI SWITCH"/>
    <s v="Pavez Nuñez, Walter, CAM"/>
    <d v="2014-07-22T00:00:00"/>
    <x v="0"/>
    <d v="2014-07-22T00:00:00"/>
    <x v="9"/>
    <x v="1"/>
    <x v="0"/>
    <x v="2"/>
    <d v="2014-08-05T00:00:00"/>
    <x v="0"/>
    <x v="11"/>
    <x v="2"/>
    <x v="0"/>
    <m/>
  </r>
  <r>
    <n v="4594"/>
    <s v="Permisos Carpeta A&amp;F Chile"/>
    <s v="Carrasco Briones, Rodrigo, CAM"/>
    <d v="2014-07-22T00:00:00"/>
    <x v="0"/>
    <d v="1899-12-30T00:00:00"/>
    <x v="14"/>
    <x v="0"/>
    <x v="0"/>
    <x v="0"/>
    <d v="2014-07-23T00:00:00"/>
    <x v="0"/>
    <x v="13"/>
    <x v="4"/>
    <x v="2"/>
    <m/>
  </r>
  <r>
    <n v="4593"/>
    <s v="Acceso a carpeta en RED"/>
    <s v="Rosales Berrios, Danilo Bastián, EXTERNO"/>
    <d v="2014-07-21T00:00:00"/>
    <x v="0"/>
    <d v="1899-12-30T00:00:00"/>
    <x v="14"/>
    <x v="1"/>
    <x v="0"/>
    <x v="0"/>
    <d v="2014-07-22T00:00:00"/>
    <x v="0"/>
    <x v="13"/>
    <x v="4"/>
    <x v="2"/>
    <m/>
  </r>
  <r>
    <n v="4592"/>
    <s v="cuenta bloqueada"/>
    <s v="Mackenney Aguilera, George Rodrigo, CAM"/>
    <d v="2014-07-21T00:00:00"/>
    <x v="0"/>
    <d v="1899-12-30T00:00:00"/>
    <x v="14"/>
    <x v="1"/>
    <x v="1"/>
    <x v="0"/>
    <d v="2014-07-22T00:00:00"/>
    <x v="0"/>
    <x v="13"/>
    <x v="4"/>
    <x v="2"/>
    <m/>
  </r>
  <r>
    <n v="4591"/>
    <s v="cuenta bloqueada"/>
    <s v="Vasquez Ramirez, Enzo Omar, CAM"/>
    <d v="2014-07-21T00:00:00"/>
    <x v="0"/>
    <d v="1899-12-30T00:00:00"/>
    <x v="14"/>
    <x v="0"/>
    <x v="0"/>
    <x v="0"/>
    <d v="2014-07-22T00:00:00"/>
    <x v="0"/>
    <x v="13"/>
    <x v="4"/>
    <x v="2"/>
    <m/>
  </r>
  <r>
    <n v="4590"/>
    <s v="Reseteo de cuenta"/>
    <s v="Zarate Avila, Moises, CAM"/>
    <d v="2014-07-21T00:00:00"/>
    <x v="0"/>
    <d v="1899-12-30T00:00:00"/>
    <x v="14"/>
    <x v="0"/>
    <x v="0"/>
    <x v="0"/>
    <d v="2014-07-22T00:00:00"/>
    <x v="0"/>
    <x v="13"/>
    <x v="4"/>
    <x v="2"/>
    <m/>
  </r>
  <r>
    <n v="4589"/>
    <s v="Carpeta Compartida"/>
    <s v="Elgueta Rojas, Deborah Lisset, CAM"/>
    <d v="2014-07-18T00:00:00"/>
    <x v="0"/>
    <d v="2014-07-18T00:00:00"/>
    <x v="7"/>
    <x v="0"/>
    <x v="0"/>
    <x v="0"/>
    <d v="2014-07-21T00:00:00"/>
    <x v="0"/>
    <x v="13"/>
    <x v="4"/>
    <x v="0"/>
    <m/>
  </r>
  <r>
    <n v="4588"/>
    <s v="Carga de Minutos celular de Rolando Urriola L. 92431447"/>
    <s v="Urriola Lopez, Rolando Eladio, CAM"/>
    <d v="2014-07-18T00:00:00"/>
    <x v="0"/>
    <d v="2014-07-18T00:00:00"/>
    <x v="1"/>
    <x v="1"/>
    <x v="0"/>
    <x v="0"/>
    <d v="2014-07-21T00:00:00"/>
    <x v="0"/>
    <x v="13"/>
    <x v="4"/>
    <x v="0"/>
    <m/>
  </r>
  <r>
    <n v="4587"/>
    <s v="ESTADOD E APLICACIONES PRIMEREAD TGC."/>
    <s v="Pavez Nuñez, Walter, CAM"/>
    <d v="2014-07-18T00:00:00"/>
    <x v="0"/>
    <d v="1899-12-30T00:00:00"/>
    <x v="14"/>
    <x v="0"/>
    <x v="0"/>
    <x v="0"/>
    <d v="2014-07-21T00:00:00"/>
    <x v="0"/>
    <x v="13"/>
    <x v="4"/>
    <x v="2"/>
    <m/>
  </r>
  <r>
    <n v="4586"/>
    <s v="scanner"/>
    <s v="Vargas Oteiza, Flavia, CAM"/>
    <d v="2014-07-18T00:00:00"/>
    <x v="0"/>
    <d v="2014-07-18T00:00:00"/>
    <x v="8"/>
    <x v="0"/>
    <x v="0"/>
    <x v="0"/>
    <d v="2014-07-21T00:00:00"/>
    <x v="0"/>
    <x v="13"/>
    <x v="4"/>
    <x v="0"/>
    <m/>
  </r>
  <r>
    <n v="4585"/>
    <s v="Favor borrar el contenido de la carpeta  PrimeRead/Grids del servidor  CHLCAMAP01"/>
    <s v="Gonzalez Arredondo, Enrique Eduardo, CAM"/>
    <d v="2014-07-18T00:00:00"/>
    <x v="0"/>
    <d v="1899-12-30T00:00:00"/>
    <x v="14"/>
    <x v="0"/>
    <x v="0"/>
    <x v="0"/>
    <d v="2014-07-21T00:00:00"/>
    <x v="0"/>
    <x v="13"/>
    <x v="4"/>
    <x v="2"/>
    <m/>
  </r>
  <r>
    <n v="4584"/>
    <s v="scanner"/>
    <s v="Vargas Oteiza, Flavia, CAM"/>
    <d v="2014-07-18T00:00:00"/>
    <x v="0"/>
    <d v="2014-07-18T00:00:00"/>
    <x v="19"/>
    <x v="1"/>
    <x v="0"/>
    <x v="1"/>
    <d v="2014-07-23T00:00:00"/>
    <x v="0"/>
    <x v="13"/>
    <x v="4"/>
    <x v="0"/>
    <m/>
  </r>
  <r>
    <n v="4583"/>
    <s v="Carga de Minutos On net - 74318253"/>
    <s v="Caceres Sarabia, Francisco Antonio, CAM"/>
    <d v="2014-07-18T00:00:00"/>
    <x v="0"/>
    <d v="2014-07-18T00:00:00"/>
    <x v="1"/>
    <x v="0"/>
    <x v="0"/>
    <x v="0"/>
    <d v="2014-07-21T00:00:00"/>
    <x v="0"/>
    <x v="13"/>
    <x v="4"/>
    <x v="0"/>
    <m/>
  </r>
  <r>
    <n v="4582"/>
    <s v="cambiar nombre de anexo"/>
    <s v="Jara Soto, Camila Estefani, CAM"/>
    <d v="2014-07-18T00:00:00"/>
    <x v="0"/>
    <d v="2014-07-18T00:00:00"/>
    <x v="2"/>
    <x v="0"/>
    <x v="0"/>
    <x v="0"/>
    <d v="2014-07-21T00:00:00"/>
    <x v="0"/>
    <x v="13"/>
    <x v="4"/>
    <x v="0"/>
    <m/>
  </r>
  <r>
    <n v="4581"/>
    <s v="Minutos Celular"/>
    <s v="Riquelme Valdes, Eduardo, CAM"/>
    <d v="2014-07-18T00:00:00"/>
    <x v="0"/>
    <d v="2014-07-18T00:00:00"/>
    <x v="1"/>
    <x v="0"/>
    <x v="0"/>
    <x v="0"/>
    <d v="2014-07-21T00:00:00"/>
    <x v="0"/>
    <x v="13"/>
    <x v="4"/>
    <x v="0"/>
    <m/>
  </r>
  <r>
    <n v="4580"/>
    <s v="Minutos"/>
    <s v="Sepulveda Salas, Vladimir Arnoldo, CAM"/>
    <d v="2014-07-17T00:00:00"/>
    <x v="0"/>
    <d v="2014-07-18T00:00:00"/>
    <x v="1"/>
    <x v="0"/>
    <x v="0"/>
    <x v="0"/>
    <d v="2014-07-18T00:00:00"/>
    <x v="0"/>
    <x v="15"/>
    <x v="4"/>
    <x v="0"/>
    <m/>
  </r>
  <r>
    <n v="4579"/>
    <s v="Syntegra y SIGMA caido."/>
    <s v="Alpunor, CAM"/>
    <d v="2014-07-17T00:00:00"/>
    <x v="0"/>
    <d v="2014-07-18T00:00:00"/>
    <x v="5"/>
    <x v="0"/>
    <x v="0"/>
    <x v="0"/>
    <d v="2014-07-18T00:00:00"/>
    <x v="0"/>
    <x v="15"/>
    <x v="4"/>
    <x v="0"/>
    <m/>
  </r>
  <r>
    <n v="4578"/>
    <s v="SIN SYNERGIA DEPENDENCIAS DE ZENTENO"/>
    <s v="Castro Mery,Yeimei, CAM"/>
    <d v="2014-07-18T00:00:00"/>
    <x v="0"/>
    <d v="2014-07-18T00:00:00"/>
    <x v="5"/>
    <x v="0"/>
    <x v="0"/>
    <x v="0"/>
    <d v="2014-07-21T00:00:00"/>
    <x v="0"/>
    <x v="13"/>
    <x v="4"/>
    <x v="0"/>
    <m/>
  </r>
  <r>
    <n v="4577"/>
    <s v="Problema de ingreso a modulo GDI (CAM)"/>
    <s v="Ramirez Vergara, Joseline, CAM"/>
    <d v="2014-07-17T00:00:00"/>
    <x v="0"/>
    <d v="2014-07-18T00:00:00"/>
    <x v="5"/>
    <x v="0"/>
    <x v="0"/>
    <x v="0"/>
    <d v="2014-07-18T00:00:00"/>
    <x v="0"/>
    <x v="15"/>
    <x v="4"/>
    <x v="0"/>
    <m/>
  </r>
  <r>
    <n v="4576"/>
    <s v="Sin acceso a Syntegra (CAM)"/>
    <s v="Iturrieta Silva, Hector, CAM"/>
    <d v="2014-07-17T00:00:00"/>
    <x v="0"/>
    <d v="2014-07-18T00:00:00"/>
    <x v="5"/>
    <x v="0"/>
    <x v="0"/>
    <x v="0"/>
    <d v="2014-07-18T00:00:00"/>
    <x v="0"/>
    <x v="15"/>
    <x v="4"/>
    <x v="0"/>
    <m/>
  </r>
  <r>
    <n v="4575"/>
    <s v="NO ES POSIBLE ACCEDER A SAP"/>
    <s v="Ruz Salinas, Richard Alberto, CAM"/>
    <d v="2014-07-17T00:00:00"/>
    <x v="0"/>
    <d v="2014-07-18T00:00:00"/>
    <x v="5"/>
    <x v="0"/>
    <x v="0"/>
    <x v="0"/>
    <d v="2014-07-18T00:00:00"/>
    <x v="0"/>
    <x v="15"/>
    <x v="4"/>
    <x v="0"/>
    <m/>
  </r>
  <r>
    <n v="4574"/>
    <s v="INTEGRAR PC CH110645"/>
    <s v="Pavez Nuñez, Walter, CAM"/>
    <d v="2014-07-18T00:00:00"/>
    <x v="0"/>
    <d v="2014-07-18T00:00:00"/>
    <x v="8"/>
    <x v="1"/>
    <x v="0"/>
    <x v="0"/>
    <d v="2014-07-21T00:00:00"/>
    <x v="0"/>
    <x v="13"/>
    <x v="4"/>
    <x v="0"/>
    <m/>
  </r>
  <r>
    <n v="4573"/>
    <s v="Carga de minutos a celulares "/>
    <s v="Orquera Orellana, David Mauricio, CAM"/>
    <d v="2014-07-18T00:00:00"/>
    <x v="0"/>
    <d v="2014-07-18T00:00:00"/>
    <x v="1"/>
    <x v="0"/>
    <x v="0"/>
    <x v="0"/>
    <d v="2014-07-21T00:00:00"/>
    <x v="0"/>
    <x v="13"/>
    <x v="4"/>
    <x v="0"/>
    <m/>
  </r>
  <r>
    <n v="4572"/>
    <s v="Minutos"/>
    <s v="Santibañez Ordenes, Andres Alejandro, CAM"/>
    <d v="2014-07-18T00:00:00"/>
    <x v="0"/>
    <d v="2014-07-18T00:00:00"/>
    <x v="1"/>
    <x v="0"/>
    <x v="0"/>
    <x v="0"/>
    <d v="2014-07-21T00:00:00"/>
    <x v="0"/>
    <x v="13"/>
    <x v="4"/>
    <x v="0"/>
    <m/>
  </r>
  <r>
    <n v="4571"/>
    <s v="Problema Ingreso."/>
    <s v="Andrade Escobar, Agustina Mabel, CAM"/>
    <d v="2014-07-18T00:00:00"/>
    <x v="0"/>
    <d v="2014-07-18T00:00:00"/>
    <x v="10"/>
    <x v="0"/>
    <x v="0"/>
    <x v="0"/>
    <d v="2014-07-21T00:00:00"/>
    <x v="0"/>
    <x v="13"/>
    <x v="4"/>
    <x v="0"/>
    <m/>
  </r>
  <r>
    <n v="4570"/>
    <s v="Restitución de minutos on-net"/>
    <s v="Elgueta Rojas, Deborah Lisset, CAM"/>
    <d v="2014-07-18T00:00:00"/>
    <x v="0"/>
    <d v="2014-07-18T00:00:00"/>
    <x v="1"/>
    <x v="0"/>
    <x v="0"/>
    <x v="0"/>
    <d v="2014-07-21T00:00:00"/>
    <x v="0"/>
    <x v="13"/>
    <x v="4"/>
    <x v="0"/>
    <m/>
  </r>
  <r>
    <n v="4569"/>
    <s v="Ingreso Prevencionista "/>
    <s v="Dossi Muñoz, Carolina, CAM"/>
    <d v="2014-07-18T00:00:00"/>
    <x v="0"/>
    <d v="2014-07-18T00:00:00"/>
    <x v="0"/>
    <x v="0"/>
    <x v="0"/>
    <x v="0"/>
    <d v="2014-07-21T00:00:00"/>
    <x v="0"/>
    <x v="13"/>
    <x v="4"/>
    <x v="0"/>
    <m/>
  </r>
  <r>
    <n v="4568"/>
    <s v="Roaming de Datos Internacional"/>
    <s v="del Río Castro, Matías Eduardo, CAM"/>
    <d v="2014-07-17T00:00:00"/>
    <x v="0"/>
    <d v="2014-07-17T00:00:00"/>
    <x v="18"/>
    <x v="1"/>
    <x v="0"/>
    <x v="0"/>
    <d v="2014-07-18T00:00:00"/>
    <x v="0"/>
    <x v="15"/>
    <x v="4"/>
    <x v="0"/>
    <m/>
  </r>
  <r>
    <n v="4567"/>
    <s v="On net ilimitado"/>
    <s v="Yañez Castillo, Luis Felipe, CAM"/>
    <d v="2014-07-17T00:00:00"/>
    <x v="0"/>
    <d v="2014-07-17T00:00:00"/>
    <x v="1"/>
    <x v="1"/>
    <x v="0"/>
    <x v="0"/>
    <d v="2014-07-18T00:00:00"/>
    <x v="0"/>
    <x v="15"/>
    <x v="4"/>
    <x v="0"/>
    <m/>
  </r>
  <r>
    <n v="4566"/>
    <s v="Solicitud acceso carpeta Servidor"/>
    <s v="Salazar Henriquez, Jose Miguel, CAM"/>
    <d v="2014-07-17T00:00:00"/>
    <x v="0"/>
    <d v="1899-12-30T00:00:00"/>
    <x v="14"/>
    <x v="0"/>
    <x v="0"/>
    <x v="0"/>
    <d v="2014-07-18T00:00:00"/>
    <x v="0"/>
    <x v="15"/>
    <x v="4"/>
    <x v="2"/>
    <m/>
  </r>
  <r>
    <n v="4565"/>
    <s v="Minutos On-Net"/>
    <s v="Ortiz Ceballos, José Adrian, CAM"/>
    <d v="2014-07-17T00:00:00"/>
    <x v="0"/>
    <d v="2014-07-17T00:00:00"/>
    <x v="1"/>
    <x v="0"/>
    <x v="0"/>
    <x v="0"/>
    <d v="2014-07-18T00:00:00"/>
    <x v="0"/>
    <x v="15"/>
    <x v="4"/>
    <x v="0"/>
    <m/>
  </r>
  <r>
    <n v="4564"/>
    <s v="Reseteo Clave"/>
    <s v="Mannarelli López, Gianinna Patricia., CAM"/>
    <d v="2014-07-17T00:00:00"/>
    <x v="0"/>
    <d v="2014-07-17T00:00:00"/>
    <x v="0"/>
    <x v="0"/>
    <x v="0"/>
    <x v="0"/>
    <d v="2014-07-18T00:00:00"/>
    <x v="0"/>
    <x v="15"/>
    <x v="4"/>
    <x v="0"/>
    <m/>
  </r>
  <r>
    <n v="4563"/>
    <s v="Problemas anexo Andrés Orellana"/>
    <s v="Jerez Pérez, Marlene Alejandra, CAM"/>
    <d v="2014-07-17T00:00:00"/>
    <x v="0"/>
    <d v="2014-07-17T00:00:00"/>
    <x v="11"/>
    <x v="1"/>
    <x v="0"/>
    <x v="1"/>
    <d v="2014-07-22T00:00:00"/>
    <x v="0"/>
    <x v="13"/>
    <x v="4"/>
    <x v="0"/>
    <m/>
  </r>
  <r>
    <n v="4562"/>
    <s v="minutos on net número  68393031."/>
    <s v="Mansilla Mansilla, Pascual Hugo, CAM"/>
    <d v="2014-07-17T00:00:00"/>
    <x v="0"/>
    <d v="2014-07-17T00:00:00"/>
    <x v="1"/>
    <x v="1"/>
    <x v="0"/>
    <x v="0"/>
    <d v="2014-07-18T00:00:00"/>
    <x v="0"/>
    <x v="15"/>
    <x v="4"/>
    <x v="0"/>
    <m/>
  </r>
  <r>
    <n v="4561"/>
    <s v="ACTIVACION DE MINUTOS PARA GONZALO ARAYA"/>
    <s v="Barrientos Martinez, Lautaro Javier, CAM"/>
    <d v="2014-07-17T00:00:00"/>
    <x v="0"/>
    <d v="2014-07-17T00:00:00"/>
    <x v="1"/>
    <x v="0"/>
    <x v="0"/>
    <x v="0"/>
    <d v="2014-07-18T00:00:00"/>
    <x v="0"/>
    <x v="15"/>
    <x v="4"/>
    <x v="0"/>
    <m/>
  </r>
  <r>
    <n v="4560"/>
    <s v="Permisos"/>
    <s v="Ramirez Vergara, Joseline, CAM"/>
    <d v="2014-07-17T00:00:00"/>
    <x v="0"/>
    <d v="1899-12-30T00:00:00"/>
    <x v="14"/>
    <x v="0"/>
    <x v="0"/>
    <x v="0"/>
    <d v="2014-07-18T00:00:00"/>
    <x v="0"/>
    <x v="15"/>
    <x v="4"/>
    <x v="2"/>
    <m/>
  </r>
  <r>
    <n v="4559"/>
    <s v="carga de Minutos On net - 74318253"/>
    <s v="Caceres Sarabia, Francisco Antonio, CAM"/>
    <d v="2014-07-17T00:00:00"/>
    <x v="0"/>
    <d v="2014-07-17T00:00:00"/>
    <x v="1"/>
    <x v="0"/>
    <x v="0"/>
    <x v="0"/>
    <d v="2014-07-18T00:00:00"/>
    <x v="0"/>
    <x v="15"/>
    <x v="4"/>
    <x v="0"/>
    <m/>
  </r>
  <r>
    <n v="4558"/>
    <s v="Reposicion de minutos"/>
    <s v="Peñaloza Ordenes, Enrique Antonio, CAM"/>
    <d v="2014-07-17T00:00:00"/>
    <x v="0"/>
    <d v="2014-07-17T00:00:00"/>
    <x v="1"/>
    <x v="0"/>
    <x v="0"/>
    <x v="0"/>
    <d v="2014-07-18T00:00:00"/>
    <x v="0"/>
    <x v="15"/>
    <x v="4"/>
    <x v="0"/>
    <m/>
  </r>
  <r>
    <n v="4557"/>
    <s v="Bolsa Roaming - N° 91618467"/>
    <s v="Orellana Sepulveda, Andres Alejandro, CAM"/>
    <d v="2014-07-17T00:00:00"/>
    <x v="0"/>
    <d v="2014-07-17T00:00:00"/>
    <x v="18"/>
    <x v="0"/>
    <x v="0"/>
    <x v="0"/>
    <d v="2014-07-18T00:00:00"/>
    <x v="0"/>
    <x v="15"/>
    <x v="4"/>
    <x v="0"/>
    <m/>
  </r>
  <r>
    <n v="4556"/>
    <s v="Instalación en los servidores Virtuales de las aplicaciones PRIMEGUARD y PRIMEWEB"/>
    <s v="Gonzalez Arredondo, Enrique Eduardo, CAM"/>
    <d v="2014-07-11T00:00:00"/>
    <x v="0"/>
    <d v="1899-12-30T00:00:00"/>
    <x v="14"/>
    <x v="0"/>
    <x v="0"/>
    <x v="0"/>
    <d v="2014-07-14T00:00:00"/>
    <x v="0"/>
    <x v="15"/>
    <x v="4"/>
    <x v="2"/>
    <m/>
  </r>
  <r>
    <n v="4555"/>
    <s v="SIN SYNERGIA DEPENDENCIAS ZENTENO"/>
    <s v="Castro Mery,Yeimei, CAM"/>
    <d v="2014-07-11T00:00:00"/>
    <x v="0"/>
    <d v="2014-07-11T00:00:00"/>
    <x v="5"/>
    <x v="0"/>
    <x v="0"/>
    <x v="0"/>
    <d v="2014-07-14T00:00:00"/>
    <x v="0"/>
    <x v="15"/>
    <x v="4"/>
    <x v="0"/>
    <m/>
  </r>
  <r>
    <n v="4554"/>
    <s v=" Ingresos  Inspector de Obras de Construcción de Empalmes"/>
    <s v="Villalobos Saa, Luis Efrain, CAM"/>
    <d v="2014-07-11T00:00:00"/>
    <x v="0"/>
    <d v="2014-07-11T00:00:00"/>
    <x v="12"/>
    <x v="0"/>
    <x v="0"/>
    <x v="3"/>
    <d v="2014-07-23T00:00:00"/>
    <x v="0"/>
    <x v="13"/>
    <x v="4"/>
    <x v="0"/>
    <m/>
  </r>
  <r>
    <n v="4553"/>
    <s v="versiones Primeweb"/>
    <s v="Pavez Nuñez, Walter, CAM"/>
    <d v="2014-07-11T00:00:00"/>
    <x v="0"/>
    <d v="1899-12-30T00:00:00"/>
    <x v="14"/>
    <x v="0"/>
    <x v="0"/>
    <x v="0"/>
    <d v="2014-07-14T00:00:00"/>
    <x v="0"/>
    <x v="15"/>
    <x v="4"/>
    <x v="2"/>
    <m/>
  </r>
  <r>
    <n v="4552"/>
    <s v="AUMENTO PLAN DE MINUTOS"/>
    <s v="Valdes Navarrete, David Exequiel, CAM"/>
    <d v="2014-07-11T00:00:00"/>
    <x v="0"/>
    <d v="2014-07-11T00:00:00"/>
    <x v="1"/>
    <x v="0"/>
    <x v="0"/>
    <x v="0"/>
    <d v="2014-07-14T00:00:00"/>
    <x v="0"/>
    <x v="15"/>
    <x v="4"/>
    <x v="0"/>
    <m/>
  </r>
  <r>
    <n v="4551"/>
    <s v="Cargar minutos de llamadas hechas a celulares empresa"/>
    <s v="Barraza Ramos, Boris, CAM"/>
    <d v="2014-07-11T00:00:00"/>
    <x v="0"/>
    <d v="2014-07-11T00:00:00"/>
    <x v="1"/>
    <x v="0"/>
    <x v="0"/>
    <x v="0"/>
    <d v="2014-07-14T00:00:00"/>
    <x v="0"/>
    <x v="15"/>
    <x v="4"/>
    <x v="0"/>
    <m/>
  </r>
  <r>
    <n v="4550"/>
    <s v="Celular sin minutos ( 91629778 )"/>
    <s v="Riquelme Valdes, Eduardo, CAM"/>
    <d v="2014-07-11T00:00:00"/>
    <x v="0"/>
    <d v="2014-07-11T00:00:00"/>
    <x v="1"/>
    <x v="1"/>
    <x v="0"/>
    <x v="0"/>
    <d v="2014-07-14T00:00:00"/>
    <x v="0"/>
    <x v="15"/>
    <x v="4"/>
    <x v="0"/>
    <m/>
  </r>
  <r>
    <n v="4549"/>
    <s v="Minutos"/>
    <s v="Santibañez Ordenes, Andres Alejandro, CAM"/>
    <d v="2014-07-11T00:00:00"/>
    <x v="0"/>
    <d v="2014-07-11T00:00:00"/>
    <x v="1"/>
    <x v="0"/>
    <x v="0"/>
    <x v="0"/>
    <d v="2014-07-14T00:00:00"/>
    <x v="0"/>
    <x v="15"/>
    <x v="4"/>
    <x v="0"/>
    <m/>
  </r>
  <r>
    <n v="4548"/>
    <s v="Permisos usuario IIS_IUSRS "/>
    <s v="Pavez Nuñez, Walter, CAM"/>
    <d v="2014-07-11T00:00:00"/>
    <x v="0"/>
    <d v="1899-12-30T00:00:00"/>
    <x v="14"/>
    <x v="0"/>
    <x v="0"/>
    <x v="0"/>
    <d v="2014-07-14T00:00:00"/>
    <x v="0"/>
    <x v="15"/>
    <x v="4"/>
    <x v="2"/>
    <m/>
  </r>
  <r>
    <n v="4547"/>
    <s v="Solicita restituir minutos OnNet"/>
    <s v="Hormazábal Ortiz, Leonardo Antonio, CAM"/>
    <d v="2014-07-10T00:00:00"/>
    <x v="0"/>
    <d v="2014-07-10T00:00:00"/>
    <x v="1"/>
    <x v="0"/>
    <x v="1"/>
    <x v="0"/>
    <d v="2014-07-11T00:00:00"/>
    <x v="0"/>
    <x v="14"/>
    <x v="4"/>
    <x v="0"/>
    <m/>
  </r>
  <r>
    <n v="4546"/>
    <s v="Archivo  ApplicationTrace ubicado"/>
    <s v="Pavez Nuñez, Walter, CAM"/>
    <d v="2014-07-10T00:00:00"/>
    <x v="0"/>
    <d v="1899-12-30T00:00:00"/>
    <x v="14"/>
    <x v="0"/>
    <x v="0"/>
    <x v="0"/>
    <d v="2014-07-11T00:00:00"/>
    <x v="0"/>
    <x v="14"/>
    <x v="4"/>
    <x v="2"/>
    <m/>
  </r>
  <r>
    <n v="4545"/>
    <s v="Restitucion de minutos oon net"/>
    <s v="Elgueta Rojas, Deborah Lisset, CAM"/>
    <d v="2014-07-10T00:00:00"/>
    <x v="0"/>
    <d v="2014-07-10T00:00:00"/>
    <x v="1"/>
    <x v="0"/>
    <x v="0"/>
    <x v="0"/>
    <d v="2014-07-11T00:00:00"/>
    <x v="0"/>
    <x v="14"/>
    <x v="4"/>
    <x v="0"/>
    <m/>
  </r>
  <r>
    <n v="4544"/>
    <s v="Favor me puedes entregar los minutos ON Net"/>
    <s v="Medrano Ortega, Mario Ariel, CAM"/>
    <d v="2014-07-09T00:00:00"/>
    <x v="0"/>
    <d v="2014-07-09T00:00:00"/>
    <x v="1"/>
    <x v="0"/>
    <x v="0"/>
    <x v="0"/>
    <d v="2014-07-10T00:00:00"/>
    <x v="0"/>
    <x v="14"/>
    <x v="4"/>
    <x v="0"/>
    <m/>
  </r>
  <r>
    <n v="4543"/>
    <s v="Configuracion modo escaneo Impresora 6° Piso"/>
    <s v="Lopez Solis, Roberto, CAM"/>
    <d v="2014-07-09T00:00:00"/>
    <x v="0"/>
    <d v="2014-07-09T00:00:00"/>
    <x v="8"/>
    <x v="1"/>
    <x v="0"/>
    <x v="0"/>
    <d v="2014-07-10T00:00:00"/>
    <x v="0"/>
    <x v="14"/>
    <x v="4"/>
    <x v="0"/>
    <m/>
  </r>
  <r>
    <n v="4542"/>
    <s v="Celular; 6-3101204"/>
    <s v="Dossi Muñoz, Carolina, CAM"/>
    <d v="2014-07-09T00:00:00"/>
    <x v="0"/>
    <d v="2014-07-09T00:00:00"/>
    <x v="1"/>
    <x v="0"/>
    <x v="0"/>
    <x v="0"/>
    <d v="2014-07-10T00:00:00"/>
    <x v="0"/>
    <x v="14"/>
    <x v="4"/>
    <x v="0"/>
    <m/>
  </r>
  <r>
    <n v="4541"/>
    <s v="Ingresos  Market Manager  "/>
    <s v="Dossi Muñoz, Carolina, CAM"/>
    <d v="2014-07-09T00:00:00"/>
    <x v="0"/>
    <d v="2014-07-09T00:00:00"/>
    <x v="0"/>
    <x v="0"/>
    <x v="0"/>
    <x v="0"/>
    <d v="2014-07-10T00:00:00"/>
    <x v="0"/>
    <x v="14"/>
    <x v="4"/>
    <x v="0"/>
    <m/>
  </r>
  <r>
    <n v="4540"/>
    <s v="Solicia gestionar carga adicional a telefono celular MOVISTAR Supervisor Cuadrilla Liviana SOT"/>
    <s v="Orellana Sepulveda, Andres Alejandro, CAM"/>
    <d v="2014-07-09T00:00:00"/>
    <x v="0"/>
    <d v="2014-07-09T00:00:00"/>
    <x v="1"/>
    <x v="0"/>
    <x v="0"/>
    <x v="0"/>
    <d v="2014-07-10T00:00:00"/>
    <x v="0"/>
    <x v="14"/>
    <x v="4"/>
    <x v="0"/>
    <m/>
  </r>
  <r>
    <n v="4539"/>
    <s v="Ingresos  Inspector de Obras de Construcción de Empalmes"/>
    <s v="Dossi Muñoz, Carolina, CAM"/>
    <d v="2014-07-09T00:00:00"/>
    <x v="0"/>
    <d v="2014-07-09T00:00:00"/>
    <x v="0"/>
    <x v="0"/>
    <x v="0"/>
    <x v="0"/>
    <d v="2014-07-10T00:00:00"/>
    <x v="0"/>
    <x v="14"/>
    <x v="4"/>
    <x v="0"/>
    <m/>
  </r>
  <r>
    <n v="4538"/>
    <s v="Reposición de minutos"/>
    <s v="Pavez Parra, Octavio Wenceslao, CAM"/>
    <d v="2014-07-09T00:00:00"/>
    <x v="0"/>
    <d v="2014-07-09T00:00:00"/>
    <x v="1"/>
    <x v="0"/>
    <x v="0"/>
    <x v="0"/>
    <d v="2014-07-10T00:00:00"/>
    <x v="0"/>
    <x v="14"/>
    <x v="4"/>
    <x v="0"/>
    <m/>
  </r>
  <r>
    <n v="4537"/>
    <s v="Cambio display AD y Exchange Corporativo"/>
    <s v="Jara San Martin, Rene Mauricio, CAM"/>
    <d v="2014-07-09T00:00:00"/>
    <x v="0"/>
    <d v="2014-07-09T00:00:00"/>
    <x v="0"/>
    <x v="1"/>
    <x v="0"/>
    <x v="0"/>
    <d v="2014-07-10T00:00:00"/>
    <x v="0"/>
    <x v="14"/>
    <x v="4"/>
    <x v="0"/>
    <m/>
  </r>
  <r>
    <n v="4536"/>
    <s v="Agregar a la lista blanca"/>
    <s v="Salazar Acuña, Ivan Andrés, CAM"/>
    <d v="2014-07-09T00:00:00"/>
    <x v="0"/>
    <d v="2014-07-09T00:00:00"/>
    <x v="5"/>
    <x v="1"/>
    <x v="0"/>
    <x v="0"/>
    <d v="2014-07-10T00:00:00"/>
    <x v="0"/>
    <x v="14"/>
    <x v="4"/>
    <x v="0"/>
    <m/>
  </r>
  <r>
    <n v="4535"/>
    <s v="Aumento minutos EVR / 92270662"/>
    <s v="Vasquez Ramirez, Enzo Omar, CAM"/>
    <d v="2014-07-09T00:00:00"/>
    <x v="0"/>
    <d v="2014-07-09T00:00:00"/>
    <x v="1"/>
    <x v="1"/>
    <x v="0"/>
    <x v="0"/>
    <d v="2014-07-10T00:00:00"/>
    <x v="0"/>
    <x v="14"/>
    <x v="4"/>
    <x v="0"/>
    <m/>
  </r>
  <r>
    <n v="4534"/>
    <s v="Clave de red bloqueada"/>
    <s v="Rubilar Labraña, Carlos Alonso, CAM"/>
    <d v="2014-07-09T00:00:00"/>
    <x v="0"/>
    <d v="2014-07-09T00:00:00"/>
    <x v="0"/>
    <x v="0"/>
    <x v="0"/>
    <x v="0"/>
    <d v="2014-07-10T00:00:00"/>
    <x v="0"/>
    <x v="14"/>
    <x v="4"/>
    <x v="0"/>
    <m/>
  </r>
  <r>
    <n v="4533"/>
    <s v="Ingresos / Cambios "/>
    <s v="Dossi Muñoz, Carolina, CAM"/>
    <d v="2014-07-09T00:00:00"/>
    <x v="0"/>
    <d v="2014-07-09T00:00:00"/>
    <x v="0"/>
    <x v="0"/>
    <x v="0"/>
    <x v="0"/>
    <d v="2014-07-10T00:00:00"/>
    <x v="0"/>
    <x v="14"/>
    <x v="4"/>
    <x v="0"/>
    <m/>
  </r>
  <r>
    <n v="4532"/>
    <s v="Danilo Rosales // Reemplazo Licencia  Barbara millán Telemedida GG.CC."/>
    <s v="Dossi Muñoz, Carolina, CAM"/>
    <d v="2014-07-07T00:00:00"/>
    <x v="0"/>
    <d v="2014-07-07T00:00:00"/>
    <x v="0"/>
    <x v="0"/>
    <x v="0"/>
    <x v="0"/>
    <d v="2014-07-08T00:00:00"/>
    <x v="0"/>
    <x v="14"/>
    <x v="4"/>
    <x v="0"/>
    <m/>
  </r>
  <r>
    <n v="4531"/>
    <s v="Solucionar problema de correos "/>
    <s v="Garay Espinoza, Jorge Andres, CAM"/>
    <d v="2014-07-09T00:00:00"/>
    <x v="0"/>
    <d v="2014-07-09T00:00:00"/>
    <x v="0"/>
    <x v="0"/>
    <x v="0"/>
    <x v="0"/>
    <d v="2014-07-10T00:00:00"/>
    <x v="0"/>
    <x v="14"/>
    <x v="4"/>
    <x v="0"/>
    <m/>
  </r>
  <r>
    <n v="4530"/>
    <s v="Skype Corporativo"/>
    <s v="Iraberri Maldini, Gabriela Andrea, CAM"/>
    <d v="2014-07-09T00:00:00"/>
    <x v="0"/>
    <d v="2014-07-09T00:00:00"/>
    <x v="8"/>
    <x v="0"/>
    <x v="0"/>
    <x v="0"/>
    <d v="2014-07-10T00:00:00"/>
    <x v="0"/>
    <x v="14"/>
    <x v="4"/>
    <x v="0"/>
    <m/>
  </r>
  <r>
    <n v="4529"/>
    <s v="Reposición de minutos"/>
    <s v="Sepulveda Salas, Vladimir Arnoldo, CAM"/>
    <d v="2014-07-08T00:00:00"/>
    <x v="0"/>
    <d v="2014-07-08T00:00:00"/>
    <x v="1"/>
    <x v="0"/>
    <x v="0"/>
    <x v="0"/>
    <d v="2014-07-09T00:00:00"/>
    <x v="0"/>
    <x v="14"/>
    <x v="4"/>
    <x v="0"/>
    <m/>
  </r>
  <r>
    <n v="4528"/>
    <s v="Minutos adicionales"/>
    <s v="Morales Diaz, Mauricio Enrique, CAM"/>
    <d v="2014-07-08T00:00:00"/>
    <x v="0"/>
    <d v="2014-07-08T00:00:00"/>
    <x v="1"/>
    <x v="0"/>
    <x v="1"/>
    <x v="0"/>
    <d v="2014-07-09T00:00:00"/>
    <x v="0"/>
    <x v="14"/>
    <x v="4"/>
    <x v="0"/>
    <m/>
  </r>
  <r>
    <n v="4527"/>
    <s v="Liberación minutos On-Net"/>
    <s v="Castro Marchant, Jorge, CAM"/>
    <d v="2014-07-09T00:00:00"/>
    <x v="0"/>
    <d v="2014-07-09T00:00:00"/>
    <x v="1"/>
    <x v="0"/>
    <x v="0"/>
    <x v="0"/>
    <d v="2014-07-10T00:00:00"/>
    <x v="0"/>
    <x v="14"/>
    <x v="4"/>
    <x v="0"/>
    <m/>
  </r>
  <r>
    <n v="4526"/>
    <s v="Devolución minutos NET"/>
    <s v="Morales Diaz, Mauricio Enrique, CAM"/>
    <d v="2014-07-08T00:00:00"/>
    <x v="0"/>
    <d v="2014-07-08T00:00:00"/>
    <x v="1"/>
    <x v="0"/>
    <x v="1"/>
    <x v="0"/>
    <d v="2014-07-09T00:00:00"/>
    <x v="0"/>
    <x v="14"/>
    <x v="4"/>
    <x v="0"/>
    <m/>
  </r>
  <r>
    <n v="4525"/>
    <s v="acceso a impresora "/>
    <s v="Dossi Muñoz, Carolina, CAM"/>
    <d v="2014-07-08T00:00:00"/>
    <x v="0"/>
    <d v="2014-07-09T00:00:00"/>
    <x v="8"/>
    <x v="1"/>
    <x v="0"/>
    <x v="0"/>
    <d v="2014-07-09T00:00:00"/>
    <x v="0"/>
    <x v="14"/>
    <x v="4"/>
    <x v="0"/>
    <m/>
  </r>
  <r>
    <n v="4524"/>
    <s v="Activación de Minutos "/>
    <s v="Pacheco Pinto, Alex  CAM"/>
    <d v="2014-07-09T00:00:00"/>
    <x v="0"/>
    <d v="2014-07-09T00:00:00"/>
    <x v="1"/>
    <x v="0"/>
    <x v="0"/>
    <x v="0"/>
    <d v="2014-07-10T00:00:00"/>
    <x v="0"/>
    <x v="14"/>
    <x v="4"/>
    <x v="0"/>
    <m/>
  </r>
  <r>
    <n v="4523"/>
    <s v="Restitución de minutos"/>
    <s v="Pincheira Tripainao, Elizabeth Alejandra, CAM"/>
    <d v="2014-07-08T00:00:00"/>
    <x v="0"/>
    <d v="2014-07-08T00:00:00"/>
    <x v="1"/>
    <x v="1"/>
    <x v="0"/>
    <x v="0"/>
    <d v="2014-07-09T00:00:00"/>
    <x v="0"/>
    <x v="14"/>
    <x v="4"/>
    <x v="0"/>
    <m/>
  </r>
  <r>
    <n v="4522"/>
    <s v="Retiro de servidor desde Tarapacá"/>
    <s v="Gonzalez Jamett, Daniel Esteban, CAM"/>
    <d v="2014-07-08T00:00:00"/>
    <x v="0"/>
    <d v="2014-07-08T00:00:00"/>
    <x v="7"/>
    <x v="0"/>
    <x v="0"/>
    <x v="0"/>
    <d v="2014-07-09T00:00:00"/>
    <x v="0"/>
    <x v="14"/>
    <x v="4"/>
    <x v="0"/>
    <m/>
  </r>
  <r>
    <n v="4521"/>
    <s v="Configuracion modo escaneo Impresora 6° Piso"/>
    <s v="Lopez Solis, Roberto, CAM"/>
    <d v="2014-07-08T00:00:00"/>
    <x v="0"/>
    <d v="2014-07-08T00:00:00"/>
    <x v="8"/>
    <x v="0"/>
    <x v="0"/>
    <x v="0"/>
    <d v="2014-07-09T00:00:00"/>
    <x v="0"/>
    <x v="14"/>
    <x v="4"/>
    <x v="0"/>
    <m/>
  </r>
  <r>
    <n v="4520"/>
    <s v="Plan De Datos"/>
    <s v="Belmar Ramirez, Nelson Andres, CAM"/>
    <d v="2014-07-08T00:00:00"/>
    <x v="0"/>
    <d v="2014-07-14T00:00:00"/>
    <x v="12"/>
    <x v="0"/>
    <x v="0"/>
    <x v="3"/>
    <d v="2014-07-18T00:00:00"/>
    <x v="0"/>
    <x v="15"/>
    <x v="4"/>
    <x v="0"/>
    <m/>
  </r>
  <r>
    <n v="4519"/>
    <s v="Restitucion de Minutos "/>
    <s v="Lagos Acuña, James Henry, CAM"/>
    <d v="2014-07-08T00:00:00"/>
    <x v="0"/>
    <d v="2014-07-08T00:00:00"/>
    <x v="1"/>
    <x v="0"/>
    <x v="0"/>
    <x v="0"/>
    <d v="2014-07-09T00:00:00"/>
    <x v="0"/>
    <x v="14"/>
    <x v="4"/>
    <x v="0"/>
    <m/>
  </r>
  <r>
    <n v="4518"/>
    <s v="Restitucion de Minutos "/>
    <s v="Lagos Acuña, Christopher Joseph, CAM"/>
    <d v="2014-07-08T00:00:00"/>
    <x v="0"/>
    <d v="2014-07-08T00:00:00"/>
    <x v="1"/>
    <x v="0"/>
    <x v="0"/>
    <x v="0"/>
    <d v="2014-07-09T00:00:00"/>
    <x v="0"/>
    <x v="14"/>
    <x v="4"/>
    <x v="0"/>
    <m/>
  </r>
  <r>
    <n v="4517"/>
    <s v="Correo Manuel Benavides"/>
    <s v="Martinez Fuentealba, Victor Alonso, CAM"/>
    <d v="2014-07-08T00:00:00"/>
    <x v="0"/>
    <d v="2014-07-08T00:00:00"/>
    <x v="0"/>
    <x v="0"/>
    <x v="1"/>
    <x v="0"/>
    <d v="2014-07-09T00:00:00"/>
    <x v="0"/>
    <x v="14"/>
    <x v="4"/>
    <x v="0"/>
    <m/>
  </r>
  <r>
    <n v="4516"/>
    <s v="minutos on net"/>
    <s v="Ñeguey Adonis, Albino Bernabé, CAM"/>
    <d v="2014-07-08T00:00:00"/>
    <x v="0"/>
    <d v="2014-07-08T00:00:00"/>
    <x v="1"/>
    <x v="0"/>
    <x v="0"/>
    <x v="0"/>
    <d v="2014-07-09T00:00:00"/>
    <x v="0"/>
    <x v="14"/>
    <x v="4"/>
    <x v="0"/>
    <m/>
  </r>
  <r>
    <n v="4515"/>
    <s v="minutos On-net "/>
    <s v="Ibarra Sereño, Ingrid de Lourdes, CAM"/>
    <d v="2014-07-08T00:00:00"/>
    <x v="0"/>
    <d v="2014-07-08T00:00:00"/>
    <x v="1"/>
    <x v="0"/>
    <x v="0"/>
    <x v="0"/>
    <d v="2014-07-09T00:00:00"/>
    <x v="0"/>
    <x v="14"/>
    <x v="4"/>
    <x v="0"/>
    <m/>
  </r>
  <r>
    <n v="4514"/>
    <s v="Reinicio Contraseña"/>
    <s v="Fuentes Maldonado, Gonzalo Eduardo, CAM"/>
    <d v="2014-07-08T00:00:00"/>
    <x v="0"/>
    <d v="2014-07-08T00:00:00"/>
    <x v="0"/>
    <x v="0"/>
    <x v="0"/>
    <x v="0"/>
    <d v="2014-07-09T00:00:00"/>
    <x v="0"/>
    <x v="14"/>
    <x v="4"/>
    <x v="0"/>
    <m/>
  </r>
  <r>
    <n v="4513"/>
    <s v="Solicitud toner proyecto sot"/>
    <s v="Tapia González, Magda Grizel, CAM"/>
    <d v="2014-07-07T00:00:00"/>
    <x v="0"/>
    <d v="2014-07-08T00:00:00"/>
    <x v="3"/>
    <x v="1"/>
    <x v="0"/>
    <x v="0"/>
    <d v="2014-07-08T00:00:00"/>
    <x v="0"/>
    <x v="14"/>
    <x v="4"/>
    <x v="0"/>
    <m/>
  </r>
  <r>
    <n v="4512"/>
    <s v="Restitución minutos on net "/>
    <s v="Elgueta Rojas, Deborah Lisset, CAM"/>
    <d v="2014-07-07T00:00:00"/>
    <x v="0"/>
    <d v="2014-07-07T00:00:00"/>
    <x v="1"/>
    <x v="0"/>
    <x v="0"/>
    <x v="0"/>
    <d v="2014-07-08T00:00:00"/>
    <x v="0"/>
    <x v="14"/>
    <x v="4"/>
    <x v="0"/>
    <m/>
  </r>
  <r>
    <n v="4511"/>
    <s v="SOLICITUD BAJAR ACTUALIZACIONES PRIMEREAD TELEMEDIDA GRANDES CLIENTES. / HOSTING"/>
    <s v="Pavez Nuñez, Walter, CAM"/>
    <d v="2014-07-07T00:00:00"/>
    <x v="0"/>
    <d v="1899-12-30T00:00:00"/>
    <x v="14"/>
    <x v="0"/>
    <x v="0"/>
    <x v="0"/>
    <d v="2014-07-08T00:00:00"/>
    <x v="0"/>
    <x v="14"/>
    <x v="4"/>
    <x v="2"/>
    <m/>
  </r>
  <r>
    <n v="4510"/>
    <s v="Minutos Celular Paulina Zambrano"/>
    <s v="Dossi Muñoz, Carolina, CAM"/>
    <d v="2014-07-07T00:00:00"/>
    <x v="0"/>
    <d v="2014-07-07T00:00:00"/>
    <x v="1"/>
    <x v="0"/>
    <x v="0"/>
    <x v="0"/>
    <d v="2014-07-08T00:00:00"/>
    <x v="0"/>
    <x v="14"/>
    <x v="4"/>
    <x v="0"/>
    <m/>
  </r>
  <r>
    <n v="4509"/>
    <s v="Enviar archivo  ApplicationTrace "/>
    <s v="Gonzalez Arredondo, Enrique Eduardo, CAM"/>
    <d v="2014-07-07T00:00:00"/>
    <x v="0"/>
    <d v="1899-12-30T00:00:00"/>
    <x v="14"/>
    <x v="0"/>
    <x v="0"/>
    <x v="0"/>
    <d v="2014-07-08T00:00:00"/>
    <x v="0"/>
    <x v="14"/>
    <x v="4"/>
    <x v="2"/>
    <m/>
  </r>
  <r>
    <n v="4508"/>
    <s v="Usuario oracle bloqueado"/>
    <s v="Elgueta Rojas, Deborah Lisset, CAM"/>
    <d v="2014-07-07T00:00:00"/>
    <x v="0"/>
    <d v="2014-07-07T00:00:00"/>
    <x v="10"/>
    <x v="0"/>
    <x v="0"/>
    <x v="0"/>
    <d v="2014-07-08T00:00:00"/>
    <x v="0"/>
    <x v="14"/>
    <x v="4"/>
    <x v="0"/>
    <m/>
  </r>
  <r>
    <n v="4507"/>
    <s v="Minutos celular"/>
    <s v="Brantt Zumarán, Claudia Andrea, CAM"/>
    <d v="2014-07-07T00:00:00"/>
    <x v="0"/>
    <d v="2014-07-07T00:00:00"/>
    <x v="1"/>
    <x v="0"/>
    <x v="0"/>
    <x v="0"/>
    <d v="2014-07-08T00:00:00"/>
    <x v="0"/>
    <x v="14"/>
    <x v="4"/>
    <x v="0"/>
    <m/>
  </r>
  <r>
    <n v="4506"/>
    <s v="En servidor virtual  se  debe colocar el logo empresa de CAM"/>
    <s v="Pavez Nuñez, Walter, CAM"/>
    <d v="2014-07-07T00:00:00"/>
    <x v="0"/>
    <d v="1899-12-30T00:00:00"/>
    <x v="14"/>
    <x v="0"/>
    <x v="0"/>
    <x v="0"/>
    <d v="2014-07-08T00:00:00"/>
    <x v="0"/>
    <x v="14"/>
    <x v="4"/>
    <x v="2"/>
    <m/>
  </r>
  <r>
    <n v="4505"/>
    <s v="Carga minutos On et"/>
    <s v="Yelpi Caceres, Abraham, CAM"/>
    <d v="2014-07-07T00:00:00"/>
    <x v="0"/>
    <d v="2014-07-07T00:00:00"/>
    <x v="1"/>
    <x v="0"/>
    <x v="0"/>
    <x v="0"/>
    <d v="2014-07-08T00:00:00"/>
    <x v="0"/>
    <x v="14"/>
    <x v="4"/>
    <x v="0"/>
    <m/>
  </r>
  <r>
    <n v="4504"/>
    <s v="Carga de Minutos On net - 74318253"/>
    <s v="Caceres Sarabia, Francisco Antonio, CAM"/>
    <d v="2014-07-07T00:00:00"/>
    <x v="0"/>
    <d v="2014-07-07T00:00:00"/>
    <x v="1"/>
    <x v="0"/>
    <x v="0"/>
    <x v="0"/>
    <d v="2014-07-08T00:00:00"/>
    <x v="0"/>
    <x v="14"/>
    <x v="4"/>
    <x v="0"/>
    <m/>
  </r>
  <r>
    <n v="4503"/>
    <s v="Minutos On Net - 68484015"/>
    <s v="Bulnes Vergara, Marco Aurelio, CAM"/>
    <d v="2014-07-07T00:00:00"/>
    <x v="0"/>
    <d v="2014-07-07T00:00:00"/>
    <x v="1"/>
    <x v="1"/>
    <x v="0"/>
    <x v="0"/>
    <d v="2014-07-08T00:00:00"/>
    <x v="0"/>
    <x v="14"/>
    <x v="4"/>
    <x v="0"/>
    <m/>
  </r>
  <r>
    <n v="4502"/>
    <s v="Impresora"/>
    <s v="Jerez Pérez, Marlene Alejandra, CAM"/>
    <d v="2014-07-07T00:00:00"/>
    <x v="0"/>
    <d v="2014-07-07T00:00:00"/>
    <x v="8"/>
    <x v="0"/>
    <x v="0"/>
    <x v="0"/>
    <d v="2014-07-08T00:00:00"/>
    <x v="0"/>
    <x v="14"/>
    <x v="4"/>
    <x v="0"/>
    <m/>
  </r>
  <r>
    <n v="4501"/>
    <s v="Clave dominio bloqueada"/>
    <s v="Vera Galindo, Edgardo Nicolas, CAM"/>
    <d v="2014-07-07T00:00:00"/>
    <x v="0"/>
    <d v="2014-07-07T00:00:00"/>
    <x v="0"/>
    <x v="0"/>
    <x v="1"/>
    <x v="0"/>
    <d v="2014-07-08T00:00:00"/>
    <x v="0"/>
    <x v="14"/>
    <x v="4"/>
    <x v="0"/>
    <m/>
  </r>
  <r>
    <n v="4500"/>
    <s v="Clave de bloqueada"/>
    <s v="Nuñez Cubillos, Juana, CAM"/>
    <d v="2014-07-07T00:00:00"/>
    <x v="0"/>
    <d v="2014-07-07T00:00:00"/>
    <x v="0"/>
    <x v="0"/>
    <x v="0"/>
    <x v="0"/>
    <d v="2014-07-08T00:00:00"/>
    <x v="0"/>
    <x v="14"/>
    <x v="4"/>
    <x v="0"/>
    <m/>
  </r>
  <r>
    <n v="4499"/>
    <s v="Reinicio Contraseña"/>
    <s v="Alcarruz Bernal, Cristian Erwin, CAM"/>
    <d v="2014-07-07T00:00:00"/>
    <x v="0"/>
    <d v="2014-07-07T00:00:00"/>
    <x v="0"/>
    <x v="0"/>
    <x v="0"/>
    <x v="0"/>
    <d v="2014-07-08T00:00:00"/>
    <x v="0"/>
    <x v="14"/>
    <x v="4"/>
    <x v="0"/>
    <m/>
  </r>
  <r>
    <n v="4498"/>
    <s v="MINUTOS CAM (9 4691452)"/>
    <s v="Toloza Garrido, Samuel Isaac, CAM"/>
    <d v="2014-07-07T00:00:00"/>
    <x v="0"/>
    <d v="2014-07-07T00:00:00"/>
    <x v="1"/>
    <x v="0"/>
    <x v="0"/>
    <x v="0"/>
    <d v="2014-07-08T00:00:00"/>
    <x v="0"/>
    <x v="14"/>
    <x v="4"/>
    <x v="0"/>
    <m/>
  </r>
  <r>
    <n v="4497"/>
    <s v="Minutosd NET"/>
    <s v="Morales Diaz, Mauricio Enrique, CAM"/>
    <d v="2014-07-07T00:00:00"/>
    <x v="0"/>
    <d v="2014-07-07T00:00:00"/>
    <x v="1"/>
    <x v="1"/>
    <x v="1"/>
    <x v="0"/>
    <d v="2014-07-08T00:00:00"/>
    <x v="0"/>
    <x v="14"/>
    <x v="4"/>
    <x v="0"/>
    <m/>
  </r>
  <r>
    <n v="4496"/>
    <s v="REVISAR UNPACKER "/>
    <s v="Pavez Nuñez, Walter, CAM"/>
    <d v="2014-07-07T00:00:00"/>
    <x v="0"/>
    <d v="2014-07-07T00:00:00"/>
    <x v="14"/>
    <x v="0"/>
    <x v="0"/>
    <x v="0"/>
    <d v="2014-07-08T00:00:00"/>
    <x v="0"/>
    <x v="14"/>
    <x v="4"/>
    <x v="0"/>
    <m/>
  </r>
  <r>
    <n v="4495"/>
    <s v="SIN SYNERGIA DEPENDENCIAS ZENTENO "/>
    <s v="Castro Mery,Yeimei, CAM"/>
    <d v="2014-07-04T00:00:00"/>
    <x v="0"/>
    <d v="2014-07-04T00:00:00"/>
    <x v="5"/>
    <x v="1"/>
    <x v="0"/>
    <x v="0"/>
    <d v="2014-07-07T00:00:00"/>
    <x v="0"/>
    <x v="14"/>
    <x v="4"/>
    <x v="0"/>
    <m/>
  </r>
  <r>
    <n v="4494"/>
    <s v="Reseteo Contraseña de Red"/>
    <s v="Osorio Silva, Andrés Antonio, CAM"/>
    <d v="2014-07-04T00:00:00"/>
    <x v="0"/>
    <d v="2014-07-04T00:00:00"/>
    <x v="0"/>
    <x v="1"/>
    <x v="0"/>
    <x v="0"/>
    <d v="2014-07-07T00:00:00"/>
    <x v="0"/>
    <x v="14"/>
    <x v="4"/>
    <x v="0"/>
    <m/>
  </r>
  <r>
    <n v="4493"/>
    <s v="Habilitación Anexo 7703"/>
    <s v="Contreras Orellana, Paulo Alberto, CAM"/>
    <d v="2014-07-03T00:00:00"/>
    <x v="0"/>
    <d v="2014-07-03T00:00:00"/>
    <x v="2"/>
    <x v="0"/>
    <x v="0"/>
    <x v="0"/>
    <d v="2014-07-04T00:00:00"/>
    <x v="0"/>
    <x v="16"/>
    <x v="4"/>
    <x v="0"/>
    <m/>
  </r>
  <r>
    <n v="4492"/>
    <s v="Minutos On Net - Abonado 89037543"/>
    <s v="Bascuñan Reyes, Juan Ignacio, CAM"/>
    <d v="2014-07-03T00:00:00"/>
    <x v="0"/>
    <d v="2014-07-03T00:00:00"/>
    <x v="1"/>
    <x v="0"/>
    <x v="0"/>
    <x v="0"/>
    <d v="2014-07-04T00:00:00"/>
    <x v="0"/>
    <x v="16"/>
    <x v="4"/>
    <x v="0"/>
    <m/>
  </r>
  <r>
    <n v="4491"/>
    <s v="Restitución de minutos "/>
    <s v="Gomez Rosales, Hector Ricardo, CAM"/>
    <d v="2014-07-03T00:00:00"/>
    <x v="0"/>
    <d v="2014-07-03T00:00:00"/>
    <x v="1"/>
    <x v="0"/>
    <x v="0"/>
    <x v="0"/>
    <d v="2014-07-04T00:00:00"/>
    <x v="0"/>
    <x v="16"/>
    <x v="4"/>
    <x v="0"/>
    <m/>
  </r>
  <r>
    <n v="4490"/>
    <s v="Solictud de reposicion de minutos"/>
    <s v="López Pailahueque, Esteban Alonso, CAM"/>
    <d v="2014-07-03T00:00:00"/>
    <x v="0"/>
    <d v="2014-07-03T00:00:00"/>
    <x v="1"/>
    <x v="0"/>
    <x v="0"/>
    <x v="0"/>
    <d v="2014-07-04T00:00:00"/>
    <x v="0"/>
    <x v="16"/>
    <x v="4"/>
    <x v="0"/>
    <m/>
  </r>
  <r>
    <n v="4489"/>
    <s v="incidencia UNPACKER AP01 - 20140703"/>
    <s v="Pavez Nuñez, Walter, CAM"/>
    <d v="2014-07-03T00:00:00"/>
    <x v="0"/>
    <d v="2014-07-03T00:00:00"/>
    <x v="14"/>
    <x v="0"/>
    <x v="0"/>
    <x v="0"/>
    <d v="2014-07-04T00:00:00"/>
    <x v="0"/>
    <x v="16"/>
    <x v="4"/>
    <x v="0"/>
    <m/>
  </r>
  <r>
    <n v="4488"/>
    <s v="Restitución de minutos on net"/>
    <s v="Duarte Fuentes, Luis Alfredo, CAM"/>
    <d v="2014-07-03T00:00:00"/>
    <x v="0"/>
    <d v="2014-07-03T00:00:00"/>
    <x v="1"/>
    <x v="1"/>
    <x v="0"/>
    <x v="0"/>
    <d v="2014-07-04T00:00:00"/>
    <x v="0"/>
    <x v="16"/>
    <x v="4"/>
    <x v="0"/>
    <m/>
  </r>
  <r>
    <n v="4487"/>
    <s v="Restitución de minutos on net"/>
    <s v="Elgueta Rojas, Deborah Lisset, CAM"/>
    <d v="2014-07-03T00:00:00"/>
    <x v="0"/>
    <d v="2014-07-03T00:00:00"/>
    <x v="1"/>
    <x v="0"/>
    <x v="0"/>
    <x v="0"/>
    <d v="2014-07-04T00:00:00"/>
    <x v="0"/>
    <x v="16"/>
    <x v="4"/>
    <x v="0"/>
    <m/>
  </r>
  <r>
    <n v="4486"/>
    <s v="Problemas con Anexo y docking"/>
    <s v="Yañez Villegas, Ximena Cecilia, CAM"/>
    <d v="2014-07-03T00:00:00"/>
    <x v="0"/>
    <d v="2014-07-03T00:00:00"/>
    <x v="2"/>
    <x v="0"/>
    <x v="0"/>
    <x v="0"/>
    <d v="2014-07-04T00:00:00"/>
    <x v="0"/>
    <x v="16"/>
    <x v="4"/>
    <x v="0"/>
    <m/>
  </r>
  <r>
    <n v="4485"/>
    <s v="Minutos Net"/>
    <s v="Morales Diaz, Mauricio Enrique, CAM"/>
    <d v="2014-07-02T00:00:00"/>
    <x v="0"/>
    <d v="2014-07-03T00:00:00"/>
    <x v="1"/>
    <x v="1"/>
    <x v="1"/>
    <x v="0"/>
    <d v="2014-07-03T00:00:00"/>
    <x v="0"/>
    <x v="16"/>
    <x v="4"/>
    <x v="0"/>
    <m/>
  </r>
  <r>
    <n v="4484"/>
    <s v="Reinicio Contraseña"/>
    <s v="Olivares Reyes, Rodrigo Francisco, CAM"/>
    <d v="2014-07-02T00:00:00"/>
    <x v="0"/>
    <d v="2014-07-02T00:00:00"/>
    <x v="0"/>
    <x v="1"/>
    <x v="0"/>
    <x v="0"/>
    <d v="2014-07-03T00:00:00"/>
    <x v="0"/>
    <x v="16"/>
    <x v="4"/>
    <x v="0"/>
    <m/>
  </r>
  <r>
    <n v="4483"/>
    <s v="Minutos"/>
    <s v="Sepulveda Salas, Vladimir Arnoldo, CAM"/>
    <d v="2014-07-02T00:00:00"/>
    <x v="0"/>
    <d v="2014-07-02T00:00:00"/>
    <x v="1"/>
    <x v="0"/>
    <x v="0"/>
    <x v="0"/>
    <d v="2014-07-03T00:00:00"/>
    <x v="0"/>
    <x v="16"/>
    <x v="4"/>
    <x v="0"/>
    <m/>
  </r>
  <r>
    <n v="4482"/>
    <s v="Devolver minutos"/>
    <s v="Abarca Cerda, Cristian Andres, CAM"/>
    <d v="2014-07-02T00:00:00"/>
    <x v="0"/>
    <d v="2014-07-02T00:00:00"/>
    <x v="1"/>
    <x v="1"/>
    <x v="0"/>
    <x v="0"/>
    <d v="2014-07-03T00:00:00"/>
    <x v="0"/>
    <x v="16"/>
    <x v="4"/>
    <x v="0"/>
    <m/>
  </r>
  <r>
    <n v="4481"/>
    <s v="unpacker bloqueado"/>
    <s v="Pavez Nuñez, Walter, CAM"/>
    <d v="2014-07-02T00:00:00"/>
    <x v="0"/>
    <d v="2014-07-02T00:00:00"/>
    <x v="5"/>
    <x v="0"/>
    <x v="0"/>
    <x v="0"/>
    <d v="2014-07-03T00:00:00"/>
    <x v="0"/>
    <x v="16"/>
    <x v="4"/>
    <x v="0"/>
    <m/>
  </r>
  <r>
    <n v="4480"/>
    <s v="Asignar 200 minutos adicionales  68780122"/>
    <s v="Hernandez Briones, Hans Alejandro, CAM"/>
    <d v="2014-07-02T00:00:00"/>
    <x v="0"/>
    <d v="2014-07-02T00:00:00"/>
    <x v="1"/>
    <x v="0"/>
    <x v="0"/>
    <x v="0"/>
    <d v="2014-07-03T00:00:00"/>
    <x v="0"/>
    <x v="16"/>
    <x v="4"/>
    <x v="0"/>
    <m/>
  </r>
  <r>
    <n v="4479"/>
    <s v="Solicitud de Toner para impresora Ricoh"/>
    <s v="Rojas Solis, Eladio Andres, CAM"/>
    <d v="2014-07-01T00:00:00"/>
    <x v="0"/>
    <d v="2014-07-03T00:00:00"/>
    <x v="3"/>
    <x v="0"/>
    <x v="0"/>
    <x v="0"/>
    <d v="2014-07-02T00:00:00"/>
    <x v="0"/>
    <x v="16"/>
    <x v="4"/>
    <x v="3"/>
    <m/>
  </r>
  <r>
    <n v="4478"/>
    <s v="olicitud Serv. Técnico - Serie W3029106383/ Carlos Silva Vildosola 824 San Miguel (sector alumbrado público)"/>
    <s v="Schmidt Contreras, Ingrid Angélica, CAM"/>
    <d v="2014-07-01T00:00:00"/>
    <x v="0"/>
    <d v="2014-07-02T00:00:00"/>
    <x v="3"/>
    <x v="0"/>
    <x v="0"/>
    <x v="0"/>
    <d v="2014-07-02T00:00:00"/>
    <x v="0"/>
    <x v="16"/>
    <x v="4"/>
    <x v="0"/>
    <m/>
  </r>
  <r>
    <n v="4477"/>
    <s v="Solicitud Carpeta Compartida"/>
    <s v="Contreras Orellana, Paulo Alberto, CAM"/>
    <d v="2014-07-01T00:00:00"/>
    <x v="0"/>
    <d v="2014-07-01T00:00:00"/>
    <x v="7"/>
    <x v="0"/>
    <x v="0"/>
    <x v="0"/>
    <d v="2014-07-02T00:00:00"/>
    <x v="0"/>
    <x v="16"/>
    <x v="4"/>
    <x v="0"/>
    <m/>
  </r>
  <r>
    <n v="4476"/>
    <s v="Solicitud de Toner para impresora Ricoh"/>
    <s v="Ortega Soto, Jocelyn Alexandra, CAM"/>
    <d v="2014-07-01T00:00:00"/>
    <x v="0"/>
    <d v="2014-07-04T00:00:00"/>
    <x v="3"/>
    <x v="0"/>
    <x v="0"/>
    <x v="0"/>
    <d v="2014-07-02T00:00:00"/>
    <x v="0"/>
    <x v="16"/>
    <x v="4"/>
    <x v="3"/>
    <m/>
  </r>
  <r>
    <n v="4475"/>
    <s v="Activacion de minutos Empresa N° de telefono : 7-1415017"/>
    <s v="Ponce Dinamarca, Pablo Ernesto, CAM"/>
    <d v="2014-07-01T00:00:00"/>
    <x v="0"/>
    <d v="2014-07-01T00:00:00"/>
    <x v="1"/>
    <x v="0"/>
    <x v="0"/>
    <x v="0"/>
    <d v="2014-07-02T00:00:00"/>
    <x v="0"/>
    <x v="16"/>
    <x v="4"/>
    <x v="0"/>
    <m/>
  </r>
  <r>
    <n v="4474"/>
    <s v="Acceso Carpeta de Finanzas"/>
    <s v="Vasquez Ramirez, Enzo Omar, CAM"/>
    <d v="2014-06-30T00:00:00"/>
    <x v="0"/>
    <d v="2014-07-01T00:00:00"/>
    <x v="7"/>
    <x v="0"/>
    <x v="0"/>
    <x v="0"/>
    <d v="2014-07-01T00:00:00"/>
    <x v="0"/>
    <x v="16"/>
    <x v="4"/>
    <x v="0"/>
    <m/>
  </r>
  <r>
    <n v="4473"/>
    <s v="Carpetas Compartidas SOT"/>
    <s v="Contreras Orellana, Paulo Alberto, CAM"/>
    <d v="2014-06-30T00:00:00"/>
    <x v="0"/>
    <d v="2014-07-01T00:00:00"/>
    <x v="7"/>
    <x v="0"/>
    <x v="0"/>
    <x v="0"/>
    <d v="2014-07-01T00:00:00"/>
    <x v="0"/>
    <x v="16"/>
    <x v="4"/>
    <x v="0"/>
    <m/>
  </r>
  <r>
    <n v="4472"/>
    <s v="Modificacion Integrantes af@cam-la.com"/>
    <s v="Vasquez Ramirez, Enzo Omar, CAM"/>
    <d v="2014-07-01T00:00:00"/>
    <x v="0"/>
    <d v="2014-07-01T00:00:00"/>
    <x v="0"/>
    <x v="0"/>
    <x v="0"/>
    <x v="0"/>
    <d v="2014-07-02T00:00:00"/>
    <x v="0"/>
    <x v="16"/>
    <x v="4"/>
    <x v="0"/>
    <m/>
  </r>
  <r>
    <n v="4471"/>
    <s v="minutos"/>
    <s v="Delgado Delgado, Carolina Alejandra, EXTERNO"/>
    <d v="2014-06-30T00:00:00"/>
    <x v="0"/>
    <d v="2014-06-30T00:00:00"/>
    <x v="1"/>
    <x v="1"/>
    <x v="0"/>
    <x v="0"/>
    <d v="2014-07-01T00:00:00"/>
    <x v="0"/>
    <x v="16"/>
    <x v="4"/>
    <x v="0"/>
    <m/>
  </r>
  <r>
    <n v="4470"/>
    <s v="Solicitud de Visita"/>
    <s v="Costa Campos, Juan, CAM"/>
    <d v="2014-06-30T00:00:00"/>
    <x v="0"/>
    <d v="2014-06-30T00:00:00"/>
    <x v="19"/>
    <x v="0"/>
    <x v="0"/>
    <x v="1"/>
    <d v="2014-07-03T00:00:00"/>
    <x v="0"/>
    <x v="16"/>
    <x v="4"/>
    <x v="0"/>
    <m/>
  </r>
  <r>
    <n v="4469"/>
    <s v="Ingreso a webmail."/>
    <s v="Velasquez Quilodran, Jose Antonio, CAM"/>
    <d v="2014-06-30T00:00:00"/>
    <x v="0"/>
    <d v="2014-06-30T00:00:00"/>
    <x v="0"/>
    <x v="0"/>
    <x v="1"/>
    <x v="0"/>
    <d v="2014-07-01T00:00:00"/>
    <x v="0"/>
    <x v="16"/>
    <x v="4"/>
    <x v="0"/>
    <m/>
  </r>
  <r>
    <n v="4468"/>
    <s v="Devolucion de minutos ON NET"/>
    <s v="Matus Delgado, Katherine Andrea, CAM"/>
    <d v="2014-07-01T00:00:00"/>
    <x v="0"/>
    <d v="2014-07-01T00:00:00"/>
    <x v="1"/>
    <x v="0"/>
    <x v="0"/>
    <x v="0"/>
    <d v="2014-07-02T00:00:00"/>
    <x v="0"/>
    <x v="16"/>
    <x v="4"/>
    <x v="0"/>
    <m/>
  </r>
  <r>
    <n v="4467"/>
    <s v="Acceso Compartido"/>
    <s v="Garrido Saavedra, Mario Andres, CAM"/>
    <d v="2014-07-01T00:00:00"/>
    <x v="0"/>
    <d v="2014-07-01T00:00:00"/>
    <x v="7"/>
    <x v="0"/>
    <x v="0"/>
    <x v="0"/>
    <d v="2014-07-02T00:00:00"/>
    <x v="0"/>
    <x v="16"/>
    <x v="4"/>
    <x v="0"/>
    <m/>
  </r>
  <r>
    <n v="4466"/>
    <s v="Plataformar Ingreso PC - SAESA YAVV"/>
    <s v="Martinez Fuentealba, Victor Alonso, CAM"/>
    <d v="2014-07-01T00:00:00"/>
    <x v="0"/>
    <d v="2014-07-01T00:00:00"/>
    <x v="20"/>
    <x v="0"/>
    <x v="0"/>
    <x v="5"/>
    <d v="2014-07-07T00:00:00"/>
    <x v="0"/>
    <x v="14"/>
    <x v="4"/>
    <x v="0"/>
    <m/>
  </r>
  <r>
    <n v="4465"/>
    <s v="Recarga de minutos"/>
    <s v="Soto Aranguiz, Francisco Javier, CAM"/>
    <d v="2014-07-01T00:00:00"/>
    <x v="0"/>
    <d v="2014-07-01T00:00:00"/>
    <x v="1"/>
    <x v="0"/>
    <x v="0"/>
    <x v="0"/>
    <d v="2014-07-02T00:00:00"/>
    <x v="0"/>
    <x v="16"/>
    <x v="4"/>
    <x v="0"/>
    <m/>
  </r>
  <r>
    <n v="4464"/>
    <s v="Problemas Oracle"/>
    <s v="Palma Campos, Alejandra Beatriz, CAM"/>
    <d v="2014-06-30T00:00:00"/>
    <x v="0"/>
    <d v="2014-06-30T00:00:00"/>
    <x v="10"/>
    <x v="1"/>
    <x v="0"/>
    <x v="0"/>
    <d v="2014-07-01T00:00:00"/>
    <x v="0"/>
    <x v="16"/>
    <x v="4"/>
    <x v="0"/>
    <m/>
  </r>
  <r>
    <n v="4463"/>
    <s v="Restitución de minutos on-net"/>
    <s v="Duarte Fuentes, Luis Alfredo, CAM"/>
    <d v="2014-07-01T00:00:00"/>
    <x v="0"/>
    <d v="2014-07-01T00:00:00"/>
    <x v="1"/>
    <x v="0"/>
    <x v="0"/>
    <x v="0"/>
    <d v="2014-07-02T00:00:00"/>
    <x v="0"/>
    <x v="16"/>
    <x v="4"/>
    <x v="0"/>
    <m/>
  </r>
  <r>
    <n v="4462"/>
    <s v="siniestro telefonos asignados"/>
    <s v="Villablanca Sazo, Jorge, CAM"/>
    <d v="2014-07-01T00:00:00"/>
    <x v="0"/>
    <d v="2014-08-06T00:00:00"/>
    <x v="12"/>
    <x v="1"/>
    <x v="0"/>
    <x v="3"/>
    <d v="2014-07-10T00:00:00"/>
    <x v="0"/>
    <x v="14"/>
    <x v="4"/>
    <x v="3"/>
    <m/>
  </r>
  <r>
    <n v="4461"/>
    <s v="Restitución de minutos on-net"/>
    <s v="Elgueta Rojas, Deborah Lisset, CAM"/>
    <d v="2014-07-01T00:00:00"/>
    <x v="0"/>
    <d v="2014-07-01T00:00:00"/>
    <x v="1"/>
    <x v="0"/>
    <x v="0"/>
    <x v="0"/>
    <d v="2014-07-02T00:00:00"/>
    <x v="0"/>
    <x v="16"/>
    <x v="4"/>
    <x v="0"/>
    <m/>
  </r>
  <r>
    <n v="4460"/>
    <s v="Reinicio Contraseña"/>
    <s v="Alarcon Rifo, Francis Karen, CAM"/>
    <d v="2014-07-01T00:00:00"/>
    <x v="0"/>
    <d v="2014-07-01T00:00:00"/>
    <x v="0"/>
    <x v="0"/>
    <x v="1"/>
    <x v="0"/>
    <d v="2014-07-02T00:00:00"/>
    <x v="0"/>
    <x v="16"/>
    <x v="4"/>
    <x v="0"/>
    <m/>
  </r>
  <r>
    <n v="4459"/>
    <s v="minutos  Celular; 6-3101204"/>
    <s v="Dossi Muñoz, Carolina, CAM"/>
    <d v="2014-06-30T00:00:00"/>
    <x v="0"/>
    <d v="2014-07-01T00:00:00"/>
    <x v="1"/>
    <x v="0"/>
    <x v="0"/>
    <x v="0"/>
    <d v="2014-07-01T00:00:00"/>
    <x v="0"/>
    <x v="16"/>
    <x v="4"/>
    <x v="0"/>
    <m/>
  </r>
  <r>
    <n v="4458"/>
    <s v="Reinicio Contraseña"/>
    <s v="Palma Campos, Alejandra Beatriz, CAM"/>
    <d v="2014-06-30T00:00:00"/>
    <x v="0"/>
    <d v="2014-06-30T00:00:00"/>
    <x v="0"/>
    <x v="0"/>
    <x v="0"/>
    <x v="0"/>
    <d v="2014-07-01T00:00:00"/>
    <x v="0"/>
    <x v="16"/>
    <x v="4"/>
    <x v="0"/>
    <m/>
  </r>
  <r>
    <n v="4457"/>
    <s v="DESVINCULADOS"/>
    <s v="Torrejón Osorio, Marcela Alejandra, CAM"/>
    <d v="2014-06-30T00:00:00"/>
    <x v="0"/>
    <d v="2014-06-30T00:00:00"/>
    <x v="0"/>
    <x v="0"/>
    <x v="0"/>
    <x v="0"/>
    <d v="2014-07-01T00:00:00"/>
    <x v="0"/>
    <x v="16"/>
    <x v="4"/>
    <x v="0"/>
    <m/>
  </r>
  <r>
    <n v="4456"/>
    <s v="Minutos on net"/>
    <s v="Ñeguey Adonis, Albino Bernabé, CAM"/>
    <d v="2014-06-30T00:00:00"/>
    <x v="0"/>
    <d v="2014-06-30T00:00:00"/>
    <x v="1"/>
    <x v="0"/>
    <x v="0"/>
    <x v="0"/>
    <d v="2014-07-01T00:00:00"/>
    <x v="0"/>
    <x v="16"/>
    <x v="4"/>
    <x v="0"/>
    <m/>
  </r>
  <r>
    <n v="4455"/>
    <s v="Reseteo de Contraseña de usuario"/>
    <s v="Técnico Mesa de Ayuda, Externo"/>
    <d v="2014-06-30T00:00:00"/>
    <x v="0"/>
    <d v="2014-06-30T00:00:00"/>
    <x v="0"/>
    <x v="0"/>
    <x v="0"/>
    <x v="0"/>
    <d v="2014-07-01T00:00:00"/>
    <x v="0"/>
    <x v="16"/>
    <x v="4"/>
    <x v="0"/>
    <m/>
  </r>
  <r>
    <n v="4454"/>
    <s v="Minutos NET 96429588"/>
    <s v="Morales Diaz, Mauricio Enrique, CAM"/>
    <d v="2014-06-30T00:00:00"/>
    <x v="0"/>
    <d v="2014-06-30T00:00:00"/>
    <x v="1"/>
    <x v="0"/>
    <x v="1"/>
    <x v="0"/>
    <d v="2014-07-01T00:00:00"/>
    <x v="0"/>
    <x v="16"/>
    <x v="4"/>
    <x v="0"/>
    <m/>
  </r>
  <r>
    <n v="4453"/>
    <s v="Estimados se solicita min para celular empresa N° 93207856 sin minutos hoy"/>
    <s v="Rodriguez Kolbach, Jorge Fernando, CAM"/>
    <d v="2014-06-30T00:00:00"/>
    <x v="0"/>
    <d v="2014-06-30T00:00:00"/>
    <x v="1"/>
    <x v="0"/>
    <x v="0"/>
    <x v="0"/>
    <d v="2014-07-01T00:00:00"/>
    <x v="0"/>
    <x v="16"/>
    <x v="4"/>
    <x v="0"/>
    <m/>
  </r>
  <r>
    <n v="4452"/>
    <s v="Cambio de Pantalla PC"/>
    <s v="Vargas Baez, Waldemar Abelardo, CAM"/>
    <d v="2014-06-30T00:00:00"/>
    <x v="0"/>
    <d v="2014-06-30T00:00:00"/>
    <x v="17"/>
    <x v="0"/>
    <x v="0"/>
    <x v="0"/>
    <d v="2014-07-01T00:00:00"/>
    <x v="0"/>
    <x v="16"/>
    <x v="4"/>
    <x v="0"/>
    <m/>
  </r>
  <r>
    <n v="4451"/>
    <s v="Reinicio Contraseña de Red"/>
    <s v="Vergara Belmar, Jaime Antonio, CAM"/>
    <d v="2014-06-30T00:00:00"/>
    <x v="0"/>
    <d v="2014-06-30T00:00:00"/>
    <x v="0"/>
    <x v="0"/>
    <x v="0"/>
    <x v="0"/>
    <d v="2014-07-01T00:00:00"/>
    <x v="0"/>
    <x v="16"/>
    <x v="4"/>
    <x v="0"/>
    <m/>
  </r>
  <r>
    <n v="4450"/>
    <s v="problemas con telefono IP"/>
    <s v="Rojas Monsalve, Alex Eduardo A., CAM"/>
    <d v="2014-06-30T00:00:00"/>
    <x v="0"/>
    <d v="2014-06-30T00:00:00"/>
    <x v="2"/>
    <x v="0"/>
    <x v="1"/>
    <x v="0"/>
    <d v="2014-07-01T00:00:00"/>
    <x v="0"/>
    <x v="16"/>
    <x v="4"/>
    <x v="0"/>
    <m/>
  </r>
  <r>
    <n v="4449"/>
    <s v="Móvil 94691356"/>
    <s v="Duarte Fuentes, Luis Alfredo, CAM"/>
    <d v="2014-06-12T00:00:00"/>
    <x v="0"/>
    <d v="2014-06-12T00:00:00"/>
    <x v="1"/>
    <x v="0"/>
    <x v="0"/>
    <x v="0"/>
    <d v="2014-06-13T00:00:00"/>
    <x v="0"/>
    <x v="17"/>
    <x v="5"/>
    <x v="0"/>
    <m/>
  </r>
  <r>
    <n v="4448"/>
    <s v="Minutos on net"/>
    <s v="Duarte Fuentes, Luis Alfredo, CAM"/>
    <d v="2014-06-12T00:00:00"/>
    <x v="0"/>
    <d v="2014-06-12T00:00:00"/>
    <x v="1"/>
    <x v="0"/>
    <x v="0"/>
    <x v="0"/>
    <d v="2014-06-13T00:00:00"/>
    <x v="0"/>
    <x v="17"/>
    <x v="5"/>
    <x v="0"/>
    <m/>
  </r>
  <r>
    <n v="4447"/>
    <s v="minutos"/>
    <s v="Flores Ahumada, Manuel Alejandro, CAM"/>
    <d v="2014-06-12T00:00:00"/>
    <x v="0"/>
    <d v="2014-06-12T00:00:00"/>
    <x v="1"/>
    <x v="0"/>
    <x v="0"/>
    <x v="0"/>
    <d v="2014-06-13T00:00:00"/>
    <x v="0"/>
    <x v="17"/>
    <x v="5"/>
    <x v="0"/>
    <m/>
  </r>
  <r>
    <n v="4446"/>
    <s v="David celular 9 3207856 sin minutos , sólo gestión SOT"/>
    <s v="Rodriguez Kolbach, Jorge Fernando, CAM"/>
    <d v="2014-06-12T00:00:00"/>
    <x v="0"/>
    <d v="2014-06-12T00:00:00"/>
    <x v="1"/>
    <x v="0"/>
    <x v="0"/>
    <x v="0"/>
    <d v="2014-06-13T00:00:00"/>
    <x v="0"/>
    <x v="17"/>
    <x v="5"/>
    <x v="0"/>
    <m/>
  </r>
  <r>
    <n v="4445"/>
    <s v="Minutos Net"/>
    <s v="Fuentes Maldonado, Gonzalo Eduardo, CAM"/>
    <d v="2014-06-12T00:00:00"/>
    <x v="0"/>
    <d v="2014-06-12T00:00:00"/>
    <x v="1"/>
    <x v="0"/>
    <x v="1"/>
    <x v="0"/>
    <d v="2014-06-13T00:00:00"/>
    <x v="0"/>
    <x v="17"/>
    <x v="5"/>
    <x v="0"/>
    <m/>
  </r>
  <r>
    <n v="4444"/>
    <s v="Restituir minutos on-net"/>
    <s v="Elgueta Rojas, Deborah Lisset, CAM"/>
    <d v="2014-06-13T00:00:00"/>
    <x v="0"/>
    <d v="2014-06-13T00:00:00"/>
    <x v="23"/>
    <x v="0"/>
    <x v="0"/>
    <x v="0"/>
    <d v="2014-06-16T00:00:00"/>
    <x v="0"/>
    <x v="18"/>
    <x v="5"/>
    <x v="0"/>
    <m/>
  </r>
  <r>
    <n v="4443"/>
    <s v="Asignación Celular"/>
    <s v="Contreras Orellana, Paulo Alberto, CAM"/>
    <d v="2014-06-13T00:00:00"/>
    <x v="0"/>
    <d v="2014-06-13T00:00:00"/>
    <x v="12"/>
    <x v="1"/>
    <x v="0"/>
    <x v="3"/>
    <d v="2014-06-24T00:00:00"/>
    <x v="0"/>
    <x v="19"/>
    <x v="5"/>
    <x v="0"/>
    <m/>
  </r>
  <r>
    <n v="4442"/>
    <s v="Minutos Telefono"/>
    <s v="Pérez Sagredo, Cristian Eduardo, CAM"/>
    <d v="2014-06-12T00:00:00"/>
    <x v="0"/>
    <d v="2014-06-13T00:00:00"/>
    <x v="1"/>
    <x v="0"/>
    <x v="0"/>
    <x v="0"/>
    <d v="2014-06-13T00:00:00"/>
    <x v="0"/>
    <x v="17"/>
    <x v="5"/>
    <x v="0"/>
    <m/>
  </r>
  <r>
    <n v="4441"/>
    <s v="Alta en AD"/>
    <s v="Técnico Mesa de Ayuda, Externo"/>
    <d v="2014-06-13T00:00:00"/>
    <x v="0"/>
    <d v="2014-06-13T00:00:00"/>
    <x v="0"/>
    <x v="1"/>
    <x v="0"/>
    <x v="0"/>
    <d v="2014-06-16T00:00:00"/>
    <x v="0"/>
    <x v="18"/>
    <x v="5"/>
    <x v="0"/>
    <m/>
  </r>
  <r>
    <n v="4440"/>
    <s v="Plataformar Renovación NTB - SOT CHL FJOU"/>
    <s v="Ordenes Uribe, Francisco Javier, CAM"/>
    <d v="2014-06-13T00:00:00"/>
    <x v="0"/>
    <d v="2014-06-13T00:00:00"/>
    <x v="20"/>
    <x v="1"/>
    <x v="0"/>
    <x v="5"/>
    <d v="2014-06-19T00:00:00"/>
    <x v="0"/>
    <x v="18"/>
    <x v="5"/>
    <x v="0"/>
    <m/>
  </r>
  <r>
    <n v="4439"/>
    <s v="solicitud"/>
    <s v="Retamal Gutierrez, Carlos Alberto, CAM"/>
    <d v="2014-06-12T00:00:00"/>
    <x v="0"/>
    <d v="2014-06-12T00:00:00"/>
    <x v="3"/>
    <x v="1"/>
    <x v="0"/>
    <x v="0"/>
    <d v="2014-06-13T00:00:00"/>
    <x v="0"/>
    <x v="17"/>
    <x v="5"/>
    <x v="0"/>
    <m/>
  </r>
  <r>
    <n v="4438"/>
    <s v="Gestion de Anexo"/>
    <s v="López Pailahueque, Esteban Alonso, CAM"/>
    <d v="2014-06-12T00:00:00"/>
    <x v="0"/>
    <d v="2014-06-12T00:00:00"/>
    <x v="2"/>
    <x v="1"/>
    <x v="0"/>
    <x v="0"/>
    <d v="2014-06-13T00:00:00"/>
    <x v="0"/>
    <x v="17"/>
    <x v="5"/>
    <x v="0"/>
    <m/>
  </r>
  <r>
    <n v="4437"/>
    <s v="Cuenta Bloqueada"/>
    <s v="Araneda Muñoz, Luis Alberto, CAM"/>
    <d v="2014-06-12T00:00:00"/>
    <x v="0"/>
    <d v="2014-06-12T00:00:00"/>
    <x v="0"/>
    <x v="0"/>
    <x v="0"/>
    <x v="0"/>
    <d v="2014-06-13T00:00:00"/>
    <x v="0"/>
    <x v="17"/>
    <x v="5"/>
    <x v="0"/>
    <m/>
  </r>
  <r>
    <n v="4436"/>
    <s v="SOLICITA CARGA DE CELULAR 74318253"/>
    <s v="Castro Morales, Michel Fabian, CAM"/>
    <d v="2014-06-12T00:00:00"/>
    <x v="0"/>
    <d v="2014-06-12T00:00:00"/>
    <x v="1"/>
    <x v="1"/>
    <x v="0"/>
    <x v="0"/>
    <d v="2014-06-13T00:00:00"/>
    <x v="0"/>
    <x v="17"/>
    <x v="5"/>
    <x v="0"/>
    <m/>
  </r>
  <r>
    <n v="4435"/>
    <s v="Cuenta Dominio Bloqueada"/>
    <s v="Poblete Ibarra, Constanza Antonieta, CAM"/>
    <d v="2014-06-12T00:00:00"/>
    <x v="0"/>
    <d v="2014-06-12T00:00:00"/>
    <x v="0"/>
    <x v="0"/>
    <x v="0"/>
    <x v="0"/>
    <d v="2014-06-13T00:00:00"/>
    <x v="0"/>
    <x v="17"/>
    <x v="5"/>
    <x v="0"/>
    <m/>
  </r>
  <r>
    <n v="4434"/>
    <s v="Desbloqueo cuenta"/>
    <s v="Lagos Acuña, James Henry, CAM"/>
    <d v="2014-06-12T00:00:00"/>
    <x v="0"/>
    <d v="2014-06-12T00:00:00"/>
    <x v="0"/>
    <x v="0"/>
    <x v="0"/>
    <x v="0"/>
    <d v="2014-06-13T00:00:00"/>
    <x v="0"/>
    <x v="17"/>
    <x v="5"/>
    <x v="0"/>
    <m/>
  </r>
  <r>
    <n v="4433"/>
    <s v="Minutos adicionales"/>
    <s v="Carvajal Caceres, Luis Maximo, CAM"/>
    <d v="2014-06-13T00:00:00"/>
    <x v="0"/>
    <d v="2014-06-13T00:00:00"/>
    <x v="1"/>
    <x v="1"/>
    <x v="0"/>
    <x v="0"/>
    <d v="2014-06-16T00:00:00"/>
    <x v="0"/>
    <x v="18"/>
    <x v="5"/>
    <x v="0"/>
    <m/>
  </r>
  <r>
    <n v="4432"/>
    <s v="Solicitud Minutos Adicionales"/>
    <s v="Villalobos Saa, Luis Efrain, CAM"/>
    <d v="2014-06-13T00:00:00"/>
    <x v="0"/>
    <d v="2014-06-13T00:00:00"/>
    <x v="1"/>
    <x v="0"/>
    <x v="0"/>
    <x v="0"/>
    <d v="2014-06-16T00:00:00"/>
    <x v="0"/>
    <x v="18"/>
    <x v="5"/>
    <x v="0"/>
    <m/>
  </r>
  <r>
    <n v="4431"/>
    <s v="ASIGNACION DE MINUTOS AL MOVIL 9-9716467"/>
    <s v="Carrasco Velarde, Luis Alberto, CAM"/>
    <d v="2014-06-13T00:00:00"/>
    <x v="0"/>
    <d v="2014-06-13T00:00:00"/>
    <x v="1"/>
    <x v="0"/>
    <x v="0"/>
    <x v="0"/>
    <d v="2014-06-16T00:00:00"/>
    <x v="0"/>
    <x v="18"/>
    <x v="5"/>
    <x v="0"/>
    <m/>
  </r>
  <r>
    <n v="4430"/>
    <s v="Cuenta Bloqueada"/>
    <s v="Araneda Muñoz, Luis Alberto, CAM"/>
    <d v="2014-06-12T00:00:00"/>
    <x v="0"/>
    <d v="2014-06-12T00:00:00"/>
    <x v="0"/>
    <x v="0"/>
    <x v="0"/>
    <x v="0"/>
    <d v="2014-06-13T00:00:00"/>
    <x v="0"/>
    <x v="17"/>
    <x v="5"/>
    <x v="0"/>
    <m/>
  </r>
  <r>
    <n v="4429"/>
    <s v="Adicionar minutos."/>
    <s v="Muñoz Contreras, Raul, CAM"/>
    <d v="2014-06-12T00:00:00"/>
    <x v="0"/>
    <d v="2014-06-12T00:00:00"/>
    <x v="1"/>
    <x v="0"/>
    <x v="0"/>
    <x v="0"/>
    <d v="2014-06-13T00:00:00"/>
    <x v="0"/>
    <x v="17"/>
    <x v="5"/>
    <x v="0"/>
    <m/>
  </r>
  <r>
    <n v="4428"/>
    <s v="RESTABLECER CONTRASEÑA - USUARIOS ORACLE"/>
    <s v="Ruz Salinas, Richard Alberto, CAM"/>
    <d v="2014-06-12T00:00:00"/>
    <x v="0"/>
    <d v="2014-06-12T00:00:00"/>
    <x v="10"/>
    <x v="0"/>
    <x v="0"/>
    <x v="0"/>
    <d v="2014-06-13T00:00:00"/>
    <x v="0"/>
    <x v="17"/>
    <x v="5"/>
    <x v="0"/>
    <m/>
  </r>
  <r>
    <n v="4427"/>
    <s v="minutos On Net  "/>
    <s v="Ibarra Sereño, Ingrid de Lourdes, CAM"/>
    <d v="2014-06-12T00:00:00"/>
    <x v="0"/>
    <d v="2014-06-12T00:00:00"/>
    <x v="1"/>
    <x v="0"/>
    <x v="0"/>
    <x v="0"/>
    <d v="2014-06-13T00:00:00"/>
    <x v="0"/>
    <x v="17"/>
    <x v="5"/>
    <x v="0"/>
    <m/>
  </r>
  <r>
    <n v="4426"/>
    <s v="Minutos 95468128"/>
    <s v="Gonzalez Parra, Sergio Alberto, CAM"/>
    <d v="2014-06-12T00:00:00"/>
    <x v="0"/>
    <d v="2014-06-12T00:00:00"/>
    <x v="1"/>
    <x v="0"/>
    <x v="0"/>
    <x v="0"/>
    <d v="2014-06-13T00:00:00"/>
    <x v="0"/>
    <x v="17"/>
    <x v="5"/>
    <x v="0"/>
    <m/>
  </r>
  <r>
    <n v="4425"/>
    <s v="minutos llamados a CAM"/>
    <s v="Bascuñan Reyes, Juan Ignacio, CAM"/>
    <d v="2014-06-12T00:00:00"/>
    <x v="0"/>
    <d v="2014-06-12T00:00:00"/>
    <x v="1"/>
    <x v="0"/>
    <x v="0"/>
    <x v="0"/>
    <d v="2014-06-13T00:00:00"/>
    <x v="0"/>
    <x v="17"/>
    <x v="5"/>
    <x v="0"/>
    <m/>
  </r>
  <r>
    <n v="4424"/>
    <s v="Solicitud de Toner para impresora Ricoh"/>
    <s v="Banda Maulen, Luis Amable, CAM"/>
    <d v="2014-06-11T00:00:00"/>
    <x v="0"/>
    <d v="2014-06-12T00:00:00"/>
    <x v="3"/>
    <x v="0"/>
    <x v="0"/>
    <x v="0"/>
    <d v="2014-06-12T00:00:00"/>
    <x v="0"/>
    <x v="17"/>
    <x v="5"/>
    <x v="0"/>
    <m/>
  </r>
  <r>
    <n v="4423"/>
    <s v="Minutos NET"/>
    <s v="Morales Diaz, Mauricio Enrique, CAM"/>
    <d v="2014-06-11T00:00:00"/>
    <x v="0"/>
    <d v="2014-06-11T00:00:00"/>
    <x v="1"/>
    <x v="0"/>
    <x v="1"/>
    <x v="0"/>
    <d v="2014-06-12T00:00:00"/>
    <x v="0"/>
    <x v="17"/>
    <x v="5"/>
    <x v="0"/>
    <m/>
  </r>
  <r>
    <n v="4422"/>
    <s v="Minutos Net"/>
    <s v="Fuentes Maldonado, Gonzalo Eduardo, CAM"/>
    <d v="2014-06-11T00:00:00"/>
    <x v="0"/>
    <d v="2014-06-11T00:00:00"/>
    <x v="1"/>
    <x v="0"/>
    <x v="1"/>
    <x v="0"/>
    <d v="2014-06-12T00:00:00"/>
    <x v="0"/>
    <x v="17"/>
    <x v="5"/>
    <x v="0"/>
    <m/>
  </r>
  <r>
    <n v="4421"/>
    <s v="Activación de Minutos "/>
    <s v="Pacheco Pinto, Alex  CAM"/>
    <d v="2014-06-11T00:00:00"/>
    <x v="0"/>
    <d v="2014-06-11T00:00:00"/>
    <x v="1"/>
    <x v="1"/>
    <x v="0"/>
    <x v="0"/>
    <d v="2014-06-12T00:00:00"/>
    <x v="0"/>
    <x v="17"/>
    <x v="5"/>
    <x v="0"/>
    <m/>
  </r>
  <r>
    <n v="4420"/>
    <s v="conexión a internet"/>
    <s v="Dossi Muñoz, Carolina, CAM"/>
    <d v="2014-06-10T00:00:00"/>
    <x v="0"/>
    <d v="2014-06-11T00:00:00"/>
    <x v="7"/>
    <x v="0"/>
    <x v="0"/>
    <x v="0"/>
    <d v="2014-06-11T00:00:00"/>
    <x v="0"/>
    <x v="17"/>
    <x v="5"/>
    <x v="0"/>
    <m/>
  </r>
  <r>
    <n v="4419"/>
    <s v="Alta Cuenta Corporativa AD y Exchange"/>
    <s v="Dossi Muñoz, Carolina, CAM"/>
    <d v="2014-06-10T00:00:00"/>
    <x v="0"/>
    <d v="2014-06-12T00:00:00"/>
    <x v="0"/>
    <x v="0"/>
    <x v="0"/>
    <x v="0"/>
    <d v="2014-06-11T00:00:00"/>
    <x v="0"/>
    <x v="17"/>
    <x v="5"/>
    <x v="3"/>
    <m/>
  </r>
  <r>
    <n v="4418"/>
    <s v="Minutos"/>
    <s v="Martinez Fuentealba, Victor Alonso, CAM"/>
    <d v="2014-06-10T00:00:00"/>
    <x v="2"/>
    <d v="2014-06-10T00:00:00"/>
    <x v="1"/>
    <x v="0"/>
    <x v="1"/>
    <x v="0"/>
    <d v="2014-06-11T00:00:00"/>
    <x v="0"/>
    <x v="17"/>
    <x v="5"/>
    <x v="0"/>
    <m/>
  </r>
  <r>
    <n v="4417"/>
    <s v="PROBLEMAS DE ACCESO A SISTEMAS DE TELEMEDIDA CON PC NUEVOS"/>
    <s v="Pavez Nuñez, Walter, CAM"/>
    <d v="2014-06-10T00:00:00"/>
    <x v="0"/>
    <d v="2014-06-10T00:00:00"/>
    <x v="8"/>
    <x v="0"/>
    <x v="0"/>
    <x v="0"/>
    <d v="2014-06-11T00:00:00"/>
    <x v="0"/>
    <x v="17"/>
    <x v="5"/>
    <x v="0"/>
    <m/>
  </r>
  <r>
    <n v="4416"/>
    <s v="Dar de Alta equipos en el AD."/>
    <s v="Técnico Mesa de Ayuda, Externo"/>
    <d v="2014-06-10T00:00:00"/>
    <x v="0"/>
    <d v="2014-06-10T00:00:00"/>
    <x v="0"/>
    <x v="0"/>
    <x v="0"/>
    <x v="0"/>
    <d v="2014-06-11T00:00:00"/>
    <x v="0"/>
    <x v="17"/>
    <x v="5"/>
    <x v="0"/>
    <m/>
  </r>
  <r>
    <n v="4415"/>
    <s v="traslado de TV"/>
    <s v="Castro Morales, Michel Fabian, CAM"/>
    <d v="2014-06-10T00:00:00"/>
    <x v="2"/>
    <d v="2014-06-10T00:00:00"/>
    <x v="9"/>
    <x v="0"/>
    <x v="0"/>
    <x v="2"/>
    <d v="2014-06-24T00:00:00"/>
    <x v="0"/>
    <x v="19"/>
    <x v="5"/>
    <x v="0"/>
    <m/>
  </r>
  <r>
    <n v="4414"/>
    <s v="RE: MINUTOS CAM (9 4691452)"/>
    <s v="Toloza Garrido, Samuel Isaac, CAM"/>
    <d v="2014-06-10T00:00:00"/>
    <x v="0"/>
    <d v="2014-06-10T00:00:00"/>
    <x v="1"/>
    <x v="1"/>
    <x v="0"/>
    <x v="0"/>
    <d v="2014-06-11T00:00:00"/>
    <x v="0"/>
    <x v="17"/>
    <x v="5"/>
    <x v="0"/>
    <m/>
  </r>
  <r>
    <n v="4413"/>
    <s v="Descarga de archivos"/>
    <s v="Pugin Gaete, Harry Isai, CAM"/>
    <d v="2014-06-10T00:00:00"/>
    <x v="0"/>
    <d v="2014-06-10T00:00:00"/>
    <x v="7"/>
    <x v="0"/>
    <x v="0"/>
    <x v="0"/>
    <d v="2014-06-11T00:00:00"/>
    <x v="0"/>
    <x v="17"/>
    <x v="5"/>
    <x v="0"/>
    <m/>
  </r>
  <r>
    <n v="4412"/>
    <s v="PC Secretario Técnico"/>
    <s v="Contreras Orellana, Paulo Alberto, CAM"/>
    <d v="2014-06-10T00:00:00"/>
    <x v="2"/>
    <d v="2014-06-10T00:00:00"/>
    <x v="20"/>
    <x v="0"/>
    <x v="0"/>
    <x v="5"/>
    <d v="2014-06-16T00:00:00"/>
    <x v="0"/>
    <x v="18"/>
    <x v="5"/>
    <x v="0"/>
    <m/>
  </r>
  <r>
    <n v="4411"/>
    <s v="SOLICITA TONER"/>
    <s v="Perez Santibanez, Maria Valeska, CAM"/>
    <d v="2014-06-10T00:00:00"/>
    <x v="0"/>
    <d v="2014-06-10T00:00:00"/>
    <x v="3"/>
    <x v="0"/>
    <x v="0"/>
    <x v="0"/>
    <d v="2014-06-11T00:00:00"/>
    <x v="0"/>
    <x v="17"/>
    <x v="5"/>
    <x v="0"/>
    <m/>
  </r>
  <r>
    <n v="4410"/>
    <s v="minutos On Net"/>
    <s v="Matus Delgado, Katherine Andrea, CAM"/>
    <d v="2014-06-10T00:00:00"/>
    <x v="0"/>
    <d v="2014-06-10T00:00:00"/>
    <x v="1"/>
    <x v="1"/>
    <x v="0"/>
    <x v="0"/>
    <d v="2014-06-11T00:00:00"/>
    <x v="0"/>
    <x v="17"/>
    <x v="5"/>
    <x v="0"/>
    <m/>
  </r>
  <r>
    <n v="4409"/>
    <s v="RESTABLECER CONTRASEÑA - USUARIOS ORACLE"/>
    <s v="Ruz Salinas, Richard Alberto, CAM"/>
    <d v="2014-06-12T00:00:00"/>
    <x v="0"/>
    <d v="2014-06-12T00:00:00"/>
    <x v="5"/>
    <x v="1"/>
    <x v="0"/>
    <x v="0"/>
    <d v="2014-06-13T00:00:00"/>
    <x v="0"/>
    <x v="17"/>
    <x v="5"/>
    <x v="0"/>
    <m/>
  </r>
  <r>
    <n v="4408"/>
    <s v="Cambio de perfil"/>
    <s v="Morales Diaz, Mauricio Enrique, CAM"/>
    <d v="2014-06-10T00:00:00"/>
    <x v="0"/>
    <d v="2014-06-10T00:00:00"/>
    <x v="23"/>
    <x v="0"/>
    <x v="1"/>
    <x v="0"/>
    <d v="2014-06-11T00:00:00"/>
    <x v="0"/>
    <x v="17"/>
    <x v="5"/>
    <x v="0"/>
    <m/>
  </r>
  <r>
    <n v="4407"/>
    <s v="Solicitud de Tarjeta de Video y Pantallas de PC"/>
    <s v="Castro Moreno, Claudio Francisco, CAM"/>
    <d v="2014-06-09T00:00:00"/>
    <x v="0"/>
    <d v="2014-06-09T00:00:00"/>
    <x v="9"/>
    <x v="1"/>
    <x v="0"/>
    <x v="2"/>
    <d v="2014-06-23T00:00:00"/>
    <x v="0"/>
    <x v="19"/>
    <x v="5"/>
    <x v="0"/>
    <m/>
  </r>
  <r>
    <n v="4406"/>
    <s v="Dar de alta equipo en el AD."/>
    <s v="Técnico Mesa de Ayuda, Externo"/>
    <d v="2014-06-09T00:00:00"/>
    <x v="0"/>
    <d v="2014-06-09T00:00:00"/>
    <x v="0"/>
    <x v="0"/>
    <x v="0"/>
    <x v="0"/>
    <d v="2014-06-10T00:00:00"/>
    <x v="0"/>
    <x v="17"/>
    <x v="5"/>
    <x v="0"/>
    <m/>
  </r>
  <r>
    <n v="4405"/>
    <s v="Reemplazo de Equipo Celular"/>
    <s v="Carrasco Velarde, Luis Alberto, CAM"/>
    <d v="2014-06-09T00:00:00"/>
    <x v="0"/>
    <d v="2014-06-16T00:00:00"/>
    <x v="12"/>
    <x v="0"/>
    <x v="0"/>
    <x v="3"/>
    <d v="2014-06-18T00:00:00"/>
    <x v="0"/>
    <x v="18"/>
    <x v="5"/>
    <x v="0"/>
    <m/>
  </r>
  <r>
    <n v="4404"/>
    <s v="Alta Estación de Trabajo"/>
    <s v="Técnico Mesa de Ayuda, Externo"/>
    <d v="2014-06-09T00:00:00"/>
    <x v="0"/>
    <d v="2014-06-09T00:00:00"/>
    <x v="0"/>
    <x v="0"/>
    <x v="0"/>
    <x v="0"/>
    <d v="2014-06-10T00:00:00"/>
    <x v="0"/>
    <x v="17"/>
    <x v="5"/>
    <x v="0"/>
    <m/>
  </r>
  <r>
    <n v="4403"/>
    <s v="Desbloqueo Clave"/>
    <s v="Lagos Acuña, James Henry, CAM"/>
    <d v="2014-06-12T00:00:00"/>
    <x v="0"/>
    <d v="2014-06-12T00:00:00"/>
    <x v="0"/>
    <x v="0"/>
    <x v="0"/>
    <x v="0"/>
    <d v="2014-06-13T00:00:00"/>
    <x v="0"/>
    <x v="17"/>
    <x v="5"/>
    <x v="0"/>
    <m/>
  </r>
  <r>
    <n v="4402"/>
    <s v="Minutos"/>
    <s v="Valdes Navarrete, David Exequiel, CAM"/>
    <d v="2014-06-09T00:00:00"/>
    <x v="0"/>
    <d v="2014-06-09T00:00:00"/>
    <x v="1"/>
    <x v="1"/>
    <x v="0"/>
    <x v="0"/>
    <d v="2014-06-10T00:00:00"/>
    <x v="0"/>
    <x v="17"/>
    <x v="5"/>
    <x v="0"/>
    <m/>
  </r>
  <r>
    <n v="4401"/>
    <s v="Renovación Celular y Plan de Datos 91622053 CRM:0718951"/>
    <s v="Villalobos Saa, Luis Efrain, CAM"/>
    <d v="2014-06-09T00:00:00"/>
    <x v="0"/>
    <d v="2014-06-16T00:00:00"/>
    <x v="12"/>
    <x v="0"/>
    <x v="0"/>
    <x v="3"/>
    <d v="2014-06-18T00:00:00"/>
    <x v="0"/>
    <x v="18"/>
    <x v="5"/>
    <x v="0"/>
    <m/>
  </r>
  <r>
    <n v="4400"/>
    <s v="Minutos Telefono 94412378"/>
    <s v="Gonzalez Parra, Sergio Alberto, CAM"/>
    <d v="2014-06-09T00:00:00"/>
    <x v="0"/>
    <d v="2014-06-09T00:00:00"/>
    <x v="1"/>
    <x v="1"/>
    <x v="0"/>
    <x v="0"/>
    <d v="2014-06-10T00:00:00"/>
    <x v="0"/>
    <x v="17"/>
    <x v="5"/>
    <x v="0"/>
    <m/>
  </r>
  <r>
    <n v="4399"/>
    <s v="Minutos"/>
    <s v="Pajkuric Bustos, Ernesto Andrés, CAM"/>
    <d v="2014-06-09T00:00:00"/>
    <x v="0"/>
    <d v="2014-06-09T00:00:00"/>
    <x v="1"/>
    <x v="0"/>
    <x v="0"/>
    <x v="0"/>
    <d v="2014-06-10T00:00:00"/>
    <x v="0"/>
    <x v="17"/>
    <x v="5"/>
    <x v="0"/>
    <m/>
  </r>
  <r>
    <n v="4398"/>
    <s v="Restitucion de Minutos "/>
    <s v="Lagos Acuña, Christopher Joseph, CAM"/>
    <d v="2014-06-12T00:00:00"/>
    <x v="0"/>
    <d v="2014-06-12T00:00:00"/>
    <x v="1"/>
    <x v="1"/>
    <x v="0"/>
    <x v="0"/>
    <d v="2014-06-13T00:00:00"/>
    <x v="0"/>
    <x v="17"/>
    <x v="5"/>
    <x v="0"/>
    <m/>
  </r>
  <r>
    <n v="4397"/>
    <s v="Estamos sin sistema (Oracle)"/>
    <s v="Carrasco Briones, Rodrigo, CAM"/>
    <d v="2014-06-06T00:00:00"/>
    <x v="0"/>
    <d v="2014-06-06T00:00:00"/>
    <x v="5"/>
    <x v="1"/>
    <x v="0"/>
    <x v="0"/>
    <d v="2014-06-09T00:00:00"/>
    <x v="0"/>
    <x v="17"/>
    <x v="5"/>
    <x v="0"/>
    <m/>
  </r>
  <r>
    <n v="4396"/>
    <s v="Solicitud de Tonner"/>
    <s v="Nuñez Nuñez, Ana Aurora, CAM"/>
    <d v="2014-06-06T00:00:00"/>
    <x v="0"/>
    <d v="2014-06-06T00:00:00"/>
    <x v="3"/>
    <x v="0"/>
    <x v="0"/>
    <x v="0"/>
    <d v="2014-06-09T00:00:00"/>
    <x v="0"/>
    <x v="17"/>
    <x v="5"/>
    <x v="0"/>
    <m/>
  </r>
  <r>
    <n v="4395"/>
    <s v="Restitución de minutos on net"/>
    <s v="Duarte Fuentes, Luis Alfredo, CAM"/>
    <d v="2014-06-06T00:00:00"/>
    <x v="0"/>
    <d v="2014-06-06T00:00:00"/>
    <x v="1"/>
    <x v="1"/>
    <x v="0"/>
    <x v="0"/>
    <d v="2014-06-09T00:00:00"/>
    <x v="0"/>
    <x v="17"/>
    <x v="5"/>
    <x v="0"/>
    <m/>
  </r>
  <r>
    <n v="4394"/>
    <s v="Restitución de minutos on net"/>
    <s v="Elgueta Rojas, Deborah Lisset, CAM"/>
    <d v="2014-06-06T00:00:00"/>
    <x v="0"/>
    <d v="2014-06-06T00:00:00"/>
    <x v="1"/>
    <x v="0"/>
    <x v="0"/>
    <x v="0"/>
    <d v="2014-06-09T00:00:00"/>
    <x v="0"/>
    <x v="17"/>
    <x v="5"/>
    <x v="0"/>
    <m/>
  </r>
  <r>
    <n v="4393"/>
    <s v="Solicitud de cotización equipo NP900X3E"/>
    <s v="Herrera Andrade, Carlos Omar, CAM"/>
    <d v="2014-06-06T00:00:00"/>
    <x v="0"/>
    <d v="2014-06-06T00:00:00"/>
    <x v="22"/>
    <x v="1"/>
    <x v="0"/>
    <x v="6"/>
    <d v="2014-06-13T00:00:00"/>
    <x v="0"/>
    <x v="17"/>
    <x v="5"/>
    <x v="0"/>
    <m/>
  </r>
  <r>
    <n v="4392"/>
    <s v="Bloqueo Clave"/>
    <s v="Ureta Perez, Paola, CAM"/>
    <d v="2014-06-06T00:00:00"/>
    <x v="0"/>
    <d v="2014-06-06T00:00:00"/>
    <x v="0"/>
    <x v="0"/>
    <x v="0"/>
    <x v="0"/>
    <d v="2014-06-09T00:00:00"/>
    <x v="0"/>
    <x v="17"/>
    <x v="5"/>
    <x v="0"/>
    <m/>
  </r>
  <r>
    <n v="4391"/>
    <s v="Solicitud Minutos Adicionales junio 2014"/>
    <s v="Villalobos Saa, Luis Efrain, CAM"/>
    <d v="2014-06-06T00:00:00"/>
    <x v="0"/>
    <d v="2014-06-06T00:00:00"/>
    <x v="1"/>
    <x v="0"/>
    <x v="0"/>
    <x v="0"/>
    <d v="2014-06-09T00:00:00"/>
    <x v="0"/>
    <x v="17"/>
    <x v="5"/>
    <x v="0"/>
    <m/>
  </r>
  <r>
    <n v="4390"/>
    <s v="On Net 94691356"/>
    <s v="Duarte Fuentes, Luis Alfredo, CAM"/>
    <d v="2014-06-06T00:00:00"/>
    <x v="0"/>
    <d v="2014-06-06T00:00:00"/>
    <x v="1"/>
    <x v="0"/>
    <x v="0"/>
    <x v="0"/>
    <d v="2014-06-09T00:00:00"/>
    <x v="0"/>
    <x v="17"/>
    <x v="5"/>
    <x v="0"/>
    <m/>
  </r>
  <r>
    <n v="4389"/>
    <s v="No ejecuta Oracle"/>
    <s v="Palma Campos, Alejandra Beatriz, CAM"/>
    <d v="2014-06-06T00:00:00"/>
    <x v="0"/>
    <d v="2014-06-06T00:00:00"/>
    <x v="10"/>
    <x v="1"/>
    <x v="0"/>
    <x v="0"/>
    <d v="2014-06-09T00:00:00"/>
    <x v="0"/>
    <x v="17"/>
    <x v="5"/>
    <x v="0"/>
    <m/>
  </r>
  <r>
    <n v="4388"/>
    <s v="Clave Bloqueada"/>
    <s v="Mena Guajardo, Erica Del Pilar, CAM"/>
    <d v="2014-06-06T00:00:00"/>
    <x v="0"/>
    <d v="2014-06-06T00:00:00"/>
    <x v="0"/>
    <x v="0"/>
    <x v="0"/>
    <x v="0"/>
    <d v="2014-06-09T00:00:00"/>
    <x v="0"/>
    <x v="17"/>
    <x v="5"/>
    <x v="0"/>
    <m/>
  </r>
  <r>
    <n v="4387"/>
    <s v="Cambio de Equipo Móvil "/>
    <s v="Mena Guajardo, Erica Del Pilar, CAM"/>
    <d v="2014-06-06T00:00:00"/>
    <x v="0"/>
    <d v="2014-06-06T00:00:00"/>
    <x v="12"/>
    <x v="0"/>
    <x v="0"/>
    <x v="3"/>
    <d v="2014-06-17T00:00:00"/>
    <x v="0"/>
    <x v="18"/>
    <x v="5"/>
    <x v="0"/>
    <m/>
  </r>
  <r>
    <n v="4386"/>
    <s v="ON PUENTE ALTO ID 2423-29-LP14"/>
    <s v="Leyton Antognini, Werner Angel, CAM"/>
    <d v="2014-06-05T00:00:00"/>
    <x v="0"/>
    <d v="2014-06-05T00:00:00"/>
    <x v="7"/>
    <x v="1"/>
    <x v="0"/>
    <x v="0"/>
    <d v="2014-06-06T00:00:00"/>
    <x v="0"/>
    <x v="20"/>
    <x v="5"/>
    <x v="0"/>
    <m/>
  </r>
  <r>
    <n v="4385"/>
    <s v="Cotizar rooaming"/>
    <s v="Garrido Saavedra, Mario Andres, CAM"/>
    <d v="2014-06-05T00:00:00"/>
    <x v="0"/>
    <d v="2014-06-05T00:00:00"/>
    <x v="18"/>
    <x v="0"/>
    <x v="0"/>
    <x v="0"/>
    <d v="2014-06-06T00:00:00"/>
    <x v="0"/>
    <x v="20"/>
    <x v="5"/>
    <x v="0"/>
    <m/>
  </r>
  <r>
    <n v="4384"/>
    <s v="Conexion Oracle"/>
    <s v="Pajkuric Bustos, Ernesto Andrés, CAM"/>
    <d v="2014-06-06T00:00:00"/>
    <x v="0"/>
    <d v="2014-06-06T00:00:00"/>
    <x v="10"/>
    <x v="0"/>
    <x v="1"/>
    <x v="0"/>
    <d v="2014-06-09T00:00:00"/>
    <x v="0"/>
    <x v="17"/>
    <x v="5"/>
    <x v="0"/>
    <m/>
  </r>
  <r>
    <n v="4383"/>
    <s v="Control Entrega Nextel (SOT Chilectra)."/>
    <s v="Contreras Orellana, Paulo Alberto, CAM"/>
    <d v="2014-06-05T00:00:00"/>
    <x v="0"/>
    <d v="2014-06-06T00:00:00"/>
    <x v="12"/>
    <x v="0"/>
    <x v="0"/>
    <x v="3"/>
    <d v="2014-06-16T00:00:00"/>
    <x v="0"/>
    <x v="18"/>
    <x v="5"/>
    <x v="0"/>
    <m/>
  </r>
  <r>
    <n v="4382"/>
    <s v="Favor gestionar consulta por saldo de teléfono NEXTEL Supervisor Técnico"/>
    <s v="Garay Espinoza, Jorge Andres, CAM"/>
    <d v="2014-06-05T00:00:00"/>
    <x v="0"/>
    <d v="2014-06-05T00:00:00"/>
    <x v="1"/>
    <x v="1"/>
    <x v="0"/>
    <x v="0"/>
    <d v="2014-06-06T00:00:00"/>
    <x v="0"/>
    <x v="20"/>
    <x v="5"/>
    <x v="0"/>
    <m/>
  </r>
  <r>
    <n v="4381"/>
    <s v="Plataformar Renovación NTB - A&amp;E DLER"/>
    <s v="Elgueta Rojas, Deborah Lisset, CAM"/>
    <d v="2014-06-05T00:00:00"/>
    <x v="0"/>
    <d v="2014-06-06T00:00:00"/>
    <x v="20"/>
    <x v="1"/>
    <x v="0"/>
    <x v="5"/>
    <d v="2014-06-11T00:00:00"/>
    <x v="0"/>
    <x v="17"/>
    <x v="5"/>
    <x v="0"/>
    <m/>
  </r>
  <r>
    <n v="4380"/>
    <s v="Restitucion de Minutos "/>
    <s v="Lagos Acuña, Christopher Joseph, CAM"/>
    <d v="2014-06-06T00:00:00"/>
    <x v="0"/>
    <d v="2014-06-06T00:00:00"/>
    <x v="1"/>
    <x v="0"/>
    <x v="0"/>
    <x v="0"/>
    <d v="2014-06-09T00:00:00"/>
    <x v="0"/>
    <x v="17"/>
    <x v="5"/>
    <x v="0"/>
    <m/>
  </r>
  <r>
    <n v="4379"/>
    <s v="DAVID CELULAR 93207856 SIN MINUTOS"/>
    <s v="Valdes Navarrete, David Exequiel, CAM"/>
    <d v="2014-06-06T00:00:00"/>
    <x v="0"/>
    <d v="2014-06-06T00:00:00"/>
    <x v="1"/>
    <x v="0"/>
    <x v="0"/>
    <x v="0"/>
    <d v="2014-06-09T00:00:00"/>
    <x v="0"/>
    <x v="17"/>
    <x v="5"/>
    <x v="0"/>
    <m/>
  </r>
  <r>
    <n v="4378"/>
    <s v="PC Secretario Técnico"/>
    <s v="Dossi Muñoz, Carolina, CAM"/>
    <d v="2014-06-05T00:00:00"/>
    <x v="0"/>
    <d v="2014-06-05T00:00:00"/>
    <x v="0"/>
    <x v="0"/>
    <x v="0"/>
    <x v="0"/>
    <d v="2014-06-06T00:00:00"/>
    <x v="0"/>
    <x v="20"/>
    <x v="5"/>
    <x v="0"/>
    <m/>
  </r>
  <r>
    <n v="4377"/>
    <s v="Cambio de equipo celular"/>
    <s v="Elgueta Rojas, Deborah Lisset, CAM"/>
    <d v="2014-06-04T00:00:00"/>
    <x v="0"/>
    <d v="2014-06-05T00:00:00"/>
    <x v="12"/>
    <x v="0"/>
    <x v="0"/>
    <x v="3"/>
    <d v="2014-06-13T00:00:00"/>
    <x v="0"/>
    <x v="17"/>
    <x v="5"/>
    <x v="0"/>
    <m/>
  </r>
  <r>
    <n v="4376"/>
    <s v="asignacion de minutos"/>
    <s v="Valdes Navarrete, David Exequiel, CAM"/>
    <d v="2014-06-05T00:00:00"/>
    <x v="0"/>
    <d v="2014-06-05T00:00:00"/>
    <x v="0"/>
    <x v="0"/>
    <x v="0"/>
    <x v="0"/>
    <d v="2014-06-06T00:00:00"/>
    <x v="0"/>
    <x v="20"/>
    <x v="5"/>
    <x v="0"/>
    <m/>
  </r>
  <r>
    <n v="4375"/>
    <s v="MINUTOS CAM (9 4691452)"/>
    <s v="Toloza Garrido, Samuel Isaac, CAM"/>
    <d v="2014-06-05T00:00:00"/>
    <x v="0"/>
    <d v="2014-06-05T00:00:00"/>
    <x v="1"/>
    <x v="0"/>
    <x v="0"/>
    <x v="0"/>
    <d v="2014-06-06T00:00:00"/>
    <x v="0"/>
    <x v="20"/>
    <x v="5"/>
    <x v="0"/>
    <m/>
  </r>
  <r>
    <n v="4374"/>
    <s v="Cambio de Equipo Telefónico de Fernando Vicencio"/>
    <s v="Diaz Castro, Olivier Guillermo, CAM"/>
    <d v="2014-06-05T00:00:00"/>
    <x v="0"/>
    <d v="2014-06-05T00:00:00"/>
    <x v="1"/>
    <x v="0"/>
    <x v="0"/>
    <x v="0"/>
    <d v="2014-06-06T00:00:00"/>
    <x v="0"/>
    <x v="20"/>
    <x v="5"/>
    <x v="0"/>
    <m/>
  </r>
  <r>
    <n v="4373"/>
    <s v="Carga Minutos Celular"/>
    <s v="Jara San Martin, Rene Mauricio, CAM"/>
    <d v="2014-06-05T00:00:00"/>
    <x v="0"/>
    <d v="2014-06-05T00:00:00"/>
    <x v="1"/>
    <x v="1"/>
    <x v="0"/>
    <x v="0"/>
    <d v="2014-06-06T00:00:00"/>
    <x v="0"/>
    <x v="20"/>
    <x v="5"/>
    <x v="0"/>
    <m/>
  </r>
  <r>
    <n v="4372"/>
    <s v="Agregar Scanner - Piso 1"/>
    <s v="Peñaloza Ordenes, Enrique Antonio, CAM"/>
    <d v="2014-06-05T00:00:00"/>
    <x v="0"/>
    <d v="2014-06-05T00:00:00"/>
    <x v="8"/>
    <x v="0"/>
    <x v="0"/>
    <x v="0"/>
    <d v="2014-06-06T00:00:00"/>
    <x v="0"/>
    <x v="20"/>
    <x v="5"/>
    <x v="0"/>
    <m/>
  </r>
  <r>
    <n v="4371"/>
    <s v="Clave Bloqueada"/>
    <s v="Coloma Fuentes, Gino Ernesto, CAM"/>
    <d v="2014-06-05T00:00:00"/>
    <x v="0"/>
    <d v="2014-06-05T00:00:00"/>
    <x v="0"/>
    <x v="1"/>
    <x v="0"/>
    <x v="0"/>
    <d v="2014-06-06T00:00:00"/>
    <x v="0"/>
    <x v="20"/>
    <x v="5"/>
    <x v="0"/>
    <m/>
  </r>
  <r>
    <n v="4370"/>
    <s v="Autocat."/>
    <s v="Muñoz Contreras, Raul, CAM"/>
    <d v="2014-06-02T00:00:00"/>
    <x v="0"/>
    <d v="2014-06-05T00:00:00"/>
    <x v="9"/>
    <x v="0"/>
    <x v="0"/>
    <x v="2"/>
    <d v="2014-06-16T00:00:00"/>
    <x v="0"/>
    <x v="18"/>
    <x v="5"/>
    <x v="0"/>
    <m/>
  </r>
  <r>
    <n v="4369"/>
    <s v="Restablecer minutos"/>
    <s v="Martinez Fuentealba, Victor Alonso, CAM"/>
    <d v="2014-06-05T00:00:00"/>
    <x v="0"/>
    <d v="2014-06-05T00:00:00"/>
    <x v="1"/>
    <x v="0"/>
    <x v="1"/>
    <x v="0"/>
    <d v="2014-06-06T00:00:00"/>
    <x v="0"/>
    <x v="20"/>
    <x v="5"/>
    <x v="0"/>
    <m/>
  </r>
  <r>
    <n v="4368"/>
    <s v="MINUTOS CELULAR"/>
    <s v="Carreño Cerda, Mauricio Alfredo, CAM"/>
    <d v="2014-06-04T00:00:00"/>
    <x v="0"/>
    <d v="2014-06-05T00:00:00"/>
    <x v="1"/>
    <x v="1"/>
    <x v="0"/>
    <x v="0"/>
    <d v="2014-06-05T00:00:00"/>
    <x v="0"/>
    <x v="20"/>
    <x v="5"/>
    <x v="0"/>
    <m/>
  </r>
  <r>
    <n v="4367"/>
    <s v="Minutos Net"/>
    <s v="Fuentes Maldonado, Gonzalo Eduardo, CAM"/>
    <d v="2014-06-05T00:00:00"/>
    <x v="0"/>
    <d v="2014-06-05T00:00:00"/>
    <x v="1"/>
    <x v="1"/>
    <x v="1"/>
    <x v="0"/>
    <d v="2014-06-06T00:00:00"/>
    <x v="0"/>
    <x v="20"/>
    <x v="5"/>
    <x v="0"/>
    <m/>
  </r>
  <r>
    <n v="4366"/>
    <s v="Desbloqueo Clave"/>
    <s v="Castro Mery,Yeimei, CAM"/>
    <d v="2014-06-05T00:00:00"/>
    <x v="0"/>
    <d v="2014-06-05T00:00:00"/>
    <x v="0"/>
    <x v="1"/>
    <x v="1"/>
    <x v="0"/>
    <d v="2014-06-06T00:00:00"/>
    <x v="0"/>
    <x v="20"/>
    <x v="5"/>
    <x v="0"/>
    <m/>
  </r>
  <r>
    <n v="4365"/>
    <s v="Bloqueo Oracle"/>
    <s v="Mena Guajardo, Erica Del Pilar, CAM"/>
    <d v="2014-06-05T00:00:00"/>
    <x v="0"/>
    <d v="2014-06-05T00:00:00"/>
    <x v="10"/>
    <x v="0"/>
    <x v="0"/>
    <x v="0"/>
    <d v="2014-06-06T00:00:00"/>
    <x v="0"/>
    <x v="20"/>
    <x v="5"/>
    <x v="0"/>
    <m/>
  </r>
  <r>
    <n v="4364"/>
    <s v="Acceso OwnCloud"/>
    <s v="Abrigo Elgueda, Juan Andres, CAM"/>
    <d v="2014-06-05T00:00:00"/>
    <x v="0"/>
    <d v="2014-06-05T00:00:00"/>
    <x v="7"/>
    <x v="1"/>
    <x v="0"/>
    <x v="0"/>
    <d v="2014-06-06T00:00:00"/>
    <x v="0"/>
    <x v="20"/>
    <x v="5"/>
    <x v="0"/>
    <m/>
  </r>
  <r>
    <n v="4363"/>
    <s v="celular tiene problemas, está fallando ITO Lo Prado 97414719"/>
    <s v="Iturrieta Silva, Hector, CAM"/>
    <d v="2014-06-05T00:00:00"/>
    <x v="0"/>
    <d v="2014-06-09T00:00:00"/>
    <x v="12"/>
    <x v="1"/>
    <x v="0"/>
    <x v="3"/>
    <d v="2014-06-16T00:00:00"/>
    <x v="0"/>
    <x v="18"/>
    <x v="5"/>
    <x v="0"/>
    <m/>
  </r>
  <r>
    <n v="4362"/>
    <s v="Carpeta compartida"/>
    <s v="Yañez Castillo, Luis Felipe, CAM"/>
    <d v="2014-06-05T00:00:00"/>
    <x v="0"/>
    <d v="2014-06-05T00:00:00"/>
    <x v="7"/>
    <x v="0"/>
    <x v="0"/>
    <x v="0"/>
    <d v="2014-06-06T00:00:00"/>
    <x v="0"/>
    <x v="20"/>
    <x v="5"/>
    <x v="0"/>
    <m/>
  </r>
  <r>
    <n v="4361"/>
    <s v="SOLICITUD DE GESTION - MODIFICAR PERFIL ORACLE"/>
    <s v="Ruz Salinas, Richard Alberto, CAM"/>
    <d v="2014-06-04T00:00:00"/>
    <x v="0"/>
    <d v="2014-06-05T00:00:00"/>
    <x v="10"/>
    <x v="0"/>
    <x v="0"/>
    <x v="0"/>
    <d v="2014-06-05T00:00:00"/>
    <x v="0"/>
    <x v="20"/>
    <x v="5"/>
    <x v="0"/>
    <m/>
  </r>
  <r>
    <n v="4360"/>
    <s v="minutos llamados a CAM"/>
    <s v="Bascuñan Reyes, Juan Ignacio, CAM"/>
    <d v="2014-06-05T00:00:00"/>
    <x v="0"/>
    <d v="2014-06-05T00:00:00"/>
    <x v="1"/>
    <x v="0"/>
    <x v="0"/>
    <x v="0"/>
    <d v="2014-06-06T00:00:00"/>
    <x v="0"/>
    <x v="20"/>
    <x v="5"/>
    <x v="0"/>
    <m/>
  </r>
  <r>
    <n v="4359"/>
    <s v="recarga de minutos"/>
    <s v="Soto Aranguiz, Francisco Javier, CAM"/>
    <d v="2014-06-05T00:00:00"/>
    <x v="0"/>
    <d v="2014-06-05T00:00:00"/>
    <x v="1"/>
    <x v="0"/>
    <x v="0"/>
    <x v="0"/>
    <d v="2014-06-06T00:00:00"/>
    <x v="0"/>
    <x v="20"/>
    <x v="5"/>
    <x v="0"/>
    <m/>
  </r>
  <r>
    <n v="4358"/>
    <s v="Minutos On Net - 96429588"/>
    <s v="Morales Diaz, Mauricio Enrique, CAM"/>
    <d v="2014-06-05T00:00:00"/>
    <x v="0"/>
    <d v="2014-06-05T00:00:00"/>
    <x v="1"/>
    <x v="1"/>
    <x v="1"/>
    <x v="0"/>
    <d v="2014-06-06T00:00:00"/>
    <x v="0"/>
    <x v="20"/>
    <x v="5"/>
    <x v="0"/>
    <m/>
  </r>
  <r>
    <n v="4357"/>
    <s v="Anexo telefónico."/>
    <s v="Pino Salazar, Victor Alejandro, CAM"/>
    <d v="2014-06-05T00:00:00"/>
    <x v="0"/>
    <d v="2014-06-05T00:00:00"/>
    <x v="2"/>
    <x v="0"/>
    <x v="0"/>
    <x v="0"/>
    <d v="2014-06-06T00:00:00"/>
    <x v="0"/>
    <x v="20"/>
    <x v="5"/>
    <x v="0"/>
    <m/>
  </r>
  <r>
    <n v="4356"/>
    <s v="SOLICITUD DE ACCESO CARPETA \\CAMFSERVER/TELEMEDIDAGC"/>
    <s v="Pavez Nuñez, Walter, CAM"/>
    <d v="2014-06-05T00:00:00"/>
    <x v="0"/>
    <d v="2014-06-05T00:00:00"/>
    <x v="7"/>
    <x v="0"/>
    <x v="0"/>
    <x v="0"/>
    <d v="2014-06-06T00:00:00"/>
    <x v="0"/>
    <x v="20"/>
    <x v="5"/>
    <x v="0"/>
    <m/>
  </r>
  <r>
    <n v="4355"/>
    <s v="Equipo de radios Nextel"/>
    <s v="Contreras Orellana, Paulo Alberto, CAM"/>
    <d v="2014-06-04T00:00:00"/>
    <x v="0"/>
    <d v="2014-06-05T00:00:00"/>
    <x v="12"/>
    <x v="0"/>
    <x v="0"/>
    <x v="3"/>
    <d v="2014-06-13T00:00:00"/>
    <x v="0"/>
    <x v="17"/>
    <x v="5"/>
    <x v="0"/>
    <m/>
  </r>
  <r>
    <n v="4354"/>
    <s v="Software Equipos Programadores OOCC"/>
    <s v="Contreras Orellana, Paulo Alberto, CAM"/>
    <d v="2014-06-05T00:00:00"/>
    <x v="0"/>
    <d v="2014-06-05T00:00:00"/>
    <x v="8"/>
    <x v="0"/>
    <x v="0"/>
    <x v="0"/>
    <d v="2014-06-06T00:00:00"/>
    <x v="0"/>
    <x v="20"/>
    <x v="5"/>
    <x v="0"/>
    <m/>
  </r>
  <r>
    <n v="4353"/>
    <s v=" SOSIAS"/>
    <s v="Elgueta Rojas, Deborah Lisset, CAM"/>
    <d v="2014-06-05T00:00:00"/>
    <x v="0"/>
    <d v="2014-06-05T00:00:00"/>
    <x v="10"/>
    <x v="0"/>
    <x v="0"/>
    <x v="0"/>
    <d v="2014-06-06T00:00:00"/>
    <x v="0"/>
    <x v="20"/>
    <x v="5"/>
    <x v="0"/>
    <m/>
  </r>
  <r>
    <n v="4352"/>
    <s v="Minutos Celular 62065341"/>
    <s v="Orellana Sepulveda, Andres Alejandro, CAM"/>
    <d v="2014-06-05T00:00:00"/>
    <x v="0"/>
    <d v="2014-06-05T00:00:00"/>
    <x v="1"/>
    <x v="0"/>
    <x v="0"/>
    <x v="0"/>
    <d v="2014-06-06T00:00:00"/>
    <x v="0"/>
    <x v="20"/>
    <x v="5"/>
    <x v="0"/>
    <m/>
  </r>
  <r>
    <n v="4351"/>
    <s v="Minutos"/>
    <s v="Santibañez Ordenes, Andres Alejandro, CAM"/>
    <d v="2014-06-05T00:00:00"/>
    <x v="0"/>
    <d v="2014-06-05T00:00:00"/>
    <x v="1"/>
    <x v="1"/>
    <x v="0"/>
    <x v="0"/>
    <d v="2014-06-06T00:00:00"/>
    <x v="0"/>
    <x v="20"/>
    <x v="5"/>
    <x v="0"/>
    <m/>
  </r>
  <r>
    <n v="4350"/>
    <s v="Reposicion de minutos"/>
    <s v="Peñaloza Ordenes, Enrique Antonio, CAM"/>
    <d v="2014-06-05T00:00:00"/>
    <x v="0"/>
    <d v="2014-06-05T00:00:00"/>
    <x v="1"/>
    <x v="1"/>
    <x v="0"/>
    <x v="0"/>
    <d v="2014-06-06T00:00:00"/>
    <x v="0"/>
    <x v="20"/>
    <x v="5"/>
    <x v="0"/>
    <m/>
  </r>
  <r>
    <n v="4349"/>
    <s v=" Liberación minutos On-Net"/>
    <s v="Castro Marchant, Jorge, CAM"/>
    <d v="2014-06-05T00:00:00"/>
    <x v="0"/>
    <d v="2014-06-05T00:00:00"/>
    <x v="1"/>
    <x v="0"/>
    <x v="0"/>
    <x v="0"/>
    <d v="2014-06-06T00:00:00"/>
    <x v="0"/>
    <x v="20"/>
    <x v="5"/>
    <x v="0"/>
    <m/>
  </r>
  <r>
    <n v="4348"/>
    <s v="Solicitud Pagina web"/>
    <s v="Navarro Aguilera, Grace Katherine, CAM"/>
    <d v="2014-06-04T00:00:00"/>
    <x v="0"/>
    <d v="2014-06-04T00:00:00"/>
    <x v="7"/>
    <x v="1"/>
    <x v="0"/>
    <x v="0"/>
    <d v="2014-06-05T00:00:00"/>
    <x v="0"/>
    <x v="20"/>
    <x v="5"/>
    <x v="0"/>
    <m/>
  </r>
  <r>
    <n v="4347"/>
    <s v="Desbloqueo Clave"/>
    <s v="Negrón Salazar, Milton Orlando, CAM"/>
    <d v="2014-06-04T00:00:00"/>
    <x v="0"/>
    <d v="2014-06-04T00:00:00"/>
    <x v="0"/>
    <x v="1"/>
    <x v="0"/>
    <x v="0"/>
    <d v="2014-06-05T00:00:00"/>
    <x v="0"/>
    <x v="20"/>
    <x v="5"/>
    <x v="0"/>
    <m/>
  </r>
  <r>
    <n v="4346"/>
    <s v="oracle incluir INFORME DE GASTOS"/>
    <s v="Iturra Lavin, Ana, CAM"/>
    <d v="2014-06-04T00:00:00"/>
    <x v="0"/>
    <d v="2014-06-04T00:00:00"/>
    <x v="10"/>
    <x v="0"/>
    <x v="0"/>
    <x v="0"/>
    <d v="2014-06-05T00:00:00"/>
    <x v="0"/>
    <x v="20"/>
    <x v="5"/>
    <x v="0"/>
    <m/>
  </r>
  <r>
    <n v="4345"/>
    <s v="Oracle Bloqueado"/>
    <s v="Cano Zamalloa, Daniel, CAM"/>
    <d v="2014-05-30T00:00:00"/>
    <x v="0"/>
    <d v="2014-05-30T00:00:00"/>
    <x v="10"/>
    <x v="1"/>
    <x v="0"/>
    <x v="0"/>
    <d v="2014-06-02T00:00:00"/>
    <x v="0"/>
    <x v="20"/>
    <x v="5"/>
    <x v="0"/>
    <m/>
  </r>
  <r>
    <n v="4344"/>
    <s v="Plataformar Asignación NTB - SOT CHL JESB"/>
    <s v="Contreras Orellana, Paulo Alberto, CAM"/>
    <d v="2014-06-04T00:00:00"/>
    <x v="0"/>
    <d v="2014-06-04T00:00:00"/>
    <x v="20"/>
    <x v="0"/>
    <x v="0"/>
    <x v="5"/>
    <d v="2014-06-10T00:00:00"/>
    <x v="0"/>
    <x v="17"/>
    <x v="5"/>
    <x v="0"/>
    <m/>
  </r>
  <r>
    <n v="4343"/>
    <s v="Alta Estacion de trabajo "/>
    <s v="Técnico Mesa de Ayuda, Externo"/>
    <d v="2014-06-04T00:00:00"/>
    <x v="0"/>
    <d v="2014-06-04T00:00:00"/>
    <x v="0"/>
    <x v="0"/>
    <x v="0"/>
    <x v="0"/>
    <d v="2014-06-05T00:00:00"/>
    <x v="0"/>
    <x v="20"/>
    <x v="5"/>
    <x v="0"/>
    <m/>
  </r>
  <r>
    <n v="4342"/>
    <s v="Plataformar Asignación NTB - SOT CHL MMS"/>
    <s v="Contreras Orellana, Paulo Alberto, CAM"/>
    <d v="2014-06-04T00:00:00"/>
    <x v="0"/>
    <d v="2014-06-04T00:00:00"/>
    <x v="20"/>
    <x v="0"/>
    <x v="0"/>
    <x v="5"/>
    <d v="2014-06-10T00:00:00"/>
    <x v="0"/>
    <x v="17"/>
    <x v="5"/>
    <x v="0"/>
    <m/>
  </r>
  <r>
    <n v="4341"/>
    <s v="Préstamo de Notebook"/>
    <s v="Espinoza Morral, Sergio Rodrigo, CAM"/>
    <d v="2014-06-04T00:00:00"/>
    <x v="0"/>
    <d v="2014-06-04T00:00:00"/>
    <x v="13"/>
    <x v="1"/>
    <x v="0"/>
    <x v="0"/>
    <d v="2014-06-05T00:00:00"/>
    <x v="0"/>
    <x v="20"/>
    <x v="5"/>
    <x v="0"/>
    <m/>
  </r>
  <r>
    <n v="4340"/>
    <s v="Solicitud Serv. Técnico - Serie M6201800132/ Carlos Silva Vildosola 824 San Miguel"/>
    <s v="Schmidt Contreras, Ingrid Angélica, CAM"/>
    <d v="2014-06-04T00:00:00"/>
    <x v="0"/>
    <d v="2014-06-04T00:00:00"/>
    <x v="3"/>
    <x v="1"/>
    <x v="0"/>
    <x v="0"/>
    <d v="2014-06-05T00:00:00"/>
    <x v="0"/>
    <x v="20"/>
    <x v="5"/>
    <x v="0"/>
    <m/>
  </r>
  <r>
    <n v="4339"/>
    <s v="Problemas de conectividad en Bodega SOT Vespucio 1520"/>
    <s v="Pino Carmona, Eduardo Gabriel, CAM"/>
    <d v="2014-06-04T00:00:00"/>
    <x v="0"/>
    <d v="2014-06-04T00:00:00"/>
    <x v="0"/>
    <x v="0"/>
    <x v="0"/>
    <x v="0"/>
    <d v="2014-06-05T00:00:00"/>
    <x v="0"/>
    <x v="20"/>
    <x v="5"/>
    <x v="0"/>
    <m/>
  </r>
  <r>
    <n v="4338"/>
    <s v="Plataformar Renovación NTB - TD FBSS"/>
    <s v="Suazo San Martin, Fernando Braulio, CAM"/>
    <d v="2014-06-04T00:00:00"/>
    <x v="0"/>
    <d v="2014-06-04T00:00:00"/>
    <x v="20"/>
    <x v="0"/>
    <x v="0"/>
    <x v="5"/>
    <d v="2014-06-10T00:00:00"/>
    <x v="0"/>
    <x v="17"/>
    <x v="5"/>
    <x v="0"/>
    <m/>
  </r>
  <r>
    <n v="4337"/>
    <s v="Problemas para emitir PDF"/>
    <s v="Andrade Escobar, Agustina Mabel, CAM"/>
    <d v="2014-06-04T00:00:00"/>
    <x v="0"/>
    <d v="2014-06-04T00:00:00"/>
    <x v="10"/>
    <x v="0"/>
    <x v="0"/>
    <x v="0"/>
    <d v="2014-06-05T00:00:00"/>
    <x v="0"/>
    <x v="20"/>
    <x v="5"/>
    <x v="0"/>
    <m/>
  </r>
  <r>
    <n v="4336"/>
    <s v="Bloqueo Claves"/>
    <s v="Villena Herrera, Maria Belen, CAM"/>
    <d v="2014-06-04T00:00:00"/>
    <x v="0"/>
    <d v="2014-06-04T00:00:00"/>
    <x v="0"/>
    <x v="1"/>
    <x v="0"/>
    <x v="0"/>
    <d v="2014-06-05T00:00:00"/>
    <x v="0"/>
    <x v="20"/>
    <x v="5"/>
    <x v="0"/>
    <m/>
  </r>
  <r>
    <n v="4335"/>
    <s v="Carga de minutos"/>
    <s v="Carvajal Caceres, Luis Maximo, CAM"/>
    <d v="2014-06-04T00:00:00"/>
    <x v="0"/>
    <d v="2014-06-04T00:00:00"/>
    <x v="1"/>
    <x v="1"/>
    <x v="0"/>
    <x v="0"/>
    <d v="2014-06-05T00:00:00"/>
    <x v="0"/>
    <x v="20"/>
    <x v="5"/>
    <x v="0"/>
    <m/>
  </r>
  <r>
    <n v="4334"/>
    <s v="NO ES POSIBLE CREAR PEDIDOS DE MOVIMIENTO EN LA ORGANIZACION ´CN0´"/>
    <s v="Ruz Salinas, Richard Alberto, CAM"/>
    <d v="2014-06-03T00:00:00"/>
    <x v="0"/>
    <d v="2014-06-03T00:00:00"/>
    <x v="10"/>
    <x v="0"/>
    <x v="0"/>
    <x v="0"/>
    <d v="2014-06-04T00:00:00"/>
    <x v="0"/>
    <x v="20"/>
    <x v="5"/>
    <x v="0"/>
    <m/>
  </r>
  <r>
    <n v="4333"/>
    <s v="TELEFONO EN MAL ESTADO"/>
    <s v="Belmar Ramirez, Nelson Andres, CAM"/>
    <d v="2014-06-04T00:00:00"/>
    <x v="0"/>
    <d v="2014-06-04T00:00:00"/>
    <x v="12"/>
    <x v="0"/>
    <x v="0"/>
    <x v="3"/>
    <d v="2014-06-13T00:00:00"/>
    <x v="0"/>
    <x v="17"/>
    <x v="5"/>
    <x v="0"/>
    <m/>
  </r>
  <r>
    <n v="4332"/>
    <s v="minutos"/>
    <s v="Yañez Espinoza, Alberto Daniel, CAM"/>
    <d v="2014-06-03T00:00:00"/>
    <x v="0"/>
    <d v="2014-06-04T00:00:00"/>
    <x v="1"/>
    <x v="1"/>
    <x v="0"/>
    <x v="0"/>
    <d v="2014-06-04T00:00:00"/>
    <x v="0"/>
    <x v="20"/>
    <x v="5"/>
    <x v="0"/>
    <m/>
  </r>
  <r>
    <n v="4331"/>
    <s v="bloqueo de correo"/>
    <s v="Herrera Herrera, Victor Hugo, CAM"/>
    <d v="2014-06-04T00:00:00"/>
    <x v="0"/>
    <d v="2014-06-04T00:00:00"/>
    <x v="0"/>
    <x v="0"/>
    <x v="1"/>
    <x v="0"/>
    <d v="2014-06-05T00:00:00"/>
    <x v="0"/>
    <x v="20"/>
    <x v="5"/>
    <x v="0"/>
    <m/>
  </r>
  <r>
    <n v="4330"/>
    <s v="bloqueo de correo"/>
    <s v="Ortiz Garcez, Ana Maria, CAM"/>
    <d v="2014-06-04T00:00:00"/>
    <x v="0"/>
    <d v="2014-06-04T00:00:00"/>
    <x v="0"/>
    <x v="0"/>
    <x v="1"/>
    <x v="0"/>
    <d v="2014-06-05T00:00:00"/>
    <x v="0"/>
    <x v="20"/>
    <x v="5"/>
    <x v="0"/>
    <m/>
  </r>
  <r>
    <n v="4329"/>
    <s v="Dar de Alta Equipos en el AD, para Renovacion 04-06-2014"/>
    <s v="Técnico Mesa de Ayuda, Externo"/>
    <d v="2014-06-04T00:00:00"/>
    <x v="0"/>
    <d v="2014-06-04T00:00:00"/>
    <x v="0"/>
    <x v="0"/>
    <x v="0"/>
    <x v="0"/>
    <d v="2014-06-05T00:00:00"/>
    <x v="0"/>
    <x v="20"/>
    <x v="5"/>
    <x v="0"/>
    <m/>
  </r>
  <r>
    <n v="4328"/>
    <s v="Restituir minutos on-net"/>
    <s v="Elgueta Rojas, Deborah Lisset, CAM"/>
    <d v="2014-06-03T00:00:00"/>
    <x v="0"/>
    <d v="2014-06-03T00:00:00"/>
    <x v="1"/>
    <x v="0"/>
    <x v="0"/>
    <x v="0"/>
    <d v="2014-06-04T00:00:00"/>
    <x v="0"/>
    <x v="20"/>
    <x v="5"/>
    <x v="0"/>
    <m/>
  </r>
  <r>
    <n v="4327"/>
    <s v="Solicitud Minutos On Net"/>
    <s v="Orellana Oyarce, Pedro, CAM"/>
    <d v="2014-06-04T00:00:00"/>
    <x v="0"/>
    <d v="2014-06-04T00:00:00"/>
    <x v="1"/>
    <x v="0"/>
    <x v="0"/>
    <x v="0"/>
    <d v="2014-06-05T00:00:00"/>
    <x v="0"/>
    <x v="20"/>
    <x v="5"/>
    <x v="0"/>
    <m/>
  </r>
  <r>
    <n v="4326"/>
    <s v="Cuenta Dominio Bloqueado"/>
    <s v="Ortega Zapata, Alfonso Miguel, CAM"/>
    <d v="2014-06-04T00:00:00"/>
    <x v="0"/>
    <d v="2014-06-04T00:00:00"/>
    <x v="0"/>
    <x v="0"/>
    <x v="0"/>
    <x v="0"/>
    <d v="2014-06-05T00:00:00"/>
    <x v="0"/>
    <x v="20"/>
    <x v="5"/>
    <x v="0"/>
    <m/>
  </r>
  <r>
    <n v="4325"/>
    <s v="activar clave  oracle"/>
    <s v="Molina Valenzuela, Carolina Janet, CAM"/>
    <d v="2014-06-04T00:00:00"/>
    <x v="0"/>
    <d v="2014-06-04T00:00:00"/>
    <x v="10"/>
    <x v="0"/>
    <x v="0"/>
    <x v="0"/>
    <d v="2014-06-05T00:00:00"/>
    <x v="0"/>
    <x v="20"/>
    <x v="5"/>
    <x v="0"/>
    <m/>
  </r>
  <r>
    <n v="4324"/>
    <s v="Minutos On Net celular 68437461"/>
    <s v="Jerez Valdebenito, Rodrigo Esteban, CAM"/>
    <d v="2014-06-04T00:00:00"/>
    <x v="0"/>
    <d v="2014-06-04T00:00:00"/>
    <x v="1"/>
    <x v="0"/>
    <x v="0"/>
    <x v="0"/>
    <d v="2014-06-05T00:00:00"/>
    <x v="0"/>
    <x v="20"/>
    <x v="5"/>
    <x v="0"/>
    <m/>
  </r>
  <r>
    <n v="4323"/>
    <s v="Celular"/>
    <s v="Cano Zamalloa, Daniel, CAM"/>
    <d v="2014-06-04T00:00:00"/>
    <x v="0"/>
    <d v="2014-06-04T00:00:00"/>
    <x v="1"/>
    <x v="0"/>
    <x v="0"/>
    <x v="0"/>
    <d v="2014-06-05T00:00:00"/>
    <x v="0"/>
    <x v="20"/>
    <x v="5"/>
    <x v="0"/>
    <m/>
  </r>
  <r>
    <n v="4322"/>
    <s v="reposición de minutos"/>
    <s v="Pavez Parra, Octavio Wenceslao, CAM"/>
    <d v="2014-06-03T00:00:00"/>
    <x v="0"/>
    <d v="2014-06-03T00:00:00"/>
    <x v="1"/>
    <x v="0"/>
    <x v="1"/>
    <x v="0"/>
    <d v="2014-06-04T00:00:00"/>
    <x v="0"/>
    <x v="20"/>
    <x v="5"/>
    <x v="0"/>
    <m/>
  </r>
  <r>
    <n v="4321"/>
    <s v="Carga Minutos cel 89037543 gracias"/>
    <s v="Bascuñan Reyes, Juan Ignacio, CAM"/>
    <d v="2014-06-03T00:00:00"/>
    <x v="0"/>
    <d v="2014-06-03T00:00:00"/>
    <x v="1"/>
    <x v="0"/>
    <x v="0"/>
    <x v="0"/>
    <d v="2014-06-04T00:00:00"/>
    <x v="0"/>
    <x v="20"/>
    <x v="5"/>
    <x v="0"/>
    <m/>
  </r>
  <r>
    <n v="4320"/>
    <s v="carpeta compartida con Ingrid"/>
    <s v="Caraa Carraha, Paula, CAM"/>
    <d v="2014-06-03T00:00:00"/>
    <x v="0"/>
    <d v="2014-06-03T00:00:00"/>
    <x v="7"/>
    <x v="0"/>
    <x v="0"/>
    <x v="0"/>
    <d v="2014-06-04T00:00:00"/>
    <x v="0"/>
    <x v="20"/>
    <x v="5"/>
    <x v="0"/>
    <m/>
  </r>
  <r>
    <n v="4319"/>
    <s v="MINUTOS ADICIONALES 61593083"/>
    <s v="Hernandez Briones, Hans Alejandro, CAM"/>
    <d v="2014-06-03T00:00:00"/>
    <x v="0"/>
    <d v="2014-06-03T00:00:00"/>
    <x v="1"/>
    <x v="0"/>
    <x v="0"/>
    <x v="0"/>
    <d v="2014-06-04T00:00:00"/>
    <x v="0"/>
    <x v="20"/>
    <x v="5"/>
    <x v="0"/>
    <m/>
  </r>
  <r>
    <n v="4318"/>
    <s v="Clave Bloqueada"/>
    <s v="Millan Lambrunchini, Barbara Isabel, CAM"/>
    <d v="2014-06-03T00:00:00"/>
    <x v="0"/>
    <d v="2014-06-03T00:00:00"/>
    <x v="0"/>
    <x v="1"/>
    <x v="0"/>
    <x v="0"/>
    <d v="2014-06-04T00:00:00"/>
    <x v="0"/>
    <x v="20"/>
    <x v="5"/>
    <x v="0"/>
    <m/>
  </r>
  <r>
    <n v="4317"/>
    <s v="Restitucion de Minutos "/>
    <s v="Lagos Acuña, Christopher Joseph, CAM"/>
    <d v="2014-06-02T00:00:00"/>
    <x v="0"/>
    <d v="2014-06-03T00:00:00"/>
    <x v="1"/>
    <x v="0"/>
    <x v="0"/>
    <x v="0"/>
    <d v="2014-06-03T00:00:00"/>
    <x v="0"/>
    <x v="20"/>
    <x v="5"/>
    <x v="0"/>
    <m/>
  </r>
  <r>
    <n v="4316"/>
    <s v="Dar de alta equipos en el AD. para renovacion"/>
    <s v="Técnico Mesa de Ayuda, Externo"/>
    <d v="2014-06-03T00:00:00"/>
    <x v="0"/>
    <d v="2014-06-03T00:00:00"/>
    <x v="0"/>
    <x v="0"/>
    <x v="0"/>
    <x v="0"/>
    <d v="2014-06-04T00:00:00"/>
    <x v="0"/>
    <x v="20"/>
    <x v="5"/>
    <x v="0"/>
    <m/>
  </r>
  <r>
    <n v="4315"/>
    <s v="Reinicio clave"/>
    <s v="Brantt Zumarán, Claudia Andrea, CAM"/>
    <d v="2014-06-03T00:00:00"/>
    <x v="0"/>
    <d v="2014-06-03T00:00:00"/>
    <x v="0"/>
    <x v="0"/>
    <x v="0"/>
    <x v="0"/>
    <d v="2014-06-04T00:00:00"/>
    <x v="0"/>
    <x v="20"/>
    <x v="5"/>
    <x v="0"/>
    <m/>
  </r>
  <r>
    <n v="4314"/>
    <s v="Minutos Patricia Diaz Pavez"/>
    <s v="Dossi Muñoz, Carolina, CAM"/>
    <d v="2014-06-02T00:00:00"/>
    <x v="0"/>
    <d v="2014-06-02T00:00:00"/>
    <x v="1"/>
    <x v="0"/>
    <x v="0"/>
    <x v="0"/>
    <d v="2014-06-03T00:00:00"/>
    <x v="0"/>
    <x v="20"/>
    <x v="5"/>
    <x v="0"/>
    <m/>
  </r>
  <r>
    <n v="4313"/>
    <s v="Minutos Celular 62065341"/>
    <s v="Vera Sepulveda, Juan Carlos, CAM"/>
    <d v="2014-06-03T00:00:00"/>
    <x v="0"/>
    <d v="2014-06-03T00:00:00"/>
    <x v="1"/>
    <x v="1"/>
    <x v="0"/>
    <x v="0"/>
    <d v="2014-06-04T00:00:00"/>
    <x v="0"/>
    <x v="20"/>
    <x v="5"/>
    <x v="0"/>
    <m/>
  </r>
  <r>
    <n v="4312"/>
    <s v="2 Luminarias de calzada faltantes Gerónimo de Alderete"/>
    <s v="Sanguinetti Catalan, Angelo Michel, CAM"/>
    <d v="2014-06-03T00:00:00"/>
    <x v="0"/>
    <d v="2014-06-04T00:00:00"/>
    <x v="12"/>
    <x v="1"/>
    <x v="0"/>
    <x v="3"/>
    <d v="2014-06-12T00:00:00"/>
    <x v="0"/>
    <x v="17"/>
    <x v="5"/>
    <x v="0"/>
    <m/>
  </r>
  <r>
    <n v="4311"/>
    <s v="Problema para recepcionar OC"/>
    <s v="Andrade Escobar, Agustina Mabel, CAM"/>
    <d v="2014-06-03T00:00:00"/>
    <x v="0"/>
    <d v="2014-06-03T00:00:00"/>
    <x v="10"/>
    <x v="1"/>
    <x v="0"/>
    <x v="0"/>
    <d v="2014-06-04T00:00:00"/>
    <x v="0"/>
    <x v="20"/>
    <x v="5"/>
    <x v="0"/>
    <m/>
  </r>
  <r>
    <n v="4310"/>
    <s v="Lista de Distribución - NOCS_Chile"/>
    <s v="Baez Mella, Patricia Andrea, CAM"/>
    <d v="2014-06-03T00:00:00"/>
    <x v="0"/>
    <d v="2014-06-03T00:00:00"/>
    <x v="0"/>
    <x v="1"/>
    <x v="0"/>
    <x v="0"/>
    <d v="2014-06-04T00:00:00"/>
    <x v="0"/>
    <x v="20"/>
    <x v="5"/>
    <x v="0"/>
    <m/>
  </r>
  <r>
    <n v="4309"/>
    <s v="Solicitud Tóner - Serie W3038905012"/>
    <s v="Palma Campos, Alejandra Beatriz, CAM"/>
    <d v="2014-06-02T00:00:00"/>
    <x v="0"/>
    <d v="2014-06-02T00:00:00"/>
    <x v="3"/>
    <x v="0"/>
    <x v="1"/>
    <x v="0"/>
    <d v="2014-06-03T00:00:00"/>
    <x v="0"/>
    <x v="20"/>
    <x v="5"/>
    <x v="0"/>
    <m/>
  </r>
  <r>
    <n v="4308"/>
    <s v="Reinicio Contraseña"/>
    <s v="Palma Campos, Alejandra Beatriz, CAM"/>
    <d v="2014-06-02T00:00:00"/>
    <x v="0"/>
    <d v="2014-06-02T00:00:00"/>
    <x v="0"/>
    <x v="0"/>
    <x v="1"/>
    <x v="0"/>
    <d v="2014-06-03T00:00:00"/>
    <x v="0"/>
    <x v="20"/>
    <x v="5"/>
    <x v="0"/>
    <m/>
  </r>
  <r>
    <n v="4307"/>
    <s v="Equipo Celular 94081461"/>
    <s v="Medina Velasquez, Robert Walter, CAM"/>
    <d v="2014-06-02T00:00:00"/>
    <x v="0"/>
    <d v="2014-06-02T00:00:00"/>
    <x v="12"/>
    <x v="1"/>
    <x v="0"/>
    <x v="3"/>
    <d v="2014-06-11T00:00:00"/>
    <x v="0"/>
    <x v="17"/>
    <x v="5"/>
    <x v="0"/>
    <m/>
  </r>
  <r>
    <n v="4306"/>
    <s v="Reinicio Clave"/>
    <s v="Gomez Torres, Alejandro Andres, CAM"/>
    <d v="2014-06-02T00:00:00"/>
    <x v="0"/>
    <d v="2014-06-02T00:00:00"/>
    <x v="0"/>
    <x v="0"/>
    <x v="0"/>
    <x v="0"/>
    <d v="2014-06-03T00:00:00"/>
    <x v="0"/>
    <x v="20"/>
    <x v="5"/>
    <x v="0"/>
    <m/>
  </r>
  <r>
    <n v="4305"/>
    <s v="Habilitar opción EXPORTAR"/>
    <s v="Martinez Muñoz, Ximena Del Rosario, CAM"/>
    <d v="2014-06-02T00:00:00"/>
    <x v="0"/>
    <d v="2014-06-02T00:00:00"/>
    <x v="10"/>
    <x v="1"/>
    <x v="0"/>
    <x v="0"/>
    <d v="2014-06-03T00:00:00"/>
    <x v="0"/>
    <x v="20"/>
    <x v="5"/>
    <x v="0"/>
    <m/>
  </r>
  <r>
    <n v="4304"/>
    <s v="Teléfono móvil dañado"/>
    <s v="Costa Campos, Juan, CAM"/>
    <d v="2014-06-02T00:00:00"/>
    <x v="0"/>
    <d v="2014-06-02T00:00:00"/>
    <x v="12"/>
    <x v="0"/>
    <x v="0"/>
    <x v="3"/>
    <d v="2014-06-11T00:00:00"/>
    <x v="0"/>
    <x v="17"/>
    <x v="5"/>
    <x v="0"/>
    <m/>
  </r>
  <r>
    <n v="4303"/>
    <s v="Carga de Minutos On net - 74318253"/>
    <s v="Caceres Sarabia, Francisco Antonio, CAM"/>
    <d v="2014-06-02T00:00:00"/>
    <x v="0"/>
    <d v="2014-06-02T00:00:00"/>
    <x v="1"/>
    <x v="0"/>
    <x v="0"/>
    <x v="0"/>
    <d v="2014-06-03T00:00:00"/>
    <x v="0"/>
    <x v="20"/>
    <x v="5"/>
    <x v="0"/>
    <m/>
  </r>
  <r>
    <n v="4302"/>
    <s v="Impresora a color"/>
    <s v="Muñoz Contreras, Raul, CAM"/>
    <d v="2014-06-02T00:00:00"/>
    <x v="0"/>
    <d v="2014-06-02T00:00:00"/>
    <x v="6"/>
    <x v="0"/>
    <x v="0"/>
    <x v="2"/>
    <d v="2014-06-16T00:00:00"/>
    <x v="0"/>
    <x v="18"/>
    <x v="5"/>
    <x v="0"/>
    <m/>
  </r>
  <r>
    <n v="4301"/>
    <s v="Solicita activar cuenta de correo CAM."/>
    <s v="Hormazábal Ortiz, Leonardo Antonio, CAM"/>
    <d v="2014-06-02T00:00:00"/>
    <x v="0"/>
    <d v="2014-06-02T00:00:00"/>
    <x v="0"/>
    <x v="1"/>
    <x v="1"/>
    <x v="0"/>
    <d v="2014-06-03T00:00:00"/>
    <x v="0"/>
    <x v="20"/>
    <x v="5"/>
    <x v="0"/>
    <m/>
  </r>
  <r>
    <n v="4300"/>
    <s v="Clave Bloqueada"/>
    <s v="Andrade Escobar, Agustina Mabel, CAM"/>
    <d v="2014-06-02T00:00:00"/>
    <x v="0"/>
    <d v="2014-06-02T00:00:00"/>
    <x v="0"/>
    <x v="0"/>
    <x v="0"/>
    <x v="0"/>
    <d v="2014-06-03T00:00:00"/>
    <x v="0"/>
    <x v="20"/>
    <x v="5"/>
    <x v="0"/>
    <m/>
  </r>
  <r>
    <n v="4299"/>
    <s v="Kaufmann_Respuestas Segunda Ronda"/>
    <s v="Orellana Flores, Jose Manuel, CAM"/>
    <d v="2014-06-02T00:00:00"/>
    <x v="0"/>
    <d v="2014-06-02T00:00:00"/>
    <x v="7"/>
    <x v="1"/>
    <x v="0"/>
    <x v="0"/>
    <d v="2014-06-03T00:00:00"/>
    <x v="0"/>
    <x v="20"/>
    <x v="5"/>
    <x v="0"/>
    <m/>
  </r>
  <r>
    <n v="4298"/>
    <s v="Ingreso Administrativo recepción e  ingreso de Facturas"/>
    <s v="Dossi Muñoz, Carolina, CAM"/>
    <d v="2014-05-29T00:00:00"/>
    <x v="0"/>
    <d v="2014-05-29T00:00:00"/>
    <x v="0"/>
    <x v="0"/>
    <x v="0"/>
    <x v="0"/>
    <d v="2014-05-30T00:00:00"/>
    <x v="0"/>
    <x v="21"/>
    <x v="6"/>
    <x v="0"/>
    <m/>
  </r>
  <r>
    <n v="4297"/>
    <s v="micrófono"/>
    <s v="Alarcon Soto, Maribel Viviana, CAM"/>
    <d v="2014-05-29T00:00:00"/>
    <x v="0"/>
    <d v="2014-05-29T00:00:00"/>
    <x v="15"/>
    <x v="1"/>
    <x v="0"/>
    <x v="4"/>
    <d v="2014-10-22T00:00:00"/>
    <x v="0"/>
    <x v="22"/>
    <x v="7"/>
    <x v="0"/>
    <m/>
  </r>
  <r>
    <n v="4296"/>
    <s v="acceso oracle"/>
    <s v="Cano Zamalloa, Daniel, CAM"/>
    <d v="2014-05-29T00:00:00"/>
    <x v="0"/>
    <d v="2014-05-29T00:00:00"/>
    <x v="10"/>
    <x v="0"/>
    <x v="0"/>
    <x v="0"/>
    <d v="2014-05-30T00:00:00"/>
    <x v="0"/>
    <x v="21"/>
    <x v="6"/>
    <x v="0"/>
    <m/>
  </r>
  <r>
    <n v="4295"/>
    <s v="Ingreso Fiscalizador (cambio de funciones)"/>
    <s v="Dossi Muñoz, Carolina, CAM"/>
    <d v="2014-05-29T00:00:00"/>
    <x v="0"/>
    <d v="2014-05-29T00:00:00"/>
    <x v="0"/>
    <x v="1"/>
    <x v="0"/>
    <x v="0"/>
    <d v="2014-05-30T00:00:00"/>
    <x v="0"/>
    <x v="21"/>
    <x v="6"/>
    <x v="0"/>
    <m/>
  </r>
  <r>
    <n v="4294"/>
    <s v="Consulta"/>
    <s v="Ñeguey Adonis, Albino Bernabé, CAM"/>
    <d v="2014-05-29T00:00:00"/>
    <x v="0"/>
    <d v="2014-05-29T00:00:00"/>
    <x v="1"/>
    <x v="0"/>
    <x v="0"/>
    <x v="0"/>
    <d v="2014-05-30T00:00:00"/>
    <x v="0"/>
    <x v="21"/>
    <x v="6"/>
    <x v="0"/>
    <m/>
  </r>
  <r>
    <n v="4293"/>
    <s v="Bloqueo claves de red"/>
    <s v="Vera Ramirez, Roberto Andres, CAM"/>
    <d v="2014-05-29T00:00:00"/>
    <x v="0"/>
    <d v="2014-05-29T00:00:00"/>
    <x v="0"/>
    <x v="0"/>
    <x v="0"/>
    <x v="0"/>
    <d v="2014-05-30T00:00:00"/>
    <x v="0"/>
    <x v="21"/>
    <x v="6"/>
    <x v="0"/>
    <m/>
  </r>
  <r>
    <n v="4292"/>
    <s v="Solicitud 2 equipos Nextel basicos"/>
    <s v="Contreras Orellana, Paulo Alberto, CAM"/>
    <d v="2014-05-29T00:00:00"/>
    <x v="0"/>
    <d v="2014-05-29T00:00:00"/>
    <x v="12"/>
    <x v="0"/>
    <x v="0"/>
    <x v="3"/>
    <d v="2014-06-09T00:00:00"/>
    <x v="0"/>
    <x v="17"/>
    <x v="5"/>
    <x v="0"/>
    <m/>
  </r>
  <r>
    <n v="4291"/>
    <s v="PERFIL SOLICITANTE - ORACLE"/>
    <s v="Valdes Navarrete, David Exequiel, CAM"/>
    <d v="2014-05-29T00:00:00"/>
    <x v="0"/>
    <d v="2014-05-29T00:00:00"/>
    <x v="10"/>
    <x v="0"/>
    <x v="0"/>
    <x v="0"/>
    <d v="2014-05-30T00:00:00"/>
    <x v="0"/>
    <x v="21"/>
    <x v="6"/>
    <x v="0"/>
    <m/>
  </r>
  <r>
    <n v="4290"/>
    <s v="Configurar Anexo Ana Nuñez"/>
    <s v="Abarca Cerda, Cristian Andres, CAM"/>
    <d v="2014-05-29T00:00:00"/>
    <x v="0"/>
    <d v="2014-05-29T00:00:00"/>
    <x v="2"/>
    <x v="1"/>
    <x v="0"/>
    <x v="0"/>
    <d v="2014-05-30T00:00:00"/>
    <x v="0"/>
    <x v="21"/>
    <x v="6"/>
    <x v="0"/>
    <m/>
  </r>
  <r>
    <n v="4289"/>
    <s v="MINUTOS CAM (9 4691452)"/>
    <s v="Toloza Garrido, Samuel Isaac, CAM"/>
    <d v="2014-05-29T00:00:00"/>
    <x v="0"/>
    <d v="2014-05-29T00:00:00"/>
    <x v="1"/>
    <x v="0"/>
    <x v="0"/>
    <x v="0"/>
    <d v="2014-05-30T00:00:00"/>
    <x v="0"/>
    <x v="21"/>
    <x v="6"/>
    <x v="0"/>
    <m/>
  </r>
  <r>
    <n v="4288"/>
    <s v="Nuevo error HSP COASIN"/>
    <s v="Gonzalez Canales, Carolina Alejandra, CAM"/>
    <d v="2014-05-28T00:00:00"/>
    <x v="0"/>
    <d v="2014-05-28T00:00:00"/>
    <x v="10"/>
    <x v="0"/>
    <x v="0"/>
    <x v="0"/>
    <d v="2014-05-30T00:00:00"/>
    <x v="0"/>
    <x v="21"/>
    <x v="6"/>
    <x v="0"/>
    <m/>
  </r>
  <r>
    <n v="4287"/>
    <s v="Artículos de Escritorio SOT Chilectra"/>
    <s v="Pino Carmona, Eduardo Gabriel, CAM"/>
    <d v="2014-05-28T00:00:00"/>
    <x v="0"/>
    <d v="2014-05-28T00:00:00"/>
    <x v="17"/>
    <x v="1"/>
    <x v="0"/>
    <x v="0"/>
    <d v="2014-05-30T00:00:00"/>
    <x v="0"/>
    <x v="21"/>
    <x v="6"/>
    <x v="0"/>
    <m/>
  </r>
  <r>
    <n v="4286"/>
    <s v="Ingreso Programador Obras Civiles "/>
    <s v="Dossi Muñoz, Carolina, CAM"/>
    <d v="2014-05-28T00:00:00"/>
    <x v="0"/>
    <d v="2014-05-28T00:00:00"/>
    <x v="0"/>
    <x v="0"/>
    <x v="0"/>
    <x v="0"/>
    <d v="2014-05-30T00:00:00"/>
    <x v="0"/>
    <x v="21"/>
    <x v="6"/>
    <x v="0"/>
    <m/>
  </r>
  <r>
    <n v="4285"/>
    <s v="Restitución de minutos"/>
    <s v="Pincheira Tripainao, Elizabeth Alejandra, CAM"/>
    <d v="2014-05-28T00:00:00"/>
    <x v="0"/>
    <d v="2014-05-28T00:00:00"/>
    <x v="1"/>
    <x v="1"/>
    <x v="0"/>
    <x v="0"/>
    <d v="2014-05-30T00:00:00"/>
    <x v="0"/>
    <x v="21"/>
    <x v="6"/>
    <x v="0"/>
    <m/>
  </r>
  <r>
    <n v="4284"/>
    <s v="Celular empresa"/>
    <s v="Duarte Fuentes, Luis Alfredo, CAM"/>
    <d v="2014-05-26T00:00:00"/>
    <x v="0"/>
    <d v="2014-05-28T00:00:00"/>
    <x v="12"/>
    <x v="1"/>
    <x v="0"/>
    <x v="3"/>
    <d v="2014-06-05T00:00:00"/>
    <x v="0"/>
    <x v="20"/>
    <x v="5"/>
    <x v="0"/>
    <m/>
  </r>
  <r>
    <n v="4283"/>
    <s v="Solicitud de Telefono"/>
    <s v="Castro Moreno, Claudio Francisco, CAM"/>
    <d v="2014-05-28T00:00:00"/>
    <x v="0"/>
    <d v="2014-05-28T00:00:00"/>
    <x v="2"/>
    <x v="0"/>
    <x v="0"/>
    <x v="0"/>
    <d v="2014-05-30T00:00:00"/>
    <x v="0"/>
    <x v="21"/>
    <x v="6"/>
    <x v="0"/>
    <m/>
  </r>
  <r>
    <n v="4282"/>
    <s v="SOLICITUD DE GESTION - MODIFICAR PERFIL"/>
    <s v="Ruz Salinas, Richard Alberto, CAM"/>
    <d v="2014-05-28T00:00:00"/>
    <x v="0"/>
    <d v="2014-05-28T00:00:00"/>
    <x v="10"/>
    <x v="0"/>
    <x v="0"/>
    <x v="0"/>
    <d v="2014-05-30T00:00:00"/>
    <x v="0"/>
    <x v="21"/>
    <x v="6"/>
    <x v="0"/>
    <m/>
  </r>
  <r>
    <n v="4281"/>
    <s v="OUTLOOK ME PIDE CONTRASEÑA"/>
    <s v="Vera Ramirez, Roberto Andres, CAM"/>
    <d v="2014-05-28T00:00:00"/>
    <x v="0"/>
    <d v="2014-05-28T00:00:00"/>
    <x v="0"/>
    <x v="0"/>
    <x v="0"/>
    <x v="0"/>
    <d v="2014-05-30T00:00:00"/>
    <x v="0"/>
    <x v="21"/>
    <x v="6"/>
    <x v="0"/>
    <m/>
  </r>
  <r>
    <n v="4280"/>
    <s v="Equipo Celular 94081461"/>
    <s v="Iturrieta Silva, Hector, CAM"/>
    <d v="2014-05-28T00:00:00"/>
    <x v="0"/>
    <d v="2014-06-02T00:00:00"/>
    <x v="12"/>
    <x v="1"/>
    <x v="0"/>
    <x v="3"/>
    <d v="2014-06-09T00:00:00"/>
    <x v="0"/>
    <x v="17"/>
    <x v="5"/>
    <x v="0"/>
    <m/>
  </r>
  <r>
    <n v="4279"/>
    <s v="Ingreso Programador Obras Civiles "/>
    <s v="Dossi Muñoz, Carolina, CAM"/>
    <d v="2014-05-28T00:00:00"/>
    <x v="0"/>
    <d v="2014-05-28T00:00:00"/>
    <x v="0"/>
    <x v="0"/>
    <x v="0"/>
    <x v="0"/>
    <d v="2014-05-30T00:00:00"/>
    <x v="0"/>
    <x v="21"/>
    <x v="6"/>
    <x v="0"/>
    <m/>
  </r>
  <r>
    <n v="4278"/>
    <s v="PERFIL COMPRADOR "/>
    <s v="Coronado Nuñez, Juan Luis, CAM"/>
    <d v="2014-05-27T00:00:00"/>
    <x v="0"/>
    <d v="2014-05-28T00:00:00"/>
    <x v="10"/>
    <x v="1"/>
    <x v="0"/>
    <x v="0"/>
    <d v="2014-05-28T00:00:00"/>
    <x v="0"/>
    <x v="21"/>
    <x v="6"/>
    <x v="0"/>
    <m/>
  </r>
  <r>
    <n v="4277"/>
    <s v="Equipo Celular 94081461"/>
    <s v="Medina Velasquez, Robert Walter, CAM"/>
    <d v="2014-05-22T00:00:00"/>
    <x v="0"/>
    <d v="2014-05-28T00:00:00"/>
    <x v="12"/>
    <x v="1"/>
    <x v="0"/>
    <x v="3"/>
    <d v="2014-06-03T00:00:00"/>
    <x v="0"/>
    <x v="20"/>
    <x v="5"/>
    <x v="0"/>
    <m/>
  </r>
  <r>
    <n v="4276"/>
    <s v="Bloqueo de claves"/>
    <s v="Morales Diaz, Mauricio Enrique, CAM"/>
    <d v="2014-05-28T00:00:00"/>
    <x v="0"/>
    <d v="2014-05-28T00:00:00"/>
    <x v="0"/>
    <x v="1"/>
    <x v="1"/>
    <x v="0"/>
    <d v="2014-05-30T00:00:00"/>
    <x v="0"/>
    <x v="21"/>
    <x v="6"/>
    <x v="0"/>
    <m/>
  </r>
  <r>
    <n v="4275"/>
    <s v="Error HSP Coasin"/>
    <s v="Gonzalez Canales, Carolina Alejandra, CAM"/>
    <d v="2014-05-28T00:00:00"/>
    <x v="0"/>
    <d v="2014-05-28T00:00:00"/>
    <x v="10"/>
    <x v="0"/>
    <x v="0"/>
    <x v="0"/>
    <d v="2014-05-30T00:00:00"/>
    <x v="0"/>
    <x v="21"/>
    <x v="6"/>
    <x v="0"/>
    <m/>
  </r>
  <r>
    <n v="4274"/>
    <s v="Cambio de oficina"/>
    <s v="Sepulveda Badillo, Nicolas Alejandro, CAM"/>
    <d v="2014-05-27T00:00:00"/>
    <x v="0"/>
    <d v="2014-05-28T00:00:00"/>
    <x v="19"/>
    <x v="0"/>
    <x v="0"/>
    <x v="1"/>
    <d v="2014-06-02T00:00:00"/>
    <x v="0"/>
    <x v="20"/>
    <x v="5"/>
    <x v="0"/>
    <m/>
  </r>
  <r>
    <n v="4273"/>
    <s v="Permisos para PC CLaudio Muñoz."/>
    <s v="Monardes Letelier, Israel Rodolfo, CAM"/>
    <d v="2014-05-27T00:00:00"/>
    <x v="0"/>
    <d v="2014-05-28T00:00:00"/>
    <x v="7"/>
    <x v="0"/>
    <x v="0"/>
    <x v="0"/>
    <d v="2014-05-28T00:00:00"/>
    <x v="0"/>
    <x v="21"/>
    <x v="6"/>
    <x v="0"/>
    <m/>
  </r>
  <r>
    <n v="4272"/>
    <s v="Clave Bloqueada"/>
    <s v="Perez Torres, Samuel Eduardo, CAM"/>
    <d v="2014-05-28T00:00:00"/>
    <x v="0"/>
    <d v="2014-05-28T00:00:00"/>
    <x v="0"/>
    <x v="0"/>
    <x v="0"/>
    <x v="0"/>
    <d v="2014-05-30T00:00:00"/>
    <x v="0"/>
    <x v="21"/>
    <x v="6"/>
    <x v="0"/>
    <m/>
  </r>
  <r>
    <n v="4271"/>
    <s v="Consulta"/>
    <s v="Altamirano Sanhueza, Mariane Daniela, CAM"/>
    <d v="2014-05-27T00:00:00"/>
    <x v="0"/>
    <d v="2014-05-28T00:00:00"/>
    <x v="10"/>
    <x v="0"/>
    <x v="0"/>
    <x v="0"/>
    <d v="2014-05-28T00:00:00"/>
    <x v="0"/>
    <x v="21"/>
    <x v="6"/>
    <x v="0"/>
    <m/>
  </r>
  <r>
    <n v="4270"/>
    <s v="Bloqueo Clave"/>
    <s v="Lagos Herrera, Emilio Armando, CAM"/>
    <d v="2014-05-28T00:00:00"/>
    <x v="0"/>
    <d v="2014-05-28T00:00:00"/>
    <x v="0"/>
    <x v="0"/>
    <x v="0"/>
    <x v="0"/>
    <d v="2014-05-30T00:00:00"/>
    <x v="0"/>
    <x v="21"/>
    <x v="6"/>
    <x v="0"/>
    <m/>
  </r>
  <r>
    <n v="4269"/>
    <s v="Usuario Bloqueado."/>
    <s v="Yañez Castillo, Luis Felipe, CAM"/>
    <d v="2014-05-28T00:00:00"/>
    <x v="0"/>
    <d v="2014-05-28T00:00:00"/>
    <x v="10"/>
    <x v="0"/>
    <x v="0"/>
    <x v="0"/>
    <d v="2014-05-30T00:00:00"/>
    <x v="0"/>
    <x v="21"/>
    <x v="6"/>
    <x v="0"/>
    <m/>
  </r>
  <r>
    <n v="4268"/>
    <s v="Licitación Isla De Maipo ID: 3813-5-LP14"/>
    <s v="Leyton Antognini, Werner Angel, CAM"/>
    <d v="2014-05-28T00:00:00"/>
    <x v="0"/>
    <d v="2014-05-28T00:00:00"/>
    <x v="7"/>
    <x v="1"/>
    <x v="0"/>
    <x v="0"/>
    <d v="2014-05-30T00:00:00"/>
    <x v="0"/>
    <x v="21"/>
    <x v="6"/>
    <x v="0"/>
    <m/>
  </r>
  <r>
    <n v="4267"/>
    <s v="SIOT SIN FUNCIONAMIENTO"/>
    <s v="Hernandez Briones, Hans Alejandro, CAM"/>
    <d v="2014-05-28T00:00:00"/>
    <x v="0"/>
    <d v="2014-05-28T00:00:00"/>
    <x v="5"/>
    <x v="0"/>
    <x v="0"/>
    <x v="0"/>
    <d v="2014-05-30T00:00:00"/>
    <x v="0"/>
    <x v="21"/>
    <x v="6"/>
    <x v="0"/>
    <m/>
  </r>
  <r>
    <n v="4266"/>
    <s v="Cotización Isla de Maipo - CAM"/>
    <s v="Leyton Antognini, Werner Angel, CAM"/>
    <d v="2014-05-27T00:00:00"/>
    <x v="0"/>
    <d v="2014-05-27T00:00:00"/>
    <x v="7"/>
    <x v="1"/>
    <x v="0"/>
    <x v="0"/>
    <d v="2014-05-28T00:00:00"/>
    <x v="0"/>
    <x v="21"/>
    <x v="6"/>
    <x v="0"/>
    <m/>
  </r>
  <r>
    <n v="4265"/>
    <s v="Oracle"/>
    <s v="Puchi Mellado, Consuelo Elizabeth, CAM"/>
    <d v="2014-05-27T00:00:00"/>
    <x v="0"/>
    <d v="2014-05-27T00:00:00"/>
    <x v="10"/>
    <x v="0"/>
    <x v="0"/>
    <x v="0"/>
    <d v="2014-05-28T00:00:00"/>
    <x v="0"/>
    <x v="21"/>
    <x v="6"/>
    <x v="0"/>
    <m/>
  </r>
  <r>
    <n v="4264"/>
    <s v="Especificaciones Computador Móvil "/>
    <s v="Herrera Andrade, Carlos Omar, CAM"/>
    <d v="2014-05-27T00:00:00"/>
    <x v="0"/>
    <d v="2014-05-27T00:00:00"/>
    <x v="9"/>
    <x v="0"/>
    <x v="0"/>
    <x v="2"/>
    <d v="2014-06-11T00:00:00"/>
    <x v="0"/>
    <x v="17"/>
    <x v="5"/>
    <x v="0"/>
    <m/>
  </r>
  <r>
    <n v="4263"/>
    <s v="Ingreso CAMFSERVER"/>
    <s v="Escobar Chacon, Juan Pablo, CAM"/>
    <d v="2014-05-27T00:00:00"/>
    <x v="0"/>
    <d v="2014-05-27T00:00:00"/>
    <x v="7"/>
    <x v="1"/>
    <x v="0"/>
    <x v="0"/>
    <d v="2014-05-28T00:00:00"/>
    <x v="0"/>
    <x v="21"/>
    <x v="6"/>
    <x v="0"/>
    <m/>
  </r>
  <r>
    <n v="4262"/>
    <s v="GSI14-4429 PROVEEDOR REPORTA ERROR"/>
    <s v="Bulnes Vergara, Marco Aurelio, CAM"/>
    <d v="2014-05-27T00:00:00"/>
    <x v="0"/>
    <d v="2014-05-27T00:00:00"/>
    <x v="10"/>
    <x v="0"/>
    <x v="0"/>
    <x v="0"/>
    <d v="2014-05-28T00:00:00"/>
    <x v="0"/>
    <x v="21"/>
    <x v="6"/>
    <x v="0"/>
    <m/>
  </r>
  <r>
    <n v="4261"/>
    <s v="error de conexion ORACLE"/>
    <s v="Mena Guajardo, Erica Del Pilar, CAM"/>
    <d v="2014-05-27T00:00:00"/>
    <x v="0"/>
    <d v="2014-05-27T00:00:00"/>
    <x v="10"/>
    <x v="1"/>
    <x v="0"/>
    <x v="0"/>
    <d v="2014-05-28T00:00:00"/>
    <x v="0"/>
    <x v="21"/>
    <x v="6"/>
    <x v="0"/>
    <m/>
  </r>
  <r>
    <n v="4260"/>
    <s v="Conexion Oracle"/>
    <s v="Jerez Pérez, Marlene Alejandra, CAM"/>
    <d v="2014-05-27T00:00:00"/>
    <x v="0"/>
    <d v="2014-05-27T00:00:00"/>
    <x v="10"/>
    <x v="0"/>
    <x v="0"/>
    <x v="0"/>
    <d v="2014-05-28T00:00:00"/>
    <x v="0"/>
    <x v="21"/>
    <x v="6"/>
    <x v="0"/>
    <m/>
  </r>
  <r>
    <n v="4259"/>
    <s v="Ingreso Supervisor Técnico "/>
    <s v="Dossi Muñoz, Carolina, CAM"/>
    <d v="2014-05-27T00:00:00"/>
    <x v="0"/>
    <d v="2014-05-27T00:00:00"/>
    <x v="0"/>
    <x v="0"/>
    <x v="0"/>
    <x v="0"/>
    <d v="2014-05-28T00:00:00"/>
    <x v="0"/>
    <x v="21"/>
    <x v="6"/>
    <x v="0"/>
    <m/>
  </r>
  <r>
    <n v="4258"/>
    <s v="Equipo Nextel, David Orquera"/>
    <s v="Contreras Orellana, Paulo Alberto, CAM"/>
    <d v="2014-05-27T00:00:00"/>
    <x v="0"/>
    <d v="2014-05-27T00:00:00"/>
    <x v="12"/>
    <x v="0"/>
    <x v="0"/>
    <x v="3"/>
    <d v="2014-06-06T00:00:00"/>
    <x v="0"/>
    <x v="20"/>
    <x v="5"/>
    <x v="0"/>
    <m/>
  </r>
  <r>
    <n v="4257"/>
    <s v="Plataformar AIO - SOT CHL MOPC"/>
    <s v="Contreras Orellana, Paulo Alberto, CAM"/>
    <d v="2014-05-27T00:00:00"/>
    <x v="0"/>
    <d v="2014-05-27T00:00:00"/>
    <x v="20"/>
    <x v="0"/>
    <x v="0"/>
    <x v="5"/>
    <d v="2014-06-03T00:00:00"/>
    <x v="0"/>
    <x v="20"/>
    <x v="5"/>
    <x v="0"/>
    <m/>
  </r>
  <r>
    <n v="4256"/>
    <s v="Plataformar AIO - Telemedida CEMA"/>
    <s v="Monardes Letelier, Israel Rodolfo, CAM"/>
    <d v="2014-05-27T00:00:00"/>
    <x v="0"/>
    <d v="2014-05-27T00:00:00"/>
    <x v="20"/>
    <x v="0"/>
    <x v="0"/>
    <x v="5"/>
    <d v="2014-06-03T00:00:00"/>
    <x v="0"/>
    <x v="20"/>
    <x v="5"/>
    <x v="0"/>
    <m/>
  </r>
  <r>
    <n v="4255"/>
    <s v="ACCESO HELLEN ROBERTS"/>
    <s v="Yañez Castillo, Luis Felipe, CAM"/>
    <d v="2014-05-27T00:00:00"/>
    <x v="0"/>
    <d v="2014-05-27T00:00:00"/>
    <x v="10"/>
    <x v="0"/>
    <x v="0"/>
    <x v="0"/>
    <d v="2014-05-28T00:00:00"/>
    <x v="0"/>
    <x v="21"/>
    <x v="6"/>
    <x v="0"/>
    <m/>
  </r>
  <r>
    <n v="4254"/>
    <s v="cambio al usuario 16171776-2"/>
    <s v="Martinez Muñoz, Ximena Del Rosario, CAM"/>
    <d v="2014-05-27T00:00:00"/>
    <x v="0"/>
    <d v="2014-05-27T00:00:00"/>
    <x v="10"/>
    <x v="0"/>
    <x v="0"/>
    <x v="0"/>
    <d v="2014-05-28T00:00:00"/>
    <x v="0"/>
    <x v="21"/>
    <x v="6"/>
    <x v="0"/>
    <m/>
  </r>
  <r>
    <n v="4253"/>
    <s v="Localizador"/>
    <s v="Belmar Ramirez, Nelson Andres, CAM"/>
    <d v="2014-05-27T00:00:00"/>
    <x v="0"/>
    <d v="2014-07-25T00:00:00"/>
    <x v="22"/>
    <x v="0"/>
    <x v="0"/>
    <x v="6"/>
    <d v="2014-06-04T00:00:00"/>
    <x v="0"/>
    <x v="20"/>
    <x v="5"/>
    <x v="3"/>
    <m/>
  </r>
  <r>
    <n v="4252"/>
    <s v="error de conexion ORACLE"/>
    <s v="Mena Guajardo, Erica Del Pilar, CAM"/>
    <d v="2014-05-27T00:00:00"/>
    <x v="0"/>
    <d v="2014-05-27T00:00:00"/>
    <x v="5"/>
    <x v="1"/>
    <x v="0"/>
    <x v="0"/>
    <d v="2014-05-28T00:00:00"/>
    <x v="0"/>
    <x v="21"/>
    <x v="6"/>
    <x v="0"/>
    <m/>
  </r>
  <r>
    <n v="4251"/>
    <s v="Plataformar Asignación NTB - SOT CHL ALC"/>
    <s v="Contreras Orellana, Paulo Alberto, CAM"/>
    <d v="2014-05-27T00:00:00"/>
    <x v="0"/>
    <d v="2014-05-27T00:00:00"/>
    <x v="20"/>
    <x v="1"/>
    <x v="0"/>
    <x v="5"/>
    <d v="2014-06-03T00:00:00"/>
    <x v="0"/>
    <x v="20"/>
    <x v="5"/>
    <x v="0"/>
    <m/>
  </r>
  <r>
    <n v="4250"/>
    <s v=" Reunión Ampliada Eficiencia Operativa"/>
    <s v="Pajkuric Bustos, Ernesto Andrés, CAM"/>
    <d v="2014-05-26T00:00:00"/>
    <x v="0"/>
    <d v="2014-05-27T00:00:00"/>
    <x v="23"/>
    <x v="1"/>
    <x v="1"/>
    <x v="0"/>
    <d v="2014-05-27T00:00:00"/>
    <x v="0"/>
    <x v="21"/>
    <x v="6"/>
    <x v="0"/>
    <m/>
  </r>
  <r>
    <n v="4249"/>
    <s v="Problemas con Oracle y SIOT"/>
    <s v="Saavedra Pizarro, Rolando Alfonso, CAM"/>
    <d v="2014-05-26T00:00:00"/>
    <x v="0"/>
    <d v="2014-05-26T00:00:00"/>
    <x v="5"/>
    <x v="1"/>
    <x v="0"/>
    <x v="0"/>
    <d v="2014-05-27T00:00:00"/>
    <x v="0"/>
    <x v="21"/>
    <x v="6"/>
    <x v="0"/>
    <m/>
  </r>
  <r>
    <n v="4248"/>
    <s v="pendientes"/>
    <s v="Messenger Masot, Ingrid, CAM"/>
    <d v="2014-05-26T00:00:00"/>
    <x v="0"/>
    <d v="2014-05-26T00:00:00"/>
    <x v="0"/>
    <x v="1"/>
    <x v="0"/>
    <x v="0"/>
    <d v="2014-05-27T00:00:00"/>
    <x v="0"/>
    <x v="21"/>
    <x v="6"/>
    <x v="0"/>
    <m/>
  </r>
  <r>
    <n v="4247"/>
    <s v="Problemas en Salida Reporte HSP."/>
    <s v="Roman Villar, Miguel Angel, CAM"/>
    <d v="2014-05-26T00:00:00"/>
    <x v="0"/>
    <d v="2014-05-26T00:00:00"/>
    <x v="5"/>
    <x v="0"/>
    <x v="0"/>
    <x v="0"/>
    <d v="2014-05-27T00:00:00"/>
    <x v="0"/>
    <x v="21"/>
    <x v="6"/>
    <x v="0"/>
    <m/>
  </r>
  <r>
    <n v="4246"/>
    <s v="Baja Cuenta Corporativa AD y Exchange"/>
    <s v="Torrejón Osorio, Marcela Alejandra, CAM"/>
    <d v="2014-05-26T00:00:00"/>
    <x v="0"/>
    <d v="2014-05-26T00:00:00"/>
    <x v="0"/>
    <x v="0"/>
    <x v="0"/>
    <x v="0"/>
    <d v="2014-05-27T00:00:00"/>
    <x v="0"/>
    <x v="21"/>
    <x v="6"/>
    <x v="0"/>
    <m/>
  </r>
  <r>
    <n v="4245"/>
    <s v="Cambio display"/>
    <s v="Flores Ahumada, Manuel Alejandro, CAM"/>
    <d v="2014-05-26T00:00:00"/>
    <x v="0"/>
    <d v="2014-05-26T00:00:00"/>
    <x v="0"/>
    <x v="1"/>
    <x v="0"/>
    <x v="0"/>
    <d v="2014-05-27T00:00:00"/>
    <x v="0"/>
    <x v="21"/>
    <x v="6"/>
    <x v="0"/>
    <m/>
  </r>
  <r>
    <n v="4244"/>
    <s v="Aumento Minutos"/>
    <s v="Villena Herrera, Maria Belen, CAM"/>
    <d v="2014-05-26T00:00:00"/>
    <x v="0"/>
    <d v="2014-05-26T00:00:00"/>
    <x v="1"/>
    <x v="1"/>
    <x v="0"/>
    <x v="0"/>
    <d v="2014-05-27T00:00:00"/>
    <x v="0"/>
    <x v="21"/>
    <x v="6"/>
    <x v="0"/>
    <m/>
  </r>
  <r>
    <n v="4243"/>
    <s v="Urgente su ayuda"/>
    <s v="Yañez Castillo, Luis Felipe, CAM"/>
    <d v="2014-05-26T00:00:00"/>
    <x v="0"/>
    <d v="2014-05-26T00:00:00"/>
    <x v="5"/>
    <x v="0"/>
    <x v="0"/>
    <x v="0"/>
    <d v="2014-05-27T00:00:00"/>
    <x v="0"/>
    <x v="21"/>
    <x v="6"/>
    <x v="0"/>
    <m/>
  </r>
  <r>
    <n v="4242"/>
    <s v="bajar archivo de prime desde  https://www.dropbox.com/s/ap10r1ilr2mmqvs/Caller20140523.zip"/>
    <s v="Gonzalez Arredondo, Enrique Eduardo, CAM"/>
    <d v="2014-05-26T00:00:00"/>
    <x v="0"/>
    <d v="2014-05-26T00:00:00"/>
    <x v="7"/>
    <x v="0"/>
    <x v="0"/>
    <x v="0"/>
    <d v="2014-05-27T00:00:00"/>
    <x v="0"/>
    <x v="21"/>
    <x v="6"/>
    <x v="0"/>
    <m/>
  </r>
  <r>
    <n v="4241"/>
    <s v="Trabajador no Habilitado."/>
    <s v="Yañez Castillo, Luis Felipe, CAM"/>
    <d v="2014-05-26T00:00:00"/>
    <x v="0"/>
    <d v="2014-05-26T00:00:00"/>
    <x v="5"/>
    <x v="0"/>
    <x v="0"/>
    <x v="0"/>
    <d v="2014-05-27T00:00:00"/>
    <x v="0"/>
    <x v="21"/>
    <x v="6"/>
    <x v="0"/>
    <m/>
  </r>
  <r>
    <n v="4240"/>
    <s v="Software Instalar"/>
    <s v="Pavez Nuñez, Walter, CAM"/>
    <d v="2014-05-26T00:00:00"/>
    <x v="0"/>
    <d v="2014-05-26T00:00:00"/>
    <x v="8"/>
    <x v="0"/>
    <x v="0"/>
    <x v="0"/>
    <d v="2014-05-27T00:00:00"/>
    <x v="0"/>
    <x v="21"/>
    <x v="6"/>
    <x v="0"/>
    <m/>
  </r>
  <r>
    <n v="4239"/>
    <s v="Outlook pide clave"/>
    <s v="Negrón Salazar, Milton Orlando, CAM"/>
    <d v="2014-05-26T00:00:00"/>
    <x v="0"/>
    <d v="2014-05-26T00:00:00"/>
    <x v="0"/>
    <x v="1"/>
    <x v="1"/>
    <x v="0"/>
    <d v="2014-05-27T00:00:00"/>
    <x v="0"/>
    <x v="21"/>
    <x v="6"/>
    <x v="0"/>
    <m/>
  </r>
  <r>
    <n v="4238"/>
    <s v="Descarga video"/>
    <s v="Meza Madariaga, Daniella Fernanda, CAM"/>
    <d v="2014-05-23T00:00:00"/>
    <x v="0"/>
    <d v="2014-05-26T00:00:00"/>
    <x v="7"/>
    <x v="0"/>
    <x v="0"/>
    <x v="0"/>
    <d v="2014-05-26T00:00:00"/>
    <x v="0"/>
    <x v="21"/>
    <x v="6"/>
    <x v="0"/>
    <m/>
  </r>
  <r>
    <n v="4237"/>
    <s v="Desbloqueo Clave"/>
    <s v="Altamirano Sanhueza, Mariane Daniela, CAM"/>
    <d v="2014-05-26T00:00:00"/>
    <x v="0"/>
    <d v="2014-05-26T00:00:00"/>
    <x v="0"/>
    <x v="0"/>
    <x v="0"/>
    <x v="0"/>
    <d v="2014-05-27T00:00:00"/>
    <x v="0"/>
    <x v="21"/>
    <x v="6"/>
    <x v="0"/>
    <m/>
  </r>
  <r>
    <n v="4236"/>
    <s v="Clave bloqueada"/>
    <s v="Torres Mancilla, Sergio del Carmen, CAM"/>
    <d v="2014-05-26T00:00:00"/>
    <x v="0"/>
    <d v="2014-05-26T00:00:00"/>
    <x v="0"/>
    <x v="0"/>
    <x v="0"/>
    <x v="0"/>
    <d v="2014-05-27T00:00:00"/>
    <x v="0"/>
    <x v="21"/>
    <x v="6"/>
    <x v="0"/>
    <m/>
  </r>
  <r>
    <n v="4235"/>
    <s v="Reinicio Contraseña"/>
    <s v="Belmar Ramirez, Nelson Andres, CAM"/>
    <d v="2014-05-23T00:00:00"/>
    <x v="0"/>
    <d v="2014-05-23T00:00:00"/>
    <x v="0"/>
    <x v="1"/>
    <x v="0"/>
    <x v="0"/>
    <d v="2014-05-26T00:00:00"/>
    <x v="0"/>
    <x v="21"/>
    <x v="6"/>
    <x v="0"/>
    <m/>
  </r>
  <r>
    <n v="4234"/>
    <s v="Desbloqueo Cuenta"/>
    <s v="Ibarra Quiñinao, Juan Pablo, CAM"/>
    <d v="2014-05-23T00:00:00"/>
    <x v="0"/>
    <d v="2014-05-23T00:00:00"/>
    <x v="0"/>
    <x v="0"/>
    <x v="0"/>
    <x v="0"/>
    <d v="2014-05-26T00:00:00"/>
    <x v="0"/>
    <x v="21"/>
    <x v="6"/>
    <x v="0"/>
    <m/>
  </r>
  <r>
    <n v="4233"/>
    <s v="Cambio de punto de red"/>
    <s v="Elgueta Rojas, Deborah Lisset, CAM"/>
    <d v="2014-05-22T00:00:00"/>
    <x v="0"/>
    <d v="2014-05-22T00:00:00"/>
    <x v="19"/>
    <x v="0"/>
    <x v="0"/>
    <x v="1"/>
    <d v="2014-05-27T00:00:00"/>
    <x v="0"/>
    <x v="21"/>
    <x v="6"/>
    <x v="0"/>
    <m/>
  </r>
  <r>
    <n v="4232"/>
    <s v="Desbloqueo Contraseña"/>
    <s v="Martinez Fuentealba, Victor Alonso, CAM"/>
    <d v="2014-05-22T00:00:00"/>
    <x v="0"/>
    <d v="2014-05-22T00:00:00"/>
    <x v="0"/>
    <x v="1"/>
    <x v="1"/>
    <x v="0"/>
    <d v="2014-05-23T00:00:00"/>
    <x v="0"/>
    <x v="23"/>
    <x v="6"/>
    <x v="0"/>
    <m/>
  </r>
  <r>
    <n v="4231"/>
    <s v="Desbloqueo de Cuenta"/>
    <s v="Santibañez Ordenes, Andres Alejandro, CAM"/>
    <d v="2014-05-22T00:00:00"/>
    <x v="0"/>
    <d v="2014-05-22T00:00:00"/>
    <x v="0"/>
    <x v="0"/>
    <x v="0"/>
    <x v="0"/>
    <d v="2014-05-23T00:00:00"/>
    <x v="0"/>
    <x v="23"/>
    <x v="6"/>
    <x v="0"/>
    <m/>
  </r>
  <r>
    <n v="4230"/>
    <s v="Desbloqueo Cuenta"/>
    <s v="Quintanilla Villarroel, Matías Custodio, CAM"/>
    <d v="2014-05-22T00:00:00"/>
    <x v="0"/>
    <d v="2014-05-22T00:00:00"/>
    <x v="0"/>
    <x v="0"/>
    <x v="0"/>
    <x v="0"/>
    <d v="2014-05-23T00:00:00"/>
    <x v="0"/>
    <x v="23"/>
    <x v="6"/>
    <x v="0"/>
    <m/>
  </r>
  <r>
    <n v="4229"/>
    <s v="Ingreso  Analista"/>
    <s v="Dossi Muñoz, Carolina, CAM"/>
    <d v="2014-05-22T00:00:00"/>
    <x v="0"/>
    <d v="2014-05-22T00:00:00"/>
    <x v="0"/>
    <x v="0"/>
    <x v="0"/>
    <x v="0"/>
    <d v="2014-05-23T00:00:00"/>
    <x v="0"/>
    <x v="23"/>
    <x v="6"/>
    <x v="0"/>
    <m/>
  </r>
  <r>
    <n v="4228"/>
    <s v="Ingreso Supervisor Técnico "/>
    <s v="Dossi Muñoz, Carolina, CAM"/>
    <d v="2014-05-22T00:00:00"/>
    <x v="0"/>
    <d v="2014-05-22T00:00:00"/>
    <x v="0"/>
    <x v="0"/>
    <x v="0"/>
    <x v="0"/>
    <d v="2014-05-23T00:00:00"/>
    <x v="0"/>
    <x v="23"/>
    <x v="6"/>
    <x v="0"/>
    <m/>
  </r>
  <r>
    <n v="4227"/>
    <s v="minutos llamados a CAM"/>
    <s v="Bascuñan Reyes, Juan Ignacio, CAM"/>
    <d v="2014-05-20T00:00:00"/>
    <x v="0"/>
    <d v="2014-05-20T00:00:00"/>
    <x v="1"/>
    <x v="0"/>
    <x v="0"/>
    <x v="0"/>
    <d v="2014-05-22T00:00:00"/>
    <x v="0"/>
    <x v="23"/>
    <x v="6"/>
    <x v="0"/>
    <m/>
  </r>
  <r>
    <n v="4226"/>
    <s v="Plataformar AIO - Gcia. Op. HAVL"/>
    <s v="Contreras Orellana, Paulo Alberto, CAM"/>
    <d v="2014-05-20T00:00:00"/>
    <x v="0"/>
    <d v="2014-05-20T00:00:00"/>
    <x v="20"/>
    <x v="0"/>
    <x v="0"/>
    <x v="5"/>
    <d v="2014-05-27T00:00:00"/>
    <x v="0"/>
    <x v="21"/>
    <x v="6"/>
    <x v="0"/>
    <m/>
  </r>
  <r>
    <n v="4225"/>
    <s v="Impresora piso 3°"/>
    <s v="Vargas Oteiza, Flavia, CAM"/>
    <d v="2014-05-20T00:00:00"/>
    <x v="0"/>
    <d v="2014-05-20T00:00:00"/>
    <x v="3"/>
    <x v="0"/>
    <x v="0"/>
    <x v="0"/>
    <d v="2014-05-22T00:00:00"/>
    <x v="0"/>
    <x v="23"/>
    <x v="6"/>
    <x v="0"/>
    <m/>
  </r>
  <r>
    <n v="4224"/>
    <s v="recepcion sycl ha compartido el álbum &quot;cam abril&quot; contigo"/>
    <s v="Aravena Bravo, Veronica del Pilar, CAM"/>
    <d v="2014-05-19T00:00:00"/>
    <x v="0"/>
    <d v="2014-05-20T00:00:00"/>
    <x v="7"/>
    <x v="0"/>
    <x v="0"/>
    <x v="0"/>
    <d v="2014-05-20T00:00:00"/>
    <x v="0"/>
    <x v="23"/>
    <x v="6"/>
    <x v="0"/>
    <m/>
  </r>
  <r>
    <n v="4223"/>
    <s v="Problemas Cambio de PASSWORD AppPortal"/>
    <s v="Hernandez Sanchez, Samuel Antonio, CAM"/>
    <d v="2014-05-20T00:00:00"/>
    <x v="0"/>
    <d v="2014-05-20T00:00:00"/>
    <x v="5"/>
    <x v="0"/>
    <x v="0"/>
    <x v="0"/>
    <d v="2014-05-22T00:00:00"/>
    <x v="0"/>
    <x v="23"/>
    <x v="6"/>
    <x v="0"/>
    <m/>
  </r>
  <r>
    <n v="4222"/>
    <s v="Alta Estacion de trabajo "/>
    <s v="Técnico Mesa de Ayuda, Externo"/>
    <d v="2014-05-20T00:00:00"/>
    <x v="0"/>
    <d v="2014-05-20T00:00:00"/>
    <x v="0"/>
    <x v="0"/>
    <x v="0"/>
    <x v="0"/>
    <d v="2014-05-22T00:00:00"/>
    <x v="0"/>
    <x v="23"/>
    <x v="6"/>
    <x v="0"/>
    <m/>
  </r>
  <r>
    <n v="4221"/>
    <s v="Plataformar Asignación NTB - Administración MAFA"/>
    <s v="Duarte Fuentes, Luis Alfredo, CAM"/>
    <d v="2014-05-20T00:00:00"/>
    <x v="0"/>
    <d v="2014-05-20T00:00:00"/>
    <x v="20"/>
    <x v="0"/>
    <x v="0"/>
    <x v="5"/>
    <d v="2014-05-27T00:00:00"/>
    <x v="0"/>
    <x v="21"/>
    <x v="6"/>
    <x v="0"/>
    <m/>
  </r>
  <r>
    <n v="4220"/>
    <s v="Mails antiguos de Outlook ** Importante ** "/>
    <s v="Duque Negrete, Bernardita, CAM"/>
    <d v="2014-05-20T00:00:00"/>
    <x v="0"/>
    <d v="2014-05-20T00:00:00"/>
    <x v="0"/>
    <x v="1"/>
    <x v="0"/>
    <x v="0"/>
    <d v="2014-05-22T00:00:00"/>
    <x v="0"/>
    <x v="23"/>
    <x v="6"/>
    <x v="0"/>
    <m/>
  </r>
  <r>
    <n v="4219"/>
    <s v="Verificar Acceso"/>
    <s v="San Martin Toledo, Mauricio Ramon, CAM"/>
    <d v="2014-05-19T00:00:00"/>
    <x v="0"/>
    <d v="2014-05-19T00:00:00"/>
    <x v="5"/>
    <x v="0"/>
    <x v="0"/>
    <x v="0"/>
    <d v="2014-05-20T00:00:00"/>
    <x v="0"/>
    <x v="23"/>
    <x v="6"/>
    <x v="0"/>
    <m/>
  </r>
  <r>
    <n v="4218"/>
    <s v="ingreso  Administrativo "/>
    <s v="Dossi Muñoz, Carolina, CAM"/>
    <d v="2014-05-19T00:00:00"/>
    <x v="0"/>
    <d v="2014-05-19T00:00:00"/>
    <x v="0"/>
    <x v="0"/>
    <x v="0"/>
    <x v="0"/>
    <d v="2014-05-20T00:00:00"/>
    <x v="0"/>
    <x v="23"/>
    <x v="6"/>
    <x v="0"/>
    <m/>
  </r>
  <r>
    <n v="4217"/>
    <s v="carga de minutos"/>
    <s v="Contreras Orellana, Paulo Alberto, CAM"/>
    <d v="2014-05-19T00:00:00"/>
    <x v="0"/>
    <d v="2014-05-19T00:00:00"/>
    <x v="23"/>
    <x v="0"/>
    <x v="0"/>
    <x v="0"/>
    <d v="2014-05-20T00:00:00"/>
    <x v="0"/>
    <x v="23"/>
    <x v="6"/>
    <x v="0"/>
    <m/>
  </r>
  <r>
    <n v="4216"/>
    <s v="Toner."/>
    <s v="Venegas Avendaño, Gerson Israel, CAM"/>
    <d v="2014-05-19T00:00:00"/>
    <x v="0"/>
    <d v="2014-05-19T00:00:00"/>
    <x v="3"/>
    <x v="1"/>
    <x v="0"/>
    <x v="0"/>
    <d v="2014-05-20T00:00:00"/>
    <x v="0"/>
    <x v="23"/>
    <x v="6"/>
    <x v="0"/>
    <m/>
  </r>
  <r>
    <n v="4215"/>
    <s v="ASIGNACION DE TELEFONOS MOVILES COLINA"/>
    <s v="Carrasco Velarde, Luis Alberto, CAM"/>
    <d v="2014-05-19T00:00:00"/>
    <x v="0"/>
    <d v="2014-05-23T00:00:00"/>
    <x v="12"/>
    <x v="1"/>
    <x v="0"/>
    <x v="3"/>
    <d v="2014-05-30T00:00:00"/>
    <x v="0"/>
    <x v="21"/>
    <x v="6"/>
    <x v="0"/>
    <m/>
  </r>
  <r>
    <n v="4214"/>
    <s v="Telefono Minmutos"/>
    <s v="Pérez Sagredo, Cristian Eduardo, CAM"/>
    <d v="2014-05-19T00:00:00"/>
    <x v="2"/>
    <d v="2014-05-19T00:00:00"/>
    <x v="23"/>
    <x v="0"/>
    <x v="1"/>
    <x v="0"/>
    <d v="2014-05-20T00:00:00"/>
    <x v="0"/>
    <x v="23"/>
    <x v="6"/>
    <x v="0"/>
    <m/>
  </r>
  <r>
    <n v="4213"/>
    <s v=" Consulta"/>
    <s v="Garay Espinoza, Jorge Andres, CAM"/>
    <d v="2014-05-19T00:00:00"/>
    <x v="0"/>
    <d v="2014-05-19T00:00:00"/>
    <x v="8"/>
    <x v="0"/>
    <x v="0"/>
    <x v="0"/>
    <d v="2014-05-20T00:00:00"/>
    <x v="0"/>
    <x v="23"/>
    <x v="6"/>
    <x v="0"/>
    <m/>
  </r>
  <r>
    <n v="4212"/>
    <s v="instalacion primeread"/>
    <s v="Gonzalez Reyes, Juan Jines, CAM"/>
    <d v="2014-05-19T00:00:00"/>
    <x v="0"/>
    <d v="2014-05-19T00:00:00"/>
    <x v="8"/>
    <x v="0"/>
    <x v="0"/>
    <x v="0"/>
    <d v="2014-05-20T00:00:00"/>
    <x v="0"/>
    <x v="23"/>
    <x v="6"/>
    <x v="0"/>
    <m/>
  </r>
  <r>
    <n v="4211"/>
    <s v="Clave Bloqueada"/>
    <s v="Garay Espinoza, Jorge Andres, CAM"/>
    <d v="2014-05-19T00:00:00"/>
    <x v="0"/>
    <d v="2014-05-19T00:00:00"/>
    <x v="0"/>
    <x v="0"/>
    <x v="0"/>
    <x v="0"/>
    <d v="2014-05-20T00:00:00"/>
    <x v="0"/>
    <x v="23"/>
    <x v="6"/>
    <x v="0"/>
    <m/>
  </r>
  <r>
    <n v="4210"/>
    <s v="Reinicio Contraseña"/>
    <s v="Vargas Oteiza, Flavia, CAM"/>
    <d v="2014-05-19T00:00:00"/>
    <x v="0"/>
    <d v="2014-05-19T00:00:00"/>
    <x v="0"/>
    <x v="0"/>
    <x v="0"/>
    <x v="0"/>
    <d v="2014-05-20T00:00:00"/>
    <x v="0"/>
    <x v="23"/>
    <x v="6"/>
    <x v="0"/>
    <m/>
  </r>
  <r>
    <n v="4209"/>
    <s v="Minutos Net"/>
    <s v="Morales Diaz, Mauricio Enrique, CAM"/>
    <d v="2014-05-16T00:00:00"/>
    <x v="0"/>
    <d v="2014-05-16T00:00:00"/>
    <x v="1"/>
    <x v="0"/>
    <x v="0"/>
    <x v="0"/>
    <d v="2014-05-19T00:00:00"/>
    <x v="0"/>
    <x v="23"/>
    <x v="6"/>
    <x v="0"/>
    <m/>
  </r>
  <r>
    <n v="4208"/>
    <s v="Consulta"/>
    <s v="Pajkuric Bustos, Ernesto Andrés, CAM"/>
    <d v="2014-05-16T00:00:00"/>
    <x v="0"/>
    <d v="2014-05-16T00:00:00"/>
    <x v="10"/>
    <x v="0"/>
    <x v="0"/>
    <x v="0"/>
    <d v="2014-05-19T00:00:00"/>
    <x v="0"/>
    <x v="23"/>
    <x v="6"/>
    <x v="0"/>
    <m/>
  </r>
  <r>
    <n v="4207"/>
    <s v="Notebook Supervisor EE COLINA"/>
    <s v="Carrasco Velarde, Luis Alberto, CAM"/>
    <d v="2014-05-16T00:00:00"/>
    <x v="0"/>
    <d v="2014-05-16T00:00:00"/>
    <x v="20"/>
    <x v="0"/>
    <x v="0"/>
    <x v="5"/>
    <d v="2014-05-23T00:00:00"/>
    <x v="0"/>
    <x v="23"/>
    <x v="6"/>
    <x v="0"/>
    <m/>
  </r>
  <r>
    <n v="4206"/>
    <s v="Consulta por plan celular superior de minutos."/>
    <s v="Hormazábal Ortiz, Leonardo Antonio, CAM"/>
    <d v="2014-05-16T00:00:00"/>
    <x v="0"/>
    <d v="2014-05-16T00:00:00"/>
    <x v="1"/>
    <x v="0"/>
    <x v="0"/>
    <x v="0"/>
    <d v="2014-05-19T00:00:00"/>
    <x v="0"/>
    <x v="23"/>
    <x v="6"/>
    <x v="0"/>
    <m/>
  </r>
  <r>
    <n v="4205"/>
    <s v="Solicita restituir minutos OnNet."/>
    <s v="Hormazábal Ortiz, Leonardo Antonio, CAM"/>
    <d v="2014-05-16T00:00:00"/>
    <x v="0"/>
    <d v="2014-05-16T00:00:00"/>
    <x v="23"/>
    <x v="0"/>
    <x v="0"/>
    <x v="0"/>
    <d v="2014-05-19T00:00:00"/>
    <x v="0"/>
    <x v="23"/>
    <x v="6"/>
    <x v="0"/>
    <m/>
  </r>
  <r>
    <n v="4204"/>
    <s v="Carga minutos On et"/>
    <s v="Bergamín Pasten, Franco, CAM"/>
    <d v="2014-05-16T00:00:00"/>
    <x v="0"/>
    <d v="2014-05-16T00:00:00"/>
    <x v="1"/>
    <x v="0"/>
    <x v="0"/>
    <x v="0"/>
    <d v="2014-05-19T00:00:00"/>
    <x v="0"/>
    <x v="23"/>
    <x v="6"/>
    <x v="0"/>
    <m/>
  </r>
  <r>
    <n v="4203"/>
    <s v="Carga minutos On et"/>
    <s v="Yelpi Caceres, Abraham, CAM"/>
    <d v="2014-05-16T00:00:00"/>
    <x v="0"/>
    <d v="2014-05-16T00:00:00"/>
    <x v="1"/>
    <x v="0"/>
    <x v="0"/>
    <x v="0"/>
    <d v="2014-05-19T00:00:00"/>
    <x v="0"/>
    <x v="23"/>
    <x v="6"/>
    <x v="0"/>
    <m/>
  </r>
  <r>
    <n v="4202"/>
    <s v="IMPORTANTE:  HOY CARGA DE MINUTOS MOVISTAR"/>
    <s v="Baez Mella, Patricia Andrea, CAM"/>
    <d v="2014-05-16T00:00:00"/>
    <x v="0"/>
    <d v="2014-05-16T00:00:00"/>
    <x v="1"/>
    <x v="0"/>
    <x v="0"/>
    <x v="0"/>
    <d v="2014-05-19T00:00:00"/>
    <x v="0"/>
    <x v="23"/>
    <x v="6"/>
    <x v="0"/>
    <m/>
  </r>
  <r>
    <n v="4201"/>
    <s v="Solicitud de Aprobación de elementos para SGE"/>
    <s v="Abrigo Elgueda, Juan Andres, CAM"/>
    <d v="2014-05-13T00:00:00"/>
    <x v="0"/>
    <d v="2014-05-16T00:00:00"/>
    <x v="12"/>
    <x v="1"/>
    <x v="0"/>
    <x v="3"/>
    <d v="2014-05-23T00:00:00"/>
    <x v="0"/>
    <x v="23"/>
    <x v="6"/>
    <x v="0"/>
    <m/>
  </r>
  <r>
    <n v="4200"/>
    <s v="SOLICITUD DE GESTION - ASIGNAR RESPONSABILIDAD"/>
    <s v="Ruz Salinas, Richard Alberto, CAM"/>
    <d v="2014-05-13T00:00:00"/>
    <x v="0"/>
    <d v="2014-05-13T00:00:00"/>
    <x v="10"/>
    <x v="0"/>
    <x v="0"/>
    <x v="0"/>
    <d v="2014-05-14T00:00:00"/>
    <x v="0"/>
    <x v="24"/>
    <x v="6"/>
    <x v="0"/>
    <m/>
  </r>
  <r>
    <n v="4199"/>
    <s v="No puedo ingresar Facturas en COASIN "/>
    <s v="Urrutia Villarroel, Mauricio, CAM"/>
    <d v="2014-05-16T00:00:00"/>
    <x v="0"/>
    <d v="2014-05-16T00:00:00"/>
    <x v="10"/>
    <x v="0"/>
    <x v="0"/>
    <x v="0"/>
    <d v="2014-05-19T00:00:00"/>
    <x v="0"/>
    <x v="23"/>
    <x v="6"/>
    <x v="0"/>
    <m/>
  </r>
  <r>
    <n v="4198"/>
    <s v="Reposicion de minutos"/>
    <s v="Pavez Parra, Octavio Wenceslao, CAM"/>
    <d v="2014-05-15T00:00:00"/>
    <x v="0"/>
    <d v="2014-05-15T00:00:00"/>
    <x v="1"/>
    <x v="0"/>
    <x v="0"/>
    <x v="0"/>
    <d v="2014-05-16T00:00:00"/>
    <x v="0"/>
    <x v="24"/>
    <x v="6"/>
    <x v="0"/>
    <m/>
  </r>
  <r>
    <n v="4197"/>
    <s v="MINUTOS CAM (9 4691452)"/>
    <s v="Toloza Garrido, Samuel Isaac, CAM"/>
    <d v="2014-05-15T00:00:00"/>
    <x v="0"/>
    <d v="2014-05-15T00:00:00"/>
    <x v="1"/>
    <x v="0"/>
    <x v="0"/>
    <x v="0"/>
    <d v="2014-05-16T00:00:00"/>
    <x v="0"/>
    <x v="24"/>
    <x v="6"/>
    <x v="0"/>
    <m/>
  </r>
  <r>
    <n v="4196"/>
    <s v="Necesito que se bajen todos los servicios Caller de las maquinas del hosting,  solo bajar,  y  BAJAR Y SUBIR   los UNPACKER en todas las maquinas."/>
    <s v="Gonzalez Arredondo, Enrique Eduardo, CAM"/>
    <d v="2014-05-15T00:00:00"/>
    <x v="0"/>
    <d v="2014-05-15T00:00:00"/>
    <x v="7"/>
    <x v="1"/>
    <x v="0"/>
    <x v="0"/>
    <d v="2014-05-16T00:00:00"/>
    <x v="0"/>
    <x v="24"/>
    <x v="6"/>
    <x v="0"/>
    <m/>
  </r>
  <r>
    <n v="4195"/>
    <s v="Favor permitir acceso a carpeta de descriciond e cargos "/>
    <s v="Baez Mella, Patricia Andrea, CAM"/>
    <d v="2014-05-15T00:00:00"/>
    <x v="0"/>
    <d v="2014-05-16T00:00:00"/>
    <x v="7"/>
    <x v="1"/>
    <x v="0"/>
    <x v="0"/>
    <d v="2014-05-16T00:00:00"/>
    <x v="0"/>
    <x v="24"/>
    <x v="6"/>
    <x v="0"/>
    <m/>
  </r>
  <r>
    <n v="4194"/>
    <s v="Carga de Minutos On net - 93227303"/>
    <s v="Diaz Letelier, Vladimir Andres, CAM"/>
    <d v="2014-05-15T00:00:00"/>
    <x v="0"/>
    <d v="2014-05-15T00:00:00"/>
    <x v="1"/>
    <x v="0"/>
    <x v="0"/>
    <x v="0"/>
    <d v="2014-05-16T00:00:00"/>
    <x v="0"/>
    <x v="24"/>
    <x v="6"/>
    <x v="0"/>
    <m/>
  </r>
  <r>
    <n v="4193"/>
    <s v="Carga de Minutos On net - 74318253"/>
    <s v="Caceres Sarabia, Francisco Antonio, CAM"/>
    <d v="2014-05-15T00:00:00"/>
    <x v="0"/>
    <d v="2014-05-15T00:00:00"/>
    <x v="1"/>
    <x v="0"/>
    <x v="0"/>
    <x v="0"/>
    <d v="2014-05-16T00:00:00"/>
    <x v="0"/>
    <x v="24"/>
    <x v="6"/>
    <x v="0"/>
    <m/>
  </r>
  <r>
    <n v="4192"/>
    <s v="Solicitud anexo interno"/>
    <s v="Donoso Serey, Aldo Fabricio, CAM"/>
    <d v="2014-05-16T00:00:00"/>
    <x v="0"/>
    <d v="2014-05-16T00:00:00"/>
    <x v="2"/>
    <x v="1"/>
    <x v="0"/>
    <x v="0"/>
    <d v="2014-05-19T00:00:00"/>
    <x v="0"/>
    <x v="23"/>
    <x v="6"/>
    <x v="0"/>
    <m/>
  </r>
  <r>
    <n v="4191"/>
    <s v="MINUTOS OF NET 93494758"/>
    <s v="Sanguinetti Catalan, Angelo Michel, CAM"/>
    <d v="2014-05-15T00:00:00"/>
    <x v="0"/>
    <d v="2014-05-15T00:00:00"/>
    <x v="1"/>
    <x v="0"/>
    <x v="0"/>
    <x v="0"/>
    <d v="2014-05-16T00:00:00"/>
    <x v="0"/>
    <x v="24"/>
    <x v="6"/>
    <x v="0"/>
    <m/>
  </r>
  <r>
    <n v="4190"/>
    <s v="Liberación minutos on net"/>
    <s v="Costa Campos, Juan, CAM"/>
    <d v="2014-05-15T00:00:00"/>
    <x v="0"/>
    <d v="2014-05-15T00:00:00"/>
    <x v="1"/>
    <x v="0"/>
    <x v="0"/>
    <x v="0"/>
    <d v="2014-05-16T00:00:00"/>
    <x v="0"/>
    <x v="24"/>
    <x v="6"/>
    <x v="0"/>
    <m/>
  </r>
  <r>
    <n v="4189"/>
    <s v="CAMBIO EN DISPLAY DE ANEXOS"/>
    <s v="Ruz Salinas, Richard Alberto, CAM"/>
    <d v="2014-05-16T00:00:00"/>
    <x v="0"/>
    <d v="2014-05-16T00:00:00"/>
    <x v="2"/>
    <x v="0"/>
    <x v="0"/>
    <x v="0"/>
    <d v="2014-05-19T00:00:00"/>
    <x v="0"/>
    <x v="23"/>
    <x v="6"/>
    <x v="0"/>
    <m/>
  </r>
  <r>
    <n v="4188"/>
    <s v="SOLICITUD DE CAMBIO EQUIPO"/>
    <s v="Valdes Navarrete, David Exequiel, CAM"/>
    <d v="2014-05-15T00:00:00"/>
    <x v="0"/>
    <d v="2014-05-16T00:00:00"/>
    <x v="12"/>
    <x v="0"/>
    <x v="0"/>
    <x v="3"/>
    <d v="2014-05-27T00:00:00"/>
    <x v="0"/>
    <x v="21"/>
    <x v="6"/>
    <x v="0"/>
    <m/>
  </r>
  <r>
    <n v="4187"/>
    <s v="SOLICITUD DE GESTION - ACTUALIZAR PERMISOS DE USUARIO"/>
    <s v="Ruz Salinas, Richard Alberto, CAM"/>
    <d v="2014-05-15T00:00:00"/>
    <x v="0"/>
    <d v="2014-05-16T00:00:00"/>
    <x v="8"/>
    <x v="0"/>
    <x v="0"/>
    <x v="0"/>
    <d v="2014-05-16T00:00:00"/>
    <x v="0"/>
    <x v="24"/>
    <x v="6"/>
    <x v="0"/>
    <m/>
  </r>
  <r>
    <n v="4186"/>
    <s v="Solicitud de Minutos."/>
    <s v="Orellana Dennett, Hernan, CAM"/>
    <d v="2014-05-16T00:00:00"/>
    <x v="0"/>
    <d v="2014-05-16T00:00:00"/>
    <x v="1"/>
    <x v="1"/>
    <x v="0"/>
    <x v="0"/>
    <d v="2014-05-19T00:00:00"/>
    <x v="0"/>
    <x v="23"/>
    <x v="6"/>
    <x v="0"/>
    <m/>
  </r>
  <r>
    <n v="4185"/>
    <s v="licencia Teamviewer"/>
    <s v="Monardes Letelier, Israel Rodolfo, CAM"/>
    <d v="2014-05-16T00:00:00"/>
    <x v="0"/>
    <d v="2014-05-16T00:00:00"/>
    <x v="8"/>
    <x v="0"/>
    <x v="0"/>
    <x v="0"/>
    <d v="2014-05-19T00:00:00"/>
    <x v="0"/>
    <x v="23"/>
    <x v="6"/>
    <x v="0"/>
    <m/>
  </r>
  <r>
    <n v="4184"/>
    <s v="Incidencias ORACLE 2014"/>
    <s v="Yañez Castillo, Luis Felipe, CAM"/>
    <d v="2014-05-16T00:00:00"/>
    <x v="0"/>
    <d v="2014-05-16T00:00:00"/>
    <x v="10"/>
    <x v="0"/>
    <x v="0"/>
    <x v="0"/>
    <d v="2014-05-19T00:00:00"/>
    <x v="0"/>
    <x v="23"/>
    <x v="6"/>
    <x v="0"/>
    <m/>
  </r>
  <r>
    <n v="4183"/>
    <s v="Renovación Plataformar PC - MAP SOT RFOR"/>
    <s v="Contreras Orellana, Paulo Alberto, CAM"/>
    <d v="2014-05-16T00:00:00"/>
    <x v="0"/>
    <d v="2014-05-16T00:00:00"/>
    <x v="20"/>
    <x v="1"/>
    <x v="0"/>
    <x v="5"/>
    <d v="2014-05-23T00:00:00"/>
    <x v="0"/>
    <x v="23"/>
    <x v="6"/>
    <x v="0"/>
    <m/>
  </r>
  <r>
    <n v="4182"/>
    <s v="Bloqueo de clave"/>
    <s v="Andrade Escobar, Agustina Mabel, CAM"/>
    <d v="2014-05-16T00:00:00"/>
    <x v="0"/>
    <d v="2014-05-16T00:00:00"/>
    <x v="10"/>
    <x v="0"/>
    <x v="0"/>
    <x v="0"/>
    <d v="2014-05-19T00:00:00"/>
    <x v="0"/>
    <x v="23"/>
    <x v="6"/>
    <x v="0"/>
    <m/>
  </r>
  <r>
    <n v="4181"/>
    <s v="Minutos residuales"/>
    <s v="Carreño Cerda, Mauricio Alfredo, CAM"/>
    <d v="2014-05-16T00:00:00"/>
    <x v="0"/>
    <d v="2014-05-16T00:00:00"/>
    <x v="1"/>
    <x v="1"/>
    <x v="0"/>
    <x v="0"/>
    <d v="2014-05-19T00:00:00"/>
    <x v="0"/>
    <x v="23"/>
    <x v="6"/>
    <x v="0"/>
    <m/>
  </r>
  <r>
    <n v="4180"/>
    <s v="Restituciona de Minutos "/>
    <s v="Lagos Acuña, Christopher Joseph, CAM"/>
    <d v="2014-05-16T00:00:00"/>
    <x v="0"/>
    <d v="2014-05-16T00:00:00"/>
    <x v="1"/>
    <x v="0"/>
    <x v="0"/>
    <x v="0"/>
    <d v="2014-05-19T00:00:00"/>
    <x v="0"/>
    <x v="23"/>
    <x v="6"/>
    <x v="0"/>
    <m/>
  </r>
  <r>
    <n v="4179"/>
    <s v="carga de minutos"/>
    <s v="Perez Castro, Ariel Rodolfo, CAM"/>
    <d v="2014-05-16T00:00:00"/>
    <x v="2"/>
    <d v="2014-05-16T00:00:00"/>
    <x v="1"/>
    <x v="0"/>
    <x v="0"/>
    <x v="0"/>
    <d v="2014-05-19T00:00:00"/>
    <x v="0"/>
    <x v="23"/>
    <x v="6"/>
    <x v="0"/>
    <m/>
  </r>
  <r>
    <n v="4178"/>
    <s v=" Incidencias ORACLE 2014"/>
    <s v="Andrade Escobar, Agustina Mabel, CAM"/>
    <d v="2014-05-16T00:00:00"/>
    <x v="0"/>
    <d v="2014-05-16T00:00:00"/>
    <x v="10"/>
    <x v="0"/>
    <x v="0"/>
    <x v="0"/>
    <d v="2014-05-19T00:00:00"/>
    <x v="0"/>
    <x v="23"/>
    <x v="6"/>
    <x v="0"/>
    <m/>
  </r>
  <r>
    <n v="4177"/>
    <s v="Minutos Net"/>
    <s v="Fuentes Maldonado, Gonzalo Eduardo, CAM"/>
    <d v="2014-05-16T00:00:00"/>
    <x v="0"/>
    <d v="2014-05-16T00:00:00"/>
    <x v="1"/>
    <x v="1"/>
    <x v="0"/>
    <x v="0"/>
    <d v="2014-05-19T00:00:00"/>
    <x v="0"/>
    <x v="23"/>
    <x v="6"/>
    <x v="0"/>
    <m/>
  </r>
  <r>
    <n v="4176"/>
    <s v="por favor ver si hay minutos disponibles para mi celular, saludos..."/>
    <s v="Schmidt Contreras, Ingrid Angélica, CAM"/>
    <d v="2014-05-16T00:00:00"/>
    <x v="0"/>
    <d v="2014-05-16T00:00:00"/>
    <x v="1"/>
    <x v="1"/>
    <x v="0"/>
    <x v="0"/>
    <d v="2014-05-19T00:00:00"/>
    <x v="0"/>
    <x v="23"/>
    <x v="6"/>
    <x v="0"/>
    <m/>
  </r>
  <r>
    <n v="4175"/>
    <s v="minutos llamados a CAM"/>
    <s v="Bascuñan Reyes, Juan Ignacio, CAM"/>
    <d v="2014-05-16T00:00:00"/>
    <x v="0"/>
    <d v="2014-05-16T00:00:00"/>
    <x v="1"/>
    <x v="0"/>
    <x v="0"/>
    <x v="0"/>
    <d v="2014-05-19T00:00:00"/>
    <x v="0"/>
    <x v="23"/>
    <x v="6"/>
    <x v="0"/>
    <m/>
  </r>
  <r>
    <n v="4174"/>
    <s v=" Minutos"/>
    <s v="Pajkuric Bustos, Ernesto Andrés, CAM"/>
    <d v="2014-05-16T00:00:00"/>
    <x v="0"/>
    <d v="2014-05-16T00:00:00"/>
    <x v="1"/>
    <x v="0"/>
    <x v="0"/>
    <x v="0"/>
    <d v="2014-05-19T00:00:00"/>
    <x v="0"/>
    <x v="23"/>
    <x v="6"/>
    <x v="0"/>
    <m/>
  </r>
  <r>
    <n v="4173"/>
    <s v="Instalación Microsoft Visio"/>
    <s v="Gallardo Astudillo, Sebastian Alonso, CAM"/>
    <d v="2014-05-15T00:00:00"/>
    <x v="0"/>
    <d v="2014-05-15T00:00:00"/>
    <x v="8"/>
    <x v="0"/>
    <x v="0"/>
    <x v="0"/>
    <d v="2014-05-16T00:00:00"/>
    <x v="0"/>
    <x v="24"/>
    <x v="6"/>
    <x v="0"/>
    <m/>
  </r>
  <r>
    <n v="4172"/>
    <s v="MINUTOS CELULAR CRISTIAN SOTO"/>
    <s v="Monardes Letelier, Israel Rodolfo, CAM"/>
    <d v="2014-05-15T00:00:00"/>
    <x v="0"/>
    <d v="2014-05-15T00:00:00"/>
    <x v="1"/>
    <x v="0"/>
    <x v="0"/>
    <x v="0"/>
    <d v="2014-05-16T00:00:00"/>
    <x v="0"/>
    <x v="24"/>
    <x v="6"/>
    <x v="0"/>
    <m/>
  </r>
  <r>
    <n v="4171"/>
    <s v="TELEFONO CELULAR"/>
    <s v="Donoso Serey, Aldo Fabricio, CAM"/>
    <d v="2014-05-15T00:00:00"/>
    <x v="0"/>
    <d v="2014-05-15T00:00:00"/>
    <x v="12"/>
    <x v="0"/>
    <x v="0"/>
    <x v="3"/>
    <d v="2014-05-27T00:00:00"/>
    <x v="0"/>
    <x v="21"/>
    <x v="6"/>
    <x v="0"/>
    <m/>
  </r>
  <r>
    <n v="4170"/>
    <s v="Solicitud de alta de equipos en el AD"/>
    <s v="Técnico Mesa de Ayuda, Externo"/>
    <d v="2014-05-15T00:00:00"/>
    <x v="0"/>
    <d v="2014-05-15T00:00:00"/>
    <x v="0"/>
    <x v="0"/>
    <x v="0"/>
    <x v="0"/>
    <d v="2014-05-16T00:00:00"/>
    <x v="0"/>
    <x v="24"/>
    <x v="6"/>
    <x v="0"/>
    <m/>
  </r>
  <r>
    <n v="4169"/>
    <s v="Problemas para recep"/>
    <s v="Andrade Escobar, Agustina Mabel, CAM"/>
    <d v="2014-05-15T00:00:00"/>
    <x v="0"/>
    <d v="2014-05-15T00:00:00"/>
    <x v="10"/>
    <x v="0"/>
    <x v="0"/>
    <x v="0"/>
    <d v="2014-05-16T00:00:00"/>
    <x v="0"/>
    <x v="24"/>
    <x v="6"/>
    <x v="0"/>
    <m/>
  </r>
  <r>
    <n v="4168"/>
    <s v="SOLICITUD DE REPORTE  &quot;Análisis de Cuenta - Detalle de Submayor (180 car), para Cam Chile y Coasin URGENTE."/>
    <s v="Berrios Ortiz, Elias Eduardo, CAM"/>
    <d v="2014-05-15T00:00:00"/>
    <x v="0"/>
    <d v="2014-05-15T00:00:00"/>
    <x v="10"/>
    <x v="0"/>
    <x v="0"/>
    <x v="0"/>
    <d v="2014-05-16T00:00:00"/>
    <x v="0"/>
    <x v="24"/>
    <x v="6"/>
    <x v="0"/>
    <m/>
  </r>
  <r>
    <n v="4167"/>
    <s v="Renovación Plataformar PC - SOT CHL GIGO"/>
    <s v="Contreras Orellana, Paulo Alberto, CAM"/>
    <d v="2014-05-15T00:00:00"/>
    <x v="0"/>
    <d v="2014-05-15T00:00:00"/>
    <x v="20"/>
    <x v="0"/>
    <x v="0"/>
    <x v="5"/>
    <d v="2014-05-22T00:00:00"/>
    <x v="0"/>
    <x v="23"/>
    <x v="6"/>
    <x v="0"/>
    <m/>
  </r>
  <r>
    <n v="4166"/>
    <s v="Imposibilidad de asociar nota de crédito a factura."/>
    <s v="Ureta Perez, Paola, CAM"/>
    <d v="2014-05-15T00:00:00"/>
    <x v="0"/>
    <d v="2014-05-15T00:00:00"/>
    <x v="10"/>
    <x v="0"/>
    <x v="0"/>
    <x v="0"/>
    <d v="2014-05-16T00:00:00"/>
    <x v="0"/>
    <x v="24"/>
    <x v="6"/>
    <x v="0"/>
    <m/>
  </r>
  <r>
    <n v="4165"/>
    <s v="Retencion 10%"/>
    <s v="Llancao Catrinao, Emelina Veronica, CAM"/>
    <d v="2014-05-15T00:00:00"/>
    <x v="0"/>
    <d v="2014-05-15T00:00:00"/>
    <x v="10"/>
    <x v="0"/>
    <x v="0"/>
    <x v="0"/>
    <d v="2014-05-16T00:00:00"/>
    <x v="0"/>
    <x v="24"/>
    <x v="6"/>
    <x v="0"/>
    <m/>
  </r>
  <r>
    <n v="4164"/>
    <s v="ingreso Despachador  "/>
    <s v="Dossi Muñoz, Carolina, CAM"/>
    <d v="2014-05-15T00:00:00"/>
    <x v="0"/>
    <d v="2014-05-15T00:00:00"/>
    <x v="0"/>
    <x v="0"/>
    <x v="0"/>
    <x v="0"/>
    <d v="2014-05-16T00:00:00"/>
    <x v="0"/>
    <x v="24"/>
    <x v="6"/>
    <x v="0"/>
    <m/>
  </r>
  <r>
    <n v="4163"/>
    <s v="Replicar Politica"/>
    <s v="Villena Herrera, Maria Belen, CAM"/>
    <d v="2014-05-15T00:00:00"/>
    <x v="0"/>
    <d v="2014-05-15T00:00:00"/>
    <x v="19"/>
    <x v="0"/>
    <x v="0"/>
    <x v="1"/>
    <d v="2014-05-20T00:00:00"/>
    <x v="0"/>
    <x v="23"/>
    <x v="6"/>
    <x v="0"/>
    <m/>
  </r>
  <r>
    <n v="4162"/>
    <s v="Minutos"/>
    <s v="Santibañez Ordenes, Andres Alejandro, CAM"/>
    <d v="2014-05-15T00:00:00"/>
    <x v="0"/>
    <d v="2014-05-15T00:00:00"/>
    <x v="1"/>
    <x v="0"/>
    <x v="0"/>
    <x v="0"/>
    <d v="2014-05-16T00:00:00"/>
    <x v="0"/>
    <x v="24"/>
    <x v="6"/>
    <x v="0"/>
    <m/>
  </r>
  <r>
    <n v="4161"/>
    <s v="correo Martha Parada"/>
    <s v="Alarcon Soto, Maribel Viviana, CAM"/>
    <d v="2014-05-15T00:00:00"/>
    <x v="0"/>
    <d v="2014-05-15T00:00:00"/>
    <x v="0"/>
    <x v="1"/>
    <x v="0"/>
    <x v="0"/>
    <d v="2014-05-16T00:00:00"/>
    <x v="0"/>
    <x v="24"/>
    <x v="6"/>
    <x v="0"/>
    <m/>
  </r>
  <r>
    <n v="4160"/>
    <s v="Reconfigurar Perfil PC - MAP SOT PMRA"/>
    <s v="Contreras Orellana, Paulo Alberto, CAM"/>
    <d v="2014-05-15T00:00:00"/>
    <x v="0"/>
    <d v="2014-05-15T00:00:00"/>
    <x v="20"/>
    <x v="0"/>
    <x v="0"/>
    <x v="5"/>
    <d v="2014-05-22T00:00:00"/>
    <x v="0"/>
    <x v="23"/>
    <x v="6"/>
    <x v="0"/>
    <m/>
  </r>
  <r>
    <n v="4158"/>
    <s v="Problemas para Modificar el valor de impuesto"/>
    <s v="Ureta Perez, Paola, CAM"/>
    <d v="2014-05-15T00:00:00"/>
    <x v="0"/>
    <d v="2014-05-15T00:00:00"/>
    <x v="10"/>
    <x v="0"/>
    <x v="0"/>
    <x v="0"/>
    <d v="2014-05-16T00:00:00"/>
    <x v="0"/>
    <x v="24"/>
    <x v="6"/>
    <x v="0"/>
    <m/>
  </r>
  <r>
    <n v="4157"/>
    <s v="Restituir minutos on-net"/>
    <s v="Duarte Fuentes, Luis Alfredo, CAM"/>
    <d v="2014-05-15T00:00:00"/>
    <x v="0"/>
    <d v="2014-05-15T00:00:00"/>
    <x v="1"/>
    <x v="0"/>
    <x v="0"/>
    <x v="0"/>
    <d v="2014-05-16T00:00:00"/>
    <x v="0"/>
    <x v="24"/>
    <x v="6"/>
    <x v="0"/>
    <m/>
  </r>
  <r>
    <n v="4156"/>
    <s v="Minutos net"/>
    <s v="Negrón Salazar, Milton Orlando, CAM"/>
    <d v="2014-05-15T00:00:00"/>
    <x v="0"/>
    <d v="2014-05-15T00:00:00"/>
    <x v="1"/>
    <x v="0"/>
    <x v="0"/>
    <x v="0"/>
    <d v="2014-05-16T00:00:00"/>
    <x v="0"/>
    <x v="24"/>
    <x v="6"/>
    <x v="0"/>
    <m/>
  </r>
  <r>
    <n v="4155"/>
    <s v="Carga Minutos"/>
    <s v="Abarca Cerda, Cristian Andres, CAM"/>
    <d v="2014-05-15T00:00:00"/>
    <x v="0"/>
    <d v="2014-05-15T00:00:00"/>
    <x v="1"/>
    <x v="1"/>
    <x v="0"/>
    <x v="0"/>
    <d v="2014-05-16T00:00:00"/>
    <x v="0"/>
    <x v="24"/>
    <x v="6"/>
    <x v="0"/>
    <m/>
  </r>
  <r>
    <n v="4154"/>
    <s v="Activacion de minutos Empresa N° de telefono : 71415017"/>
    <s v="Ponce Dinamarca, Pablo Ernesto, CAM"/>
    <d v="2014-05-15T00:00:00"/>
    <x v="0"/>
    <d v="2014-05-15T00:00:00"/>
    <x v="1"/>
    <x v="1"/>
    <x v="0"/>
    <x v="0"/>
    <d v="2014-05-16T00:00:00"/>
    <x v="0"/>
    <x v="24"/>
    <x v="6"/>
    <x v="0"/>
    <m/>
  </r>
  <r>
    <n v="4153"/>
    <s v="PC Jaime Bravo"/>
    <s v="Bravo Contanzo, Jaime, CAM"/>
    <d v="2014-05-15T00:00:00"/>
    <x v="0"/>
    <d v="2014-05-15T00:00:00"/>
    <x v="7"/>
    <x v="0"/>
    <x v="0"/>
    <x v="0"/>
    <d v="2014-05-16T00:00:00"/>
    <x v="0"/>
    <x v="24"/>
    <x v="6"/>
    <x v="0"/>
    <m/>
  </r>
  <r>
    <n v="4152"/>
    <s v="Clave bloqueada"/>
    <s v="Hermosilla Rebolledo, Cristian Elias, CAM"/>
    <d v="2014-05-15T00:00:00"/>
    <x v="0"/>
    <d v="2014-05-15T00:00:00"/>
    <x v="0"/>
    <x v="1"/>
    <x v="1"/>
    <x v="0"/>
    <d v="2014-05-16T00:00:00"/>
    <x v="0"/>
    <x v="24"/>
    <x v="6"/>
    <x v="0"/>
    <m/>
  </r>
  <r>
    <n v="4151"/>
    <s v="Necesito que se bajen todos los servicios Caller de las maquinas del hosting,  solo bajar,  y  BAJAR "/>
    <s v="Gonzalez Arredondo, Enrique Eduardo, CAM"/>
    <d v="2014-05-15T00:00:00"/>
    <x v="0"/>
    <d v="2014-05-15T00:00:00"/>
    <x v="15"/>
    <x v="1"/>
    <x v="0"/>
    <x v="4"/>
    <d v="2014-10-10T00:00:00"/>
    <x v="0"/>
    <x v="25"/>
    <x v="7"/>
    <x v="0"/>
    <m/>
  </r>
  <r>
    <n v="4150"/>
    <s v="Problemas de Acceso a Oracle"/>
    <s v="Muñoz Contreras, Raul, CAM"/>
    <d v="2014-05-15T00:00:00"/>
    <x v="0"/>
    <d v="2014-05-15T00:00:00"/>
    <x v="10"/>
    <x v="0"/>
    <x v="0"/>
    <x v="0"/>
    <d v="2014-05-16T00:00:00"/>
    <x v="0"/>
    <x v="24"/>
    <x v="6"/>
    <x v="0"/>
    <m/>
  </r>
  <r>
    <n v="4149"/>
    <s v="Revisar perfil"/>
    <s v="Martinez Muñoz, Ximena Del Rosario, CAM"/>
    <d v="2014-05-15T00:00:00"/>
    <x v="0"/>
    <d v="2014-05-15T00:00:00"/>
    <x v="10"/>
    <x v="0"/>
    <x v="0"/>
    <x v="0"/>
    <d v="2014-05-16T00:00:00"/>
    <x v="0"/>
    <x v="24"/>
    <x v="6"/>
    <x v="0"/>
    <m/>
  </r>
  <r>
    <n v="4148"/>
    <s v="Solución"/>
    <s v="Andrade Escobar, Agustina Mabel, CAM"/>
    <d v="2014-05-14T00:00:00"/>
    <x v="0"/>
    <d v="2014-05-15T00:00:00"/>
    <x v="10"/>
    <x v="0"/>
    <x v="0"/>
    <x v="0"/>
    <d v="2014-05-15T00:00:00"/>
    <x v="0"/>
    <x v="24"/>
    <x v="6"/>
    <x v="0"/>
    <m/>
  </r>
  <r>
    <n v="4147"/>
    <s v="cuenta dominio bloqueada"/>
    <s v="Muñoz Rivera, Jonathan, CAM"/>
    <d v="2014-05-15T00:00:00"/>
    <x v="0"/>
    <d v="2014-05-15T00:00:00"/>
    <x v="0"/>
    <x v="0"/>
    <x v="0"/>
    <x v="0"/>
    <d v="2014-05-16T00:00:00"/>
    <x v="0"/>
    <x v="24"/>
    <x v="6"/>
    <x v="0"/>
    <m/>
  </r>
  <r>
    <n v="4146"/>
    <s v="AUMENTO DE MINUTOS"/>
    <s v="Valdes Navarrete, David Exequiel, CAM"/>
    <d v="2014-05-15T00:00:00"/>
    <x v="0"/>
    <d v="2014-05-15T00:00:00"/>
    <x v="1"/>
    <x v="0"/>
    <x v="0"/>
    <x v="0"/>
    <d v="2014-05-16T00:00:00"/>
    <x v="0"/>
    <x v="24"/>
    <x v="6"/>
    <x v="0"/>
    <m/>
  </r>
  <r>
    <n v="4145"/>
    <s v="Instalación Proyect Juan Carlos Verá"/>
    <s v="Vera Sepulveda, Juan Carlos, CAM"/>
    <d v="2014-05-15T00:00:00"/>
    <x v="2"/>
    <d v="2014-05-15T00:00:00"/>
    <x v="8"/>
    <x v="0"/>
    <x v="0"/>
    <x v="0"/>
    <d v="2014-05-16T00:00:00"/>
    <x v="0"/>
    <x v="24"/>
    <x v="6"/>
    <x v="0"/>
    <m/>
  </r>
  <r>
    <n v="4144"/>
    <s v="Pantalla quebrada"/>
    <s v="Morales Diaz, Mauricio Enrique, CAM"/>
    <d v="2014-05-15T00:00:00"/>
    <x v="2"/>
    <d v="2014-05-15T00:00:00"/>
    <x v="12"/>
    <x v="1"/>
    <x v="1"/>
    <x v="3"/>
    <d v="2014-05-27T00:00:00"/>
    <x v="0"/>
    <x v="21"/>
    <x v="6"/>
    <x v="0"/>
    <m/>
  </r>
  <r>
    <n v="4143"/>
    <s v="Ingreso supervisor Técnico LLEE"/>
    <s v="Contreras Orellana, Paulo Alberto, CAM"/>
    <d v="2014-05-15T00:00:00"/>
    <x v="0"/>
    <d v="2014-05-15T00:00:00"/>
    <x v="20"/>
    <x v="0"/>
    <x v="0"/>
    <x v="5"/>
    <d v="2014-05-22T00:00:00"/>
    <x v="0"/>
    <x v="23"/>
    <x v="6"/>
    <x v="0"/>
    <m/>
  </r>
  <r>
    <n v="4142"/>
    <s v="Alta Cuenta Corporativa AD y Exchange"/>
    <s v="Dossi Muñoz, Carolina, CAM"/>
    <d v="2014-05-15T00:00:00"/>
    <x v="0"/>
    <d v="2014-05-15T00:00:00"/>
    <x v="0"/>
    <x v="0"/>
    <x v="0"/>
    <x v="0"/>
    <d v="2014-05-16T00:00:00"/>
    <x v="0"/>
    <x v="24"/>
    <x v="6"/>
    <x v="0"/>
    <m/>
  </r>
  <r>
    <n v="4141"/>
    <s v="Reasignar Minutos"/>
    <s v="Valdes Navarrete, David Exequiel, CAM"/>
    <d v="2014-05-15T00:00:00"/>
    <x v="0"/>
    <d v="2014-05-15T00:00:00"/>
    <x v="1"/>
    <x v="1"/>
    <x v="0"/>
    <x v="0"/>
    <d v="2014-05-16T00:00:00"/>
    <x v="0"/>
    <x v="24"/>
    <x v="6"/>
    <x v="0"/>
    <m/>
  </r>
  <r>
    <n v="4140"/>
    <s v="Minutos Teléfono"/>
    <s v="Gonzalez Parra, Sergio Alberto, CAM"/>
    <d v="2014-05-15T00:00:00"/>
    <x v="0"/>
    <d v="2014-05-15T00:00:00"/>
    <x v="1"/>
    <x v="1"/>
    <x v="0"/>
    <x v="0"/>
    <d v="2014-05-16T00:00:00"/>
    <x v="0"/>
    <x v="24"/>
    <x v="6"/>
    <x v="0"/>
    <m/>
  </r>
  <r>
    <n v="4139"/>
    <s v="Minutos Celular 62065341"/>
    <s v="Salinas Bustos, Max Leonardo, CAM"/>
    <d v="2014-05-14T00:00:00"/>
    <x v="0"/>
    <d v="2014-05-14T00:00:00"/>
    <x v="23"/>
    <x v="0"/>
    <x v="0"/>
    <x v="0"/>
    <d v="2014-05-15T00:00:00"/>
    <x v="0"/>
    <x v="24"/>
    <x v="6"/>
    <x v="0"/>
    <m/>
  </r>
  <r>
    <n v="4138"/>
    <s v="Minutos Net"/>
    <s v="Fuentes Maldonado, Gonzalo Eduardo, CAM"/>
    <d v="2014-05-14T00:00:00"/>
    <x v="0"/>
    <d v="2014-05-14T00:00:00"/>
    <x v="1"/>
    <x v="1"/>
    <x v="1"/>
    <x v="0"/>
    <d v="2014-05-15T00:00:00"/>
    <x v="0"/>
    <x v="24"/>
    <x v="6"/>
    <x v="0"/>
    <m/>
  </r>
  <r>
    <n v="4137"/>
    <s v="Minutos on net "/>
    <s v="Mannarelli López, Gianinna Patricia., CAM"/>
    <d v="2014-05-14T00:00:00"/>
    <x v="0"/>
    <d v="2014-05-14T00:00:00"/>
    <x v="1"/>
    <x v="0"/>
    <x v="0"/>
    <x v="0"/>
    <d v="2014-05-15T00:00:00"/>
    <x v="0"/>
    <x v="24"/>
    <x v="6"/>
    <x v="0"/>
    <m/>
  </r>
  <r>
    <n v="4136"/>
    <s v="Consulta de Minutos "/>
    <s v="Lagos Acuña, Christopher Joseph, CAM"/>
    <d v="2014-05-14T00:00:00"/>
    <x v="0"/>
    <d v="2014-05-14T00:00:00"/>
    <x v="1"/>
    <x v="0"/>
    <x v="0"/>
    <x v="0"/>
    <d v="2014-05-15T00:00:00"/>
    <x v="0"/>
    <x v="24"/>
    <x v="6"/>
    <x v="0"/>
    <m/>
  </r>
  <r>
    <n v="4135"/>
    <s v="Restitución de minutos"/>
    <s v="Pincheira Tripainao, Elizabeth Alejandra, CAM"/>
    <d v="2014-05-14T00:00:00"/>
    <x v="0"/>
    <d v="2014-05-14T00:00:00"/>
    <x v="1"/>
    <x v="1"/>
    <x v="0"/>
    <x v="0"/>
    <d v="2014-05-15T00:00:00"/>
    <x v="0"/>
    <x v="24"/>
    <x v="6"/>
    <x v="0"/>
    <m/>
  </r>
  <r>
    <n v="4134"/>
    <s v="Acceso Oracle"/>
    <s v="San Martin Toledo, Mauricio Ramon, CAM"/>
    <d v="2014-05-14T00:00:00"/>
    <x v="0"/>
    <d v="2014-05-14T00:00:00"/>
    <x v="10"/>
    <x v="1"/>
    <x v="0"/>
    <x v="0"/>
    <d v="2014-05-15T00:00:00"/>
    <x v="0"/>
    <x v="24"/>
    <x v="6"/>
    <x v="0"/>
    <m/>
  </r>
  <r>
    <n v="4133"/>
    <s v="oracle incluir INFORME DE GASTOS"/>
    <s v="Iturra Lavin, Ana, CAM"/>
    <d v="2014-05-14T00:00:00"/>
    <x v="0"/>
    <d v="2014-05-14T00:00:00"/>
    <x v="10"/>
    <x v="1"/>
    <x v="0"/>
    <x v="0"/>
    <d v="2014-05-15T00:00:00"/>
    <x v="0"/>
    <x v="24"/>
    <x v="6"/>
    <x v="0"/>
    <m/>
  </r>
  <r>
    <n v="4132"/>
    <s v="Lote de pago"/>
    <s v="Llancao Catrinao, Emelina Veronica, CAM"/>
    <d v="2014-05-14T00:00:00"/>
    <x v="0"/>
    <d v="2014-05-14T00:00:00"/>
    <x v="10"/>
    <x v="0"/>
    <x v="0"/>
    <x v="0"/>
    <d v="2014-05-15T00:00:00"/>
    <x v="0"/>
    <x v="24"/>
    <x v="6"/>
    <x v="0"/>
    <m/>
  </r>
  <r>
    <n v="4131"/>
    <s v="Porblemas de Outlook"/>
    <s v="Lizama Caro, Jaime Andrés, CAM"/>
    <d v="2014-05-14T00:00:00"/>
    <x v="0"/>
    <d v="2014-05-14T00:00:00"/>
    <x v="0"/>
    <x v="0"/>
    <x v="0"/>
    <x v="0"/>
    <d v="2014-05-15T00:00:00"/>
    <x v="0"/>
    <x v="24"/>
    <x v="6"/>
    <x v="0"/>
    <m/>
  </r>
  <r>
    <n v="4130"/>
    <s v="DESVINCULADOS"/>
    <s v="Torrejón Osorio, Marcela Alejandra, CAM"/>
    <d v="2014-05-14T00:00:00"/>
    <x v="0"/>
    <d v="2014-05-14T00:00:00"/>
    <x v="0"/>
    <x v="1"/>
    <x v="0"/>
    <x v="0"/>
    <d v="2014-05-15T00:00:00"/>
    <x v="0"/>
    <x v="24"/>
    <x v="6"/>
    <x v="0"/>
    <m/>
  </r>
  <r>
    <n v="4129"/>
    <s v="NO ES POSIBLE INICIAR SESION EN ORACLE R12"/>
    <s v="Figueroa Ramirez, Daniela Francisca, EXTERNO"/>
    <d v="2014-05-14T00:00:00"/>
    <x v="0"/>
    <d v="2014-05-14T00:00:00"/>
    <x v="8"/>
    <x v="1"/>
    <x v="0"/>
    <x v="0"/>
    <d v="2014-05-15T00:00:00"/>
    <x v="0"/>
    <x v="24"/>
    <x v="6"/>
    <x v="0"/>
    <m/>
  </r>
  <r>
    <n v="4128"/>
    <s v="Perfil comprador COASIN"/>
    <s v="Yañez Castillo, Luis Felipe, CAM"/>
    <d v="2014-05-14T00:00:00"/>
    <x v="0"/>
    <d v="2014-05-14T00:00:00"/>
    <x v="10"/>
    <x v="0"/>
    <x v="0"/>
    <x v="0"/>
    <d v="2014-05-15T00:00:00"/>
    <x v="0"/>
    <x v="24"/>
    <x v="6"/>
    <x v="0"/>
    <m/>
  </r>
  <r>
    <n v="4127"/>
    <s v="Reporte"/>
    <s v="Andrade Escobar, Agustina Mabel, CAM"/>
    <d v="2014-05-14T00:00:00"/>
    <x v="0"/>
    <d v="2014-05-14T00:00:00"/>
    <x v="10"/>
    <x v="0"/>
    <x v="0"/>
    <x v="0"/>
    <d v="2014-05-15T00:00:00"/>
    <x v="0"/>
    <x v="24"/>
    <x v="6"/>
    <x v="0"/>
    <m/>
  </r>
  <r>
    <n v="4126"/>
    <s v="I  Minuto"/>
    <s v="Sepulveda Salas, Vladimir Arnoldo, CAM"/>
    <d v="2014-05-13T00:00:00"/>
    <x v="0"/>
    <d v="2014-05-14T00:00:00"/>
    <x v="1"/>
    <x v="0"/>
    <x v="0"/>
    <x v="0"/>
    <d v="2014-05-14T00:00:00"/>
    <x v="0"/>
    <x v="24"/>
    <x v="6"/>
    <x v="0"/>
    <m/>
  </r>
  <r>
    <n v="4125"/>
    <s v=" CAM_140507_Asistencia (3)"/>
    <s v="Jara San Martin, Rene Mauricio, CAM"/>
    <d v="2014-05-14T00:00:00"/>
    <x v="0"/>
    <d v="2014-05-14T00:00:00"/>
    <x v="10"/>
    <x v="1"/>
    <x v="0"/>
    <x v="0"/>
    <d v="2014-05-15T00:00:00"/>
    <x v="0"/>
    <x v="24"/>
    <x v="6"/>
    <x v="0"/>
    <m/>
  </r>
  <r>
    <n v="4124"/>
    <s v="Cambio de SIM"/>
    <s v="Vasquez Ramirez, Enzo Omar, CAM"/>
    <d v="2014-05-14T00:00:00"/>
    <x v="0"/>
    <d v="2014-05-22T00:00:00"/>
    <x v="12"/>
    <x v="1"/>
    <x v="0"/>
    <x v="3"/>
    <d v="2014-05-26T00:00:00"/>
    <x v="0"/>
    <x v="21"/>
    <x v="6"/>
    <x v="0"/>
    <m/>
  </r>
  <r>
    <n v="4123"/>
    <s v="Información de Falla de Ingreso"/>
    <s v="Orellana Dennett, Hernan, CAM"/>
    <d v="2014-05-14T00:00:00"/>
    <x v="0"/>
    <d v="2014-05-14T00:00:00"/>
    <x v="10"/>
    <x v="1"/>
    <x v="0"/>
    <x v="0"/>
    <d v="2014-05-15T00:00:00"/>
    <x v="0"/>
    <x v="24"/>
    <x v="6"/>
    <x v="0"/>
    <m/>
  </r>
  <r>
    <n v="4122"/>
    <s v="Incidencia ORACLE "/>
    <s v="Lazo Contreras, Victor Julio, CAM"/>
    <d v="2014-05-14T00:00:00"/>
    <x v="0"/>
    <d v="2014-05-14T00:00:00"/>
    <x v="10"/>
    <x v="0"/>
    <x v="0"/>
    <x v="0"/>
    <d v="2014-05-15T00:00:00"/>
    <x v="0"/>
    <x v="24"/>
    <x v="6"/>
    <x v="0"/>
    <m/>
  </r>
  <r>
    <n v="4121"/>
    <s v="Minutos Celular 62065341"/>
    <s v="Salinas Bustos, Max Leonardo, CAM"/>
    <d v="2014-05-14T00:00:00"/>
    <x v="0"/>
    <d v="2014-05-14T00:00:00"/>
    <x v="1"/>
    <x v="0"/>
    <x v="0"/>
    <x v="0"/>
    <d v="2014-05-15T00:00:00"/>
    <x v="0"/>
    <x v="24"/>
    <x v="6"/>
    <x v="0"/>
    <m/>
  </r>
  <r>
    <n v="4120"/>
    <s v="Carga minutos - Abonado 93203371"/>
    <s v="del Río Castro, Matías Eduardo, CAM"/>
    <d v="2014-05-14T00:00:00"/>
    <x v="0"/>
    <d v="2014-05-14T00:00:00"/>
    <x v="1"/>
    <x v="1"/>
    <x v="0"/>
    <x v="0"/>
    <d v="2014-05-15T00:00:00"/>
    <x v="0"/>
    <x v="24"/>
    <x v="6"/>
    <x v="0"/>
    <m/>
  </r>
  <r>
    <n v="4119"/>
    <s v="Solicita restituir minutos OnNet."/>
    <s v="Hormazábal Ortiz, Leonardo Antonio, CAM"/>
    <d v="2014-05-14T00:00:00"/>
    <x v="0"/>
    <d v="2014-05-14T00:00:00"/>
    <x v="1"/>
    <x v="0"/>
    <x v="0"/>
    <x v="0"/>
    <d v="2014-05-15T00:00:00"/>
    <x v="0"/>
    <x v="24"/>
    <x v="6"/>
    <x v="0"/>
    <m/>
  </r>
  <r>
    <n v="4118"/>
    <s v="solicita adaptador"/>
    <s v="Alarcon Soto, Maribel Viviana, CAM"/>
    <d v="2014-05-14T00:00:00"/>
    <x v="0"/>
    <d v="2014-05-14T00:00:00"/>
    <x v="15"/>
    <x v="1"/>
    <x v="0"/>
    <x v="4"/>
    <d v="2014-10-09T00:00:00"/>
    <x v="0"/>
    <x v="25"/>
    <x v="7"/>
    <x v="0"/>
    <m/>
  </r>
  <r>
    <n v="4117"/>
    <s v="reponer minutos"/>
    <s v="Barraza Ramos, Boris, CAM"/>
    <d v="2014-05-14T00:00:00"/>
    <x v="0"/>
    <d v="2014-05-14T00:00:00"/>
    <x v="23"/>
    <x v="0"/>
    <x v="0"/>
    <x v="0"/>
    <d v="2014-05-15T00:00:00"/>
    <x v="0"/>
    <x v="24"/>
    <x v="6"/>
    <x v="0"/>
    <m/>
  </r>
  <r>
    <n v="4116"/>
    <s v="Incidencias en Oracle 12"/>
    <s v="Martinez Muñoz, Ximena Del Rosario, CAM"/>
    <d v="2014-05-14T00:00:00"/>
    <x v="0"/>
    <d v="2014-05-14T00:00:00"/>
    <x v="10"/>
    <x v="0"/>
    <x v="0"/>
    <x v="0"/>
    <d v="2014-05-15T00:00:00"/>
    <x v="0"/>
    <x v="24"/>
    <x v="6"/>
    <x v="0"/>
    <m/>
  </r>
  <r>
    <n v="4115"/>
    <s v="Anexo telefonico "/>
    <s v="Muñoz Contreras, Raul, CAM"/>
    <d v="2014-05-14T00:00:00"/>
    <x v="0"/>
    <d v="2014-05-14T00:00:00"/>
    <x v="2"/>
    <x v="1"/>
    <x v="0"/>
    <x v="0"/>
    <d v="2014-05-15T00:00:00"/>
    <x v="0"/>
    <x v="24"/>
    <x v="6"/>
    <x v="0"/>
    <m/>
  </r>
  <r>
    <n v="4114"/>
    <s v="Cámaras fotográficas "/>
    <s v="Martinez Fuentealba, Victor Alonso, CAM"/>
    <d v="2014-05-14T00:00:00"/>
    <x v="0"/>
    <d v="2014-05-14T00:00:00"/>
    <x v="9"/>
    <x v="1"/>
    <x v="0"/>
    <x v="2"/>
    <d v="2014-05-30T00:00:00"/>
    <x v="0"/>
    <x v="21"/>
    <x v="6"/>
    <x v="0"/>
    <m/>
  </r>
  <r>
    <n v="4113"/>
    <s v="Minutos"/>
    <s v="Carvajal Caceres, Luis Maximo, CAM"/>
    <d v="2014-05-14T00:00:00"/>
    <x v="0"/>
    <d v="2014-05-14T00:00:00"/>
    <x v="1"/>
    <x v="1"/>
    <x v="0"/>
    <x v="0"/>
    <d v="2014-05-15T00:00:00"/>
    <x v="0"/>
    <x v="24"/>
    <x v="6"/>
    <x v="0"/>
    <m/>
  </r>
  <r>
    <n v="4112"/>
    <s v="Activación de Minutos "/>
    <s v="Pacheco Pinto, Alex  CAM"/>
    <d v="2014-05-13T00:00:00"/>
    <x v="0"/>
    <d v="2014-05-13T00:00:00"/>
    <x v="1"/>
    <x v="0"/>
    <x v="0"/>
    <x v="0"/>
    <d v="2014-05-14T00:00:00"/>
    <x v="0"/>
    <x v="24"/>
    <x v="6"/>
    <x v="0"/>
    <m/>
  </r>
  <r>
    <n v="4111"/>
    <s v="clave outlook"/>
    <s v="Gonzalez Castillo, Sergio Andrés, CAM"/>
    <d v="2014-05-13T00:00:00"/>
    <x v="0"/>
    <d v="2014-05-13T00:00:00"/>
    <x v="0"/>
    <x v="0"/>
    <x v="0"/>
    <x v="0"/>
    <d v="2014-05-14T00:00:00"/>
    <x v="0"/>
    <x v="24"/>
    <x v="6"/>
    <x v="0"/>
    <m/>
  </r>
  <r>
    <n v="4110"/>
    <s v="Incidencia 2 ORACLE"/>
    <s v="Lazo Contreras, Victor Julio, CAM"/>
    <d v="2014-05-13T00:00:00"/>
    <x v="0"/>
    <d v="2014-05-13T00:00:00"/>
    <x v="10"/>
    <x v="0"/>
    <x v="0"/>
    <x v="0"/>
    <d v="2014-05-14T00:00:00"/>
    <x v="0"/>
    <x v="24"/>
    <x v="6"/>
    <x v="0"/>
    <m/>
  </r>
  <r>
    <n v="4109"/>
    <s v="Acceso carpeta de planos Servidor del Area de Ingenieria"/>
    <s v="Nuñez Nuñez, Ana Aurora, CAM"/>
    <d v="2014-05-13T00:00:00"/>
    <x v="0"/>
    <d v="2014-05-13T00:00:00"/>
    <x v="7"/>
    <x v="1"/>
    <x v="0"/>
    <x v="0"/>
    <d v="2014-05-14T00:00:00"/>
    <x v="0"/>
    <x v="24"/>
    <x v="6"/>
    <x v="0"/>
    <m/>
  </r>
  <r>
    <n v="4108"/>
    <s v="“Tipo de información de documentos"/>
    <s v="Martinez Muñoz, Ximena Del Rosario, CAM"/>
    <d v="2014-05-13T00:00:00"/>
    <x v="0"/>
    <d v="2014-05-13T00:00:00"/>
    <x v="10"/>
    <x v="0"/>
    <x v="0"/>
    <x v="0"/>
    <d v="2014-05-14T00:00:00"/>
    <x v="0"/>
    <x v="24"/>
    <x v="6"/>
    <x v="0"/>
    <m/>
  </r>
  <r>
    <n v="4107"/>
    <s v="Clave Bloqueada"/>
    <s v="Jara San Martin, Rene Mauricio, CAM"/>
    <d v="2014-05-13T00:00:00"/>
    <x v="0"/>
    <d v="2014-05-13T00:00:00"/>
    <x v="0"/>
    <x v="1"/>
    <x v="0"/>
    <x v="0"/>
    <d v="2014-05-14T00:00:00"/>
    <x v="0"/>
    <x v="24"/>
    <x v="6"/>
    <x v="0"/>
    <m/>
  </r>
  <r>
    <n v="4106"/>
    <s v="Oracle Nuevo"/>
    <s v="Pajkuric Bustos, Ernesto Andrés, CAM"/>
    <d v="2014-05-13T00:00:00"/>
    <x v="0"/>
    <d v="2014-05-13T00:00:00"/>
    <x v="10"/>
    <x v="0"/>
    <x v="0"/>
    <x v="0"/>
    <d v="2014-05-14T00:00:00"/>
    <x v="0"/>
    <x v="24"/>
    <x v="6"/>
    <x v="0"/>
    <m/>
  </r>
  <r>
    <n v="4105"/>
    <s v="Minutos movil 61914016"/>
    <s v="Hernandez Briones, Hans Alejandro, CAM"/>
    <d v="2014-05-13T00:00:00"/>
    <x v="0"/>
    <d v="2014-05-13T00:00:00"/>
    <x v="1"/>
    <x v="0"/>
    <x v="0"/>
    <x v="0"/>
    <d v="2014-05-14T00:00:00"/>
    <x v="0"/>
    <x v="24"/>
    <x v="6"/>
    <x v="0"/>
    <m/>
  </r>
  <r>
    <n v="4104"/>
    <s v="Restituir minutos onnet "/>
    <s v="Ibarra Sereño, Ingrid de Lourdes, CAM"/>
    <d v="2014-05-13T00:00:00"/>
    <x v="0"/>
    <d v="2014-05-13T00:00:00"/>
    <x v="1"/>
    <x v="0"/>
    <x v="0"/>
    <x v="0"/>
    <d v="2014-05-14T00:00:00"/>
    <x v="0"/>
    <x v="24"/>
    <x v="6"/>
    <x v="0"/>
    <m/>
  </r>
  <r>
    <n v="4103"/>
    <s v="Cuenta Bloqueada"/>
    <s v="Poblete Ibarra, Constanza Antonieta, CAM"/>
    <d v="2014-05-13T00:00:00"/>
    <x v="0"/>
    <d v="2014-05-13T00:00:00"/>
    <x v="0"/>
    <x v="0"/>
    <x v="0"/>
    <x v="0"/>
    <d v="2014-05-14T00:00:00"/>
    <x v="0"/>
    <x v="24"/>
    <x v="6"/>
    <x v="0"/>
    <m/>
  </r>
  <r>
    <n v="4102"/>
    <s v="Ticket 28773 Reseteo de Contraseña Bloqueada."/>
    <s v="Araya Aguayo, Ana Lidia, CAM"/>
    <d v="2014-05-13T00:00:00"/>
    <x v="0"/>
    <d v="2014-05-13T00:00:00"/>
    <x v="0"/>
    <x v="1"/>
    <x v="0"/>
    <x v="0"/>
    <d v="2014-05-14T00:00:00"/>
    <x v="0"/>
    <x v="24"/>
    <x v="6"/>
    <x v="0"/>
    <m/>
  </r>
  <r>
    <n v="4101"/>
    <s v="Carga de minutos"/>
    <s v="Bascuñan Reyes, Juan Ignacio, CAM"/>
    <d v="2014-05-13T00:00:00"/>
    <x v="0"/>
    <d v="2014-05-13T00:00:00"/>
    <x v="1"/>
    <x v="0"/>
    <x v="0"/>
    <x v="0"/>
    <d v="2014-05-14T00:00:00"/>
    <x v="0"/>
    <x v="24"/>
    <x v="6"/>
    <x v="0"/>
    <m/>
  </r>
  <r>
    <n v="4100"/>
    <s v="FAVOR VER ERROR PARA EMISIÓN DE REPORTES - CL14294751-K"/>
    <s v="Valdes Navarrete, David Exequiel, CAM"/>
    <d v="2014-05-13T00:00:00"/>
    <x v="0"/>
    <d v="2014-05-13T00:00:00"/>
    <x v="10"/>
    <x v="0"/>
    <x v="0"/>
    <x v="0"/>
    <d v="2014-05-14T00:00:00"/>
    <x v="0"/>
    <x v="24"/>
    <x v="6"/>
    <x v="0"/>
    <m/>
  </r>
  <r>
    <n v="4099"/>
    <s v="solicitud"/>
    <s v="Salinas Bustos, Max Leonardo, CAM"/>
    <d v="2014-05-13T00:00:00"/>
    <x v="0"/>
    <d v="2014-05-13T00:00:00"/>
    <x v="15"/>
    <x v="0"/>
    <x v="0"/>
    <x v="4"/>
    <d v="2014-10-08T00:00:00"/>
    <x v="0"/>
    <x v="25"/>
    <x v="7"/>
    <x v="0"/>
    <m/>
  </r>
  <r>
    <n v="4098"/>
    <s v="GSI14-4253 Clave Oracle"/>
    <s v="Tapia González, Magda Grizel, CAM"/>
    <d v="2014-05-13T00:00:00"/>
    <x v="2"/>
    <d v="2014-05-13T00:00:00"/>
    <x v="10"/>
    <x v="1"/>
    <x v="0"/>
    <x v="0"/>
    <d v="2014-05-14T00:00:00"/>
    <x v="0"/>
    <x v="24"/>
    <x v="6"/>
    <x v="0"/>
    <m/>
  </r>
  <r>
    <n v="4097"/>
    <s v="Numero de telefonos asociado."/>
    <s v="Canales Cardenas, Juan Carlos, CAM"/>
    <d v="2014-05-13T00:00:00"/>
    <x v="0"/>
    <d v="2014-05-13T00:00:00"/>
    <x v="23"/>
    <x v="1"/>
    <x v="0"/>
    <x v="0"/>
    <d v="2014-05-14T00:00:00"/>
    <x v="0"/>
    <x v="24"/>
    <x v="6"/>
    <x v="0"/>
    <m/>
  </r>
  <r>
    <n v="4096"/>
    <s v="correo de distribución"/>
    <s v="Cañete Tapia, Miguel Angel, CAM"/>
    <d v="2014-05-13T00:00:00"/>
    <x v="0"/>
    <d v="2014-05-13T00:00:00"/>
    <x v="0"/>
    <x v="1"/>
    <x v="0"/>
    <x v="0"/>
    <d v="2014-05-14T00:00:00"/>
    <x v="0"/>
    <x v="24"/>
    <x v="6"/>
    <x v="0"/>
    <m/>
  </r>
  <r>
    <n v="4095"/>
    <s v="GYMR12-Acceso a Oracle R12"/>
    <s v="Lazo Contreras, Victor Julio, CAM"/>
    <d v="2014-05-13T00:00:00"/>
    <x v="0"/>
    <d v="2014-05-13T00:00:00"/>
    <x v="10"/>
    <x v="0"/>
    <x v="0"/>
    <x v="0"/>
    <d v="2014-05-14T00:00:00"/>
    <x v="0"/>
    <x v="24"/>
    <x v="6"/>
    <x v="0"/>
    <m/>
  </r>
  <r>
    <n v="4094"/>
    <s v="Minutos"/>
    <s v="Sepulveda Salas, Vladimir Arnoldo, CAM"/>
    <d v="2014-05-13T00:00:00"/>
    <x v="0"/>
    <d v="2014-05-13T00:00:00"/>
    <x v="10"/>
    <x v="0"/>
    <x v="0"/>
    <x v="0"/>
    <d v="2014-05-14T00:00:00"/>
    <x v="0"/>
    <x v="24"/>
    <x v="6"/>
    <x v="0"/>
    <m/>
  </r>
  <r>
    <n v="4093"/>
    <s v="SOLICITUD DE RESET DE CONTRASEÑA - AMBIENTE ANTIGUO ORACLE"/>
    <s v="Ruz Salinas, Richard Alberto, CAM"/>
    <d v="2014-05-13T00:00:00"/>
    <x v="0"/>
    <d v="2014-05-13T00:00:00"/>
    <x v="10"/>
    <x v="0"/>
    <x v="0"/>
    <x v="0"/>
    <d v="2014-05-14T00:00:00"/>
    <x v="0"/>
    <x v="24"/>
    <x v="6"/>
    <x v="0"/>
    <m/>
  </r>
  <r>
    <n v="4092"/>
    <s v="GSI14-4311 desbloqueo de cuenta"/>
    <s v="Orellana Dennett, Hernan, CAM"/>
    <d v="2014-05-13T00:00:00"/>
    <x v="0"/>
    <d v="2014-05-13T00:00:00"/>
    <x v="10"/>
    <x v="0"/>
    <x v="0"/>
    <x v="0"/>
    <d v="2014-05-14T00:00:00"/>
    <x v="0"/>
    <x v="24"/>
    <x v="6"/>
    <x v="0"/>
    <m/>
  </r>
  <r>
    <n v="4091"/>
    <s v="Problemas con conexión a Oracle."/>
    <s v="Pino Carmona, Eduardo Gabriel, CAM"/>
    <d v="2014-05-13T00:00:00"/>
    <x v="0"/>
    <d v="2014-05-13T00:00:00"/>
    <x v="10"/>
    <x v="0"/>
    <x v="0"/>
    <x v="0"/>
    <d v="2014-05-14T00:00:00"/>
    <x v="0"/>
    <x v="24"/>
    <x v="6"/>
    <x v="0"/>
    <m/>
  </r>
  <r>
    <n v="4090"/>
    <s v="NOTIFICACION DE WORKFLOW"/>
    <s v="Valdes Navarrete, David Exequiel, CAM"/>
    <d v="2014-05-13T00:00:00"/>
    <x v="0"/>
    <d v="2014-05-13T00:00:00"/>
    <x v="10"/>
    <x v="0"/>
    <x v="0"/>
    <x v="0"/>
    <d v="2014-05-14T00:00:00"/>
    <x v="0"/>
    <x v="24"/>
    <x v="6"/>
    <x v="0"/>
    <m/>
  </r>
  <r>
    <n v="4089"/>
    <s v="REPORTE EN RESPONSABILIDAD FACTURACION Y RECAUDO."/>
    <s v="Berrios Ortiz, Elias Eduardo, CAM"/>
    <d v="2014-05-13T00:00:00"/>
    <x v="0"/>
    <d v="2014-05-13T00:00:00"/>
    <x v="10"/>
    <x v="0"/>
    <x v="0"/>
    <x v="0"/>
    <d v="2014-05-14T00:00:00"/>
    <x v="0"/>
    <x v="24"/>
    <x v="6"/>
    <x v="0"/>
    <m/>
  </r>
  <r>
    <n v="4088"/>
    <s v="Restitucion de Minutos "/>
    <s v="Lagos Acuña, Christopher Joseph, CAM"/>
    <d v="2014-05-13T00:00:00"/>
    <x v="0"/>
    <d v="2014-05-13T00:00:00"/>
    <x v="1"/>
    <x v="0"/>
    <x v="0"/>
    <x v="0"/>
    <d v="2014-05-14T00:00:00"/>
    <x v="0"/>
    <x v="24"/>
    <x v="6"/>
    <x v="0"/>
    <m/>
  </r>
  <r>
    <n v="4087"/>
    <s v="Revisar perfil"/>
    <s v="Martinez Muñoz, Ximena Del Rosario, CAM"/>
    <d v="2014-05-13T00:00:00"/>
    <x v="0"/>
    <d v="2014-05-13T00:00:00"/>
    <x v="10"/>
    <x v="0"/>
    <x v="0"/>
    <x v="0"/>
    <d v="2014-05-14T00:00:00"/>
    <x v="0"/>
    <x v="24"/>
    <x v="6"/>
    <x v="0"/>
    <m/>
  </r>
  <r>
    <n v="4086"/>
    <s v="Important account documents"/>
    <s v="Duarte Fuentes, Luis Alfredo, CAM"/>
    <d v="2014-05-13T00:00:00"/>
    <x v="0"/>
    <d v="2014-05-13T00:00:00"/>
    <x v="7"/>
    <x v="0"/>
    <x v="0"/>
    <x v="0"/>
    <d v="2014-05-14T00:00:00"/>
    <x v="0"/>
    <x v="24"/>
    <x v="6"/>
    <x v="0"/>
    <m/>
  </r>
  <r>
    <n v="4085"/>
    <s v="Juan Fuentes Sierra"/>
    <s v="Martinez Muñoz, Ximena Del Rosario, CAM"/>
    <d v="2014-05-13T00:00:00"/>
    <x v="0"/>
    <d v="2014-05-13T00:00:00"/>
    <x v="10"/>
    <x v="0"/>
    <x v="0"/>
    <x v="0"/>
    <d v="2014-05-14T00:00:00"/>
    <x v="0"/>
    <x v="24"/>
    <x v="6"/>
    <x v="0"/>
    <m/>
  </r>
  <r>
    <n v="4084"/>
    <s v="minutos telefono"/>
    <s v="Ñeguey Adonis, Albino Bernabé, CAM"/>
    <d v="2014-05-13T00:00:00"/>
    <x v="0"/>
    <d v="2014-05-13T00:00:00"/>
    <x v="1"/>
    <x v="0"/>
    <x v="0"/>
    <x v="0"/>
    <d v="2014-05-14T00:00:00"/>
    <x v="0"/>
    <x v="24"/>
    <x v="6"/>
    <x v="0"/>
    <m/>
  </r>
  <r>
    <n v="4083"/>
    <s v="Solicitud de Minutos Mayo.xlsx"/>
    <s v="Villalobos Saa, Luis Efrain, CAM"/>
    <d v="2014-05-13T00:00:00"/>
    <x v="0"/>
    <d v="2014-05-13T00:00:00"/>
    <x v="1"/>
    <x v="0"/>
    <x v="0"/>
    <x v="0"/>
    <d v="2014-05-14T00:00:00"/>
    <x v="0"/>
    <x v="24"/>
    <x v="6"/>
    <x v="0"/>
    <m/>
  </r>
  <r>
    <n v="4082"/>
    <s v="Solicitud de Minutos Mayo.xlsx"/>
    <s v="Villalobos Saa, Luis Efrain, CAM"/>
    <d v="2014-05-13T00:00:00"/>
    <x v="0"/>
    <d v="2014-05-13T00:00:00"/>
    <x v="1"/>
    <x v="0"/>
    <x v="0"/>
    <x v="0"/>
    <d v="2014-05-14T00:00:00"/>
    <x v="0"/>
    <x v="24"/>
    <x v="6"/>
    <x v="0"/>
    <m/>
  </r>
  <r>
    <n v="4081"/>
    <s v="Correo no ingresa"/>
    <s v="Leiva Cortazar, Edgardo Andres, CAM"/>
    <d v="2014-05-13T00:00:00"/>
    <x v="0"/>
    <d v="2014-05-13T00:00:00"/>
    <x v="0"/>
    <x v="1"/>
    <x v="0"/>
    <x v="0"/>
    <d v="2014-05-14T00:00:00"/>
    <x v="0"/>
    <x v="24"/>
    <x v="6"/>
    <x v="0"/>
    <m/>
  </r>
  <r>
    <n v="4080"/>
    <s v="cuenta bloqueada"/>
    <s v="Vargas Baez, Waldemar Abelardo, CAM"/>
    <d v="2014-05-13T00:00:00"/>
    <x v="0"/>
    <d v="2014-05-13T00:00:00"/>
    <x v="0"/>
    <x v="0"/>
    <x v="0"/>
    <x v="0"/>
    <d v="2014-05-14T00:00:00"/>
    <x v="0"/>
    <x v="24"/>
    <x v="6"/>
    <x v="0"/>
    <m/>
  </r>
  <r>
    <n v="4079"/>
    <s v="Cargar Minutos"/>
    <s v="Valdes Navarrete, David Exequiel, CAM"/>
    <d v="2014-05-13T00:00:00"/>
    <x v="0"/>
    <d v="2014-05-13T00:00:00"/>
    <x v="1"/>
    <x v="0"/>
    <x v="0"/>
    <x v="0"/>
    <d v="2014-05-14T00:00:00"/>
    <x v="0"/>
    <x v="24"/>
    <x v="6"/>
    <x v="0"/>
    <m/>
  </r>
  <r>
    <n v="4078"/>
    <s v="traslado telefono Javier González"/>
    <s v="Alarcon Soto, Maribel Viviana, CAM"/>
    <d v="2014-05-12T00:00:00"/>
    <x v="0"/>
    <d v="2014-05-12T00:00:00"/>
    <x v="2"/>
    <x v="1"/>
    <x v="0"/>
    <x v="0"/>
    <d v="2014-05-13T00:00:00"/>
    <x v="0"/>
    <x v="24"/>
    <x v="6"/>
    <x v="0"/>
    <m/>
  </r>
  <r>
    <n v="4077"/>
    <s v="Solicita minutos adicionales a celular Michel Castro"/>
    <s v="Castro Morales, Michel Fabian, CAM"/>
    <d v="2014-05-12T00:00:00"/>
    <x v="0"/>
    <d v="2014-05-12T00:00:00"/>
    <x v="1"/>
    <x v="1"/>
    <x v="0"/>
    <x v="0"/>
    <d v="2014-05-13T00:00:00"/>
    <x v="0"/>
    <x v="24"/>
    <x v="6"/>
    <x v="0"/>
    <m/>
  </r>
  <r>
    <n v="4076"/>
    <s v="RE: GSI14-4249 Usuario no puede ingresar al Oracle Ticket 28731"/>
    <s v="Perez Torres, Samuel Eduardo, CAM"/>
    <d v="2014-05-12T00:00:00"/>
    <x v="0"/>
    <d v="2014-05-12T00:00:00"/>
    <x v="10"/>
    <x v="0"/>
    <x v="0"/>
    <x v="0"/>
    <d v="2014-05-13T00:00:00"/>
    <x v="0"/>
    <x v="24"/>
    <x v="6"/>
    <x v="0"/>
    <m/>
  </r>
  <r>
    <n v="4075"/>
    <s v="Restitución de minutos on-net"/>
    <s v="Elgueta Rojas, Deborah Lisset, CAM"/>
    <d v="2014-05-12T00:00:00"/>
    <x v="0"/>
    <d v="2014-05-12T00:00:00"/>
    <x v="1"/>
    <x v="0"/>
    <x v="0"/>
    <x v="0"/>
    <d v="2014-05-13T00:00:00"/>
    <x v="0"/>
    <x v="24"/>
    <x v="6"/>
    <x v="0"/>
    <m/>
  </r>
  <r>
    <n v="4074"/>
    <s v="Restitución de minutos"/>
    <s v="Pincheira Tripainao, Elizabeth Alejandra, CAM"/>
    <d v="2014-05-12T00:00:00"/>
    <x v="0"/>
    <d v="2014-05-12T00:00:00"/>
    <x v="1"/>
    <x v="1"/>
    <x v="0"/>
    <x v="0"/>
    <d v="2014-05-13T00:00:00"/>
    <x v="0"/>
    <x v="24"/>
    <x v="6"/>
    <x v="0"/>
    <m/>
  </r>
  <r>
    <n v="4073"/>
    <s v="problemas con correo "/>
    <s v="Caraa Carraha, Paula, CAM"/>
    <d v="2014-05-12T00:00:00"/>
    <x v="0"/>
    <d v="2014-05-12T00:00:00"/>
    <x v="0"/>
    <x v="0"/>
    <x v="0"/>
    <x v="0"/>
    <d v="2014-05-13T00:00:00"/>
    <x v="0"/>
    <x v="24"/>
    <x v="6"/>
    <x v="0"/>
    <m/>
  </r>
  <r>
    <n v="4072"/>
    <s v="“información Adicional&quot;"/>
    <s v="Martinez Muñoz, Ximena Del Rosario, CAM"/>
    <d v="2014-05-12T00:00:00"/>
    <x v="0"/>
    <d v="2014-05-12T00:00:00"/>
    <x v="10"/>
    <x v="0"/>
    <x v="0"/>
    <x v="0"/>
    <d v="2014-05-13T00:00:00"/>
    <x v="0"/>
    <x v="24"/>
    <x v="6"/>
    <x v="0"/>
    <m/>
  </r>
  <r>
    <n v="4071"/>
    <s v="LLamadas a anexos de Peru"/>
    <s v="Yañez Castillo, Luis Felipe, CAM"/>
    <d v="2014-05-12T00:00:00"/>
    <x v="0"/>
    <d v="2014-05-12T00:00:00"/>
    <x v="2"/>
    <x v="0"/>
    <x v="0"/>
    <x v="0"/>
    <d v="2014-05-13T00:00:00"/>
    <x v="0"/>
    <x v="24"/>
    <x v="6"/>
    <x v="0"/>
    <m/>
  </r>
  <r>
    <n v="4070"/>
    <s v="Saldo de OC no figuran en ORACLE 2014."/>
    <s v="Lazo Contreras, Victor Julio, CAM"/>
    <d v="2014-05-12T00:00:00"/>
    <x v="0"/>
    <d v="2014-05-12T00:00:00"/>
    <x v="10"/>
    <x v="0"/>
    <x v="0"/>
    <x v="0"/>
    <d v="2014-05-13T00:00:00"/>
    <x v="0"/>
    <x v="24"/>
    <x v="6"/>
    <x v="0"/>
    <m/>
  </r>
  <r>
    <n v="4069"/>
    <s v="Correo Bloqueado"/>
    <s v="Pajkuric Bustos, Ernesto Andrés, CAM"/>
    <d v="2014-05-12T00:00:00"/>
    <x v="0"/>
    <d v="2014-05-12T00:00:00"/>
    <x v="0"/>
    <x v="1"/>
    <x v="1"/>
    <x v="0"/>
    <d v="2014-05-13T00:00:00"/>
    <x v="0"/>
    <x v="24"/>
    <x v="6"/>
    <x v="0"/>
    <m/>
  </r>
  <r>
    <n v="4068"/>
    <s v="Modificación de impuesto"/>
    <s v="Ureta Perez, Paola, CAM"/>
    <d v="2014-05-12T00:00:00"/>
    <x v="0"/>
    <d v="2014-05-12T00:00:00"/>
    <x v="10"/>
    <x v="0"/>
    <x v="0"/>
    <x v="0"/>
    <d v="2014-05-13T00:00:00"/>
    <x v="0"/>
    <x v="24"/>
    <x v="6"/>
    <x v="0"/>
    <m/>
  </r>
  <r>
    <n v="4067"/>
    <s v="Minutos On Net celular 89207981"/>
    <s v="Jerez Valdebenito, Rodrigo Esteban, CAM"/>
    <d v="2014-05-12T00:00:00"/>
    <x v="0"/>
    <d v="2014-05-12T00:00:00"/>
    <x v="1"/>
    <x v="0"/>
    <x v="0"/>
    <x v="0"/>
    <d v="2014-05-13T00:00:00"/>
    <x v="0"/>
    <x v="24"/>
    <x v="6"/>
    <x v="0"/>
    <m/>
  </r>
  <r>
    <n v="4066"/>
    <s v="Pago Fcatura 16 Estado Pago 01 Ito Proy CAM"/>
    <s v="Andrade Escobar, Agustina Mabel, CAM"/>
    <d v="2014-05-12T00:00:00"/>
    <x v="0"/>
    <d v="2014-05-12T00:00:00"/>
    <x v="10"/>
    <x v="0"/>
    <x v="0"/>
    <x v="0"/>
    <d v="2014-05-13T00:00:00"/>
    <x v="0"/>
    <x v="24"/>
    <x v="6"/>
    <x v="0"/>
    <m/>
  </r>
  <r>
    <n v="4065"/>
    <s v="Clave Oracle"/>
    <s v="Tapia González, Magda Grizel, CAM"/>
    <d v="2014-05-12T00:00:00"/>
    <x v="0"/>
    <d v="2014-05-12T00:00:00"/>
    <x v="10"/>
    <x v="0"/>
    <x v="0"/>
    <x v="0"/>
    <d v="2014-05-13T00:00:00"/>
    <x v="0"/>
    <x v="24"/>
    <x v="6"/>
    <x v="0"/>
    <m/>
  </r>
  <r>
    <n v="4064"/>
    <s v="CAMBIOS EN SISTEMA ORACLE"/>
    <s v="Palma Campos, Alejandra Beatriz, CAM"/>
    <d v="2014-05-12T00:00:00"/>
    <x v="0"/>
    <d v="2014-05-12T00:00:00"/>
    <x v="10"/>
    <x v="0"/>
    <x v="0"/>
    <x v="0"/>
    <d v="2014-05-13T00:00:00"/>
    <x v="0"/>
    <x v="24"/>
    <x v="6"/>
    <x v="0"/>
    <m/>
  </r>
  <r>
    <n v="4063"/>
    <s v="Configuracion Scanner"/>
    <s v="Jara Soto, Camila Estefani, CAM"/>
    <d v="2014-05-12T00:00:00"/>
    <x v="0"/>
    <d v="2014-05-12T00:00:00"/>
    <x v="8"/>
    <x v="0"/>
    <x v="0"/>
    <x v="0"/>
    <d v="2014-05-13T00:00:00"/>
    <x v="0"/>
    <x v="24"/>
    <x v="6"/>
    <x v="0"/>
    <m/>
  </r>
  <r>
    <n v="4062"/>
    <s v="Error en acceso a Oracle"/>
    <s v="Calderon Pacheco, Agustin, CAM"/>
    <d v="2014-05-12T00:00:00"/>
    <x v="0"/>
    <d v="2014-05-12T00:00:00"/>
    <x v="10"/>
    <x v="0"/>
    <x v="0"/>
    <x v="0"/>
    <d v="2014-05-13T00:00:00"/>
    <x v="0"/>
    <x v="24"/>
    <x v="6"/>
    <x v="0"/>
    <m/>
  </r>
  <r>
    <n v="4061"/>
    <s v="Usuario no puede ingresar al Oracle Ticket 28731"/>
    <s v="Perez Torres, Samuel Eduardo, CAM"/>
    <d v="2014-05-12T00:00:00"/>
    <x v="0"/>
    <d v="2014-05-12T00:00:00"/>
    <x v="10"/>
    <x v="0"/>
    <x v="0"/>
    <x v="0"/>
    <d v="2014-05-13T00:00:00"/>
    <x v="0"/>
    <x v="24"/>
    <x v="6"/>
    <x v="0"/>
    <m/>
  </r>
  <r>
    <n v="4060"/>
    <s v="Problemas con el nuevo oracle"/>
    <s v="Riveros Mancilla, Claudia Andrea, EXTERNO"/>
    <d v="2014-05-12T00:00:00"/>
    <x v="0"/>
    <d v="2014-05-12T00:00:00"/>
    <x v="10"/>
    <x v="0"/>
    <x v="0"/>
    <x v="0"/>
    <d v="2014-05-13T00:00:00"/>
    <x v="0"/>
    <x v="24"/>
    <x v="6"/>
    <x v="0"/>
    <m/>
  </r>
  <r>
    <n v="4059"/>
    <s v="Problemas con código de impuesto."/>
    <s v="Ureta Perez, Paola, CAM"/>
    <d v="2014-05-12T00:00:00"/>
    <x v="0"/>
    <d v="2014-05-12T00:00:00"/>
    <x v="5"/>
    <x v="0"/>
    <x v="0"/>
    <x v="0"/>
    <d v="2014-05-13T00:00:00"/>
    <x v="0"/>
    <x v="24"/>
    <x v="6"/>
    <x v="0"/>
    <m/>
  </r>
  <r>
    <n v="4058"/>
    <s v="Imposibilidad de contabilizar factura."/>
    <s v="Ureta Perez, Paola, CAM"/>
    <d v="2014-05-12T00:00:00"/>
    <x v="0"/>
    <d v="2014-05-12T00:00:00"/>
    <x v="5"/>
    <x v="0"/>
    <x v="0"/>
    <x v="0"/>
    <d v="2014-05-13T00:00:00"/>
    <x v="0"/>
    <x v="24"/>
    <x v="6"/>
    <x v="0"/>
    <m/>
  </r>
  <r>
    <n v="4057"/>
    <s v="Pedidos de MOVIMIENTO NO ABRE.  (PARA GENERAR VALES)"/>
    <s v="Rosales Ramirez, Maria Angelica, CAM"/>
    <d v="2014-05-12T00:00:00"/>
    <x v="0"/>
    <d v="2014-05-12T00:00:00"/>
    <x v="5"/>
    <x v="1"/>
    <x v="0"/>
    <x v="0"/>
    <d v="2014-05-13T00:00:00"/>
    <x v="0"/>
    <x v="24"/>
    <x v="6"/>
    <x v="0"/>
    <m/>
  </r>
  <r>
    <n v="4056"/>
    <s v="Recarga de Minutos"/>
    <s v="Soto Aranguiz, Francisco Javier, CAM"/>
    <d v="2014-05-12T00:00:00"/>
    <x v="0"/>
    <d v="2014-05-12T00:00:00"/>
    <x v="1"/>
    <x v="0"/>
    <x v="0"/>
    <x v="0"/>
    <d v="2014-05-13T00:00:00"/>
    <x v="0"/>
    <x v="24"/>
    <x v="6"/>
    <x v="0"/>
    <m/>
  </r>
  <r>
    <n v="4055"/>
    <s v="Bloqueo Clave"/>
    <s v="Rivera Ramirez, Jacobo Andrés, CAM"/>
    <d v="2014-05-12T00:00:00"/>
    <x v="0"/>
    <d v="2014-05-12T00:00:00"/>
    <x v="0"/>
    <x v="0"/>
    <x v="0"/>
    <x v="0"/>
    <d v="2014-05-13T00:00:00"/>
    <x v="0"/>
    <x v="24"/>
    <x v="6"/>
    <x v="0"/>
    <m/>
  </r>
  <r>
    <n v="4054"/>
    <s v="Revision de Perfil Oracle"/>
    <s v="Bodega Carlos Silva Vildosola, EXTERNO"/>
    <d v="2014-05-12T00:00:00"/>
    <x v="0"/>
    <d v="2014-05-12T00:00:00"/>
    <x v="5"/>
    <x v="0"/>
    <x v="0"/>
    <x v="0"/>
    <d v="2014-05-13T00:00:00"/>
    <x v="0"/>
    <x v="24"/>
    <x v="6"/>
    <x v="0"/>
    <m/>
  </r>
  <r>
    <n v="4053"/>
    <s v="Estimados informo no tener minutos disponibles en mi celular 93207856"/>
    <s v="Rodriguez Kolbach, Jorge Fernando, CAM"/>
    <d v="2014-05-12T00:00:00"/>
    <x v="0"/>
    <d v="2014-05-12T00:00:00"/>
    <x v="1"/>
    <x v="0"/>
    <x v="0"/>
    <x v="0"/>
    <d v="2014-05-13T00:00:00"/>
    <x v="0"/>
    <x v="24"/>
    <x v="6"/>
    <x v="0"/>
    <m/>
  </r>
  <r>
    <n v="4052"/>
    <s v="Desbloqueo Contraseña"/>
    <s v="Bravo Contanzo, Jaime, CAM"/>
    <d v="2014-05-12T00:00:00"/>
    <x v="0"/>
    <d v="2014-05-12T00:00:00"/>
    <x v="0"/>
    <x v="1"/>
    <x v="0"/>
    <x v="0"/>
    <d v="2014-05-13T00:00:00"/>
    <x v="0"/>
    <x v="24"/>
    <x v="6"/>
    <x v="0"/>
    <m/>
  </r>
  <r>
    <n v="4051"/>
    <s v="INFORME DE GASTOS"/>
    <s v="Flores Ramirez, Alicia Alejandra, CAM"/>
    <d v="2014-05-12T00:00:00"/>
    <x v="0"/>
    <d v="2014-05-12T00:00:00"/>
    <x v="5"/>
    <x v="0"/>
    <x v="0"/>
    <x v="0"/>
    <d v="2014-05-13T00:00:00"/>
    <x v="0"/>
    <x v="24"/>
    <x v="6"/>
    <x v="0"/>
    <m/>
  </r>
  <r>
    <n v="4050"/>
    <s v="Acceso Oracle"/>
    <s v="Ibarra Quiñinao, Juan Pablo, CAM"/>
    <d v="2014-05-12T00:00:00"/>
    <x v="0"/>
    <d v="2014-05-12T00:00:00"/>
    <x v="5"/>
    <x v="0"/>
    <x v="0"/>
    <x v="0"/>
    <d v="2014-05-13T00:00:00"/>
    <x v="0"/>
    <x v="24"/>
    <x v="6"/>
    <x v="0"/>
    <m/>
  </r>
  <r>
    <n v="4049"/>
    <s v=" Problemas de ingreso a Oracle"/>
    <s v="Santibañez Ordenes, Andres Alejandro, CAM"/>
    <d v="2014-05-12T00:00:00"/>
    <x v="0"/>
    <d v="2014-05-12T00:00:00"/>
    <x v="5"/>
    <x v="0"/>
    <x v="0"/>
    <x v="0"/>
    <d v="2014-05-13T00:00:00"/>
    <x v="0"/>
    <x v="24"/>
    <x v="6"/>
    <x v="0"/>
    <m/>
  </r>
  <r>
    <n v="4048"/>
    <s v="Problemas Log In"/>
    <s v="Roman Villar, Miguel Angel, CAM"/>
    <d v="2014-05-12T00:00:00"/>
    <x v="0"/>
    <d v="2014-05-12T00:00:00"/>
    <x v="5"/>
    <x v="0"/>
    <x v="0"/>
    <x v="0"/>
    <d v="2014-05-13T00:00:00"/>
    <x v="0"/>
    <x v="24"/>
    <x v="6"/>
    <x v="0"/>
    <m/>
  </r>
  <r>
    <n v="4047"/>
    <s v="urgente. "/>
    <s v="Iturra Lavin, Ana, CAM"/>
    <d v="2014-05-12T00:00:00"/>
    <x v="0"/>
    <d v="2014-05-12T00:00:00"/>
    <x v="5"/>
    <x v="1"/>
    <x v="0"/>
    <x v="0"/>
    <d v="2014-05-13T00:00:00"/>
    <x v="0"/>
    <x v="24"/>
    <x v="6"/>
    <x v="0"/>
    <m/>
  </r>
  <r>
    <n v="4046"/>
    <s v="Problemas para el Ingreso de Facturas por Lote"/>
    <s v="Ureta Perez, Paola, CAM"/>
    <d v="2014-05-12T00:00:00"/>
    <x v="0"/>
    <d v="2014-05-12T00:00:00"/>
    <x v="5"/>
    <x v="0"/>
    <x v="0"/>
    <x v="0"/>
    <d v="2014-05-13T00:00:00"/>
    <x v="0"/>
    <x v="24"/>
    <x v="6"/>
    <x v="0"/>
    <m/>
  </r>
  <r>
    <n v="4045"/>
    <s v="problemas para ingreso"/>
    <s v="Llancao Catrinao, Emelina Veronica, CAM"/>
    <d v="2014-05-12T00:00:00"/>
    <x v="0"/>
    <d v="2014-05-12T00:00:00"/>
    <x v="5"/>
    <x v="0"/>
    <x v="0"/>
    <x v="0"/>
    <d v="2014-05-13T00:00:00"/>
    <x v="0"/>
    <x v="24"/>
    <x v="6"/>
    <x v="0"/>
    <m/>
  </r>
  <r>
    <n v="4044"/>
    <s v="REPARACION DE TELEFONO MOVIL 06-8780121"/>
    <s v="Sepulveda Calcagno, Elias Angelo, CAM"/>
    <d v="2014-05-09T00:00:00"/>
    <x v="0"/>
    <d v="2014-05-09T00:00:00"/>
    <x v="12"/>
    <x v="0"/>
    <x v="0"/>
    <x v="3"/>
    <d v="2014-05-20T00:00:00"/>
    <x v="0"/>
    <x v="23"/>
    <x v="6"/>
    <x v="0"/>
    <m/>
  </r>
  <r>
    <n v="4043"/>
    <s v="Solicita restituir minutos OnNet. "/>
    <s v="Hormazábal Ortiz, Leonardo Antonio, CAM"/>
    <d v="2014-05-09T00:00:00"/>
    <x v="0"/>
    <d v="2014-05-09T00:00:00"/>
    <x v="1"/>
    <x v="0"/>
    <x v="1"/>
    <x v="0"/>
    <d v="2014-05-12T00:00:00"/>
    <x v="0"/>
    <x v="24"/>
    <x v="6"/>
    <x v="0"/>
    <m/>
  </r>
  <r>
    <n v="4042"/>
    <s v="ASIGNACION DE MINUTOS AL MOVIL 9-9716467"/>
    <s v="Carrasco Velarde, Luis Alberto, CAM"/>
    <d v="2014-05-09T00:00:00"/>
    <x v="0"/>
    <d v="2014-05-09T00:00:00"/>
    <x v="1"/>
    <x v="1"/>
    <x v="0"/>
    <x v="0"/>
    <d v="2014-05-12T00:00:00"/>
    <x v="0"/>
    <x v="24"/>
    <x v="6"/>
    <x v="0"/>
    <m/>
  </r>
  <r>
    <n v="4041"/>
    <s v="TICKET 787258 - CUENTA DE RED ACTIVACION "/>
    <s v="Pavez Nuñez, Walter, CAM"/>
    <d v="2014-05-09T00:00:00"/>
    <x v="0"/>
    <d v="2014-05-09T00:00:00"/>
    <x v="0"/>
    <x v="0"/>
    <x v="0"/>
    <x v="0"/>
    <d v="2014-05-12T00:00:00"/>
    <x v="0"/>
    <x v="24"/>
    <x v="6"/>
    <x v="0"/>
    <m/>
  </r>
  <r>
    <n v="4040"/>
    <s v="Cuenta Bloquedas"/>
    <s v="Morales Diaz, Mauricio Enrique, CAM"/>
    <d v="2014-05-09T00:00:00"/>
    <x v="0"/>
    <d v="2014-05-09T00:00:00"/>
    <x v="0"/>
    <x v="0"/>
    <x v="1"/>
    <x v="0"/>
    <d v="2014-05-12T00:00:00"/>
    <x v="0"/>
    <x v="24"/>
    <x v="6"/>
    <x v="0"/>
    <m/>
  </r>
  <r>
    <n v="4039"/>
    <s v="minutos "/>
    <s v="Muñoz Contreras, Raul, CAM"/>
    <d v="2014-05-09T00:00:00"/>
    <x v="0"/>
    <d v="2014-05-09T00:00:00"/>
    <x v="1"/>
    <x v="0"/>
    <x v="0"/>
    <x v="0"/>
    <d v="2014-05-12T00:00:00"/>
    <x v="0"/>
    <x v="24"/>
    <x v="6"/>
    <x v="0"/>
    <m/>
  </r>
  <r>
    <n v="4038"/>
    <s v="Problema con Correo Electronico"/>
    <s v="Ruiz Guzman, Elisa del Carmen, CAM"/>
    <d v="2014-05-09T00:00:00"/>
    <x v="0"/>
    <d v="2014-05-09T00:00:00"/>
    <x v="0"/>
    <x v="1"/>
    <x v="0"/>
    <x v="0"/>
    <d v="2014-05-12T00:00:00"/>
    <x v="0"/>
    <x v="24"/>
    <x v="6"/>
    <x v="0"/>
    <m/>
  </r>
  <r>
    <n v="4037"/>
    <s v="consumo celular  6-3101204"/>
    <s v="Dossi Muñoz, Carolina, CAM"/>
    <d v="2014-05-09T00:00:00"/>
    <x v="0"/>
    <d v="2014-05-09T00:00:00"/>
    <x v="1"/>
    <x v="0"/>
    <x v="0"/>
    <x v="0"/>
    <d v="2014-05-12T00:00:00"/>
    <x v="0"/>
    <x v="24"/>
    <x v="6"/>
    <x v="0"/>
    <m/>
  </r>
  <r>
    <n v="4036"/>
    <s v="Restitucion de minutos"/>
    <s v="Pincheira Tripainao, Elizabeth Alejandra, CAM"/>
    <d v="2014-05-09T00:00:00"/>
    <x v="0"/>
    <d v="2014-05-09T00:00:00"/>
    <x v="1"/>
    <x v="1"/>
    <x v="0"/>
    <x v="0"/>
    <d v="2014-05-12T00:00:00"/>
    <x v="0"/>
    <x v="24"/>
    <x v="6"/>
    <x v="0"/>
    <m/>
  </r>
  <r>
    <n v="4035"/>
    <s v="Minutos Celular 62065341"/>
    <s v="Orellana Sepulveda, Andres Alejandro, CAM"/>
    <d v="2014-05-08T00:00:00"/>
    <x v="0"/>
    <d v="2014-05-08T00:00:00"/>
    <x v="1"/>
    <x v="0"/>
    <x v="0"/>
    <x v="0"/>
    <d v="2014-05-09T00:00:00"/>
    <x v="0"/>
    <x v="26"/>
    <x v="6"/>
    <x v="0"/>
    <m/>
  </r>
  <r>
    <n v="4034"/>
    <s v="MINUTOS ON NET - JUAN CORONADO"/>
    <s v="Coronado Nuñez, Juan Luis, CAM"/>
    <d v="2014-05-08T00:00:00"/>
    <x v="0"/>
    <d v="2014-05-08T00:00:00"/>
    <x v="1"/>
    <x v="1"/>
    <x v="0"/>
    <x v="0"/>
    <d v="2014-05-09T00:00:00"/>
    <x v="0"/>
    <x v="26"/>
    <x v="6"/>
    <x v="0"/>
    <m/>
  </r>
  <r>
    <n v="4033"/>
    <s v="Mantención  Impresora Morosidad"/>
    <s v="Carrasco Velarde, Luis Alberto, CAM"/>
    <d v="2014-05-08T00:00:00"/>
    <x v="0"/>
    <d v="2014-05-08T00:00:00"/>
    <x v="5"/>
    <x v="0"/>
    <x v="0"/>
    <x v="0"/>
    <d v="2014-05-09T00:00:00"/>
    <x v="0"/>
    <x v="26"/>
    <x v="6"/>
    <x v="0"/>
    <m/>
  </r>
  <r>
    <n v="4032"/>
    <s v="Minutos"/>
    <s v="Valdes Navarrete, David Exequiel, CAM"/>
    <d v="2014-05-08T00:00:00"/>
    <x v="0"/>
    <d v="2014-05-08T00:00:00"/>
    <x v="1"/>
    <x v="0"/>
    <x v="0"/>
    <x v="0"/>
    <d v="2014-05-09T00:00:00"/>
    <x v="0"/>
    <x v="26"/>
    <x v="6"/>
    <x v="0"/>
    <m/>
  </r>
  <r>
    <n v="4031"/>
    <s v="permisos a carpeta Telemedida Gestión"/>
    <s v="Monardes Letelier, Israel Rodolfo, CAM"/>
    <d v="2014-05-08T00:00:00"/>
    <x v="0"/>
    <d v="2014-05-08T00:00:00"/>
    <x v="7"/>
    <x v="0"/>
    <x v="0"/>
    <x v="0"/>
    <d v="2014-05-09T00:00:00"/>
    <x v="0"/>
    <x v="26"/>
    <x v="6"/>
    <x v="0"/>
    <m/>
  </r>
  <r>
    <n v="4030"/>
    <s v="Devolver minutos CAM"/>
    <s v="Hernandez Briones, Hans Alejandro, CAM"/>
    <d v="2014-05-08T00:00:00"/>
    <x v="0"/>
    <d v="2014-05-08T00:00:00"/>
    <x v="1"/>
    <x v="0"/>
    <x v="0"/>
    <x v="0"/>
    <d v="2014-05-09T00:00:00"/>
    <x v="0"/>
    <x v="26"/>
    <x v="6"/>
    <x v="0"/>
    <m/>
  </r>
  <r>
    <n v="4029"/>
    <s v="Instalacion de impresoras ,carpeta compartida  y configuracion de mail en celulares Nextel"/>
    <s v="Olivares Reyes, Rodrigo Francisco, CAM"/>
    <d v="2014-05-07T00:00:00"/>
    <x v="0"/>
    <d v="2014-05-07T00:00:00"/>
    <x v="23"/>
    <x v="0"/>
    <x v="0"/>
    <x v="0"/>
    <d v="2014-05-08T00:00:00"/>
    <x v="0"/>
    <x v="26"/>
    <x v="6"/>
    <x v="0"/>
    <m/>
  </r>
  <r>
    <n v="4028"/>
    <s v="Minutos On Net - 94691356"/>
    <s v="Duarte Fuentes, Luis Alfredo, CAM"/>
    <d v="2014-05-08T00:00:00"/>
    <x v="0"/>
    <d v="2014-05-08T00:00:00"/>
    <x v="1"/>
    <x v="1"/>
    <x v="0"/>
    <x v="0"/>
    <d v="2014-05-09T00:00:00"/>
    <x v="0"/>
    <x v="26"/>
    <x v="6"/>
    <x v="0"/>
    <m/>
  </r>
  <r>
    <n v="4027"/>
    <s v="Minutos On Net - 96429588"/>
    <s v="Morales Diaz, Mauricio Enrique, CAM"/>
    <d v="2014-05-08T00:00:00"/>
    <x v="0"/>
    <d v="2014-05-08T00:00:00"/>
    <x v="1"/>
    <x v="1"/>
    <x v="1"/>
    <x v="0"/>
    <d v="2014-05-09T00:00:00"/>
    <x v="0"/>
    <x v="26"/>
    <x v="6"/>
    <x v="0"/>
    <m/>
  </r>
  <r>
    <n v="4026"/>
    <s v="Reposición  Celular; 9-4691370"/>
    <s v="Dossi Muñoz, Carolina, CAM"/>
    <d v="2014-05-08T00:00:00"/>
    <x v="0"/>
    <d v="2014-05-08T00:00:00"/>
    <x v="1"/>
    <x v="0"/>
    <x v="0"/>
    <x v="0"/>
    <d v="2014-05-09T00:00:00"/>
    <x v="0"/>
    <x v="26"/>
    <x v="6"/>
    <x v="0"/>
    <m/>
  </r>
  <r>
    <n v="4025"/>
    <s v="Teclado"/>
    <s v="Cañete Tapia, Miguel Angel, CAM"/>
    <d v="2014-05-08T00:00:00"/>
    <x v="0"/>
    <d v="2014-05-08T00:00:00"/>
    <x v="17"/>
    <x v="0"/>
    <x v="0"/>
    <x v="0"/>
    <d v="2014-05-09T00:00:00"/>
    <x v="0"/>
    <x v="26"/>
    <x v="6"/>
    <x v="0"/>
    <m/>
  </r>
  <r>
    <n v="4024"/>
    <s v="Desbloqueo Usuario AD"/>
    <s v="Salas Redondo, Luis Miguel, CAM"/>
    <d v="2014-05-08T00:00:00"/>
    <x v="0"/>
    <d v="2014-05-08T00:00:00"/>
    <x v="0"/>
    <x v="1"/>
    <x v="0"/>
    <x v="0"/>
    <d v="2014-05-09T00:00:00"/>
    <x v="0"/>
    <x v="26"/>
    <x v="6"/>
    <x v="0"/>
    <m/>
  </r>
  <r>
    <n v="4023"/>
    <s v="Alta Estación de Trabajo"/>
    <s v="Técnico Mesa de Ayuda, Externo"/>
    <d v="2014-05-08T00:00:00"/>
    <x v="0"/>
    <d v="2014-05-08T00:00:00"/>
    <x v="0"/>
    <x v="0"/>
    <x v="0"/>
    <x v="0"/>
    <d v="2014-05-09T00:00:00"/>
    <x v="0"/>
    <x v="26"/>
    <x v="6"/>
    <x v="0"/>
    <m/>
  </r>
  <r>
    <n v="4022"/>
    <s v="Alta Estación de Trabajo"/>
    <s v="Técnico Mesa de Ayuda, Externo"/>
    <d v="2014-05-08T00:00:00"/>
    <x v="0"/>
    <d v="2014-05-08T00:00:00"/>
    <x v="0"/>
    <x v="0"/>
    <x v="0"/>
    <x v="0"/>
    <d v="2014-05-09T00:00:00"/>
    <x v="0"/>
    <x v="26"/>
    <x v="6"/>
    <x v="0"/>
    <m/>
  </r>
  <r>
    <n v="4021"/>
    <s v="Equipos Nextel sin conectividad Control Voz Prip"/>
    <s v="Garay Espinoza, Jorge Andres, CAM"/>
    <d v="2014-05-08T00:00:00"/>
    <x v="0"/>
    <d v="2014-05-08T00:00:00"/>
    <x v="1"/>
    <x v="0"/>
    <x v="0"/>
    <x v="0"/>
    <d v="2014-05-09T00:00:00"/>
    <x v="0"/>
    <x v="26"/>
    <x v="6"/>
    <x v="0"/>
    <m/>
  </r>
  <r>
    <n v="4020"/>
    <s v="Solicitud de punto de red"/>
    <s v="Elgueta Rojas, Deborah Lisset, CAM"/>
    <d v="2014-05-08T00:00:00"/>
    <x v="0"/>
    <d v="2014-05-08T00:00:00"/>
    <x v="19"/>
    <x v="0"/>
    <x v="0"/>
    <x v="1"/>
    <d v="2014-05-13T00:00:00"/>
    <x v="0"/>
    <x v="24"/>
    <x v="6"/>
    <x v="0"/>
    <m/>
  </r>
  <r>
    <n v="4019"/>
    <s v="Restitución de minutos"/>
    <s v="Pincheira Tripainao, Elizabeth Alejandra, CAM"/>
    <d v="2014-05-08T00:00:00"/>
    <x v="0"/>
    <d v="2014-05-08T00:00:00"/>
    <x v="1"/>
    <x v="1"/>
    <x v="0"/>
    <x v="0"/>
    <d v="2014-05-09T00:00:00"/>
    <x v="0"/>
    <x v="26"/>
    <x v="6"/>
    <x v="0"/>
    <m/>
  </r>
  <r>
    <n v="4018"/>
    <s v="Robo de celulares"/>
    <s v="Diaz Castro, Olivier Guillermo, CAM"/>
    <d v="2014-05-08T00:00:00"/>
    <x v="0"/>
    <d v="2014-05-08T00:00:00"/>
    <x v="21"/>
    <x v="0"/>
    <x v="0"/>
    <x v="0"/>
    <d v="2014-05-09T00:00:00"/>
    <x v="0"/>
    <x v="26"/>
    <x v="6"/>
    <x v="0"/>
    <m/>
  </r>
  <r>
    <n v="4017"/>
    <s v="Agregar direccion de scanner (PAC)"/>
    <s v="Tobar Romero, Patricio Alejandro, CAM"/>
    <d v="2014-05-08T00:00:00"/>
    <x v="0"/>
    <d v="2014-05-08T00:00:00"/>
    <x v="8"/>
    <x v="1"/>
    <x v="0"/>
    <x v="0"/>
    <d v="2014-05-09T00:00:00"/>
    <x v="0"/>
    <x v="26"/>
    <x v="6"/>
    <x v="0"/>
    <m/>
  </r>
  <r>
    <n v="4016"/>
    <s v="Solicitud Minutos Adicionales"/>
    <s v="Yañez Espinoza, Alberto Daniel, CAM"/>
    <d v="2014-05-08T00:00:00"/>
    <x v="0"/>
    <d v="2014-05-08T00:00:00"/>
    <x v="1"/>
    <x v="1"/>
    <x v="0"/>
    <x v="0"/>
    <d v="2014-05-09T00:00:00"/>
    <x v="0"/>
    <x v="26"/>
    <x v="6"/>
    <x v="0"/>
    <m/>
  </r>
  <r>
    <n v="4015"/>
    <s v="Carga de Minutos On net - 74318253"/>
    <s v="Caceres Sarabia, Francisco Antonio, CAM"/>
    <d v="2014-05-08T00:00:00"/>
    <x v="0"/>
    <d v="2014-05-08T00:00:00"/>
    <x v="1"/>
    <x v="0"/>
    <x v="0"/>
    <x v="0"/>
    <d v="2014-05-09T00:00:00"/>
    <x v="0"/>
    <x v="26"/>
    <x v="6"/>
    <x v="0"/>
    <m/>
  </r>
  <r>
    <n v="4014"/>
    <s v="Minutos"/>
    <s v="Santibañez Ordenes, Andres Alejandro, CAM"/>
    <d v="2014-05-08T00:00:00"/>
    <x v="0"/>
    <d v="2014-05-08T00:00:00"/>
    <x v="1"/>
    <x v="1"/>
    <x v="0"/>
    <x v="0"/>
    <d v="2014-05-09T00:00:00"/>
    <x v="0"/>
    <x v="26"/>
    <x v="6"/>
    <x v="0"/>
    <m/>
  </r>
  <r>
    <n v="4013"/>
    <s v="Minutos celular  N°89222315"/>
    <s v="Dossi Muñoz, Carolina, CAM"/>
    <d v="2014-05-07T00:00:00"/>
    <x v="0"/>
    <d v="2014-05-07T00:00:00"/>
    <x v="1"/>
    <x v="0"/>
    <x v="0"/>
    <x v="0"/>
    <d v="2014-05-08T00:00:00"/>
    <x v="0"/>
    <x v="26"/>
    <x v="6"/>
    <x v="0"/>
    <m/>
  </r>
  <r>
    <n v="4012"/>
    <s v="Minutos On Net - "/>
    <s v="Orellana Sepulveda, Andres Alejandro, CAM"/>
    <d v="2014-05-07T00:00:00"/>
    <x v="0"/>
    <d v="2014-05-07T00:00:00"/>
    <x v="1"/>
    <x v="1"/>
    <x v="0"/>
    <x v="0"/>
    <d v="2014-05-08T00:00:00"/>
    <x v="0"/>
    <x v="26"/>
    <x v="6"/>
    <x v="0"/>
    <m/>
  </r>
  <r>
    <n v="4011"/>
    <s v="Informa eventualidad con equipo NEXTEL y requerie su reposición."/>
    <s v="Contreras Orellana, Paulo Alberto, CAM"/>
    <d v="2014-05-06T00:00:00"/>
    <x v="0"/>
    <d v="2014-05-14T00:00:00"/>
    <x v="12"/>
    <x v="1"/>
    <x v="0"/>
    <x v="3"/>
    <d v="2014-05-15T00:00:00"/>
    <x v="0"/>
    <x v="24"/>
    <x v="6"/>
    <x v="0"/>
    <m/>
  </r>
  <r>
    <n v="4010"/>
    <s v="Solicitud equipos Nextel urgentes"/>
    <s v="Garay Espinoza, Jorge Andres, CAM"/>
    <d v="2014-05-07T00:00:00"/>
    <x v="0"/>
    <d v="2014-05-07T00:00:00"/>
    <x v="12"/>
    <x v="0"/>
    <x v="0"/>
    <x v="3"/>
    <d v="2014-05-16T00:00:00"/>
    <x v="0"/>
    <x v="24"/>
    <x v="6"/>
    <x v="0"/>
    <m/>
  </r>
  <r>
    <n v="4009"/>
    <s v="SOLICITUD DE REVISION - NO SE RECIBEN CORREOS EXTERNOS A ORGANIZACION DE CAM"/>
    <s v="Ruz Salinas, Richard Alberto, CAM"/>
    <d v="2014-05-07T00:00:00"/>
    <x v="0"/>
    <d v="2014-05-07T00:00:00"/>
    <x v="24"/>
    <x v="1"/>
    <x v="0"/>
    <x v="0"/>
    <d v="2014-05-08T00:00:00"/>
    <x v="0"/>
    <x v="26"/>
    <x v="6"/>
    <x v="0"/>
    <m/>
  </r>
  <r>
    <n v="4008"/>
    <s v="Minutos a celular"/>
    <s v="Martinez Fuentealba, Victor Alonso, CAM"/>
    <d v="2014-05-07T00:00:00"/>
    <x v="0"/>
    <d v="2014-05-07T00:00:00"/>
    <x v="23"/>
    <x v="0"/>
    <x v="1"/>
    <x v="0"/>
    <d v="2014-05-08T00:00:00"/>
    <x v="0"/>
    <x v="26"/>
    <x v="6"/>
    <x v="0"/>
    <m/>
  </r>
  <r>
    <n v="4007"/>
    <s v="Alta Cuenta Corporativa AD y Exchange"/>
    <s v="Dossi Muñoz, Carolina, CAM"/>
    <d v="2014-05-07T00:00:00"/>
    <x v="0"/>
    <d v="2014-05-07T00:00:00"/>
    <x v="0"/>
    <x v="0"/>
    <x v="0"/>
    <x v="0"/>
    <d v="2014-05-08T00:00:00"/>
    <x v="0"/>
    <x v="26"/>
    <x v="6"/>
    <x v="0"/>
    <m/>
  </r>
  <r>
    <n v="4006"/>
    <s v="solicitud"/>
    <s v="Salinas Bustos, Max Leonardo, CAM"/>
    <d v="2014-05-07T00:00:00"/>
    <x v="0"/>
    <d v="2014-05-07T00:00:00"/>
    <x v="0"/>
    <x v="0"/>
    <x v="0"/>
    <x v="0"/>
    <d v="2014-05-08T00:00:00"/>
    <x v="0"/>
    <x v="26"/>
    <x v="6"/>
    <x v="0"/>
    <m/>
  </r>
  <r>
    <n v="4005"/>
    <s v="Problemas con correo electronico"/>
    <s v="Rojas Solis, Eladio Andres, CAM"/>
    <d v="2014-05-07T00:00:00"/>
    <x v="0"/>
    <d v="2014-05-07T00:00:00"/>
    <x v="24"/>
    <x v="0"/>
    <x v="0"/>
    <x v="0"/>
    <d v="2014-05-08T00:00:00"/>
    <x v="0"/>
    <x v="26"/>
    <x v="6"/>
    <x v="0"/>
    <m/>
  </r>
  <r>
    <n v="4004"/>
    <s v="Consulta"/>
    <s v="Palma Campos, Alejandra Beatriz, CAM"/>
    <d v="2014-05-07T00:00:00"/>
    <x v="0"/>
    <d v="2014-05-07T00:00:00"/>
    <x v="24"/>
    <x v="1"/>
    <x v="0"/>
    <x v="0"/>
    <d v="2014-05-08T00:00:00"/>
    <x v="0"/>
    <x v="26"/>
    <x v="6"/>
    <x v="0"/>
    <m/>
  </r>
  <r>
    <n v="4003"/>
    <s v="celular de Carlos Retamales - Nextel"/>
    <s v="Salinas Bustos, Max Leonardo, CAM"/>
    <d v="2014-05-07T00:00:00"/>
    <x v="0"/>
    <d v="2014-05-07T00:00:00"/>
    <x v="12"/>
    <x v="1"/>
    <x v="0"/>
    <x v="3"/>
    <d v="2014-05-16T00:00:00"/>
    <x v="0"/>
    <x v="24"/>
    <x v="6"/>
    <x v="0"/>
    <m/>
  </r>
  <r>
    <n v="4002"/>
    <s v="Minutos"/>
    <s v="Yañez Castillo, Luis Felipe, CAM"/>
    <d v="2014-05-07T00:00:00"/>
    <x v="0"/>
    <d v="2014-05-07T00:00:00"/>
    <x v="1"/>
    <x v="1"/>
    <x v="0"/>
    <x v="0"/>
    <d v="2014-05-08T00:00:00"/>
    <x v="0"/>
    <x v="26"/>
    <x v="6"/>
    <x v="0"/>
    <m/>
  </r>
  <r>
    <n v="4001"/>
    <s v="CONSULTA POR LENTITUD DE NAVIGATOR"/>
    <s v="Castro Mery,Yeimei, CAM"/>
    <d v="2014-05-07T00:00:00"/>
    <x v="0"/>
    <d v="2014-05-07T00:00:00"/>
    <x v="7"/>
    <x v="0"/>
    <x v="0"/>
    <x v="0"/>
    <d v="2014-05-08T00:00:00"/>
    <x v="0"/>
    <x v="26"/>
    <x v="6"/>
    <x v="0"/>
    <m/>
  </r>
  <r>
    <n v="4000"/>
    <s v="Problemas con correo electronico"/>
    <s v="Rojas Solis, Eladio Andres, CAM"/>
    <d v="2014-05-07T00:00:00"/>
    <x v="0"/>
    <d v="2014-05-07T00:00:00"/>
    <x v="24"/>
    <x v="0"/>
    <x v="0"/>
    <x v="0"/>
    <d v="2014-05-08T00:00:00"/>
    <x v="0"/>
    <x v="26"/>
    <x v="6"/>
    <x v="0"/>
    <m/>
  </r>
  <r>
    <n v="3999"/>
    <s v="Asignación de celular calidad de vida"/>
    <s v="Jara San Martin, Rene Mauricio, CAM"/>
    <d v="2014-05-07T00:00:00"/>
    <x v="0"/>
    <d v="2014-05-15T00:00:00"/>
    <x v="12"/>
    <x v="1"/>
    <x v="0"/>
    <x v="3"/>
    <d v="2014-05-16T00:00:00"/>
    <x v="0"/>
    <x v="24"/>
    <x v="6"/>
    <x v="0"/>
    <m/>
  </r>
  <r>
    <n v="3998"/>
    <s v="Aumento Minutos"/>
    <s v="Duarte Fuentes, Luis Alfredo, CAM"/>
    <d v="2014-05-07T00:00:00"/>
    <x v="0"/>
    <d v="2014-05-07T00:00:00"/>
    <x v="1"/>
    <x v="0"/>
    <x v="0"/>
    <x v="0"/>
    <d v="2014-05-08T00:00:00"/>
    <x v="0"/>
    <x v="26"/>
    <x v="6"/>
    <x v="0"/>
    <m/>
  </r>
  <r>
    <n v="3997"/>
    <s v="Restitución de minutos on-net"/>
    <s v="Elgueta Rojas, Deborah Lisset, CAM"/>
    <d v="2014-05-07T00:00:00"/>
    <x v="0"/>
    <d v="2014-05-07T00:00:00"/>
    <x v="1"/>
    <x v="0"/>
    <x v="0"/>
    <x v="0"/>
    <d v="2014-05-08T00:00:00"/>
    <x v="0"/>
    <x v="26"/>
    <x v="6"/>
    <x v="0"/>
    <m/>
  </r>
  <r>
    <n v="3996"/>
    <s v="Acceso llamadas Alumna en Práctica"/>
    <s v="Jara San Martin, Rene Mauricio, CAM"/>
    <d v="2014-05-07T00:00:00"/>
    <x v="0"/>
    <d v="2014-05-07T00:00:00"/>
    <x v="2"/>
    <x v="0"/>
    <x v="0"/>
    <x v="0"/>
    <d v="2014-05-08T00:00:00"/>
    <x v="0"/>
    <x v="26"/>
    <x v="6"/>
    <x v="0"/>
    <m/>
  </r>
  <r>
    <n v="3995"/>
    <s v="No hay acceso a SIOT 6/2014"/>
    <s v="Canales Cardenas, Juan Carlos, CAM"/>
    <d v="2014-05-07T00:00:00"/>
    <x v="0"/>
    <d v="2014-05-07T00:00:00"/>
    <x v="5"/>
    <x v="0"/>
    <x v="0"/>
    <x v="0"/>
    <d v="2014-05-08T00:00:00"/>
    <x v="0"/>
    <x v="26"/>
    <x v="6"/>
    <x v="0"/>
    <m/>
  </r>
  <r>
    <n v="3994"/>
    <s v="Nextel y computadores"/>
    <s v="Vera Sepulveda, Juan Carlos, CAM"/>
    <d v="2014-05-06T00:00:00"/>
    <x v="0"/>
    <d v="2014-05-06T00:00:00"/>
    <x v="1"/>
    <x v="0"/>
    <x v="0"/>
    <x v="0"/>
    <d v="2014-05-07T00:00:00"/>
    <x v="0"/>
    <x v="26"/>
    <x v="6"/>
    <x v="0"/>
    <m/>
  </r>
  <r>
    <n v="3993"/>
    <s v="Instaladores de prime"/>
    <s v="Gonzalez Arredondo, Enrique Eduardo, CAM"/>
    <d v="2014-05-06T00:00:00"/>
    <x v="0"/>
    <d v="2014-05-06T00:00:00"/>
    <x v="7"/>
    <x v="0"/>
    <x v="0"/>
    <x v="0"/>
    <d v="2014-05-07T00:00:00"/>
    <x v="0"/>
    <x v="26"/>
    <x v="6"/>
    <x v="0"/>
    <m/>
  </r>
  <r>
    <n v="3992"/>
    <s v="ACCESO"/>
    <s v="Ruz Salinas, Richard Alberto, CAM"/>
    <d v="2014-05-06T00:00:00"/>
    <x v="0"/>
    <d v="2014-05-06T00:00:00"/>
    <x v="5"/>
    <x v="1"/>
    <x v="0"/>
    <x v="0"/>
    <d v="2014-05-07T00:00:00"/>
    <x v="0"/>
    <x v="26"/>
    <x v="6"/>
    <x v="0"/>
    <m/>
  </r>
  <r>
    <n v="3991"/>
    <s v="Minutos Celular"/>
    <s v="Donoso Serey, Aldo Fabricio, CAM"/>
    <d v="2014-05-06T00:00:00"/>
    <x v="0"/>
    <d v="2014-05-06T00:00:00"/>
    <x v="1"/>
    <x v="1"/>
    <x v="0"/>
    <x v="0"/>
    <d v="2014-05-07T00:00:00"/>
    <x v="0"/>
    <x v="26"/>
    <x v="6"/>
    <x v="0"/>
    <m/>
  </r>
  <r>
    <n v="3990"/>
    <s v="Minutos para Celular"/>
    <s v="Martinez Fuentealba, Victor Alonso, CAM"/>
    <d v="2014-05-06T00:00:00"/>
    <x v="0"/>
    <d v="2014-05-06T00:00:00"/>
    <x v="1"/>
    <x v="0"/>
    <x v="1"/>
    <x v="0"/>
    <d v="2014-05-07T00:00:00"/>
    <x v="0"/>
    <x v="26"/>
    <x v="6"/>
    <x v="0"/>
    <m/>
  </r>
  <r>
    <n v="3989"/>
    <s v="REPOSICION DE MINUTOS 94691462"/>
    <s v="Peñaloza Ordenes, Enrique Antonio, CAM"/>
    <d v="2014-05-06T00:00:00"/>
    <x v="0"/>
    <d v="2014-05-06T00:00:00"/>
    <x v="1"/>
    <x v="0"/>
    <x v="0"/>
    <x v="0"/>
    <d v="2014-05-07T00:00:00"/>
    <x v="0"/>
    <x v="26"/>
    <x v="6"/>
    <x v="0"/>
    <m/>
  </r>
  <r>
    <n v="3988"/>
    <s v=" favor devolver los minutos pediente"/>
    <s v="Medrano Ortega, Mario Ariel, CAM"/>
    <d v="2014-05-06T00:00:00"/>
    <x v="0"/>
    <d v="2014-05-06T00:00:00"/>
    <x v="1"/>
    <x v="0"/>
    <x v="0"/>
    <x v="0"/>
    <d v="2014-05-07T00:00:00"/>
    <x v="0"/>
    <x v="26"/>
    <x v="6"/>
    <x v="0"/>
    <m/>
  </r>
  <r>
    <n v="3987"/>
    <s v="Reembolso minutos"/>
    <s v="Bascuñan Reyes, Juan Ignacio, CAM"/>
    <d v="2014-05-06T00:00:00"/>
    <x v="0"/>
    <d v="2014-05-06T00:00:00"/>
    <x v="1"/>
    <x v="0"/>
    <x v="0"/>
    <x v="0"/>
    <d v="2014-05-07T00:00:00"/>
    <x v="0"/>
    <x v="26"/>
    <x v="6"/>
    <x v="0"/>
    <m/>
  </r>
  <r>
    <n v="3986"/>
    <s v="Alta Estación de Trabajo"/>
    <s v="Técnico Mesa de Ayuda, Externo"/>
    <d v="2014-05-06T00:00:00"/>
    <x v="0"/>
    <d v="2014-05-06T00:00:00"/>
    <x v="0"/>
    <x v="1"/>
    <x v="0"/>
    <x v="0"/>
    <d v="2014-05-07T00:00:00"/>
    <x v="0"/>
    <x v="26"/>
    <x v="6"/>
    <x v="0"/>
    <m/>
  </r>
  <r>
    <n v="3985"/>
    <s v="Alta Estacion de trabajo "/>
    <s v="Técnico Mesa de Ayuda, Externo"/>
    <d v="2014-05-06T00:00:00"/>
    <x v="0"/>
    <d v="2014-05-06T00:00:00"/>
    <x v="0"/>
    <x v="1"/>
    <x v="0"/>
    <x v="0"/>
    <d v="2014-05-07T00:00:00"/>
    <x v="0"/>
    <x v="26"/>
    <x v="6"/>
    <x v="0"/>
    <m/>
  </r>
  <r>
    <n v="3984"/>
    <s v="HOSPITAL ANTOFAGASTA (REVISIÓN 1) - Control"/>
    <s v="Paredes Aravena, Rodrigo Alexis, CAM"/>
    <d v="2014-05-06T00:00:00"/>
    <x v="0"/>
    <d v="2014-05-06T00:00:00"/>
    <x v="7"/>
    <x v="0"/>
    <x v="0"/>
    <x v="0"/>
    <d v="2014-05-07T00:00:00"/>
    <x v="0"/>
    <x v="26"/>
    <x v="6"/>
    <x v="0"/>
    <m/>
  </r>
  <r>
    <n v="3983"/>
    <s v="Telefono movil bloqueado"/>
    <s v="Alpunor, CAM"/>
    <d v="2014-05-06T00:00:00"/>
    <x v="0"/>
    <d v="2014-05-06T00:00:00"/>
    <x v="23"/>
    <x v="1"/>
    <x v="0"/>
    <x v="0"/>
    <d v="2014-05-07T00:00:00"/>
    <x v="0"/>
    <x v="26"/>
    <x v="6"/>
    <x v="0"/>
    <m/>
  </r>
  <r>
    <n v="3982"/>
    <s v="Telefono movil bloqueado"/>
    <s v="Iturrieta Silva, Hector, CAM"/>
    <d v="2014-05-06T00:00:00"/>
    <x v="0"/>
    <d v="2014-05-06T00:00:00"/>
    <x v="12"/>
    <x v="0"/>
    <x v="0"/>
    <x v="3"/>
    <d v="2014-05-15T00:00:00"/>
    <x v="0"/>
    <x v="24"/>
    <x v="6"/>
    <x v="0"/>
    <m/>
  </r>
  <r>
    <n v="3981"/>
    <s v="asignación de minutos telefono movil."/>
    <s v="Pavez Parra, Octavio Wenceslao, CAM"/>
    <d v="2014-05-06T00:00:00"/>
    <x v="0"/>
    <d v="2014-05-06T00:00:00"/>
    <x v="1"/>
    <x v="0"/>
    <x v="0"/>
    <x v="0"/>
    <d v="2014-05-07T00:00:00"/>
    <x v="0"/>
    <x v="26"/>
    <x v="6"/>
    <x v="0"/>
    <m/>
  </r>
  <r>
    <n v="3980"/>
    <s v="Problemas formulario Trabaje en Cam"/>
    <s v="Meza Madariaga, Daniella Fernanda, CAM"/>
    <d v="2014-05-06T00:00:00"/>
    <x v="0"/>
    <d v="2014-05-06T00:00:00"/>
    <x v="0"/>
    <x v="0"/>
    <x v="0"/>
    <x v="0"/>
    <d v="2014-05-07T00:00:00"/>
    <x v="0"/>
    <x v="26"/>
    <x v="6"/>
    <x v="0"/>
    <m/>
  </r>
  <r>
    <n v="3979"/>
    <s v="Solicita restituir minutos OnNet"/>
    <s v="Hormazábal Ortiz, Leonardo Antonio, CAM"/>
    <d v="2014-05-06T00:00:00"/>
    <x v="0"/>
    <d v="2014-05-06T00:00:00"/>
    <x v="1"/>
    <x v="0"/>
    <x v="0"/>
    <x v="0"/>
    <d v="2014-05-07T00:00:00"/>
    <x v="0"/>
    <x v="26"/>
    <x v="6"/>
    <x v="0"/>
    <m/>
  </r>
  <r>
    <n v="3978"/>
    <s v="Minutos"/>
    <s v="Santibañez Ordenes, Andres Alejandro, CAM"/>
    <d v="2014-05-06T00:00:00"/>
    <x v="0"/>
    <d v="2014-05-06T00:00:00"/>
    <x v="1"/>
    <x v="0"/>
    <x v="0"/>
    <x v="0"/>
    <d v="2014-05-07T00:00:00"/>
    <x v="0"/>
    <x v="26"/>
    <x v="6"/>
    <x v="0"/>
    <m/>
  </r>
  <r>
    <n v="3977"/>
    <s v="SOLICITUD DE GESTION - NUEVA CONTRASEÑA"/>
    <s v="Ruz Salinas, Richard Alberto, CAM"/>
    <d v="2014-05-06T00:00:00"/>
    <x v="0"/>
    <d v="2014-05-06T00:00:00"/>
    <x v="0"/>
    <x v="0"/>
    <x v="0"/>
    <x v="0"/>
    <d v="2014-05-07T00:00:00"/>
    <x v="0"/>
    <x v="26"/>
    <x v="6"/>
    <x v="0"/>
    <m/>
  </r>
  <r>
    <n v="3976"/>
    <s v="sin conexion "/>
    <s v="Martinez Fuentealba, Victor Alonso, CAM"/>
    <d v="2014-05-06T00:00:00"/>
    <x v="0"/>
    <d v="2014-05-06T00:00:00"/>
    <x v="7"/>
    <x v="1"/>
    <x v="0"/>
    <x v="0"/>
    <d v="2014-05-07T00:00:00"/>
    <x v="0"/>
    <x v="26"/>
    <x v="6"/>
    <x v="0"/>
    <m/>
  </r>
  <r>
    <n v="3975"/>
    <s v="Presentación Prototipo de Planning"/>
    <s v="Escobar Chacon, Juan Pablo, CAM"/>
    <d v="2014-05-06T00:00:00"/>
    <x v="0"/>
    <d v="2014-05-06T00:00:00"/>
    <x v="8"/>
    <x v="1"/>
    <x v="0"/>
    <x v="0"/>
    <d v="2014-05-07T00:00:00"/>
    <x v="0"/>
    <x v="26"/>
    <x v="6"/>
    <x v="0"/>
    <m/>
  </r>
  <r>
    <n v="3974"/>
    <s v="Internet con problemas"/>
    <s v="Caniullan Melin, Roman Ignacio, CAM"/>
    <d v="2014-05-06T00:00:00"/>
    <x v="0"/>
    <d v="2014-05-06T00:00:00"/>
    <x v="7"/>
    <x v="0"/>
    <x v="0"/>
    <x v="0"/>
    <d v="2014-05-07T00:00:00"/>
    <x v="0"/>
    <x v="26"/>
    <x v="6"/>
    <x v="0"/>
    <m/>
  </r>
  <r>
    <n v="3973"/>
    <s v="Sin Internet Alumbrado Publico Carlos Silva Vildosola 824"/>
    <s v="Iturrieta Silva, Hector, CAM"/>
    <d v="2014-05-06T00:00:00"/>
    <x v="0"/>
    <d v="2014-05-06T00:00:00"/>
    <x v="7"/>
    <x v="0"/>
    <x v="0"/>
    <x v="0"/>
    <d v="2014-05-07T00:00:00"/>
    <x v="0"/>
    <x v="26"/>
    <x v="6"/>
    <x v="0"/>
    <m/>
  </r>
  <r>
    <n v="3972"/>
    <s v="SIN ACCESO INTERNET"/>
    <s v="Castro Mery,Yeimei, CAM"/>
    <d v="2014-05-06T00:00:00"/>
    <x v="0"/>
    <d v="2014-05-06T00:00:00"/>
    <x v="7"/>
    <x v="0"/>
    <x v="0"/>
    <x v="0"/>
    <d v="2014-05-07T00:00:00"/>
    <x v="0"/>
    <x v="26"/>
    <x v="6"/>
    <x v="0"/>
    <m/>
  </r>
  <r>
    <n v="3971"/>
    <s v="Internet Zenteno 1"/>
    <s v="Valenzuela Sanzana, Mauricio Antonio, CAM"/>
    <d v="2014-05-06T00:00:00"/>
    <x v="0"/>
    <d v="2014-05-06T00:00:00"/>
    <x v="7"/>
    <x v="0"/>
    <x v="0"/>
    <x v="0"/>
    <d v="2014-05-07T00:00:00"/>
    <x v="0"/>
    <x v="26"/>
    <x v="6"/>
    <x v="0"/>
    <m/>
  </r>
  <r>
    <n v="3970"/>
    <s v="Asignar celular "/>
    <s v="Bulnes Vergara, Marco Aurelio, CAM"/>
    <d v="2014-05-05T00:00:00"/>
    <x v="0"/>
    <d v="2014-05-15T00:00:00"/>
    <x v="12"/>
    <x v="0"/>
    <x v="0"/>
    <x v="3"/>
    <d v="2014-05-14T00:00:00"/>
    <x v="0"/>
    <x v="24"/>
    <x v="6"/>
    <x v="3"/>
    <m/>
  </r>
  <r>
    <n v="3968"/>
    <s v="Solicitud de camaes fotograficas."/>
    <s v="Yelpi Caceres, Abraham, CAM"/>
    <d v="2014-05-05T00:00:00"/>
    <x v="0"/>
    <d v="2014-05-05T00:00:00"/>
    <x v="6"/>
    <x v="0"/>
    <x v="0"/>
    <x v="2"/>
    <d v="2014-05-19T00:00:00"/>
    <x v="0"/>
    <x v="23"/>
    <x v="6"/>
    <x v="0"/>
    <m/>
  </r>
  <r>
    <n v="3967"/>
    <s v="Celulares para Chilectra"/>
    <s v="Salinas Bustos, Max Leonardo, CAM"/>
    <d v="2014-05-05T00:00:00"/>
    <x v="0"/>
    <d v="2014-05-05T00:00:00"/>
    <x v="1"/>
    <x v="0"/>
    <x v="0"/>
    <x v="0"/>
    <d v="2014-05-06T00:00:00"/>
    <x v="0"/>
    <x v="26"/>
    <x v="6"/>
    <x v="0"/>
    <m/>
  </r>
  <r>
    <n v="3966"/>
    <s v="Desvinculados"/>
    <s v="Torrejón Osorio, Marcela Alejandra, CAM"/>
    <d v="2014-05-05T00:00:00"/>
    <x v="0"/>
    <d v="2014-05-05T00:00:00"/>
    <x v="0"/>
    <x v="0"/>
    <x v="0"/>
    <x v="0"/>
    <d v="2014-05-06T00:00:00"/>
    <x v="0"/>
    <x v="26"/>
    <x v="6"/>
    <x v="0"/>
    <m/>
  </r>
  <r>
    <n v="3965"/>
    <s v="Minutos  Celular"/>
    <s v="Pajkuric Bustos, Ernesto Andrés, CAM"/>
    <d v="2014-05-05T00:00:00"/>
    <x v="0"/>
    <d v="2014-05-05T00:00:00"/>
    <x v="1"/>
    <x v="1"/>
    <x v="0"/>
    <x v="0"/>
    <d v="2014-05-06T00:00:00"/>
    <x v="0"/>
    <x v="26"/>
    <x v="6"/>
    <x v="0"/>
    <m/>
  </r>
  <r>
    <n v="3964"/>
    <s v="Desbloqueo Usuario "/>
    <s v="Roman Barachivich, Hernan Manuel, CAM"/>
    <d v="2014-05-05T00:00:00"/>
    <x v="0"/>
    <d v="2014-05-05T00:00:00"/>
    <x v="0"/>
    <x v="0"/>
    <x v="0"/>
    <x v="0"/>
    <d v="2014-05-06T00:00:00"/>
    <x v="0"/>
    <x v="26"/>
    <x v="6"/>
    <x v="0"/>
    <m/>
  </r>
  <r>
    <n v="3963"/>
    <s v="Cuenta Bloqueada"/>
    <s v="Roman Barachivich, Hernan Manuel, CAM"/>
    <d v="2014-05-02T00:00:00"/>
    <x v="0"/>
    <d v="2014-05-02T00:00:00"/>
    <x v="0"/>
    <x v="0"/>
    <x v="0"/>
    <x v="0"/>
    <d v="2014-05-05T00:00:00"/>
    <x v="0"/>
    <x v="26"/>
    <x v="6"/>
    <x v="0"/>
    <m/>
  </r>
  <r>
    <n v="3962"/>
    <s v="Solicita toner impresora Ricoh"/>
    <s v="Alarcon Soto, Maribel Viviana, CAM"/>
    <d v="2014-05-05T00:00:00"/>
    <x v="0"/>
    <d v="2014-05-05T00:00:00"/>
    <x v="3"/>
    <x v="1"/>
    <x v="0"/>
    <x v="0"/>
    <d v="2014-05-06T00:00:00"/>
    <x v="0"/>
    <x v="26"/>
    <x v="6"/>
    <x v="0"/>
    <m/>
  </r>
  <r>
    <n v="3961"/>
    <s v="direccion ip "/>
    <s v="Bustamante Palmiño, Manuel Esteban, CAM"/>
    <d v="2014-05-05T00:00:00"/>
    <x v="0"/>
    <d v="2014-05-05T00:00:00"/>
    <x v="2"/>
    <x v="1"/>
    <x v="0"/>
    <x v="0"/>
    <d v="2014-05-06T00:00:00"/>
    <x v="0"/>
    <x v="26"/>
    <x v="6"/>
    <x v="0"/>
    <m/>
  </r>
  <r>
    <n v="3960"/>
    <s v="GYMR12-Acceso a Oracle R12"/>
    <s v="Salas Redondo, Luis Miguel, CAM"/>
    <d v="2014-05-05T00:00:00"/>
    <x v="0"/>
    <d v="2014-05-05T00:00:00"/>
    <x v="5"/>
    <x v="1"/>
    <x v="0"/>
    <x v="0"/>
    <d v="2014-05-06T00:00:00"/>
    <x v="0"/>
    <x v="26"/>
    <x v="6"/>
    <x v="0"/>
    <m/>
  </r>
  <r>
    <n v="3959"/>
    <s v="Aumento Minutos"/>
    <s v="Valdes Navarrete, David Exequiel, CAM"/>
    <d v="2014-05-05T00:00:00"/>
    <x v="0"/>
    <d v="2014-05-05T00:00:00"/>
    <x v="1"/>
    <x v="1"/>
    <x v="0"/>
    <x v="0"/>
    <d v="2014-05-06T00:00:00"/>
    <x v="0"/>
    <x v="26"/>
    <x v="6"/>
    <x v="0"/>
    <m/>
  </r>
  <r>
    <n v="3958"/>
    <s v="Acceso NAS Propuesta"/>
    <s v="Lopez Solis, Roberto, CAM"/>
    <d v="2014-05-05T00:00:00"/>
    <x v="0"/>
    <d v="2014-05-05T00:00:00"/>
    <x v="7"/>
    <x v="0"/>
    <x v="0"/>
    <x v="0"/>
    <d v="2014-05-06T00:00:00"/>
    <x v="0"/>
    <x v="26"/>
    <x v="6"/>
    <x v="0"/>
    <m/>
  </r>
  <r>
    <n v="3957"/>
    <s v="TICKET 786658 - CUENTA DE RED BAJA"/>
    <s v="Torrejón Osorio, Marcela Alejandra, CAM"/>
    <d v="2014-05-05T00:00:00"/>
    <x v="0"/>
    <d v="2014-05-05T00:00:00"/>
    <x v="0"/>
    <x v="0"/>
    <x v="0"/>
    <x v="0"/>
    <d v="2014-05-06T00:00:00"/>
    <x v="0"/>
    <x v="26"/>
    <x v="6"/>
    <x v="0"/>
    <m/>
  </r>
  <r>
    <n v="3956"/>
    <s v="Consulta de Minutos "/>
    <s v="Lagos Acuña, Christopher Joseph, CAM"/>
    <d v="2014-05-05T00:00:00"/>
    <x v="0"/>
    <d v="2014-05-05T00:00:00"/>
    <x v="1"/>
    <x v="0"/>
    <x v="0"/>
    <x v="0"/>
    <d v="2014-05-06T00:00:00"/>
    <x v="0"/>
    <x v="26"/>
    <x v="6"/>
    <x v="0"/>
    <m/>
  </r>
  <r>
    <n v="3955"/>
    <s v="Restitución de minutos on-net"/>
    <s v="Elgueta Rojas, Deborah Lisset, CAM"/>
    <d v="2014-05-05T00:00:00"/>
    <x v="0"/>
    <d v="2014-05-05T00:00:00"/>
    <x v="23"/>
    <x v="1"/>
    <x v="0"/>
    <x v="0"/>
    <d v="2014-05-06T00:00:00"/>
    <x v="0"/>
    <x v="26"/>
    <x v="6"/>
    <x v="0"/>
    <m/>
  </r>
  <r>
    <n v="3954"/>
    <s v="Atributos de Administrador"/>
    <s v="Belmar Ramirez, Nelson Andres, CAM"/>
    <d v="2014-05-02T00:00:00"/>
    <x v="0"/>
    <d v="2014-05-02T00:00:00"/>
    <x v="0"/>
    <x v="0"/>
    <x v="0"/>
    <x v="0"/>
    <d v="2014-05-05T00:00:00"/>
    <x v="0"/>
    <x v="26"/>
    <x v="6"/>
    <x v="0"/>
    <m/>
  </r>
  <r>
    <n v="3953"/>
    <s v="don david  uregente se me acabaron los minutos apruebe los minutos R"/>
    <s v="Medrano Ortega, Mario Ariel, CAM"/>
    <d v="2014-05-02T00:00:00"/>
    <x v="0"/>
    <d v="2014-05-02T00:00:00"/>
    <x v="1"/>
    <x v="0"/>
    <x v="0"/>
    <x v="0"/>
    <d v="2014-05-05T00:00:00"/>
    <x v="0"/>
    <x v="26"/>
    <x v="6"/>
    <x v="0"/>
    <m/>
  </r>
  <r>
    <n v="3952"/>
    <s v="Minutos Net"/>
    <s v="Fuentes Maldonado, Gonzalo Eduardo, CAM"/>
    <d v="2014-05-02T00:00:00"/>
    <x v="0"/>
    <d v="2014-05-02T00:00:00"/>
    <x v="1"/>
    <x v="1"/>
    <x v="1"/>
    <x v="0"/>
    <d v="2014-05-05T00:00:00"/>
    <x v="0"/>
    <x v="26"/>
    <x v="6"/>
    <x v="0"/>
    <m/>
  </r>
  <r>
    <n v="3951"/>
    <s v="Plan móvil portería Vespucio 1520"/>
    <s v="Duarte Fuentes, Luis Alfredo, CAM"/>
    <d v="2014-05-02T00:00:00"/>
    <x v="0"/>
    <d v="2014-05-02T00:00:00"/>
    <x v="1"/>
    <x v="0"/>
    <x v="0"/>
    <x v="0"/>
    <d v="2014-05-05T00:00:00"/>
    <x v="0"/>
    <x v="26"/>
    <x v="6"/>
    <x v="0"/>
    <m/>
  </r>
  <r>
    <n v="3950"/>
    <s v="Minutos NET"/>
    <s v="Morales Diaz, Mauricio Enrique, CAM"/>
    <d v="2014-05-02T00:00:00"/>
    <x v="0"/>
    <d v="2014-05-02T00:00:00"/>
    <x v="1"/>
    <x v="0"/>
    <x v="1"/>
    <x v="0"/>
    <d v="2014-05-05T00:00:00"/>
    <x v="0"/>
    <x v="26"/>
    <x v="6"/>
    <x v="0"/>
    <m/>
  </r>
  <r>
    <n v="3949"/>
    <s v="MINUTOS CAM (9 4691452)"/>
    <s v="Toloza Garrido, Samuel Isaac, CAM"/>
    <d v="2014-05-02T00:00:00"/>
    <x v="0"/>
    <d v="2014-05-02T00:00:00"/>
    <x v="1"/>
    <x v="1"/>
    <x v="0"/>
    <x v="0"/>
    <d v="2014-05-05T00:00:00"/>
    <x v="0"/>
    <x v="26"/>
    <x v="6"/>
    <x v="0"/>
    <m/>
  </r>
  <r>
    <n v="3948"/>
    <s v="Finalizacion proceso computador Lucas Dominguez"/>
    <s v="Abarca Cerda, Cristian Andres, CAM"/>
    <d v="2014-05-02T00:00:00"/>
    <x v="0"/>
    <d v="2014-05-02T00:00:00"/>
    <x v="8"/>
    <x v="0"/>
    <x v="0"/>
    <x v="0"/>
    <d v="2014-05-05T00:00:00"/>
    <x v="0"/>
    <x v="26"/>
    <x v="6"/>
    <x v="0"/>
    <m/>
  </r>
  <r>
    <n v="3947"/>
    <s v="CL correo Alpunor."/>
    <s v="Dossi Muñoz, Carolina, CAM"/>
    <d v="2014-05-02T00:00:00"/>
    <x v="0"/>
    <d v="2014-05-02T00:00:00"/>
    <x v="0"/>
    <x v="0"/>
    <x v="0"/>
    <x v="0"/>
    <d v="2014-05-05T00:00:00"/>
    <x v="0"/>
    <x v="26"/>
    <x v="6"/>
    <x v="0"/>
    <m/>
  </r>
  <r>
    <n v="3946"/>
    <s v="Solicita restituir minutos OnNet."/>
    <s v="Hormazábal Ortiz, Leonardo Antonio, CAM"/>
    <d v="2014-05-02T00:00:00"/>
    <x v="0"/>
    <d v="2014-05-02T00:00:00"/>
    <x v="1"/>
    <x v="0"/>
    <x v="1"/>
    <x v="0"/>
    <d v="2014-05-05T00:00:00"/>
    <x v="0"/>
    <x v="26"/>
    <x v="6"/>
    <x v="0"/>
    <m/>
  </r>
  <r>
    <n v="3945"/>
    <s v="Confirmacion Cierre Inventarios"/>
    <s v="Carrasco Briones, Rodrigo, CAM"/>
    <d v="2014-05-02T00:00:00"/>
    <x v="0"/>
    <d v="2014-05-02T00:00:00"/>
    <x v="5"/>
    <x v="1"/>
    <x v="0"/>
    <x v="0"/>
    <d v="2014-05-05T00:00:00"/>
    <x v="0"/>
    <x v="26"/>
    <x v="6"/>
    <x v="0"/>
    <m/>
  </r>
  <r>
    <n v="3944"/>
    <s v="Toner Impresora"/>
    <s v="Contreras Orellana, Paulo Alberto, CAM"/>
    <d v="2014-05-02T00:00:00"/>
    <x v="0"/>
    <d v="2014-05-02T00:00:00"/>
    <x v="3"/>
    <x v="0"/>
    <x v="0"/>
    <x v="0"/>
    <d v="2014-05-05T00:00:00"/>
    <x v="0"/>
    <x v="26"/>
    <x v="6"/>
    <x v="0"/>
    <m/>
  </r>
  <r>
    <n v="3943"/>
    <s v="Alta equipo"/>
    <s v="Técnico Mesa de Ayuda, Externo"/>
    <d v="2014-05-02T00:00:00"/>
    <x v="0"/>
    <d v="2014-05-02T00:00:00"/>
    <x v="0"/>
    <x v="0"/>
    <x v="0"/>
    <x v="0"/>
    <d v="2014-05-05T00:00:00"/>
    <x v="0"/>
    <x v="26"/>
    <x v="6"/>
    <x v="0"/>
    <m/>
  </r>
  <r>
    <n v="3942"/>
    <s v="Plataformar AIO - Gcia. Op. MGTP"/>
    <s v="Contreras Orellana, Paulo Alberto, CAM"/>
    <d v="2014-05-02T00:00:00"/>
    <x v="0"/>
    <d v="2014-05-02T00:00:00"/>
    <x v="20"/>
    <x v="0"/>
    <x v="0"/>
    <x v="5"/>
    <d v="2014-05-08T00:00:00"/>
    <x v="0"/>
    <x v="26"/>
    <x v="6"/>
    <x v="0"/>
    <m/>
  </r>
  <r>
    <n v="3941"/>
    <s v="Ingreso a Payroll"/>
    <s v="Salazar Acuña, Ivan Andrés, CAM"/>
    <d v="2014-05-02T00:00:00"/>
    <x v="0"/>
    <d v="2014-05-02T00:00:00"/>
    <x v="5"/>
    <x v="1"/>
    <x v="0"/>
    <x v="0"/>
    <d v="2014-05-05T00:00:00"/>
    <x v="0"/>
    <x v="26"/>
    <x v="6"/>
    <x v="0"/>
    <m/>
  </r>
  <r>
    <n v="3940"/>
    <s v="Problemas al contabilizar "/>
    <s v="Llancao Catrinao, Emelina Veronica, CAM"/>
    <d v="2014-05-02T00:00:00"/>
    <x v="0"/>
    <d v="2014-05-02T00:00:00"/>
    <x v="5"/>
    <x v="0"/>
    <x v="0"/>
    <x v="0"/>
    <d v="2014-05-05T00:00:00"/>
    <x v="0"/>
    <x v="26"/>
    <x v="6"/>
    <x v="0"/>
    <m/>
  </r>
  <r>
    <n v="3939"/>
    <s v="Teléfonos Nextel, Supervisores Obras Civiles"/>
    <s v="Contreras Orellana, Paulo Alberto, CAM"/>
    <d v="2014-05-02T00:00:00"/>
    <x v="0"/>
    <d v="2014-05-02T00:00:00"/>
    <x v="12"/>
    <x v="1"/>
    <x v="0"/>
    <x v="3"/>
    <d v="2014-05-13T00:00:00"/>
    <x v="0"/>
    <x v="24"/>
    <x v="6"/>
    <x v="0"/>
    <m/>
  </r>
  <r>
    <n v="3938"/>
    <s v="Factura no tiene contabilidad asociada"/>
    <s v="Ureta Perez, Paola, CAM"/>
    <d v="2014-05-02T00:00:00"/>
    <x v="0"/>
    <d v="2014-05-02T00:00:00"/>
    <x v="5"/>
    <x v="1"/>
    <x v="0"/>
    <x v="0"/>
    <d v="2014-05-05T00:00:00"/>
    <x v="0"/>
    <x v="26"/>
    <x v="6"/>
    <x v="0"/>
    <m/>
  </r>
  <r>
    <n v="3937"/>
    <s v="Cierre Organizacion de Inventario CN0"/>
    <s v="Carrasco Briones, Rodrigo, CAM"/>
    <d v="2014-05-02T00:00:00"/>
    <x v="0"/>
    <d v="2014-05-02T00:00:00"/>
    <x v="5"/>
    <x v="0"/>
    <x v="0"/>
    <x v="0"/>
    <d v="2014-05-05T00:00:00"/>
    <x v="0"/>
    <x v="26"/>
    <x v="6"/>
    <x v="0"/>
    <m/>
  </r>
  <r>
    <n v="3936"/>
    <s v="Ingreso supervisor Técnico LLEE"/>
    <s v="Dossi Muñoz, Carolina, CAM"/>
    <d v="2014-05-02T00:00:00"/>
    <x v="0"/>
    <d v="2014-05-02T00:00:00"/>
    <x v="0"/>
    <x v="1"/>
    <x v="0"/>
    <x v="0"/>
    <d v="2014-05-05T00:00:00"/>
    <x v="0"/>
    <x v="26"/>
    <x v="6"/>
    <x v="0"/>
    <m/>
  </r>
  <r>
    <n v="3935"/>
    <s v="Solicitud Minutos Adicionales"/>
    <s v="Villalobos Saa, Luis Efrain, CAM"/>
    <d v="2014-05-02T00:00:00"/>
    <x v="0"/>
    <d v="2014-05-02T00:00:00"/>
    <x v="1"/>
    <x v="1"/>
    <x v="0"/>
    <x v="0"/>
    <d v="2014-05-05T00:00:00"/>
    <x v="0"/>
    <x v="26"/>
    <x v="6"/>
    <x v="0"/>
    <m/>
  </r>
  <r>
    <n v="3934"/>
    <s v="Reinicio Clave de Red"/>
    <s v="Gonzalez Canales, Carolina Alejandra, CAM"/>
    <d v="2014-05-02T00:00:00"/>
    <x v="0"/>
    <d v="2014-05-02T00:00:00"/>
    <x v="0"/>
    <x v="0"/>
    <x v="0"/>
    <x v="0"/>
    <d v="2014-05-05T00:00:00"/>
    <x v="0"/>
    <x v="26"/>
    <x v="6"/>
    <x v="0"/>
    <m/>
  </r>
  <r>
    <n v="3933"/>
    <s v="Minutos adicionales"/>
    <s v="Hernandez Briones, Hans Alejandro, CAM"/>
    <d v="2014-04-30T00:00:00"/>
    <x v="0"/>
    <d v="2014-04-30T00:00:00"/>
    <x v="1"/>
    <x v="0"/>
    <x v="0"/>
    <x v="0"/>
    <d v="2014-05-02T00:00:00"/>
    <x v="0"/>
    <x v="27"/>
    <x v="6"/>
    <x v="0"/>
    <m/>
  </r>
  <r>
    <n v="3932"/>
    <s v="Ingreso Paulo Rodriguez"/>
    <s v="Contreras Orellana, Paulo Alberto, CAM"/>
    <d v="2014-04-30T00:00:00"/>
    <x v="0"/>
    <d v="2014-04-30T00:00:00"/>
    <x v="12"/>
    <x v="0"/>
    <x v="0"/>
    <x v="3"/>
    <d v="2014-05-12T00:00:00"/>
    <x v="0"/>
    <x v="24"/>
    <x v="6"/>
    <x v="0"/>
    <m/>
  </r>
  <r>
    <n v="3931"/>
    <s v=" Cambio de nombre anexo"/>
    <s v="Abrigo Elgueda, Juan Andres, CAM"/>
    <d v="2014-04-30T00:00:00"/>
    <x v="0"/>
    <d v="2014-04-30T00:00:00"/>
    <x v="2"/>
    <x v="0"/>
    <x v="0"/>
    <x v="0"/>
    <d v="2014-05-02T00:00:00"/>
    <x v="0"/>
    <x v="27"/>
    <x v="6"/>
    <x v="0"/>
    <m/>
  </r>
  <r>
    <n v="3930"/>
    <s v="Visualización transacción de creación SI"/>
    <s v="Ibarra Quiñinao, Juan Pablo, CAM"/>
    <d v="2014-04-30T00:00:00"/>
    <x v="0"/>
    <d v="2014-04-30T00:00:00"/>
    <x v="5"/>
    <x v="0"/>
    <x v="0"/>
    <x v="0"/>
    <d v="2014-05-02T00:00:00"/>
    <x v="0"/>
    <x v="27"/>
    <x v="6"/>
    <x v="0"/>
    <m/>
  </r>
  <r>
    <n v="3929"/>
    <s v="TI"/>
    <s v="Caraa Carraha, Paula, CAM"/>
    <d v="2014-04-30T00:00:00"/>
    <x v="0"/>
    <d v="2014-04-30T00:00:00"/>
    <x v="8"/>
    <x v="0"/>
    <x v="0"/>
    <x v="0"/>
    <d v="2014-05-02T00:00:00"/>
    <x v="0"/>
    <x v="27"/>
    <x v="6"/>
    <x v="0"/>
    <m/>
  </r>
  <r>
    <n v="3928"/>
    <s v="Plan de Datos 11C - Abonado 89037556"/>
    <s v="Pugin Gaete, Harry Isai, CAM"/>
    <d v="2014-04-30T00:00:00"/>
    <x v="0"/>
    <d v="2014-04-30T00:00:00"/>
    <x v="23"/>
    <x v="1"/>
    <x v="0"/>
    <x v="0"/>
    <d v="2014-05-02T00:00:00"/>
    <x v="0"/>
    <x v="27"/>
    <x v="6"/>
    <x v="0"/>
    <m/>
  </r>
  <r>
    <n v="3927"/>
    <s v="Estimados hoy en el menú de oracle no tengo la opción de SOLICITUDES INTERNAS"/>
    <s v="Rodriguez Kolbach, Jorge Fernando, CAM"/>
    <d v="2014-04-30T00:00:00"/>
    <x v="0"/>
    <d v="2014-04-30T00:00:00"/>
    <x v="5"/>
    <x v="0"/>
    <x v="0"/>
    <x v="0"/>
    <d v="2014-05-02T00:00:00"/>
    <x v="0"/>
    <x v="27"/>
    <x v="6"/>
    <x v="0"/>
    <m/>
  </r>
  <r>
    <n v="3926"/>
    <s v="Celular comunicación interna"/>
    <s v="Duarte Fuentes, Luis Alfredo, CAM"/>
    <d v="2014-04-25T00:00:00"/>
    <x v="0"/>
    <d v="2014-04-29T00:00:00"/>
    <x v="12"/>
    <x v="0"/>
    <x v="0"/>
    <x v="3"/>
    <d v="2014-05-07T00:00:00"/>
    <x v="0"/>
    <x v="26"/>
    <x v="6"/>
    <x v="0"/>
    <m/>
  </r>
  <r>
    <n v="3925"/>
    <s v="Restituir minutos on-net"/>
    <s v="Elgueta Rojas, Deborah Lisset, CAM"/>
    <d v="2014-04-29T00:00:00"/>
    <x v="0"/>
    <d v="2014-04-29T00:00:00"/>
    <x v="1"/>
    <x v="0"/>
    <x v="0"/>
    <x v="0"/>
    <d v="2014-04-30T00:00:00"/>
    <x v="0"/>
    <x v="27"/>
    <x v="8"/>
    <x v="0"/>
    <m/>
  </r>
  <r>
    <n v="3924"/>
    <s v="Configurar Scanner PAC"/>
    <s v="Navarro Aguilera, Grace Katherine, CAM"/>
    <d v="2014-04-29T00:00:00"/>
    <x v="0"/>
    <d v="2014-04-29T00:00:00"/>
    <x v="8"/>
    <x v="0"/>
    <x v="0"/>
    <x v="0"/>
    <d v="2014-04-30T00:00:00"/>
    <x v="0"/>
    <x v="27"/>
    <x v="8"/>
    <x v="0"/>
    <m/>
  </r>
  <r>
    <n v="3923"/>
    <s v="SOLICITA TONER"/>
    <s v="Perez Santibanez, Maria Valeska, CAM"/>
    <d v="2014-04-29T00:00:00"/>
    <x v="0"/>
    <d v="2014-04-29T00:00:00"/>
    <x v="3"/>
    <x v="0"/>
    <x v="0"/>
    <x v="0"/>
    <d v="2014-04-30T00:00:00"/>
    <x v="0"/>
    <x v="27"/>
    <x v="8"/>
    <x v="0"/>
    <m/>
  </r>
  <r>
    <n v="3922"/>
    <s v="Visualización de Plano"/>
    <s v="Orellana Flores, Jose Manuel, CAM"/>
    <d v="2014-04-29T00:00:00"/>
    <x v="0"/>
    <d v="2014-04-29T00:00:00"/>
    <x v="8"/>
    <x v="1"/>
    <x v="0"/>
    <x v="0"/>
    <d v="2014-04-30T00:00:00"/>
    <x v="0"/>
    <x v="27"/>
    <x v="8"/>
    <x v="0"/>
    <m/>
  </r>
  <r>
    <n v="3921"/>
    <s v="Solicito alta de equipos."/>
    <s v="Técnico Mesa de Ayuda, Externo"/>
    <d v="2014-04-29T00:00:00"/>
    <x v="0"/>
    <d v="2014-04-29T00:00:00"/>
    <x v="0"/>
    <x v="1"/>
    <x v="0"/>
    <x v="0"/>
    <d v="2014-04-30T00:00:00"/>
    <x v="0"/>
    <x v="27"/>
    <x v="8"/>
    <x v="0"/>
    <m/>
  </r>
  <r>
    <n v="3920"/>
    <s v="Minutos"/>
    <s v="Santibañez Ordenes, Andres Alejandro, CAM"/>
    <d v="2014-04-29T00:00:00"/>
    <x v="0"/>
    <d v="2014-04-29T00:00:00"/>
    <x v="1"/>
    <x v="0"/>
    <x v="0"/>
    <x v="0"/>
    <d v="2014-04-30T00:00:00"/>
    <x v="0"/>
    <x v="27"/>
    <x v="8"/>
    <x v="0"/>
    <m/>
  </r>
  <r>
    <n v="3919"/>
    <s v="ACTUALIZACION DE PERFILES Y WORKFLOW DE APROBACION EN ORACLE (COASIN)"/>
    <s v="Ruz Salinas, Richard Alberto, CAM"/>
    <d v="2014-04-24T00:00:00"/>
    <x v="0"/>
    <d v="2014-04-24T00:00:00"/>
    <x v="5"/>
    <x v="1"/>
    <x v="0"/>
    <x v="0"/>
    <d v="2014-04-25T00:00:00"/>
    <x v="0"/>
    <x v="28"/>
    <x v="8"/>
    <x v="0"/>
    <m/>
  </r>
  <r>
    <n v="3918"/>
    <s v="Plataformar AIO - Gcia. Op. XCVG"/>
    <s v="Orellana Sepulveda, Andres Alejandro, CAM"/>
    <d v="2014-04-29T00:00:00"/>
    <x v="0"/>
    <d v="2014-04-29T00:00:00"/>
    <x v="20"/>
    <x v="0"/>
    <x v="0"/>
    <x v="5"/>
    <d v="2014-05-06T00:00:00"/>
    <x v="0"/>
    <x v="26"/>
    <x v="6"/>
    <x v="0"/>
    <m/>
  </r>
  <r>
    <n v="3917"/>
    <s v="Problema para ingreso de pagina "/>
    <s v="Martinez Fuentealba, Victor Alonso, CAM"/>
    <d v="2014-04-29T00:00:00"/>
    <x v="0"/>
    <d v="2014-04-29T00:00:00"/>
    <x v="7"/>
    <x v="1"/>
    <x v="0"/>
    <x v="0"/>
    <d v="2014-04-30T00:00:00"/>
    <x v="0"/>
    <x v="27"/>
    <x v="8"/>
    <x v="0"/>
    <m/>
  </r>
  <r>
    <n v="3916"/>
    <s v="Plataformar Asignación NTB - AUTO SAGC"/>
    <s v="Bascuñan Reyes, Juan Ignacio, CAM"/>
    <d v="2014-04-29T00:00:00"/>
    <x v="0"/>
    <d v="2014-04-29T00:00:00"/>
    <x v="20"/>
    <x v="0"/>
    <x v="0"/>
    <x v="5"/>
    <d v="2014-05-06T00:00:00"/>
    <x v="0"/>
    <x v="26"/>
    <x v="6"/>
    <x v="0"/>
    <m/>
  </r>
  <r>
    <n v="3915"/>
    <s v="Plataformar AIO - Gcia. Op. AVLC"/>
    <s v="Contreras Orellana, Paulo Alberto, CAM"/>
    <d v="2014-04-29T00:00:00"/>
    <x v="0"/>
    <d v="2014-04-29T00:00:00"/>
    <x v="20"/>
    <x v="0"/>
    <x v="0"/>
    <x v="5"/>
    <d v="2014-05-06T00:00:00"/>
    <x v="0"/>
    <x v="26"/>
    <x v="6"/>
    <x v="0"/>
    <m/>
  </r>
  <r>
    <n v="3914"/>
    <s v="consulta AF Coasin"/>
    <s v="Navarro Miranda, Olga Elizabeth, CAM"/>
    <d v="2014-04-29T00:00:00"/>
    <x v="0"/>
    <d v="2014-04-29T00:00:00"/>
    <x v="5"/>
    <x v="1"/>
    <x v="0"/>
    <x v="0"/>
    <d v="2014-04-30T00:00:00"/>
    <x v="0"/>
    <x v="27"/>
    <x v="8"/>
    <x v="0"/>
    <m/>
  </r>
  <r>
    <n v="3913"/>
    <s v="Cuenta Materiales en Transito Coasin  "/>
    <s v="Carrasco Briones, Rodrigo, CAM"/>
    <d v="2014-04-29T00:00:00"/>
    <x v="0"/>
    <d v="2014-04-29T00:00:00"/>
    <x v="5"/>
    <x v="0"/>
    <x v="0"/>
    <x v="0"/>
    <d v="2014-04-30T00:00:00"/>
    <x v="0"/>
    <x v="27"/>
    <x v="8"/>
    <x v="0"/>
    <m/>
  </r>
  <r>
    <n v="3912"/>
    <s v="Mantención Impresora"/>
    <s v="Peralta Oviedo, Maria Isabel, CAM"/>
    <d v="2014-04-29T00:00:00"/>
    <x v="0"/>
    <d v="2014-04-29T00:00:00"/>
    <x v="3"/>
    <x v="0"/>
    <x v="0"/>
    <x v="0"/>
    <d v="2014-04-30T00:00:00"/>
    <x v="0"/>
    <x v="27"/>
    <x v="8"/>
    <x v="0"/>
    <m/>
  </r>
  <r>
    <n v="3911"/>
    <s v="Liberación minutos NET"/>
    <s v="Ordenes Uribe, Francisco Javier, CAM"/>
    <d v="2014-04-29T00:00:00"/>
    <x v="0"/>
    <d v="2014-04-29T00:00:00"/>
    <x v="1"/>
    <x v="1"/>
    <x v="0"/>
    <x v="0"/>
    <d v="2014-04-30T00:00:00"/>
    <x v="0"/>
    <x v="27"/>
    <x v="8"/>
    <x v="0"/>
    <m/>
  </r>
  <r>
    <n v="3910"/>
    <s v="minutos On Net    85020352"/>
    <s v="Matus Delgado, Katherine Andrea, CAM"/>
    <d v="2014-04-29T00:00:00"/>
    <x v="0"/>
    <d v="2014-04-29T00:00:00"/>
    <x v="1"/>
    <x v="1"/>
    <x v="0"/>
    <x v="0"/>
    <d v="2014-04-30T00:00:00"/>
    <x v="0"/>
    <x v="27"/>
    <x v="8"/>
    <x v="0"/>
    <m/>
  </r>
  <r>
    <n v="3909"/>
    <s v="Carga de minutos"/>
    <s v="Bascuñan Reyes, Juan Ignacio, CAM"/>
    <d v="2014-04-29T00:00:00"/>
    <x v="0"/>
    <d v="2014-04-29T00:00:00"/>
    <x v="1"/>
    <x v="1"/>
    <x v="0"/>
    <x v="0"/>
    <d v="2014-04-30T00:00:00"/>
    <x v="0"/>
    <x v="27"/>
    <x v="8"/>
    <x v="0"/>
    <m/>
  </r>
  <r>
    <n v="3908"/>
    <s v="Reseteo Clave"/>
    <s v="Sepulveda Salas, Vladimir Arnoldo, CAM"/>
    <d v="2014-04-29T00:00:00"/>
    <x v="0"/>
    <d v="2014-04-29T00:00:00"/>
    <x v="0"/>
    <x v="0"/>
    <x v="0"/>
    <x v="0"/>
    <d v="2014-04-30T00:00:00"/>
    <x v="0"/>
    <x v="27"/>
    <x v="8"/>
    <x v="0"/>
    <m/>
  </r>
  <r>
    <n v="3907"/>
    <s v="Minutos On Net"/>
    <s v="Sepulveda Salas, Vladimir Arnoldo, CAM"/>
    <d v="2014-04-28T00:00:00"/>
    <x v="0"/>
    <d v="2014-04-29T00:00:00"/>
    <x v="1"/>
    <x v="0"/>
    <x v="0"/>
    <x v="0"/>
    <d v="2014-04-29T00:00:00"/>
    <x v="0"/>
    <x v="27"/>
    <x v="8"/>
    <x v="0"/>
    <m/>
  </r>
  <r>
    <n v="3905"/>
    <s v="Ingreso  Supervisora Tecnica"/>
    <s v="Dossi Muñoz, Carolina, CAM"/>
    <d v="2014-04-28T00:00:00"/>
    <x v="0"/>
    <d v="2014-04-28T00:00:00"/>
    <x v="0"/>
    <x v="0"/>
    <x v="0"/>
    <x v="0"/>
    <d v="2014-04-29T00:00:00"/>
    <x v="0"/>
    <x v="27"/>
    <x v="8"/>
    <x v="0"/>
    <m/>
  </r>
  <r>
    <n v="3904"/>
    <s v="Ingreso Encargada de  Permisos municipales"/>
    <s v="Dossi Muñoz, Carolina, CAM"/>
    <d v="2014-04-28T00:00:00"/>
    <x v="0"/>
    <d v="2014-04-28T00:00:00"/>
    <x v="0"/>
    <x v="0"/>
    <x v="0"/>
    <x v="0"/>
    <d v="2014-04-29T00:00:00"/>
    <x v="0"/>
    <x v="27"/>
    <x v="8"/>
    <x v="0"/>
    <m/>
  </r>
  <r>
    <n v="3903"/>
    <s v="Desbloqueo Clave de Red"/>
    <s v="Martin Martin, Robinson Aliro, CAM"/>
    <d v="2014-04-28T00:00:00"/>
    <x v="0"/>
    <d v="2014-04-28T00:00:00"/>
    <x v="0"/>
    <x v="1"/>
    <x v="0"/>
    <x v="0"/>
    <d v="2014-04-29T00:00:00"/>
    <x v="0"/>
    <x v="27"/>
    <x v="8"/>
    <x v="0"/>
    <m/>
  </r>
  <r>
    <n v="3902"/>
    <s v="Problemas en la emisión de la SI para el modulo de importación."/>
    <s v="Orellana Dennett, Hernan, CAM"/>
    <d v="2014-04-28T00:00:00"/>
    <x v="0"/>
    <d v="2014-04-28T00:00:00"/>
    <x v="5"/>
    <x v="0"/>
    <x v="0"/>
    <x v="0"/>
    <d v="2014-04-29T00:00:00"/>
    <x v="0"/>
    <x v="27"/>
    <x v="8"/>
    <x v="0"/>
    <m/>
  </r>
  <r>
    <n v="3901"/>
    <s v="consulta 10% retención."/>
    <s v="Martinez Muñoz, Ximena Del Rosario, CAM"/>
    <d v="2014-04-28T00:00:00"/>
    <x v="0"/>
    <d v="2014-04-28T00:00:00"/>
    <x v="5"/>
    <x v="1"/>
    <x v="0"/>
    <x v="0"/>
    <d v="2014-04-29T00:00:00"/>
    <x v="0"/>
    <x v="27"/>
    <x v="8"/>
    <x v="0"/>
    <m/>
  </r>
  <r>
    <n v="3900"/>
    <s v="Reiniciar Contraseña Oeacle"/>
    <s v="Iturra Lavin, Ana, CAM"/>
    <d v="2014-04-28T00:00:00"/>
    <x v="0"/>
    <d v="2014-04-28T00:00:00"/>
    <x v="5"/>
    <x v="0"/>
    <x v="0"/>
    <x v="0"/>
    <d v="2014-04-29T00:00:00"/>
    <x v="0"/>
    <x v="27"/>
    <x v="8"/>
    <x v="0"/>
    <m/>
  </r>
  <r>
    <n v="3899"/>
    <s v="Plataformar PC - Gcia. OP COAV"/>
    <s v="Castro Moreno, Claudio Francisco, CAM"/>
    <d v="2014-04-28T00:00:00"/>
    <x v="0"/>
    <d v="2014-04-30T00:00:00"/>
    <x v="20"/>
    <x v="1"/>
    <x v="0"/>
    <x v="5"/>
    <d v="2014-05-05T00:00:00"/>
    <x v="0"/>
    <x v="26"/>
    <x v="6"/>
    <x v="0"/>
    <m/>
  </r>
  <r>
    <n v="3898"/>
    <s v="Acción Requerida: El restablecimiento de contraseñas requiere aprobación."/>
    <s v="Pajkuric Bustos, Ernesto Andrés, CAM"/>
    <d v="2014-04-28T00:00:00"/>
    <x v="0"/>
    <d v="2014-04-28T00:00:00"/>
    <x v="5"/>
    <x v="1"/>
    <x v="1"/>
    <x v="0"/>
    <d v="2014-04-29T00:00:00"/>
    <x v="0"/>
    <x v="27"/>
    <x v="8"/>
    <x v="0"/>
    <m/>
  </r>
  <r>
    <n v="3897"/>
    <s v="Obra BSA_Solicitud Cotización"/>
    <s v="Paredes Aravena, Rodrigo Alexis, CAM"/>
    <d v="2014-04-28T00:00:00"/>
    <x v="0"/>
    <d v="2014-04-28T00:00:00"/>
    <x v="7"/>
    <x v="0"/>
    <x v="0"/>
    <x v="0"/>
    <d v="2014-04-29T00:00:00"/>
    <x v="0"/>
    <x v="27"/>
    <x v="8"/>
    <x v="0"/>
    <m/>
  </r>
  <r>
    <n v="3896"/>
    <s v="Impresora Compras"/>
    <s v="Elgueta Rojas, Deborah Lisset, CAM"/>
    <d v="2014-04-28T00:00:00"/>
    <x v="0"/>
    <d v="2014-04-28T00:00:00"/>
    <x v="3"/>
    <x v="0"/>
    <x v="0"/>
    <x v="0"/>
    <d v="2014-04-29T00:00:00"/>
    <x v="0"/>
    <x v="27"/>
    <x v="8"/>
    <x v="0"/>
    <m/>
  </r>
  <r>
    <n v="3895"/>
    <s v="Obra BSA_Solicitud Cotización"/>
    <s v="Paredes Aravena, Rodrigo Alexis, CAM"/>
    <d v="2014-04-28T00:00:00"/>
    <x v="0"/>
    <d v="2014-04-28T00:00:00"/>
    <x v="7"/>
    <x v="0"/>
    <x v="0"/>
    <x v="0"/>
    <d v="2014-04-29T00:00:00"/>
    <x v="0"/>
    <x v="27"/>
    <x v="8"/>
    <x v="0"/>
    <m/>
  </r>
  <r>
    <n v="3894"/>
    <s v="Ingreso Especialista en gestión de la Energía "/>
    <s v="Dossi Muñoz, Carolina, CAM"/>
    <d v="2014-04-28T00:00:00"/>
    <x v="0"/>
    <d v="2014-04-28T00:00:00"/>
    <x v="0"/>
    <x v="0"/>
    <x v="0"/>
    <x v="0"/>
    <d v="2014-04-29T00:00:00"/>
    <x v="0"/>
    <x v="27"/>
    <x v="8"/>
    <x v="0"/>
    <m/>
  </r>
  <r>
    <n v="3893"/>
    <s v=" Delivery Status Notification (Failure)"/>
    <s v="Caraa Carraha, Paula, CAM"/>
    <d v="2014-04-28T00:00:00"/>
    <x v="0"/>
    <d v="2014-04-28T00:00:00"/>
    <x v="5"/>
    <x v="0"/>
    <x v="0"/>
    <x v="0"/>
    <d v="2014-04-29T00:00:00"/>
    <x v="0"/>
    <x v="27"/>
    <x v="8"/>
    <x v="0"/>
    <m/>
  </r>
  <r>
    <n v="3892"/>
    <s v="Habilitar Anexo"/>
    <s v="Storch Perez, Juan Carlos, CAM"/>
    <d v="2014-04-28T00:00:00"/>
    <x v="0"/>
    <d v="2014-04-28T00:00:00"/>
    <x v="2"/>
    <x v="0"/>
    <x v="0"/>
    <x v="0"/>
    <d v="2014-04-29T00:00:00"/>
    <x v="0"/>
    <x v="27"/>
    <x v="8"/>
    <x v="0"/>
    <m/>
  </r>
  <r>
    <n v="3891"/>
    <s v="Desbloqueo Clave de Red"/>
    <s v="Moreno Pailañir, Eugenio, EXTERNO"/>
    <d v="2014-04-28T00:00:00"/>
    <x v="0"/>
    <d v="2014-04-28T00:00:00"/>
    <x v="0"/>
    <x v="0"/>
    <x v="0"/>
    <x v="0"/>
    <d v="2014-04-29T00:00:00"/>
    <x v="0"/>
    <x v="27"/>
    <x v="8"/>
    <x v="0"/>
    <m/>
  </r>
  <r>
    <n v="3890"/>
    <s v="Celular Bloqueado"/>
    <s v="Valenzuela Sanzana, Mauricio Antonio, CAM"/>
    <d v="2014-04-25T00:00:00"/>
    <x v="0"/>
    <d v="2014-04-28T00:00:00"/>
    <x v="12"/>
    <x v="0"/>
    <x v="0"/>
    <x v="3"/>
    <d v="2014-05-07T00:00:00"/>
    <x v="0"/>
    <x v="26"/>
    <x v="6"/>
    <x v="0"/>
    <m/>
  </r>
  <r>
    <n v="3889"/>
    <s v="Solicita programación de telefóno Javier González"/>
    <s v="Alarcon Soto, Maribel Viviana, CAM"/>
    <d v="2014-04-28T00:00:00"/>
    <x v="0"/>
    <d v="2014-04-28T00:00:00"/>
    <x v="2"/>
    <x v="1"/>
    <x v="0"/>
    <x v="0"/>
    <d v="2014-04-29T00:00:00"/>
    <x v="0"/>
    <x v="27"/>
    <x v="8"/>
    <x v="0"/>
    <m/>
  </r>
  <r>
    <n v="3888"/>
    <s v="listado anexos telefono Sr.Gonzalo Mardones P."/>
    <s v="Messenger Masot, Ingrid, CAM"/>
    <d v="2014-04-28T00:00:00"/>
    <x v="0"/>
    <d v="2014-04-28T00:00:00"/>
    <x v="2"/>
    <x v="1"/>
    <x v="0"/>
    <x v="0"/>
    <d v="2014-04-29T00:00:00"/>
    <x v="0"/>
    <x v="27"/>
    <x v="8"/>
    <x v="0"/>
    <m/>
  </r>
  <r>
    <n v="3887"/>
    <s v="Unable to process your most recent Payment"/>
    <s v="Técnico Mesa de Ayuda, Externo"/>
    <d v="2014-04-28T00:00:00"/>
    <x v="0"/>
    <d v="2014-04-28T00:00:00"/>
    <x v="7"/>
    <x v="1"/>
    <x v="0"/>
    <x v="0"/>
    <d v="2014-04-29T00:00:00"/>
    <x v="0"/>
    <x v="27"/>
    <x v="8"/>
    <x v="0"/>
    <m/>
  </r>
  <r>
    <n v="3886"/>
    <s v="Teléfono, Conexiones"/>
    <s v="Hernandez Briones, Hans Alejandro, CAM"/>
    <d v="2014-04-25T00:00:00"/>
    <x v="0"/>
    <d v="2014-05-15T00:00:00"/>
    <x v="12"/>
    <x v="1"/>
    <x v="0"/>
    <x v="3"/>
    <d v="2014-05-07T00:00:00"/>
    <x v="0"/>
    <x v="26"/>
    <x v="6"/>
    <x v="3"/>
    <m/>
  </r>
  <r>
    <n v="3885"/>
    <s v="TELEFONO SIN MINUTOS"/>
    <s v="Belmar Ramirez, Nelson Andres, CAM"/>
    <d v="2014-04-28T00:00:00"/>
    <x v="0"/>
    <d v="2014-04-28T00:00:00"/>
    <x v="1"/>
    <x v="0"/>
    <x v="0"/>
    <x v="0"/>
    <d v="2014-04-29T00:00:00"/>
    <x v="0"/>
    <x v="27"/>
    <x v="8"/>
    <x v="0"/>
    <m/>
  </r>
  <r>
    <n v="3884"/>
    <s v=" escaner fotocopiadora RIcoh"/>
    <s v="Alarcon Soto, Maribel Viviana, CAM"/>
    <d v="2014-04-28T00:00:00"/>
    <x v="0"/>
    <d v="2014-04-28T00:00:00"/>
    <x v="3"/>
    <x v="1"/>
    <x v="0"/>
    <x v="0"/>
    <d v="2014-04-29T00:00:00"/>
    <x v="0"/>
    <x v="27"/>
    <x v="8"/>
    <x v="0"/>
    <m/>
  </r>
  <r>
    <n v="3883"/>
    <s v="Ingreso  Solicitud de PC"/>
    <s v="Dossi Muñoz, Carolina, CAM"/>
    <d v="2014-04-25T00:00:00"/>
    <x v="0"/>
    <d v="2014-04-25T00:00:00"/>
    <x v="0"/>
    <x v="0"/>
    <x v="0"/>
    <x v="0"/>
    <d v="2014-04-28T00:00:00"/>
    <x v="0"/>
    <x v="27"/>
    <x v="8"/>
    <x v="0"/>
    <m/>
  </r>
  <r>
    <n v="3882"/>
    <s v="RV: Acción Requerida: Administrador de Documento Rechazado Con Número de Error 3 mientras se procesa Solicitud Interna de Compra 300312020157"/>
    <s v="Santibañez Ordenes, Andres Alejandro, CAM"/>
    <d v="2014-04-25T00:00:00"/>
    <x v="0"/>
    <d v="2014-04-25T00:00:00"/>
    <x v="5"/>
    <x v="0"/>
    <x v="0"/>
    <x v="0"/>
    <d v="2014-04-28T00:00:00"/>
    <x v="0"/>
    <x v="27"/>
    <x v="8"/>
    <x v="0"/>
    <m/>
  </r>
  <r>
    <n v="3881"/>
    <s v="Action Required: Document Manager Failed With Error Number 3 while processing Solicitud Interna de Compra 300312020169"/>
    <s v="Orellana Dennett, Hernan, CAM"/>
    <d v="2014-04-25T00:00:00"/>
    <x v="0"/>
    <d v="2014-04-25T00:00:00"/>
    <x v="5"/>
    <x v="0"/>
    <x v="0"/>
    <x v="0"/>
    <d v="2014-04-28T00:00:00"/>
    <x v="0"/>
    <x v="27"/>
    <x v="8"/>
    <x v="0"/>
    <m/>
  </r>
  <r>
    <n v="3880"/>
    <s v="Excepciones Proxy -  “Custom_Proxy_Internet_Chile_2”"/>
    <s v="Ruz Salinas, Richard Alberto, CAM"/>
    <d v="2014-04-25T00:00:00"/>
    <x v="0"/>
    <d v="2014-04-25T00:00:00"/>
    <x v="7"/>
    <x v="1"/>
    <x v="0"/>
    <x v="0"/>
    <d v="2014-04-28T00:00:00"/>
    <x v="0"/>
    <x v="27"/>
    <x v="8"/>
    <x v="0"/>
    <m/>
  </r>
  <r>
    <n v="3879"/>
    <s v="Plataformar AIO - Gcia. Op. PATR"/>
    <s v="Contreras Orellana, Paulo Alberto, CAM"/>
    <d v="2014-04-24T00:00:00"/>
    <x v="0"/>
    <d v="2014-04-25T00:00:00"/>
    <x v="20"/>
    <x v="0"/>
    <x v="0"/>
    <x v="5"/>
    <d v="2014-04-30T00:00:00"/>
    <x v="0"/>
    <x v="27"/>
    <x v="8"/>
    <x v="0"/>
    <m/>
  </r>
  <r>
    <n v="3878"/>
    <s v="Alta Estacion de trabajo "/>
    <s v="Técnico Mesa de Ayuda, Externo"/>
    <d v="2014-04-25T00:00:00"/>
    <x v="0"/>
    <d v="2014-04-25T00:00:00"/>
    <x v="0"/>
    <x v="1"/>
    <x v="0"/>
    <x v="0"/>
    <d v="2014-04-28T00:00:00"/>
    <x v="0"/>
    <x v="27"/>
    <x v="8"/>
    <x v="0"/>
    <m/>
  </r>
  <r>
    <n v="3877"/>
    <s v="Revisar minutos a la fecha."/>
    <s v="Hormazábal Ortiz, Leonardo Antonio, CAM"/>
    <d v="2014-04-25T00:00:00"/>
    <x v="0"/>
    <d v="2014-04-25T00:00:00"/>
    <x v="1"/>
    <x v="0"/>
    <x v="1"/>
    <x v="0"/>
    <d v="2014-04-28T00:00:00"/>
    <x v="0"/>
    <x v="27"/>
    <x v="8"/>
    <x v="0"/>
    <m/>
  </r>
  <r>
    <n v="3876"/>
    <s v="Error al Validar"/>
    <s v="Llancao Catrinao, Emelina Veronica, CAM"/>
    <d v="2014-04-24T00:00:00"/>
    <x v="0"/>
    <d v="2014-04-24T00:00:00"/>
    <x v="5"/>
    <x v="1"/>
    <x v="0"/>
    <x v="0"/>
    <d v="2014-04-25T00:00:00"/>
    <x v="0"/>
    <x v="28"/>
    <x v="8"/>
    <x v="0"/>
    <m/>
  </r>
  <r>
    <n v="3875"/>
    <s v="Solicitud de Recurso"/>
    <s v="Baez Mella, Patricia Andrea, CAM"/>
    <d v="2014-04-24T00:00:00"/>
    <x v="0"/>
    <d v="2014-04-24T00:00:00"/>
    <x v="13"/>
    <x v="0"/>
    <x v="0"/>
    <x v="0"/>
    <d v="2014-04-25T00:00:00"/>
    <x v="0"/>
    <x v="28"/>
    <x v="8"/>
    <x v="0"/>
    <m/>
  </r>
  <r>
    <n v="3874"/>
    <s v="Ingreso supervisor Técnico mantenimiento Subterraneo "/>
    <s v="Dossi Muñoz, Carolina, CAM"/>
    <d v="2014-04-24T00:00:00"/>
    <x v="0"/>
    <d v="2014-04-24T00:00:00"/>
    <x v="0"/>
    <x v="0"/>
    <x v="0"/>
    <x v="0"/>
    <d v="2014-04-25T00:00:00"/>
    <x v="0"/>
    <x v="28"/>
    <x v="8"/>
    <x v="0"/>
    <m/>
  </r>
  <r>
    <n v="3873"/>
    <s v="Solicitud de movil"/>
    <s v="Zarate Avila, Moises, CAM"/>
    <d v="2014-04-24T00:00:00"/>
    <x v="0"/>
    <d v="2014-05-15T00:00:00"/>
    <x v="12"/>
    <x v="1"/>
    <x v="0"/>
    <x v="3"/>
    <d v="2014-05-06T00:00:00"/>
    <x v="0"/>
    <x v="26"/>
    <x v="6"/>
    <x v="3"/>
    <m/>
  </r>
  <r>
    <n v="3872"/>
    <s v="Alta Estacion de trabajo "/>
    <s v="Técnico Mesa de Ayuda, Externo"/>
    <d v="2014-04-24T00:00:00"/>
    <x v="0"/>
    <d v="2014-04-24T00:00:00"/>
    <x v="0"/>
    <x v="1"/>
    <x v="0"/>
    <x v="0"/>
    <d v="2014-04-25T00:00:00"/>
    <x v="0"/>
    <x v="28"/>
    <x v="8"/>
    <x v="0"/>
    <m/>
  </r>
  <r>
    <n v="3871"/>
    <s v="Plataformar AIO - Gcia. Op. GKNA"/>
    <s v="Contreras Orellana, Paulo Alberto, CAM"/>
    <d v="2014-04-24T00:00:00"/>
    <x v="0"/>
    <d v="2014-04-24T00:00:00"/>
    <x v="20"/>
    <x v="1"/>
    <x v="0"/>
    <x v="5"/>
    <d v="2014-04-30T00:00:00"/>
    <x v="0"/>
    <x v="27"/>
    <x v="8"/>
    <x v="0"/>
    <m/>
  </r>
  <r>
    <n v="3870"/>
    <s v="Obra BSA_Solicitud Cotización"/>
    <s v="Orellana Flores, Jose Manuel, CAM"/>
    <d v="2014-04-24T00:00:00"/>
    <x v="0"/>
    <d v="2014-04-24T00:00:00"/>
    <x v="7"/>
    <x v="1"/>
    <x v="0"/>
    <x v="0"/>
    <d v="2014-04-25T00:00:00"/>
    <x v="0"/>
    <x v="28"/>
    <x v="8"/>
    <x v="0"/>
    <m/>
  </r>
  <r>
    <n v="3869"/>
    <s v="Solicitud de equipo celular."/>
    <s v="Zarate Avila, Moises, CAM"/>
    <d v="2014-04-24T00:00:00"/>
    <x v="0"/>
    <d v="2014-05-15T00:00:00"/>
    <x v="12"/>
    <x v="1"/>
    <x v="0"/>
    <x v="3"/>
    <d v="2014-05-06T00:00:00"/>
    <x v="0"/>
    <x v="26"/>
    <x v="6"/>
    <x v="3"/>
    <m/>
  </r>
  <r>
    <n v="3868"/>
    <s v="ingreso  ADMINISTRATIVO DE LIQUIDACION Y FACTURACION"/>
    <s v="Dossi Muñoz, Carolina, CAM"/>
    <d v="2014-04-24T00:00:00"/>
    <x v="0"/>
    <d v="2014-04-24T00:00:00"/>
    <x v="0"/>
    <x v="0"/>
    <x v="0"/>
    <x v="0"/>
    <d v="2014-04-25T00:00:00"/>
    <x v="0"/>
    <x v="28"/>
    <x v="8"/>
    <x v="0"/>
    <m/>
  </r>
  <r>
    <n v="3867"/>
    <s v="Arreglo de Anexo"/>
    <s v="Gallardo Astudillo, Sebastian Alonso, CAM"/>
    <d v="2014-04-24T00:00:00"/>
    <x v="0"/>
    <d v="2014-04-24T00:00:00"/>
    <x v="2"/>
    <x v="1"/>
    <x v="0"/>
    <x v="0"/>
    <d v="2014-04-25T00:00:00"/>
    <x v="0"/>
    <x v="28"/>
    <x v="8"/>
    <x v="0"/>
    <m/>
  </r>
  <r>
    <n v="3866"/>
    <s v="porque no podemos ver esta pag...."/>
    <s v="Messenger Masot, Ingrid, CAM"/>
    <d v="2014-04-24T00:00:00"/>
    <x v="0"/>
    <d v="2014-04-24T00:00:00"/>
    <x v="7"/>
    <x v="1"/>
    <x v="0"/>
    <x v="0"/>
    <d v="2014-04-25T00:00:00"/>
    <x v="0"/>
    <x v="28"/>
    <x v="8"/>
    <x v="0"/>
    <m/>
  </r>
  <r>
    <n v="3865"/>
    <s v="Habilitación Perfil oracle cl130493777"/>
    <s v="Flores Ramirez, Alicia Alejandra, CAM"/>
    <d v="2014-04-24T00:00:00"/>
    <x v="0"/>
    <d v="2014-04-24T00:00:00"/>
    <x v="5"/>
    <x v="1"/>
    <x v="0"/>
    <x v="0"/>
    <d v="2014-04-25T00:00:00"/>
    <x v="0"/>
    <x v="28"/>
    <x v="8"/>
    <x v="0"/>
    <m/>
  </r>
  <r>
    <n v="3864"/>
    <s v="solicitud de tóner impresora San Miguel"/>
    <s v="Jorquera Sanhueza, Jeannette del Rosario, CAM"/>
    <d v="2014-04-24T00:00:00"/>
    <x v="0"/>
    <d v="2014-04-24T00:00:00"/>
    <x v="3"/>
    <x v="1"/>
    <x v="0"/>
    <x v="0"/>
    <d v="2014-04-25T00:00:00"/>
    <x v="0"/>
    <x v="28"/>
    <x v="8"/>
    <x v="0"/>
    <m/>
  </r>
  <r>
    <n v="3863"/>
    <s v="Configurar Perfil - CL191900979 JEGY"/>
    <s v="Castro Morales, Michel Fabian, CAM"/>
    <d v="2014-04-24T00:00:00"/>
    <x v="0"/>
    <d v="2014-04-24T00:00:00"/>
    <x v="12"/>
    <x v="1"/>
    <x v="0"/>
    <x v="3"/>
    <d v="2014-05-06T00:00:00"/>
    <x v="0"/>
    <x v="26"/>
    <x v="6"/>
    <x v="0"/>
    <m/>
  </r>
  <r>
    <n v="3862"/>
    <s v="Problemas con anexo."/>
    <s v="Salazar Henriquez, Jose Miguel, CAM"/>
    <d v="2014-04-24T00:00:00"/>
    <x v="0"/>
    <d v="2014-04-24T00:00:00"/>
    <x v="2"/>
    <x v="1"/>
    <x v="0"/>
    <x v="0"/>
    <d v="2014-04-25T00:00:00"/>
    <x v="0"/>
    <x v="28"/>
    <x v="8"/>
    <x v="0"/>
    <m/>
  </r>
  <r>
    <n v="3861"/>
    <s v="Anexo telefonico "/>
    <s v="Rojas Solis, Eladio Andres, CAM"/>
    <d v="2014-04-24T00:00:00"/>
    <x v="2"/>
    <d v="2014-04-24T00:00:00"/>
    <x v="2"/>
    <x v="0"/>
    <x v="0"/>
    <x v="0"/>
    <d v="2014-04-25T00:00:00"/>
    <x v="0"/>
    <x v="28"/>
    <x v="8"/>
    <x v="0"/>
    <m/>
  </r>
  <r>
    <n v="3860"/>
    <s v="Solicitud Teléfono Celular para Mario Hueicha"/>
    <s v="Abrigo Elgueda, Juan Andres, CAM"/>
    <d v="2014-04-22T00:00:00"/>
    <x v="0"/>
    <d v="2014-04-25T00:00:00"/>
    <x v="12"/>
    <x v="0"/>
    <x v="0"/>
    <x v="3"/>
    <d v="2014-05-02T00:00:00"/>
    <x v="0"/>
    <x v="27"/>
    <x v="6"/>
    <x v="0"/>
    <m/>
  </r>
  <r>
    <n v="3859"/>
    <s v="Favor dar acceso al Camfserver a Javiera Gajardo"/>
    <s v="Agüero Plaza, Luis Antonio, CAM"/>
    <d v="2014-04-24T00:00:00"/>
    <x v="0"/>
    <d v="2014-04-24T00:00:00"/>
    <x v="7"/>
    <x v="0"/>
    <x v="0"/>
    <x v="0"/>
    <d v="2014-04-25T00:00:00"/>
    <x v="0"/>
    <x v="28"/>
    <x v="8"/>
    <x v="0"/>
    <m/>
  </r>
  <r>
    <n v="3858"/>
    <s v="Compra de Chip telegestión Geronimode  Alderete"/>
    <s v="Araya Echeverria, Florencio Del Carmen, CAM"/>
    <d v="2014-04-24T00:00:00"/>
    <x v="0"/>
    <d v="2014-04-29T00:00:00"/>
    <x v="12"/>
    <x v="1"/>
    <x v="0"/>
    <x v="3"/>
    <d v="2014-05-06T00:00:00"/>
    <x v="0"/>
    <x v="26"/>
    <x v="6"/>
    <x v="0"/>
    <m/>
  </r>
  <r>
    <n v="3857"/>
    <s v="Baja Cuenta AD y Exchange Corporativo"/>
    <s v="Torrejón Osorio, Marcela Alejandra, CAM"/>
    <d v="2014-04-23T00:00:00"/>
    <x v="0"/>
    <d v="2014-04-24T00:00:00"/>
    <x v="0"/>
    <x v="1"/>
    <x v="0"/>
    <x v="0"/>
    <d v="2014-04-24T00:00:00"/>
    <x v="0"/>
    <x v="28"/>
    <x v="8"/>
    <x v="0"/>
    <m/>
  </r>
  <r>
    <n v="3856"/>
    <s v="HOSPITAL DE VIÑA"/>
    <s v="Pozo Garces, Juan Esteban, CAM"/>
    <d v="2014-04-24T00:00:00"/>
    <x v="0"/>
    <d v="2014-04-24T00:00:00"/>
    <x v="7"/>
    <x v="1"/>
    <x v="0"/>
    <x v="0"/>
    <d v="2014-04-25T00:00:00"/>
    <x v="0"/>
    <x v="28"/>
    <x v="8"/>
    <x v="0"/>
    <m/>
  </r>
  <r>
    <n v="3855"/>
    <s v="SOLICITUD DE GESTION - CAMBIOS EN LOGISTICA"/>
    <s v="Ruz Salinas, Richard Alberto, CAM"/>
    <d v="2014-04-24T00:00:00"/>
    <x v="0"/>
    <d v="2014-04-24T00:00:00"/>
    <x v="0"/>
    <x v="1"/>
    <x v="0"/>
    <x v="0"/>
    <d v="2014-04-25T00:00:00"/>
    <x v="0"/>
    <x v="28"/>
    <x v="8"/>
    <x v="0"/>
    <m/>
  </r>
  <r>
    <n v="3854"/>
    <s v="CAMBIO EQUIPO - REASIGNACIONES"/>
    <s v="Valdes Navarrete, David Exequiel, CAM"/>
    <d v="2014-04-23T00:00:00"/>
    <x v="0"/>
    <d v="2014-04-28T00:00:00"/>
    <x v="1"/>
    <x v="0"/>
    <x v="0"/>
    <x v="0"/>
    <d v="2014-04-24T00:00:00"/>
    <x v="0"/>
    <x v="28"/>
    <x v="8"/>
    <x v="3"/>
    <m/>
  </r>
  <r>
    <n v="3853"/>
    <s v="Contacto Ricoh "/>
    <s v="Palma Campos, Alejandra Beatriz, CAM"/>
    <d v="2014-04-23T00:00:00"/>
    <x v="0"/>
    <d v="2014-04-24T00:00:00"/>
    <x v="3"/>
    <x v="1"/>
    <x v="0"/>
    <x v="0"/>
    <d v="2014-04-24T00:00:00"/>
    <x v="0"/>
    <x v="28"/>
    <x v="8"/>
    <x v="0"/>
    <m/>
  </r>
  <r>
    <n v="3852"/>
    <s v="Desbloqueo Cuenta "/>
    <s v="Martin Martin, Robinson Aliro, CAM"/>
    <d v="2014-04-23T00:00:00"/>
    <x v="0"/>
    <d v="2014-04-23T00:00:00"/>
    <x v="0"/>
    <x v="1"/>
    <x v="0"/>
    <x v="0"/>
    <d v="2014-04-24T00:00:00"/>
    <x v="0"/>
    <x v="28"/>
    <x v="8"/>
    <x v="0"/>
    <m/>
  </r>
  <r>
    <n v="3851"/>
    <s v="Alta Estacion de trabajo "/>
    <s v="Técnico Mesa de Ayuda, Externo"/>
    <d v="2014-04-23T00:00:00"/>
    <x v="0"/>
    <d v="2014-04-23T00:00:00"/>
    <x v="0"/>
    <x v="1"/>
    <x v="0"/>
    <x v="0"/>
    <d v="2014-04-24T00:00:00"/>
    <x v="0"/>
    <x v="28"/>
    <x v="8"/>
    <x v="0"/>
    <m/>
  </r>
  <r>
    <n v="3850"/>
    <s v="Solicitud Minutos Celular"/>
    <s v="Jara San Martin, Rene Mauricio, CAM"/>
    <d v="2014-04-23T00:00:00"/>
    <x v="0"/>
    <d v="2014-04-23T00:00:00"/>
    <x v="1"/>
    <x v="1"/>
    <x v="0"/>
    <x v="0"/>
    <d v="2014-04-24T00:00:00"/>
    <x v="0"/>
    <x v="28"/>
    <x v="8"/>
    <x v="0"/>
    <m/>
  </r>
  <r>
    <n v="3849"/>
    <s v="Desbloqueo Cuenta Corporativa"/>
    <s v="Martin Martin, Robinson Aliro, CAM"/>
    <d v="2014-04-23T00:00:00"/>
    <x v="0"/>
    <d v="2014-04-23T00:00:00"/>
    <x v="0"/>
    <x v="0"/>
    <x v="0"/>
    <x v="0"/>
    <d v="2014-04-24T00:00:00"/>
    <x v="0"/>
    <x v="28"/>
    <x v="8"/>
    <x v="0"/>
    <m/>
  </r>
  <r>
    <n v="3848"/>
    <s v="Desbloqueo cta. dominio"/>
    <s v="Pino Salazar, Victor Alejandro, CAM"/>
    <d v="2014-04-23T00:00:00"/>
    <x v="0"/>
    <d v="2014-04-23T00:00:00"/>
    <x v="0"/>
    <x v="1"/>
    <x v="0"/>
    <x v="0"/>
    <d v="2014-04-24T00:00:00"/>
    <x v="0"/>
    <x v="28"/>
    <x v="8"/>
    <x v="0"/>
    <m/>
  </r>
  <r>
    <n v="3847"/>
    <s v="Plataformar AIO - Gcia. Op. MAHV"/>
    <s v="Contreras Orellana, Paulo Alberto, CAM"/>
    <d v="2014-04-23T00:00:00"/>
    <x v="0"/>
    <d v="2014-04-23T00:00:00"/>
    <x v="20"/>
    <x v="1"/>
    <x v="0"/>
    <x v="5"/>
    <d v="2014-04-29T00:00:00"/>
    <x v="0"/>
    <x v="27"/>
    <x v="8"/>
    <x v="0"/>
    <m/>
  </r>
  <r>
    <n v="3846"/>
    <s v="Skype Corporativo"/>
    <s v="Rozas Palomino, Paola Valezka, CAM"/>
    <d v="2014-04-23T00:00:00"/>
    <x v="0"/>
    <d v="2014-04-23T00:00:00"/>
    <x v="8"/>
    <x v="0"/>
    <x v="0"/>
    <x v="0"/>
    <d v="2014-04-24T00:00:00"/>
    <x v="0"/>
    <x v="28"/>
    <x v="8"/>
    <x v="0"/>
    <m/>
  </r>
  <r>
    <n v="3845"/>
    <s v="Solicitud ingreso listado de Scanner"/>
    <s v="Jerez Pérez, Marlene Alejandra, CAM"/>
    <d v="2014-04-23T00:00:00"/>
    <x v="0"/>
    <d v="2014-04-23T00:00:00"/>
    <x v="8"/>
    <x v="1"/>
    <x v="0"/>
    <x v="0"/>
    <d v="2014-04-24T00:00:00"/>
    <x v="0"/>
    <x v="28"/>
    <x v="8"/>
    <x v="0"/>
    <m/>
  </r>
  <r>
    <n v="3844"/>
    <s v="Anexo"/>
    <s v="Toro de la Puente, Ignacio Andrés, CAM"/>
    <d v="2014-04-23T00:00:00"/>
    <x v="0"/>
    <d v="2014-04-23T00:00:00"/>
    <x v="2"/>
    <x v="0"/>
    <x v="0"/>
    <x v="0"/>
    <d v="2014-04-24T00:00:00"/>
    <x v="0"/>
    <x v="28"/>
    <x v="8"/>
    <x v="0"/>
    <m/>
  </r>
  <r>
    <n v="3843"/>
    <s v="Computador Lucas Dominguez "/>
    <s v="Abarca Cerda, Cristian Andres, CAM"/>
    <d v="2014-04-23T00:00:00"/>
    <x v="0"/>
    <d v="2014-04-23T00:00:00"/>
    <x v="20"/>
    <x v="1"/>
    <x v="0"/>
    <x v="5"/>
    <d v="2014-04-29T00:00:00"/>
    <x v="0"/>
    <x v="27"/>
    <x v="8"/>
    <x v="0"/>
    <m/>
  </r>
  <r>
    <n v="3842"/>
    <s v="Minutos Net"/>
    <s v="Fuentes Maldonado, Gonzalo Eduardo, CAM"/>
    <d v="2014-04-23T00:00:00"/>
    <x v="0"/>
    <d v="2014-04-23T00:00:00"/>
    <x v="23"/>
    <x v="1"/>
    <x v="0"/>
    <x v="0"/>
    <d v="2014-04-24T00:00:00"/>
    <x v="0"/>
    <x v="28"/>
    <x v="8"/>
    <x v="0"/>
    <m/>
  </r>
  <r>
    <n v="3841"/>
    <s v="DND Activo - Anexo 2389 7890"/>
    <s v="Martinez Fuentealba, Victor Alonso, CAM"/>
    <d v="2014-04-22T00:00:00"/>
    <x v="0"/>
    <d v="2014-04-22T00:00:00"/>
    <x v="2"/>
    <x v="1"/>
    <x v="0"/>
    <x v="0"/>
    <d v="2014-04-23T00:00:00"/>
    <x v="0"/>
    <x v="28"/>
    <x v="8"/>
    <x v="0"/>
    <m/>
  </r>
  <r>
    <n v="3840"/>
    <s v="Renovación de celular  por falla"/>
    <s v="Gonzalez Reyes, Juan Jines, CAM"/>
    <d v="2014-04-21T00:00:00"/>
    <x v="0"/>
    <d v="2014-04-23T00:00:00"/>
    <x v="12"/>
    <x v="1"/>
    <x v="0"/>
    <x v="3"/>
    <d v="2014-04-30T00:00:00"/>
    <x v="0"/>
    <x v="27"/>
    <x v="8"/>
    <x v="0"/>
    <m/>
  </r>
  <r>
    <n v="3839"/>
    <s v="Importación COASIN"/>
    <s v="Martinez Muñoz, Ximena Del Rosario, CAM"/>
    <d v="2014-04-22T00:00:00"/>
    <x v="0"/>
    <d v="2014-04-22T00:00:00"/>
    <x v="5"/>
    <x v="1"/>
    <x v="0"/>
    <x v="0"/>
    <d v="2014-04-23T00:00:00"/>
    <x v="0"/>
    <x v="28"/>
    <x v="8"/>
    <x v="0"/>
    <m/>
  </r>
  <r>
    <n v="3838"/>
    <s v="Nueva solicitud TI"/>
    <s v="Zarate Avila, Moises, CAM"/>
    <d v="2014-04-22T00:00:00"/>
    <x v="0"/>
    <d v="2014-04-22T00:00:00"/>
    <x v="7"/>
    <x v="0"/>
    <x v="0"/>
    <x v="0"/>
    <d v="2014-04-23T00:00:00"/>
    <x v="0"/>
    <x v="28"/>
    <x v="8"/>
    <x v="0"/>
    <m/>
  </r>
  <r>
    <n v="3837"/>
    <s v="RV: Message from &quot;RNP002673602363&quot;"/>
    <s v="Caraa Carraha, Paula, CAM"/>
    <d v="2014-04-22T00:00:00"/>
    <x v="0"/>
    <d v="2014-04-22T00:00:00"/>
    <x v="15"/>
    <x v="0"/>
    <x v="0"/>
    <x v="4"/>
    <d v="2014-09-16T00:00:00"/>
    <x v="0"/>
    <x v="0"/>
    <x v="0"/>
    <x v="0"/>
    <m/>
  </r>
  <r>
    <n v="3836"/>
    <s v="Mantencion fotocopiadora telemedida "/>
    <s v="Caceres Sarabia, Francisco Antonio, CAM"/>
    <d v="2014-04-22T00:00:00"/>
    <x v="0"/>
    <d v="2014-04-22T00:00:00"/>
    <x v="3"/>
    <x v="0"/>
    <x v="0"/>
    <x v="0"/>
    <d v="2014-04-23T00:00:00"/>
    <x v="0"/>
    <x v="28"/>
    <x v="8"/>
    <x v="0"/>
    <m/>
  </r>
  <r>
    <n v="3835"/>
    <s v="Acceso compartido SSL"/>
    <s v="Garrido Saavedra, Mario Andres, CAM"/>
    <d v="2014-04-22T00:00:00"/>
    <x v="0"/>
    <d v="2014-04-22T00:00:00"/>
    <x v="7"/>
    <x v="1"/>
    <x v="0"/>
    <x v="0"/>
    <d v="2014-04-23T00:00:00"/>
    <x v="0"/>
    <x v="28"/>
    <x v="8"/>
    <x v="0"/>
    <m/>
  </r>
  <r>
    <n v="3834"/>
    <s v="problemas en el fono"/>
    <s v="Caraa Carraha, Paula, CAM"/>
    <d v="2014-04-22T00:00:00"/>
    <x v="0"/>
    <d v="2014-04-22T00:00:00"/>
    <x v="2"/>
    <x v="0"/>
    <x v="0"/>
    <x v="0"/>
    <d v="2014-04-23T00:00:00"/>
    <x v="0"/>
    <x v="28"/>
    <x v="8"/>
    <x v="0"/>
    <m/>
  </r>
  <r>
    <n v="3833"/>
    <s v="Reporte de Problemas en Oracle"/>
    <s v="Ureta Perez, Paola, CAM"/>
    <d v="2014-04-22T00:00:00"/>
    <x v="0"/>
    <d v="2014-04-22T00:00:00"/>
    <x v="5"/>
    <x v="0"/>
    <x v="0"/>
    <x v="0"/>
    <d v="2014-04-23T00:00:00"/>
    <x v="0"/>
    <x v="28"/>
    <x v="8"/>
    <x v="0"/>
    <m/>
  </r>
  <r>
    <n v="3832"/>
    <s v="Correo gpn@cam-la.com"/>
    <s v="Vasquez Opazo, Maria Jose, CAM"/>
    <d v="2014-04-22T00:00:00"/>
    <x v="0"/>
    <d v="2014-04-22T00:00:00"/>
    <x v="0"/>
    <x v="0"/>
    <x v="0"/>
    <x v="0"/>
    <d v="2014-04-23T00:00:00"/>
    <x v="0"/>
    <x v="28"/>
    <x v="8"/>
    <x v="0"/>
    <m/>
  </r>
  <r>
    <n v="3831"/>
    <s v="solicitud de minutos adicional"/>
    <s v="Contreras Orellana, Paulo Alberto, CAM"/>
    <d v="2014-04-22T00:00:00"/>
    <x v="0"/>
    <d v="2014-04-22T00:00:00"/>
    <x v="23"/>
    <x v="0"/>
    <x v="0"/>
    <x v="0"/>
    <d v="2014-04-23T00:00:00"/>
    <x v="0"/>
    <x v="28"/>
    <x v="8"/>
    <x v="0"/>
    <m/>
  </r>
  <r>
    <n v="3830"/>
    <s v="Instalación Señalizacion MT - Hermanos Cabot  Nº 7418 Las Condes"/>
    <s v="Ordenes Uribe, Francisco Javier, CAM"/>
    <d v="2014-04-22T00:00:00"/>
    <x v="0"/>
    <d v="2014-04-22T00:00:00"/>
    <x v="7"/>
    <x v="1"/>
    <x v="0"/>
    <x v="0"/>
    <d v="2014-04-23T00:00:00"/>
    <x v="0"/>
    <x v="28"/>
    <x v="8"/>
    <x v="0"/>
    <m/>
  </r>
  <r>
    <n v="3829"/>
    <s v="NC - Auxiliar de Cuentas a Pagar"/>
    <s v="Carrasco Briones, Rodrigo, CAM"/>
    <d v="2014-04-22T00:00:00"/>
    <x v="0"/>
    <d v="2014-04-22T00:00:00"/>
    <x v="5"/>
    <x v="0"/>
    <x v="0"/>
    <x v="0"/>
    <d v="2014-04-23T00:00:00"/>
    <x v="0"/>
    <x v="28"/>
    <x v="8"/>
    <x v="0"/>
    <m/>
  </r>
  <r>
    <n v="3828"/>
    <s v="SOLICITUD DE TONNER"/>
    <s v="Carrasco Velarde, Luis Alberto, CAM"/>
    <d v="2014-04-22T00:00:00"/>
    <x v="0"/>
    <d v="2014-04-22T00:00:00"/>
    <x v="3"/>
    <x v="0"/>
    <x v="0"/>
    <x v="0"/>
    <d v="2014-04-23T00:00:00"/>
    <x v="0"/>
    <x v="28"/>
    <x v="8"/>
    <x v="0"/>
    <m/>
  </r>
  <r>
    <n v="3827"/>
    <s v="Acceso Wi-Fi"/>
    <s v="Carrasco Briones, Rodrigo, CAM"/>
    <d v="2014-04-22T00:00:00"/>
    <x v="0"/>
    <d v="2014-04-23T00:00:00"/>
    <x v="15"/>
    <x v="1"/>
    <x v="0"/>
    <x v="4"/>
    <d v="2014-09-16T00:00:00"/>
    <x v="0"/>
    <x v="0"/>
    <x v="0"/>
    <x v="0"/>
    <m/>
  </r>
  <r>
    <n v="3826"/>
    <s v="Habilitación reporte oracle en filiales"/>
    <s v="Vasquez Opazo, Maria Jose, CAM"/>
    <d v="2014-04-22T00:00:00"/>
    <x v="0"/>
    <d v="2014-04-22T00:00:00"/>
    <x v="5"/>
    <x v="0"/>
    <x v="0"/>
    <x v="0"/>
    <d v="2014-04-23T00:00:00"/>
    <x v="0"/>
    <x v="28"/>
    <x v="8"/>
    <x v="0"/>
    <m/>
  </r>
  <r>
    <n v="3825"/>
    <s v="ingreso  Encargado de Permisos Municipales "/>
    <s v="Dossi Muñoz, Carolina, CAM"/>
    <d v="2014-04-22T00:00:00"/>
    <x v="0"/>
    <d v="2014-04-22T00:00:00"/>
    <x v="0"/>
    <x v="0"/>
    <x v="0"/>
    <x v="0"/>
    <d v="2014-04-23T00:00:00"/>
    <x v="0"/>
    <x v="28"/>
    <x v="8"/>
    <x v="0"/>
    <m/>
  </r>
  <r>
    <n v="3824"/>
    <s v="Compra equipo Lo Prado. "/>
    <s v="Belmar Ramirez, Nelson Andres, CAM"/>
    <d v="2014-04-22T00:00:00"/>
    <x v="0"/>
    <d v="2014-04-22T00:00:00"/>
    <x v="9"/>
    <x v="0"/>
    <x v="0"/>
    <x v="2"/>
    <d v="2014-05-07T00:00:00"/>
    <x v="0"/>
    <x v="26"/>
    <x v="6"/>
    <x v="0"/>
    <m/>
  </r>
  <r>
    <n v="3823"/>
    <s v="solicitud"/>
    <s v="Salinas Bustos, Max Leonardo, CAM"/>
    <d v="2014-04-21T00:00:00"/>
    <x v="0"/>
    <d v="2014-04-22T00:00:00"/>
    <x v="23"/>
    <x v="1"/>
    <x v="0"/>
    <x v="0"/>
    <d v="2014-04-22T00:00:00"/>
    <x v="0"/>
    <x v="28"/>
    <x v="8"/>
    <x v="0"/>
    <m/>
  </r>
  <r>
    <n v="3822"/>
    <s v="Configurar Perfil - CL141829602 MEBP"/>
    <s v="Abarca Cerda, Cristian Andres, CAM"/>
    <d v="2014-04-22T00:00:00"/>
    <x v="0"/>
    <d v="2014-04-22T00:00:00"/>
    <x v="20"/>
    <x v="0"/>
    <x v="0"/>
    <x v="5"/>
    <d v="2014-04-28T00:00:00"/>
    <x v="0"/>
    <x v="27"/>
    <x v="8"/>
    <x v="0"/>
    <m/>
  </r>
  <r>
    <n v="3821"/>
    <s v="Ingreso Terrenista "/>
    <s v="Dossi Muñoz, Carolina, CAM"/>
    <d v="2014-04-22T00:00:00"/>
    <x v="0"/>
    <d v="2014-04-22T00:00:00"/>
    <x v="0"/>
    <x v="1"/>
    <x v="0"/>
    <x v="0"/>
    <d v="2014-04-23T00:00:00"/>
    <x v="0"/>
    <x v="28"/>
    <x v="8"/>
    <x v="0"/>
    <m/>
  </r>
  <r>
    <n v="3820"/>
    <s v="Acceso Modulo Informe de Gastos"/>
    <s v="Brantt Zumarán, Claudia Andrea, CAM"/>
    <d v="2014-04-22T00:00:00"/>
    <x v="0"/>
    <d v="2014-04-22T00:00:00"/>
    <x v="5"/>
    <x v="1"/>
    <x v="0"/>
    <x v="0"/>
    <d v="2014-04-23T00:00:00"/>
    <x v="0"/>
    <x v="28"/>
    <x v="8"/>
    <x v="0"/>
    <m/>
  </r>
  <r>
    <n v="3819"/>
    <s v=" Clave azul?"/>
    <s v="Caraa Carraha, Paula, CAM"/>
    <d v="2014-04-21T00:00:00"/>
    <x v="2"/>
    <d v="2014-04-21T00:00:00"/>
    <x v="15"/>
    <x v="0"/>
    <x v="0"/>
    <x v="4"/>
    <d v="2014-09-15T00:00:00"/>
    <x v="0"/>
    <x v="0"/>
    <x v="0"/>
    <x v="0"/>
    <m/>
  </r>
  <r>
    <n v="3818"/>
    <s v="servicio técnico Ricoh"/>
    <s v="Caraa Carraha, Paula, CAM"/>
    <d v="2014-04-21T00:00:00"/>
    <x v="0"/>
    <d v="2014-04-22T00:00:00"/>
    <x v="3"/>
    <x v="0"/>
    <x v="0"/>
    <x v="0"/>
    <d v="2014-04-22T00:00:00"/>
    <x v="0"/>
    <x v="28"/>
    <x v="8"/>
    <x v="0"/>
    <m/>
  </r>
  <r>
    <n v="3817"/>
    <s v="Diferencias en  Reporte:  NC - Reporte de Facturas pendientes de recibir "/>
    <s v="Carrasco Briones, Rodrigo, CAM"/>
    <d v="2014-04-21T00:00:00"/>
    <x v="0"/>
    <d v="2014-04-22T00:00:00"/>
    <x v="5"/>
    <x v="0"/>
    <x v="0"/>
    <x v="0"/>
    <d v="2014-04-22T00:00:00"/>
    <x v="0"/>
    <x v="28"/>
    <x v="8"/>
    <x v="0"/>
    <m/>
  </r>
  <r>
    <n v="3816"/>
    <s v="ingreso Administrativa Servicio Medición"/>
    <s v="Dossi Muñoz, Carolina, CAM"/>
    <d v="2014-04-22T00:00:00"/>
    <x v="0"/>
    <d v="2014-04-22T00:00:00"/>
    <x v="0"/>
    <x v="0"/>
    <x v="0"/>
    <x v="0"/>
    <d v="2014-04-23T00:00:00"/>
    <x v="0"/>
    <x v="28"/>
    <x v="8"/>
    <x v="0"/>
    <m/>
  </r>
  <r>
    <n v="3815"/>
    <s v="SOLICITUD DE GESTION"/>
    <s v="Ruz Salinas, Richard Alberto, CAM"/>
    <d v="2014-04-22T00:00:00"/>
    <x v="0"/>
    <d v="2014-04-22T00:00:00"/>
    <x v="5"/>
    <x v="1"/>
    <x v="0"/>
    <x v="0"/>
    <d v="2014-04-23T00:00:00"/>
    <x v="0"/>
    <x v="28"/>
    <x v="8"/>
    <x v="0"/>
    <m/>
  </r>
  <r>
    <n v="3814"/>
    <s v="Acceso a Oracle."/>
    <s v="Carrasco Briones, Rodrigo, CAM"/>
    <d v="2014-04-21T00:00:00"/>
    <x v="0"/>
    <d v="2014-04-22T00:00:00"/>
    <x v="5"/>
    <x v="1"/>
    <x v="0"/>
    <x v="0"/>
    <d v="2014-04-22T00:00:00"/>
    <x v="0"/>
    <x v="28"/>
    <x v="8"/>
    <x v="0"/>
    <m/>
  </r>
  <r>
    <n v="3813"/>
    <s v="Error al Contabilizar"/>
    <s v="Llancao Catrinao, Emelina Veronica, CAM"/>
    <d v="2014-04-21T00:00:00"/>
    <x v="0"/>
    <d v="2014-04-22T00:00:00"/>
    <x v="5"/>
    <x v="0"/>
    <x v="0"/>
    <x v="0"/>
    <d v="2014-04-22T00:00:00"/>
    <x v="0"/>
    <x v="28"/>
    <x v="8"/>
    <x v="0"/>
    <m/>
  </r>
  <r>
    <n v="3812"/>
    <s v="Usuarios solicitados"/>
    <s v="Brantt Zumarán, Claudia Andrea, CAM"/>
    <d v="2014-04-21T00:00:00"/>
    <x v="0"/>
    <d v="2014-04-22T00:00:00"/>
    <x v="5"/>
    <x v="0"/>
    <x v="0"/>
    <x v="0"/>
    <d v="2014-04-22T00:00:00"/>
    <x v="0"/>
    <x v="28"/>
    <x v="8"/>
    <x v="0"/>
    <m/>
  </r>
  <r>
    <n v="3811"/>
    <s v="Expiro contraseña"/>
    <s v="Vera Sepulveda, Juan Carlos, CAM"/>
    <d v="2014-04-21T00:00:00"/>
    <x v="0"/>
    <d v="2014-04-21T00:00:00"/>
    <x v="0"/>
    <x v="0"/>
    <x v="0"/>
    <x v="0"/>
    <d v="2014-04-22T00:00:00"/>
    <x v="0"/>
    <x v="28"/>
    <x v="8"/>
    <x v="0"/>
    <m/>
  </r>
  <r>
    <n v="3810"/>
    <s v="Correos que no llegan"/>
    <s v="Banda Maulen, Luis Amable, CAM"/>
    <d v="2014-04-21T00:00:00"/>
    <x v="0"/>
    <d v="2014-04-25T00:00:00"/>
    <x v="15"/>
    <x v="1"/>
    <x v="0"/>
    <x v="4"/>
    <d v="2014-09-15T00:00:00"/>
    <x v="0"/>
    <x v="0"/>
    <x v="0"/>
    <x v="0"/>
    <m/>
  </r>
  <r>
    <n v="3809"/>
    <s v="TICKET 785281 - CUENTA DE RED ALTA "/>
    <s v="Dossi Muñoz, Carolina, CAM"/>
    <d v="2014-04-21T00:00:00"/>
    <x v="0"/>
    <d v="2014-04-21T00:00:00"/>
    <x v="0"/>
    <x v="0"/>
    <x v="0"/>
    <x v="0"/>
    <d v="2014-04-22T00:00:00"/>
    <x v="0"/>
    <x v="28"/>
    <x v="8"/>
    <x v="0"/>
    <m/>
  </r>
  <r>
    <n v="3808"/>
    <s v="no me deja entrar con el ID que me envian "/>
    <s v="Muñoz Contreras, Raul, CAM"/>
    <d v="2014-04-22T00:00:00"/>
    <x v="0"/>
    <d v="2014-04-22T00:00:00"/>
    <x v="5"/>
    <x v="0"/>
    <x v="0"/>
    <x v="0"/>
    <d v="2014-04-23T00:00:00"/>
    <x v="0"/>
    <x v="28"/>
    <x v="8"/>
    <x v="0"/>
    <m/>
  </r>
  <r>
    <n v="3807"/>
    <s v="Alta Cuenta Corporativa AD y Exchange"/>
    <s v="Dossi Muñoz, Carolina, CAM"/>
    <d v="2014-04-21T00:00:00"/>
    <x v="0"/>
    <d v="2014-04-21T00:00:00"/>
    <x v="0"/>
    <x v="0"/>
    <x v="0"/>
    <x v="0"/>
    <d v="2014-04-22T00:00:00"/>
    <x v="0"/>
    <x v="28"/>
    <x v="8"/>
    <x v="0"/>
    <m/>
  </r>
  <r>
    <n v="3806"/>
    <s v="correos "/>
    <s v="Pardo Paez, Samuel Enrique, CAM"/>
    <d v="2014-04-22T00:00:00"/>
    <x v="0"/>
    <d v="2014-04-22T00:00:00"/>
    <x v="0"/>
    <x v="0"/>
    <x v="0"/>
    <x v="0"/>
    <d v="2014-04-23T00:00:00"/>
    <x v="0"/>
    <x v="28"/>
    <x v="8"/>
    <x v="0"/>
    <m/>
  </r>
  <r>
    <n v="3805"/>
    <s v="Plataformar AIO - Gcia. Op. JVS"/>
    <s v="Barraza Ramos, Boris, CAM"/>
    <d v="2014-04-22T00:00:00"/>
    <x v="0"/>
    <d v="2014-04-22T00:00:00"/>
    <x v="20"/>
    <x v="0"/>
    <x v="0"/>
    <x v="5"/>
    <d v="2014-04-28T00:00:00"/>
    <x v="0"/>
    <x v="27"/>
    <x v="8"/>
    <x v="0"/>
    <m/>
  </r>
  <r>
    <n v="3804"/>
    <s v="Clave bloqueada"/>
    <s v="Carrasco Velarde, Luis Alberto, CAM"/>
    <d v="2014-04-22T00:00:00"/>
    <x v="0"/>
    <d v="2014-04-22T00:00:00"/>
    <x v="0"/>
    <x v="0"/>
    <x v="0"/>
    <x v="0"/>
    <d v="2014-04-23T00:00:00"/>
    <x v="0"/>
    <x v="28"/>
    <x v="8"/>
    <x v="0"/>
    <m/>
  </r>
  <r>
    <n v="3803"/>
    <s v="Plataformar AIO - Gcia. Op. PMAR"/>
    <s v="Garay Espinoza, Jorge Andres, CAM"/>
    <d v="2014-04-22T00:00:00"/>
    <x v="0"/>
    <d v="2014-04-22T00:00:00"/>
    <x v="20"/>
    <x v="0"/>
    <x v="0"/>
    <x v="5"/>
    <d v="2014-04-28T00:00:00"/>
    <x v="0"/>
    <x v="27"/>
    <x v="8"/>
    <x v="0"/>
    <m/>
  </r>
  <r>
    <n v="3802"/>
    <s v="Alta Estacion de trabajo "/>
    <s v="Técnico Mesa de Ayuda, Externo"/>
    <d v="2014-04-22T00:00:00"/>
    <x v="0"/>
    <d v="2014-04-22T00:00:00"/>
    <x v="0"/>
    <x v="1"/>
    <x v="0"/>
    <x v="0"/>
    <d v="2014-04-23T00:00:00"/>
    <x v="0"/>
    <x v="28"/>
    <x v="8"/>
    <x v="0"/>
    <m/>
  </r>
  <r>
    <n v="3801"/>
    <s v="Cuenta de red bloqueada"/>
    <s v="Caceres Sarabia, Francisco Antonio, CAM"/>
    <d v="2014-04-22T00:00:00"/>
    <x v="0"/>
    <d v="2014-04-22T00:00:00"/>
    <x v="0"/>
    <x v="0"/>
    <x v="0"/>
    <x v="0"/>
    <d v="2014-04-23T00:00:00"/>
    <x v="0"/>
    <x v="28"/>
    <x v="8"/>
    <x v="0"/>
    <m/>
  </r>
  <r>
    <n v="3800"/>
    <s v="Celular no recibe correo"/>
    <s v="Peñaloza Ordenes, Enrique Antonio, CAM"/>
    <d v="2014-04-22T00:00:00"/>
    <x v="0"/>
    <d v="2014-04-22T00:00:00"/>
    <x v="23"/>
    <x v="1"/>
    <x v="0"/>
    <x v="0"/>
    <d v="2014-04-23T00:00:00"/>
    <x v="0"/>
    <x v="28"/>
    <x v="8"/>
    <x v="0"/>
    <m/>
  </r>
  <r>
    <n v="3799"/>
    <s v="Configuración de anexo"/>
    <s v="Soto Nuñez, Carlos Alexis, CAM"/>
    <d v="2014-04-21T00:00:00"/>
    <x v="0"/>
    <d v="2014-04-21T00:00:00"/>
    <x v="2"/>
    <x v="0"/>
    <x v="0"/>
    <x v="0"/>
    <d v="2014-04-22T00:00:00"/>
    <x v="0"/>
    <x v="28"/>
    <x v="8"/>
    <x v="0"/>
    <m/>
  </r>
  <r>
    <n v="3798"/>
    <s v="Alta Estacion de trabajo "/>
    <s v="Técnico Mesa de Ayuda, Externo"/>
    <d v="2014-04-21T00:00:00"/>
    <x v="0"/>
    <d v="2014-04-21T00:00:00"/>
    <x v="0"/>
    <x v="1"/>
    <x v="0"/>
    <x v="0"/>
    <d v="2014-04-22T00:00:00"/>
    <x v="0"/>
    <x v="28"/>
    <x v="8"/>
    <x v="0"/>
    <m/>
  </r>
  <r>
    <n v="3797"/>
    <s v="Plataformar Asignación NTB - AGE MEHC"/>
    <s v="Abrigo Elgueda, Juan Andres, CAM"/>
    <d v="2014-04-21T00:00:00"/>
    <x v="0"/>
    <d v="2014-04-22T00:00:00"/>
    <x v="20"/>
    <x v="0"/>
    <x v="0"/>
    <x v="5"/>
    <d v="2014-04-25T00:00:00"/>
    <x v="0"/>
    <x v="28"/>
    <x v="8"/>
    <x v="0"/>
    <m/>
  </r>
  <r>
    <n v="3796"/>
    <s v="Acceso a disco compartido "/>
    <s v="Vasquez Opazo, Maria Jose, CAM"/>
    <d v="2014-04-21T00:00:00"/>
    <x v="0"/>
    <d v="2014-04-21T00:00:00"/>
    <x v="7"/>
    <x v="1"/>
    <x v="0"/>
    <x v="0"/>
    <d v="2014-04-22T00:00:00"/>
    <x v="0"/>
    <x v="28"/>
    <x v="8"/>
    <x v="0"/>
    <m/>
  </r>
  <r>
    <n v="3795"/>
    <s v="Alta Estacion de trabajo "/>
    <s v="Técnico Mesa de Ayuda, Externo"/>
    <d v="2014-04-21T00:00:00"/>
    <x v="0"/>
    <d v="2014-04-21T00:00:00"/>
    <x v="0"/>
    <x v="1"/>
    <x v="0"/>
    <x v="0"/>
    <d v="2014-04-22T00:00:00"/>
    <x v="0"/>
    <x v="28"/>
    <x v="8"/>
    <x v="0"/>
    <m/>
  </r>
  <r>
    <n v="3794"/>
    <s v="Móviles sólo llamado emergencia. Móvil 6 1933219  (Cristian Riquelme)"/>
    <s v="Hernandez Briones, Hans Alejandro, CAM"/>
    <d v="2014-04-17T00:00:00"/>
    <x v="0"/>
    <d v="2014-04-21T00:00:00"/>
    <x v="23"/>
    <x v="1"/>
    <x v="0"/>
    <x v="0"/>
    <d v="2014-04-21T00:00:00"/>
    <x v="0"/>
    <x v="28"/>
    <x v="8"/>
    <x v="0"/>
    <m/>
  </r>
  <r>
    <n v="3793"/>
    <s v="Agregar números COS Guardias"/>
    <s v="Duarte Fuentes, Luis Alfredo, CAM"/>
    <d v="2014-04-21T00:00:00"/>
    <x v="0"/>
    <d v="2014-04-21T00:00:00"/>
    <x v="2"/>
    <x v="1"/>
    <x v="0"/>
    <x v="0"/>
    <d v="2014-04-22T00:00:00"/>
    <x v="0"/>
    <x v="28"/>
    <x v="8"/>
    <x v="0"/>
    <m/>
  </r>
  <r>
    <n v="3792"/>
    <s v="No permite ingresar el dominio"/>
    <s v="Belmar Ramirez, Nelson Andres, CAM"/>
    <d v="2014-04-21T00:00:00"/>
    <x v="0"/>
    <d v="2014-04-21T00:00:00"/>
    <x v="0"/>
    <x v="0"/>
    <x v="0"/>
    <x v="0"/>
    <d v="2014-04-22T00:00:00"/>
    <x v="0"/>
    <x v="28"/>
    <x v="8"/>
    <x v="0"/>
    <m/>
  </r>
  <r>
    <n v="3791"/>
    <s v="Solicitud de atención"/>
    <s v="Costa Campos, Juan, CAM"/>
    <d v="2014-04-21T00:00:00"/>
    <x v="0"/>
    <d v="2014-04-21T00:00:00"/>
    <x v="8"/>
    <x v="0"/>
    <x v="0"/>
    <x v="0"/>
    <d v="2014-04-22T00:00:00"/>
    <x v="0"/>
    <x v="28"/>
    <x v="8"/>
    <x v="0"/>
    <m/>
  </r>
  <r>
    <n v="3790"/>
    <s v="Favor devolver minutos NET 90202762"/>
    <s v="Morales Diaz, Mauricio Enrique, CAM"/>
    <d v="2014-04-18T00:00:00"/>
    <x v="0"/>
    <d v="2014-04-18T00:00:00"/>
    <x v="1"/>
    <x v="0"/>
    <x v="1"/>
    <x v="0"/>
    <d v="2014-04-21T00:00:00"/>
    <x v="0"/>
    <x v="28"/>
    <x v="8"/>
    <x v="0"/>
    <m/>
  </r>
  <r>
    <n v="3789"/>
    <s v="Solicitudes de contratiación"/>
    <s v="Dossi Muñoz, Carolina, CAM"/>
    <d v="2014-04-17T00:00:00"/>
    <x v="0"/>
    <d v="2014-04-17T00:00:00"/>
    <x v="0"/>
    <x v="0"/>
    <x v="0"/>
    <x v="0"/>
    <d v="2014-04-21T00:00:00"/>
    <x v="0"/>
    <x v="28"/>
    <x v="8"/>
    <x v="0"/>
    <m/>
  </r>
  <r>
    <n v="3788"/>
    <s v="Ingreso EGE SOT"/>
    <s v="Dossi Muñoz, Carolina, CAM"/>
    <d v="2014-04-17T00:00:00"/>
    <x v="0"/>
    <d v="2014-04-17T00:00:00"/>
    <x v="0"/>
    <x v="1"/>
    <x v="0"/>
    <x v="0"/>
    <d v="2014-04-21T00:00:00"/>
    <x v="0"/>
    <x v="28"/>
    <x v="8"/>
    <x v="0"/>
    <m/>
  </r>
  <r>
    <n v="3787"/>
    <s v="Desbloquear cuenta de dominio"/>
    <s v="Pino Salazar, Victor Alejandro, CAM"/>
    <d v="2014-04-17T00:00:00"/>
    <x v="0"/>
    <d v="2014-04-17T00:00:00"/>
    <x v="21"/>
    <x v="0"/>
    <x v="0"/>
    <x v="0"/>
    <d v="2014-04-21T00:00:00"/>
    <x v="0"/>
    <x v="28"/>
    <x v="8"/>
    <x v="0"/>
    <m/>
  </r>
  <r>
    <n v="3786"/>
    <s v="Solicitud"/>
    <s v="Perez Santibanez, Maria Valeska, CAM"/>
    <d v="2014-04-17T00:00:00"/>
    <x v="0"/>
    <d v="2014-04-17T00:00:00"/>
    <x v="2"/>
    <x v="1"/>
    <x v="0"/>
    <x v="0"/>
    <d v="2014-04-21T00:00:00"/>
    <x v="0"/>
    <x v="28"/>
    <x v="8"/>
    <x v="0"/>
    <m/>
  </r>
  <r>
    <n v="3785"/>
    <s v="Creación CL "/>
    <s v="Dossi Muñoz, Carolina, CAM"/>
    <d v="2014-04-17T00:00:00"/>
    <x v="0"/>
    <d v="2014-04-21T00:00:00"/>
    <x v="0"/>
    <x v="0"/>
    <x v="0"/>
    <x v="0"/>
    <d v="2014-04-21T00:00:00"/>
    <x v="0"/>
    <x v="28"/>
    <x v="8"/>
    <x v="0"/>
    <m/>
  </r>
  <r>
    <n v="3784"/>
    <s v="Oracle"/>
    <s v="Jara Soto, Camila Estefani, CAM"/>
    <d v="2014-04-17T00:00:00"/>
    <x v="0"/>
    <d v="2014-04-17T00:00:00"/>
    <x v="5"/>
    <x v="0"/>
    <x v="0"/>
    <x v="0"/>
    <d v="2014-04-21T00:00:00"/>
    <x v="0"/>
    <x v="28"/>
    <x v="8"/>
    <x v="0"/>
    <m/>
  </r>
  <r>
    <n v="3783"/>
    <s v="Devolución Minutos On Net - Abonado 90158357"/>
    <s v="Morales Diaz, Mauricio Enrique, CAM"/>
    <d v="2014-04-17T00:00:00"/>
    <x v="0"/>
    <d v="2014-04-17T00:00:00"/>
    <x v="1"/>
    <x v="1"/>
    <x v="1"/>
    <x v="0"/>
    <d v="2014-04-21T00:00:00"/>
    <x v="0"/>
    <x v="28"/>
    <x v="8"/>
    <x v="0"/>
    <m/>
  </r>
  <r>
    <n v="3782"/>
    <s v="Minutos on-net"/>
    <s v="Arenas Arredondo, Manuel Danilo, CAM"/>
    <d v="2014-04-17T00:00:00"/>
    <x v="0"/>
    <d v="2014-04-17T00:00:00"/>
    <x v="1"/>
    <x v="0"/>
    <x v="0"/>
    <x v="0"/>
    <d v="2014-04-21T00:00:00"/>
    <x v="0"/>
    <x v="28"/>
    <x v="8"/>
    <x v="0"/>
    <m/>
  </r>
  <r>
    <n v="3781"/>
    <s v="Alta Equipos"/>
    <s v="Técnico Mesa de Ayuda, Externo"/>
    <d v="2014-04-17T00:00:00"/>
    <x v="0"/>
    <d v="2014-04-17T00:00:00"/>
    <x v="0"/>
    <x v="0"/>
    <x v="0"/>
    <x v="0"/>
    <d v="2014-04-21T00:00:00"/>
    <x v="0"/>
    <x v="28"/>
    <x v="8"/>
    <x v="0"/>
    <m/>
  </r>
  <r>
    <n v="3780"/>
    <s v="configurar scanner"/>
    <s v="Costa Campos, Juan, CAM"/>
    <d v="2014-04-17T00:00:00"/>
    <x v="0"/>
    <d v="2014-04-17T00:00:00"/>
    <x v="8"/>
    <x v="0"/>
    <x v="0"/>
    <x v="0"/>
    <d v="2014-04-21T00:00:00"/>
    <x v="0"/>
    <x v="28"/>
    <x v="8"/>
    <x v="0"/>
    <m/>
  </r>
  <r>
    <n v="3779"/>
    <s v="Restitución de minutos"/>
    <s v="Pincheira Tripainao, Elizabeth Alejandra, CAM"/>
    <d v="2014-04-17T00:00:00"/>
    <x v="0"/>
    <d v="2014-04-17T00:00:00"/>
    <x v="1"/>
    <x v="1"/>
    <x v="0"/>
    <x v="0"/>
    <d v="2014-04-21T00:00:00"/>
    <x v="0"/>
    <x v="28"/>
    <x v="8"/>
    <x v="0"/>
    <m/>
  </r>
  <r>
    <n v="3778"/>
    <s v="Minutos on-net"/>
    <s v="Zepeda Perez, Rodrigo, CAM"/>
    <d v="2014-04-17T00:00:00"/>
    <x v="0"/>
    <d v="2014-04-17T00:00:00"/>
    <x v="1"/>
    <x v="0"/>
    <x v="0"/>
    <x v="0"/>
    <d v="2014-04-21T00:00:00"/>
    <x v="0"/>
    <x v="28"/>
    <x v="8"/>
    <x v="0"/>
    <m/>
  </r>
  <r>
    <n v="3777"/>
    <s v="Minutos extras"/>
    <s v="Vasquez Ramirez, Enzo Omar, CAM"/>
    <d v="2014-04-17T00:00:00"/>
    <x v="0"/>
    <d v="2014-04-17T00:00:00"/>
    <x v="1"/>
    <x v="1"/>
    <x v="0"/>
    <x v="0"/>
    <d v="2014-04-21T00:00:00"/>
    <x v="0"/>
    <x v="28"/>
    <x v="8"/>
    <x v="0"/>
    <m/>
  </r>
  <r>
    <n v="3776"/>
    <s v="Cambio de Telefono"/>
    <s v="Toro de la Puente, Ignacio Andrés, CAM"/>
    <d v="2014-04-17T00:00:00"/>
    <x v="0"/>
    <d v="2014-04-17T00:00:00"/>
    <x v="2"/>
    <x v="1"/>
    <x v="0"/>
    <x v="0"/>
    <d v="2014-04-21T00:00:00"/>
    <x v="0"/>
    <x v="28"/>
    <x v="8"/>
    <x v="0"/>
    <m/>
  </r>
  <r>
    <n v="3775"/>
    <s v="Acceso Correo Urbanizaciones"/>
    <s v="Nilo Elgueta, Cristobal Ignacio, CAM"/>
    <d v="2014-04-17T00:00:00"/>
    <x v="0"/>
    <d v="2014-04-17T00:00:00"/>
    <x v="0"/>
    <x v="0"/>
    <x v="0"/>
    <x v="0"/>
    <d v="2014-04-21T00:00:00"/>
    <x v="0"/>
    <x v="28"/>
    <x v="8"/>
    <x v="0"/>
    <m/>
  </r>
  <r>
    <n v="3774"/>
    <s v="Correo"/>
    <s v="Ponce Alvarez, Felipe, CAM"/>
    <d v="2014-04-17T00:00:00"/>
    <x v="0"/>
    <d v="2014-04-17T00:00:00"/>
    <x v="0"/>
    <x v="0"/>
    <x v="0"/>
    <x v="0"/>
    <d v="2014-04-21T00:00:00"/>
    <x v="0"/>
    <x v="28"/>
    <x v="8"/>
    <x v="0"/>
    <m/>
  </r>
  <r>
    <n v="3773"/>
    <s v="instalador adicional para masivo"/>
    <s v="Monardes Letelier, Israel Rodolfo, CAM"/>
    <d v="2014-04-17T00:00:00"/>
    <x v="0"/>
    <d v="2014-04-17T00:00:00"/>
    <x v="15"/>
    <x v="0"/>
    <x v="0"/>
    <x v="4"/>
    <d v="2014-09-12T00:00:00"/>
    <x v="0"/>
    <x v="3"/>
    <x v="0"/>
    <x v="0"/>
    <m/>
  </r>
  <r>
    <n v="3772"/>
    <s v="Carga de minutos"/>
    <s v="Bascuñan Reyes, Juan Ignacio, CAM"/>
    <d v="2014-04-16T00:00:00"/>
    <x v="0"/>
    <d v="2014-04-16T00:00:00"/>
    <x v="1"/>
    <x v="1"/>
    <x v="0"/>
    <x v="0"/>
    <d v="2014-04-17T00:00:00"/>
    <x v="0"/>
    <x v="29"/>
    <x v="8"/>
    <x v="0"/>
    <m/>
  </r>
  <r>
    <n v="3771"/>
    <s v="Cambio Contraseña"/>
    <s v="Abrigo Elgueda, Juan Andres, CAM"/>
    <d v="2014-04-16T00:00:00"/>
    <x v="0"/>
    <d v="2014-04-16T00:00:00"/>
    <x v="0"/>
    <x v="1"/>
    <x v="0"/>
    <x v="0"/>
    <d v="2014-04-17T00:00:00"/>
    <x v="0"/>
    <x v="29"/>
    <x v="8"/>
    <x v="0"/>
    <m/>
  </r>
  <r>
    <n v="3770"/>
    <s v="proceso de importación "/>
    <s v="Martinez Muñoz, Ximena Del Rosario, CAM"/>
    <d v="2014-04-16T00:00:00"/>
    <x v="0"/>
    <d v="2014-04-16T00:00:00"/>
    <x v="5"/>
    <x v="0"/>
    <x v="0"/>
    <x v="0"/>
    <d v="2014-04-17T00:00:00"/>
    <x v="0"/>
    <x v="29"/>
    <x v="8"/>
    <x v="0"/>
    <m/>
  </r>
  <r>
    <n v="3769"/>
    <s v="Minutos NET"/>
    <s v="Morales Diaz, Mauricio Enrique, CAM"/>
    <d v="2014-04-16T00:00:00"/>
    <x v="0"/>
    <d v="2014-04-16T00:00:00"/>
    <x v="1"/>
    <x v="1"/>
    <x v="0"/>
    <x v="0"/>
    <d v="2014-04-17T00:00:00"/>
    <x v="0"/>
    <x v="29"/>
    <x v="8"/>
    <x v="0"/>
    <m/>
  </r>
  <r>
    <n v="3768"/>
    <s v="Minutos NET 61933491"/>
    <s v="Morales Diaz, Mauricio Enrique, CAM"/>
    <d v="2014-04-16T00:00:00"/>
    <x v="0"/>
    <d v="2014-04-16T00:00:00"/>
    <x v="1"/>
    <x v="0"/>
    <x v="0"/>
    <x v="0"/>
    <d v="2014-04-17T00:00:00"/>
    <x v="0"/>
    <x v="29"/>
    <x v="8"/>
    <x v="0"/>
    <m/>
  </r>
  <r>
    <n v="3767"/>
    <s v="Consulta por capacidad de Bandeja de Entrada."/>
    <s v="Hormazábal Ortiz, Leonardo Antonio, CAM"/>
    <d v="2014-04-16T00:00:00"/>
    <x v="0"/>
    <d v="2014-04-16T00:00:00"/>
    <x v="0"/>
    <x v="0"/>
    <x v="1"/>
    <x v="0"/>
    <d v="2014-04-17T00:00:00"/>
    <x v="0"/>
    <x v="29"/>
    <x v="8"/>
    <x v="0"/>
    <m/>
  </r>
  <r>
    <n v="3766"/>
    <s v="Autorización Impresora"/>
    <s v="Leiva Cortazar, Edgardo Andres, CAM"/>
    <d v="2014-04-16T00:00:00"/>
    <x v="0"/>
    <d v="2014-04-16T00:00:00"/>
    <x v="1"/>
    <x v="0"/>
    <x v="0"/>
    <x v="0"/>
    <d v="2014-04-17T00:00:00"/>
    <x v="0"/>
    <x v="29"/>
    <x v="8"/>
    <x v="0"/>
    <m/>
  </r>
  <r>
    <n v="3765"/>
    <s v="Celular 95477113"/>
    <s v="Alcarruz Bernal, Cristian Erwin, CAM"/>
    <d v="2014-04-16T00:00:00"/>
    <x v="0"/>
    <d v="2014-04-16T00:00:00"/>
    <x v="1"/>
    <x v="1"/>
    <x v="0"/>
    <x v="0"/>
    <d v="2014-04-17T00:00:00"/>
    <x v="0"/>
    <x v="29"/>
    <x v="8"/>
    <x v="0"/>
    <m/>
  </r>
  <r>
    <n v="3764"/>
    <s v="Restitucion de Minutos "/>
    <s v="Lagos Acuña, Christopher Joseph, CAM"/>
    <d v="2014-04-16T00:00:00"/>
    <x v="0"/>
    <d v="2014-04-16T00:00:00"/>
    <x v="23"/>
    <x v="1"/>
    <x v="0"/>
    <x v="0"/>
    <d v="2014-04-17T00:00:00"/>
    <x v="0"/>
    <x v="29"/>
    <x v="8"/>
    <x v="0"/>
    <m/>
  </r>
  <r>
    <n v="3763"/>
    <s v="Cambio teléfono"/>
    <s v="Vargas Oteiza, Flavia, CAM"/>
    <d v="2014-04-16T00:00:00"/>
    <x v="0"/>
    <d v="2014-04-16T00:00:00"/>
    <x v="2"/>
    <x v="1"/>
    <x v="0"/>
    <x v="0"/>
    <d v="2014-04-17T00:00:00"/>
    <x v="0"/>
    <x v="29"/>
    <x v="8"/>
    <x v="0"/>
    <m/>
  </r>
  <r>
    <n v="3762"/>
    <s v="Minutos NET 97468944"/>
    <s v="Morales Diaz, Mauricio Enrique, CAM"/>
    <d v="2014-04-16T00:00:00"/>
    <x v="0"/>
    <d v="2014-04-16T00:00:00"/>
    <x v="1"/>
    <x v="0"/>
    <x v="0"/>
    <x v="0"/>
    <d v="2014-04-17T00:00:00"/>
    <x v="0"/>
    <x v="29"/>
    <x v="8"/>
    <x v="0"/>
    <m/>
  </r>
  <r>
    <n v="3761"/>
    <s v="Activacion de minutos Empresa N° de telefono : 7-1415017"/>
    <s v="Ponce Dinamarca, Pablo Ernesto, CAM"/>
    <d v="2014-04-16T00:00:00"/>
    <x v="0"/>
    <d v="2014-04-16T00:00:00"/>
    <x v="1"/>
    <x v="0"/>
    <x v="0"/>
    <x v="0"/>
    <d v="2014-04-17T00:00:00"/>
    <x v="0"/>
    <x v="29"/>
    <x v="8"/>
    <x v="0"/>
    <m/>
  </r>
  <r>
    <n v="3760"/>
    <s v="Consulta de minutos"/>
    <s v="Pincheira Tripainao, Elizabeth Alejandra, CAM"/>
    <d v="2014-04-16T00:00:00"/>
    <x v="0"/>
    <d v="2014-04-16T00:00:00"/>
    <x v="1"/>
    <x v="1"/>
    <x v="0"/>
    <x v="0"/>
    <d v="2014-04-17T00:00:00"/>
    <x v="0"/>
    <x v="29"/>
    <x v="8"/>
    <x v="0"/>
    <m/>
  </r>
  <r>
    <n v="3759"/>
    <s v="Minutos On Net"/>
    <s v="Abrigo Elgueda, Juan Andres, CAM"/>
    <d v="2014-04-16T00:00:00"/>
    <x v="0"/>
    <d v="2014-04-16T00:00:00"/>
    <x v="1"/>
    <x v="0"/>
    <x v="0"/>
    <x v="0"/>
    <d v="2014-04-17T00:00:00"/>
    <x v="0"/>
    <x v="29"/>
    <x v="8"/>
    <x v="0"/>
    <m/>
  </r>
  <r>
    <n v="3758"/>
    <s v="Minutos Celular "/>
    <s v="Martinez Fuentealba, Victor Alonso, CAM"/>
    <d v="2014-04-16T00:00:00"/>
    <x v="0"/>
    <d v="2014-04-16T00:00:00"/>
    <x v="1"/>
    <x v="1"/>
    <x v="0"/>
    <x v="0"/>
    <d v="2014-04-17T00:00:00"/>
    <x v="0"/>
    <x v="29"/>
    <x v="8"/>
    <x v="0"/>
    <m/>
  </r>
  <r>
    <n v="3757"/>
    <s v="Configurar dirección en Scanner"/>
    <s v="Duarte Fuentes, Luis Alfredo, CAM"/>
    <d v="2014-04-16T00:00:00"/>
    <x v="0"/>
    <d v="2014-04-16T00:00:00"/>
    <x v="8"/>
    <x v="0"/>
    <x v="0"/>
    <x v="0"/>
    <d v="2014-04-17T00:00:00"/>
    <x v="0"/>
    <x v="29"/>
    <x v="8"/>
    <x v="0"/>
    <m/>
  </r>
  <r>
    <n v="3756"/>
    <s v="Minutos On Net"/>
    <s v="Sepulveda Salas, Vladimir Arnoldo, CAM"/>
    <d v="2014-04-16T00:00:00"/>
    <x v="0"/>
    <d v="2014-04-16T00:00:00"/>
    <x v="1"/>
    <x v="0"/>
    <x v="0"/>
    <x v="0"/>
    <d v="2014-04-17T00:00:00"/>
    <x v="0"/>
    <x v="29"/>
    <x v="8"/>
    <x v="0"/>
    <m/>
  </r>
  <r>
    <n v="3755"/>
    <s v="Solicitud Serv. Técnico - Serie M6201800132/ Carlos Silva Vildosola 824 San Miguel"/>
    <s v="Schmidt Contreras, Ingrid Angélica, CAM"/>
    <d v="2014-04-16T00:00:00"/>
    <x v="0"/>
    <d v="2014-04-16T00:00:00"/>
    <x v="3"/>
    <x v="0"/>
    <x v="0"/>
    <x v="0"/>
    <d v="2014-04-17T00:00:00"/>
    <x v="0"/>
    <x v="29"/>
    <x v="8"/>
    <x v="0"/>
    <m/>
  </r>
  <r>
    <n v="3754"/>
    <s v="Crear correo genérico auditorioJCA@cam-la.com"/>
    <s v="Bulnes Vergara, Marco Aurelio, CAM"/>
    <d v="2014-04-16T00:00:00"/>
    <x v="0"/>
    <d v="2014-04-16T00:00:00"/>
    <x v="0"/>
    <x v="0"/>
    <x v="0"/>
    <x v="0"/>
    <d v="2014-04-17T00:00:00"/>
    <x v="0"/>
    <x v="29"/>
    <x v="8"/>
    <x v="0"/>
    <m/>
  </r>
  <r>
    <n v="3753"/>
    <s v="Solicita Celular con Datos Francisco Ordenes"/>
    <s v="Villalobos Saa, Luis Efrain, CAM"/>
    <d v="2014-04-16T00:00:00"/>
    <x v="2"/>
    <d v="2014-05-05T00:00:00"/>
    <x v="12"/>
    <x v="0"/>
    <x v="0"/>
    <x v="3"/>
    <d v="2014-04-28T00:00:00"/>
    <x v="0"/>
    <x v="27"/>
    <x v="8"/>
    <x v="3"/>
    <m/>
  </r>
  <r>
    <n v="3752"/>
    <s v="Solicitud Minutos Adicionales"/>
    <s v="Villalobos Saa, Luis Efrain, CAM"/>
    <d v="2014-04-16T00:00:00"/>
    <x v="0"/>
    <d v="2014-04-16T00:00:00"/>
    <x v="1"/>
    <x v="0"/>
    <x v="0"/>
    <x v="0"/>
    <d v="2014-04-17T00:00:00"/>
    <x v="0"/>
    <x v="29"/>
    <x v="8"/>
    <x v="0"/>
    <m/>
  </r>
  <r>
    <n v="3751"/>
    <s v="Solicita minutos"/>
    <s v="Zarate Avila, Moises, CAM"/>
    <d v="2014-04-16T00:00:00"/>
    <x v="0"/>
    <d v="2014-04-16T00:00:00"/>
    <x v="1"/>
    <x v="0"/>
    <x v="0"/>
    <x v="0"/>
    <d v="2014-04-17T00:00:00"/>
    <x v="0"/>
    <x v="29"/>
    <x v="8"/>
    <x v="0"/>
    <m/>
  </r>
  <r>
    <n v="3750"/>
    <s v="minuto NET"/>
    <s v="Morales Diaz, Mauricio Enrique, CAM"/>
    <d v="2014-04-16T00:00:00"/>
    <x v="0"/>
    <d v="2014-04-16T00:00:00"/>
    <x v="1"/>
    <x v="0"/>
    <x v="0"/>
    <x v="0"/>
    <d v="2014-04-17T00:00:00"/>
    <x v="0"/>
    <x v="29"/>
    <x v="8"/>
    <x v="0"/>
    <m/>
  </r>
  <r>
    <n v="3749"/>
    <s v="No hay acceso a SIOT 5/2014"/>
    <s v="Canales Cardenas, Juan Carlos, CAM"/>
    <d v="2014-04-16T00:00:00"/>
    <x v="0"/>
    <d v="2014-04-16T00:00:00"/>
    <x v="5"/>
    <x v="0"/>
    <x v="0"/>
    <x v="0"/>
    <d v="2014-04-17T00:00:00"/>
    <x v="0"/>
    <x v="29"/>
    <x v="8"/>
    <x v="0"/>
    <m/>
  </r>
  <r>
    <n v="3748"/>
    <s v="PROBLEMAS CON PC - ZENTENO 1"/>
    <s v="Castro Mery,Yeimei, CAM"/>
    <d v="2014-04-16T00:00:00"/>
    <x v="0"/>
    <d v="2014-04-16T00:00:00"/>
    <x v="25"/>
    <x v="0"/>
    <x v="0"/>
    <x v="1"/>
    <d v="2014-04-22T00:00:00"/>
    <x v="0"/>
    <x v="28"/>
    <x v="8"/>
    <x v="0"/>
    <m/>
  </r>
  <r>
    <n v="3747"/>
    <s v="Cambio Equipo Movil Samsung GT M2310"/>
    <s v="Ordenes Uribe, Francisco Javier, CAM"/>
    <d v="2014-04-15T00:00:00"/>
    <x v="0"/>
    <d v="2014-04-16T00:00:00"/>
    <x v="12"/>
    <x v="1"/>
    <x v="0"/>
    <x v="3"/>
    <d v="2014-04-25T00:00:00"/>
    <x v="0"/>
    <x v="28"/>
    <x v="8"/>
    <x v="0"/>
    <m/>
  </r>
  <r>
    <n v="3746"/>
    <s v="No se pudo instalar un equipo virtual por problemas de configuración de la actual maquina que utilizo."/>
    <s v="Gonzalez Arredondo, Enrique Eduardo, CAM"/>
    <d v="2014-04-15T00:00:00"/>
    <x v="0"/>
    <d v="2014-04-15T00:00:00"/>
    <x v="8"/>
    <x v="0"/>
    <x v="0"/>
    <x v="0"/>
    <d v="2014-04-16T00:00:00"/>
    <x v="0"/>
    <x v="29"/>
    <x v="8"/>
    <x v="0"/>
    <m/>
  </r>
  <r>
    <n v="3745"/>
    <s v="Minutos Net"/>
    <s v="Morales Diaz, Mauricio Enrique, CAM"/>
    <d v="2014-04-15T00:00:00"/>
    <x v="0"/>
    <d v="2014-04-15T00:00:00"/>
    <x v="1"/>
    <x v="0"/>
    <x v="1"/>
    <x v="0"/>
    <d v="2014-04-16T00:00:00"/>
    <x v="0"/>
    <x v="29"/>
    <x v="8"/>
    <x v="0"/>
    <m/>
  </r>
  <r>
    <n v="3744"/>
    <s v="Minutos OT NET"/>
    <s v="Tudela Rojo, Eduardo Javier, CAM"/>
    <d v="2014-04-15T00:00:00"/>
    <x v="0"/>
    <d v="2014-04-15T00:00:00"/>
    <x v="1"/>
    <x v="0"/>
    <x v="0"/>
    <x v="0"/>
    <d v="2014-04-16T00:00:00"/>
    <x v="0"/>
    <x v="29"/>
    <x v="8"/>
    <x v="0"/>
    <m/>
  </r>
  <r>
    <n v="3743"/>
    <s v="Habilitación Escritorio Harry Pugin"/>
    <s v="del Río Castro, Matías Eduardo, CAM"/>
    <d v="2014-04-15T00:00:00"/>
    <x v="0"/>
    <d v="2014-04-15T00:00:00"/>
    <x v="12"/>
    <x v="1"/>
    <x v="0"/>
    <x v="3"/>
    <d v="2014-04-25T00:00:00"/>
    <x v="0"/>
    <x v="28"/>
    <x v="8"/>
    <x v="0"/>
    <m/>
  </r>
  <r>
    <n v="3742"/>
    <s v="Minutos"/>
    <s v="Carvajal Caceres, Luis Maximo, CAM"/>
    <d v="2014-04-15T00:00:00"/>
    <x v="0"/>
    <d v="2014-04-15T00:00:00"/>
    <x v="1"/>
    <x v="1"/>
    <x v="0"/>
    <x v="0"/>
    <d v="2014-04-16T00:00:00"/>
    <x v="0"/>
    <x v="29"/>
    <x v="8"/>
    <x v="0"/>
    <m/>
  </r>
  <r>
    <n v="3741"/>
    <s v="ACTUALIZAR ARCHIVO DE INICIO DE SAP"/>
    <s v="Ruz Salinas, Richard Alberto, CAM"/>
    <d v="2014-04-15T00:00:00"/>
    <x v="0"/>
    <d v="2014-04-15T00:00:00"/>
    <x v="5"/>
    <x v="0"/>
    <x v="0"/>
    <x v="0"/>
    <d v="2014-04-16T00:00:00"/>
    <x v="0"/>
    <x v="29"/>
    <x v="8"/>
    <x v="0"/>
    <m/>
  </r>
  <r>
    <n v="3740"/>
    <s v="300312019903 FERRETERIA ALTERMATT"/>
    <s v="Flores Ramirez, Alicia Alejandra, CAM"/>
    <d v="2014-04-15T00:00:00"/>
    <x v="0"/>
    <d v="2014-04-15T00:00:00"/>
    <x v="5"/>
    <x v="1"/>
    <x v="0"/>
    <x v="0"/>
    <d v="2014-04-16T00:00:00"/>
    <x v="0"/>
    <x v="29"/>
    <x v="8"/>
    <x v="0"/>
    <m/>
  </r>
  <r>
    <n v="3739"/>
    <s v="devolucion minu"/>
    <s v="Sanguinetti Catalan, Angelo Michel, CAM"/>
    <d v="2014-04-15T00:00:00"/>
    <x v="0"/>
    <d v="2014-04-15T00:00:00"/>
    <x v="1"/>
    <x v="0"/>
    <x v="0"/>
    <x v="0"/>
    <d v="2014-04-16T00:00:00"/>
    <x v="0"/>
    <x v="29"/>
    <x v="8"/>
    <x v="0"/>
    <m/>
  </r>
  <r>
    <n v="3738"/>
    <s v="Carga de Minutos On net - 74318253"/>
    <s v="Caceres Sarabia, Francisco Antonio, CAM"/>
    <d v="2014-04-15T00:00:00"/>
    <x v="0"/>
    <d v="2014-04-15T00:00:00"/>
    <x v="1"/>
    <x v="0"/>
    <x v="0"/>
    <x v="0"/>
    <d v="2014-04-16T00:00:00"/>
    <x v="0"/>
    <x v="29"/>
    <x v="8"/>
    <x v="0"/>
    <m/>
  </r>
  <r>
    <n v="3737"/>
    <s v="Restitución de minutos on-net"/>
    <s v="Elgueta Rojas, Deborah Lisset, CAM"/>
    <d v="2014-04-15T00:00:00"/>
    <x v="0"/>
    <d v="2014-04-15T00:00:00"/>
    <x v="1"/>
    <x v="0"/>
    <x v="0"/>
    <x v="0"/>
    <d v="2014-04-16T00:00:00"/>
    <x v="0"/>
    <x v="29"/>
    <x v="8"/>
    <x v="0"/>
    <m/>
  </r>
  <r>
    <n v="3736"/>
    <s v="REPARACION DE TELEFONO MOVIL 06-8780121"/>
    <s v="Sepulveda Calcagno, Elias Angelo, CAM"/>
    <d v="2014-04-15T00:00:00"/>
    <x v="0"/>
    <d v="2014-04-21T00:00:00"/>
    <x v="12"/>
    <x v="1"/>
    <x v="0"/>
    <x v="3"/>
    <d v="2014-04-25T00:00:00"/>
    <x v="0"/>
    <x v="28"/>
    <x v="8"/>
    <x v="0"/>
    <m/>
  </r>
  <r>
    <n v="3735"/>
    <s v="Solicitud de toners (area conexiones)"/>
    <s v="Schmidt Contreras, Ingrid Angélica, CAM"/>
    <d v="2014-04-15T00:00:00"/>
    <x v="0"/>
    <d v="2014-04-15T00:00:00"/>
    <x v="3"/>
    <x v="0"/>
    <x v="0"/>
    <x v="0"/>
    <d v="2014-04-16T00:00:00"/>
    <x v="0"/>
    <x v="29"/>
    <x v="8"/>
    <x v="0"/>
    <m/>
  </r>
  <r>
    <n v="3734"/>
    <s v="Asignación Equipo Nextel. (Jorge Garay)"/>
    <s v="Contreras Orellana, Paulo Alberto, CAM"/>
    <d v="2014-04-15T00:00:00"/>
    <x v="0"/>
    <d v="2014-04-15T00:00:00"/>
    <x v="12"/>
    <x v="0"/>
    <x v="0"/>
    <x v="3"/>
    <d v="2014-04-25T00:00:00"/>
    <x v="0"/>
    <x v="28"/>
    <x v="8"/>
    <x v="0"/>
    <m/>
  </r>
  <r>
    <n v="3733"/>
    <s v="Acceso en Responsabilidad Tesoreria.(ingreso de Documentos)"/>
    <s v="Berrios Ortiz, Elias Eduardo, CAM"/>
    <d v="2014-04-15T00:00:00"/>
    <x v="0"/>
    <d v="2014-04-15T00:00:00"/>
    <x v="5"/>
    <x v="1"/>
    <x v="0"/>
    <x v="0"/>
    <d v="2014-04-16T00:00:00"/>
    <x v="0"/>
    <x v="29"/>
    <x v="8"/>
    <x v="0"/>
    <m/>
  </r>
  <r>
    <n v="3732"/>
    <s v="Costo comparativo"/>
    <s v="Castro Marchant, Jorge, CAM"/>
    <d v="2014-04-15T00:00:00"/>
    <x v="0"/>
    <d v="2014-04-15T00:00:00"/>
    <x v="1"/>
    <x v="0"/>
    <x v="0"/>
    <x v="0"/>
    <d v="2014-04-16T00:00:00"/>
    <x v="0"/>
    <x v="29"/>
    <x v="8"/>
    <x v="0"/>
    <m/>
  </r>
  <r>
    <n v="3731"/>
    <s v="Bloqueo de correo"/>
    <s v="Martinez Fuentealba, Victor Alonso, CAM"/>
    <d v="2014-04-15T00:00:00"/>
    <x v="0"/>
    <d v="2014-04-15T00:00:00"/>
    <x v="21"/>
    <x v="1"/>
    <x v="0"/>
    <x v="0"/>
    <d v="2014-04-16T00:00:00"/>
    <x v="0"/>
    <x v="29"/>
    <x v="8"/>
    <x v="0"/>
    <m/>
  </r>
  <r>
    <n v="3730"/>
    <s v=" solicitud de minutos Rolando Urriola"/>
    <s v="Villalobos Saa, Luis Efrain, CAM"/>
    <d v="2014-04-15T00:00:00"/>
    <x v="0"/>
    <d v="2014-04-15T00:00:00"/>
    <x v="1"/>
    <x v="0"/>
    <x v="0"/>
    <x v="0"/>
    <d v="2014-04-16T00:00:00"/>
    <x v="0"/>
    <x v="29"/>
    <x v="8"/>
    <x v="0"/>
    <m/>
  </r>
  <r>
    <n v="3729"/>
    <s v="ASIGNACION DE MINUTOS AL MOVIL 9-9716467"/>
    <s v="Carrasco Velarde, Luis Alberto, CAM"/>
    <d v="2014-04-15T00:00:00"/>
    <x v="0"/>
    <d v="2014-04-15T00:00:00"/>
    <x v="1"/>
    <x v="1"/>
    <x v="0"/>
    <x v="0"/>
    <d v="2014-04-16T00:00:00"/>
    <x v="0"/>
    <x v="29"/>
    <x v="8"/>
    <x v="0"/>
    <m/>
  </r>
  <r>
    <n v="3728"/>
    <s v="Nuevo equipo celular"/>
    <s v="Duque Negrete, Bernardita, CAM"/>
    <d v="2014-04-15T00:00:00"/>
    <x v="0"/>
    <d v="2014-04-15T00:00:00"/>
    <x v="1"/>
    <x v="1"/>
    <x v="0"/>
    <x v="0"/>
    <d v="2014-04-16T00:00:00"/>
    <x v="0"/>
    <x v="29"/>
    <x v="8"/>
    <x v="0"/>
    <m/>
  </r>
  <r>
    <n v="3727"/>
    <s v="Cambio Computador"/>
    <s v="Brantt Zumarán, Claudia Andrea, CAM"/>
    <d v="2014-04-15T00:00:00"/>
    <x v="0"/>
    <d v="2014-04-17T00:00:00"/>
    <x v="20"/>
    <x v="0"/>
    <x v="0"/>
    <x v="5"/>
    <d v="2014-04-22T00:00:00"/>
    <x v="0"/>
    <x v="28"/>
    <x v="8"/>
    <x v="0"/>
    <m/>
  </r>
  <r>
    <n v="3726"/>
    <s v="Abonado 94452101"/>
    <s v="Diaz Castro, Olivier Guillermo, CAM"/>
    <d v="2014-04-15T00:00:00"/>
    <x v="0"/>
    <d v="2014-04-15T00:00:00"/>
    <x v="1"/>
    <x v="0"/>
    <x v="0"/>
    <x v="0"/>
    <d v="2014-04-16T00:00:00"/>
    <x v="0"/>
    <x v="29"/>
    <x v="8"/>
    <x v="0"/>
    <m/>
  </r>
  <r>
    <n v="3725"/>
    <s v="Solicita restituir minutos OnNet."/>
    <s v="Hormazábal Ortiz, Leonardo Antonio, CAM"/>
    <d v="2014-04-15T00:00:00"/>
    <x v="0"/>
    <d v="2014-04-15T00:00:00"/>
    <x v="1"/>
    <x v="0"/>
    <x v="1"/>
    <x v="0"/>
    <d v="2014-04-16T00:00:00"/>
    <x v="0"/>
    <x v="29"/>
    <x v="8"/>
    <x v="0"/>
    <m/>
  </r>
  <r>
    <n v="3724"/>
    <s v="Desbloqueo Cuenta de Red"/>
    <s v="Santibañez Ordenes, Andres Alejandro, CAM"/>
    <d v="2014-04-15T00:00:00"/>
    <x v="0"/>
    <d v="2014-04-15T00:00:00"/>
    <x v="0"/>
    <x v="1"/>
    <x v="0"/>
    <x v="0"/>
    <d v="2014-04-16T00:00:00"/>
    <x v="0"/>
    <x v="29"/>
    <x v="8"/>
    <x v="0"/>
    <m/>
  </r>
  <r>
    <n v="3723"/>
    <s v="Carga de minutos"/>
    <s v="Bascuñan Reyes, Juan Ignacio, CAM"/>
    <d v="2014-04-15T00:00:00"/>
    <x v="0"/>
    <d v="2014-04-15T00:00:00"/>
    <x v="1"/>
    <x v="0"/>
    <x v="0"/>
    <x v="0"/>
    <d v="2014-04-16T00:00:00"/>
    <x v="0"/>
    <x v="29"/>
    <x v="8"/>
    <x v="0"/>
    <m/>
  </r>
  <r>
    <n v="3722"/>
    <s v="solicitud"/>
    <s v="Bascuñan Reyes, Juan Ignacio, CAM"/>
    <d v="2014-04-15T00:00:00"/>
    <x v="0"/>
    <d v="2014-04-15T00:00:00"/>
    <x v="1"/>
    <x v="0"/>
    <x v="0"/>
    <x v="0"/>
    <d v="2014-04-16T00:00:00"/>
    <x v="0"/>
    <x v="29"/>
    <x v="8"/>
    <x v="0"/>
    <m/>
  </r>
  <r>
    <n v="3721"/>
    <s v="Cargar Minutos Adicionales"/>
    <s v="Villalobos Saa, Luis Efrain, CAM"/>
    <d v="2014-04-14T00:00:00"/>
    <x v="0"/>
    <d v="2014-04-14T00:00:00"/>
    <x v="1"/>
    <x v="1"/>
    <x v="0"/>
    <x v="0"/>
    <d v="2014-04-15T00:00:00"/>
    <x v="0"/>
    <x v="29"/>
    <x v="8"/>
    <x v="0"/>
    <m/>
  </r>
  <r>
    <n v="3720"/>
    <s v="ingreso CAM -zenteno"/>
    <s v="Dossi Muñoz, Carolina, CAM"/>
    <d v="2014-04-14T00:00:00"/>
    <x v="0"/>
    <d v="2014-04-14T00:00:00"/>
    <x v="21"/>
    <x v="0"/>
    <x v="0"/>
    <x v="0"/>
    <d v="2014-04-15T00:00:00"/>
    <x v="0"/>
    <x v="29"/>
    <x v="8"/>
    <x v="0"/>
    <m/>
  </r>
  <r>
    <n v="3719"/>
    <s v="solicitud de minutos Rolando Urriola"/>
    <s v="Sanguinetti Catalan, Angelo Michel, CAM"/>
    <d v="2014-04-14T00:00:00"/>
    <x v="0"/>
    <d v="2014-04-14T00:00:00"/>
    <x v="1"/>
    <x v="0"/>
    <x v="0"/>
    <x v="0"/>
    <d v="2014-04-15T00:00:00"/>
    <x v="0"/>
    <x v="29"/>
    <x v="8"/>
    <x v="0"/>
    <m/>
  </r>
  <r>
    <n v="3718"/>
    <s v="Computador hp "/>
    <s v="Martinez Fuentealba, Victor Alonso, CAM"/>
    <d v="2014-04-14T00:00:00"/>
    <x v="0"/>
    <d v="2014-04-15T00:00:00"/>
    <x v="4"/>
    <x v="1"/>
    <x v="0"/>
    <x v="1"/>
    <d v="2014-04-17T00:00:00"/>
    <x v="0"/>
    <x v="29"/>
    <x v="8"/>
    <x v="0"/>
    <m/>
  </r>
  <r>
    <n v="3717"/>
    <s v="Ingreso Cam analista proceso de negocios"/>
    <s v="Dossi Muñoz, Carolina, CAM"/>
    <d v="2014-04-14T00:00:00"/>
    <x v="0"/>
    <d v="2014-04-14T00:00:00"/>
    <x v="0"/>
    <x v="0"/>
    <x v="0"/>
    <x v="0"/>
    <d v="2014-04-15T00:00:00"/>
    <x v="0"/>
    <x v="29"/>
    <x v="8"/>
    <x v="0"/>
    <m/>
  </r>
  <r>
    <n v="3716"/>
    <s v="Reinicio Contraseña"/>
    <s v="Vargas Oteiza, Flavia, CAM"/>
    <d v="2014-04-14T00:00:00"/>
    <x v="0"/>
    <d v="2014-04-14T00:00:00"/>
    <x v="0"/>
    <x v="0"/>
    <x v="0"/>
    <x v="0"/>
    <d v="2014-04-15T00:00:00"/>
    <x v="0"/>
    <x v="29"/>
    <x v="8"/>
    <x v="0"/>
    <m/>
  </r>
  <r>
    <n v="3715"/>
    <s v="cargar minutos"/>
    <s v="Sanguinetti Catalan, Angelo Michel, CAM"/>
    <d v="2014-04-14T00:00:00"/>
    <x v="0"/>
    <d v="2014-04-14T00:00:00"/>
    <x v="1"/>
    <x v="0"/>
    <x v="0"/>
    <x v="0"/>
    <d v="2014-04-15T00:00:00"/>
    <x v="0"/>
    <x v="29"/>
    <x v="8"/>
    <x v="0"/>
    <m/>
  </r>
  <r>
    <n v="3714"/>
    <s v="Activación de Minutos "/>
    <s v="Ramirez Vergara, Joseline, CAM"/>
    <d v="2014-04-14T00:00:00"/>
    <x v="0"/>
    <d v="2014-04-14T00:00:00"/>
    <x v="1"/>
    <x v="1"/>
    <x v="0"/>
    <x v="0"/>
    <d v="2014-04-15T00:00:00"/>
    <x v="0"/>
    <x v="29"/>
    <x v="8"/>
    <x v="0"/>
    <m/>
  </r>
  <r>
    <n v="3713"/>
    <s v="Minutos On Net celular 68437461"/>
    <s v="Jerez Valdebenito, Rodrigo Esteban, CAM"/>
    <d v="2014-04-14T00:00:00"/>
    <x v="0"/>
    <d v="2014-04-14T00:00:00"/>
    <x v="1"/>
    <x v="0"/>
    <x v="0"/>
    <x v="0"/>
    <d v="2014-04-15T00:00:00"/>
    <x v="0"/>
    <x v="29"/>
    <x v="8"/>
    <x v="0"/>
    <m/>
  </r>
  <r>
    <n v="3712"/>
    <s v="Error Oracle"/>
    <s v="Jara Soto, Camila Estefani, CAM"/>
    <d v="2014-04-14T00:00:00"/>
    <x v="2"/>
    <d v="2014-04-14T00:00:00"/>
    <x v="5"/>
    <x v="0"/>
    <x v="0"/>
    <x v="0"/>
    <d v="2014-04-15T00:00:00"/>
    <x v="0"/>
    <x v="29"/>
    <x v="8"/>
    <x v="0"/>
    <m/>
  </r>
  <r>
    <n v="3711"/>
    <s v="Compra equipo Lo Prado. "/>
    <s v="Belmar Ramirez, Nelson Andres, CAM"/>
    <d v="2014-04-14T00:00:00"/>
    <x v="0"/>
    <d v="2014-04-14T00:00:00"/>
    <x v="9"/>
    <x v="0"/>
    <x v="0"/>
    <x v="2"/>
    <d v="2014-04-29T00:00:00"/>
    <x v="0"/>
    <x v="27"/>
    <x v="8"/>
    <x v="0"/>
    <m/>
  </r>
  <r>
    <n v="3710"/>
    <s v="OC en Ingles"/>
    <s v="Valdes Navarrete, David Exequiel, CAM"/>
    <d v="2014-04-14T00:00:00"/>
    <x v="0"/>
    <d v="2014-04-14T00:00:00"/>
    <x v="5"/>
    <x v="1"/>
    <x v="0"/>
    <x v="0"/>
    <d v="2014-04-15T00:00:00"/>
    <x v="0"/>
    <x v="29"/>
    <x v="8"/>
    <x v="0"/>
    <m/>
  </r>
  <r>
    <n v="3709"/>
    <s v="Reposición de minutos en telefono celular"/>
    <s v="Neculhueque Silva, Juan Arturo, CAM"/>
    <d v="2014-04-14T00:00:00"/>
    <x v="0"/>
    <d v="2014-04-14T00:00:00"/>
    <x v="1"/>
    <x v="0"/>
    <x v="0"/>
    <x v="0"/>
    <d v="2014-04-15T00:00:00"/>
    <x v="0"/>
    <x v="29"/>
    <x v="8"/>
    <x v="0"/>
    <m/>
  </r>
  <r>
    <n v="3708"/>
    <s v="recepcion sycl ha compartido una carpeta &quot;cam marzo&quot; contigo"/>
    <s v="Aravena Bravo, Veronica del Pilar, CAM"/>
    <d v="2014-04-14T00:00:00"/>
    <x v="0"/>
    <d v="2014-04-14T00:00:00"/>
    <x v="7"/>
    <x v="0"/>
    <x v="0"/>
    <x v="0"/>
    <d v="2014-04-15T00:00:00"/>
    <x v="0"/>
    <x v="29"/>
    <x v="8"/>
    <x v="0"/>
    <m/>
  </r>
  <r>
    <n v="3707"/>
    <s v="Cambio Equipo Celular"/>
    <s v="Duque Negrete, Bernardita, CAM"/>
    <d v="2014-04-08T00:00:00"/>
    <x v="0"/>
    <d v="2014-04-11T00:00:00"/>
    <x v="12"/>
    <x v="1"/>
    <x v="0"/>
    <x v="3"/>
    <d v="2014-04-17T00:00:00"/>
    <x v="0"/>
    <x v="29"/>
    <x v="8"/>
    <x v="0"/>
    <m/>
  </r>
  <r>
    <n v="3706"/>
    <s v="recepcion sycl ha compartido un archivo contigo"/>
    <s v="Aravena Bravo, Veronica del Pilar, CAM"/>
    <d v="2014-04-11T00:00:00"/>
    <x v="0"/>
    <d v="2014-04-11T00:00:00"/>
    <x v="7"/>
    <x v="0"/>
    <x v="0"/>
    <x v="0"/>
    <d v="2014-04-14T00:00:00"/>
    <x v="0"/>
    <x v="29"/>
    <x v="8"/>
    <x v="0"/>
    <m/>
  </r>
  <r>
    <n v="3705"/>
    <s v="Solicita habilitació de cuentas de Oracle y SIOT"/>
    <s v="Castro Morales, Michel Fabian, CAM"/>
    <d v="2014-04-11T00:00:00"/>
    <x v="0"/>
    <d v="2014-04-14T00:00:00"/>
    <x v="10"/>
    <x v="0"/>
    <x v="0"/>
    <x v="0"/>
    <d v="2014-04-14T00:00:00"/>
    <x v="0"/>
    <x v="29"/>
    <x v="8"/>
    <x v="0"/>
    <m/>
  </r>
  <r>
    <n v="3704"/>
    <s v="puesto ex recepción de facturas "/>
    <s v="Dossi Muñoz, Carolina, CAM"/>
    <d v="2014-04-11T00:00:00"/>
    <x v="0"/>
    <d v="2014-04-14T00:00:00"/>
    <x v="20"/>
    <x v="1"/>
    <x v="0"/>
    <x v="5"/>
    <d v="2014-04-17T00:00:00"/>
    <x v="0"/>
    <x v="29"/>
    <x v="8"/>
    <x v="0"/>
    <m/>
  </r>
  <r>
    <n v="3703"/>
    <s v="Restitución Minutos Celular Michel Castro"/>
    <s v="Abrigo Elgueda, Juan Andres, CAM"/>
    <d v="2014-04-14T00:00:00"/>
    <x v="0"/>
    <d v="2014-04-14T00:00:00"/>
    <x v="1"/>
    <x v="0"/>
    <x v="0"/>
    <x v="0"/>
    <d v="2014-04-15T00:00:00"/>
    <x v="0"/>
    <x v="29"/>
    <x v="8"/>
    <x v="0"/>
    <m/>
  </r>
  <r>
    <n v="3702"/>
    <s v="Minutos Net"/>
    <s v="Morales Diaz, Mauricio Enrique, CAM"/>
    <d v="2014-04-14T00:00:00"/>
    <x v="0"/>
    <d v="2014-04-14T00:00:00"/>
    <x v="1"/>
    <x v="0"/>
    <x v="0"/>
    <x v="0"/>
    <d v="2014-04-15T00:00:00"/>
    <x v="0"/>
    <x v="29"/>
    <x v="8"/>
    <x v="0"/>
    <m/>
  </r>
  <r>
    <n v="3701"/>
    <s v="Minutos residuales"/>
    <s v="Carreño Cerda, Mauricio Alfredo, CAM"/>
    <d v="2014-04-14T00:00:00"/>
    <x v="0"/>
    <d v="2014-04-14T00:00:00"/>
    <x v="1"/>
    <x v="1"/>
    <x v="0"/>
    <x v="0"/>
    <d v="2014-04-15T00:00:00"/>
    <x v="0"/>
    <x v="29"/>
    <x v="8"/>
    <x v="0"/>
    <m/>
  </r>
  <r>
    <n v="3700"/>
    <s v="TICKET 784454 - CUENTA DE RED AGREGAR A GRUPO "/>
    <s v="Meza Madariaga, Daniella Fernanda, CAM"/>
    <d v="2014-04-11T00:00:00"/>
    <x v="0"/>
    <d v="2014-04-11T00:00:00"/>
    <x v="0"/>
    <x v="1"/>
    <x v="0"/>
    <x v="0"/>
    <d v="2014-04-14T00:00:00"/>
    <x v="0"/>
    <x v="29"/>
    <x v="8"/>
    <x v="0"/>
    <m/>
  </r>
  <r>
    <n v="3699"/>
    <s v="Sin minutos"/>
    <s v="Belmar Ramirez, Nelson Andres, CAM"/>
    <d v="2014-04-11T00:00:00"/>
    <x v="0"/>
    <d v="2014-04-14T00:00:00"/>
    <x v="1"/>
    <x v="0"/>
    <x v="0"/>
    <x v="0"/>
    <d v="2014-04-14T00:00:00"/>
    <x v="0"/>
    <x v="29"/>
    <x v="8"/>
    <x v="0"/>
    <m/>
  </r>
  <r>
    <n v="3698"/>
    <s v="Minutos"/>
    <s v="Sepulveda Salas, Vladimir Arnoldo, CAM"/>
    <d v="2014-04-11T00:00:00"/>
    <x v="0"/>
    <d v="2014-04-14T00:00:00"/>
    <x v="1"/>
    <x v="0"/>
    <x v="0"/>
    <x v="0"/>
    <d v="2014-04-14T00:00:00"/>
    <x v="0"/>
    <x v="29"/>
    <x v="8"/>
    <x v="0"/>
    <m/>
  </r>
  <r>
    <n v="3697"/>
    <s v="solicitud minutos OF-NET"/>
    <s v="Sanguinetti Catalan, Angelo Michel, CAM"/>
    <d v="2014-04-10T00:00:00"/>
    <x v="0"/>
    <d v="2014-04-11T00:00:00"/>
    <x v="1"/>
    <x v="0"/>
    <x v="0"/>
    <x v="0"/>
    <d v="2014-04-11T00:00:00"/>
    <x v="0"/>
    <x v="30"/>
    <x v="8"/>
    <x v="0"/>
    <m/>
  </r>
  <r>
    <n v="3696"/>
    <s v="Minutos On Net"/>
    <s v="Costa Campos, Juan, CAM"/>
    <d v="2014-04-11T00:00:00"/>
    <x v="0"/>
    <d v="2014-04-11T00:00:00"/>
    <x v="1"/>
    <x v="0"/>
    <x v="0"/>
    <x v="0"/>
    <d v="2014-04-14T00:00:00"/>
    <x v="0"/>
    <x v="29"/>
    <x v="8"/>
    <x v="0"/>
    <m/>
  </r>
  <r>
    <n v="3695"/>
    <s v="devolucion de numeros OFF-NET"/>
    <s v="Sanguinetti Catalan, Angelo Michel, CAM"/>
    <d v="2014-04-11T00:00:00"/>
    <x v="0"/>
    <d v="2014-04-11T00:00:00"/>
    <x v="1"/>
    <x v="0"/>
    <x v="0"/>
    <x v="0"/>
    <d v="2014-04-14T00:00:00"/>
    <x v="0"/>
    <x v="29"/>
    <x v="8"/>
    <x v="0"/>
    <m/>
  </r>
  <r>
    <n v="3694"/>
    <s v=" MINUTOS CAM (94691452)"/>
    <s v="Toloza Garrido, Samuel Isaac, CAM"/>
    <d v="2014-04-11T00:00:00"/>
    <x v="0"/>
    <d v="2014-04-11T00:00:00"/>
    <x v="1"/>
    <x v="1"/>
    <x v="0"/>
    <x v="0"/>
    <d v="2014-04-14T00:00:00"/>
    <x v="0"/>
    <x v="29"/>
    <x v="8"/>
    <x v="0"/>
    <m/>
  </r>
  <r>
    <n v="3693"/>
    <s v="Carga de minutos a móvil "/>
    <s v="Martinez Fuentealba, Victor Alonso, CAM"/>
    <d v="2014-04-11T00:00:00"/>
    <x v="0"/>
    <d v="2014-04-11T00:00:00"/>
    <x v="1"/>
    <x v="1"/>
    <x v="0"/>
    <x v="0"/>
    <d v="2014-04-14T00:00:00"/>
    <x v="0"/>
    <x v="29"/>
    <x v="8"/>
    <x v="0"/>
    <m/>
  </r>
  <r>
    <n v="3692"/>
    <s v="Minutos para Celular"/>
    <s v="Soto Loyola, Cristian Alberto, CAM"/>
    <d v="2014-04-11T00:00:00"/>
    <x v="0"/>
    <d v="2014-04-11T00:00:00"/>
    <x v="1"/>
    <x v="1"/>
    <x v="0"/>
    <x v="0"/>
    <d v="2014-04-14T00:00:00"/>
    <x v="0"/>
    <x v="29"/>
    <x v="8"/>
    <x v="0"/>
    <m/>
  </r>
  <r>
    <n v="3691"/>
    <s v="Consulta de Minutos "/>
    <s v="Lagos Acuña, Christopher Joseph, CAM"/>
    <d v="2014-04-11T00:00:00"/>
    <x v="0"/>
    <d v="2014-04-11T00:00:00"/>
    <x v="1"/>
    <x v="1"/>
    <x v="0"/>
    <x v="0"/>
    <d v="2014-04-14T00:00:00"/>
    <x v="0"/>
    <x v="29"/>
    <x v="8"/>
    <x v="0"/>
    <m/>
  </r>
  <r>
    <n v="3690"/>
    <s v="Activación de Minutos"/>
    <s v="Moreno Pailañir, Eugenio, EXTERNO"/>
    <d v="2014-04-11T00:00:00"/>
    <x v="0"/>
    <d v="2014-04-11T00:00:00"/>
    <x v="1"/>
    <x v="0"/>
    <x v="0"/>
    <x v="0"/>
    <d v="2014-04-14T00:00:00"/>
    <x v="0"/>
    <x v="29"/>
    <x v="8"/>
    <x v="0"/>
    <m/>
  </r>
  <r>
    <n v="3689"/>
    <s v="Minutos On Net"/>
    <s v="Costa Campos, Juan, CAM"/>
    <d v="2014-04-11T00:00:00"/>
    <x v="0"/>
    <d v="2014-04-11T00:00:00"/>
    <x v="1"/>
    <x v="0"/>
    <x v="0"/>
    <x v="0"/>
    <d v="2014-04-14T00:00:00"/>
    <x v="0"/>
    <x v="29"/>
    <x v="8"/>
    <x v="0"/>
    <m/>
  </r>
  <r>
    <n v="3688"/>
    <s v="Activación de Minutos "/>
    <s v="Ramirez Vergara, Joseline, CAM"/>
    <d v="2014-04-11T00:00:00"/>
    <x v="0"/>
    <d v="2014-04-11T00:00:00"/>
    <x v="1"/>
    <x v="0"/>
    <x v="0"/>
    <x v="0"/>
    <d v="2014-04-14T00:00:00"/>
    <x v="0"/>
    <x v="29"/>
    <x v="8"/>
    <x v="0"/>
    <m/>
  </r>
  <r>
    <n v="3687"/>
    <s v="Minutos"/>
    <s v="Valdes Navarrete, David Exequiel, CAM"/>
    <d v="2014-04-11T00:00:00"/>
    <x v="0"/>
    <d v="2014-04-11T00:00:00"/>
    <x v="1"/>
    <x v="1"/>
    <x v="0"/>
    <x v="0"/>
    <d v="2014-04-14T00:00:00"/>
    <x v="0"/>
    <x v="29"/>
    <x v="8"/>
    <x v="0"/>
    <m/>
  </r>
  <r>
    <n v="3686"/>
    <s v="Solicitud servicio de telefono."/>
    <s v="Escárate Rivera, Tamara Fernanda, EXTERNO"/>
    <d v="2014-04-10T00:00:00"/>
    <x v="0"/>
    <d v="2014-04-10T00:00:00"/>
    <x v="2"/>
    <x v="0"/>
    <x v="0"/>
    <x v="0"/>
    <d v="2014-04-11T00:00:00"/>
    <x v="0"/>
    <x v="30"/>
    <x v="8"/>
    <x v="0"/>
    <m/>
  </r>
  <r>
    <n v="3685"/>
    <s v="Desbloqueo a paginas web"/>
    <s v="Olivares Reyes, Rodrigo Francisco, CAM"/>
    <d v="2014-04-10T00:00:00"/>
    <x v="0"/>
    <d v="2014-04-10T00:00:00"/>
    <x v="7"/>
    <x v="0"/>
    <x v="0"/>
    <x v="0"/>
    <d v="2014-04-11T00:00:00"/>
    <x v="0"/>
    <x v="30"/>
    <x v="8"/>
    <x v="0"/>
    <m/>
  </r>
  <r>
    <n v="3684"/>
    <s v="Acceso Smartview"/>
    <s v="Sandoval Puga, Beatriz Elena, CAM"/>
    <d v="2014-04-10T00:00:00"/>
    <x v="0"/>
    <d v="2014-04-10T00:00:00"/>
    <x v="8"/>
    <x v="1"/>
    <x v="0"/>
    <x v="0"/>
    <d v="2014-04-11T00:00:00"/>
    <x v="0"/>
    <x v="30"/>
    <x v="8"/>
    <x v="0"/>
    <m/>
  </r>
  <r>
    <n v="3683"/>
    <s v="Aumento minutos"/>
    <s v="Morales Diaz, Mauricio Enrique, CAM"/>
    <d v="2014-04-10T00:00:00"/>
    <x v="0"/>
    <d v="2014-04-10T00:00:00"/>
    <x v="1"/>
    <x v="1"/>
    <x v="1"/>
    <x v="0"/>
    <d v="2014-04-11T00:00:00"/>
    <x v="0"/>
    <x v="30"/>
    <x v="8"/>
    <x v="0"/>
    <m/>
  </r>
  <r>
    <n v="3682"/>
    <s v="Minutos NET"/>
    <s v="Morales Diaz, Mauricio Enrique, CAM"/>
    <d v="2014-04-10T00:00:00"/>
    <x v="0"/>
    <d v="2014-04-10T00:00:00"/>
    <x v="1"/>
    <x v="0"/>
    <x v="1"/>
    <x v="0"/>
    <d v="2014-04-11T00:00:00"/>
    <x v="0"/>
    <x v="30"/>
    <x v="8"/>
    <x v="0"/>
    <m/>
  </r>
  <r>
    <n v="3681"/>
    <s v="Correo pedro Muñoz"/>
    <s v="Muñoz Carvajal, Pedro Javier, CAM"/>
    <d v="2014-04-10T00:00:00"/>
    <x v="0"/>
    <d v="2014-04-10T00:00:00"/>
    <x v="0"/>
    <x v="0"/>
    <x v="0"/>
    <x v="0"/>
    <d v="2014-04-11T00:00:00"/>
    <x v="0"/>
    <x v="30"/>
    <x v="8"/>
    <x v="0"/>
    <m/>
  </r>
  <r>
    <n v="3680"/>
    <s v="Activación de Minutos "/>
    <s v="Ramirez Vergara, Joseline, CAM"/>
    <d v="2014-04-10T00:00:00"/>
    <x v="0"/>
    <d v="2014-04-10T00:00:00"/>
    <x v="1"/>
    <x v="0"/>
    <x v="0"/>
    <x v="0"/>
    <d v="2014-04-11T00:00:00"/>
    <x v="0"/>
    <x v="30"/>
    <x v="8"/>
    <x v="0"/>
    <m/>
  </r>
  <r>
    <n v="3679"/>
    <s v="Solicita acceso carpeta X:\SistOrdMT"/>
    <s v="Jerez Valdebenito, Rodrigo Esteban, CAM"/>
    <d v="2014-04-10T00:00:00"/>
    <x v="0"/>
    <d v="2014-04-10T00:00:00"/>
    <x v="7"/>
    <x v="0"/>
    <x v="0"/>
    <x v="0"/>
    <d v="2014-04-11T00:00:00"/>
    <x v="0"/>
    <x v="30"/>
    <x v="8"/>
    <x v="0"/>
    <m/>
  </r>
  <r>
    <n v="3678"/>
    <s v="Restricciones en Oracle"/>
    <s v="Martinez Muñoz, Ximena Del Rosario, CAM"/>
    <d v="2014-04-10T00:00:00"/>
    <x v="0"/>
    <d v="2014-04-10T00:00:00"/>
    <x v="5"/>
    <x v="0"/>
    <x v="0"/>
    <x v="0"/>
    <d v="2014-04-11T00:00:00"/>
    <x v="0"/>
    <x v="30"/>
    <x v="8"/>
    <x v="0"/>
    <m/>
  </r>
  <r>
    <n v="3677"/>
    <s v="recarga de minutos"/>
    <s v="Soto Aranguiz, Francisco Javier, CAM"/>
    <d v="2014-04-10T00:00:00"/>
    <x v="0"/>
    <d v="2014-04-10T00:00:00"/>
    <x v="1"/>
    <x v="0"/>
    <x v="0"/>
    <x v="0"/>
    <d v="2014-04-11T00:00:00"/>
    <x v="0"/>
    <x v="30"/>
    <x v="8"/>
    <x v="0"/>
    <m/>
  </r>
  <r>
    <n v="3676"/>
    <s v="Solicitud de Minutos Pedro Orellana 89207981.xls"/>
    <s v="Castro Marchant, Jorge, CAM"/>
    <d v="2014-04-10T00:00:00"/>
    <x v="0"/>
    <d v="2014-04-10T00:00:00"/>
    <x v="1"/>
    <x v="0"/>
    <x v="0"/>
    <x v="0"/>
    <d v="2014-04-11T00:00:00"/>
    <x v="0"/>
    <x v="30"/>
    <x v="8"/>
    <x v="0"/>
    <m/>
  </r>
  <r>
    <n v="3675"/>
    <s v="Restitucion de minutos"/>
    <s v="Pincheira Tripainao, Elizabeth Alejandra, CAM"/>
    <d v="2014-04-09T00:00:00"/>
    <x v="0"/>
    <d v="2014-04-10T00:00:00"/>
    <x v="1"/>
    <x v="1"/>
    <x v="0"/>
    <x v="0"/>
    <d v="2014-04-10T00:00:00"/>
    <x v="0"/>
    <x v="30"/>
    <x v="8"/>
    <x v="0"/>
    <m/>
  </r>
  <r>
    <n v="3674"/>
    <s v="Cotizacion Nikon"/>
    <s v="Contreras Orellana, Paulo Alberto, CAM"/>
    <d v="2014-04-10T00:00:00"/>
    <x v="0"/>
    <d v="2014-04-11T00:00:00"/>
    <x v="9"/>
    <x v="0"/>
    <x v="0"/>
    <x v="2"/>
    <d v="2014-04-25T00:00:00"/>
    <x v="0"/>
    <x v="28"/>
    <x v="8"/>
    <x v="0"/>
    <m/>
  </r>
  <r>
    <n v="3673"/>
    <s v="Solicitud de Minutos"/>
    <s v="Abarca Cerda, Cristian Andres, CAM"/>
    <d v="2014-04-09T00:00:00"/>
    <x v="0"/>
    <d v="2014-04-10T00:00:00"/>
    <x v="1"/>
    <x v="0"/>
    <x v="0"/>
    <x v="0"/>
    <d v="2014-04-10T00:00:00"/>
    <x v="0"/>
    <x v="30"/>
    <x v="8"/>
    <x v="0"/>
    <m/>
  </r>
  <r>
    <n v="3672"/>
    <s v="No hay acceso a SIOT 4/2014"/>
    <s v="Canales Cardenas, Juan Carlos, CAM"/>
    <d v="2014-04-10T00:00:00"/>
    <x v="0"/>
    <d v="2014-04-10T00:00:00"/>
    <x v="5"/>
    <x v="1"/>
    <x v="0"/>
    <x v="0"/>
    <d v="2014-04-11T00:00:00"/>
    <x v="0"/>
    <x v="30"/>
    <x v="8"/>
    <x v="0"/>
    <m/>
  </r>
  <r>
    <n v="3671"/>
    <s v="Valenzuela Sanzana, Mauricio Antonio, CAM"/>
    <s v="Valenzuela Sanzana, Mauricio Antonio, CAM"/>
    <d v="2014-04-10T00:00:00"/>
    <x v="0"/>
    <d v="2014-04-10T00:00:00"/>
    <x v="23"/>
    <x v="0"/>
    <x v="0"/>
    <x v="0"/>
    <d v="2014-04-11T00:00:00"/>
    <x v="0"/>
    <x v="30"/>
    <x v="8"/>
    <x v="0"/>
    <m/>
  </r>
  <r>
    <n v="3670"/>
    <s v="Minutos para Celular"/>
    <s v="Monardes Letelier, Israel Rodolfo, CAM"/>
    <d v="2014-04-09T00:00:00"/>
    <x v="0"/>
    <d v="2014-04-09T00:00:00"/>
    <x v="1"/>
    <x v="1"/>
    <x v="0"/>
    <x v="0"/>
    <d v="2014-04-10T00:00:00"/>
    <x v="0"/>
    <x v="30"/>
    <x v="8"/>
    <x v="0"/>
    <m/>
  </r>
  <r>
    <n v="3669"/>
    <s v="Fondos Sucursales y Avances a Rendir. (Coasin)"/>
    <s v="Brantt Zumarán, Claudia Andrea, CAM"/>
    <d v="2014-04-09T00:00:00"/>
    <x v="0"/>
    <d v="2014-04-10T00:00:00"/>
    <x v="5"/>
    <x v="0"/>
    <x v="0"/>
    <x v="0"/>
    <d v="2014-04-10T00:00:00"/>
    <x v="0"/>
    <x v="30"/>
    <x v="8"/>
    <x v="0"/>
    <m/>
  </r>
  <r>
    <n v="3668"/>
    <s v="reactivar carga al numero 8-9213309"/>
    <s v="Dossi Muñoz, Carolina, CAM"/>
    <d v="2014-04-09T00:00:00"/>
    <x v="0"/>
    <d v="2014-04-09T00:00:00"/>
    <x v="1"/>
    <x v="0"/>
    <x v="0"/>
    <x v="0"/>
    <d v="2014-04-10T00:00:00"/>
    <x v="0"/>
    <x v="30"/>
    <x v="8"/>
    <x v="0"/>
    <m/>
  </r>
  <r>
    <n v="3667"/>
    <s v="RV: CONSULTAR POR SEÑAL DE MOVISTAR"/>
    <s v="Carrasco Velarde, Luis Alberto, CAM"/>
    <d v="2014-04-09T00:00:00"/>
    <x v="0"/>
    <d v="2014-04-10T00:00:00"/>
    <x v="26"/>
    <x v="1"/>
    <x v="0"/>
    <x v="0"/>
    <d v="2014-04-10T00:00:00"/>
    <x v="0"/>
    <x v="30"/>
    <x v="8"/>
    <x v="0"/>
    <m/>
  </r>
  <r>
    <n v="3666"/>
    <s v="RV: Warning: message 1WXARC-00038H-5m delayed 48 hours"/>
    <s v="Pavez Nuñez, Walter, CAM"/>
    <d v="2014-04-09T00:00:00"/>
    <x v="0"/>
    <d v="2014-04-10T00:00:00"/>
    <x v="24"/>
    <x v="1"/>
    <x v="0"/>
    <x v="0"/>
    <d v="2014-04-10T00:00:00"/>
    <x v="0"/>
    <x v="30"/>
    <x v="8"/>
    <x v="0"/>
    <m/>
  </r>
  <r>
    <n v="3665"/>
    <s v="Ingreso de documentos en módulos de Informe de Gastos (MTG00058 facturas Max Salinas)"/>
    <s v="Tapia González, Magda Grizel, CAM"/>
    <d v="2014-04-09T00:00:00"/>
    <x v="0"/>
    <d v="2014-04-10T00:00:00"/>
    <x v="10"/>
    <x v="1"/>
    <x v="0"/>
    <x v="0"/>
    <d v="2014-04-10T00:00:00"/>
    <x v="0"/>
    <x v="30"/>
    <x v="8"/>
    <x v="0"/>
    <m/>
  </r>
  <r>
    <n v="3664"/>
    <s v="Libro1.xlsx"/>
    <s v="Gonzalez Canales, Carolina Alejandra, CAM"/>
    <d v="2014-04-09T00:00:00"/>
    <x v="0"/>
    <d v="2014-04-24T00:00:00"/>
    <x v="10"/>
    <x v="1"/>
    <x v="0"/>
    <x v="0"/>
    <d v="2014-04-10T00:00:00"/>
    <x v="0"/>
    <x v="30"/>
    <x v="8"/>
    <x v="3"/>
    <m/>
  </r>
  <r>
    <n v="3663"/>
    <s v="RE: SAP"/>
    <s v="Ruz Salinas, Richard Alberto, CAM"/>
    <d v="2014-04-09T00:00:00"/>
    <x v="0"/>
    <d v="2014-04-09T00:00:00"/>
    <x v="8"/>
    <x v="0"/>
    <x v="0"/>
    <x v="0"/>
    <d v="2014-04-10T00:00:00"/>
    <x v="0"/>
    <x v="30"/>
    <x v="8"/>
    <x v="0"/>
    <m/>
  </r>
  <r>
    <n v="3662"/>
    <s v="RE: Acceso Ambiente Coasin"/>
    <s v="Yañez Castillo, Luis Felipe, CAM"/>
    <d v="2014-04-09T00:00:00"/>
    <x v="0"/>
    <d v="2014-04-09T00:00:00"/>
    <x v="10"/>
    <x v="1"/>
    <x v="0"/>
    <x v="0"/>
    <d v="2014-04-10T00:00:00"/>
    <x v="0"/>
    <x v="30"/>
    <x v="8"/>
    <x v="0"/>
    <m/>
  </r>
  <r>
    <n v="3661"/>
    <s v="Solicita configuración de nombre en anexo Sr. Javier González"/>
    <s v="Alarcon Soto, Maribel Viviana, CAM"/>
    <d v="2014-04-09T00:00:00"/>
    <x v="0"/>
    <d v="2014-04-09T00:00:00"/>
    <x v="2"/>
    <x v="0"/>
    <x v="0"/>
    <x v="0"/>
    <d v="2014-04-10T00:00:00"/>
    <x v="0"/>
    <x v="30"/>
    <x v="8"/>
    <x v="0"/>
    <m/>
  </r>
  <r>
    <n v="3660"/>
    <s v="Desbloqeo de Clave"/>
    <s v="Morales Diaz, Mauricio Enrique, CAM"/>
    <d v="2014-04-09T00:00:00"/>
    <x v="0"/>
    <d v="2014-04-09T00:00:00"/>
    <x v="21"/>
    <x v="1"/>
    <x v="1"/>
    <x v="0"/>
    <d v="2014-04-10T00:00:00"/>
    <x v="0"/>
    <x v="30"/>
    <x v="8"/>
    <x v="0"/>
    <m/>
  </r>
  <r>
    <n v="3659"/>
    <s v="Clave Internet"/>
    <s v="Sandoval Puga, Beatriz Elena, CAM"/>
    <d v="2014-04-09T00:00:00"/>
    <x v="0"/>
    <d v="2014-04-09T00:00:00"/>
    <x v="7"/>
    <x v="1"/>
    <x v="0"/>
    <x v="0"/>
    <d v="2014-04-10T00:00:00"/>
    <x v="0"/>
    <x v="30"/>
    <x v="8"/>
    <x v="0"/>
    <m/>
  </r>
  <r>
    <n v="3658"/>
    <s v="Minutos"/>
    <s v="Yañez Espinoza, Alberto Daniel, CAM"/>
    <d v="2014-04-09T00:00:00"/>
    <x v="0"/>
    <d v="2014-04-09T00:00:00"/>
    <x v="23"/>
    <x v="1"/>
    <x v="0"/>
    <x v="0"/>
    <d v="2014-04-10T00:00:00"/>
    <x v="0"/>
    <x v="30"/>
    <x v="8"/>
    <x v="0"/>
    <m/>
  </r>
  <r>
    <n v="3657"/>
    <s v="Carga Minutos"/>
    <s v="Orellana Sepulveda, Andres Alejandro, CAM"/>
    <d v="2014-04-09T00:00:00"/>
    <x v="0"/>
    <d v="2014-04-09T00:00:00"/>
    <x v="1"/>
    <x v="1"/>
    <x v="0"/>
    <x v="0"/>
    <d v="2014-04-10T00:00:00"/>
    <x v="0"/>
    <x v="30"/>
    <x v="8"/>
    <x v="0"/>
    <m/>
  </r>
  <r>
    <n v="3656"/>
    <s v="clave oracle"/>
    <s v="Molina Valenzuela, Carolina Janet, CAM"/>
    <d v="2014-04-08T00:00:00"/>
    <x v="0"/>
    <d v="2014-04-08T00:00:00"/>
    <x v="5"/>
    <x v="1"/>
    <x v="0"/>
    <x v="0"/>
    <d v="2014-04-09T00:00:00"/>
    <x v="0"/>
    <x v="30"/>
    <x v="8"/>
    <x v="0"/>
    <m/>
  </r>
  <r>
    <n v="3655"/>
    <s v="Solicitud Microsoft Proyect"/>
    <s v="Araneda Soto, Catalina Andrea, CAM"/>
    <d v="2014-04-08T00:00:00"/>
    <x v="0"/>
    <d v="2014-04-08T00:00:00"/>
    <x v="8"/>
    <x v="0"/>
    <x v="0"/>
    <x v="0"/>
    <d v="2014-04-09T00:00:00"/>
    <x v="0"/>
    <x v="30"/>
    <x v="8"/>
    <x v="0"/>
    <m/>
  </r>
  <r>
    <n v="3654"/>
    <s v=" Aumento de Minutos plan"/>
    <s v="Orellana Sepulveda, Andres Alejandro, CAM"/>
    <d v="2014-04-08T00:00:00"/>
    <x v="0"/>
    <d v="2014-04-08T00:00:00"/>
    <x v="1"/>
    <x v="1"/>
    <x v="0"/>
    <x v="0"/>
    <d v="2014-04-09T00:00:00"/>
    <x v="0"/>
    <x v="30"/>
    <x v="8"/>
    <x v="0"/>
    <m/>
  </r>
  <r>
    <n v="3653"/>
    <s v="desbloqueo de pagina"/>
    <s v="Garrido Saavedra, Mario Andres, CAM"/>
    <d v="2014-04-08T00:00:00"/>
    <x v="0"/>
    <d v="2014-04-08T00:00:00"/>
    <x v="7"/>
    <x v="0"/>
    <x v="0"/>
    <x v="0"/>
    <d v="2014-04-09T00:00:00"/>
    <x v="0"/>
    <x v="30"/>
    <x v="8"/>
    <x v="0"/>
    <m/>
  </r>
  <r>
    <n v="3652"/>
    <s v="Falla aparato de celular"/>
    <s v="Carvajal Aguilar, Patricio Aurelio, CAM"/>
    <d v="2014-04-07T00:00:00"/>
    <x v="0"/>
    <d v="2014-04-08T00:00:00"/>
    <x v="12"/>
    <x v="1"/>
    <x v="0"/>
    <x v="3"/>
    <d v="2014-04-16T00:00:00"/>
    <x v="0"/>
    <x v="29"/>
    <x v="8"/>
    <x v="0"/>
    <m/>
  </r>
  <r>
    <n v="3651"/>
    <s v="Entrega de minutos  n° 89222315"/>
    <s v="Dossi Muñoz, Carolina, CAM"/>
    <d v="2014-04-08T00:00:00"/>
    <x v="0"/>
    <d v="2014-04-08T00:00:00"/>
    <x v="1"/>
    <x v="0"/>
    <x v="0"/>
    <x v="0"/>
    <d v="2014-04-09T00:00:00"/>
    <x v="0"/>
    <x v="30"/>
    <x v="8"/>
    <x v="0"/>
    <m/>
  </r>
  <r>
    <n v="3650"/>
    <s v="Solicitud Nueva Microsim - Cliente 7289635 Abonado 97462204"/>
    <s v="Avila Briones, Cristian Alberto, CAM"/>
    <d v="2014-04-08T00:00:00"/>
    <x v="0"/>
    <d v="2014-04-14T00:00:00"/>
    <x v="12"/>
    <x v="1"/>
    <x v="0"/>
    <x v="3"/>
    <d v="2014-04-17T00:00:00"/>
    <x v="0"/>
    <x v="29"/>
    <x v="8"/>
    <x v="0"/>
    <m/>
  </r>
  <r>
    <n v="3649"/>
    <s v="Favor solicito acceso a servidor de prevención carpeta 2014."/>
    <s v="Garrido Saavedra, Mario Andres, CAM"/>
    <d v="2014-04-08T00:00:00"/>
    <x v="0"/>
    <d v="2014-04-08T00:00:00"/>
    <x v="7"/>
    <x v="1"/>
    <x v="0"/>
    <x v="0"/>
    <d v="2014-04-09T00:00:00"/>
    <x v="0"/>
    <x v="30"/>
    <x v="8"/>
    <x v="0"/>
    <m/>
  </r>
  <r>
    <n v="3648"/>
    <s v="Solicita asignación de anexo"/>
    <s v="Castro Morales, Michel Fabian, CAM"/>
    <d v="2014-04-08T00:00:00"/>
    <x v="0"/>
    <d v="2014-04-08T00:00:00"/>
    <x v="2"/>
    <x v="1"/>
    <x v="0"/>
    <x v="0"/>
    <d v="2014-04-09T00:00:00"/>
    <x v="0"/>
    <x v="30"/>
    <x v="8"/>
    <x v="0"/>
    <m/>
  </r>
  <r>
    <n v="3647"/>
    <s v="Solicitud Nueva Microsim - Cliente 7289635 Abonado 61713180"/>
    <s v="Hernandez Briones, Hans Alejandro, CAM"/>
    <d v="2014-04-08T00:00:00"/>
    <x v="0"/>
    <d v="2014-04-14T00:00:00"/>
    <x v="12"/>
    <x v="0"/>
    <x v="0"/>
    <x v="3"/>
    <d v="2014-04-17T00:00:00"/>
    <x v="0"/>
    <x v="29"/>
    <x v="8"/>
    <x v="0"/>
    <m/>
  </r>
  <r>
    <n v="3646"/>
    <s v="problemas para importar"/>
    <s v="Urrutia Villarroel, Mauricio, CAM"/>
    <d v="2014-04-08T00:00:00"/>
    <x v="0"/>
    <d v="2014-04-08T00:00:00"/>
    <x v="5"/>
    <x v="0"/>
    <x v="0"/>
    <x v="0"/>
    <d v="2014-04-09T00:00:00"/>
    <x v="0"/>
    <x v="30"/>
    <x v="8"/>
    <x v="0"/>
    <m/>
  </r>
  <r>
    <n v="3645"/>
    <s v="Equipo de IT de VideoConferencia"/>
    <s v="Salas Redondo, Luis Miguel, CAM"/>
    <d v="2014-04-07T00:00:00"/>
    <x v="0"/>
    <d v="2014-04-11T00:00:00"/>
    <x v="15"/>
    <x v="1"/>
    <x v="1"/>
    <x v="4"/>
    <d v="2014-09-02T00:00:00"/>
    <x v="0"/>
    <x v="5"/>
    <x v="0"/>
    <x v="0"/>
    <m/>
  </r>
  <r>
    <n v="3644"/>
    <s v="Devolución de minutos"/>
    <s v="Barraza Ramos, Boris, CAM"/>
    <d v="2014-04-08T00:00:00"/>
    <x v="0"/>
    <d v="2014-04-08T00:00:00"/>
    <x v="1"/>
    <x v="1"/>
    <x v="2"/>
    <x v="0"/>
    <d v="2014-04-09T00:00:00"/>
    <x v="0"/>
    <x v="30"/>
    <x v="8"/>
    <x v="0"/>
    <m/>
  </r>
  <r>
    <n v="3643"/>
    <s v="Minutos a Celulares"/>
    <s v="Alcarruz Bernal, Cristian Erwin, CAM"/>
    <d v="2014-04-08T00:00:00"/>
    <x v="0"/>
    <d v="2014-04-08T00:00:00"/>
    <x v="1"/>
    <x v="0"/>
    <x v="2"/>
    <x v="0"/>
    <d v="2014-04-09T00:00:00"/>
    <x v="0"/>
    <x v="30"/>
    <x v="8"/>
    <x v="0"/>
    <m/>
  </r>
  <r>
    <n v="3642"/>
    <s v="Creación Usuario Oracle"/>
    <s v="Valdes Navarrete, David Exequiel, CAM"/>
    <d v="2014-04-08T00:00:00"/>
    <x v="0"/>
    <d v="2014-04-08T00:00:00"/>
    <x v="5"/>
    <x v="0"/>
    <x v="0"/>
    <x v="0"/>
    <d v="2014-04-09T00:00:00"/>
    <x v="0"/>
    <x v="30"/>
    <x v="8"/>
    <x v="0"/>
    <m/>
  </r>
  <r>
    <n v="3641"/>
    <s v="Minutos"/>
    <s v="Santibañez Ordenes, Andres Alejandro, CAM"/>
    <d v="2014-04-08T00:00:00"/>
    <x v="0"/>
    <d v="2014-04-08T00:00:00"/>
    <x v="23"/>
    <x v="0"/>
    <x v="2"/>
    <x v="0"/>
    <d v="2014-04-09T00:00:00"/>
    <x v="0"/>
    <x v="30"/>
    <x v="8"/>
    <x v="0"/>
    <m/>
  </r>
  <r>
    <n v="3640"/>
    <s v="Restitución de minutos"/>
    <s v="Pincheira Tripainao, Elizabeth Alejandra, CAM"/>
    <d v="2014-04-08T00:00:00"/>
    <x v="0"/>
    <d v="2014-04-08T00:00:00"/>
    <x v="23"/>
    <x v="1"/>
    <x v="3"/>
    <x v="0"/>
    <d v="2014-04-09T00:00:00"/>
    <x v="0"/>
    <x v="30"/>
    <x v="8"/>
    <x v="0"/>
    <m/>
  </r>
  <r>
    <n v="3639"/>
    <s v="Solicitud Mario Medrano Ortega 20140116"/>
    <s v="Valdes Navarrete, David Exequiel, CAM"/>
    <d v="2014-04-08T00:00:00"/>
    <x v="0"/>
    <d v="2014-04-08T00:00:00"/>
    <x v="1"/>
    <x v="0"/>
    <x v="2"/>
    <x v="0"/>
    <d v="2014-04-09T00:00:00"/>
    <x v="0"/>
    <x v="30"/>
    <x v="8"/>
    <x v="0"/>
    <m/>
  </r>
  <r>
    <n v="3638"/>
    <s v="No puedo enviar correos"/>
    <s v="Reyes Castro, Esteban Javier, EXTERNO"/>
    <d v="2014-04-08T00:00:00"/>
    <x v="0"/>
    <d v="2014-04-08T00:00:00"/>
    <x v="0"/>
    <x v="1"/>
    <x v="2"/>
    <x v="0"/>
    <d v="2014-04-09T00:00:00"/>
    <x v="0"/>
    <x v="30"/>
    <x v="8"/>
    <x v="0"/>
    <m/>
  </r>
  <r>
    <n v="3637"/>
    <s v="RE: SAP"/>
    <s v="Ruz Salinas, Richard Alberto, CAM"/>
    <d v="2014-04-08T00:00:00"/>
    <x v="0"/>
    <d v="2014-04-08T00:00:00"/>
    <x v="7"/>
    <x v="0"/>
    <x v="0"/>
    <x v="0"/>
    <d v="2014-04-09T00:00:00"/>
    <x v="0"/>
    <x v="30"/>
    <x v="8"/>
    <x v="0"/>
    <m/>
  </r>
  <r>
    <n v="3636"/>
    <s v="Minutos adicionales"/>
    <s v="Belmar Ramirez, Nelson Andres, CAM"/>
    <d v="2014-04-08T00:00:00"/>
    <x v="0"/>
    <d v="2014-04-08T00:00:00"/>
    <x v="1"/>
    <x v="1"/>
    <x v="4"/>
    <x v="0"/>
    <d v="2014-04-09T00:00:00"/>
    <x v="0"/>
    <x v="30"/>
    <x v="8"/>
    <x v="0"/>
    <m/>
  </r>
  <r>
    <n v="3635"/>
    <s v="Solicitud de Minutos Celular"/>
    <s v="Vera Sepulveda, Juan Carlos, CAM"/>
    <d v="2014-04-04T00:00:00"/>
    <x v="0"/>
    <d v="2014-04-08T00:00:00"/>
    <x v="12"/>
    <x v="0"/>
    <x v="4"/>
    <x v="3"/>
    <d v="2014-04-15T00:00:00"/>
    <x v="0"/>
    <x v="29"/>
    <x v="8"/>
    <x v="0"/>
    <m/>
  </r>
  <r>
    <n v="3634"/>
    <s v="Celular Maestro M.Ayllapan"/>
    <s v="Hernandez Briones, Hans Alejandro, CAM"/>
    <d v="2014-04-08T00:00:00"/>
    <x v="0"/>
    <d v="2014-04-08T00:00:00"/>
    <x v="23"/>
    <x v="1"/>
    <x v="0"/>
    <x v="0"/>
    <d v="2014-04-09T00:00:00"/>
    <x v="0"/>
    <x v="30"/>
    <x v="8"/>
    <x v="0"/>
    <m/>
  </r>
  <r>
    <n v="3633"/>
    <s v="Compra equipo Lo Prado"/>
    <s v="Belmar Ramirez, Nelson Andres, CAM"/>
    <d v="2014-04-02T00:00:00"/>
    <x v="0"/>
    <d v="2014-04-02T00:00:00"/>
    <x v="9"/>
    <x v="1"/>
    <x v="0"/>
    <x v="2"/>
    <d v="2014-04-16T00:00:00"/>
    <x v="0"/>
    <x v="29"/>
    <x v="8"/>
    <x v="0"/>
    <m/>
  </r>
  <r>
    <n v="3632"/>
    <s v="Minutos On Net"/>
    <s v="Costa Campos, Juan, CAM"/>
    <d v="2014-04-08T00:00:00"/>
    <x v="0"/>
    <d v="2014-04-08T00:00:00"/>
    <x v="1"/>
    <x v="0"/>
    <x v="4"/>
    <x v="0"/>
    <d v="2014-04-09T00:00:00"/>
    <x v="0"/>
    <x v="30"/>
    <x v="8"/>
    <x v="0"/>
    <m/>
  </r>
  <r>
    <n v="3631"/>
    <s v="cuenta skype corporativa"/>
    <s v="Pindave Olave, Rodrigo, CAM"/>
    <d v="2014-04-08T00:00:00"/>
    <x v="0"/>
    <d v="2014-04-08T00:00:00"/>
    <x v="8"/>
    <x v="1"/>
    <x v="4"/>
    <x v="0"/>
    <d v="2014-04-09T00:00:00"/>
    <x v="0"/>
    <x v="30"/>
    <x v="8"/>
    <x v="0"/>
    <m/>
  </r>
  <r>
    <n v="3630"/>
    <s v="Solicita normalizar recepción de correos en Outlook"/>
    <s v="Garay Espinoza, Jorge Andres, CAM"/>
    <d v="2014-04-08T00:00:00"/>
    <x v="0"/>
    <d v="2014-04-08T00:00:00"/>
    <x v="23"/>
    <x v="0"/>
    <x v="4"/>
    <x v="0"/>
    <d v="2014-04-09T00:00:00"/>
    <x v="0"/>
    <x v="30"/>
    <x v="8"/>
    <x v="0"/>
    <m/>
  </r>
  <r>
    <n v="3629"/>
    <s v="Solicita generar devolución minutos ON-NET Celular personal de Unidad de SSEE"/>
    <s v="Garay Espinoza, Jorge Andres, CAM"/>
    <d v="2014-04-08T00:00:00"/>
    <x v="0"/>
    <d v="2014-04-08T00:00:00"/>
    <x v="1"/>
    <x v="0"/>
    <x v="4"/>
    <x v="0"/>
    <d v="2014-04-09T00:00:00"/>
    <x v="0"/>
    <x v="30"/>
    <x v="8"/>
    <x v="0"/>
    <m/>
  </r>
  <r>
    <n v="3628"/>
    <s v="Móvil 94691356"/>
    <s v="Duarte Fuentes, Luis Alfredo, CAM"/>
    <d v="2014-04-08T00:00:00"/>
    <x v="0"/>
    <d v="2014-04-08T00:00:00"/>
    <x v="23"/>
    <x v="0"/>
    <x v="4"/>
    <x v="0"/>
    <d v="2014-04-09T00:00:00"/>
    <x v="0"/>
    <x v="30"/>
    <x v="8"/>
    <x v="0"/>
    <m/>
  </r>
  <r>
    <n v="3627"/>
    <s v="Solicitud de equipo y claves"/>
    <s v="Urrutia Villarroel, Mauricio, CAM"/>
    <d v="2014-04-07T00:00:00"/>
    <x v="0"/>
    <d v="2014-04-08T00:00:00"/>
    <x v="20"/>
    <x v="0"/>
    <x v="0"/>
    <x v="5"/>
    <d v="2014-04-11T00:00:00"/>
    <x v="0"/>
    <x v="30"/>
    <x v="8"/>
    <x v="0"/>
    <m/>
  </r>
  <r>
    <n v="3626"/>
    <s v="minutos cel"/>
    <s v="Garrido Saavedra, Mario Andres, CAM"/>
    <d v="2014-04-07T00:00:00"/>
    <x v="0"/>
    <d v="2014-04-07T00:00:00"/>
    <x v="23"/>
    <x v="0"/>
    <x v="4"/>
    <x v="0"/>
    <d v="2014-04-08T00:00:00"/>
    <x v="0"/>
    <x v="30"/>
    <x v="8"/>
    <x v="0"/>
    <m/>
  </r>
  <r>
    <n v="3625"/>
    <s v="KAUFMANN_Solicitudes Especialidades"/>
    <s v="Paredes Aravena, Rodrigo Alexis, CAM"/>
    <d v="2014-04-07T00:00:00"/>
    <x v="0"/>
    <d v="2014-04-07T00:00:00"/>
    <x v="7"/>
    <x v="0"/>
    <x v="4"/>
    <x v="0"/>
    <d v="2014-04-08T00:00:00"/>
    <x v="0"/>
    <x v="30"/>
    <x v="8"/>
    <x v="0"/>
    <m/>
  </r>
  <r>
    <n v="3624"/>
    <s v="SAP"/>
    <s v="Ruz Salinas, Richard Alberto, CAM"/>
    <d v="2014-04-07T00:00:00"/>
    <x v="0"/>
    <d v="2014-04-07T00:00:00"/>
    <x v="8"/>
    <x v="1"/>
    <x v="4"/>
    <x v="0"/>
    <d v="2014-04-08T00:00:00"/>
    <x v="0"/>
    <x v="30"/>
    <x v="8"/>
    <x v="0"/>
    <m/>
  </r>
  <r>
    <n v="3623"/>
    <s v="problemas para importar"/>
    <s v="Martinez Muñoz, Ximena Del Rosario, CAM"/>
    <d v="2014-04-07T00:00:00"/>
    <x v="0"/>
    <d v="2014-04-09T00:00:00"/>
    <x v="5"/>
    <x v="0"/>
    <x v="0"/>
    <x v="0"/>
    <d v="2014-04-08T00:00:00"/>
    <x v="0"/>
    <x v="30"/>
    <x v="8"/>
    <x v="3"/>
    <m/>
  </r>
  <r>
    <n v="3622"/>
    <s v=" Reinicio Contraseña"/>
    <s v="Palma Campos, Alejandra Beatriz, CAM"/>
    <d v="2014-04-07T00:00:00"/>
    <x v="0"/>
    <d v="2014-04-07T00:00:00"/>
    <x v="0"/>
    <x v="0"/>
    <x v="4"/>
    <x v="0"/>
    <d v="2014-04-08T00:00:00"/>
    <x v="0"/>
    <x v="30"/>
    <x v="8"/>
    <x v="0"/>
    <m/>
  </r>
  <r>
    <n v="3621"/>
    <s v="Carga de Minutos On net - 74318253"/>
    <s v="Caceres Sarabia, Francisco Antonio, CAM"/>
    <d v="2014-04-07T00:00:00"/>
    <x v="0"/>
    <d v="2014-04-07T00:00:00"/>
    <x v="1"/>
    <x v="0"/>
    <x v="4"/>
    <x v="0"/>
    <d v="2014-04-08T00:00:00"/>
    <x v="0"/>
    <x v="30"/>
    <x v="8"/>
    <x v="0"/>
    <m/>
  </r>
  <r>
    <n v="3620"/>
    <s v="Minutos On Net"/>
    <s v="Yañez Castillo, Luis Felipe, CAM"/>
    <d v="2014-04-07T00:00:00"/>
    <x v="0"/>
    <d v="2014-04-07T00:00:00"/>
    <x v="23"/>
    <x v="1"/>
    <x v="4"/>
    <x v="0"/>
    <d v="2014-04-08T00:00:00"/>
    <x v="0"/>
    <x v="30"/>
    <x v="8"/>
    <x v="0"/>
    <m/>
  </r>
  <r>
    <n v="3619"/>
    <s v="ACTUALIZAR LISTA DE VALORES - CREACION DE OC"/>
    <s v="Ruz Salinas, Richard Alberto, CAM"/>
    <d v="2014-04-07T00:00:00"/>
    <x v="0"/>
    <d v="2014-04-10T00:00:00"/>
    <x v="10"/>
    <x v="1"/>
    <x v="4"/>
    <x v="0"/>
    <d v="2014-04-08T00:00:00"/>
    <x v="0"/>
    <x v="30"/>
    <x v="8"/>
    <x v="3"/>
    <m/>
  </r>
  <r>
    <n v="3618"/>
    <s v="REASIGNAR"/>
    <s v="Valdes Navarrete, David Exequiel, CAM"/>
    <d v="2014-04-07T00:00:00"/>
    <x v="0"/>
    <d v="2014-04-07T00:00:00"/>
    <x v="1"/>
    <x v="0"/>
    <x v="4"/>
    <x v="0"/>
    <d v="2014-04-08T00:00:00"/>
    <x v="0"/>
    <x v="30"/>
    <x v="8"/>
    <x v="0"/>
    <m/>
  </r>
  <r>
    <n v="3617"/>
    <s v="carga de minutos"/>
    <s v="Villena Herrera, Maria Belen, CAM"/>
    <d v="2014-04-07T00:00:00"/>
    <x v="0"/>
    <d v="2014-04-07T00:00:00"/>
    <x v="1"/>
    <x v="0"/>
    <x v="4"/>
    <x v="0"/>
    <d v="2014-04-08T00:00:00"/>
    <x v="0"/>
    <x v="30"/>
    <x v="8"/>
    <x v="0"/>
    <m/>
  </r>
  <r>
    <n v="3616"/>
    <s v="NO ES POSIBLE REALIZAR INGRESOS EN ORGANIZACION K02 - COASIN"/>
    <s v="Ruz Salinas, Richard Alberto, CAM"/>
    <d v="2014-04-07T00:00:00"/>
    <x v="0"/>
    <d v="2014-04-10T00:00:00"/>
    <x v="10"/>
    <x v="1"/>
    <x v="0"/>
    <x v="0"/>
    <d v="2014-04-08T00:00:00"/>
    <x v="0"/>
    <x v="30"/>
    <x v="8"/>
    <x v="3"/>
    <m/>
  </r>
  <r>
    <n v="3615"/>
    <s v="Creación Correo Urbanizaciones"/>
    <s v="Villalobos Saa, Luis Efrain, CAM"/>
    <d v="2014-04-07T00:00:00"/>
    <x v="0"/>
    <d v="2014-04-07T00:00:00"/>
    <x v="0"/>
    <x v="0"/>
    <x v="4"/>
    <x v="0"/>
    <d v="2014-04-08T00:00:00"/>
    <x v="0"/>
    <x v="30"/>
    <x v="8"/>
    <x v="0"/>
    <m/>
  </r>
  <r>
    <n v="3614"/>
    <s v="minutos net"/>
    <s v="Fuentes Maldonado, Gonzalo Eduardo, CAM"/>
    <d v="2014-04-07T00:00:00"/>
    <x v="0"/>
    <d v="2014-04-07T00:00:00"/>
    <x v="1"/>
    <x v="1"/>
    <x v="4"/>
    <x v="0"/>
    <d v="2014-04-08T00:00:00"/>
    <x v="0"/>
    <x v="30"/>
    <x v="8"/>
    <x v="0"/>
    <m/>
  </r>
  <r>
    <n v="3613"/>
    <s v="Carga de minutos"/>
    <s v="Bascuñan Reyes, Juan Ignacio, CAM"/>
    <d v="2014-04-07T00:00:00"/>
    <x v="0"/>
    <d v="2014-04-07T00:00:00"/>
    <x v="23"/>
    <x v="0"/>
    <x v="4"/>
    <x v="0"/>
    <d v="2014-04-08T00:00:00"/>
    <x v="0"/>
    <x v="30"/>
    <x v="8"/>
    <x v="0"/>
    <m/>
  </r>
  <r>
    <n v="3612"/>
    <s v="Solicitud equipo Nextel, cámara y PC"/>
    <s v="Contreras Orellana, Paulo Alberto, CAM"/>
    <d v="2014-04-04T00:00:00"/>
    <x v="0"/>
    <d v="2014-04-07T00:00:00"/>
    <x v="20"/>
    <x v="0"/>
    <x v="0"/>
    <x v="5"/>
    <d v="2014-04-10T00:00:00"/>
    <x v="0"/>
    <x v="30"/>
    <x v="8"/>
    <x v="0"/>
    <m/>
  </r>
  <r>
    <n v="3611"/>
    <s v="Minutos On Net - Celular 61930431"/>
    <s v="García Valenzuela, Ricardo Andrés, CAM"/>
    <d v="2014-04-07T00:00:00"/>
    <x v="0"/>
    <d v="2014-04-07T00:00:00"/>
    <x v="23"/>
    <x v="1"/>
    <x v="4"/>
    <x v="0"/>
    <d v="2014-04-08T00:00:00"/>
    <x v="0"/>
    <x v="30"/>
    <x v="8"/>
    <x v="0"/>
    <m/>
  </r>
  <r>
    <n v="3610"/>
    <s v="codigo pin "/>
    <s v="Burdiles Herrera, Felipe Alejandro, CAM"/>
    <d v="2014-04-07T00:00:00"/>
    <x v="0"/>
    <d v="2014-04-07T00:00:00"/>
    <x v="23"/>
    <x v="0"/>
    <x v="4"/>
    <x v="0"/>
    <d v="2014-04-08T00:00:00"/>
    <x v="0"/>
    <x v="30"/>
    <x v="8"/>
    <x v="0"/>
    <m/>
  </r>
  <r>
    <n v="3609"/>
    <s v="Alta Estacion de trabajo "/>
    <s v="Técnico Mesa de Ayuda, Externo"/>
    <d v="2014-04-07T00:00:00"/>
    <x v="0"/>
    <d v="2014-04-07T00:00:00"/>
    <x v="0"/>
    <x v="1"/>
    <x v="4"/>
    <x v="0"/>
    <d v="2014-04-08T00:00:00"/>
    <x v="0"/>
    <x v="30"/>
    <x v="8"/>
    <x v="0"/>
    <m/>
  </r>
  <r>
    <n v="3608"/>
    <s v="Baja Estacion de trabajo "/>
    <s v="Técnico Mesa de Ayuda, Externo"/>
    <d v="2014-04-07T00:00:00"/>
    <x v="0"/>
    <d v="2014-04-07T00:00:00"/>
    <x v="0"/>
    <x v="1"/>
    <x v="4"/>
    <x v="0"/>
    <d v="2014-04-08T00:00:00"/>
    <x v="0"/>
    <x v="30"/>
    <x v="8"/>
    <x v="0"/>
    <m/>
  </r>
  <r>
    <n v="3607"/>
    <s v="Equipos PRIP - Nextel"/>
    <s v="Salinas Bustos, Max Leonardo, CAM"/>
    <d v="2014-04-07T00:00:00"/>
    <x v="0"/>
    <d v="2014-04-10T00:00:00"/>
    <x v="12"/>
    <x v="1"/>
    <x v="0"/>
    <x v="3"/>
    <d v="2014-04-16T00:00:00"/>
    <x v="0"/>
    <x v="29"/>
    <x v="8"/>
    <x v="0"/>
    <m/>
  </r>
  <r>
    <n v="3606"/>
    <s v="bloqueo clave de correo."/>
    <s v="Martinez Fuentealba, Victor Alonso, CAM"/>
    <d v="2014-04-07T00:00:00"/>
    <x v="0"/>
    <d v="2014-04-07T00:00:00"/>
    <x v="23"/>
    <x v="1"/>
    <x v="4"/>
    <x v="0"/>
    <d v="2014-04-08T00:00:00"/>
    <x v="0"/>
    <x v="30"/>
    <x v="8"/>
    <x v="0"/>
    <m/>
  </r>
  <r>
    <n v="3605"/>
    <s v="no puedo ingresar a esta parte de sharepoint"/>
    <s v="Ureta Perez, Paola, CAM"/>
    <d v="2014-04-07T00:00:00"/>
    <x v="0"/>
    <d v="2014-04-07T00:00:00"/>
    <x v="7"/>
    <x v="1"/>
    <x v="0"/>
    <x v="0"/>
    <d v="2014-04-08T00:00:00"/>
    <x v="0"/>
    <x v="30"/>
    <x v="8"/>
    <x v="0"/>
    <m/>
  </r>
  <r>
    <n v="3604"/>
    <s v="Minutos equipos área Servicio Integral a Empresas"/>
    <s v="Castro Marchant, Jorge, CAM"/>
    <d v="2014-04-07T00:00:00"/>
    <x v="0"/>
    <d v="2014-04-07T00:00:00"/>
    <x v="1"/>
    <x v="0"/>
    <x v="4"/>
    <x v="0"/>
    <d v="2014-04-08T00:00:00"/>
    <x v="0"/>
    <x v="30"/>
    <x v="8"/>
    <x v="0"/>
    <m/>
  </r>
  <r>
    <n v="3603"/>
    <s v="Aumento de Minutos"/>
    <s v="Nilo Elgueta, Cristobal Ignacio, CAM"/>
    <d v="2014-04-07T00:00:00"/>
    <x v="0"/>
    <d v="2014-04-07T00:00:00"/>
    <x v="1"/>
    <x v="0"/>
    <x v="4"/>
    <x v="0"/>
    <d v="2014-04-08T00:00:00"/>
    <x v="0"/>
    <x v="30"/>
    <x v="8"/>
    <x v="0"/>
    <m/>
  </r>
  <r>
    <n v="3602"/>
    <s v="Minutos Celular"/>
    <s v="Cano Zamalloa, Daniel, CAM"/>
    <d v="2014-04-07T00:00:00"/>
    <x v="0"/>
    <d v="2014-04-07T00:00:00"/>
    <x v="1"/>
    <x v="0"/>
    <x v="4"/>
    <x v="0"/>
    <d v="2014-04-08T00:00:00"/>
    <x v="0"/>
    <x v="30"/>
    <x v="8"/>
    <x v="0"/>
    <m/>
  </r>
  <r>
    <n v="3601"/>
    <s v="Baja Estacion de trabajo "/>
    <s v="Técnico Mesa de Ayuda, Externo"/>
    <d v="2014-04-07T00:00:00"/>
    <x v="0"/>
    <d v="2014-04-07T00:00:00"/>
    <x v="0"/>
    <x v="1"/>
    <x v="4"/>
    <x v="0"/>
    <d v="2014-04-08T00:00:00"/>
    <x v="0"/>
    <x v="30"/>
    <x v="8"/>
    <x v="0"/>
    <m/>
  </r>
  <r>
    <n v="3600"/>
    <s v="RESTABLECER MINUTOS DE COMPAÑIA N: 68393031"/>
    <s v="Ramirez Figueroa, Miguel Angel, CAM"/>
    <d v="2014-04-07T00:00:00"/>
    <x v="0"/>
    <d v="2014-04-07T00:00:00"/>
    <x v="23"/>
    <x v="1"/>
    <x v="4"/>
    <x v="0"/>
    <d v="2014-04-08T00:00:00"/>
    <x v="0"/>
    <x v="30"/>
    <x v="8"/>
    <x v="0"/>
    <m/>
  </r>
  <r>
    <n v="3599"/>
    <s v="RV: Minutos  Celular"/>
    <s v="Palma Campos, Alejandra Beatriz, CAM"/>
    <d v="2014-04-04T00:00:00"/>
    <x v="0"/>
    <d v="2014-04-04T00:00:00"/>
    <x v="1"/>
    <x v="1"/>
    <x v="4"/>
    <x v="0"/>
    <d v="2014-04-07T00:00:00"/>
    <x v="0"/>
    <x v="30"/>
    <x v="8"/>
    <x v="0"/>
    <m/>
  </r>
  <r>
    <n v="3598"/>
    <s v="del Río Castro, Matías Eduardo, CAM"/>
    <s v="del Río Castro, Matías Eduardo, CAM"/>
    <d v="2014-04-04T00:00:00"/>
    <x v="0"/>
    <d v="2014-04-08T00:00:00"/>
    <x v="20"/>
    <x v="1"/>
    <x v="4"/>
    <x v="5"/>
    <d v="2014-04-10T00:00:00"/>
    <x v="0"/>
    <x v="30"/>
    <x v="8"/>
    <x v="0"/>
    <m/>
  </r>
  <r>
    <n v="3597"/>
    <s v="Telefonos IP"/>
    <s v="Pérez Sagredo, Cristian Eduardo, CAM"/>
    <d v="2014-04-04T00:00:00"/>
    <x v="0"/>
    <d v="2014-04-08T00:00:00"/>
    <x v="2"/>
    <x v="1"/>
    <x v="4"/>
    <x v="0"/>
    <d v="2014-04-07T00:00:00"/>
    <x v="0"/>
    <x v="30"/>
    <x v="8"/>
    <x v="3"/>
    <m/>
  </r>
  <r>
    <n v="3596"/>
    <s v="Cambio de SIM 74775931"/>
    <s v="Yañez Espinoza, Alberto Daniel, CAM"/>
    <d v="2014-04-03T00:00:00"/>
    <x v="0"/>
    <d v="2014-04-08T00:00:00"/>
    <x v="12"/>
    <x v="1"/>
    <x v="0"/>
    <x v="3"/>
    <d v="2014-04-14T00:00:00"/>
    <x v="0"/>
    <x v="29"/>
    <x v="8"/>
    <x v="0"/>
    <m/>
  </r>
  <r>
    <n v="3595"/>
    <s v="Error en saldo contable Probeedores Coasin"/>
    <s v="Carrasco Briones, Rodrigo, CAM"/>
    <d v="2014-04-03T00:00:00"/>
    <x v="0"/>
    <d v="2014-04-03T00:00:00"/>
    <x v="10"/>
    <x v="1"/>
    <x v="4"/>
    <x v="0"/>
    <d v="2014-04-04T00:00:00"/>
    <x v="0"/>
    <x v="31"/>
    <x v="8"/>
    <x v="0"/>
    <m/>
  </r>
  <r>
    <n v="3594"/>
    <s v="Aumento Minutos - Abonado 7 477 59 31"/>
    <s v="Yañez Espinoza, Alberto Daniel, CAM"/>
    <d v="2014-04-03T00:00:00"/>
    <x v="0"/>
    <d v="2014-04-03T00:00:00"/>
    <x v="1"/>
    <x v="1"/>
    <x v="4"/>
    <x v="0"/>
    <d v="2014-04-04T00:00:00"/>
    <x v="0"/>
    <x v="31"/>
    <x v="8"/>
    <x v="0"/>
    <m/>
  </r>
  <r>
    <n v="3593"/>
    <s v="RE: Carpeta Compartida Contrato Traslado de Redes _ Urbanizaciones"/>
    <s v="Villalobos Saa, Luis Efrain, CAM"/>
    <d v="2014-04-03T00:00:00"/>
    <x v="0"/>
    <d v="2014-04-03T00:00:00"/>
    <x v="7"/>
    <x v="1"/>
    <x v="4"/>
    <x v="0"/>
    <d v="2014-04-04T00:00:00"/>
    <x v="0"/>
    <x v="31"/>
    <x v="8"/>
    <x v="0"/>
    <m/>
  </r>
  <r>
    <n v="3592"/>
    <s v="Acceso Sr Olivier Diaz a 10.33.65.11 "/>
    <s v="Valenzuela Sanzana, Mauricio Antonio, CAM"/>
    <d v="2014-04-03T00:00:00"/>
    <x v="0"/>
    <d v="2014-04-03T00:00:00"/>
    <x v="7"/>
    <x v="1"/>
    <x v="4"/>
    <x v="0"/>
    <d v="2014-04-04T00:00:00"/>
    <x v="0"/>
    <x v="31"/>
    <x v="8"/>
    <x v="0"/>
    <m/>
  </r>
  <r>
    <n v="3591"/>
    <s v="Solicitud de Celular &quot; Carlos Duran Galarce&quot;"/>
    <s v="Diaz Letelier, Vladimir Andres, CAM"/>
    <d v="2014-04-03T00:00:00"/>
    <x v="0"/>
    <d v="2014-04-14T00:00:00"/>
    <x v="12"/>
    <x v="1"/>
    <x v="4"/>
    <x v="3"/>
    <d v="2014-04-14T00:00:00"/>
    <x v="0"/>
    <x v="29"/>
    <x v="8"/>
    <x v="0"/>
    <m/>
  </r>
  <r>
    <n v="3590"/>
    <s v="ERRO EN AUXILIAR DE CUENTAS POR COBRAR COASIN."/>
    <s v="Berrios Ortiz, Elias Eduardo, CAM"/>
    <d v="2014-04-03T00:00:00"/>
    <x v="0"/>
    <d v="2014-04-03T00:00:00"/>
    <x v="10"/>
    <x v="1"/>
    <x v="0"/>
    <x v="0"/>
    <d v="2014-04-04T00:00:00"/>
    <x v="0"/>
    <x v="31"/>
    <x v="8"/>
    <x v="0"/>
    <m/>
  </r>
  <r>
    <n v="3589"/>
    <s v="Solicitud de Computador Portátil Alberto Yañez"/>
    <s v="Alcarruz Bernal, Cristian Erwin, CAM"/>
    <d v="2014-04-03T00:00:00"/>
    <x v="0"/>
    <d v="2014-04-07T00:00:00"/>
    <x v="20"/>
    <x v="0"/>
    <x v="4"/>
    <x v="5"/>
    <d v="2014-04-09T00:00:00"/>
    <x v="0"/>
    <x v="30"/>
    <x v="8"/>
    <x v="0"/>
    <m/>
  </r>
  <r>
    <n v="3588"/>
    <s v="RV: Minutos para Celular"/>
    <s v="Monardes Letelier, Israel Rodolfo, CAM"/>
    <d v="2014-04-03T00:00:00"/>
    <x v="0"/>
    <d v="2014-04-03T00:00:00"/>
    <x v="1"/>
    <x v="1"/>
    <x v="4"/>
    <x v="0"/>
    <d v="2014-04-04T00:00:00"/>
    <x v="0"/>
    <x v="31"/>
    <x v="8"/>
    <x v="0"/>
    <m/>
  </r>
  <r>
    <n v="3587"/>
    <s v="minutos telefono"/>
    <s v="Ñeguey Adonis, Albino Bernabé, CAM"/>
    <d v="2014-04-03T00:00:00"/>
    <x v="0"/>
    <d v="2014-04-03T00:00:00"/>
    <x v="1"/>
    <x v="1"/>
    <x v="4"/>
    <x v="0"/>
    <d v="2014-04-04T00:00:00"/>
    <x v="0"/>
    <x v="31"/>
    <x v="8"/>
    <x v="0"/>
    <m/>
  </r>
  <r>
    <n v="3586"/>
    <s v="RV: Error en Flexfield En cuentas de Balance "/>
    <s v="Gonzalez Canales, Carolina Alejandra, CAM"/>
    <d v="2014-04-03T00:00:00"/>
    <x v="0"/>
    <d v="2014-04-03T00:00:00"/>
    <x v="10"/>
    <x v="1"/>
    <x v="4"/>
    <x v="0"/>
    <d v="2014-04-04T00:00:00"/>
    <x v="0"/>
    <x v="31"/>
    <x v="8"/>
    <x v="0"/>
    <m/>
  </r>
  <r>
    <n v="3585"/>
    <s v="Recarga minutos"/>
    <s v="Bascuñan Reyes, Juan Ignacio, CAM"/>
    <d v="2014-04-03T00:00:00"/>
    <x v="0"/>
    <d v="2014-04-03T00:00:00"/>
    <x v="1"/>
    <x v="1"/>
    <x v="4"/>
    <x v="0"/>
    <d v="2014-04-04T00:00:00"/>
    <x v="0"/>
    <x v="31"/>
    <x v="8"/>
    <x v="0"/>
    <m/>
  </r>
  <r>
    <n v="3584"/>
    <s v="ACTUALIZAR LISTA DE PRECIOS EN ORACLE"/>
    <s v="Ruz Salinas, Richard Alberto, CAM"/>
    <d v="2014-04-03T00:00:00"/>
    <x v="0"/>
    <d v="2014-04-03T00:00:00"/>
    <x v="10"/>
    <x v="1"/>
    <x v="4"/>
    <x v="0"/>
    <d v="2014-04-04T00:00:00"/>
    <x v="0"/>
    <x v="31"/>
    <x v="8"/>
    <x v="0"/>
    <m/>
  </r>
  <r>
    <n v="3583"/>
    <s v="impresora Blanco y nego Gerencia General"/>
    <s v="Caraa Carraha, Paula, CAM"/>
    <d v="2014-04-03T00:00:00"/>
    <x v="0"/>
    <d v="2014-04-04T00:00:00"/>
    <x v="3"/>
    <x v="1"/>
    <x v="4"/>
    <x v="0"/>
    <d v="2014-04-04T00:00:00"/>
    <x v="0"/>
    <x v="31"/>
    <x v="8"/>
    <x v="0"/>
    <m/>
  </r>
  <r>
    <n v="3582"/>
    <s v="IP Teléfono"/>
    <s v="Pérez Sagredo, Cristian Eduardo, CAM"/>
    <d v="2014-04-03T00:00:00"/>
    <x v="0"/>
    <d v="2014-04-08T00:00:00"/>
    <x v="2"/>
    <x v="0"/>
    <x v="4"/>
    <x v="0"/>
    <d v="2014-04-04T00:00:00"/>
    <x v="0"/>
    <x v="31"/>
    <x v="8"/>
    <x v="3"/>
    <m/>
  </r>
  <r>
    <n v="3581"/>
    <s v="RE: Creación OP Coasin"/>
    <s v="Gonzalez Canales, Carolina Alejandra, CAM"/>
    <d v="2014-04-03T00:00:00"/>
    <x v="0"/>
    <d v="2014-04-03T00:00:00"/>
    <x v="10"/>
    <x v="1"/>
    <x v="4"/>
    <x v="0"/>
    <d v="2014-04-04T00:00:00"/>
    <x v="0"/>
    <x v="31"/>
    <x v="8"/>
    <x v="0"/>
    <m/>
  </r>
  <r>
    <n v="3580"/>
    <s v="Problemas al importar documentos"/>
    <s v="Martinez Muñoz, Ximena Del Rosario, CAM"/>
    <d v="2014-04-03T00:00:00"/>
    <x v="2"/>
    <d v="2014-04-03T00:00:00"/>
    <x v="10"/>
    <x v="1"/>
    <x v="4"/>
    <x v="0"/>
    <d v="2014-04-04T00:00:00"/>
    <x v="0"/>
    <x v="31"/>
    <x v="8"/>
    <x v="0"/>
    <m/>
  </r>
  <r>
    <n v="3579"/>
    <s v="RE: Solicitud de Minutos"/>
    <s v="Yelpi Caceres, Abraham, CAM"/>
    <d v="2014-04-03T00:00:00"/>
    <x v="0"/>
    <d v="2014-04-03T00:00:00"/>
    <x v="1"/>
    <x v="1"/>
    <x v="4"/>
    <x v="0"/>
    <d v="2014-04-04T00:00:00"/>
    <x v="0"/>
    <x v="31"/>
    <x v="8"/>
    <x v="0"/>
    <m/>
  </r>
  <r>
    <n v="3578"/>
    <s v="RV: CREAR"/>
    <s v="Lazo Contreras, Victor Julio, CAM"/>
    <d v="2014-04-02T00:00:00"/>
    <x v="0"/>
    <d v="2014-04-02T00:00:00"/>
    <x v="10"/>
    <x v="1"/>
    <x v="4"/>
    <x v="0"/>
    <d v="2014-04-03T00:00:00"/>
    <x v="0"/>
    <x v="31"/>
    <x v="8"/>
    <x v="0"/>
    <m/>
  </r>
  <r>
    <n v="3577"/>
    <s v="RE: Fvaor reactivar carga al numero 8-9213309"/>
    <s v="Baez Mella, Patricia Andrea, CAM"/>
    <d v="2014-04-02T00:00:00"/>
    <x v="0"/>
    <d v="2014-04-02T00:00:00"/>
    <x v="1"/>
    <x v="1"/>
    <x v="4"/>
    <x v="0"/>
    <d v="2014-04-03T00:00:00"/>
    <x v="0"/>
    <x v="31"/>
    <x v="8"/>
    <x v="0"/>
    <m/>
  </r>
  <r>
    <n v="3576"/>
    <s v="Flujos de CamQuality"/>
    <s v="Sanchez Marchant, Loreto, CAM"/>
    <d v="2014-04-02T00:00:00"/>
    <x v="0"/>
    <d v="2014-04-07T00:00:00"/>
    <x v="5"/>
    <x v="0"/>
    <x v="4"/>
    <x v="0"/>
    <d v="2014-04-03T00:00:00"/>
    <x v="0"/>
    <x v="31"/>
    <x v="8"/>
    <x v="3"/>
    <m/>
  </r>
  <r>
    <n v="3575"/>
    <s v="RV: GYM14-0158 Control de cambios. Impresión en la Orden de Compra Coasin"/>
    <s v="Yañez Castillo, Luis Felipe, CAM"/>
    <d v="2014-04-02T00:00:00"/>
    <x v="0"/>
    <d v="2014-04-04T00:00:00"/>
    <x v="10"/>
    <x v="1"/>
    <x v="0"/>
    <x v="0"/>
    <d v="2014-04-03T00:00:00"/>
    <x v="0"/>
    <x v="31"/>
    <x v="8"/>
    <x v="3"/>
    <m/>
  </r>
  <r>
    <n v="3574"/>
    <s v="Asignación minutos celular 9469-1370"/>
    <s v="Gonzalez Soto, Javier Alejandro, CAM"/>
    <d v="2014-04-02T00:00:00"/>
    <x v="0"/>
    <d v="2014-04-02T00:00:00"/>
    <x v="1"/>
    <x v="1"/>
    <x v="4"/>
    <x v="0"/>
    <d v="2014-04-03T00:00:00"/>
    <x v="0"/>
    <x v="31"/>
    <x v="8"/>
    <x v="0"/>
    <m/>
  </r>
  <r>
    <n v="3573"/>
    <s v="Solicita restituir minutos OnNet"/>
    <s v="Hormazábal Ortiz, Leonardo Antonio, CAM"/>
    <d v="2014-04-02T00:00:00"/>
    <x v="0"/>
    <d v="2014-04-02T00:00:00"/>
    <x v="1"/>
    <x v="1"/>
    <x v="4"/>
    <x v="0"/>
    <d v="2014-04-03T00:00:00"/>
    <x v="0"/>
    <x v="31"/>
    <x v="8"/>
    <x v="0"/>
    <m/>
  </r>
  <r>
    <n v="3572"/>
    <s v="RE: Carga de minutos"/>
    <s v="Bascuñan Reyes, Juan Ignacio, CAM"/>
    <d v="2014-04-02T00:00:00"/>
    <x v="0"/>
    <d v="2014-04-02T00:00:00"/>
    <x v="1"/>
    <x v="1"/>
    <x v="4"/>
    <x v="0"/>
    <d v="2014-04-03T00:00:00"/>
    <x v="0"/>
    <x v="31"/>
    <x v="8"/>
    <x v="0"/>
    <m/>
  </r>
  <r>
    <n v="3571"/>
    <s v="RE: Solicitud de Minutos Celular"/>
    <s v="Vera Sepulveda, Juan Carlos, CAM"/>
    <d v="2014-04-02T00:00:00"/>
    <x v="0"/>
    <d v="2014-04-02T00:00:00"/>
    <x v="1"/>
    <x v="1"/>
    <x v="4"/>
    <x v="0"/>
    <d v="2014-04-03T00:00:00"/>
    <x v="0"/>
    <x v="31"/>
    <x v="8"/>
    <x v="0"/>
    <m/>
  </r>
  <r>
    <n v="3570"/>
    <s v="RE: Favor, restaurar configuración original a Felipe Yañez. .en creacion de SI"/>
    <s v="Medrano Ortega, Mario Ariel, CAM"/>
    <d v="2014-04-02T00:00:00"/>
    <x v="0"/>
    <d v="2014-04-02T00:00:00"/>
    <x v="10"/>
    <x v="0"/>
    <x v="4"/>
    <x v="0"/>
    <d v="2014-04-03T00:00:00"/>
    <x v="0"/>
    <x v="31"/>
    <x v="8"/>
    <x v="0"/>
    <m/>
  </r>
  <r>
    <n v="3569"/>
    <s v="RE: Solicitar PIN"/>
    <s v="Segovia Manzur, Hector Eduardo, CAM"/>
    <d v="2014-04-02T00:00:00"/>
    <x v="0"/>
    <d v="2014-04-02T00:00:00"/>
    <x v="23"/>
    <x v="1"/>
    <x v="4"/>
    <x v="0"/>
    <d v="2014-04-03T00:00:00"/>
    <x v="0"/>
    <x v="31"/>
    <x v="8"/>
    <x v="0"/>
    <m/>
  </r>
  <r>
    <n v="3568"/>
    <s v="RE: Cambio Bateria Notebook"/>
    <s v="Avila Briones, Cristian Alberto, CAM"/>
    <d v="2014-04-02T00:00:00"/>
    <x v="0"/>
    <d v="2014-04-08T00:00:00"/>
    <x v="20"/>
    <x v="0"/>
    <x v="4"/>
    <x v="5"/>
    <d v="2014-04-08T00:00:00"/>
    <x v="0"/>
    <x v="30"/>
    <x v="8"/>
    <x v="0"/>
    <m/>
  </r>
  <r>
    <n v="3567"/>
    <s v="SOLICITUD DE GESTION - CAMBIO DE USUARIO EN AREA LOGISTICA"/>
    <s v="Ruz Salinas, Richard Alberto, CAM"/>
    <d v="2014-04-02T00:00:00"/>
    <x v="0"/>
    <d v="2014-04-02T00:00:00"/>
    <x v="20"/>
    <x v="0"/>
    <x v="4"/>
    <x v="5"/>
    <d v="2014-04-08T00:00:00"/>
    <x v="0"/>
    <x v="30"/>
    <x v="8"/>
    <x v="0"/>
    <m/>
  </r>
  <r>
    <n v="3566"/>
    <s v="recarga de minutos"/>
    <s v="Soto Aranguiz, Francisco Javier, CAM"/>
    <d v="2014-04-02T00:00:00"/>
    <x v="0"/>
    <d v="2014-04-02T00:00:00"/>
    <x v="1"/>
    <x v="1"/>
    <x v="4"/>
    <x v="0"/>
    <d v="2014-04-03T00:00:00"/>
    <x v="0"/>
    <x v="31"/>
    <x v="8"/>
    <x v="0"/>
    <m/>
  </r>
  <r>
    <n v="3565"/>
    <s v="RE: Ficha Pablo Medina"/>
    <s v="Belmar Ramirez, Nelson Andres, CAM"/>
    <d v="2014-04-02T00:00:00"/>
    <x v="0"/>
    <d v="2014-04-09T00:00:00"/>
    <x v="20"/>
    <x v="1"/>
    <x v="0"/>
    <x v="5"/>
    <d v="2014-04-08T00:00:00"/>
    <x v="0"/>
    <x v="30"/>
    <x v="8"/>
    <x v="3"/>
    <m/>
  </r>
  <r>
    <n v="3564"/>
    <s v="RE: SOLICITUD DE GESTION - MODIFICACION DE RESPONSABILIDAD EN ORACLE"/>
    <s v="Ruz Salinas, Richard Alberto, CAM"/>
    <d v="2014-04-02T00:00:00"/>
    <x v="0"/>
    <d v="2014-04-02T00:00:00"/>
    <x v="10"/>
    <x v="1"/>
    <x v="4"/>
    <x v="0"/>
    <d v="2014-04-03T00:00:00"/>
    <x v="0"/>
    <x v="31"/>
    <x v="8"/>
    <x v="0"/>
    <m/>
  </r>
  <r>
    <n v="3563"/>
    <s v="RE: Punto red Contenedor "/>
    <s v="Donoso Serey, Aldo Fabricio, CAM"/>
    <d v="2014-04-02T00:00:00"/>
    <x v="0"/>
    <d v="2014-04-07T00:00:00"/>
    <x v="19"/>
    <x v="1"/>
    <x v="4"/>
    <x v="1"/>
    <d v="2014-04-07T00:00:00"/>
    <x v="0"/>
    <x v="30"/>
    <x v="8"/>
    <x v="0"/>
    <m/>
  </r>
  <r>
    <n v="3562"/>
    <s v="solicitud"/>
    <s v="Sepulveda Salas, Vladimir Arnoldo, CAM"/>
    <d v="2014-04-02T00:00:00"/>
    <x v="0"/>
    <d v="2014-04-02T00:00:00"/>
    <x v="1"/>
    <x v="1"/>
    <x v="4"/>
    <x v="0"/>
    <d v="2014-04-03T00:00:00"/>
    <x v="0"/>
    <x v="31"/>
    <x v="8"/>
    <x v="0"/>
    <m/>
  </r>
  <r>
    <n v="3561"/>
    <s v="Error al cerrar organizacion de inventario CN0"/>
    <s v="Carrasco Briones, Rodrigo, CAM"/>
    <d v="2014-04-02T00:00:00"/>
    <x v="0"/>
    <d v="2014-04-02T00:00:00"/>
    <x v="10"/>
    <x v="0"/>
    <x v="4"/>
    <x v="0"/>
    <d v="2014-04-03T00:00:00"/>
    <x v="0"/>
    <x v="31"/>
    <x v="8"/>
    <x v="0"/>
    <m/>
  </r>
  <r>
    <n v="3560"/>
    <s v="Imposibilidad de Validar Factura"/>
    <s v="Ureta Perez, Paola, CAM"/>
    <d v="2014-04-01T00:00:00"/>
    <x v="0"/>
    <d v="2014-04-01T00:00:00"/>
    <x v="10"/>
    <x v="1"/>
    <x v="4"/>
    <x v="0"/>
    <d v="2014-04-02T00:00:00"/>
    <x v="0"/>
    <x v="31"/>
    <x v="8"/>
    <x v="0"/>
    <m/>
  </r>
  <r>
    <n v="3559"/>
    <s v="RV: TELEFONO MOVIL"/>
    <s v="Abarca Cerda, Cristian Andres, CAM"/>
    <d v="2014-04-01T00:00:00"/>
    <x v="0"/>
    <d v="2014-04-02T00:00:00"/>
    <x v="12"/>
    <x v="0"/>
    <x v="4"/>
    <x v="3"/>
    <d v="2014-04-10T00:00:00"/>
    <x v="0"/>
    <x v="30"/>
    <x v="8"/>
    <x v="0"/>
    <m/>
  </r>
  <r>
    <n v="3558"/>
    <s v="Cotizar monitor"/>
    <s v="Vasquez Opazo, Maria Jose, CAM"/>
    <d v="2014-04-01T00:00:00"/>
    <x v="0"/>
    <d v="2014-04-11T00:00:00"/>
    <x v="9"/>
    <x v="0"/>
    <x v="0"/>
    <x v="2"/>
    <d v="2014-04-15T00:00:00"/>
    <x v="0"/>
    <x v="29"/>
    <x v="8"/>
    <x v="0"/>
    <m/>
  </r>
  <r>
    <n v="3557"/>
    <s v="Cambio de telefono "/>
    <s v="Ponce Dinamarca, Pablo Ernesto, CAM"/>
    <d v="2014-04-01T00:00:00"/>
    <x v="0"/>
    <d v="2014-04-02T00:00:00"/>
    <x v="12"/>
    <x v="1"/>
    <x v="4"/>
    <x v="3"/>
    <d v="2014-04-10T00:00:00"/>
    <x v="0"/>
    <x v="30"/>
    <x v="8"/>
    <x v="0"/>
    <m/>
  </r>
  <r>
    <n v="3556"/>
    <s v="Solicita restituir minutos OnNet"/>
    <s v="Hormazábal Ortiz, Leonardo Antonio, CAM"/>
    <d v="2014-04-01T00:00:00"/>
    <x v="0"/>
    <d v="2014-04-01T00:00:00"/>
    <x v="1"/>
    <x v="1"/>
    <x v="4"/>
    <x v="0"/>
    <d v="2014-04-02T00:00:00"/>
    <x v="0"/>
    <x v="31"/>
    <x v="8"/>
    <x v="0"/>
    <m/>
  </r>
  <r>
    <n v="3555"/>
    <s v="Recarga de minutos"/>
    <s v="Soto Aranguiz, Francisco Javier, CAM"/>
    <d v="2014-04-01T00:00:00"/>
    <x v="0"/>
    <d v="2014-04-01T00:00:00"/>
    <x v="1"/>
    <x v="0"/>
    <x v="4"/>
    <x v="0"/>
    <d v="2014-04-02T00:00:00"/>
    <x v="0"/>
    <x v="31"/>
    <x v="8"/>
    <x v="0"/>
    <m/>
  </r>
  <r>
    <n v="3554"/>
    <s v="Reponer Minutos de Celular"/>
    <s v="Barraza Ramos, Boris, CAM"/>
    <d v="2014-04-01T00:00:00"/>
    <x v="0"/>
    <d v="2014-04-01T00:00:00"/>
    <x v="1"/>
    <x v="0"/>
    <x v="4"/>
    <x v="0"/>
    <d v="2014-04-02T00:00:00"/>
    <x v="0"/>
    <x v="31"/>
    <x v="8"/>
    <x v="0"/>
    <m/>
  </r>
  <r>
    <n v="3553"/>
    <s v="Accesorios Estación de Trabajo _Jose Salazar"/>
    <s v="Salazar Henriquez, Jose Miguel, CAM"/>
    <d v="2014-04-01T00:00:00"/>
    <x v="0"/>
    <d v="2014-04-04T00:00:00"/>
    <x v="17"/>
    <x v="1"/>
    <x v="0"/>
    <x v="0"/>
    <d v="2014-04-02T00:00:00"/>
    <x v="0"/>
    <x v="31"/>
    <x v="8"/>
    <x v="3"/>
    <m/>
  </r>
  <r>
    <n v="3552"/>
    <s v="RV:  Carga de minutos"/>
    <s v="Bascuñan Reyes, Juan Ignacio, CAM"/>
    <d v="2014-04-01T00:00:00"/>
    <x v="0"/>
    <d v="2014-04-01T00:00:00"/>
    <x v="1"/>
    <x v="0"/>
    <x v="4"/>
    <x v="0"/>
    <d v="2014-04-02T00:00:00"/>
    <x v="0"/>
    <x v="31"/>
    <x v="8"/>
    <x v="0"/>
    <m/>
  </r>
  <r>
    <n v="3551"/>
    <s v="ERROR EN AR, CREACION DE FACTURAS EN COASIN "/>
    <s v="Berrios Ortiz, Elias Eduardo, CAM"/>
    <d v="2014-04-01T00:00:00"/>
    <x v="0"/>
    <d v="2014-04-01T00:00:00"/>
    <x v="10"/>
    <x v="0"/>
    <x v="4"/>
    <x v="0"/>
    <d v="2014-04-02T00:00:00"/>
    <x v="0"/>
    <x v="31"/>
    <x v="8"/>
    <x v="0"/>
    <m/>
  </r>
  <r>
    <n v="3550"/>
    <s v="Desbloquear Telefono "/>
    <s v="Palma Campos, Alejandra Beatriz, CAM"/>
    <d v="2014-04-01T00:00:00"/>
    <x v="0"/>
    <d v="2014-04-01T00:00:00"/>
    <x v="27"/>
    <x v="0"/>
    <x v="4"/>
    <x v="0"/>
    <d v="2014-04-02T00:00:00"/>
    <x v="0"/>
    <x v="31"/>
    <x v="8"/>
    <x v="0"/>
    <m/>
  </r>
  <r>
    <n v="3549"/>
    <s v="SOLICITUD DE GESTION - NUEVA CONTRASEÑA"/>
    <s v="Ruz Salinas, Richard Alberto, CAM"/>
    <d v="2014-04-01T00:00:00"/>
    <x v="0"/>
    <d v="2014-04-01T00:00:00"/>
    <x v="21"/>
    <x v="1"/>
    <x v="4"/>
    <x v="0"/>
    <d v="2014-04-02T00:00:00"/>
    <x v="0"/>
    <x v="31"/>
    <x v="8"/>
    <x v="0"/>
    <m/>
  </r>
  <r>
    <n v="3548"/>
    <s v="RV: CODIGOS DE COASIN"/>
    <s v="Yañez Castillo, Luis Felipe, CAM"/>
    <d v="2014-04-01T00:00:00"/>
    <x v="0"/>
    <d v="2014-04-01T00:00:00"/>
    <x v="10"/>
    <x v="1"/>
    <x v="4"/>
    <x v="0"/>
    <d v="2014-04-02T00:00:00"/>
    <x v="0"/>
    <x v="31"/>
    <x v="8"/>
    <x v="0"/>
    <m/>
  </r>
  <r>
    <n v="3547"/>
    <s v="RE: favor devolver los minutos pedient"/>
    <s v="Medrano Ortega, Mario Ariel, CAM"/>
    <d v="2014-04-01T00:00:00"/>
    <x v="0"/>
    <d v="2014-04-01T00:00:00"/>
    <x v="1"/>
    <x v="0"/>
    <x v="4"/>
    <x v="0"/>
    <d v="2014-04-02T00:00:00"/>
    <x v="0"/>
    <x v="31"/>
    <x v="8"/>
    <x v="0"/>
    <m/>
  </r>
  <r>
    <n v="3546"/>
    <s v="SOLICITUD DE MINUTOS"/>
    <s v="Sanguinetti Catalan, Angelo Michel, CAM"/>
    <d v="2014-04-01T00:00:00"/>
    <x v="0"/>
    <d v="2014-04-01T00:00:00"/>
    <x v="1"/>
    <x v="0"/>
    <x v="4"/>
    <x v="0"/>
    <d v="2014-04-02T00:00:00"/>
    <x v="0"/>
    <x v="31"/>
    <x v="8"/>
    <x v="0"/>
    <m/>
  </r>
  <r>
    <n v="3545"/>
    <s v="Solicitud Jorge Rodriguez 20140401.xlsx"/>
    <s v="Valdes Navarrete, David Exequiel, CAM"/>
    <d v="2014-04-01T00:00:00"/>
    <x v="0"/>
    <d v="2014-04-01T00:00:00"/>
    <x v="1"/>
    <x v="1"/>
    <x v="4"/>
    <x v="0"/>
    <d v="2014-04-02T00:00:00"/>
    <x v="0"/>
    <x v="31"/>
    <x v="8"/>
    <x v="0"/>
    <m/>
  </r>
  <r>
    <n v="3544"/>
    <s v="RV: El buzón está casi lleno."/>
    <s v="Gonzalez Soto, Javier Alejandro, CAM"/>
    <d v="2014-04-01T00:00:00"/>
    <x v="0"/>
    <d v="2014-04-01T00:00:00"/>
    <x v="0"/>
    <x v="1"/>
    <x v="4"/>
    <x v="0"/>
    <d v="2014-04-02T00:00:00"/>
    <x v="0"/>
    <x v="31"/>
    <x v="8"/>
    <x v="0"/>
    <m/>
  </r>
  <r>
    <n v="3543"/>
    <s v="Favor habilitar perfil para emisión de recepciones de usuario"/>
    <s v="Medrano Ortega, Mario Ariel, CAM"/>
    <d v="2014-04-01T00:00:00"/>
    <x v="0"/>
    <d v="2014-04-01T00:00:00"/>
    <x v="21"/>
    <x v="1"/>
    <x v="4"/>
    <x v="0"/>
    <d v="2014-04-02T00:00:00"/>
    <x v="0"/>
    <x v="31"/>
    <x v="8"/>
    <x v="0"/>
    <m/>
  </r>
  <r>
    <n v="3542"/>
    <s v="RV: Cambio de Equipos y Otros."/>
    <s v="Castillo Castillo, Luis Julian Ariel, CAM"/>
    <d v="2014-03-31T00:00:00"/>
    <x v="0"/>
    <d v="2014-03-31T00:00:00"/>
    <x v="7"/>
    <x v="1"/>
    <x v="4"/>
    <x v="0"/>
    <d v="2014-04-01T00:00:00"/>
    <x v="0"/>
    <x v="31"/>
    <x v="8"/>
    <x v="0"/>
    <m/>
  </r>
  <r>
    <n v="3541"/>
    <s v="telefono fijo"/>
    <s v="Villena Herrera, Maria Belen, CAM"/>
    <d v="2014-03-31T00:00:00"/>
    <x v="0"/>
    <d v="2014-03-31T00:00:00"/>
    <x v="11"/>
    <x v="1"/>
    <x v="4"/>
    <x v="1"/>
    <d v="2014-04-03T00:00:00"/>
    <x v="0"/>
    <x v="31"/>
    <x v="8"/>
    <x v="0"/>
    <m/>
  </r>
  <r>
    <n v="3540"/>
    <s v="RE: Solicitud de Minutos Celular"/>
    <s v="Vera Sepulveda, Juan Carlos, CAM"/>
    <d v="2014-03-31T00:00:00"/>
    <x v="0"/>
    <d v="2014-03-31T00:00:00"/>
    <x v="1"/>
    <x v="1"/>
    <x v="4"/>
    <x v="0"/>
    <d v="2014-04-01T00:00:00"/>
    <x v="0"/>
    <x v="31"/>
    <x v="8"/>
    <x v="0"/>
    <m/>
  </r>
  <r>
    <n v="3539"/>
    <s v="Habilitar pagina DLMS, descargar codigo OBIS"/>
    <s v="Monardes Letelier, Israel Rodolfo, CAM"/>
    <d v="2014-03-31T00:00:00"/>
    <x v="0"/>
    <d v="2014-03-31T00:00:00"/>
    <x v="7"/>
    <x v="1"/>
    <x v="4"/>
    <x v="0"/>
    <d v="2014-04-01T00:00:00"/>
    <x v="0"/>
    <x v="31"/>
    <x v="8"/>
    <x v="0"/>
    <m/>
  </r>
  <r>
    <n v="3538"/>
    <s v="RV: Generación de correos"/>
    <s v="Pajkuric Bustos, Ernesto Andrés, CAM"/>
    <d v="2014-03-31T00:00:00"/>
    <x v="0"/>
    <d v="2014-04-01T00:00:00"/>
    <x v="20"/>
    <x v="1"/>
    <x v="1"/>
    <x v="5"/>
    <d v="2014-04-04T00:00:00"/>
    <x v="0"/>
    <x v="31"/>
    <x v="8"/>
    <x v="0"/>
    <m/>
  </r>
  <r>
    <n v="3537"/>
    <s v="RE: Capacitación facturación"/>
    <s v="Belmar Ramirez, Nelson Andres, CAM"/>
    <d v="2014-03-31T00:00:00"/>
    <x v="0"/>
    <d v="2014-03-31T00:00:00"/>
    <x v="21"/>
    <x v="1"/>
    <x v="4"/>
    <x v="0"/>
    <d v="2014-04-01T00:00:00"/>
    <x v="0"/>
    <x v="31"/>
    <x v="8"/>
    <x v="0"/>
    <m/>
  </r>
  <r>
    <n v="3536"/>
    <s v="Cambiar Compáñia e  Intercompañia Urgente  (Oraccle de Coasin)"/>
    <s v="Carrasco Briones, Rodrigo, CAM"/>
    <d v="2014-03-31T00:00:00"/>
    <x v="0"/>
    <d v="2014-03-31T00:00:00"/>
    <x v="10"/>
    <x v="0"/>
    <x v="4"/>
    <x v="0"/>
    <d v="2014-04-01T00:00:00"/>
    <x v="0"/>
    <x v="31"/>
    <x v="8"/>
    <x v="0"/>
    <m/>
  </r>
  <r>
    <n v="3535"/>
    <s v="RE: SOLICITUD DE CREACION DE USUARIOS ORACLE"/>
    <s v="Ruz Salinas, Richard Alberto, CAM"/>
    <d v="2014-03-31T00:00:00"/>
    <x v="0"/>
    <d v="2014-04-01T00:00:00"/>
    <x v="21"/>
    <x v="1"/>
    <x v="4"/>
    <x v="0"/>
    <d v="2014-04-01T00:00:00"/>
    <x v="0"/>
    <x v="31"/>
    <x v="8"/>
    <x v="0"/>
    <m/>
  </r>
  <r>
    <n v="3534"/>
    <s v="RE: SOLICITUD DE GESTION - MODIFICACION DE RESPONSABILIDAD EN ORACLE"/>
    <s v="Ruz Salinas, Richard Alberto, CAM"/>
    <d v="2014-03-31T00:00:00"/>
    <x v="0"/>
    <d v="2014-04-01T00:00:00"/>
    <x v="21"/>
    <x v="1"/>
    <x v="4"/>
    <x v="0"/>
    <d v="2014-04-01T00:00:00"/>
    <x v="0"/>
    <x v="31"/>
    <x v="8"/>
    <x v="0"/>
    <m/>
  </r>
  <r>
    <n v="3533"/>
    <s v="Equipo Celular "/>
    <s v="Palma Campos, Alejandra Beatriz, CAM"/>
    <d v="2014-03-31T00:00:00"/>
    <x v="0"/>
    <d v="2014-04-04T00:00:00"/>
    <x v="12"/>
    <x v="0"/>
    <x v="1"/>
    <x v="3"/>
    <d v="2014-04-09T00:00:00"/>
    <x v="0"/>
    <x v="30"/>
    <x v="8"/>
    <x v="0"/>
    <m/>
  </r>
  <r>
    <n v="3532"/>
    <s v="Robo de Computador Andrés Osorio"/>
    <s v="Alcarruz Bernal, Cristian Erwin, CAM"/>
    <d v="2014-03-31T00:00:00"/>
    <x v="0"/>
    <d v="2014-04-04T00:00:00"/>
    <x v="20"/>
    <x v="0"/>
    <x v="4"/>
    <x v="5"/>
    <d v="2014-04-04T00:00:00"/>
    <x v="0"/>
    <x v="31"/>
    <x v="8"/>
    <x v="0"/>
    <m/>
  </r>
  <r>
    <n v="3531"/>
    <s v="Celular malo"/>
    <s v="Pacheco Pinto, Alex  CAM"/>
    <d v="2014-03-31T00:00:00"/>
    <x v="0"/>
    <d v="2014-04-01T00:00:00"/>
    <x v="12"/>
    <x v="0"/>
    <x v="4"/>
    <x v="3"/>
    <d v="2014-04-09T00:00:00"/>
    <x v="0"/>
    <x v="30"/>
    <x v="8"/>
    <x v="0"/>
    <m/>
  </r>
  <r>
    <n v="3530"/>
    <s v="Fvaor reactivar carga al numero 8-9213309"/>
    <s v="Baez Mella, Patricia Andrea, CAM"/>
    <d v="2014-03-31T00:00:00"/>
    <x v="0"/>
    <d v="2014-03-31T00:00:00"/>
    <x v="1"/>
    <x v="0"/>
    <x v="4"/>
    <x v="0"/>
    <d v="2014-04-01T00:00:00"/>
    <x v="0"/>
    <x v="31"/>
    <x v="8"/>
    <x v="0"/>
    <m/>
  </r>
  <r>
    <n v="3529"/>
    <s v="Minutos"/>
    <s v="Sepulveda Salas, Vladimir Arnoldo, CAM"/>
    <d v="2014-03-31T00:00:00"/>
    <x v="0"/>
    <d v="2014-03-31T00:00:00"/>
    <x v="1"/>
    <x v="1"/>
    <x v="4"/>
    <x v="0"/>
    <d v="2014-04-01T00:00:00"/>
    <x v="0"/>
    <x v="31"/>
    <x v="8"/>
    <x v="0"/>
    <m/>
  </r>
  <r>
    <n v="3528"/>
    <s v="Asignación Minutos "/>
    <s v="Villalobos Saa, Luis Efrain, CAM"/>
    <d v="2014-03-28T00:00:00"/>
    <x v="0"/>
    <d v="2014-03-28T00:00:00"/>
    <x v="27"/>
    <x v="1"/>
    <x v="4"/>
    <x v="0"/>
    <d v="2014-03-31T00:00:00"/>
    <x v="0"/>
    <x v="31"/>
    <x v="9"/>
    <x v="0"/>
    <m/>
  </r>
  <r>
    <n v="3527"/>
    <s v="RV: Cambio Equipo Celular"/>
    <s v="Perez Torres, Samuel Eduardo, CAM"/>
    <d v="2014-03-28T00:00:00"/>
    <x v="0"/>
    <d v="2014-03-28T00:00:00"/>
    <x v="12"/>
    <x v="1"/>
    <x v="4"/>
    <x v="3"/>
    <d v="2014-04-08T00:00:00"/>
    <x v="0"/>
    <x v="30"/>
    <x v="8"/>
    <x v="0"/>
    <m/>
  </r>
  <r>
    <n v="3526"/>
    <s v="RV:  Carga de minutos"/>
    <s v="Bascuñan Reyes, Juan Ignacio, CAM"/>
    <d v="2014-03-28T00:00:00"/>
    <x v="0"/>
    <d v="2014-03-28T00:00:00"/>
    <x v="1"/>
    <x v="0"/>
    <x v="4"/>
    <x v="0"/>
    <d v="2014-03-31T00:00:00"/>
    <x v="0"/>
    <x v="31"/>
    <x v="9"/>
    <x v="0"/>
    <m/>
  </r>
  <r>
    <n v="3525"/>
    <s v="Carga de minutos"/>
    <s v="Bascuñan Reyes, Juan Ignacio, CAM"/>
    <d v="2014-03-28T00:00:00"/>
    <x v="0"/>
    <d v="2014-03-28T00:00:00"/>
    <x v="1"/>
    <x v="0"/>
    <x v="4"/>
    <x v="0"/>
    <d v="2014-03-31T00:00:00"/>
    <x v="0"/>
    <x v="31"/>
    <x v="9"/>
    <x v="0"/>
    <m/>
  </r>
  <r>
    <n v="3524"/>
    <s v="RV: Minutos de Celular Octavio Pavez."/>
    <s v="Garrido Saavedra, Mario Andres, CAM"/>
    <d v="2014-03-28T00:00:00"/>
    <x v="2"/>
    <d v="2014-03-28T00:00:00"/>
    <x v="1"/>
    <x v="1"/>
    <x v="4"/>
    <x v="0"/>
    <d v="2014-03-31T00:00:00"/>
    <x v="0"/>
    <x v="31"/>
    <x v="9"/>
    <x v="0"/>
    <m/>
  </r>
  <r>
    <n v="3523"/>
    <s v="RV: Ingreso a cappeta de prevención"/>
    <s v="Garrido Saavedra, Mario Andres, CAM"/>
    <d v="2014-03-28T00:00:00"/>
    <x v="0"/>
    <d v="2014-03-28T00:00:00"/>
    <x v="7"/>
    <x v="1"/>
    <x v="4"/>
    <x v="0"/>
    <d v="2014-03-31T00:00:00"/>
    <x v="0"/>
    <x v="31"/>
    <x v="9"/>
    <x v="0"/>
    <m/>
  </r>
  <r>
    <n v="3522"/>
    <s v="RV: Alternativa al envio de FTP de Smarkia"/>
    <s v="Pavez Nuñez, Walter, CAM"/>
    <d v="2014-03-27T00:00:00"/>
    <x v="0"/>
    <d v="2014-03-27T00:00:00"/>
    <x v="24"/>
    <x v="0"/>
    <x v="4"/>
    <x v="0"/>
    <d v="2014-03-28T00:00:00"/>
    <x v="0"/>
    <x v="32"/>
    <x v="9"/>
    <x v="0"/>
    <m/>
  </r>
  <r>
    <n v="3521"/>
    <s v="INFORME"/>
    <s v="Llancao Catrinao, Emelina Veronica, CAM"/>
    <d v="2014-03-27T00:00:00"/>
    <x v="0"/>
    <d v="2014-03-28T00:00:00"/>
    <x v="21"/>
    <x v="0"/>
    <x v="4"/>
    <x v="0"/>
    <d v="2014-03-28T00:00:00"/>
    <x v="0"/>
    <x v="32"/>
    <x v="9"/>
    <x v="0"/>
    <m/>
  </r>
  <r>
    <n v="3520"/>
    <s v="Material Talleres  Lean y liderazgo"/>
    <s v="Baez Mella, Patricia Andrea, CAM"/>
    <d v="2014-03-27T00:00:00"/>
    <x v="0"/>
    <d v="2014-03-27T00:00:00"/>
    <x v="7"/>
    <x v="0"/>
    <x v="4"/>
    <x v="0"/>
    <d v="2014-03-28T00:00:00"/>
    <x v="0"/>
    <x v="32"/>
    <x v="9"/>
    <x v="0"/>
    <m/>
  </r>
  <r>
    <n v="3519"/>
    <s v="Reenv: Asignación de minutos"/>
    <s v="Gonzalez Soto, Javier Alejandro, CAM"/>
    <d v="2014-03-27T00:00:00"/>
    <x v="0"/>
    <d v="2014-03-27T00:00:00"/>
    <x v="1"/>
    <x v="0"/>
    <x v="4"/>
    <x v="0"/>
    <d v="2014-03-28T00:00:00"/>
    <x v="0"/>
    <x v="32"/>
    <x v="9"/>
    <x v="0"/>
    <m/>
  </r>
  <r>
    <n v="3518"/>
    <s v="Minutos telefono"/>
    <s v="Villena Herrera, Maria Belen, CAM"/>
    <d v="2014-03-27T00:00:00"/>
    <x v="0"/>
    <d v="2014-03-27T00:00:00"/>
    <x v="1"/>
    <x v="1"/>
    <x v="4"/>
    <x v="0"/>
    <d v="2014-03-28T00:00:00"/>
    <x v="0"/>
    <x v="32"/>
    <x v="9"/>
    <x v="0"/>
    <m/>
  </r>
  <r>
    <n v="3517"/>
    <s v="Celular con minutos y datos"/>
    <s v="Cortez Flores, Gerson Eduardo, CAM"/>
    <d v="2014-03-27T00:00:00"/>
    <x v="0"/>
    <d v="2014-04-03T00:00:00"/>
    <x v="12"/>
    <x v="1"/>
    <x v="4"/>
    <x v="3"/>
    <d v="2014-04-07T00:00:00"/>
    <x v="0"/>
    <x v="30"/>
    <x v="8"/>
    <x v="0"/>
    <m/>
  </r>
  <r>
    <n v="3516"/>
    <s v="Re: habiltar salidad celulres"/>
    <s v="Salas Redondo, Luis Miguel, CAM"/>
    <d v="2014-03-26T00:00:00"/>
    <x v="0"/>
    <d v="2014-03-26T00:00:00"/>
    <x v="1"/>
    <x v="1"/>
    <x v="4"/>
    <x v="0"/>
    <d v="2014-03-27T00:00:00"/>
    <x v="0"/>
    <x v="32"/>
    <x v="9"/>
    <x v="0"/>
    <m/>
  </r>
  <r>
    <n v="3515"/>
    <s v="RV: Minutos"/>
    <s v="Gonzalez Parra, Sergio Alberto, CAM"/>
    <d v="2014-03-26T00:00:00"/>
    <x v="0"/>
    <d v="2014-03-26T00:00:00"/>
    <x v="1"/>
    <x v="1"/>
    <x v="4"/>
    <x v="0"/>
    <d v="2014-03-27T00:00:00"/>
    <x v="0"/>
    <x v="32"/>
    <x v="9"/>
    <x v="0"/>
    <m/>
  </r>
  <r>
    <n v="3514"/>
    <s v="Carlos Silva Vildosola, la velocidad de SIOT es sumamente lenta"/>
    <s v="Canales Cardenas, Juan Carlos, CAM"/>
    <d v="2014-03-26T00:00:00"/>
    <x v="0"/>
    <d v="2014-03-26T00:00:00"/>
    <x v="24"/>
    <x v="0"/>
    <x v="4"/>
    <x v="0"/>
    <d v="2014-03-27T00:00:00"/>
    <x v="0"/>
    <x v="32"/>
    <x v="9"/>
    <x v="0"/>
    <m/>
  </r>
  <r>
    <n v="3513"/>
    <s v="RE: Cambio de Equipo Telefónico Abonado 94452101"/>
    <s v="Bulnes Vergara, Marco Aurelio, CAM"/>
    <d v="2014-03-26T00:00:00"/>
    <x v="0"/>
    <d v="2014-04-28T00:00:00"/>
    <x v="12"/>
    <x v="0"/>
    <x v="0"/>
    <x v="3"/>
    <d v="2014-04-04T00:00:00"/>
    <x v="0"/>
    <x v="31"/>
    <x v="8"/>
    <x v="3"/>
    <m/>
  </r>
  <r>
    <n v="3512"/>
    <s v="RV: Modulo de Informe de Gastos"/>
    <s v="Brantt Zumarán, Claudia Andrea, CAM"/>
    <d v="2014-03-26T00:00:00"/>
    <x v="0"/>
    <d v="2014-03-26T00:00:00"/>
    <x v="10"/>
    <x v="0"/>
    <x v="4"/>
    <x v="0"/>
    <d v="2014-03-27T00:00:00"/>
    <x v="0"/>
    <x v="32"/>
    <x v="9"/>
    <x v="0"/>
    <m/>
  </r>
  <r>
    <n v="3511"/>
    <s v="Cambio de Equipo Telefónico Abonado 94452101"/>
    <s v="Diaz Castro, Olivier Guillermo, CAM"/>
    <d v="2014-03-26T00:00:00"/>
    <x v="2"/>
    <d v="2014-03-26T00:00:00"/>
    <x v="12"/>
    <x v="0"/>
    <x v="4"/>
    <x v="3"/>
    <d v="2014-04-04T00:00:00"/>
    <x v="0"/>
    <x v="31"/>
    <x v="8"/>
    <x v="0"/>
    <m/>
  </r>
  <r>
    <n v="3510"/>
    <s v="recarga de minutos"/>
    <s v="Soto Aranguiz, Francisco Javier, CAM"/>
    <d v="2014-03-26T00:00:00"/>
    <x v="0"/>
    <d v="2014-03-26T00:00:00"/>
    <x v="1"/>
    <x v="0"/>
    <x v="4"/>
    <x v="0"/>
    <d v="2014-03-27T00:00:00"/>
    <x v="0"/>
    <x v="32"/>
    <x v="9"/>
    <x v="0"/>
    <m/>
  </r>
  <r>
    <n v="3509"/>
    <s v="No hay acceso a SIOT 3/2013"/>
    <s v="Canales Cardenas, Juan Carlos, CAM"/>
    <d v="2014-03-26T00:00:00"/>
    <x v="0"/>
    <d v="2014-03-26T00:00:00"/>
    <x v="5"/>
    <x v="0"/>
    <x v="4"/>
    <x v="0"/>
    <d v="2014-03-27T00:00:00"/>
    <x v="0"/>
    <x v="32"/>
    <x v="9"/>
    <x v="0"/>
    <m/>
  </r>
  <r>
    <n v="3508"/>
    <s v="Reembolso minutos"/>
    <s v="Bascuñan Reyes, Juan Ignacio, CAM"/>
    <d v="2014-03-26T00:00:00"/>
    <x v="0"/>
    <d v="2014-03-26T00:00:00"/>
    <x v="1"/>
    <x v="0"/>
    <x v="4"/>
    <x v="0"/>
    <d v="2014-03-27T00:00:00"/>
    <x v="0"/>
    <x v="32"/>
    <x v="9"/>
    <x v="0"/>
    <m/>
  </r>
  <r>
    <n v="3507"/>
    <s v="RV: Solicitud de cambio movil 63065634"/>
    <s v="Belmar Ramirez, Nelson Andres, CAM"/>
    <d v="2014-03-26T00:00:00"/>
    <x v="0"/>
    <d v="2014-04-02T00:00:00"/>
    <x v="12"/>
    <x v="0"/>
    <x v="4"/>
    <x v="3"/>
    <d v="2014-04-04T00:00:00"/>
    <x v="0"/>
    <x v="31"/>
    <x v="8"/>
    <x v="0"/>
    <m/>
  </r>
  <r>
    <n v="3506"/>
    <s v="RV: Solicitud Cotización Inst. Electrica Hospital Villarrica"/>
    <s v="Orellana Flores, Jose Manuel, CAM"/>
    <d v="2014-03-25T00:00:00"/>
    <x v="0"/>
    <d v="2014-03-25T00:00:00"/>
    <x v="7"/>
    <x v="1"/>
    <x v="4"/>
    <x v="0"/>
    <d v="2014-03-26T00:00:00"/>
    <x v="0"/>
    <x v="32"/>
    <x v="9"/>
    <x v="0"/>
    <m/>
  </r>
  <r>
    <n v="3505"/>
    <s v="Problemas con la Conexión de Oracle"/>
    <s v="Ureta Perez, Paola, CAM"/>
    <d v="2014-03-25T00:00:00"/>
    <x v="0"/>
    <d v="2014-03-25T00:00:00"/>
    <x v="10"/>
    <x v="1"/>
    <x v="4"/>
    <x v="0"/>
    <d v="2014-03-26T00:00:00"/>
    <x v="0"/>
    <x v="32"/>
    <x v="9"/>
    <x v="0"/>
    <m/>
  </r>
  <r>
    <n v="3504"/>
    <s v="Informa sobre traslado a SOT"/>
    <s v="Garay Espinoza, Jorge Andres, CAM"/>
    <d v="2014-03-25T00:00:00"/>
    <x v="0"/>
    <d v="2014-03-25T00:00:00"/>
    <x v="20"/>
    <x v="1"/>
    <x v="4"/>
    <x v="5"/>
    <d v="2014-03-31T00:00:00"/>
    <x v="0"/>
    <x v="31"/>
    <x v="9"/>
    <x v="0"/>
    <m/>
  </r>
  <r>
    <n v="3503"/>
    <s v="Cotizacion Antivirus servidores Endesa"/>
    <s v="Prieto Acuña, Francisco Javier, CAM"/>
    <d v="2014-03-25T00:00:00"/>
    <x v="0"/>
    <d v="2014-03-31T00:00:00"/>
    <x v="22"/>
    <x v="1"/>
    <x v="4"/>
    <x v="6"/>
    <d v="2014-04-01T00:00:00"/>
    <x v="0"/>
    <x v="31"/>
    <x v="8"/>
    <x v="0"/>
    <m/>
  </r>
  <r>
    <n v="3502"/>
    <s v="Duplicidad"/>
    <s v="Andrade Escobar, Agustina Mabel, CAM"/>
    <d v="2014-03-25T00:00:00"/>
    <x v="0"/>
    <d v="2014-03-25T00:00:00"/>
    <x v="10"/>
    <x v="0"/>
    <x v="4"/>
    <x v="0"/>
    <d v="2014-03-26T00:00:00"/>
    <x v="0"/>
    <x v="32"/>
    <x v="9"/>
    <x v="0"/>
    <m/>
  </r>
  <r>
    <n v="3501"/>
    <s v="Teléfono"/>
    <s v="Coloma Fuentes, Gino Ernesto, CAM"/>
    <d v="2014-03-25T00:00:00"/>
    <x v="0"/>
    <d v="2014-03-25T00:00:00"/>
    <x v="12"/>
    <x v="0"/>
    <x v="4"/>
    <x v="3"/>
    <d v="2014-04-03T00:00:00"/>
    <x v="0"/>
    <x v="31"/>
    <x v="8"/>
    <x v="0"/>
    <m/>
  </r>
  <r>
    <n v="3500"/>
    <s v="RE: Acceso a Internet"/>
    <s v="Cortez Flores, Gerson Eduardo, CAM"/>
    <d v="2014-03-25T00:00:00"/>
    <x v="0"/>
    <d v="2014-03-25T00:00:00"/>
    <x v="7"/>
    <x v="1"/>
    <x v="4"/>
    <x v="0"/>
    <d v="2014-03-26T00:00:00"/>
    <x v="0"/>
    <x v="32"/>
    <x v="9"/>
    <x v="0"/>
    <m/>
  </r>
  <r>
    <n v="3499"/>
    <s v="Correo GPN"/>
    <s v="Vasquez Opazo, Maria Jose, CAM"/>
    <d v="2014-03-25T00:00:00"/>
    <x v="0"/>
    <d v="2014-03-25T00:00:00"/>
    <x v="0"/>
    <x v="0"/>
    <x v="4"/>
    <x v="0"/>
    <d v="2014-03-26T00:00:00"/>
    <x v="0"/>
    <x v="32"/>
    <x v="9"/>
    <x v="0"/>
    <m/>
  </r>
  <r>
    <n v="3498"/>
    <s v="requerimiento urgente para SMARKIA"/>
    <s v="Gonzalez Arredondo, Enrique Eduardo, CAM"/>
    <d v="2014-03-24T00:00:00"/>
    <x v="0"/>
    <d v="2014-03-25T00:00:00"/>
    <x v="0"/>
    <x v="0"/>
    <x v="4"/>
    <x v="0"/>
    <d v="2014-03-25T00:00:00"/>
    <x v="0"/>
    <x v="32"/>
    <x v="9"/>
    <x v="0"/>
    <m/>
  </r>
  <r>
    <n v="3497"/>
    <s v="Acceso Coasin"/>
    <s v="Brantt Zumarán, Claudia Andrea, CAM"/>
    <d v="2014-03-24T00:00:00"/>
    <x v="0"/>
    <d v="2014-03-24T00:00:00"/>
    <x v="21"/>
    <x v="1"/>
    <x v="4"/>
    <x v="0"/>
    <d v="2014-03-25T00:00:00"/>
    <x v="0"/>
    <x v="32"/>
    <x v="9"/>
    <x v="0"/>
    <m/>
  </r>
  <r>
    <n v="3496"/>
    <s v="Página Movistar GPS"/>
    <s v="Riquelme Valdes, Eduardo, CAM"/>
    <d v="2014-03-24T00:00:00"/>
    <x v="0"/>
    <d v="2014-03-24T00:00:00"/>
    <x v="24"/>
    <x v="1"/>
    <x v="4"/>
    <x v="0"/>
    <d v="2014-03-25T00:00:00"/>
    <x v="0"/>
    <x v="32"/>
    <x v="9"/>
    <x v="0"/>
    <m/>
  </r>
  <r>
    <n v="3495"/>
    <s v="cambiar cargador de equipo con falla"/>
    <s v="Suazo San Martin, Fernando Braulio, CAM"/>
    <d v="2014-03-24T00:00:00"/>
    <x v="0"/>
    <d v="2014-03-24T00:00:00"/>
    <x v="17"/>
    <x v="0"/>
    <x v="4"/>
    <x v="0"/>
    <d v="2014-03-25T00:00:00"/>
    <x v="0"/>
    <x v="32"/>
    <x v="9"/>
    <x v="0"/>
    <m/>
  </r>
  <r>
    <n v="3494"/>
    <s v="Mensaje fuera de la oficina"/>
    <s v="Dossi Muñoz, Carolina, CAM"/>
    <d v="2014-03-24T00:00:00"/>
    <x v="0"/>
    <d v="2014-03-24T00:00:00"/>
    <x v="24"/>
    <x v="0"/>
    <x v="4"/>
    <x v="0"/>
    <d v="2014-03-25T00:00:00"/>
    <x v="0"/>
    <x v="32"/>
    <x v="9"/>
    <x v="0"/>
    <m/>
  </r>
  <r>
    <n v="3493"/>
    <s v="RE: CAMBIOS DE USUARIOS EN LOGISTICA"/>
    <s v="Ruz Salinas, Richard Alberto, CAM"/>
    <d v="2014-03-24T00:00:00"/>
    <x v="0"/>
    <d v="2014-03-24T00:00:00"/>
    <x v="20"/>
    <x v="0"/>
    <x v="4"/>
    <x v="5"/>
    <d v="2014-03-28T00:00:00"/>
    <x v="0"/>
    <x v="32"/>
    <x v="9"/>
    <x v="0"/>
    <m/>
  </r>
  <r>
    <n v="3492"/>
    <s v="Solicitud de minutos extras por contingencia SOT, movil hoy sin minutos."/>
    <s v="Rodriguez Kolbach, Jorge Fernando, CAM"/>
    <d v="2014-03-24T00:00:00"/>
    <x v="0"/>
    <d v="2014-03-24T00:00:00"/>
    <x v="1"/>
    <x v="0"/>
    <x v="4"/>
    <x v="0"/>
    <d v="2014-03-25T00:00:00"/>
    <x v="0"/>
    <x v="32"/>
    <x v="9"/>
    <x v="0"/>
    <m/>
  </r>
  <r>
    <n v="3491"/>
    <s v="Favor reponer cable VGA el cal en mi ausencia fue usado por mi área en otro equipo"/>
    <s v="Medrano Ortega, Mario Ariel, CAM"/>
    <d v="2014-03-24T00:00:00"/>
    <x v="0"/>
    <d v="2014-03-24T00:00:00"/>
    <x v="17"/>
    <x v="1"/>
    <x v="4"/>
    <x v="0"/>
    <d v="2014-03-25T00:00:00"/>
    <x v="0"/>
    <x v="32"/>
    <x v="9"/>
    <x v="0"/>
    <m/>
  </r>
  <r>
    <n v="3490"/>
    <s v="Solicitud de Chip Telefónico - Inspector Gestión de Pérdidas"/>
    <s v="Valenzuela Sanzana, Mauricio Antonio, CAM"/>
    <d v="2014-03-24T00:00:00"/>
    <x v="0"/>
    <d v="2014-03-26T00:00:00"/>
    <x v="12"/>
    <x v="0"/>
    <x v="4"/>
    <x v="3"/>
    <d v="2014-04-02T00:00:00"/>
    <x v="0"/>
    <x v="31"/>
    <x v="8"/>
    <x v="0"/>
    <m/>
  </r>
  <r>
    <n v="3489"/>
    <s v="Solicitud Equipo Notebook Conexión ORACLE"/>
    <s v="Tapia González, Magda Grizel, CAM"/>
    <d v="2014-03-24T00:00:00"/>
    <x v="0"/>
    <d v="2014-03-24T00:00:00"/>
    <x v="13"/>
    <x v="0"/>
    <x v="4"/>
    <x v="0"/>
    <d v="2014-03-25T00:00:00"/>
    <x v="0"/>
    <x v="32"/>
    <x v="9"/>
    <x v="0"/>
    <m/>
  </r>
  <r>
    <n v="3488"/>
    <s v="Teléo celular con problemas Cel 93227300"/>
    <s v="Lagos Herrera, Emilio Armando, CAM"/>
    <d v="2014-03-21T00:00:00"/>
    <x v="0"/>
    <d v="2014-03-25T00:00:00"/>
    <x v="12"/>
    <x v="1"/>
    <x v="0"/>
    <x v="3"/>
    <d v="2014-04-01T00:00:00"/>
    <x v="0"/>
    <x v="31"/>
    <x v="8"/>
    <x v="0"/>
    <m/>
  </r>
  <r>
    <n v="3487"/>
    <s v="Maestros TTEE"/>
    <s v="Belmar Ramirez, Nelson Andres, CAM"/>
    <d v="2014-03-19T00:00:00"/>
    <x v="0"/>
    <d v="2014-03-25T00:00:00"/>
    <x v="12"/>
    <x v="1"/>
    <x v="4"/>
    <x v="3"/>
    <d v="2014-03-28T00:00:00"/>
    <x v="0"/>
    <x v="32"/>
    <x v="9"/>
    <x v="0"/>
    <m/>
  </r>
  <r>
    <n v="3486"/>
    <s v="Cambio chip"/>
    <s v="Morales Diaz, Mauricio Enrique, CAM"/>
    <d v="2014-03-19T00:00:00"/>
    <x v="0"/>
    <d v="2014-03-21T00:00:00"/>
    <x v="12"/>
    <x v="0"/>
    <x v="0"/>
    <x v="3"/>
    <d v="2014-03-28T00:00:00"/>
    <x v="0"/>
    <x v="32"/>
    <x v="9"/>
    <x v="0"/>
    <m/>
  </r>
  <r>
    <n v="3485"/>
    <s v="Correos contáctenos"/>
    <s v="Meza Madariaga, Daniella Fernanda, CAM"/>
    <d v="2014-03-21T00:00:00"/>
    <x v="0"/>
    <d v="2014-03-21T00:00:00"/>
    <x v="0"/>
    <x v="1"/>
    <x v="4"/>
    <x v="0"/>
    <d v="2014-03-24T00:00:00"/>
    <x v="0"/>
    <x v="32"/>
    <x v="9"/>
    <x v="0"/>
    <m/>
  </r>
  <r>
    <n v="3484"/>
    <s v="Monitor Pc Brigadas"/>
    <s v="Salinas Bustos, Max Leonardo, CAM"/>
    <d v="2014-03-21T00:00:00"/>
    <x v="0"/>
    <d v="2014-03-21T00:00:00"/>
    <x v="17"/>
    <x v="1"/>
    <x v="0"/>
    <x v="0"/>
    <d v="2014-03-24T00:00:00"/>
    <x v="0"/>
    <x v="32"/>
    <x v="9"/>
    <x v="0"/>
    <m/>
  </r>
  <r>
    <n v="3483"/>
    <s v="ACCESO"/>
    <s v="Cárcamo Hernández, Juan Luis, CAM"/>
    <d v="2014-03-20T00:00:00"/>
    <x v="0"/>
    <d v="2014-03-21T00:00:00"/>
    <x v="5"/>
    <x v="1"/>
    <x v="0"/>
    <x v="0"/>
    <d v="2014-03-21T00:00:00"/>
    <x v="0"/>
    <x v="33"/>
    <x v="9"/>
    <x v="0"/>
    <m/>
  </r>
  <r>
    <n v="3482"/>
    <s v=" Móvil sin servicio Daniel Gutierrez"/>
    <s v="Iturrieta Silva, Hector, CAM"/>
    <d v="2014-03-21T00:00:00"/>
    <x v="0"/>
    <d v="2014-03-21T00:00:00"/>
    <x v="23"/>
    <x v="1"/>
    <x v="4"/>
    <x v="0"/>
    <d v="2014-03-24T00:00:00"/>
    <x v="0"/>
    <x v="32"/>
    <x v="9"/>
    <x v="0"/>
    <m/>
  </r>
  <r>
    <n v="3481"/>
    <s v="Accesos"/>
    <s v="Meza Madariaga, Daniella Fernanda, CAM"/>
    <d v="2014-03-21T00:00:00"/>
    <x v="0"/>
    <d v="2014-03-21T00:00:00"/>
    <x v="7"/>
    <x v="1"/>
    <x v="4"/>
    <x v="0"/>
    <d v="2014-03-24T00:00:00"/>
    <x v="0"/>
    <x v="32"/>
    <x v="9"/>
    <x v="0"/>
    <m/>
  </r>
  <r>
    <n v="3480"/>
    <s v="desbloqueo de clave"/>
    <s v="Navarro Miranda, Olga Elizabeth, CAM"/>
    <d v="2014-03-21T00:00:00"/>
    <x v="0"/>
    <d v="2014-03-21T00:00:00"/>
    <x v="10"/>
    <x v="0"/>
    <x v="4"/>
    <x v="0"/>
    <d v="2014-03-24T00:00:00"/>
    <x v="0"/>
    <x v="32"/>
    <x v="9"/>
    <x v="0"/>
    <m/>
  </r>
  <r>
    <n v="3479"/>
    <s v="Celular perdido"/>
    <s v="Pacheco Pinto, Alex  CAM"/>
    <d v="2014-03-21T00:00:00"/>
    <x v="0"/>
    <d v="2014-03-25T00:00:00"/>
    <x v="12"/>
    <x v="1"/>
    <x v="0"/>
    <x v="3"/>
    <d v="2014-04-01T00:00:00"/>
    <x v="0"/>
    <x v="31"/>
    <x v="8"/>
    <x v="0"/>
    <m/>
  </r>
  <r>
    <n v="3478"/>
    <s v="INFORMACIÓN DE CAMBIO DE HORARIO "/>
    <s v="Torrejón Osorio, Marcela Alejandra, CAM"/>
    <d v="2014-03-21T00:00:00"/>
    <x v="0"/>
    <d v="2014-03-21T00:00:00"/>
    <x v="8"/>
    <x v="1"/>
    <x v="4"/>
    <x v="0"/>
    <d v="2014-03-24T00:00:00"/>
    <x v="0"/>
    <x v="32"/>
    <x v="9"/>
    <x v="0"/>
    <m/>
  </r>
  <r>
    <n v="3477"/>
    <s v="Alta Estacion de trabajo "/>
    <s v="Técnico Mesa de Ayuda, Externo"/>
    <d v="2014-03-21T00:00:00"/>
    <x v="0"/>
    <d v="2014-03-21T00:00:00"/>
    <x v="0"/>
    <x v="1"/>
    <x v="4"/>
    <x v="0"/>
    <d v="2014-03-24T00:00:00"/>
    <x v="0"/>
    <x v="32"/>
    <x v="9"/>
    <x v="0"/>
    <m/>
  </r>
  <r>
    <n v="3476"/>
    <s v="Recepción Notebook"/>
    <s v="Salazar Henriquez, Jose Miguel, CAM"/>
    <d v="2014-03-21T00:00:00"/>
    <x v="0"/>
    <d v="2014-03-21T00:00:00"/>
    <x v="9"/>
    <x v="1"/>
    <x v="4"/>
    <x v="2"/>
    <d v="2014-04-04T00:00:00"/>
    <x v="0"/>
    <x v="31"/>
    <x v="8"/>
    <x v="0"/>
    <m/>
  </r>
  <r>
    <n v="3475"/>
    <s v="Proceso de Transferencia de AP finaliza con Error."/>
    <s v="Carrasco Briones, Rodrigo, CAM"/>
    <d v="2014-03-21T00:00:00"/>
    <x v="0"/>
    <d v="2014-03-21T00:00:00"/>
    <x v="10"/>
    <x v="1"/>
    <x v="4"/>
    <x v="0"/>
    <d v="2014-03-24T00:00:00"/>
    <x v="0"/>
    <x v="32"/>
    <x v="9"/>
    <x v="0"/>
    <m/>
  </r>
  <r>
    <n v="3474"/>
    <s v="Baja Estacion de trabajo "/>
    <s v="Herrera Valdes, Ramon, CAM"/>
    <d v="2014-03-21T00:00:00"/>
    <x v="0"/>
    <d v="2014-03-21T00:00:00"/>
    <x v="0"/>
    <x v="1"/>
    <x v="4"/>
    <x v="0"/>
    <d v="2014-03-24T00:00:00"/>
    <x v="0"/>
    <x v="32"/>
    <x v="9"/>
    <x v="0"/>
    <m/>
  </r>
  <r>
    <n v="3473"/>
    <s v="Perfil Administrativo Facturación"/>
    <s v="Villalobos Saa, Luis Efrain, CAM"/>
    <d v="2014-03-21T00:00:00"/>
    <x v="0"/>
    <d v="2014-03-21T00:00:00"/>
    <x v="10"/>
    <x v="0"/>
    <x v="4"/>
    <x v="0"/>
    <d v="2014-03-24T00:00:00"/>
    <x v="0"/>
    <x v="32"/>
    <x v="9"/>
    <x v="0"/>
    <m/>
  </r>
  <r>
    <n v="3472"/>
    <s v="Correo Reclutamiento - Copia PADP"/>
    <s v="Dossi Muñoz, Carolina, CAM"/>
    <d v="2014-03-21T00:00:00"/>
    <x v="0"/>
    <d v="2014-03-21T00:00:00"/>
    <x v="0"/>
    <x v="1"/>
    <x v="0"/>
    <x v="0"/>
    <d v="2014-03-24T00:00:00"/>
    <x v="0"/>
    <x v="32"/>
    <x v="9"/>
    <x v="0"/>
    <m/>
  </r>
  <r>
    <n v="3471"/>
    <s v="Solicitud Nueva Microsim - Cliente 7289635 Abonado 63090503"/>
    <s v="Villena Herrera, Maria Belen, CAM"/>
    <d v="2014-03-21T00:00:00"/>
    <x v="0"/>
    <d v="2014-03-25T00:00:00"/>
    <x v="12"/>
    <x v="1"/>
    <x v="4"/>
    <x v="3"/>
    <d v="2014-04-01T00:00:00"/>
    <x v="0"/>
    <x v="31"/>
    <x v="8"/>
    <x v="0"/>
    <m/>
  </r>
  <r>
    <n v="3470"/>
    <s v="RE: Reenv: RV: Responsabilidades de Oracle"/>
    <s v="Ruz Salinas, Richard Alberto, CAM"/>
    <d v="2014-03-21T00:00:00"/>
    <x v="0"/>
    <d v="2014-03-21T00:00:00"/>
    <x v="21"/>
    <x v="1"/>
    <x v="4"/>
    <x v="0"/>
    <d v="2014-03-24T00:00:00"/>
    <x v="0"/>
    <x v="32"/>
    <x v="9"/>
    <x v="0"/>
    <m/>
  </r>
  <r>
    <n v="3469"/>
    <s v="Perfil Administrativo Facturación"/>
    <s v="Villalobos Saa, Luis Efrain, CAM"/>
    <d v="2014-03-21T00:00:00"/>
    <x v="0"/>
    <d v="2014-03-21T00:00:00"/>
    <x v="21"/>
    <x v="0"/>
    <x v="4"/>
    <x v="0"/>
    <d v="2014-03-24T00:00:00"/>
    <x v="0"/>
    <x v="32"/>
    <x v="9"/>
    <x v="0"/>
    <m/>
  </r>
  <r>
    <n v="3468"/>
    <s v="habilitar los permisos en ORACLE de amarillo "/>
    <s v="Urrutia Villarroel, Mauricio, CAM"/>
    <d v="2014-03-21T00:00:00"/>
    <x v="0"/>
    <d v="2014-03-21T00:00:00"/>
    <x v="21"/>
    <x v="1"/>
    <x v="4"/>
    <x v="0"/>
    <d v="2014-03-24T00:00:00"/>
    <x v="0"/>
    <x v="32"/>
    <x v="9"/>
    <x v="0"/>
    <m/>
  </r>
  <r>
    <n v="3467"/>
    <s v="RV: Solicitud Cotización Inst. Electrica Hospital Villarrica"/>
    <s v="Paredes Aravena, Rodrigo Alexis, CAM"/>
    <d v="2014-03-21T00:00:00"/>
    <x v="0"/>
    <d v="2014-03-21T00:00:00"/>
    <x v="7"/>
    <x v="0"/>
    <x v="4"/>
    <x v="0"/>
    <d v="2014-03-24T00:00:00"/>
    <x v="0"/>
    <x v="32"/>
    <x v="9"/>
    <x v="0"/>
    <m/>
  </r>
  <r>
    <n v="3466"/>
    <s v="Acceso Sistemas Area Proyectos"/>
    <s v="Dominguez Quinteros, Federico Lucas, CAM"/>
    <d v="2014-03-21T00:00:00"/>
    <x v="0"/>
    <d v="2014-03-21T00:00:00"/>
    <x v="7"/>
    <x v="1"/>
    <x v="4"/>
    <x v="0"/>
    <d v="2014-03-24T00:00:00"/>
    <x v="0"/>
    <x v="32"/>
    <x v="9"/>
    <x v="0"/>
    <m/>
  </r>
  <r>
    <n v="3465"/>
    <s v="Activar Microsim - N° Celular 92258984"/>
    <s v="Donoso Serey, Aldo Fabricio, CAM"/>
    <d v="2014-03-21T00:00:00"/>
    <x v="0"/>
    <d v="2014-03-21T00:00:00"/>
    <x v="23"/>
    <x v="1"/>
    <x v="4"/>
    <x v="0"/>
    <d v="2014-03-24T00:00:00"/>
    <x v="0"/>
    <x v="32"/>
    <x v="9"/>
    <x v="0"/>
    <m/>
  </r>
  <r>
    <n v="3464"/>
    <s v="Alta Estacion de Trabajo"/>
    <s v="Técnico Mesa de Ayuda, Externo"/>
    <d v="2014-03-21T00:00:00"/>
    <x v="0"/>
    <d v="2014-03-21T00:00:00"/>
    <x v="0"/>
    <x v="1"/>
    <x v="4"/>
    <x v="0"/>
    <d v="2014-03-24T00:00:00"/>
    <x v="0"/>
    <x v="32"/>
    <x v="9"/>
    <x v="0"/>
    <m/>
  </r>
  <r>
    <n v="3463"/>
    <s v="Alta Cuenta Corporativa AD y Exchange"/>
    <s v="Ruz Salinas, Richard Alberto, CAM"/>
    <d v="2014-03-21T00:00:00"/>
    <x v="0"/>
    <d v="2014-03-21T00:00:00"/>
    <x v="0"/>
    <x v="1"/>
    <x v="0"/>
    <x v="0"/>
    <d v="2014-03-24T00:00:00"/>
    <x v="0"/>
    <x v="32"/>
    <x v="9"/>
    <x v="0"/>
    <m/>
  </r>
  <r>
    <n v="3462"/>
    <s v="Cuenta y perfil ORACLE"/>
    <s v="Zarate Avila, Moises, CAM"/>
    <d v="2014-03-20T00:00:00"/>
    <x v="0"/>
    <d v="2014-03-20T00:00:00"/>
    <x v="5"/>
    <x v="0"/>
    <x v="0"/>
    <x v="0"/>
    <d v="2014-03-21T00:00:00"/>
    <x v="0"/>
    <x v="33"/>
    <x v="9"/>
    <x v="0"/>
    <m/>
  </r>
  <r>
    <n v="3461"/>
    <s v="Solicita acceso carpeta X:\SistOrdMT"/>
    <s v="Castro Marchant, Jorge, CAM"/>
    <d v="2014-03-20T00:00:00"/>
    <x v="0"/>
    <d v="2014-03-20T00:00:00"/>
    <x v="7"/>
    <x v="1"/>
    <x v="4"/>
    <x v="0"/>
    <d v="2014-03-21T00:00:00"/>
    <x v="0"/>
    <x v="33"/>
    <x v="9"/>
    <x v="0"/>
    <m/>
  </r>
  <r>
    <n v="3460"/>
    <s v="Acceso Sistemas Area Proyectos"/>
    <s v="Dominguez Quinteros, Federico Lucas, CAM"/>
    <d v="2014-03-20T00:00:00"/>
    <x v="0"/>
    <d v="2014-03-20T00:00:00"/>
    <x v="7"/>
    <x v="0"/>
    <x v="4"/>
    <x v="0"/>
    <d v="2014-03-21T00:00:00"/>
    <x v="0"/>
    <x v="33"/>
    <x v="9"/>
    <x v="0"/>
    <m/>
  </r>
  <r>
    <n v="3459"/>
    <s v="Solicitud candado notebook"/>
    <s v="Poblete Pino, Claudio Alejandro, CAM"/>
    <d v="2014-03-20T00:00:00"/>
    <x v="0"/>
    <d v="2014-03-20T00:00:00"/>
    <x v="17"/>
    <x v="1"/>
    <x v="4"/>
    <x v="0"/>
    <d v="2014-03-21T00:00:00"/>
    <x v="0"/>
    <x v="33"/>
    <x v="9"/>
    <x v="0"/>
    <m/>
  </r>
  <r>
    <n v="3458"/>
    <s v="Activar Microsim - N° Celular 94691402"/>
    <s v="Castro Moreno, Claudio Francisco, CAM"/>
    <d v="2014-03-20T00:00:00"/>
    <x v="0"/>
    <d v="2014-03-20T00:00:00"/>
    <x v="23"/>
    <x v="1"/>
    <x v="0"/>
    <x v="0"/>
    <d v="2014-03-21T00:00:00"/>
    <x v="0"/>
    <x v="33"/>
    <x v="9"/>
    <x v="0"/>
    <m/>
  </r>
  <r>
    <n v="3457"/>
    <s v="Solicitud Serv. Técnico  ID:W3028502398 MAR2014"/>
    <s v="Dominguez Quinteros, Federico Lucas, CAM"/>
    <d v="2014-03-20T00:00:00"/>
    <x v="0"/>
    <d v="2014-03-20T00:00:00"/>
    <x v="3"/>
    <x v="1"/>
    <x v="0"/>
    <x v="0"/>
    <d v="2014-03-21T00:00:00"/>
    <x v="0"/>
    <x v="33"/>
    <x v="9"/>
    <x v="0"/>
    <m/>
  </r>
  <r>
    <n v="3456"/>
    <s v="Cambio de anexo"/>
    <s v="Villalobos Saa, Luis Efrain, CAM"/>
    <d v="2014-03-19T00:00:00"/>
    <x v="0"/>
    <d v="2014-03-20T00:00:00"/>
    <x v="17"/>
    <x v="0"/>
    <x v="4"/>
    <x v="0"/>
    <d v="2014-03-20T00:00:00"/>
    <x v="0"/>
    <x v="33"/>
    <x v="9"/>
    <x v="0"/>
    <m/>
  </r>
  <r>
    <n v="3455"/>
    <s v="Acceso a Internet"/>
    <s v="Paredes Aravena, Rodrigo Alexis, CAM"/>
    <d v="2014-03-20T00:00:00"/>
    <x v="0"/>
    <d v="2014-03-20T00:00:00"/>
    <x v="7"/>
    <x v="1"/>
    <x v="4"/>
    <x v="0"/>
    <d v="2014-03-21T00:00:00"/>
    <x v="0"/>
    <x v="33"/>
    <x v="9"/>
    <x v="0"/>
    <m/>
  </r>
  <r>
    <n v="3454"/>
    <s v="REACTIVAR CUENTA DE USUARIO DE JUAN SOTO"/>
    <s v="Ruz Salinas, Richard Alberto, CAM"/>
    <d v="2014-03-20T00:00:00"/>
    <x v="0"/>
    <d v="2014-03-20T00:00:00"/>
    <x v="0"/>
    <x v="1"/>
    <x v="0"/>
    <x v="0"/>
    <d v="2014-03-21T00:00:00"/>
    <x v="0"/>
    <x v="33"/>
    <x v="9"/>
    <x v="0"/>
    <m/>
  </r>
  <r>
    <n v="3453"/>
    <s v="Acceso Oracle (Coasin)"/>
    <s v="Carrasco Briones, Rodrigo, CAM"/>
    <d v="2014-03-20T00:00:00"/>
    <x v="0"/>
    <d v="2014-03-20T00:00:00"/>
    <x v="0"/>
    <x v="1"/>
    <x v="4"/>
    <x v="0"/>
    <d v="2014-03-21T00:00:00"/>
    <x v="0"/>
    <x v="33"/>
    <x v="9"/>
    <x v="0"/>
    <m/>
  </r>
  <r>
    <n v="3452"/>
    <s v="Solicitud de Correo CAM."/>
    <s v="Donoso Serey, Aldo Fabricio, CAM"/>
    <d v="2014-03-20T00:00:00"/>
    <x v="0"/>
    <d v="2014-03-21T00:00:00"/>
    <x v="20"/>
    <x v="0"/>
    <x v="0"/>
    <x v="5"/>
    <d v="2014-03-26T00:00:00"/>
    <x v="0"/>
    <x v="32"/>
    <x v="9"/>
    <x v="0"/>
    <m/>
  </r>
  <r>
    <n v="3451"/>
    <s v="Solicitud "/>
    <s v="Orellana Dennett, Hernan, CAM"/>
    <d v="2014-03-20T00:00:00"/>
    <x v="0"/>
    <d v="2014-03-20T00:00:00"/>
    <x v="10"/>
    <x v="0"/>
    <x v="4"/>
    <x v="0"/>
    <d v="2014-03-21T00:00:00"/>
    <x v="0"/>
    <x v="33"/>
    <x v="9"/>
    <x v="0"/>
    <m/>
  </r>
  <r>
    <n v="3450"/>
    <s v="Móviles sólo llamado emergencia"/>
    <s v="Toloza Garrido, Samuel Isaac, CAM"/>
    <d v="2014-03-20T00:00:00"/>
    <x v="0"/>
    <d v="2014-03-21T00:00:00"/>
    <x v="12"/>
    <x v="1"/>
    <x v="0"/>
    <x v="3"/>
    <d v="2014-03-31T00:00:00"/>
    <x v="0"/>
    <x v="31"/>
    <x v="9"/>
    <x v="0"/>
    <m/>
  </r>
  <r>
    <n v="3449"/>
    <s v="Solicita dockin"/>
    <s v="Zarate Avila, Moises, CAM"/>
    <d v="2014-03-20T00:00:00"/>
    <x v="0"/>
    <d v="2014-03-20T00:00:00"/>
    <x v="20"/>
    <x v="1"/>
    <x v="4"/>
    <x v="5"/>
    <d v="2014-03-26T00:00:00"/>
    <x v="0"/>
    <x v="32"/>
    <x v="9"/>
    <x v="0"/>
    <m/>
  </r>
  <r>
    <n v="3448"/>
    <s v="Cambio de anexo"/>
    <s v="Zarate Avila, Moises, CAM"/>
    <d v="2014-03-19T00:00:00"/>
    <x v="0"/>
    <d v="2014-03-20T00:00:00"/>
    <x v="2"/>
    <x v="0"/>
    <x v="4"/>
    <x v="0"/>
    <d v="2014-03-20T00:00:00"/>
    <x v="0"/>
    <x v="33"/>
    <x v="9"/>
    <x v="0"/>
    <m/>
  </r>
  <r>
    <n v="3447"/>
    <s v="Acceso Sistemas Area Proyectos"/>
    <s v="Dominguez Quinteros, Federico Lucas, CAM"/>
    <d v="2014-03-19T00:00:00"/>
    <x v="0"/>
    <d v="2014-03-20T00:00:00"/>
    <x v="7"/>
    <x v="1"/>
    <x v="4"/>
    <x v="0"/>
    <d v="2014-03-20T00:00:00"/>
    <x v="0"/>
    <x v="33"/>
    <x v="9"/>
    <x v="0"/>
    <m/>
  </r>
  <r>
    <n v="3446"/>
    <s v="Ingreso en RRHH"/>
    <s v="Jara San Martin, Rene Mauricio, CAM"/>
    <d v="2014-03-20T00:00:00"/>
    <x v="0"/>
    <d v="2014-03-20T00:00:00"/>
    <x v="0"/>
    <x v="1"/>
    <x v="4"/>
    <x v="0"/>
    <d v="2014-03-21T00:00:00"/>
    <x v="0"/>
    <x v="33"/>
    <x v="9"/>
    <x v="0"/>
    <m/>
  </r>
  <r>
    <n v="3445"/>
    <s v="Solicita acceso carpeta X:\SistOrdMT"/>
    <s v="Castro Marchant, Jorge, CAM"/>
    <d v="2014-03-19T00:00:00"/>
    <x v="0"/>
    <d v="2014-03-20T00:00:00"/>
    <x v="7"/>
    <x v="1"/>
    <x v="4"/>
    <x v="0"/>
    <d v="2014-03-20T00:00:00"/>
    <x v="0"/>
    <x v="33"/>
    <x v="9"/>
    <x v="0"/>
    <m/>
  </r>
  <r>
    <n v="3444"/>
    <s v="toner impresora Ricoh tercer piso sector Recursos Humanos"/>
    <s v="Caraa Carraha, Paula, CAM"/>
    <d v="2014-03-20T00:00:00"/>
    <x v="0"/>
    <d v="2014-03-20T00:00:00"/>
    <x v="3"/>
    <x v="0"/>
    <x v="4"/>
    <x v="0"/>
    <d v="2014-03-21T00:00:00"/>
    <x v="0"/>
    <x v="33"/>
    <x v="9"/>
    <x v="0"/>
    <m/>
  </r>
  <r>
    <n v="3443"/>
    <s v="Móviles sólo llamado emergencia"/>
    <s v="Toloza Garrido, Samuel Isaac, CAM"/>
    <d v="2014-03-20T00:00:00"/>
    <x v="0"/>
    <d v="2014-03-20T00:00:00"/>
    <x v="23"/>
    <x v="1"/>
    <x v="4"/>
    <x v="0"/>
    <d v="2014-03-21T00:00:00"/>
    <x v="0"/>
    <x v="33"/>
    <x v="9"/>
    <x v="0"/>
    <m/>
  </r>
  <r>
    <n v="3442"/>
    <s v="Factibilidad ADSL - Bodega Los Fresnos"/>
    <s v="Donoso Serey, Aldo Fabricio, CAM"/>
    <d v="2014-03-20T00:00:00"/>
    <x v="0"/>
    <d v="2014-03-20T00:00:00"/>
    <x v="22"/>
    <x v="0"/>
    <x v="4"/>
    <x v="6"/>
    <d v="2014-03-27T00:00:00"/>
    <x v="0"/>
    <x v="32"/>
    <x v="9"/>
    <x v="0"/>
    <m/>
  </r>
  <r>
    <n v="3441"/>
    <s v="INSTALACION DE IMPRESORA"/>
    <s v="Ramos Masbernat, Juan Eduardo, CAM"/>
    <d v="2014-03-20T00:00:00"/>
    <x v="0"/>
    <d v="2014-03-20T00:00:00"/>
    <x v="8"/>
    <x v="0"/>
    <x v="4"/>
    <x v="0"/>
    <d v="2014-03-21T00:00:00"/>
    <x v="0"/>
    <x v="33"/>
    <x v="9"/>
    <x v="0"/>
    <m/>
  </r>
  <r>
    <n v="3440"/>
    <s v="Ticket Nº 28160"/>
    <s v="Ordenes Uribe, Francisco Javier, CAM"/>
    <d v="2014-03-20T00:00:00"/>
    <x v="0"/>
    <d v="2014-03-20T00:00:00"/>
    <x v="7"/>
    <x v="0"/>
    <x v="4"/>
    <x v="0"/>
    <d v="2014-03-21T00:00:00"/>
    <x v="0"/>
    <x v="33"/>
    <x v="9"/>
    <x v="0"/>
    <m/>
  </r>
  <r>
    <n v="3439"/>
    <s v="CELULARES - Enlace"/>
    <s v="Ruz Salinas, Richard Alberto, CAM"/>
    <d v="2014-03-13T00:00:00"/>
    <x v="0"/>
    <d v="2014-03-14T00:00:00"/>
    <x v="22"/>
    <x v="1"/>
    <x v="4"/>
    <x v="6"/>
    <d v="2014-03-20T00:00:00"/>
    <x v="0"/>
    <x v="33"/>
    <x v="9"/>
    <x v="0"/>
    <m/>
  </r>
  <r>
    <n v="3438"/>
    <s v="Proyecto Clínica Vespucio"/>
    <s v="Paredes Aravena, Rodrigo Alexis, CAM"/>
    <d v="2014-03-17T00:00:00"/>
    <x v="0"/>
    <d v="2014-03-17T00:00:00"/>
    <x v="7"/>
    <x v="0"/>
    <x v="4"/>
    <x v="0"/>
    <d v="2014-03-18T00:00:00"/>
    <x v="0"/>
    <x v="33"/>
    <x v="9"/>
    <x v="0"/>
    <m/>
  </r>
  <r>
    <n v="3437"/>
    <s v="Acceso a internet"/>
    <s v="Saavedra Pizarro, Rolando Alfonso, CAM"/>
    <d v="2014-03-18T00:00:00"/>
    <x v="0"/>
    <d v="2014-03-18T00:00:00"/>
    <x v="7"/>
    <x v="0"/>
    <x v="4"/>
    <x v="0"/>
    <d v="2014-03-19T00:00:00"/>
    <x v="0"/>
    <x v="33"/>
    <x v="9"/>
    <x v="0"/>
    <m/>
  </r>
  <r>
    <n v="3436"/>
    <s v="Desbloquear Clave Oracle"/>
    <s v="Peralta Oviedo, Maria Isabel, CAM"/>
    <d v="2014-03-18T00:00:00"/>
    <x v="0"/>
    <d v="2014-03-19T00:00:00"/>
    <x v="10"/>
    <x v="1"/>
    <x v="4"/>
    <x v="0"/>
    <d v="2014-03-19T00:00:00"/>
    <x v="0"/>
    <x v="33"/>
    <x v="9"/>
    <x v="0"/>
    <m/>
  </r>
  <r>
    <n v="3435"/>
    <s v="Solicitud mantención impresora"/>
    <s v="Jorquera Sanhueza, Jeannette del Rosario, CAM"/>
    <d v="2014-03-18T00:00:00"/>
    <x v="0"/>
    <d v="2014-03-19T00:00:00"/>
    <x v="3"/>
    <x v="0"/>
    <x v="4"/>
    <x v="0"/>
    <d v="2014-03-19T00:00:00"/>
    <x v="0"/>
    <x v="33"/>
    <x v="9"/>
    <x v="0"/>
    <m/>
  </r>
  <r>
    <n v="3434"/>
    <s v="Solicitud de equipo celular."/>
    <s v="Zarate Avila, Moises, CAM"/>
    <d v="2014-03-18T00:00:00"/>
    <x v="0"/>
    <d v="2014-03-21T00:00:00"/>
    <x v="12"/>
    <x v="1"/>
    <x v="4"/>
    <x v="3"/>
    <d v="2014-03-27T00:00:00"/>
    <x v="0"/>
    <x v="32"/>
    <x v="9"/>
    <x v="0"/>
    <m/>
  </r>
  <r>
    <n v="3433"/>
    <s v="Consulta por adquisicion de tonner"/>
    <s v="Dominguez Quinteros, Federico Lucas, CAM"/>
    <d v="2014-03-18T00:00:00"/>
    <x v="0"/>
    <d v="2014-03-18T00:00:00"/>
    <x v="3"/>
    <x v="1"/>
    <x v="4"/>
    <x v="0"/>
    <d v="2014-03-19T00:00:00"/>
    <x v="0"/>
    <x v="33"/>
    <x v="9"/>
    <x v="0"/>
    <m/>
  </r>
  <r>
    <n v="3432"/>
    <s v="SOLICITUD DE GESTION - MODIFICACION DE RESPONSABILIDAD EN ORACLE"/>
    <s v="Ruz Salinas, Richard Alberto, CAM"/>
    <d v="2014-03-18T00:00:00"/>
    <x v="0"/>
    <d v="2014-03-19T00:00:00"/>
    <x v="10"/>
    <x v="0"/>
    <x v="4"/>
    <x v="0"/>
    <d v="2014-03-19T00:00:00"/>
    <x v="0"/>
    <x v="33"/>
    <x v="9"/>
    <x v="0"/>
    <m/>
  </r>
  <r>
    <n v="3431"/>
    <s v="No hay acceso a SIOT 2/2013"/>
    <s v="Canales Cardenas, Juan Carlos, CAM"/>
    <d v="2014-03-19T00:00:00"/>
    <x v="0"/>
    <d v="2014-03-19T00:00:00"/>
    <x v="5"/>
    <x v="1"/>
    <x v="4"/>
    <x v="0"/>
    <d v="2014-03-20T00:00:00"/>
    <x v="0"/>
    <x v="33"/>
    <x v="9"/>
    <x v="0"/>
    <m/>
  </r>
  <r>
    <n v="3430"/>
    <s v="Habilitar punto red para Maria Jesus Alvarado."/>
    <s v="Mena Bolvaran, Manuel Roberto, CAM"/>
    <d v="2014-03-19T00:00:00"/>
    <x v="0"/>
    <d v="2014-03-20T00:00:00"/>
    <x v="19"/>
    <x v="1"/>
    <x v="4"/>
    <x v="1"/>
    <d v="2014-03-24T00:00:00"/>
    <x v="0"/>
    <x v="32"/>
    <x v="9"/>
    <x v="0"/>
    <m/>
  </r>
  <r>
    <n v="3429"/>
    <s v="Solicitud Cotización Inst. Electrica Hospital Villarrica"/>
    <s v="Paredes Aravena, Rodrigo Alexis, CAM"/>
    <d v="2014-03-19T00:00:00"/>
    <x v="0"/>
    <d v="2014-03-19T00:00:00"/>
    <x v="7"/>
    <x v="0"/>
    <x v="4"/>
    <x v="0"/>
    <d v="2014-03-20T00:00:00"/>
    <x v="0"/>
    <x v="33"/>
    <x v="9"/>
    <x v="0"/>
    <m/>
  </r>
  <r>
    <n v="3428"/>
    <s v="Solicitud Responsabilidad Nueva"/>
    <s v="Andrade Escobar, Agustina Mabel, CAM"/>
    <d v="2014-03-19T00:00:00"/>
    <x v="0"/>
    <d v="2014-03-19T00:00:00"/>
    <x v="10"/>
    <x v="1"/>
    <x v="4"/>
    <x v="0"/>
    <d v="2014-03-20T00:00:00"/>
    <x v="0"/>
    <x v="33"/>
    <x v="9"/>
    <x v="0"/>
    <m/>
  </r>
  <r>
    <n v="3427"/>
    <s v="Acceso Oracle"/>
    <s v="Ureta Perez, Paola, CAM"/>
    <d v="2014-03-19T00:00:00"/>
    <x v="0"/>
    <d v="2014-03-19T00:00:00"/>
    <x v="5"/>
    <x v="0"/>
    <x v="4"/>
    <x v="0"/>
    <d v="2014-03-20T00:00:00"/>
    <x v="0"/>
    <x v="33"/>
    <x v="9"/>
    <x v="0"/>
    <m/>
  </r>
  <r>
    <n v="3426"/>
    <s v="Móviles sólo llamado emergencia"/>
    <s v="Toloza Garrido, Samuel Isaac, CAM"/>
    <d v="2014-03-19T00:00:00"/>
    <x v="0"/>
    <d v="2014-03-19T00:00:00"/>
    <x v="23"/>
    <x v="0"/>
    <x v="4"/>
    <x v="0"/>
    <d v="2014-03-20T00:00:00"/>
    <x v="0"/>
    <x v="33"/>
    <x v="9"/>
    <x v="0"/>
    <m/>
  </r>
  <r>
    <n v="3425"/>
    <s v="CH de equipos del PAC"/>
    <s v="Técnico Mesa de Ayuda, Externo"/>
    <d v="2014-03-19T00:00:00"/>
    <x v="0"/>
    <d v="2014-03-19T00:00:00"/>
    <x v="0"/>
    <x v="0"/>
    <x v="4"/>
    <x v="0"/>
    <d v="2014-03-20T00:00:00"/>
    <x v="0"/>
    <x v="33"/>
    <x v="9"/>
    <x v="0"/>
    <m/>
  </r>
  <r>
    <n v="3424"/>
    <s v="Solicita acceso carpeta X:\SistOrdMT"/>
    <s v="Jerez Valdebenito, Rodrigo Esteban, CAM"/>
    <d v="2014-03-19T00:00:00"/>
    <x v="0"/>
    <d v="2014-03-19T00:00:00"/>
    <x v="7"/>
    <x v="0"/>
    <x v="4"/>
    <x v="0"/>
    <d v="2014-03-20T00:00:00"/>
    <x v="0"/>
    <x v="33"/>
    <x v="9"/>
    <x v="0"/>
    <m/>
  </r>
  <r>
    <n v="3423"/>
    <s v="Consulta Correo"/>
    <s v="Dossi Muñoz, Carolina, CAM"/>
    <d v="2014-03-19T00:00:00"/>
    <x v="0"/>
    <d v="2014-03-19T00:00:00"/>
    <x v="0"/>
    <x v="0"/>
    <x v="4"/>
    <x v="0"/>
    <d v="2014-03-20T00:00:00"/>
    <x v="0"/>
    <x v="33"/>
    <x v="9"/>
    <x v="0"/>
    <m/>
  </r>
  <r>
    <n v="3422"/>
    <s v="Solicitud Toner"/>
    <s v="Araya Aguayo, Ana Lidia, CAM"/>
    <d v="2014-03-19T00:00:00"/>
    <x v="0"/>
    <d v="2014-03-20T00:00:00"/>
    <x v="3"/>
    <x v="1"/>
    <x v="4"/>
    <x v="0"/>
    <d v="2014-03-20T00:00:00"/>
    <x v="0"/>
    <x v="33"/>
    <x v="9"/>
    <x v="0"/>
    <m/>
  </r>
  <r>
    <n v="3421"/>
    <s v="Incluir Claudia Brantt en escáner impresora color"/>
    <s v="Caraa Carraha, Paula, CAM"/>
    <d v="2014-03-19T00:00:00"/>
    <x v="0"/>
    <d v="2014-03-19T00:00:00"/>
    <x v="8"/>
    <x v="0"/>
    <x v="4"/>
    <x v="0"/>
    <d v="2014-03-20T00:00:00"/>
    <x v="0"/>
    <x v="33"/>
    <x v="9"/>
    <x v="0"/>
    <m/>
  </r>
  <r>
    <n v="3420"/>
    <s v="Nuevo Usuario para Escritorio Remoto"/>
    <s v="Salazar Acuña, Ivan Andrés, CAM"/>
    <d v="2014-03-19T00:00:00"/>
    <x v="0"/>
    <d v="2014-03-19T00:00:00"/>
    <x v="0"/>
    <x v="1"/>
    <x v="4"/>
    <x v="0"/>
    <d v="2014-03-20T00:00:00"/>
    <x v="0"/>
    <x v="33"/>
    <x v="9"/>
    <x v="0"/>
    <m/>
  </r>
  <r>
    <n v="3419"/>
    <s v="Creacion clave acceso Panel CRM"/>
    <s v="Esparza Quiroz, Juan Israel, CAM"/>
    <d v="2014-03-17T00:00:00"/>
    <x v="0"/>
    <d v="2014-03-19T00:00:00"/>
    <x v="21"/>
    <x v="1"/>
    <x v="4"/>
    <x v="0"/>
    <d v="2014-03-18T00:00:00"/>
    <x v="0"/>
    <x v="33"/>
    <x v="9"/>
    <x v="3"/>
    <m/>
  </r>
  <r>
    <n v="3418"/>
    <s v="Cuenta skype"/>
    <s v="Brantt Zumarán, Claudia Andrea, CAM"/>
    <d v="2014-03-18T00:00:00"/>
    <x v="0"/>
    <d v="2014-03-18T00:00:00"/>
    <x v="8"/>
    <x v="0"/>
    <x v="4"/>
    <x v="0"/>
    <d v="2014-03-19T00:00:00"/>
    <x v="0"/>
    <x v="33"/>
    <x v="9"/>
    <x v="0"/>
    <m/>
  </r>
  <r>
    <n v="3417"/>
    <s v="Móvil sin servicio..."/>
    <s v="Iturrieta Silva, Hector, CAM"/>
    <d v="2014-03-18T00:00:00"/>
    <x v="0"/>
    <d v="2014-03-18T00:00:00"/>
    <x v="23"/>
    <x v="1"/>
    <x v="4"/>
    <x v="0"/>
    <d v="2014-03-19T00:00:00"/>
    <x v="0"/>
    <x v="33"/>
    <x v="9"/>
    <x v="0"/>
    <m/>
  </r>
  <r>
    <n v="3416"/>
    <s v="Desbloquear clave de correo "/>
    <s v="Martinez Fuentealba, Victor Alonso, CAM"/>
    <d v="2014-03-18T00:00:00"/>
    <x v="0"/>
    <d v="2014-03-18T00:00:00"/>
    <x v="0"/>
    <x v="1"/>
    <x v="4"/>
    <x v="0"/>
    <d v="2014-03-19T00:00:00"/>
    <x v="0"/>
    <x v="33"/>
    <x v="9"/>
    <x v="0"/>
    <m/>
  </r>
  <r>
    <n v="3415"/>
    <s v="Minutos telefono movil."/>
    <s v="Pérez Sagredo, Cristian Eduardo, CAM"/>
    <d v="2014-03-18T00:00:00"/>
    <x v="0"/>
    <d v="2014-03-18T00:00:00"/>
    <x v="23"/>
    <x v="1"/>
    <x v="4"/>
    <x v="0"/>
    <d v="2014-03-19T00:00:00"/>
    <x v="0"/>
    <x v="33"/>
    <x v="9"/>
    <x v="0"/>
    <m/>
  </r>
  <r>
    <n v="3414"/>
    <s v="Solicita restituir minutos On Net."/>
    <s v="Hormazábal Ortiz, Leonardo Antonio, CAM"/>
    <d v="2014-03-18T00:00:00"/>
    <x v="0"/>
    <d v="2014-03-18T00:00:00"/>
    <x v="23"/>
    <x v="0"/>
    <x v="4"/>
    <x v="0"/>
    <d v="2014-03-19T00:00:00"/>
    <x v="0"/>
    <x v="33"/>
    <x v="9"/>
    <x v="0"/>
    <m/>
  </r>
  <r>
    <n v="3413"/>
    <s v="Problemas de Comunicacion"/>
    <s v="Soto Aranguiz, Francisco Javier, CAM"/>
    <d v="2014-03-18T00:00:00"/>
    <x v="0"/>
    <d v="2014-03-18T00:00:00"/>
    <x v="23"/>
    <x v="0"/>
    <x v="4"/>
    <x v="0"/>
    <d v="2014-03-19T00:00:00"/>
    <x v="0"/>
    <x v="33"/>
    <x v="9"/>
    <x v="0"/>
    <m/>
  </r>
  <r>
    <n v="3412"/>
    <s v="Minutos on-net"/>
    <s v="Zepeda Perez, Rodrigo, CAM"/>
    <d v="2014-03-18T00:00:00"/>
    <x v="0"/>
    <d v="2014-03-18T00:00:00"/>
    <x v="23"/>
    <x v="1"/>
    <x v="4"/>
    <x v="0"/>
    <d v="2014-03-19T00:00:00"/>
    <x v="0"/>
    <x v="33"/>
    <x v="9"/>
    <x v="0"/>
    <m/>
  </r>
  <r>
    <n v="3411"/>
    <s v="GSI14-0801 MODIFICACION PERIODO CONTABLE 2014"/>
    <s v="Urrutia Villarroel, Mauricio, CAM"/>
    <d v="2014-03-18T00:00:00"/>
    <x v="0"/>
    <d v="2014-03-18T00:00:00"/>
    <x v="5"/>
    <x v="1"/>
    <x v="4"/>
    <x v="0"/>
    <d v="2014-03-19T00:00:00"/>
    <x v="0"/>
    <x v="33"/>
    <x v="9"/>
    <x v="0"/>
    <m/>
  </r>
  <r>
    <n v="3410"/>
    <s v="Alta Estacion de trabajo "/>
    <s v="Técnico Mesa de Ayuda, Externo"/>
    <d v="2014-03-18T00:00:00"/>
    <x v="0"/>
    <d v="2014-03-18T00:00:00"/>
    <x v="0"/>
    <x v="1"/>
    <x v="4"/>
    <x v="0"/>
    <d v="2014-03-19T00:00:00"/>
    <x v="0"/>
    <x v="33"/>
    <x v="9"/>
    <x v="0"/>
    <m/>
  </r>
  <r>
    <n v="3409"/>
    <s v="Carga de Minutos On net - 93227303"/>
    <s v="Diaz Letelier, Vladimir Andres, CAM"/>
    <d v="2014-03-18T00:00:00"/>
    <x v="0"/>
    <d v="2014-03-18T00:00:00"/>
    <x v="23"/>
    <x v="0"/>
    <x v="4"/>
    <x v="0"/>
    <d v="2014-03-19T00:00:00"/>
    <x v="0"/>
    <x v="33"/>
    <x v="9"/>
    <x v="0"/>
    <m/>
  </r>
  <r>
    <n v="3408"/>
    <s v="Minutos de celular"/>
    <s v="Monardes Letelier, Israel Rodolfo, CAM"/>
    <d v="2014-03-18T00:00:00"/>
    <x v="0"/>
    <d v="2014-03-18T00:00:00"/>
    <x v="23"/>
    <x v="1"/>
    <x v="4"/>
    <x v="0"/>
    <d v="2014-03-19T00:00:00"/>
    <x v="0"/>
    <x v="33"/>
    <x v="9"/>
    <x v="0"/>
    <m/>
  </r>
  <r>
    <n v="3407"/>
    <s v="Restitucion de Minutos "/>
    <s v="Lagos Acuña, Christopher Joseph, CAM"/>
    <d v="2014-03-18T00:00:00"/>
    <x v="0"/>
    <d v="2014-03-18T00:00:00"/>
    <x v="23"/>
    <x v="1"/>
    <x v="4"/>
    <x v="0"/>
    <d v="2014-03-19T00:00:00"/>
    <x v="0"/>
    <x v="33"/>
    <x v="9"/>
    <x v="0"/>
    <m/>
  </r>
  <r>
    <n v="3406"/>
    <s v="pagina GPS movistar "/>
    <s v="Pardo Paez, Samuel Enrique, CAM"/>
    <d v="2014-03-18T00:00:00"/>
    <x v="0"/>
    <d v="2014-03-18T00:00:00"/>
    <x v="7"/>
    <x v="0"/>
    <x v="4"/>
    <x v="0"/>
    <d v="2014-03-19T00:00:00"/>
    <x v="0"/>
    <x v="33"/>
    <x v="9"/>
    <x v="0"/>
    <m/>
  </r>
  <r>
    <n v="3405"/>
    <s v="Minutos"/>
    <s v="Pajkuric Bustos, Ernesto Andrés, CAM"/>
    <d v="2014-03-14T00:00:00"/>
    <x v="0"/>
    <d v="2014-03-14T00:00:00"/>
    <x v="23"/>
    <x v="1"/>
    <x v="4"/>
    <x v="0"/>
    <d v="2014-03-17T00:00:00"/>
    <x v="0"/>
    <x v="33"/>
    <x v="9"/>
    <x v="0"/>
    <m/>
  </r>
  <r>
    <n v="3404"/>
    <s v="recepcion sycl ha compartido el álbum &quot;cam marzo&quot; contigo"/>
    <s v="Aravena Bravo, Veronica del Pilar, CAM"/>
    <d v="2014-03-13T00:00:00"/>
    <x v="0"/>
    <d v="2014-03-13T00:00:00"/>
    <x v="7"/>
    <x v="0"/>
    <x v="4"/>
    <x v="0"/>
    <d v="2014-03-14T00:00:00"/>
    <x v="0"/>
    <x v="34"/>
    <x v="9"/>
    <x v="0"/>
    <m/>
  </r>
  <r>
    <n v="3403"/>
    <s v="Minutos adicionales y on net"/>
    <s v="Ortiz Ceballos, José Adrian, CAM"/>
    <d v="2014-03-14T00:00:00"/>
    <x v="0"/>
    <d v="2014-03-14T00:00:00"/>
    <x v="23"/>
    <x v="1"/>
    <x v="4"/>
    <x v="0"/>
    <d v="2014-03-17T00:00:00"/>
    <x v="0"/>
    <x v="33"/>
    <x v="9"/>
    <x v="0"/>
    <m/>
  </r>
  <r>
    <n v="3402"/>
    <s v="Solicitud Serv. Técnico - Serie M6201800132/ Carlos Silva Vildosola 824 San Miguel"/>
    <s v="Schmidt Contreras, Ingrid Angélica, CAM"/>
    <d v="2014-03-14T00:00:00"/>
    <x v="0"/>
    <d v="2014-03-17T00:00:00"/>
    <x v="23"/>
    <x v="1"/>
    <x v="4"/>
    <x v="0"/>
    <d v="2014-03-17T00:00:00"/>
    <x v="0"/>
    <x v="33"/>
    <x v="9"/>
    <x v="0"/>
    <m/>
  </r>
  <r>
    <n v="3401"/>
    <s v="carga de minutos"/>
    <s v="Soto Aranguiz, Francisco Javier, CAM"/>
    <d v="2014-03-17T00:00:00"/>
    <x v="0"/>
    <d v="2014-03-17T00:00:00"/>
    <x v="23"/>
    <x v="1"/>
    <x v="4"/>
    <x v="0"/>
    <d v="2014-03-18T00:00:00"/>
    <x v="0"/>
    <x v="33"/>
    <x v="9"/>
    <x v="0"/>
    <m/>
  </r>
  <r>
    <n v="3400"/>
    <s v="Adquisicion multiplexor VGA 1 entrada 4 salidas."/>
    <s v="Jerez Valdebenito, Rodrigo Esteban, CAM"/>
    <d v="2014-03-17T00:00:00"/>
    <x v="0"/>
    <d v="2014-03-19T00:00:00"/>
    <x v="22"/>
    <x v="0"/>
    <x v="4"/>
    <x v="6"/>
    <d v="2014-03-24T00:00:00"/>
    <x v="0"/>
    <x v="32"/>
    <x v="9"/>
    <x v="0"/>
    <m/>
  </r>
  <r>
    <n v="3399"/>
    <s v="MINUTOS ADICIONALES"/>
    <s v="Valdes Navarrete, David Exequiel, CAM"/>
    <d v="2014-03-17T00:00:00"/>
    <x v="0"/>
    <d v="2014-03-17T00:00:00"/>
    <x v="23"/>
    <x v="0"/>
    <x v="4"/>
    <x v="0"/>
    <d v="2014-03-18T00:00:00"/>
    <x v="0"/>
    <x v="33"/>
    <x v="9"/>
    <x v="0"/>
    <m/>
  </r>
  <r>
    <n v="3398"/>
    <s v="Anexo para Cristobal Nilo"/>
    <s v="Zarate Avila, Moises, CAM"/>
    <d v="2014-03-17T00:00:00"/>
    <x v="0"/>
    <d v="2014-03-17T00:00:00"/>
    <x v="2"/>
    <x v="0"/>
    <x v="4"/>
    <x v="0"/>
    <d v="2014-03-18T00:00:00"/>
    <x v="0"/>
    <x v="33"/>
    <x v="9"/>
    <x v="0"/>
    <m/>
  </r>
  <r>
    <n v="3397"/>
    <s v="Favor devolver minutos"/>
    <s v="Salinas Bustos, Max Leonardo, CAM"/>
    <d v="2014-03-17T00:00:00"/>
    <x v="0"/>
    <d v="2014-03-17T00:00:00"/>
    <x v="23"/>
    <x v="1"/>
    <x v="4"/>
    <x v="0"/>
    <d v="2014-03-18T00:00:00"/>
    <x v="0"/>
    <x v="33"/>
    <x v="9"/>
    <x v="0"/>
    <m/>
  </r>
  <r>
    <n v="3396"/>
    <s v="Devolución Minutos NET"/>
    <s v="Morales Diaz, Mauricio Enrique, CAM"/>
    <d v="2014-03-17T00:00:00"/>
    <x v="0"/>
    <d v="2014-03-17T00:00:00"/>
    <x v="23"/>
    <x v="0"/>
    <x v="4"/>
    <x v="0"/>
    <d v="2014-03-18T00:00:00"/>
    <x v="0"/>
    <x v="33"/>
    <x v="9"/>
    <x v="0"/>
    <m/>
  </r>
  <r>
    <n v="3395"/>
    <s v="Alta Estacion de trabajo "/>
    <s v="Técnico Mesa de Ayuda, Externo"/>
    <d v="2014-03-17T00:00:00"/>
    <x v="0"/>
    <d v="2014-03-17T00:00:00"/>
    <x v="0"/>
    <x v="1"/>
    <x v="4"/>
    <x v="0"/>
    <d v="2014-03-18T00:00:00"/>
    <x v="0"/>
    <x v="33"/>
    <x v="9"/>
    <x v="0"/>
    <m/>
  </r>
  <r>
    <n v="3394"/>
    <s v="Notebook Pudahuel PA 8095"/>
    <s v="Belmar Ramirez, Nelson Andres, CAM"/>
    <d v="2014-03-17T00:00:00"/>
    <x v="0"/>
    <d v="2014-03-17T00:00:00"/>
    <x v="9"/>
    <x v="1"/>
    <x v="4"/>
    <x v="2"/>
    <d v="2014-03-31T00:00:00"/>
    <x v="0"/>
    <x v="31"/>
    <x v="9"/>
    <x v="0"/>
    <m/>
  </r>
  <r>
    <n v="3393"/>
    <s v="Reposición de minutos en celular"/>
    <s v="Neculhueque Silva, Juan Arturo, CAM"/>
    <d v="2014-03-17T00:00:00"/>
    <x v="0"/>
    <d v="2014-03-17T00:00:00"/>
    <x v="0"/>
    <x v="0"/>
    <x v="4"/>
    <x v="0"/>
    <d v="2014-03-18T00:00:00"/>
    <x v="0"/>
    <x v="33"/>
    <x v="9"/>
    <x v="0"/>
    <m/>
  </r>
  <r>
    <n v="3392"/>
    <s v="Nextel "/>
    <s v="Contreras Orellana, Paulo Alberto, CAM"/>
    <d v="2014-03-17T00:00:00"/>
    <x v="0"/>
    <d v="2014-03-17T00:00:00"/>
    <x v="12"/>
    <x v="1"/>
    <x v="4"/>
    <x v="3"/>
    <d v="2014-03-26T00:00:00"/>
    <x v="0"/>
    <x v="32"/>
    <x v="9"/>
    <x v="0"/>
    <m/>
  </r>
  <r>
    <n v="3391"/>
    <s v="enviando por correo electrónico: Cristian Abarca minutos"/>
    <s v="Abarca Cerda, Cristian Andres, CAM"/>
    <d v="2014-03-17T00:00:00"/>
    <x v="0"/>
    <d v="2014-03-17T00:00:00"/>
    <x v="23"/>
    <x v="1"/>
    <x v="4"/>
    <x v="0"/>
    <d v="2014-03-18T00:00:00"/>
    <x v="0"/>
    <x v="33"/>
    <x v="9"/>
    <x v="0"/>
    <m/>
  </r>
  <r>
    <n v="3390"/>
    <s v="Minutos Celular JAE"/>
    <s v="Abrigo Elgueda, Juan Andres, CAM"/>
    <d v="2014-03-17T00:00:00"/>
    <x v="0"/>
    <d v="2014-03-17T00:00:00"/>
    <x v="23"/>
    <x v="0"/>
    <x v="4"/>
    <x v="0"/>
    <d v="2014-03-18T00:00:00"/>
    <x v="0"/>
    <x v="33"/>
    <x v="9"/>
    <x v="0"/>
    <m/>
  </r>
  <r>
    <n v="3389"/>
    <s v="Habilitar llamadas - Anexo 7920"/>
    <s v="Mora Verni, Natalia Ivette, CAM"/>
    <d v="2014-03-17T00:00:00"/>
    <x v="2"/>
    <d v="2014-03-17T00:00:00"/>
    <x v="2"/>
    <x v="1"/>
    <x v="4"/>
    <x v="0"/>
    <d v="2014-03-18T00:00:00"/>
    <x v="0"/>
    <x v="33"/>
    <x v="9"/>
    <x v="0"/>
    <m/>
  </r>
  <r>
    <n v="3388"/>
    <s v="Alta Estacion de trabajo "/>
    <s v="Técnico Mesa de Ayuda, Externo"/>
    <d v="2014-03-17T00:00:00"/>
    <x v="0"/>
    <d v="2014-03-17T00:00:00"/>
    <x v="0"/>
    <x v="1"/>
    <x v="4"/>
    <x v="0"/>
    <d v="2014-03-18T00:00:00"/>
    <x v="0"/>
    <x v="33"/>
    <x v="9"/>
    <x v="0"/>
    <m/>
  </r>
  <r>
    <n v="3387"/>
    <s v="Permisos "/>
    <s v="Altamirano Sanhueza, Mariane Daniela, CAM"/>
    <d v="2014-03-17T00:00:00"/>
    <x v="0"/>
    <d v="2014-03-17T00:00:00"/>
    <x v="5"/>
    <x v="1"/>
    <x v="4"/>
    <x v="0"/>
    <d v="2014-03-18T00:00:00"/>
    <x v="0"/>
    <x v="33"/>
    <x v="9"/>
    <x v="0"/>
    <m/>
  </r>
  <r>
    <n v="3386"/>
    <s v="Me puedes aumentar los minutos por favor"/>
    <s v="Mardones Pantoja, Gonzalo, CAM"/>
    <d v="2014-03-14T00:00:00"/>
    <x v="0"/>
    <d v="2014-03-14T00:00:00"/>
    <x v="23"/>
    <x v="1"/>
    <x v="4"/>
    <x v="0"/>
    <d v="2014-03-17T00:00:00"/>
    <x v="0"/>
    <x v="33"/>
    <x v="9"/>
    <x v="0"/>
    <m/>
  </r>
  <r>
    <n v="3385"/>
    <s v="Minutos celular 6-1918174 Juan Becerra Manriquez"/>
    <s v="Belmar Ramirez, Nelson Andres, CAM"/>
    <d v="2014-03-13T00:00:00"/>
    <x v="0"/>
    <d v="2014-03-13T00:00:00"/>
    <x v="23"/>
    <x v="1"/>
    <x v="4"/>
    <x v="0"/>
    <d v="2014-03-14T00:00:00"/>
    <x v="0"/>
    <x v="34"/>
    <x v="9"/>
    <x v="0"/>
    <m/>
  </r>
  <r>
    <n v="3384"/>
    <s v="Corregir proveedor duplicado."/>
    <s v="Lazo Contreras, Victor Julio, CAM"/>
    <d v="2014-03-17T00:00:00"/>
    <x v="0"/>
    <d v="2014-03-17T00:00:00"/>
    <x v="5"/>
    <x v="1"/>
    <x v="4"/>
    <x v="0"/>
    <d v="2014-03-18T00:00:00"/>
    <x v="0"/>
    <x v="33"/>
    <x v="9"/>
    <x v="0"/>
    <m/>
  </r>
  <r>
    <n v="3383"/>
    <s v="Minutos On Net celular 68437461"/>
    <s v="Jerez Valdebenito, Rodrigo Esteban, CAM"/>
    <d v="2014-03-17T00:00:00"/>
    <x v="0"/>
    <d v="2014-03-17T00:00:00"/>
    <x v="23"/>
    <x v="0"/>
    <x v="4"/>
    <x v="0"/>
    <d v="2014-03-18T00:00:00"/>
    <x v="0"/>
    <x v="33"/>
    <x v="9"/>
    <x v="0"/>
    <m/>
  </r>
  <r>
    <n v="3382"/>
    <s v="Carga de minutos"/>
    <s v="Bascuñan Reyes, Juan Ignacio, CAM"/>
    <d v="2014-03-17T00:00:00"/>
    <x v="0"/>
    <d v="2014-03-17T00:00:00"/>
    <x v="23"/>
    <x v="0"/>
    <x v="4"/>
    <x v="0"/>
    <d v="2014-03-18T00:00:00"/>
    <x v="0"/>
    <x v="33"/>
    <x v="9"/>
    <x v="0"/>
    <m/>
  </r>
  <r>
    <n v="3381"/>
    <s v="Minutos celular"/>
    <s v="Martinez Fuentealba, Victor Alonso, CAM"/>
    <d v="2014-03-14T00:00:00"/>
    <x v="0"/>
    <d v="2014-03-14T00:00:00"/>
    <x v="23"/>
    <x v="0"/>
    <x v="4"/>
    <x v="0"/>
    <d v="2014-03-17T00:00:00"/>
    <x v="0"/>
    <x v="33"/>
    <x v="9"/>
    <x v="0"/>
    <m/>
  </r>
  <r>
    <n v="3380"/>
    <s v="Minutos NET"/>
    <s v="Morales Diaz, Mauricio Enrique, CAM"/>
    <d v="2014-03-14T00:00:00"/>
    <x v="0"/>
    <d v="2014-03-14T00:00:00"/>
    <x v="23"/>
    <x v="1"/>
    <x v="4"/>
    <x v="0"/>
    <d v="2014-03-17T00:00:00"/>
    <x v="0"/>
    <x v="33"/>
    <x v="9"/>
    <x v="0"/>
    <m/>
  </r>
  <r>
    <n v="3379"/>
    <s v="Baja Cuenta Corporativa"/>
    <s v="Torrejón Osorio, Marcela Alejandra, CAM"/>
    <d v="2014-03-14T00:00:00"/>
    <x v="0"/>
    <d v="2014-03-17T00:00:00"/>
    <x v="0"/>
    <x v="1"/>
    <x v="4"/>
    <x v="0"/>
    <d v="2014-03-17T00:00:00"/>
    <x v="0"/>
    <x v="33"/>
    <x v="9"/>
    <x v="0"/>
    <m/>
  </r>
  <r>
    <n v="3378"/>
    <s v="AUMENTO DE MINUTOS"/>
    <s v="Valdes Navarrete, David Exequiel, CAM"/>
    <d v="2014-03-17T00:00:00"/>
    <x v="0"/>
    <d v="2014-03-17T00:00:00"/>
    <x v="23"/>
    <x v="0"/>
    <x v="4"/>
    <x v="0"/>
    <d v="2014-03-18T00:00:00"/>
    <x v="0"/>
    <x v="33"/>
    <x v="9"/>
    <x v="0"/>
    <m/>
  </r>
  <r>
    <n v="3377"/>
    <s v="PC escritorio "/>
    <s v="Donoso Serey, Aldo Fabricio, CAM"/>
    <d v="2014-03-17T00:00:00"/>
    <x v="0"/>
    <d v="2014-03-17T00:00:00"/>
    <x v="20"/>
    <x v="1"/>
    <x v="4"/>
    <x v="5"/>
    <d v="2014-03-21T00:00:00"/>
    <x v="0"/>
    <x v="33"/>
    <x v="9"/>
    <x v="0"/>
    <m/>
  </r>
  <r>
    <n v="3376"/>
    <s v="Aumento Minutos - Abonado 94691351"/>
    <s v="Belmar Ramirez, Nelson Andres, CAM"/>
    <d v="2014-03-15T00:00:00"/>
    <x v="0"/>
    <d v="2014-03-15T00:00:00"/>
    <x v="23"/>
    <x v="1"/>
    <x v="4"/>
    <x v="0"/>
    <d v="2014-03-17T00:00:00"/>
    <x v="0"/>
    <x v="33"/>
    <x v="9"/>
    <x v="0"/>
    <m/>
  </r>
  <r>
    <n v="3375"/>
    <s v="Solicitud Microsim - Abonado 97460479"/>
    <s v="Mondaca Pizarro, Daniela Alejandra, CAM"/>
    <d v="2014-03-17T00:00:00"/>
    <x v="0"/>
    <d v="2014-03-21T00:00:00"/>
    <x v="12"/>
    <x v="1"/>
    <x v="4"/>
    <x v="3"/>
    <d v="2014-03-26T00:00:00"/>
    <x v="0"/>
    <x v="32"/>
    <x v="9"/>
    <x v="0"/>
    <m/>
  </r>
  <r>
    <n v="3374"/>
    <s v="Reinicio Contraseña"/>
    <s v="Zuñiga Vasquez, Jorge Alberto, CAM"/>
    <d v="2014-03-17T00:00:00"/>
    <x v="0"/>
    <d v="2014-03-17T00:00:00"/>
    <x v="0"/>
    <x v="0"/>
    <x v="4"/>
    <x v="0"/>
    <d v="2014-03-18T00:00:00"/>
    <x v="0"/>
    <x v="33"/>
    <x v="9"/>
    <x v="0"/>
    <m/>
  </r>
  <r>
    <n v="3373"/>
    <s v="CARGAR MINUTOS"/>
    <s v="Sanguinetti Catalan, Angelo Michel, CAM"/>
    <d v="2014-03-17T00:00:00"/>
    <x v="0"/>
    <d v="2014-03-17T00:00:00"/>
    <x v="23"/>
    <x v="1"/>
    <x v="4"/>
    <x v="0"/>
    <d v="2014-03-18T00:00:00"/>
    <x v="0"/>
    <x v="33"/>
    <x v="9"/>
    <x v="0"/>
    <m/>
  </r>
  <r>
    <n v="3372"/>
    <s v="No ingreso a Oracle"/>
    <s v="Abarca Vargas, Carlos, CAM"/>
    <d v="2014-03-17T00:00:00"/>
    <x v="0"/>
    <d v="2014-03-17T00:00:00"/>
    <x v="5"/>
    <x v="1"/>
    <x v="4"/>
    <x v="0"/>
    <d v="2014-03-18T00:00:00"/>
    <x v="0"/>
    <x v="33"/>
    <x v="9"/>
    <x v="0"/>
    <m/>
  </r>
  <r>
    <n v="3371"/>
    <s v="Factibilidad enlace"/>
    <s v="Duarte Fuentes, Luis Alfredo, CAM"/>
    <d v="2014-03-14T00:00:00"/>
    <x v="0"/>
    <d v="2014-03-18T00:00:00"/>
    <x v="15"/>
    <x v="1"/>
    <x v="4"/>
    <x v="4"/>
    <d v="2014-08-08T00:00:00"/>
    <x v="0"/>
    <x v="11"/>
    <x v="2"/>
    <x v="0"/>
    <m/>
  </r>
  <r>
    <n v="3370"/>
    <s v="Minutos On Net"/>
    <s v="Costa Campos, Juan, CAM"/>
    <d v="2014-03-14T00:00:00"/>
    <x v="0"/>
    <d v="2014-03-14T00:00:00"/>
    <x v="23"/>
    <x v="0"/>
    <x v="4"/>
    <x v="0"/>
    <d v="2014-03-17T00:00:00"/>
    <x v="0"/>
    <x v="33"/>
    <x v="9"/>
    <x v="0"/>
    <m/>
  </r>
  <r>
    <n v="3369"/>
    <s v="Solicita minutos adicionales a celular Michel Castro"/>
    <s v="Castro Morales, Michel Fabian, CAM"/>
    <d v="2014-03-14T00:00:00"/>
    <x v="0"/>
    <d v="2014-03-14T00:00:00"/>
    <x v="23"/>
    <x v="1"/>
    <x v="4"/>
    <x v="0"/>
    <d v="2014-03-17T00:00:00"/>
    <x v="0"/>
    <x v="33"/>
    <x v="9"/>
    <x v="0"/>
    <m/>
  </r>
  <r>
    <n v="3368"/>
    <s v="Alta Estacion de trabajo "/>
    <s v="Técnico Mesa de Ayuda, Externo"/>
    <d v="2014-03-14T00:00:00"/>
    <x v="0"/>
    <d v="2014-03-14T00:00:00"/>
    <x v="0"/>
    <x v="0"/>
    <x v="4"/>
    <x v="0"/>
    <d v="2014-03-17T00:00:00"/>
    <x v="0"/>
    <x v="33"/>
    <x v="9"/>
    <x v="0"/>
    <m/>
  </r>
  <r>
    <n v="3367"/>
    <s v="Soporte a usuarios oracle - Creación Usuarios Oracle Amarillo"/>
    <s v="Ruz Salinas, Richard Alberto, CAM"/>
    <d v="2014-03-14T00:00:00"/>
    <x v="0"/>
    <d v="2014-03-14T00:00:00"/>
    <x v="5"/>
    <x v="1"/>
    <x v="4"/>
    <x v="0"/>
    <d v="2014-03-17T00:00:00"/>
    <x v="0"/>
    <x v="33"/>
    <x v="9"/>
    <x v="0"/>
    <m/>
  </r>
  <r>
    <n v="3366"/>
    <s v="Acceso Compartido"/>
    <s v="Garrido Saavedra, Mario Andres, CAM"/>
    <d v="2014-03-14T00:00:00"/>
    <x v="0"/>
    <d v="2014-03-14T00:00:00"/>
    <x v="7"/>
    <x v="0"/>
    <x v="4"/>
    <x v="0"/>
    <d v="2014-03-17T00:00:00"/>
    <x v="0"/>
    <x v="33"/>
    <x v="9"/>
    <x v="0"/>
    <m/>
  </r>
  <r>
    <n v="3365"/>
    <s v="Minutos NET"/>
    <s v="Morales Diaz, Mauricio Enrique, CAM"/>
    <d v="2014-03-14T00:00:00"/>
    <x v="0"/>
    <d v="2014-03-14T00:00:00"/>
    <x v="23"/>
    <x v="0"/>
    <x v="4"/>
    <x v="0"/>
    <d v="2014-03-17T00:00:00"/>
    <x v="0"/>
    <x v="33"/>
    <x v="9"/>
    <x v="0"/>
    <m/>
  </r>
  <r>
    <n v="3364"/>
    <s v="Creción de CL para consultores"/>
    <s v="Vasquez Opazo, Maria Jose, CAM"/>
    <d v="2014-03-13T00:00:00"/>
    <x v="0"/>
    <d v="2014-03-13T00:00:00"/>
    <x v="0"/>
    <x v="1"/>
    <x v="4"/>
    <x v="0"/>
    <d v="2014-03-14T00:00:00"/>
    <x v="0"/>
    <x v="34"/>
    <x v="9"/>
    <x v="0"/>
    <m/>
  </r>
  <r>
    <n v="3363"/>
    <s v="Statement of account"/>
    <s v="Herrera Valdes, Ramon, CAM"/>
    <d v="2014-03-13T00:00:00"/>
    <x v="0"/>
    <d v="2014-03-13T00:00:00"/>
    <x v="7"/>
    <x v="1"/>
    <x v="4"/>
    <x v="0"/>
    <d v="2014-03-14T00:00:00"/>
    <x v="0"/>
    <x v="34"/>
    <x v="9"/>
    <x v="0"/>
    <m/>
  </r>
  <r>
    <n v="3362"/>
    <s v="Celular "/>
    <s v="Ramirez Vergara, Joseline, CAM"/>
    <d v="2014-03-13T00:00:00"/>
    <x v="0"/>
    <d v="2014-03-20T00:00:00"/>
    <x v="12"/>
    <x v="1"/>
    <x v="4"/>
    <x v="3"/>
    <d v="2014-03-24T00:00:00"/>
    <x v="0"/>
    <x v="32"/>
    <x v="9"/>
    <x v="0"/>
    <m/>
  </r>
  <r>
    <n v="3361"/>
    <s v="ingreso operaciones"/>
    <s v="Castro Marchant, Jorge, CAM"/>
    <d v="2014-03-13T00:00:00"/>
    <x v="0"/>
    <d v="2014-03-13T00:00:00"/>
    <x v="0"/>
    <x v="1"/>
    <x v="4"/>
    <x v="0"/>
    <d v="2014-03-14T00:00:00"/>
    <x v="0"/>
    <x v="34"/>
    <x v="9"/>
    <x v="0"/>
    <m/>
  </r>
  <r>
    <n v="3360"/>
    <s v="Favor autorizar"/>
    <s v="Ruz Salinas, Richard Alberto, CAM"/>
    <d v="2014-03-13T00:00:00"/>
    <x v="0"/>
    <d v="2014-03-20T00:00:00"/>
    <x v="12"/>
    <x v="0"/>
    <x v="4"/>
    <x v="3"/>
    <d v="2014-03-24T00:00:00"/>
    <x v="0"/>
    <x v="32"/>
    <x v="9"/>
    <x v="0"/>
    <m/>
  </r>
  <r>
    <n v="3359"/>
    <s v="PERDIDA DE CELULAR"/>
    <s v="Pavez Nuñez, Walter, CAM"/>
    <d v="2014-03-13T00:00:00"/>
    <x v="0"/>
    <d v="2014-03-14T00:00:00"/>
    <x v="12"/>
    <x v="1"/>
    <x v="4"/>
    <x v="3"/>
    <d v="2014-03-24T00:00:00"/>
    <x v="0"/>
    <x v="32"/>
    <x v="9"/>
    <x v="0"/>
    <m/>
  </r>
  <r>
    <n v="3358"/>
    <s v="Mensaje de Vacaciones"/>
    <s v="Gonzalez Reyes, Juan Jines, CAM"/>
    <d v="2014-03-13T00:00:00"/>
    <x v="0"/>
    <d v="2014-03-13T00:00:00"/>
    <x v="0"/>
    <x v="1"/>
    <x v="4"/>
    <x v="0"/>
    <d v="2014-03-14T00:00:00"/>
    <x v="0"/>
    <x v="34"/>
    <x v="9"/>
    <x v="0"/>
    <m/>
  </r>
  <r>
    <n v="3357"/>
    <s v="Móvil 94691356"/>
    <s v="Duarte Fuentes, Luis Alfredo, CAM"/>
    <d v="2014-03-13T00:00:00"/>
    <x v="0"/>
    <d v="2014-03-13T00:00:00"/>
    <x v="23"/>
    <x v="0"/>
    <x v="4"/>
    <x v="0"/>
    <d v="2014-03-14T00:00:00"/>
    <x v="0"/>
    <x v="34"/>
    <x v="9"/>
    <x v="0"/>
    <m/>
  </r>
  <r>
    <n v="3356"/>
    <s v="Minutos de celular"/>
    <s v="Monardes Letelier, Israel Rodolfo, CAM"/>
    <d v="2014-03-13T00:00:00"/>
    <x v="0"/>
    <d v="2014-03-13T00:00:00"/>
    <x v="23"/>
    <x v="1"/>
    <x v="4"/>
    <x v="0"/>
    <d v="2014-03-14T00:00:00"/>
    <x v="0"/>
    <x v="34"/>
    <x v="9"/>
    <x v="0"/>
    <m/>
  </r>
  <r>
    <n v="3355"/>
    <s v="ingreso Unidad de medición "/>
    <s v="Abarca Cerda, Cristian Andres, CAM"/>
    <d v="2014-03-13T00:00:00"/>
    <x v="0"/>
    <d v="2014-03-13T00:00:00"/>
    <x v="0"/>
    <x v="0"/>
    <x v="4"/>
    <x v="0"/>
    <d v="2014-03-14T00:00:00"/>
    <x v="0"/>
    <x v="34"/>
    <x v="9"/>
    <x v="0"/>
    <m/>
  </r>
  <r>
    <n v="3354"/>
    <s v="Minutos de Celular."/>
    <s v="Sanguinetti Catalan, Angelo Michel, CAM"/>
    <d v="2014-03-13T00:00:00"/>
    <x v="0"/>
    <d v="2014-03-13T00:00:00"/>
    <x v="23"/>
    <x v="1"/>
    <x v="4"/>
    <x v="0"/>
    <d v="2014-03-14T00:00:00"/>
    <x v="0"/>
    <x v="34"/>
    <x v="9"/>
    <x v="0"/>
    <m/>
  </r>
  <r>
    <n v="3353"/>
    <s v="Telefono Nokia C1"/>
    <s v="Ponce Dinamarca, Pablo Ernesto, CAM"/>
    <d v="2014-03-13T00:00:00"/>
    <x v="0"/>
    <d v="2014-03-13T00:00:00"/>
    <x v="23"/>
    <x v="1"/>
    <x v="4"/>
    <x v="0"/>
    <d v="2014-03-14T00:00:00"/>
    <x v="0"/>
    <x v="34"/>
    <x v="9"/>
    <x v="0"/>
    <m/>
  </r>
  <r>
    <n v="3352"/>
    <s v="Minutos"/>
    <s v="Ramirez Figueroa, Miguel Angel, CAM"/>
    <d v="2014-03-13T00:00:00"/>
    <x v="0"/>
    <d v="2014-03-13T00:00:00"/>
    <x v="23"/>
    <x v="1"/>
    <x v="4"/>
    <x v="0"/>
    <d v="2014-03-14T00:00:00"/>
    <x v="0"/>
    <x v="34"/>
    <x v="9"/>
    <x v="0"/>
    <m/>
  </r>
  <r>
    <n v="3351"/>
    <s v="Minutos"/>
    <s v="Pajkuric Bustos, Ernesto Andrés, CAM"/>
    <d v="2014-03-13T00:00:00"/>
    <x v="2"/>
    <d v="2014-03-13T00:00:00"/>
    <x v="23"/>
    <x v="1"/>
    <x v="4"/>
    <x v="0"/>
    <d v="2014-03-14T00:00:00"/>
    <x v="0"/>
    <x v="34"/>
    <x v="9"/>
    <x v="0"/>
    <m/>
  </r>
  <r>
    <n v="3350"/>
    <s v="Solicitud de Minutos Adicionales"/>
    <s v="Diaz Castro, Olivier Guillermo, CAM"/>
    <d v="2014-03-13T00:00:00"/>
    <x v="0"/>
    <d v="2014-03-13T00:00:00"/>
    <x v="23"/>
    <x v="1"/>
    <x v="4"/>
    <x v="0"/>
    <d v="2014-03-14T00:00:00"/>
    <x v="0"/>
    <x v="34"/>
    <x v="9"/>
    <x v="0"/>
    <m/>
  </r>
  <r>
    <n v="3349"/>
    <s v="Minutos NET"/>
    <s v="Morales Diaz, Mauricio Enrique, CAM"/>
    <d v="2014-03-08T00:00:00"/>
    <x v="0"/>
    <d v="2014-03-08T00:00:00"/>
    <x v="23"/>
    <x v="1"/>
    <x v="4"/>
    <x v="0"/>
    <d v="2014-03-10T00:00:00"/>
    <x v="0"/>
    <x v="34"/>
    <x v="9"/>
    <x v="0"/>
    <m/>
  </r>
  <r>
    <n v="3348"/>
    <s v="Minutos NET"/>
    <s v="Morales Diaz, Mauricio Enrique, CAM"/>
    <d v="2014-03-08T00:00:00"/>
    <x v="0"/>
    <d v="2014-03-08T00:00:00"/>
    <x v="23"/>
    <x v="1"/>
    <x v="4"/>
    <x v="0"/>
    <d v="2014-03-10T00:00:00"/>
    <x v="0"/>
    <x v="34"/>
    <x v="9"/>
    <x v="0"/>
    <m/>
  </r>
  <r>
    <n v="3347"/>
    <s v="Minutos NET"/>
    <s v="Morales Diaz, Mauricio Enrique, CAM"/>
    <d v="2014-03-08T00:00:00"/>
    <x v="0"/>
    <d v="2014-03-08T00:00:00"/>
    <x v="23"/>
    <x v="1"/>
    <x v="4"/>
    <x v="0"/>
    <d v="2014-03-10T00:00:00"/>
    <x v="0"/>
    <x v="34"/>
    <x v="9"/>
    <x v="0"/>
    <m/>
  </r>
  <r>
    <n v="3346"/>
    <s v="Plataformar PC - Gcia. Op. RFOR"/>
    <s v="Sanguinetti Catalan, Angelo Michel, CAM"/>
    <d v="2014-03-12T00:00:00"/>
    <x v="0"/>
    <d v="2014-03-12T00:00:00"/>
    <x v="20"/>
    <x v="1"/>
    <x v="4"/>
    <x v="5"/>
    <d v="2014-03-18T00:00:00"/>
    <x v="0"/>
    <x v="33"/>
    <x v="9"/>
    <x v="0"/>
    <m/>
  </r>
  <r>
    <n v="3345"/>
    <s v="Recarga de Minutos"/>
    <s v="Soto Aranguiz, Francisco Javier, CAM"/>
    <d v="2014-03-11T00:00:00"/>
    <x v="0"/>
    <d v="2014-03-11T00:00:00"/>
    <x v="23"/>
    <x v="1"/>
    <x v="4"/>
    <x v="0"/>
    <d v="2014-03-12T00:00:00"/>
    <x v="0"/>
    <x v="34"/>
    <x v="9"/>
    <x v="0"/>
    <m/>
  </r>
  <r>
    <n v="3344"/>
    <s v="Adquisicion multiplexor VGA 1 entrada 4 salidas."/>
    <s v="Jerez Valdebenito, Rodrigo Esteban, CAM"/>
    <d v="2014-03-11T00:00:00"/>
    <x v="0"/>
    <d v="2014-03-12T00:00:00"/>
    <x v="22"/>
    <x v="1"/>
    <x v="4"/>
    <x v="6"/>
    <d v="2014-03-18T00:00:00"/>
    <x v="0"/>
    <x v="33"/>
    <x v="9"/>
    <x v="0"/>
    <m/>
  </r>
  <r>
    <n v="3343"/>
    <s v="Solicitud Equipo Usuario"/>
    <s v="Sanguinetti Catalan, Angelo Michel, CAM"/>
    <d v="2014-03-12T00:00:00"/>
    <x v="0"/>
    <d v="2014-03-12T00:00:00"/>
    <x v="20"/>
    <x v="1"/>
    <x v="4"/>
    <x v="5"/>
    <d v="2014-03-18T00:00:00"/>
    <x v="0"/>
    <x v="33"/>
    <x v="9"/>
    <x v="0"/>
    <m/>
  </r>
  <r>
    <n v="3342"/>
    <s v="Creación Anexo Fijo"/>
    <s v="Sanguinetti Catalan, Angelo Michel, CAM"/>
    <d v="2014-03-12T00:00:00"/>
    <x v="0"/>
    <d v="2014-03-12T00:00:00"/>
    <x v="2"/>
    <x v="1"/>
    <x v="4"/>
    <x v="0"/>
    <d v="2014-03-13T00:00:00"/>
    <x v="0"/>
    <x v="34"/>
    <x v="9"/>
    <x v="0"/>
    <m/>
  </r>
  <r>
    <n v="3341"/>
    <s v="50 minutos Adiconales Movil entel 99716467"/>
    <s v="Carrasco Velarde, Luis Alberto, CAM"/>
    <d v="2014-03-12T00:00:00"/>
    <x v="0"/>
    <d v="2014-03-12T00:00:00"/>
    <x v="23"/>
    <x v="1"/>
    <x v="4"/>
    <x v="0"/>
    <d v="2014-03-13T00:00:00"/>
    <x v="0"/>
    <x v="34"/>
    <x v="9"/>
    <x v="0"/>
    <m/>
  </r>
  <r>
    <n v="3340"/>
    <s v="Problemas al emitir Guia de Despacho"/>
    <s v="Riveros Mancilla, Claudia Andrea, EXTERNO"/>
    <d v="2014-03-12T00:00:00"/>
    <x v="0"/>
    <d v="2014-03-12T00:00:00"/>
    <x v="5"/>
    <x v="1"/>
    <x v="4"/>
    <x v="0"/>
    <d v="2014-03-13T00:00:00"/>
    <x v="0"/>
    <x v="34"/>
    <x v="9"/>
    <x v="0"/>
    <m/>
  </r>
  <r>
    <n v="3339"/>
    <s v="Datos supervisor"/>
    <s v="Elgueta Rojas, Deborah Lisset, CAM"/>
    <d v="2014-03-12T00:00:00"/>
    <x v="0"/>
    <d v="2014-03-12T00:00:00"/>
    <x v="0"/>
    <x v="1"/>
    <x v="4"/>
    <x v="0"/>
    <d v="2014-03-13T00:00:00"/>
    <x v="0"/>
    <x v="34"/>
    <x v="9"/>
    <x v="0"/>
    <m/>
  </r>
  <r>
    <n v="3338"/>
    <s v="Anexo de Juan Bascuñan"/>
    <s v="Abrigo Elgueda, Juan Andres, CAM"/>
    <d v="2014-03-12T00:00:00"/>
    <x v="0"/>
    <d v="2014-03-12T00:00:00"/>
    <x v="2"/>
    <x v="1"/>
    <x v="4"/>
    <x v="0"/>
    <d v="2014-03-13T00:00:00"/>
    <x v="0"/>
    <x v="34"/>
    <x v="9"/>
    <x v="0"/>
    <m/>
  </r>
  <r>
    <n v="3337"/>
    <s v="Levantamiento Cuenta Oracle de Juan Bascuñan"/>
    <s v="Abrigo Elgueda, Juan Andres, CAM"/>
    <d v="2014-03-12T00:00:00"/>
    <x v="2"/>
    <d v="2014-03-12T00:00:00"/>
    <x v="5"/>
    <x v="1"/>
    <x v="0"/>
    <x v="0"/>
    <d v="2014-03-13T00:00:00"/>
    <x v="0"/>
    <x v="34"/>
    <x v="9"/>
    <x v="0"/>
    <m/>
  </r>
  <r>
    <n v="3336"/>
    <s v="Solicitud de Minutos Celular"/>
    <s v="Vera Sepulveda, Juan Carlos, CAM"/>
    <d v="2014-03-12T00:00:00"/>
    <x v="0"/>
    <d v="2014-03-12T00:00:00"/>
    <x v="23"/>
    <x v="1"/>
    <x v="4"/>
    <x v="0"/>
    <d v="2014-03-13T00:00:00"/>
    <x v="0"/>
    <x v="34"/>
    <x v="9"/>
    <x v="0"/>
    <m/>
  </r>
  <r>
    <n v="3335"/>
    <s v="Minutos Celular Juan Bascuñan"/>
    <s v="Abrigo Elgueda, Juan Andres, CAM"/>
    <d v="2014-03-12T00:00:00"/>
    <x v="0"/>
    <d v="2014-03-12T00:00:00"/>
    <x v="23"/>
    <x v="0"/>
    <x v="4"/>
    <x v="0"/>
    <d v="2014-03-13T00:00:00"/>
    <x v="0"/>
    <x v="34"/>
    <x v="9"/>
    <x v="0"/>
    <m/>
  </r>
  <r>
    <n v="3334"/>
    <s v="Sistema de Control del HEGC"/>
    <s v="Paredes Aravena, Rodrigo Alexis, CAM"/>
    <d v="2014-03-12T00:00:00"/>
    <x v="0"/>
    <d v="2014-03-12T00:00:00"/>
    <x v="7"/>
    <x v="1"/>
    <x v="4"/>
    <x v="0"/>
    <d v="2014-03-13T00:00:00"/>
    <x v="0"/>
    <x v="34"/>
    <x v="9"/>
    <x v="0"/>
    <m/>
  </r>
  <r>
    <n v="3333"/>
    <s v="Clave Oracle"/>
    <s v="Ureta Perez, Paola, CAM"/>
    <d v="2014-03-12T00:00:00"/>
    <x v="0"/>
    <d v="2014-03-12T00:00:00"/>
    <x v="5"/>
    <x v="1"/>
    <x v="4"/>
    <x v="0"/>
    <d v="2014-03-13T00:00:00"/>
    <x v="0"/>
    <x v="34"/>
    <x v="9"/>
    <x v="0"/>
    <m/>
  </r>
  <r>
    <n v="3332"/>
    <s v="Restitución de minutos"/>
    <s v="Pincheira Tripainao, Elizabeth Alejandra, CAM"/>
    <d v="2014-03-12T00:00:00"/>
    <x v="0"/>
    <d v="2014-03-12T00:00:00"/>
    <x v="23"/>
    <x v="1"/>
    <x v="4"/>
    <x v="0"/>
    <d v="2014-03-13T00:00:00"/>
    <x v="0"/>
    <x v="34"/>
    <x v="9"/>
    <x v="0"/>
    <m/>
  </r>
  <r>
    <n v="3331"/>
    <s v="solicitud conexión ftp"/>
    <s v="Pavez Nuñez, Walter, CAM"/>
    <d v="2014-03-12T00:00:00"/>
    <x v="0"/>
    <d v="2014-03-12T00:00:00"/>
    <x v="7"/>
    <x v="1"/>
    <x v="4"/>
    <x v="0"/>
    <d v="2014-03-13T00:00:00"/>
    <x v="0"/>
    <x v="34"/>
    <x v="9"/>
    <x v="0"/>
    <m/>
  </r>
  <r>
    <n v="3330"/>
    <s v="Desbloqueo PC Ximena Yañez"/>
    <s v="Monardes Letelier, Israel Rodolfo, CAM"/>
    <d v="2014-03-12T00:00:00"/>
    <x v="0"/>
    <d v="2014-03-12T00:00:00"/>
    <x v="0"/>
    <x v="1"/>
    <x v="4"/>
    <x v="0"/>
    <d v="2014-03-13T00:00:00"/>
    <x v="0"/>
    <x v="34"/>
    <x v="9"/>
    <x v="0"/>
    <m/>
  </r>
  <r>
    <n v="3329"/>
    <s v="Instalar Java y Plugin Oracle - CL126678584"/>
    <s v="Jara San Martin, Rene Mauricio, CAM"/>
    <d v="2014-03-12T00:00:00"/>
    <x v="0"/>
    <d v="2014-03-12T00:00:00"/>
    <x v="8"/>
    <x v="1"/>
    <x v="4"/>
    <x v="0"/>
    <d v="2014-03-13T00:00:00"/>
    <x v="0"/>
    <x v="34"/>
    <x v="9"/>
    <x v="0"/>
    <m/>
  </r>
  <r>
    <n v="3328"/>
    <s v="ACTIVAR NUMERO DE PEDRO MUÑOZ"/>
    <s v="Muñoz Carvajal, Pedro Javier, CAM"/>
    <d v="2014-03-12T00:00:00"/>
    <x v="0"/>
    <d v="2014-03-12T00:00:00"/>
    <x v="23"/>
    <x v="1"/>
    <x v="4"/>
    <x v="0"/>
    <d v="2014-03-13T00:00:00"/>
    <x v="0"/>
    <x v="34"/>
    <x v="9"/>
    <x v="0"/>
    <m/>
  </r>
  <r>
    <n v="3327"/>
    <s v="Instalacion de plataforma Virtual para Trabajo de Fluj BT"/>
    <s v="Dominguez Quinteros, Federico Lucas, CAM"/>
    <d v="2014-03-12T00:00:00"/>
    <x v="0"/>
    <d v="2014-03-13T00:00:00"/>
    <x v="15"/>
    <x v="1"/>
    <x v="4"/>
    <x v="4"/>
    <d v="2014-08-06T00:00:00"/>
    <x v="0"/>
    <x v="11"/>
    <x v="2"/>
    <x v="0"/>
    <m/>
  </r>
  <r>
    <n v="3326"/>
    <s v="Notebook Pudahuel PA 8095"/>
    <s v="Belmar Ramirez, Nelson Andres, CAM"/>
    <d v="2014-03-12T00:00:00"/>
    <x v="0"/>
    <d v="2014-03-12T00:00:00"/>
    <x v="22"/>
    <x v="0"/>
    <x v="4"/>
    <x v="6"/>
    <d v="2014-03-19T00:00:00"/>
    <x v="0"/>
    <x v="33"/>
    <x v="9"/>
    <x v="0"/>
    <m/>
  </r>
  <r>
    <n v="3325"/>
    <s v="Permisos Carpeta"/>
    <s v="Llancao Catrinao, Emelina Veronica, CAM"/>
    <d v="2014-03-12T00:00:00"/>
    <x v="0"/>
    <d v="2014-03-12T00:00:00"/>
    <x v="7"/>
    <x v="1"/>
    <x v="4"/>
    <x v="0"/>
    <d v="2014-03-13T00:00:00"/>
    <x v="0"/>
    <x v="34"/>
    <x v="9"/>
    <x v="0"/>
    <m/>
  </r>
  <r>
    <n v="3324"/>
    <s v="Minutos"/>
    <s v="Valdes Navarrete, David Exequiel, CAM"/>
    <d v="2014-03-12T00:00:00"/>
    <x v="0"/>
    <d v="2014-03-12T00:00:00"/>
    <x v="23"/>
    <x v="1"/>
    <x v="4"/>
    <x v="0"/>
    <d v="2014-03-13T00:00:00"/>
    <x v="0"/>
    <x v="34"/>
    <x v="9"/>
    <x v="0"/>
    <m/>
  </r>
  <r>
    <n v="3323"/>
    <s v="Restitucion de Minutos"/>
    <s v="Pincheira Tripainao, Elizabeth Alejandra, CAM"/>
    <d v="2014-03-12T00:00:00"/>
    <x v="0"/>
    <d v="2014-03-12T00:00:00"/>
    <x v="23"/>
    <x v="1"/>
    <x v="4"/>
    <x v="0"/>
    <d v="2014-03-13T00:00:00"/>
    <x v="0"/>
    <x v="34"/>
    <x v="9"/>
    <x v="0"/>
    <m/>
  </r>
  <r>
    <n v="3322"/>
    <s v="Clave de red bloqueada"/>
    <s v="Aravena Avilés, Jose Erasmo, CAM"/>
    <d v="2014-03-12T00:00:00"/>
    <x v="0"/>
    <d v="2014-03-12T00:00:00"/>
    <x v="0"/>
    <x v="1"/>
    <x v="4"/>
    <x v="0"/>
    <d v="2014-03-13T00:00:00"/>
    <x v="0"/>
    <x v="34"/>
    <x v="9"/>
    <x v="0"/>
    <m/>
  </r>
  <r>
    <n v="3321"/>
    <s v="Correo electrónico"/>
    <s v="Bascuñan Reyes, Juan Ignacio, CAM"/>
    <d v="2014-03-12T00:00:00"/>
    <x v="0"/>
    <d v="2014-03-12T00:00:00"/>
    <x v="23"/>
    <x v="1"/>
    <x v="4"/>
    <x v="0"/>
    <d v="2014-03-13T00:00:00"/>
    <x v="0"/>
    <x v="34"/>
    <x v="9"/>
    <x v="0"/>
    <m/>
  </r>
  <r>
    <n v="3320"/>
    <s v="error con synergia"/>
    <s v="Poblete Ibarra, Constanza Antonieta, CAM"/>
    <d v="2014-03-12T00:00:00"/>
    <x v="0"/>
    <d v="2014-03-12T00:00:00"/>
    <x v="5"/>
    <x v="0"/>
    <x v="4"/>
    <x v="0"/>
    <d v="2014-03-13T00:00:00"/>
    <x v="0"/>
    <x v="34"/>
    <x v="9"/>
    <x v="0"/>
    <m/>
  </r>
  <r>
    <n v="3319"/>
    <s v="Activar minutos on net"/>
    <s v="Yañez Castillo, Luis Felipe, CAM"/>
    <d v="2014-03-12T00:00:00"/>
    <x v="0"/>
    <d v="2014-03-12T00:00:00"/>
    <x v="23"/>
    <x v="0"/>
    <x v="4"/>
    <x v="0"/>
    <d v="2014-03-13T00:00:00"/>
    <x v="0"/>
    <x v="34"/>
    <x v="9"/>
    <x v="0"/>
    <m/>
  </r>
  <r>
    <n v="3318"/>
    <s v="Solicitud de Minutos Cel N° 07.477.5931"/>
    <s v="Riffo Vera, Jose Raimundo, CAM"/>
    <d v="2014-03-12T00:00:00"/>
    <x v="0"/>
    <d v="2014-03-12T00:00:00"/>
    <x v="23"/>
    <x v="0"/>
    <x v="4"/>
    <x v="0"/>
    <d v="2014-03-13T00:00:00"/>
    <x v="0"/>
    <x v="34"/>
    <x v="9"/>
    <x v="0"/>
    <m/>
  </r>
  <r>
    <n v="3317"/>
    <s v="acceso internet señor Enrique de Mulder"/>
    <s v="Caraa Carraha, Paula, CAM"/>
    <d v="2014-03-11T00:00:00"/>
    <x v="0"/>
    <d v="2014-03-11T00:00:00"/>
    <x v="15"/>
    <x v="0"/>
    <x v="4"/>
    <x v="4"/>
    <d v="2014-08-05T00:00:00"/>
    <x v="0"/>
    <x v="11"/>
    <x v="2"/>
    <x v="0"/>
    <m/>
  </r>
  <r>
    <n v="3316"/>
    <s v="Impresora ID:W3019610081 - Problemas Multifuncional"/>
    <s v="Martinez Fuentealba, Victor Alonso, CAM"/>
    <d v="2014-03-11T00:00:00"/>
    <x v="0"/>
    <d v="2014-03-11T00:00:00"/>
    <x v="3"/>
    <x v="0"/>
    <x v="4"/>
    <x v="0"/>
    <d v="2014-03-12T00:00:00"/>
    <x v="0"/>
    <x v="34"/>
    <x v="9"/>
    <x v="0"/>
    <m/>
  </r>
  <r>
    <n v="3315"/>
    <s v="Cambio de Anexo"/>
    <s v="Marin Fernandez, Pedro Javier, CAM"/>
    <d v="2014-03-11T00:00:00"/>
    <x v="0"/>
    <d v="2014-03-11T00:00:00"/>
    <x v="2"/>
    <x v="1"/>
    <x v="4"/>
    <x v="0"/>
    <d v="2014-03-12T00:00:00"/>
    <x v="0"/>
    <x v="34"/>
    <x v="9"/>
    <x v="0"/>
    <m/>
  </r>
  <r>
    <n v="3314"/>
    <s v="Solicitud de Clave oracle"/>
    <s v="Pajkuric Bustos, Ernesto Andrés, CAM"/>
    <d v="2014-03-11T00:00:00"/>
    <x v="0"/>
    <d v="2014-03-11T00:00:00"/>
    <x v="5"/>
    <x v="0"/>
    <x v="4"/>
    <x v="0"/>
    <d v="2014-03-12T00:00:00"/>
    <x v="0"/>
    <x v="34"/>
    <x v="9"/>
    <x v="0"/>
    <m/>
  </r>
  <r>
    <n v="3313"/>
    <s v="Minutos OT NET"/>
    <s v="Tudela Rojo, Eduardo Javier, CAM"/>
    <d v="2014-03-11T00:00:00"/>
    <x v="0"/>
    <d v="2014-03-11T00:00:00"/>
    <x v="23"/>
    <x v="0"/>
    <x v="4"/>
    <x v="0"/>
    <d v="2014-03-12T00:00:00"/>
    <x v="0"/>
    <x v="34"/>
    <x v="9"/>
    <x v="0"/>
    <m/>
  </r>
  <r>
    <n v="3312"/>
    <s v="Traslado de Alicia Flores"/>
    <s v="Elgueta Rojas, Deborah Lisset, CAM"/>
    <d v="2014-03-11T00:00:00"/>
    <x v="0"/>
    <d v="2014-03-11T00:00:00"/>
    <x v="19"/>
    <x v="0"/>
    <x v="4"/>
    <x v="1"/>
    <d v="2014-03-14T00:00:00"/>
    <x v="0"/>
    <x v="34"/>
    <x v="9"/>
    <x v="0"/>
    <m/>
  </r>
  <r>
    <n v="3311"/>
    <s v="Habiltación de Fonos - Area Gestión de Pérdidas"/>
    <s v="Valenzuela Sanzana, Mauricio Antonio, CAM"/>
    <d v="2014-03-11T00:00:00"/>
    <x v="0"/>
    <d v="2014-03-11T00:00:00"/>
    <x v="23"/>
    <x v="1"/>
    <x v="4"/>
    <x v="0"/>
    <d v="2014-03-12T00:00:00"/>
    <x v="0"/>
    <x v="34"/>
    <x v="9"/>
    <x v="0"/>
    <m/>
  </r>
  <r>
    <n v="3310"/>
    <s v="Alta Estacion de trabajo "/>
    <s v="Técnico Mesa de Ayuda, Externo"/>
    <d v="2014-03-11T00:00:00"/>
    <x v="0"/>
    <d v="2014-03-11T00:00:00"/>
    <x v="0"/>
    <x v="0"/>
    <x v="4"/>
    <x v="0"/>
    <d v="2014-03-12T00:00:00"/>
    <x v="0"/>
    <x v="34"/>
    <x v="9"/>
    <x v="0"/>
    <m/>
  </r>
  <r>
    <n v="3309"/>
    <s v="PERDIDA DE CELULAR"/>
    <s v="Pavez Nuñez, Walter, CAM"/>
    <d v="2014-03-11T00:00:00"/>
    <x v="0"/>
    <d v="2014-03-11T00:00:00"/>
    <x v="23"/>
    <x v="1"/>
    <x v="4"/>
    <x v="0"/>
    <d v="2014-03-12T00:00:00"/>
    <x v="0"/>
    <x v="34"/>
    <x v="9"/>
    <x v="0"/>
    <m/>
  </r>
  <r>
    <n v="3308"/>
    <s v="Minutos telefono movil."/>
    <s v="Pérez Sagredo, Cristian Eduardo, CAM"/>
    <d v="2014-03-11T00:00:00"/>
    <x v="0"/>
    <d v="2014-03-11T00:00:00"/>
    <x v="23"/>
    <x v="0"/>
    <x v="4"/>
    <x v="0"/>
    <d v="2014-03-12T00:00:00"/>
    <x v="0"/>
    <x v="34"/>
    <x v="9"/>
    <x v="0"/>
    <m/>
  </r>
  <r>
    <n v="3307"/>
    <s v="Desbloqueo Claves"/>
    <s v="Lagos Acuña, James Henry, CAM"/>
    <d v="2014-03-11T00:00:00"/>
    <x v="0"/>
    <d v="2014-03-11T00:00:00"/>
    <x v="0"/>
    <x v="0"/>
    <x v="4"/>
    <x v="0"/>
    <d v="2014-03-12T00:00:00"/>
    <x v="0"/>
    <x v="34"/>
    <x v="9"/>
    <x v="0"/>
    <m/>
  </r>
  <r>
    <n v="3306"/>
    <s v="Configurar Anexo"/>
    <s v="Marin Fernandez, Pedro Javier, CAM"/>
    <d v="2014-03-11T00:00:00"/>
    <x v="0"/>
    <d v="2014-03-11T00:00:00"/>
    <x v="2"/>
    <x v="1"/>
    <x v="4"/>
    <x v="0"/>
    <d v="2014-03-12T00:00:00"/>
    <x v="0"/>
    <x v="34"/>
    <x v="9"/>
    <x v="0"/>
    <m/>
  </r>
  <r>
    <n v="3305"/>
    <s v="Ingeniero Sot solicitud equipos cl "/>
    <s v="Dossi Muñoz, Carolina, CAM"/>
    <d v="2014-03-07T00:00:00"/>
    <x v="0"/>
    <d v="2014-03-10T00:00:00"/>
    <x v="20"/>
    <x v="1"/>
    <x v="4"/>
    <x v="5"/>
    <d v="2014-03-13T00:00:00"/>
    <x v="0"/>
    <x v="34"/>
    <x v="9"/>
    <x v="0"/>
    <m/>
  </r>
  <r>
    <n v="3304"/>
    <s v="Solicitud de cuenta Administrativa "/>
    <s v="Dossi Muñoz, Carolina, CAM"/>
    <d v="2014-03-07T00:00:00"/>
    <x v="0"/>
    <d v="2014-03-07T00:00:00"/>
    <x v="0"/>
    <x v="0"/>
    <x v="4"/>
    <x v="0"/>
    <d v="2014-03-10T00:00:00"/>
    <x v="0"/>
    <x v="34"/>
    <x v="9"/>
    <x v="0"/>
    <m/>
  </r>
  <r>
    <n v="3303"/>
    <s v="Mitutos inspector Pablo Medina"/>
    <s v="Belmar Ramirez, Nelson Andres, CAM"/>
    <d v="2014-03-07T00:00:00"/>
    <x v="0"/>
    <d v="2014-03-08T00:00:00"/>
    <x v="23"/>
    <x v="1"/>
    <x v="4"/>
    <x v="0"/>
    <d v="2014-03-10T00:00:00"/>
    <x v="0"/>
    <x v="34"/>
    <x v="9"/>
    <x v="0"/>
    <m/>
  </r>
  <r>
    <n v="3302"/>
    <s v="Responsabilidades Proy. Amarillo"/>
    <s v="Yañez Castillo, Luis Felipe, CAM"/>
    <d v="2014-03-10T00:00:00"/>
    <x v="0"/>
    <d v="2014-03-10T00:00:00"/>
    <x v="5"/>
    <x v="1"/>
    <x v="4"/>
    <x v="0"/>
    <d v="2014-03-11T00:00:00"/>
    <x v="0"/>
    <x v="34"/>
    <x v="9"/>
    <x v="0"/>
    <m/>
  </r>
  <r>
    <n v="3301"/>
    <s v="Problemas Oracle"/>
    <s v="Negrón Salazar, Milton Orlando, CAM"/>
    <d v="2014-03-10T00:00:00"/>
    <x v="0"/>
    <d v="2014-03-10T00:00:00"/>
    <x v="5"/>
    <x v="1"/>
    <x v="4"/>
    <x v="0"/>
    <d v="2014-03-11T00:00:00"/>
    <x v="0"/>
    <x v="34"/>
    <x v="9"/>
    <x v="0"/>
    <m/>
  </r>
  <r>
    <n v="3300"/>
    <s v="Anexo"/>
    <s v="Salazar Acuña, Ivan Andrés, CAM"/>
    <d v="2014-03-10T00:00:00"/>
    <x v="0"/>
    <d v="2014-03-10T00:00:00"/>
    <x v="2"/>
    <x v="1"/>
    <x v="4"/>
    <x v="0"/>
    <d v="2014-03-11T00:00:00"/>
    <x v="0"/>
    <x v="34"/>
    <x v="9"/>
    <x v="0"/>
    <m/>
  </r>
  <r>
    <n v="3299"/>
    <s v="Reporte para panel operativo"/>
    <s v="Espinosa Palau, María Jesús, CAM"/>
    <d v="2014-03-10T00:00:00"/>
    <x v="0"/>
    <d v="2014-03-10T00:00:00"/>
    <x v="5"/>
    <x v="0"/>
    <x v="4"/>
    <x v="0"/>
    <d v="2014-03-11T00:00:00"/>
    <x v="0"/>
    <x v="34"/>
    <x v="9"/>
    <x v="0"/>
    <m/>
  </r>
  <r>
    <n v="3298"/>
    <s v="Bodegas CAM San Martin"/>
    <s v="Duarte Fuentes, Luis Alfredo, CAM"/>
    <d v="2014-03-10T00:00:00"/>
    <x v="0"/>
    <d v="2014-03-10T00:00:00"/>
    <x v="7"/>
    <x v="1"/>
    <x v="4"/>
    <x v="0"/>
    <d v="2014-03-11T00:00:00"/>
    <x v="0"/>
    <x v="34"/>
    <x v="9"/>
    <x v="0"/>
    <m/>
  </r>
  <r>
    <n v="3297"/>
    <s v="Alta Estacion de trabajo "/>
    <s v="Técnico Mesa de Ayuda, Externo"/>
    <d v="2014-03-10T00:00:00"/>
    <x v="0"/>
    <d v="2014-03-10T00:00:00"/>
    <x v="0"/>
    <x v="1"/>
    <x v="4"/>
    <x v="0"/>
    <d v="2014-03-11T00:00:00"/>
    <x v="0"/>
    <x v="34"/>
    <x v="9"/>
    <x v="0"/>
    <m/>
  </r>
  <r>
    <n v="3296"/>
    <s v="Carga de Minutos On net - 74318253"/>
    <s v="Caceres Sarabia, Francisco Antonio, CAM"/>
    <d v="2014-03-10T00:00:00"/>
    <x v="0"/>
    <d v="2014-03-10T00:00:00"/>
    <x v="23"/>
    <x v="0"/>
    <x v="4"/>
    <x v="0"/>
    <d v="2014-03-11T00:00:00"/>
    <x v="0"/>
    <x v="34"/>
    <x v="9"/>
    <x v="0"/>
    <m/>
  </r>
  <r>
    <n v="3295"/>
    <s v="Aumento Minutos"/>
    <s v="Cano Zamalloa, Daniel, CAM"/>
    <d v="2014-03-10T00:00:00"/>
    <x v="0"/>
    <d v="2014-03-10T00:00:00"/>
    <x v="23"/>
    <x v="1"/>
    <x v="4"/>
    <x v="0"/>
    <d v="2014-03-11T00:00:00"/>
    <x v="0"/>
    <x v="34"/>
    <x v="9"/>
    <x v="0"/>
    <m/>
  </r>
  <r>
    <n v="3294"/>
    <s v="Insumos máquina credenciales"/>
    <s v="Meza Madariaga, Daniella Fernanda, CAM"/>
    <d v="2014-03-10T00:00:00"/>
    <x v="0"/>
    <d v="2014-03-10T00:00:00"/>
    <x v="22"/>
    <x v="1"/>
    <x v="4"/>
    <x v="6"/>
    <d v="2014-03-17T00:00:00"/>
    <x v="0"/>
    <x v="33"/>
    <x v="9"/>
    <x v="0"/>
    <m/>
  </r>
  <r>
    <n v="3293"/>
    <s v="Problema Oracle"/>
    <s v="Negrón Salazar, Milton Orlando, CAM"/>
    <d v="2014-03-10T00:00:00"/>
    <x v="0"/>
    <d v="2014-03-10T00:00:00"/>
    <x v="5"/>
    <x v="1"/>
    <x v="4"/>
    <x v="0"/>
    <d v="2014-03-11T00:00:00"/>
    <x v="0"/>
    <x v="34"/>
    <x v="9"/>
    <x v="0"/>
    <m/>
  </r>
  <r>
    <n v="3292"/>
    <s v="MINUTOS ON NET"/>
    <s v="Matus Delgado, Katherine Andrea, CAM"/>
    <d v="2014-03-10T00:00:00"/>
    <x v="0"/>
    <d v="2014-03-10T00:00:00"/>
    <x v="23"/>
    <x v="0"/>
    <x v="4"/>
    <x v="0"/>
    <d v="2014-03-11T00:00:00"/>
    <x v="0"/>
    <x v="34"/>
    <x v="9"/>
    <x v="0"/>
    <m/>
  </r>
  <r>
    <n v="3291"/>
    <s v="cambio hora en el pc"/>
    <s v="Caraa Carraha, Paula, CAM"/>
    <d v="2014-03-10T00:00:00"/>
    <x v="0"/>
    <d v="2014-03-10T00:00:00"/>
    <x v="8"/>
    <x v="0"/>
    <x v="4"/>
    <x v="0"/>
    <d v="2014-03-11T00:00:00"/>
    <x v="0"/>
    <x v="34"/>
    <x v="9"/>
    <x v="0"/>
    <m/>
  </r>
  <r>
    <n v="3290"/>
    <s v="carga de minutos"/>
    <s v="Soto Aranguiz, Francisco Javier, CAM"/>
    <d v="2014-03-10T00:00:00"/>
    <x v="0"/>
    <d v="2014-03-10T00:00:00"/>
    <x v="23"/>
    <x v="1"/>
    <x v="4"/>
    <x v="0"/>
    <d v="2014-03-11T00:00:00"/>
    <x v="0"/>
    <x v="34"/>
    <x v="9"/>
    <x v="0"/>
    <m/>
  </r>
  <r>
    <n v="3289"/>
    <s v="Solicita generar devolución minutos ON-NET Celular personal de Unidad de SSEE"/>
    <s v="Garay Espinoza, Jorge Andres, CAM"/>
    <d v="2014-03-10T00:00:00"/>
    <x v="0"/>
    <d v="2014-03-10T00:00:00"/>
    <x v="23"/>
    <x v="0"/>
    <x v="4"/>
    <x v="0"/>
    <d v="2014-03-11T00:00:00"/>
    <x v="0"/>
    <x v="34"/>
    <x v="9"/>
    <x v="0"/>
    <m/>
  </r>
  <r>
    <n v="3288"/>
    <s v="Restitucion de Minutos "/>
    <s v="Lagos Acuña, Christopher Joseph, CAM"/>
    <d v="2014-03-10T00:00:00"/>
    <x v="0"/>
    <d v="2014-03-10T00:00:00"/>
    <x v="23"/>
    <x v="0"/>
    <x v="4"/>
    <x v="0"/>
    <d v="2014-03-11T00:00:00"/>
    <x v="0"/>
    <x v="34"/>
    <x v="9"/>
    <x v="0"/>
    <m/>
  </r>
  <r>
    <n v="3287"/>
    <s v="Minutos NET"/>
    <s v="Morales Diaz, Mauricio Enrique, CAM"/>
    <d v="2014-03-08T00:00:00"/>
    <x v="0"/>
    <d v="2014-03-08T00:00:00"/>
    <x v="23"/>
    <x v="1"/>
    <x v="4"/>
    <x v="0"/>
    <d v="2014-03-10T00:00:00"/>
    <x v="0"/>
    <x v="34"/>
    <x v="9"/>
    <x v="0"/>
    <m/>
  </r>
  <r>
    <n v="3286"/>
    <s v="Solicitud de Chip Telefónico - Inspector Gestión de Pérdidas"/>
    <s v="Bulnes Vergara, Marco Aurelio, CAM"/>
    <d v="2014-03-07T00:00:00"/>
    <x v="0"/>
    <d v="2014-03-14T00:00:00"/>
    <x v="12"/>
    <x v="0"/>
    <x v="4"/>
    <x v="3"/>
    <d v="2014-03-18T00:00:00"/>
    <x v="0"/>
    <x v="33"/>
    <x v="9"/>
    <x v="0"/>
    <m/>
  </r>
  <r>
    <n v="3285"/>
    <s v="solicitud de bajar archivo"/>
    <s v="Pavez Nuñez, Walter, CAM"/>
    <d v="2014-03-07T00:00:00"/>
    <x v="0"/>
    <d v="2014-03-07T00:00:00"/>
    <x v="7"/>
    <x v="1"/>
    <x v="4"/>
    <x v="0"/>
    <d v="2014-03-10T00:00:00"/>
    <x v="0"/>
    <x v="34"/>
    <x v="9"/>
    <x v="0"/>
    <m/>
  </r>
  <r>
    <n v="3284"/>
    <s v="Minutos celular"/>
    <s v="Pajkuric Bustos, Ernesto Andrés, CAM"/>
    <d v="2014-03-07T00:00:00"/>
    <x v="0"/>
    <d v="2014-03-07T00:00:00"/>
    <x v="23"/>
    <x v="0"/>
    <x v="4"/>
    <x v="0"/>
    <d v="2014-03-10T00:00:00"/>
    <x v="0"/>
    <x v="34"/>
    <x v="9"/>
    <x v="0"/>
    <m/>
  </r>
  <r>
    <n v="3283"/>
    <s v="Liberación minutos On-Net"/>
    <s v="Castro Marchant, Jorge, CAM"/>
    <d v="2014-03-07T00:00:00"/>
    <x v="0"/>
    <d v="2014-03-07T00:00:00"/>
    <x v="23"/>
    <x v="0"/>
    <x v="4"/>
    <x v="0"/>
    <d v="2014-03-10T00:00:00"/>
    <x v="0"/>
    <x v="34"/>
    <x v="9"/>
    <x v="0"/>
    <m/>
  </r>
  <r>
    <n v="3282"/>
    <s v="Incorporación F.Prieto"/>
    <s v="Abrigo Elgueda, Juan Andres, CAM"/>
    <d v="2014-03-07T00:00:00"/>
    <x v="0"/>
    <d v="2014-03-07T00:00:00"/>
    <x v="2"/>
    <x v="0"/>
    <x v="4"/>
    <x v="0"/>
    <d v="2014-03-10T00:00:00"/>
    <x v="0"/>
    <x v="34"/>
    <x v="9"/>
    <x v="0"/>
    <m/>
  </r>
  <r>
    <n v="3281"/>
    <s v="reposición minutos"/>
    <s v="Peñaloza Ordenes, Enrique Antonio, CAM"/>
    <d v="2014-03-07T00:00:00"/>
    <x v="0"/>
    <d v="2014-03-07T00:00:00"/>
    <x v="23"/>
    <x v="1"/>
    <x v="4"/>
    <x v="0"/>
    <d v="2014-03-10T00:00:00"/>
    <x v="0"/>
    <x v="34"/>
    <x v="9"/>
    <x v="0"/>
    <m/>
  </r>
  <r>
    <n v="3280"/>
    <s v="Restitución de Minutos On Net"/>
    <s v="Abrigo Elgueda, Juan Andres, CAM"/>
    <d v="2014-03-07T00:00:00"/>
    <x v="0"/>
    <d v="2014-03-07T00:00:00"/>
    <x v="23"/>
    <x v="1"/>
    <x v="4"/>
    <x v="0"/>
    <d v="2014-03-10T00:00:00"/>
    <x v="0"/>
    <x v="34"/>
    <x v="9"/>
    <x v="0"/>
    <m/>
  </r>
  <r>
    <n v="3279"/>
    <s v="Solicita acceso a carpeta compartida "/>
    <s v="Castro Morales, Michel Fabian, CAM"/>
    <d v="2014-03-06T00:00:00"/>
    <x v="0"/>
    <d v="2014-03-07T00:00:00"/>
    <x v="7"/>
    <x v="0"/>
    <x v="4"/>
    <x v="0"/>
    <d v="2014-03-07T00:00:00"/>
    <x v="0"/>
    <x v="35"/>
    <x v="9"/>
    <x v="0"/>
    <m/>
  </r>
  <r>
    <n v="3278"/>
    <s v="SIGMA fell.."/>
    <s v="Alpunor, CAM"/>
    <d v="2014-03-06T00:00:00"/>
    <x v="0"/>
    <d v="2014-03-06T00:00:00"/>
    <x v="5"/>
    <x v="1"/>
    <x v="4"/>
    <x v="0"/>
    <d v="2014-03-07T00:00:00"/>
    <x v="0"/>
    <x v="35"/>
    <x v="9"/>
    <x v="0"/>
    <m/>
  </r>
  <r>
    <n v="3277"/>
    <s v="Minutos NET"/>
    <s v="Morales Diaz, Mauricio Enrique, CAM"/>
    <d v="2014-03-07T00:00:00"/>
    <x v="0"/>
    <d v="2014-03-07T00:00:00"/>
    <x v="23"/>
    <x v="0"/>
    <x v="4"/>
    <x v="0"/>
    <d v="2014-03-10T00:00:00"/>
    <x v="0"/>
    <x v="34"/>
    <x v="9"/>
    <x v="0"/>
    <m/>
  </r>
  <r>
    <n v="3276"/>
    <s v="presentamos problemas de conexion al PrimeWeb error el url solicitado"/>
    <s v="Gonzalez Arredondo, Enrique Eduardo, CAM"/>
    <d v="2014-03-07T00:00:00"/>
    <x v="0"/>
    <d v="2014-03-07T00:00:00"/>
    <x v="5"/>
    <x v="1"/>
    <x v="4"/>
    <x v="0"/>
    <d v="2014-03-10T00:00:00"/>
    <x v="0"/>
    <x v="34"/>
    <x v="9"/>
    <x v="0"/>
    <m/>
  </r>
  <r>
    <n v="3275"/>
    <s v="Configurar Perfil - Usuario Reemplazo"/>
    <s v="del Río Castro, Matías Eduardo, CAM"/>
    <d v="2014-03-07T00:00:00"/>
    <x v="0"/>
    <d v="2014-03-07T00:00:00"/>
    <x v="20"/>
    <x v="0"/>
    <x v="4"/>
    <x v="5"/>
    <d v="2014-03-13T00:00:00"/>
    <x v="0"/>
    <x v="34"/>
    <x v="9"/>
    <x v="0"/>
    <m/>
  </r>
  <r>
    <n v="3274"/>
    <s v="OC  Eugenio Moreno (A-26)"/>
    <s v="Andrade Escobar, Agustina Mabel, CAM"/>
    <d v="2014-03-03T00:00:00"/>
    <x v="0"/>
    <d v="2014-03-03T00:00:00"/>
    <x v="5"/>
    <x v="0"/>
    <x v="4"/>
    <x v="0"/>
    <d v="2014-03-04T00:00:00"/>
    <x v="0"/>
    <x v="35"/>
    <x v="9"/>
    <x v="0"/>
    <m/>
  </r>
  <r>
    <n v="3273"/>
    <s v="ME PUEDES AYUDAR A DEJAR COMPARTIDA LA CARPETA CON LA INFORMACION DE DON JUAN IGNACIO PARA VER LOS TRASLADOS."/>
    <s v="Messenger Masot, Ingrid, CAM"/>
    <d v="2014-03-03T00:00:00"/>
    <x v="0"/>
    <d v="2014-03-03T00:00:00"/>
    <x v="7"/>
    <x v="1"/>
    <x v="4"/>
    <x v="0"/>
    <d v="2014-03-04T00:00:00"/>
    <x v="0"/>
    <x v="35"/>
    <x v="9"/>
    <x v="0"/>
    <m/>
  </r>
  <r>
    <n v="3272"/>
    <s v="teléfono inoperativo 3897836"/>
    <s v="Storch Perez, Juan Carlos, CAM"/>
    <d v="2014-03-04T00:00:00"/>
    <x v="0"/>
    <d v="2014-03-04T00:00:00"/>
    <x v="2"/>
    <x v="1"/>
    <x v="4"/>
    <x v="0"/>
    <d v="2014-03-05T00:00:00"/>
    <x v="0"/>
    <x v="35"/>
    <x v="9"/>
    <x v="0"/>
    <m/>
  </r>
  <r>
    <n v="3271"/>
    <s v="Señal movistar "/>
    <s v="Dossi Muñoz, Carolina, CAM"/>
    <d v="2014-03-04T00:00:00"/>
    <x v="0"/>
    <d v="2014-03-04T00:00:00"/>
    <x v="23"/>
    <x v="1"/>
    <x v="4"/>
    <x v="0"/>
    <d v="2014-03-05T00:00:00"/>
    <x v="0"/>
    <x v="35"/>
    <x v="9"/>
    <x v="0"/>
    <m/>
  </r>
  <r>
    <n v="3270"/>
    <s v="Solicita toner"/>
    <s v="Caceres Sarabia, Francisco Antonio, CAM"/>
    <d v="2014-03-04T00:00:00"/>
    <x v="0"/>
    <d v="2014-03-06T00:00:00"/>
    <x v="3"/>
    <x v="0"/>
    <x v="4"/>
    <x v="0"/>
    <d v="2014-03-05T00:00:00"/>
    <x v="0"/>
    <x v="35"/>
    <x v="9"/>
    <x v="3"/>
    <m/>
  </r>
  <r>
    <n v="3269"/>
    <s v="buzón vacío"/>
    <s v="Caraa Carraha, Paula, CAM"/>
    <d v="2014-03-04T00:00:00"/>
    <x v="0"/>
    <d v="2014-03-04T00:00:00"/>
    <x v="0"/>
    <x v="1"/>
    <x v="4"/>
    <x v="0"/>
    <d v="2014-03-05T00:00:00"/>
    <x v="0"/>
    <x v="35"/>
    <x v="9"/>
    <x v="0"/>
    <m/>
  </r>
  <r>
    <n v="3268"/>
    <s v="Minutos disponibles"/>
    <s v="Gonzalez Soto, Javier Alejandro, CAM"/>
    <d v="2014-03-04T00:00:00"/>
    <x v="0"/>
    <d v="2014-03-04T00:00:00"/>
    <x v="23"/>
    <x v="1"/>
    <x v="4"/>
    <x v="0"/>
    <d v="2014-03-05T00:00:00"/>
    <x v="0"/>
    <x v="35"/>
    <x v="9"/>
    <x v="0"/>
    <m/>
  </r>
  <r>
    <n v="3267"/>
    <s v="Roaming "/>
    <s v="Orellana Sepulveda, Andres Alejandro, CAM"/>
    <d v="2014-03-05T00:00:00"/>
    <x v="0"/>
    <d v="2014-03-05T00:00:00"/>
    <x v="18"/>
    <x v="1"/>
    <x v="4"/>
    <x v="0"/>
    <d v="2014-03-06T00:00:00"/>
    <x v="0"/>
    <x v="35"/>
    <x v="9"/>
    <x v="0"/>
    <m/>
  </r>
  <r>
    <n v="3266"/>
    <s v="Página http://chile.cam-la.com/ está caída..."/>
    <s v="Gonzalez Soto, Javier Alejandro, CAM"/>
    <d v="2014-03-05T00:00:00"/>
    <x v="0"/>
    <d v="2014-03-05T00:00:00"/>
    <x v="7"/>
    <x v="1"/>
    <x v="4"/>
    <x v="0"/>
    <d v="2014-03-06T00:00:00"/>
    <x v="0"/>
    <x v="35"/>
    <x v="9"/>
    <x v="0"/>
    <m/>
  </r>
  <r>
    <n v="3265"/>
    <s v="Problemas con la conexion a internet"/>
    <s v="Carrasco Briones, Rodrigo, CAM"/>
    <d v="2014-03-05T00:00:00"/>
    <x v="0"/>
    <d v="2014-03-05T00:00:00"/>
    <x v="5"/>
    <x v="1"/>
    <x v="4"/>
    <x v="0"/>
    <d v="2014-03-06T00:00:00"/>
    <x v="0"/>
    <x v="35"/>
    <x v="9"/>
    <x v="0"/>
    <m/>
  </r>
  <r>
    <n v="3264"/>
    <s v="Telefono Movil 9 162 4997 bloqueado"/>
    <s v="Carrasco Velarde, Luis Alberto, CAM"/>
    <d v="2014-03-05T00:00:00"/>
    <x v="0"/>
    <d v="2014-03-05T00:00:00"/>
    <x v="23"/>
    <x v="0"/>
    <x v="4"/>
    <x v="0"/>
    <d v="2014-03-06T00:00:00"/>
    <x v="0"/>
    <x v="35"/>
    <x v="9"/>
    <x v="0"/>
    <m/>
  </r>
  <r>
    <n v="3263"/>
    <s v="Minutos On Net celular 68437461"/>
    <s v="Jerez Valdebenito, Rodrigo Esteban, CAM"/>
    <d v="2014-03-05T00:00:00"/>
    <x v="0"/>
    <d v="2014-03-05T00:00:00"/>
    <x v="23"/>
    <x v="0"/>
    <x v="4"/>
    <x v="0"/>
    <d v="2014-03-06T00:00:00"/>
    <x v="0"/>
    <x v="35"/>
    <x v="9"/>
    <x v="0"/>
    <m/>
  </r>
  <r>
    <n v="3262"/>
    <s v="Minutos celular"/>
    <s v="Pajkuric Bustos, Ernesto Andrés, CAM"/>
    <d v="2014-03-05T00:00:00"/>
    <x v="0"/>
    <d v="2014-03-05T00:00:00"/>
    <x v="23"/>
    <x v="0"/>
    <x v="4"/>
    <x v="0"/>
    <d v="2014-03-06T00:00:00"/>
    <x v="0"/>
    <x v="35"/>
    <x v="9"/>
    <x v="0"/>
    <m/>
  </r>
  <r>
    <n v="3261"/>
    <s v="Proceso reclutamiento SOT "/>
    <s v="Dossi Muñoz, Carolina, CAM"/>
    <d v="2014-03-05T00:00:00"/>
    <x v="0"/>
    <d v="2014-03-05T00:00:00"/>
    <x v="2"/>
    <x v="0"/>
    <x v="4"/>
    <x v="0"/>
    <d v="2014-03-06T00:00:00"/>
    <x v="0"/>
    <x v="35"/>
    <x v="9"/>
    <x v="0"/>
    <m/>
  </r>
  <r>
    <n v="3260"/>
    <s v="Problemas de acceso Syntegra, 5/3/14"/>
    <s v="Monardes Letelier, Israel Rodolfo, CAM"/>
    <d v="2014-03-05T00:00:00"/>
    <x v="0"/>
    <d v="2014-03-05T00:00:00"/>
    <x v="5"/>
    <x v="1"/>
    <x v="4"/>
    <x v="0"/>
    <d v="2014-03-06T00:00:00"/>
    <x v="0"/>
    <x v="35"/>
    <x v="9"/>
    <x v="0"/>
    <m/>
  </r>
  <r>
    <n v="3259"/>
    <s v="MINUTOS ADICIONALES SAMUEL TOLOZA (09 4691452)"/>
    <s v="Hernandez Briones, Hans Alejandro, CAM"/>
    <d v="2014-03-06T00:00:00"/>
    <x v="0"/>
    <d v="2014-03-06T00:00:00"/>
    <x v="23"/>
    <x v="0"/>
    <x v="4"/>
    <x v="0"/>
    <d v="2014-03-07T00:00:00"/>
    <x v="0"/>
    <x v="35"/>
    <x v="9"/>
    <x v="0"/>
    <m/>
  </r>
  <r>
    <n v="3258"/>
    <s v="MINUTOS ADICIONALES SAMUEL TOLOZA (09 4691452)"/>
    <s v="Toloza Garrido, Samuel Isaac, CAM"/>
    <d v="2014-03-06T00:00:00"/>
    <x v="0"/>
    <d v="2014-03-06T00:00:00"/>
    <x v="23"/>
    <x v="0"/>
    <x v="4"/>
    <x v="0"/>
    <d v="2014-03-07T00:00:00"/>
    <x v="0"/>
    <x v="35"/>
    <x v="9"/>
    <x v="0"/>
    <m/>
  </r>
  <r>
    <n v="3257"/>
    <s v="Solicita toner "/>
    <s v="Caceres Sarabia, Francisco Antonio, CAM"/>
    <d v="2014-03-05T00:00:00"/>
    <x v="0"/>
    <d v="2014-03-06T00:00:00"/>
    <x v="3"/>
    <x v="0"/>
    <x v="4"/>
    <x v="0"/>
    <d v="2014-03-06T00:00:00"/>
    <x v="0"/>
    <x v="35"/>
    <x v="9"/>
    <x v="0"/>
    <m/>
  </r>
  <r>
    <n v="3256"/>
    <s v="Computador con problemas"/>
    <s v="Castro Morales, Michel Fabian, CAM"/>
    <d v="2014-03-05T00:00:00"/>
    <x v="0"/>
    <d v="2014-03-06T00:00:00"/>
    <x v="4"/>
    <x v="1"/>
    <x v="4"/>
    <x v="1"/>
    <d v="2014-03-10T00:00:00"/>
    <x v="0"/>
    <x v="34"/>
    <x v="9"/>
    <x v="0"/>
    <m/>
  </r>
  <r>
    <n v="3255"/>
    <s v="Sin acceso a servicios."/>
    <s v="Canales Cardenas, Juan Carlos, CAM"/>
    <d v="2014-03-05T00:00:00"/>
    <x v="0"/>
    <d v="2014-03-05T00:00:00"/>
    <x v="5"/>
    <x v="0"/>
    <x v="4"/>
    <x v="0"/>
    <d v="2014-03-06T00:00:00"/>
    <x v="0"/>
    <x v="35"/>
    <x v="9"/>
    <x v="0"/>
    <m/>
  </r>
  <r>
    <n v="3254"/>
    <s v="Alta Estacion de trabajo "/>
    <s v="Técnico Mesa de Ayuda, Externo"/>
    <d v="2014-03-06T00:00:00"/>
    <x v="0"/>
    <d v="2014-03-06T00:00:00"/>
    <x v="0"/>
    <x v="0"/>
    <x v="4"/>
    <x v="0"/>
    <d v="2014-03-07T00:00:00"/>
    <x v="0"/>
    <x v="35"/>
    <x v="9"/>
    <x v="0"/>
    <m/>
  </r>
  <r>
    <n v="3253"/>
    <s v="Bandeja elementos enviados"/>
    <s v="Caraa Carraha, Paula, CAM"/>
    <d v="2014-03-05T00:00:00"/>
    <x v="0"/>
    <d v="2014-03-05T00:00:00"/>
    <x v="0"/>
    <x v="0"/>
    <x v="4"/>
    <x v="0"/>
    <d v="2014-03-06T00:00:00"/>
    <x v="0"/>
    <x v="35"/>
    <x v="9"/>
    <x v="0"/>
    <m/>
  </r>
  <r>
    <n v="3252"/>
    <s v="SOLICITUD DE NOTEBOOK"/>
    <s v="Valdes Navarrete, David Exequiel, CAM"/>
    <d v="2014-03-14T00:00:00"/>
    <x v="0"/>
    <d v="2014-03-17T00:00:00"/>
    <x v="20"/>
    <x v="1"/>
    <x v="4"/>
    <x v="5"/>
    <d v="2014-03-20T00:00:00"/>
    <x v="0"/>
    <x v="33"/>
    <x v="9"/>
    <x v="0"/>
    <m/>
  </r>
  <r>
    <n v="3251"/>
    <s v="Ingresos - 4 Equipos Celulares"/>
    <s v="Gonzalez Soto, Javier Alejandro, CAM"/>
    <d v="2014-03-06T00:00:00"/>
    <x v="0"/>
    <d v="2014-03-11T00:00:00"/>
    <x v="12"/>
    <x v="0"/>
    <x v="4"/>
    <x v="3"/>
    <d v="2014-03-17T00:00:00"/>
    <x v="0"/>
    <x v="33"/>
    <x v="9"/>
    <x v="0"/>
    <m/>
  </r>
  <r>
    <n v="3250"/>
    <s v="Habilitación CL - Doble Login"/>
    <s v="Maldonado Valdebenito, Victor Ramiro, CAM"/>
    <d v="2014-03-06T00:00:00"/>
    <x v="0"/>
    <d v="2014-03-06T00:00:00"/>
    <x v="0"/>
    <x v="1"/>
    <x v="4"/>
    <x v="0"/>
    <d v="2014-03-07T00:00:00"/>
    <x v="0"/>
    <x v="35"/>
    <x v="9"/>
    <x v="0"/>
    <m/>
  </r>
  <r>
    <n v="3249"/>
    <s v="COSTOS ARTICULO"/>
    <s v="Yañez Castillo, Luis Felipe, CAM"/>
    <d v="2014-03-06T00:00:00"/>
    <x v="0"/>
    <d v="2014-03-07T00:00:00"/>
    <x v="5"/>
    <x v="1"/>
    <x v="4"/>
    <x v="0"/>
    <d v="2014-03-07T00:00:00"/>
    <x v="0"/>
    <x v="35"/>
    <x v="9"/>
    <x v="0"/>
    <m/>
  </r>
  <r>
    <n v="3248"/>
    <s v="Alta Estacion de trabajo "/>
    <s v="Técnico Mesa de Ayuda, Externo"/>
    <d v="2014-03-06T00:00:00"/>
    <x v="0"/>
    <d v="2014-03-06T00:00:00"/>
    <x v="0"/>
    <x v="0"/>
    <x v="4"/>
    <x v="0"/>
    <d v="2014-03-07T00:00:00"/>
    <x v="0"/>
    <x v="35"/>
    <x v="9"/>
    <x v="0"/>
    <m/>
  </r>
  <r>
    <n v="3247"/>
    <s v="copia de comprobante de carabineros x celular"/>
    <s v="Belmar Ramirez, Nelson Andres, CAM"/>
    <d v="2014-03-06T00:00:00"/>
    <x v="0"/>
    <d v="2014-03-13T00:00:00"/>
    <x v="12"/>
    <x v="1"/>
    <x v="4"/>
    <x v="3"/>
    <d v="2014-03-17T00:00:00"/>
    <x v="0"/>
    <x v="33"/>
    <x v="9"/>
    <x v="0"/>
    <m/>
  </r>
  <r>
    <n v="3246"/>
    <s v="Reseto Contraseña"/>
    <s v="Ortiz Garcez, Ana Maria, CAM"/>
    <d v="2014-03-05T00:00:00"/>
    <x v="0"/>
    <d v="2014-03-06T00:00:00"/>
    <x v="0"/>
    <x v="1"/>
    <x v="4"/>
    <x v="0"/>
    <d v="2014-03-06T00:00:00"/>
    <x v="0"/>
    <x v="35"/>
    <x v="9"/>
    <x v="0"/>
    <m/>
  </r>
  <r>
    <n v="3245"/>
    <s v="Aaumento de memoria del servidor01, para lo cual se obtendrá memoria del servidor02"/>
    <s v="Gonzalez Arredondo, Enrique Eduardo, CAM"/>
    <d v="2014-03-05T00:00:00"/>
    <x v="0"/>
    <d v="2014-03-05T00:00:00"/>
    <x v="15"/>
    <x v="1"/>
    <x v="4"/>
    <x v="4"/>
    <d v="2014-07-30T00:00:00"/>
    <x v="0"/>
    <x v="12"/>
    <x v="4"/>
    <x v="0"/>
    <m/>
  </r>
  <r>
    <n v="3244"/>
    <s v="TICKET 780695 - REGISTRO EN BLACKLIST "/>
    <s v="Herrera Valdes, Ramon, CAM"/>
    <d v="2014-03-05T00:00:00"/>
    <x v="0"/>
    <d v="2014-03-05T00:00:00"/>
    <x v="7"/>
    <x v="1"/>
    <x v="4"/>
    <x v="0"/>
    <d v="2014-03-06T00:00:00"/>
    <x v="0"/>
    <x v="35"/>
    <x v="9"/>
    <x v="0"/>
    <m/>
  </r>
  <r>
    <n v="3243"/>
    <s v="Solicita reponer minutos"/>
    <s v="Pavez Torres, Hector Alejandro, CAM"/>
    <d v="2014-03-06T00:00:00"/>
    <x v="0"/>
    <d v="2014-03-06T00:00:00"/>
    <x v="23"/>
    <x v="1"/>
    <x v="4"/>
    <x v="0"/>
    <d v="2014-03-07T00:00:00"/>
    <x v="0"/>
    <x v="35"/>
    <x v="9"/>
    <x v="0"/>
    <m/>
  </r>
  <r>
    <n v="3242"/>
    <s v="Minutos Adicionales"/>
    <s v="Sánchez Padilla, Daniel Gino, CAM"/>
    <d v="2014-03-05T00:00:00"/>
    <x v="0"/>
    <d v="2014-03-05T00:00:00"/>
    <x v="23"/>
    <x v="1"/>
    <x v="4"/>
    <x v="0"/>
    <d v="2014-03-06T00:00:00"/>
    <x v="0"/>
    <x v="35"/>
    <x v="9"/>
    <x v="0"/>
    <m/>
  </r>
  <r>
    <n v="3241"/>
    <s v="Aaumento de memoria del servidor01, para lo cual se obtendrá memoria del servidor02"/>
    <s v="Gonzalez Arredondo, Enrique Eduardo, CAM"/>
    <d v="2014-03-05T00:00:00"/>
    <x v="0"/>
    <d v="2014-03-05T00:00:00"/>
    <x v="15"/>
    <x v="1"/>
    <x v="4"/>
    <x v="4"/>
    <d v="2014-07-30T00:00:00"/>
    <x v="0"/>
    <x v="12"/>
    <x v="4"/>
    <x v="0"/>
    <m/>
  </r>
  <r>
    <n v="3240"/>
    <s v="teléfono inoperativo 3897836"/>
    <s v="Storch Perez, Juan Carlos, CAM"/>
    <d v="2014-03-04T00:00:00"/>
    <x v="0"/>
    <d v="2014-03-04T00:00:00"/>
    <x v="2"/>
    <x v="1"/>
    <x v="4"/>
    <x v="0"/>
    <d v="2014-03-05T00:00:00"/>
    <x v="0"/>
    <x v="35"/>
    <x v="9"/>
    <x v="0"/>
    <m/>
  </r>
  <r>
    <n v="3239"/>
    <s v="Carga de minutos"/>
    <s v="Bascuñan Reyes, Juan Ignacio, CAM"/>
    <d v="2014-03-04T00:00:00"/>
    <x v="0"/>
    <d v="2014-03-04T00:00:00"/>
    <x v="23"/>
    <x v="0"/>
    <x v="4"/>
    <x v="0"/>
    <d v="2014-03-05T00:00:00"/>
    <x v="0"/>
    <x v="35"/>
    <x v="9"/>
    <x v="0"/>
    <m/>
  </r>
  <r>
    <n v="3238"/>
    <s v="minutos net"/>
    <s v="Fuentes Maldonado, Gonzalo Eduardo, CAM"/>
    <d v="2014-03-04T00:00:00"/>
    <x v="0"/>
    <d v="2014-03-04T00:00:00"/>
    <x v="23"/>
    <x v="1"/>
    <x v="4"/>
    <x v="0"/>
    <d v="2014-03-05T00:00:00"/>
    <x v="0"/>
    <x v="35"/>
    <x v="9"/>
    <x v="0"/>
    <m/>
  </r>
  <r>
    <n v="3237"/>
    <s v="Clave Bloqueada"/>
    <s v="Molina Zambrano, Daniel Mauricio, CAM"/>
    <d v="2014-03-04T00:00:00"/>
    <x v="0"/>
    <d v="2014-03-04T00:00:00"/>
    <x v="0"/>
    <x v="1"/>
    <x v="4"/>
    <x v="0"/>
    <d v="2014-03-05T00:00:00"/>
    <x v="0"/>
    <x v="35"/>
    <x v="9"/>
    <x v="0"/>
    <m/>
  </r>
  <r>
    <n v="3236"/>
    <s v="Otorgar minutos"/>
    <s v="Dossi Muñoz, Carolina, CAM"/>
    <d v="2014-03-04T00:00:00"/>
    <x v="0"/>
    <d v="2014-03-04T00:00:00"/>
    <x v="23"/>
    <x v="1"/>
    <x v="4"/>
    <x v="0"/>
    <d v="2014-03-05T00:00:00"/>
    <x v="0"/>
    <x v="35"/>
    <x v="9"/>
    <x v="0"/>
    <m/>
  </r>
  <r>
    <n v="3235"/>
    <s v="Permisos Carpeta Servidor"/>
    <s v="Vasquez Opazo, Maria Jose, CAM"/>
    <d v="2014-03-04T00:00:00"/>
    <x v="0"/>
    <d v="2014-03-04T00:00:00"/>
    <x v="7"/>
    <x v="0"/>
    <x v="4"/>
    <x v="0"/>
    <d v="2014-03-05T00:00:00"/>
    <x v="0"/>
    <x v="35"/>
    <x v="9"/>
    <x v="0"/>
    <m/>
  </r>
  <r>
    <n v="3234"/>
    <s v="SOLICITUD DE RESET DE CONTRASEÑA ORACLE (AMBIENTE ANTIGUO)"/>
    <s v="Ruz Salinas, Richard Alberto, CAM"/>
    <d v="2014-03-04T00:00:00"/>
    <x v="0"/>
    <d v="2014-03-04T00:00:00"/>
    <x v="5"/>
    <x v="0"/>
    <x v="4"/>
    <x v="0"/>
    <d v="2014-03-05T00:00:00"/>
    <x v="0"/>
    <x v="35"/>
    <x v="9"/>
    <x v="0"/>
    <m/>
  </r>
  <r>
    <n v="3233"/>
    <s v="SOLICITUD DE NUEVA CONTRASEÑA - AMBIENTE DE PRUEBAS"/>
    <s v="Ruz Salinas, Richard Alberto, CAM"/>
    <d v="2014-03-04T00:00:00"/>
    <x v="0"/>
    <d v="2014-03-06T00:00:00"/>
    <x v="5"/>
    <x v="0"/>
    <x v="4"/>
    <x v="0"/>
    <d v="2014-03-05T00:00:00"/>
    <x v="0"/>
    <x v="35"/>
    <x v="9"/>
    <x v="3"/>
    <m/>
  </r>
  <r>
    <n v="3232"/>
    <s v="Baja Cuenta Corporativa"/>
    <s v="Duarte Fuentes, Luis Alfredo, CAM"/>
    <d v="2014-03-04T00:00:00"/>
    <x v="0"/>
    <d v="2014-03-04T00:00:00"/>
    <x v="0"/>
    <x v="1"/>
    <x v="4"/>
    <x v="0"/>
    <d v="2014-03-05T00:00:00"/>
    <x v="0"/>
    <x v="35"/>
    <x v="9"/>
    <x v="0"/>
    <m/>
  </r>
  <r>
    <n v="3231"/>
    <s v="Reinicio Contraseña"/>
    <s v="Calidad de Vida, EXTERNO"/>
    <d v="2014-03-04T00:00:00"/>
    <x v="0"/>
    <d v="2014-03-04T00:00:00"/>
    <x v="0"/>
    <x v="1"/>
    <x v="4"/>
    <x v="0"/>
    <d v="2014-03-05T00:00:00"/>
    <x v="0"/>
    <x v="35"/>
    <x v="9"/>
    <x v="0"/>
    <m/>
  </r>
  <r>
    <n v="3230"/>
    <s v="HSP"/>
    <s v="Espinosa Palau, María Jesús, CAM"/>
    <d v="2014-03-04T00:00:00"/>
    <x v="0"/>
    <d v="2014-03-04T00:00:00"/>
    <x v="5"/>
    <x v="0"/>
    <x v="4"/>
    <x v="0"/>
    <d v="2014-03-05T00:00:00"/>
    <x v="0"/>
    <x v="35"/>
    <x v="9"/>
    <x v="0"/>
    <m/>
  </r>
  <r>
    <n v="3229"/>
    <s v="Minuto 94691356"/>
    <s v="Duarte Fuentes, Luis Alfredo, CAM"/>
    <d v="2014-03-04T00:00:00"/>
    <x v="0"/>
    <d v="2014-03-04T00:00:00"/>
    <x v="23"/>
    <x v="0"/>
    <x v="4"/>
    <x v="0"/>
    <d v="2014-03-05T00:00:00"/>
    <x v="0"/>
    <x v="35"/>
    <x v="9"/>
    <x v="0"/>
    <m/>
  </r>
  <r>
    <n v="3228"/>
    <s v="Consumo de Minutos "/>
    <s v="Lagos Acuña, Christopher Joseph, CAM"/>
    <d v="2014-03-03T00:00:00"/>
    <x v="0"/>
    <d v="2014-03-03T00:00:00"/>
    <x v="23"/>
    <x v="0"/>
    <x v="4"/>
    <x v="0"/>
    <d v="2014-03-04T00:00:00"/>
    <x v="0"/>
    <x v="35"/>
    <x v="9"/>
    <x v="0"/>
    <m/>
  </r>
  <r>
    <n v="3227"/>
    <s v="Mail delivery failed: returning message to sender"/>
    <s v="Gomez Rosales, Hector Ricardo, CAM"/>
    <d v="2014-03-03T00:00:00"/>
    <x v="0"/>
    <d v="2014-03-03T00:00:00"/>
    <x v="0"/>
    <x v="1"/>
    <x v="4"/>
    <x v="0"/>
    <d v="2014-03-04T00:00:00"/>
    <x v="0"/>
    <x v="35"/>
    <x v="9"/>
    <x v="0"/>
    <m/>
  </r>
  <r>
    <n v="3226"/>
    <s v="Solicitud de páginas web SPA CAM"/>
    <s v="Garrido Saavedra, Mario Andres, CAM"/>
    <d v="2014-03-03T00:00:00"/>
    <x v="0"/>
    <d v="2014-03-03T00:00:00"/>
    <x v="7"/>
    <x v="1"/>
    <x v="4"/>
    <x v="0"/>
    <d v="2014-03-04T00:00:00"/>
    <x v="0"/>
    <x v="35"/>
    <x v="9"/>
    <x v="0"/>
    <m/>
  </r>
  <r>
    <n v="3225"/>
    <s v="Solicita Habilitación Anexo 7486"/>
    <s v="Vasquez Ramirez, Enzo Omar, CAM"/>
    <d v="2014-03-03T00:00:00"/>
    <x v="0"/>
    <d v="2014-03-03T00:00:00"/>
    <x v="2"/>
    <x v="1"/>
    <x v="4"/>
    <x v="0"/>
    <d v="2014-03-04T00:00:00"/>
    <x v="0"/>
    <x v="35"/>
    <x v="9"/>
    <x v="0"/>
    <m/>
  </r>
  <r>
    <n v="3224"/>
    <s v="Baja Estacion de trabajo "/>
    <s v="Técnico Mesa de Ayuda, Externo"/>
    <d v="2014-03-03T00:00:00"/>
    <x v="0"/>
    <d v="2014-03-03T00:00:00"/>
    <x v="0"/>
    <x v="1"/>
    <x v="4"/>
    <x v="0"/>
    <d v="2014-03-04T00:00:00"/>
    <x v="0"/>
    <x v="35"/>
    <x v="9"/>
    <x v="0"/>
    <m/>
  </r>
  <r>
    <n v="3223"/>
    <s v="solicita proyector"/>
    <s v="Castro Morales, Michel Fabian, CAM"/>
    <d v="2014-02-28T00:00:00"/>
    <x v="0"/>
    <d v="2014-03-08T00:00:00"/>
    <x v="22"/>
    <x v="1"/>
    <x v="4"/>
    <x v="6"/>
    <d v="2014-03-07T00:00:00"/>
    <x v="0"/>
    <x v="35"/>
    <x v="9"/>
    <x v="3"/>
    <m/>
  </r>
  <r>
    <n v="3222"/>
    <s v="Cuenta "/>
    <s v="Rojas Solis, Eladio Andres, CAM"/>
    <d v="2014-03-03T00:00:00"/>
    <x v="0"/>
    <d v="2014-03-03T00:00:00"/>
    <x v="0"/>
    <x v="1"/>
    <x v="4"/>
    <x v="0"/>
    <d v="2014-03-04T00:00:00"/>
    <x v="0"/>
    <x v="35"/>
    <x v="9"/>
    <x v="0"/>
    <m/>
  </r>
  <r>
    <n v="3221"/>
    <s v="Solicitud de equipo"/>
    <s v="Dossi Muñoz, Carolina, CAM"/>
    <d v="2014-03-03T00:00:00"/>
    <x v="0"/>
    <d v="2014-03-03T00:00:00"/>
    <x v="13"/>
    <x v="0"/>
    <x v="4"/>
    <x v="0"/>
    <d v="2014-03-04T00:00:00"/>
    <x v="0"/>
    <x v="35"/>
    <x v="9"/>
    <x v="0"/>
    <m/>
  </r>
  <r>
    <n v="3220"/>
    <s v="Reposición de minutos en teléfono"/>
    <s v="Neculhueque Silva, Juan Arturo, CAM"/>
    <d v="2014-03-03T00:00:00"/>
    <x v="0"/>
    <d v="2014-03-03T00:00:00"/>
    <x v="23"/>
    <x v="0"/>
    <x v="4"/>
    <x v="0"/>
    <d v="2014-03-04T00:00:00"/>
    <x v="0"/>
    <x v="35"/>
    <x v="9"/>
    <x v="0"/>
    <m/>
  </r>
  <r>
    <n v="3219"/>
    <s v="Cierre Organizacion de inventario CB2  "/>
    <s v="Carrasco Briones, Rodrigo, CAM"/>
    <d v="2014-03-03T00:00:00"/>
    <x v="0"/>
    <d v="2014-03-03T00:00:00"/>
    <x v="5"/>
    <x v="0"/>
    <x v="4"/>
    <x v="0"/>
    <d v="2014-03-04T00:00:00"/>
    <x v="0"/>
    <x v="35"/>
    <x v="9"/>
    <x v="0"/>
    <m/>
  </r>
  <r>
    <n v="3218"/>
    <s v="Solicita clave de correo"/>
    <s v="Hormazábal Ortiz, Leonardo Antonio, CAM"/>
    <d v="2014-03-03T00:00:00"/>
    <x v="0"/>
    <d v="2014-03-03T00:00:00"/>
    <x v="0"/>
    <x v="1"/>
    <x v="4"/>
    <x v="0"/>
    <d v="2014-03-04T00:00:00"/>
    <x v="0"/>
    <x v="35"/>
    <x v="9"/>
    <x v="0"/>
    <m/>
  </r>
  <r>
    <n v="3217"/>
    <s v="Baja Cuenta Corporativa"/>
    <s v="Torrejón Osorio, Marcela Alejandra, CAM"/>
    <d v="2014-03-03T00:00:00"/>
    <x v="0"/>
    <d v="2014-03-03T00:00:00"/>
    <x v="0"/>
    <x v="1"/>
    <x v="4"/>
    <x v="0"/>
    <d v="2014-03-04T00:00:00"/>
    <x v="0"/>
    <x v="35"/>
    <x v="9"/>
    <x v="0"/>
    <m/>
  </r>
  <r>
    <n v="3216"/>
    <s v="MINUTOS CAM (9 4691452)"/>
    <s v="Toloza Garrido, Samuel Isaac, CAM"/>
    <d v="2014-03-03T00:00:00"/>
    <x v="0"/>
    <d v="2014-03-03T00:00:00"/>
    <x v="23"/>
    <x v="0"/>
    <x v="4"/>
    <x v="0"/>
    <d v="2014-03-04T00:00:00"/>
    <x v="0"/>
    <x v="35"/>
    <x v="9"/>
    <x v="0"/>
    <m/>
  </r>
  <r>
    <n v="3215"/>
    <s v="Munitos NET"/>
    <s v="Morales Diaz, Mauricio Enrique, CAM"/>
    <d v="2014-03-03T00:00:00"/>
    <x v="0"/>
    <d v="2014-03-03T00:00:00"/>
    <x v="23"/>
    <x v="0"/>
    <x v="4"/>
    <x v="0"/>
    <d v="2014-03-04T00:00:00"/>
    <x v="0"/>
    <x v="35"/>
    <x v="9"/>
    <x v="0"/>
    <m/>
  </r>
  <r>
    <n v="3214"/>
    <s v="acceso a Carpeta Compartida"/>
    <s v="Araya Aguayo, Ana Lidia, CAM"/>
    <d v="2014-02-28T00:00:00"/>
    <x v="0"/>
    <d v="2014-02-28T00:00:00"/>
    <x v="7"/>
    <x v="0"/>
    <x v="4"/>
    <x v="0"/>
    <d v="2014-03-03T00:00:00"/>
    <x v="0"/>
    <x v="35"/>
    <x v="9"/>
    <x v="0"/>
    <m/>
  </r>
  <r>
    <n v="3213"/>
    <s v="activar roaming Martha Parada"/>
    <s v="Caraa Carraha, Paula, CAM"/>
    <d v="2014-02-28T00:00:00"/>
    <x v="0"/>
    <d v="2014-02-28T00:00:00"/>
    <x v="18"/>
    <x v="0"/>
    <x v="4"/>
    <x v="0"/>
    <d v="2014-03-03T00:00:00"/>
    <x v="0"/>
    <x v="35"/>
    <x v="9"/>
    <x v="0"/>
    <m/>
  </r>
  <r>
    <n v="3212"/>
    <s v="Acceso a carpeta compartida "/>
    <s v="Dossi Muñoz, Carolina, CAM"/>
    <d v="2014-03-03T00:00:00"/>
    <x v="0"/>
    <d v="2014-03-03T00:00:00"/>
    <x v="7"/>
    <x v="0"/>
    <x v="4"/>
    <x v="0"/>
    <d v="2014-03-04T00:00:00"/>
    <x v="0"/>
    <x v="35"/>
    <x v="9"/>
    <x v="0"/>
    <m/>
  </r>
  <r>
    <n v="3211"/>
    <s v="Clave Bloqueado"/>
    <s v="Herrera Herrera, Victor Hugo, CAM"/>
    <d v="2014-02-28T00:00:00"/>
    <x v="0"/>
    <d v="2014-02-28T00:00:00"/>
    <x v="0"/>
    <x v="1"/>
    <x v="4"/>
    <x v="0"/>
    <d v="2014-03-03T00:00:00"/>
    <x v="0"/>
    <x v="35"/>
    <x v="9"/>
    <x v="0"/>
    <m/>
  </r>
  <r>
    <n v="3210"/>
    <s v="Minutos Asignados CECO 6700"/>
    <s v="Castro Marchant, Jorge, CAM"/>
    <d v="2014-02-28T00:00:00"/>
    <x v="0"/>
    <d v="2014-02-28T00:00:00"/>
    <x v="23"/>
    <x v="0"/>
    <x v="4"/>
    <x v="0"/>
    <d v="2014-03-03T00:00:00"/>
    <x v="0"/>
    <x v="35"/>
    <x v="9"/>
    <x v="0"/>
    <m/>
  </r>
  <r>
    <n v="3209"/>
    <s v="Alta Estacion de trabajo "/>
    <s v="Técnico Mesa de Ayuda, Externo"/>
    <d v="2014-02-28T00:00:00"/>
    <x v="0"/>
    <d v="2014-02-28T00:00:00"/>
    <x v="0"/>
    <x v="0"/>
    <x v="4"/>
    <x v="0"/>
    <d v="2014-03-03T00:00:00"/>
    <x v="0"/>
    <x v="35"/>
    <x v="9"/>
    <x v="0"/>
    <m/>
  </r>
  <r>
    <n v="3208"/>
    <s v="SOLICITUD DE GESTION - ACTUALIZACION DE PERFIL ORACLE"/>
    <s v="Ruz Salinas, Richard Alberto, CAM"/>
    <d v="2014-02-28T00:00:00"/>
    <x v="0"/>
    <d v="2014-03-03T00:00:00"/>
    <x v="5"/>
    <x v="1"/>
    <x v="4"/>
    <x v="0"/>
    <d v="2014-03-03T00:00:00"/>
    <x v="0"/>
    <x v="35"/>
    <x v="9"/>
    <x v="0"/>
    <m/>
  </r>
  <r>
    <n v="3207"/>
    <s v="solicita proyector"/>
    <s v="Castro Morales, Michel Fabian, CAM"/>
    <d v="2014-02-27T00:00:00"/>
    <x v="0"/>
    <d v="2014-02-27T00:00:00"/>
    <x v="15"/>
    <x v="1"/>
    <x v="4"/>
    <x v="4"/>
    <d v="2014-07-24T00:00:00"/>
    <x v="0"/>
    <x v="13"/>
    <x v="4"/>
    <x v="0"/>
    <m/>
  </r>
  <r>
    <n v="3206"/>
    <s v="Problema con Telefono"/>
    <s v="Castro Mery,Yeimei, CAM"/>
    <d v="2014-02-28T00:00:00"/>
    <x v="0"/>
    <d v="2014-02-28T00:00:00"/>
    <x v="23"/>
    <x v="1"/>
    <x v="4"/>
    <x v="0"/>
    <d v="2014-03-03T00:00:00"/>
    <x v="0"/>
    <x v="35"/>
    <x v="9"/>
    <x v="0"/>
    <m/>
  </r>
  <r>
    <n v="3205"/>
    <s v="Desbloqueo de clave acceso Computador Sr. G. Venegas."/>
    <s v="Castro Morales, Michel Fabian, CAM"/>
    <d v="2014-02-28T00:00:00"/>
    <x v="0"/>
    <d v="2014-02-28T00:00:00"/>
    <x v="0"/>
    <x v="0"/>
    <x v="4"/>
    <x v="0"/>
    <d v="2014-03-03T00:00:00"/>
    <x v="0"/>
    <x v="35"/>
    <x v="9"/>
    <x v="0"/>
    <m/>
  </r>
  <r>
    <n v="3204"/>
    <s v="minutos"/>
    <s v="Sepulveda Salas, Vladimir Arnoldo, CAM"/>
    <d v="2014-02-28T00:00:00"/>
    <x v="0"/>
    <d v="2014-02-28T00:00:00"/>
    <x v="23"/>
    <x v="0"/>
    <x v="4"/>
    <x v="0"/>
    <d v="2014-03-03T00:00:00"/>
    <x v="0"/>
    <x v="35"/>
    <x v="9"/>
    <x v="0"/>
    <m/>
  </r>
  <r>
    <n v="3203"/>
    <s v=" curso historia del arte"/>
    <s v="Caraa Carraha, Paula, CAM"/>
    <d v="2014-02-27T00:00:00"/>
    <x v="0"/>
    <d v="2014-02-27T00:00:00"/>
    <x v="7"/>
    <x v="0"/>
    <x v="4"/>
    <x v="0"/>
    <d v="2014-02-28T00:00:00"/>
    <x v="0"/>
    <x v="36"/>
    <x v="1"/>
    <x v="0"/>
    <m/>
  </r>
  <r>
    <n v="3202"/>
    <s v="Activar Microsim - N° Celular 95478770"/>
    <s v="Ramirez Figueroa, Miguel Angel, CAM"/>
    <d v="2014-02-27T00:00:00"/>
    <x v="0"/>
    <d v="2014-02-27T00:00:00"/>
    <x v="0"/>
    <x v="1"/>
    <x v="4"/>
    <x v="0"/>
    <d v="2014-02-28T00:00:00"/>
    <x v="0"/>
    <x v="36"/>
    <x v="1"/>
    <x v="0"/>
    <m/>
  </r>
  <r>
    <n v="3201"/>
    <s v="Desbloqueo Contraseña"/>
    <s v="Coronado Nuñez, Juan Luis, CAM"/>
    <d v="2014-02-27T00:00:00"/>
    <x v="0"/>
    <d v="2014-02-27T00:00:00"/>
    <x v="0"/>
    <x v="0"/>
    <x v="4"/>
    <x v="0"/>
    <d v="2014-02-28T00:00:00"/>
    <x v="0"/>
    <x v="36"/>
    <x v="1"/>
    <x v="0"/>
    <m/>
  </r>
  <r>
    <n v="3200"/>
    <s v="Favor acceso a la carpeta "/>
    <s v="Baez Mella, Patricia Andrea, CAM"/>
    <d v="2014-02-26T00:00:00"/>
    <x v="0"/>
    <d v="2014-02-26T00:00:00"/>
    <x v="7"/>
    <x v="0"/>
    <x v="4"/>
    <x v="0"/>
    <d v="2014-02-27T00:00:00"/>
    <x v="0"/>
    <x v="36"/>
    <x v="1"/>
    <x v="0"/>
    <m/>
  </r>
  <r>
    <n v="3199"/>
    <s v="Activar Microsim - N° Celular 63090360"/>
    <s v="Prevención Riesgos OVP, CAM"/>
    <d v="2014-02-26T00:00:00"/>
    <x v="0"/>
    <d v="2014-02-26T00:00:00"/>
    <x v="23"/>
    <x v="0"/>
    <x v="4"/>
    <x v="0"/>
    <d v="2014-02-27T00:00:00"/>
    <x v="0"/>
    <x v="36"/>
    <x v="1"/>
    <x v="0"/>
    <m/>
  </r>
  <r>
    <n v="3198"/>
    <s v="Reset Clave"/>
    <s v="Rampinelli Valenzuela, Alejandro Eleazar, CAM"/>
    <d v="2014-02-26T00:00:00"/>
    <x v="0"/>
    <d v="2014-02-26T00:00:00"/>
    <x v="0"/>
    <x v="0"/>
    <x v="4"/>
    <x v="0"/>
    <d v="2014-02-27T00:00:00"/>
    <x v="0"/>
    <x v="36"/>
    <x v="1"/>
    <x v="0"/>
    <m/>
  </r>
  <r>
    <n v="3197"/>
    <s v="Consulta"/>
    <s v="Navarrete Marambio, Hugo, CAM"/>
    <d v="2014-02-21T00:00:00"/>
    <x v="2"/>
    <d v="2014-02-26T00:00:00"/>
    <x v="12"/>
    <x v="1"/>
    <x v="4"/>
    <x v="3"/>
    <d v="2014-03-04T00:00:00"/>
    <x v="0"/>
    <x v="35"/>
    <x v="9"/>
    <x v="0"/>
    <m/>
  </r>
  <r>
    <n v="3196"/>
    <s v="Modificar Cuenta Corporativa AD y Exchange"/>
    <s v="Garrido Saavedra, Mario Andres, CAM"/>
    <d v="2014-02-26T00:00:00"/>
    <x v="0"/>
    <d v="2014-02-27T00:00:00"/>
    <x v="0"/>
    <x v="0"/>
    <x v="4"/>
    <x v="0"/>
    <d v="2014-02-27T00:00:00"/>
    <x v="0"/>
    <x v="36"/>
    <x v="1"/>
    <x v="0"/>
    <m/>
  </r>
  <r>
    <n v="3195"/>
    <s v="Alta Cuenta Corporativa AD y Exchange"/>
    <s v="Garrido Saavedra, Mario Andres, CAM"/>
    <d v="2014-02-26T00:00:00"/>
    <x v="0"/>
    <d v="2014-02-27T00:00:00"/>
    <x v="0"/>
    <x v="0"/>
    <x v="4"/>
    <x v="0"/>
    <d v="2014-02-27T00:00:00"/>
    <x v="0"/>
    <x v="36"/>
    <x v="1"/>
    <x v="0"/>
    <m/>
  </r>
  <r>
    <n v="3194"/>
    <s v="Alta Cuenta Corporativa AD y Exchange"/>
    <s v="Garrido Saavedra, Mario Andres, CAM"/>
    <d v="2014-02-26T00:00:00"/>
    <x v="0"/>
    <d v="2014-02-27T00:00:00"/>
    <x v="0"/>
    <x v="0"/>
    <x v="4"/>
    <x v="0"/>
    <d v="2014-02-27T00:00:00"/>
    <x v="0"/>
    <x v="36"/>
    <x v="1"/>
    <x v="0"/>
    <m/>
  </r>
  <r>
    <n v="3193"/>
    <s v="Alta Cuenta Corporativa AD y Exchange"/>
    <s v="Garrido Saavedra, Mario Andres, CAM"/>
    <d v="2014-02-26T00:00:00"/>
    <x v="0"/>
    <d v="2014-02-27T00:00:00"/>
    <x v="0"/>
    <x v="0"/>
    <x v="4"/>
    <x v="0"/>
    <d v="2014-02-27T00:00:00"/>
    <x v="0"/>
    <x v="36"/>
    <x v="1"/>
    <x v="0"/>
    <m/>
  </r>
  <r>
    <n v="3192"/>
    <s v="Toner Impresora San Miguel"/>
    <s v="Jorquera Sanhueza, Jeannette del Rosario, CAM"/>
    <d v="2014-02-26T00:00:00"/>
    <x v="0"/>
    <d v="2014-02-26T00:00:00"/>
    <x v="3"/>
    <x v="0"/>
    <x v="4"/>
    <x v="0"/>
    <d v="2014-02-27T00:00:00"/>
    <x v="0"/>
    <x v="36"/>
    <x v="1"/>
    <x v="0"/>
    <m/>
  </r>
  <r>
    <n v="3191"/>
    <s v="Carga de minutos"/>
    <s v="Bascuñan Reyes, Juan Ignacio, CAM"/>
    <d v="2014-02-26T00:00:00"/>
    <x v="0"/>
    <d v="2014-02-26T00:00:00"/>
    <x v="23"/>
    <x v="0"/>
    <x v="4"/>
    <x v="0"/>
    <d v="2014-02-27T00:00:00"/>
    <x v="0"/>
    <x v="36"/>
    <x v="1"/>
    <x v="0"/>
    <m/>
  </r>
  <r>
    <n v="3190"/>
    <s v="Carga de Minutos"/>
    <s v="Soto Aranguiz, Francisco Javier, CAM"/>
    <d v="2014-02-26T00:00:00"/>
    <x v="0"/>
    <d v="2014-02-26T00:00:00"/>
    <x v="23"/>
    <x v="1"/>
    <x v="4"/>
    <x v="0"/>
    <d v="2014-02-27T00:00:00"/>
    <x v="0"/>
    <x v="36"/>
    <x v="1"/>
    <x v="0"/>
    <m/>
  </r>
  <r>
    <n v="3189"/>
    <s v="Ticket Nº 27924 - Permisos Carpeta"/>
    <s v="Venegas Avendaño, Gerson Israel, CAM"/>
    <d v="2014-02-26T00:00:00"/>
    <x v="0"/>
    <d v="2014-02-26T00:00:00"/>
    <x v="7"/>
    <x v="0"/>
    <x v="4"/>
    <x v="0"/>
    <d v="2014-02-27T00:00:00"/>
    <x v="0"/>
    <x v="36"/>
    <x v="1"/>
    <x v="0"/>
    <m/>
  </r>
  <r>
    <n v="3188"/>
    <s v="Baja Estacion de trabajo "/>
    <s v="Técnico Mesa de Ayuda, Externo"/>
    <d v="2014-02-26T00:00:00"/>
    <x v="0"/>
    <d v="2014-02-26T00:00:00"/>
    <x v="0"/>
    <x v="1"/>
    <x v="4"/>
    <x v="0"/>
    <d v="2014-02-27T00:00:00"/>
    <x v="0"/>
    <x v="36"/>
    <x v="1"/>
    <x v="0"/>
    <m/>
  </r>
  <r>
    <n v="3187"/>
    <s v="Configurar Pefil Usuario - CL12679780K"/>
    <s v="Banda Maulen, Luis Amable, CAM"/>
    <d v="2014-02-26T00:00:00"/>
    <x v="0"/>
    <d v="2014-02-26T00:00:00"/>
    <x v="20"/>
    <x v="0"/>
    <x v="4"/>
    <x v="5"/>
    <d v="2014-03-04T00:00:00"/>
    <x v="0"/>
    <x v="35"/>
    <x v="9"/>
    <x v="0"/>
    <m/>
  </r>
  <r>
    <n v="3186"/>
    <s v="Cotización por Impresoras de Tarjetas de Identificación + Insumos"/>
    <s v="Meza Madariaga, Daniella Fernanda, CAM"/>
    <d v="2014-02-25T00:00:00"/>
    <x v="0"/>
    <d v="2014-02-25T00:00:00"/>
    <x v="22"/>
    <x v="0"/>
    <x v="4"/>
    <x v="6"/>
    <d v="2014-03-04T00:00:00"/>
    <x v="0"/>
    <x v="35"/>
    <x v="9"/>
    <x v="0"/>
    <m/>
  </r>
  <r>
    <n v="3185"/>
    <s v="RAM servidor01"/>
    <s v="Pavez Nuñez, Walter, CAM"/>
    <d v="2014-02-25T00:00:00"/>
    <x v="0"/>
    <d v="2014-02-25T00:00:00"/>
    <x v="9"/>
    <x v="1"/>
    <x v="4"/>
    <x v="2"/>
    <d v="2014-03-11T00:00:00"/>
    <x v="0"/>
    <x v="34"/>
    <x v="9"/>
    <x v="0"/>
    <m/>
  </r>
  <r>
    <n v="3184"/>
    <s v="Solicitud tonel"/>
    <s v="Bayolo Leiva, Johanna del Carmen, CAM"/>
    <d v="2014-02-25T00:00:00"/>
    <x v="0"/>
    <d v="2014-02-25T00:00:00"/>
    <x v="3"/>
    <x v="0"/>
    <x v="4"/>
    <x v="0"/>
    <d v="2014-02-26T00:00:00"/>
    <x v="0"/>
    <x v="36"/>
    <x v="1"/>
    <x v="0"/>
    <m/>
  </r>
  <r>
    <n v="3183"/>
    <s v="Solicitud de Toner para impresora Ricoh"/>
    <s v="Banda Maulen, Luis Amable, CAM"/>
    <d v="2014-02-25T00:00:00"/>
    <x v="0"/>
    <d v="2014-02-25T00:00:00"/>
    <x v="3"/>
    <x v="0"/>
    <x v="4"/>
    <x v="0"/>
    <d v="2014-02-26T00:00:00"/>
    <x v="0"/>
    <x v="36"/>
    <x v="1"/>
    <x v="0"/>
    <m/>
  </r>
  <r>
    <n v="3182"/>
    <s v="Solicitud de Toner para impresora Ricoh"/>
    <s v="Banda Maulen, Luis Amable, CAM"/>
    <d v="2014-02-25T00:00:00"/>
    <x v="0"/>
    <d v="2014-02-25T00:00:00"/>
    <x v="3"/>
    <x v="0"/>
    <x v="4"/>
    <x v="0"/>
    <d v="2014-02-26T00:00:00"/>
    <x v="0"/>
    <x v="36"/>
    <x v="1"/>
    <x v="0"/>
    <m/>
  </r>
  <r>
    <n v="3181"/>
    <s v="Activar Microsim - N° Celular 68399220"/>
    <s v="Vergara Mera, Alejandro, CAM"/>
    <d v="2014-02-25T00:00:00"/>
    <x v="0"/>
    <d v="2014-02-25T00:00:00"/>
    <x v="23"/>
    <x v="1"/>
    <x v="4"/>
    <x v="0"/>
    <d v="2014-02-26T00:00:00"/>
    <x v="0"/>
    <x v="36"/>
    <x v="1"/>
    <x v="0"/>
    <m/>
  </r>
  <r>
    <n v="3180"/>
    <s v="Creación Cuenta"/>
    <s v="Dossi Muñoz, Carolina, CAM"/>
    <d v="2014-02-25T00:00:00"/>
    <x v="0"/>
    <d v="2014-02-25T00:00:00"/>
    <x v="0"/>
    <x v="0"/>
    <x v="4"/>
    <x v="0"/>
    <d v="2014-02-26T00:00:00"/>
    <x v="0"/>
    <x v="36"/>
    <x v="1"/>
    <x v="0"/>
    <m/>
  </r>
  <r>
    <n v="3179"/>
    <s v="ERROR EN ASIGNACION DE RESPONSABILIDADES - PROYECTO AMARILLO"/>
    <s v="Ruz Salinas, Richard Alberto, CAM"/>
    <d v="2014-02-25T00:00:00"/>
    <x v="0"/>
    <d v="2014-02-25T00:00:00"/>
    <x v="5"/>
    <x v="0"/>
    <x v="4"/>
    <x v="0"/>
    <d v="2014-02-26T00:00:00"/>
    <x v="0"/>
    <x v="36"/>
    <x v="1"/>
    <x v="0"/>
    <m/>
  </r>
  <r>
    <n v="3178"/>
    <s v="Movil 9 162 4997"/>
    <s v="Carrasco Velarde, Luis Alberto, CAM"/>
    <d v="2014-02-25T00:00:00"/>
    <x v="0"/>
    <d v="2014-02-27T00:00:00"/>
    <x v="12"/>
    <x v="0"/>
    <x v="4"/>
    <x v="3"/>
    <d v="2014-03-06T00:00:00"/>
    <x v="0"/>
    <x v="35"/>
    <x v="9"/>
    <x v="0"/>
    <m/>
  </r>
  <r>
    <n v="3177"/>
    <s v="Cuenta Bloqueada"/>
    <s v="Elgueta Rojas, Deborah Lisset, CAM"/>
    <d v="2014-02-25T00:00:00"/>
    <x v="0"/>
    <d v="2014-02-25T00:00:00"/>
    <x v="0"/>
    <x v="0"/>
    <x v="4"/>
    <x v="0"/>
    <d v="2014-02-26T00:00:00"/>
    <x v="0"/>
    <x v="36"/>
    <x v="1"/>
    <x v="0"/>
    <m/>
  </r>
  <r>
    <n v="3176"/>
    <s v="Bloqueo Cuenta"/>
    <s v="Prevencionista ACHS, CAM"/>
    <d v="2014-02-24T00:00:00"/>
    <x v="0"/>
    <d v="2014-02-24T00:00:00"/>
    <x v="0"/>
    <x v="1"/>
    <x v="4"/>
    <x v="0"/>
    <d v="2014-02-25T00:00:00"/>
    <x v="0"/>
    <x v="36"/>
    <x v="1"/>
    <x v="0"/>
    <m/>
  </r>
  <r>
    <n v="3175"/>
    <s v="Estación de trabajo Natalia Mora, Conexiones"/>
    <s v="Hernandez Briones, Hans Alejandro, CAM"/>
    <d v="2014-02-24T00:00:00"/>
    <x v="0"/>
    <d v="2014-02-25T00:00:00"/>
    <x v="20"/>
    <x v="1"/>
    <x v="4"/>
    <x v="5"/>
    <d v="2014-02-28T00:00:00"/>
    <x v="0"/>
    <x v="36"/>
    <x v="1"/>
    <x v="0"/>
    <m/>
  </r>
  <r>
    <n v="3174"/>
    <s v="Minutos"/>
    <s v="Sepulveda Salas, Vladimir Arnoldo, CAM"/>
    <d v="2014-02-24T00:00:00"/>
    <x v="0"/>
    <d v="2014-02-24T00:00:00"/>
    <x v="23"/>
    <x v="0"/>
    <x v="4"/>
    <x v="0"/>
    <d v="2014-02-25T00:00:00"/>
    <x v="0"/>
    <x v="36"/>
    <x v="1"/>
    <x v="0"/>
    <m/>
  </r>
  <r>
    <n v="3173"/>
    <s v="Activar Microsim - N° Celular 95478770"/>
    <s v="Gutierrez Avendaño, Orietta Marisol, CAM"/>
    <d v="2014-02-24T00:00:00"/>
    <x v="0"/>
    <d v="2014-02-24T00:00:00"/>
    <x v="23"/>
    <x v="1"/>
    <x v="4"/>
    <x v="0"/>
    <d v="2014-02-25T00:00:00"/>
    <x v="0"/>
    <x v="36"/>
    <x v="1"/>
    <x v="0"/>
    <m/>
  </r>
  <r>
    <n v="3172"/>
    <s v="Copia Carpeta PrimeWeb"/>
    <s v="Pavez Nuñez, Walter, CAM"/>
    <d v="2014-02-24T00:00:00"/>
    <x v="0"/>
    <d v="2014-02-24T00:00:00"/>
    <x v="7"/>
    <x v="1"/>
    <x v="4"/>
    <x v="0"/>
    <d v="2014-02-25T00:00:00"/>
    <x v="0"/>
    <x v="36"/>
    <x v="1"/>
    <x v="0"/>
    <m/>
  </r>
  <r>
    <n v="3171"/>
    <s v="Accedo denegado"/>
    <s v="Baez Mella, Patricia Andrea, CAM"/>
    <d v="2014-02-24T00:00:00"/>
    <x v="0"/>
    <d v="2014-02-24T00:00:00"/>
    <x v="7"/>
    <x v="0"/>
    <x v="4"/>
    <x v="0"/>
    <d v="2014-02-25T00:00:00"/>
    <x v="0"/>
    <x v="36"/>
    <x v="1"/>
    <x v="0"/>
    <m/>
  </r>
  <r>
    <n v="3170"/>
    <s v="teléfono celular"/>
    <s v="Iturrieta Silva, Hector, CAM"/>
    <d v="2014-02-21T00:00:00"/>
    <x v="0"/>
    <d v="2014-02-24T00:00:00"/>
    <x v="23"/>
    <x v="0"/>
    <x v="4"/>
    <x v="0"/>
    <d v="2014-02-24T00:00:00"/>
    <x v="0"/>
    <x v="36"/>
    <x v="1"/>
    <x v="0"/>
    <m/>
  </r>
  <r>
    <n v="3169"/>
    <s v="Baja Estacion de trabajo "/>
    <s v="Técnico Mesa de Ayuda, Externo"/>
    <d v="2014-02-24T00:00:00"/>
    <x v="0"/>
    <d v="2014-02-24T00:00:00"/>
    <x v="0"/>
    <x v="1"/>
    <x v="4"/>
    <x v="0"/>
    <d v="2014-02-25T00:00:00"/>
    <x v="0"/>
    <x v="36"/>
    <x v="1"/>
    <x v="0"/>
    <m/>
  </r>
  <r>
    <n v="3168"/>
    <s v="Carga de minutos"/>
    <s v="Bascuñan Reyes, Juan Ignacio, CAM"/>
    <d v="2014-02-24T00:00:00"/>
    <x v="0"/>
    <d v="2014-02-24T00:00:00"/>
    <x v="23"/>
    <x v="0"/>
    <x v="4"/>
    <x v="0"/>
    <d v="2014-02-25T00:00:00"/>
    <x v="0"/>
    <x v="36"/>
    <x v="1"/>
    <x v="0"/>
    <m/>
  </r>
  <r>
    <n v="3167"/>
    <s v="Alta Estacion de trabajo "/>
    <s v="Técnico Mesa de Ayuda, Externo"/>
    <d v="2014-02-24T00:00:00"/>
    <x v="0"/>
    <d v="2014-02-24T00:00:00"/>
    <x v="0"/>
    <x v="1"/>
    <x v="4"/>
    <x v="0"/>
    <d v="2014-02-25T00:00:00"/>
    <x v="0"/>
    <x v="36"/>
    <x v="1"/>
    <x v="0"/>
    <m/>
  </r>
  <r>
    <n v="3166"/>
    <s v="Favor, urgente  los archivos que están en este Link."/>
    <s v="Gonzalez Arredondo, Enrique Eduardo, CAM"/>
    <d v="2014-02-24T00:00:00"/>
    <x v="0"/>
    <d v="2014-02-24T00:00:00"/>
    <x v="7"/>
    <x v="0"/>
    <x v="4"/>
    <x v="0"/>
    <d v="2014-02-25T00:00:00"/>
    <x v="0"/>
    <x v="36"/>
    <x v="1"/>
    <x v="0"/>
    <m/>
  </r>
  <r>
    <n v="3165"/>
    <s v="CONTRASEÑA ORACLE"/>
    <s v="Riveros Mancilla, Claudia Andrea, EXTERNO"/>
    <d v="2014-02-24T00:00:00"/>
    <x v="0"/>
    <d v="2014-02-24T00:00:00"/>
    <x v="5"/>
    <x v="0"/>
    <x v="4"/>
    <x v="0"/>
    <d v="2014-02-25T00:00:00"/>
    <x v="0"/>
    <x v="36"/>
    <x v="1"/>
    <x v="0"/>
    <m/>
  </r>
  <r>
    <n v="3164"/>
    <s v="DND Activo - Anexo 7660"/>
    <s v="Vasquez Opazo, Maria Jose, CAM"/>
    <d v="2014-02-24T00:00:00"/>
    <x v="0"/>
    <d v="2014-02-24T00:00:00"/>
    <x v="2"/>
    <x v="1"/>
    <x v="4"/>
    <x v="0"/>
    <d v="2014-02-25T00:00:00"/>
    <x v="0"/>
    <x v="36"/>
    <x v="1"/>
    <x v="0"/>
    <m/>
  </r>
  <r>
    <n v="3163"/>
    <s v="Clave Bloqueada"/>
    <s v="Vasquez Opazo, Maria Jose, CAM"/>
    <d v="2014-02-24T00:00:00"/>
    <x v="0"/>
    <d v="2014-02-24T00:00:00"/>
    <x v="0"/>
    <x v="1"/>
    <x v="4"/>
    <x v="0"/>
    <d v="2014-02-25T00:00:00"/>
    <x v="0"/>
    <x v="36"/>
    <x v="1"/>
    <x v="0"/>
    <m/>
  </r>
  <r>
    <n v="3162"/>
    <s v="error oracle Fuera de oficina  "/>
    <s v="Medrano Ortega, Mario Ariel, CAM"/>
    <d v="2014-02-21T00:00:00"/>
    <x v="0"/>
    <d v="2014-02-21T00:00:00"/>
    <x v="5"/>
    <x v="0"/>
    <x v="4"/>
    <x v="0"/>
    <d v="2014-02-24T00:00:00"/>
    <x v="0"/>
    <x v="36"/>
    <x v="1"/>
    <x v="0"/>
    <m/>
  </r>
  <r>
    <n v="3161"/>
    <s v="Plataformar PC - Gcia. Op. "/>
    <s v="Cornejo Parraguez, Alfonso Augusto, CAM"/>
    <d v="2014-02-20T00:00:00"/>
    <x v="0"/>
    <d v="2014-02-20T00:00:00"/>
    <x v="20"/>
    <x v="0"/>
    <x v="4"/>
    <x v="5"/>
    <d v="2014-02-26T00:00:00"/>
    <x v="0"/>
    <x v="36"/>
    <x v="1"/>
    <x v="0"/>
    <m/>
  </r>
  <r>
    <n v="3160"/>
    <s v="Celular"/>
    <s v="Belmar Ramirez, Nelson Andres, CAM"/>
    <d v="2014-02-20T00:00:00"/>
    <x v="0"/>
    <d v="2014-02-20T00:00:00"/>
    <x v="23"/>
    <x v="0"/>
    <x v="4"/>
    <x v="0"/>
    <d v="2014-02-21T00:00:00"/>
    <x v="0"/>
    <x v="37"/>
    <x v="1"/>
    <x v="0"/>
    <m/>
  </r>
  <r>
    <n v="3159"/>
    <s v="correo Bloqueado Boris Barraza"/>
    <s v="Morales Diaz, Mauricio Enrique, CAM"/>
    <d v="2014-02-20T00:00:00"/>
    <x v="0"/>
    <d v="2014-02-20T00:00:00"/>
    <x v="0"/>
    <x v="0"/>
    <x v="4"/>
    <x v="0"/>
    <d v="2014-02-21T00:00:00"/>
    <x v="0"/>
    <x v="37"/>
    <x v="1"/>
    <x v="0"/>
    <m/>
  </r>
  <r>
    <n v="3158"/>
    <s v="impresora con perforadora"/>
    <s v="Caraa Carraha, Paula, CAM"/>
    <d v="2014-02-20T00:00:00"/>
    <x v="0"/>
    <d v="2014-02-20T00:00:00"/>
    <x v="16"/>
    <x v="0"/>
    <x v="4"/>
    <x v="5"/>
    <d v="2014-02-26T00:00:00"/>
    <x v="0"/>
    <x v="36"/>
    <x v="1"/>
    <x v="0"/>
    <m/>
  </r>
  <r>
    <n v="3157"/>
    <s v="acceso carpeta"/>
    <s v="Escobar Chacon, Juan Pablo, CAM"/>
    <d v="2014-02-20T00:00:00"/>
    <x v="0"/>
    <d v="2014-02-20T00:00:00"/>
    <x v="7"/>
    <x v="1"/>
    <x v="4"/>
    <x v="0"/>
    <d v="2014-02-21T00:00:00"/>
    <x v="0"/>
    <x v="37"/>
    <x v="1"/>
    <x v="0"/>
    <m/>
  </r>
  <r>
    <n v="3156"/>
    <s v="Get tips to recharge your love life"/>
    <s v="Duarte Fuentes, Luis Alfredo, CAM"/>
    <d v="2014-02-20T00:00:00"/>
    <x v="0"/>
    <d v="2014-02-20T00:00:00"/>
    <x v="7"/>
    <x v="0"/>
    <x v="4"/>
    <x v="0"/>
    <d v="2014-02-21T00:00:00"/>
    <x v="0"/>
    <x v="37"/>
    <x v="1"/>
    <x v="0"/>
    <m/>
  </r>
  <r>
    <n v="3155"/>
    <s v="Correos de aprolatam"/>
    <s v="Orellana Sepulveda, Andres Alejandro, CAM"/>
    <d v="2014-02-20T00:00:00"/>
    <x v="0"/>
    <d v="2014-02-20T00:00:00"/>
    <x v="0"/>
    <x v="1"/>
    <x v="4"/>
    <x v="0"/>
    <d v="2014-02-21T00:00:00"/>
    <x v="0"/>
    <x v="37"/>
    <x v="1"/>
    <x v="0"/>
    <m/>
  </r>
  <r>
    <n v="3154"/>
    <s v="SOLICITUD DE NOTEBOOK"/>
    <s v="Valdes Navarrete, David Exequiel, CAM"/>
    <d v="2014-01-30T00:00:00"/>
    <x v="0"/>
    <d v="2014-02-18T00:00:00"/>
    <x v="20"/>
    <x v="0"/>
    <x v="4"/>
    <x v="5"/>
    <d v="2014-02-05T00:00:00"/>
    <x v="0"/>
    <x v="4"/>
    <x v="1"/>
    <x v="3"/>
    <m/>
  </r>
  <r>
    <n v="3153"/>
    <s v="Reinicio Contraseña"/>
    <s v="Quintanilla Villarroel, Matías Custodio, CAM"/>
    <d v="2014-02-19T00:00:00"/>
    <x v="0"/>
    <d v="2014-02-19T00:00:00"/>
    <x v="0"/>
    <x v="0"/>
    <x v="4"/>
    <x v="0"/>
    <d v="2014-02-20T00:00:00"/>
    <x v="0"/>
    <x v="37"/>
    <x v="1"/>
    <x v="0"/>
    <m/>
  </r>
  <r>
    <n v="3152"/>
    <s v="Revisar pantalla"/>
    <s v="San Martin Toledo, Mauricio Ramon, CAM"/>
    <d v="2014-02-19T00:00:00"/>
    <x v="0"/>
    <d v="2014-02-19T00:00:00"/>
    <x v="20"/>
    <x v="0"/>
    <x v="4"/>
    <x v="5"/>
    <d v="2014-02-25T00:00:00"/>
    <x v="0"/>
    <x v="36"/>
    <x v="1"/>
    <x v="0"/>
    <m/>
  </r>
  <r>
    <n v="3151"/>
    <s v="Habilitación CL Claudia Riveros"/>
    <s v="Riquelme Valdes, Eduardo, CAM"/>
    <d v="2014-02-19T00:00:00"/>
    <x v="0"/>
    <d v="2014-02-19T00:00:00"/>
    <x v="0"/>
    <x v="0"/>
    <x v="4"/>
    <x v="0"/>
    <d v="2014-02-20T00:00:00"/>
    <x v="0"/>
    <x v="37"/>
    <x v="1"/>
    <x v="0"/>
    <m/>
  </r>
  <r>
    <n v="3150"/>
    <s v="Activar Microsim - N° Celular 85022366"/>
    <s v="Leiva Cortazar, Edgardo Andres, CAM"/>
    <d v="2014-02-19T00:00:00"/>
    <x v="0"/>
    <d v="2014-02-19T00:00:00"/>
    <x v="12"/>
    <x v="1"/>
    <x v="4"/>
    <x v="3"/>
    <d v="2014-02-28T00:00:00"/>
    <x v="0"/>
    <x v="36"/>
    <x v="1"/>
    <x v="0"/>
    <m/>
  </r>
  <r>
    <n v="3149"/>
    <s v="Solicitud Serv. Técnico - ID:V4408705313"/>
    <s v="Ruz Salinas, Richard Alberto, CAM"/>
    <d v="2014-02-19T00:00:00"/>
    <x v="0"/>
    <d v="2014-02-19T00:00:00"/>
    <x v="3"/>
    <x v="1"/>
    <x v="4"/>
    <x v="0"/>
    <d v="2014-02-20T00:00:00"/>
    <x v="0"/>
    <x v="37"/>
    <x v="1"/>
    <x v="0"/>
    <m/>
  </r>
  <r>
    <n v="3148"/>
    <s v="Plataformar Asignación NTB - CL137023334 JALC"/>
    <s v="Castro Marchant, Jorge, CAM"/>
    <d v="2014-02-18T00:00:00"/>
    <x v="0"/>
    <d v="2014-02-19T00:00:00"/>
    <x v="20"/>
    <x v="1"/>
    <x v="4"/>
    <x v="5"/>
    <d v="2014-02-24T00:00:00"/>
    <x v="0"/>
    <x v="36"/>
    <x v="1"/>
    <x v="0"/>
    <m/>
  </r>
  <r>
    <n v="3147"/>
    <s v="Alta Estacion de trabajo"/>
    <s v="Técnico Mesa de Ayuda, Externo"/>
    <d v="2014-02-19T00:00:00"/>
    <x v="0"/>
    <d v="2014-02-19T00:00:00"/>
    <x v="0"/>
    <x v="0"/>
    <x v="4"/>
    <x v="0"/>
    <d v="2014-02-20T00:00:00"/>
    <x v="0"/>
    <x v="37"/>
    <x v="1"/>
    <x v="0"/>
    <m/>
  </r>
  <r>
    <n v="3146"/>
    <s v="Solicitud Nueva Simcard - Cliente 7289635 Abonado 58588759 CRM:0718051"/>
    <s v="Palma Campos, Alejandra Beatriz, CAM"/>
    <d v="2014-02-19T00:00:00"/>
    <x v="0"/>
    <d v="2014-02-26T00:00:00"/>
    <x v="12"/>
    <x v="1"/>
    <x v="4"/>
    <x v="3"/>
    <d v="2014-02-28T00:00:00"/>
    <x v="0"/>
    <x v="36"/>
    <x v="1"/>
    <x v="0"/>
    <m/>
  </r>
  <r>
    <n v="3145"/>
    <s v="Telefonia Celular - Robert Medina "/>
    <s v="Iturrieta Silva, Hector, CAM"/>
    <d v="2014-02-19T00:00:00"/>
    <x v="0"/>
    <d v="2014-02-19T00:00:00"/>
    <x v="23"/>
    <x v="0"/>
    <x v="4"/>
    <x v="0"/>
    <d v="2014-02-20T00:00:00"/>
    <x v="0"/>
    <x v="37"/>
    <x v="1"/>
    <x v="0"/>
    <m/>
  </r>
  <r>
    <n v="3144"/>
    <s v="Problema ingreso al servidor"/>
    <s v="Morales Diaz, Mauricio Enrique, CAM"/>
    <d v="2014-02-19T00:00:00"/>
    <x v="0"/>
    <d v="2014-02-19T00:00:00"/>
    <x v="0"/>
    <x v="0"/>
    <x v="4"/>
    <x v="0"/>
    <d v="2014-02-20T00:00:00"/>
    <x v="0"/>
    <x v="37"/>
    <x v="1"/>
    <x v="0"/>
    <m/>
  </r>
  <r>
    <n v="3143"/>
    <s v="Informe de lo sucedido"/>
    <s v="Salinas Bustos, Max Leonardo, CAM"/>
    <d v="2014-02-19T00:00:00"/>
    <x v="0"/>
    <d v="2014-02-19T00:00:00"/>
    <x v="23"/>
    <x v="1"/>
    <x v="4"/>
    <x v="0"/>
    <d v="2014-02-20T00:00:00"/>
    <x v="0"/>
    <x v="37"/>
    <x v="1"/>
    <x v="0"/>
    <m/>
  </r>
  <r>
    <n v="3142"/>
    <s v="RV: recepcion sycl ha compartido una carpeta &quot;informacion cam 10 de febrero&quot; contigo"/>
    <s v="Aravena Bravo, Veronica del Pilar, CAM"/>
    <d v="2014-02-18T00:00:00"/>
    <x v="0"/>
    <d v="2014-02-18T00:00:00"/>
    <x v="7"/>
    <x v="0"/>
    <x v="4"/>
    <x v="0"/>
    <d v="2014-02-19T00:00:00"/>
    <x v="0"/>
    <x v="37"/>
    <x v="1"/>
    <x v="0"/>
    <m/>
  </r>
  <r>
    <n v="3141"/>
    <s v="Me puedes aumentar los minutos por favor"/>
    <s v="Mardones Pantoja, Gonzalo, CAM"/>
    <d v="2014-02-18T00:00:00"/>
    <x v="0"/>
    <d v="2014-02-18T00:00:00"/>
    <x v="23"/>
    <x v="1"/>
    <x v="4"/>
    <x v="0"/>
    <d v="2014-02-19T00:00:00"/>
    <x v="0"/>
    <x v="37"/>
    <x v="1"/>
    <x v="0"/>
    <m/>
  </r>
  <r>
    <n v="3140"/>
    <s v="Carga de Minutos"/>
    <s v="Bascuñan Reyes, Juan Ignacio, CAM"/>
    <d v="2014-02-18T00:00:00"/>
    <x v="0"/>
    <d v="2014-02-18T00:00:00"/>
    <x v="23"/>
    <x v="1"/>
    <x v="4"/>
    <x v="0"/>
    <d v="2014-02-19T00:00:00"/>
    <x v="0"/>
    <x v="37"/>
    <x v="1"/>
    <x v="0"/>
    <m/>
  </r>
  <r>
    <n v="3139"/>
    <s v="Carga de Minutos"/>
    <s v="Sepulveda Salas, Vladimir Arnoldo, CAM"/>
    <d v="2014-02-18T00:00:00"/>
    <x v="0"/>
    <d v="2014-02-18T00:00:00"/>
    <x v="23"/>
    <x v="1"/>
    <x v="4"/>
    <x v="0"/>
    <d v="2014-02-19T00:00:00"/>
    <x v="0"/>
    <x v="37"/>
    <x v="1"/>
    <x v="0"/>
    <m/>
  </r>
  <r>
    <n v="3138"/>
    <s v="Carga de Minutos"/>
    <s v="Soto Aranguiz, Francisco Javier, CAM"/>
    <d v="2014-02-18T00:00:00"/>
    <x v="0"/>
    <d v="2014-02-18T00:00:00"/>
    <x v="23"/>
    <x v="1"/>
    <x v="4"/>
    <x v="0"/>
    <d v="2014-02-19T00:00:00"/>
    <x v="0"/>
    <x v="37"/>
    <x v="1"/>
    <x v="0"/>
    <m/>
  </r>
  <r>
    <n v="3137"/>
    <s v="Baja de Celular por Extravio"/>
    <s v="Salazar Henriquez, Jose Miguel, CAM"/>
    <d v="2014-02-18T00:00:00"/>
    <x v="0"/>
    <d v="2014-02-20T00:00:00"/>
    <x v="12"/>
    <x v="0"/>
    <x v="4"/>
    <x v="3"/>
    <d v="2014-02-27T00:00:00"/>
    <x v="0"/>
    <x v="36"/>
    <x v="1"/>
    <x v="0"/>
    <m/>
  </r>
  <r>
    <n v="3136"/>
    <s v="Carga de Minutos On net - 93227303"/>
    <s v="Diaz Letelier, Vladimir Andres, CAM"/>
    <d v="2014-02-18T00:00:00"/>
    <x v="0"/>
    <d v="2014-02-18T00:00:00"/>
    <x v="23"/>
    <x v="0"/>
    <x v="4"/>
    <x v="0"/>
    <d v="2014-02-19T00:00:00"/>
    <x v="0"/>
    <x v="37"/>
    <x v="1"/>
    <x v="0"/>
    <m/>
  </r>
  <r>
    <n v="3135"/>
    <s v="Sin Minutos"/>
    <s v="Belmar Ramirez, Nelson Andres, CAM"/>
    <d v="2014-02-18T00:00:00"/>
    <x v="0"/>
    <d v="2014-02-18T00:00:00"/>
    <x v="23"/>
    <x v="1"/>
    <x v="4"/>
    <x v="0"/>
    <d v="2014-02-19T00:00:00"/>
    <x v="0"/>
    <x v="37"/>
    <x v="1"/>
    <x v="0"/>
    <m/>
  </r>
  <r>
    <n v="3134"/>
    <s v="Alta Estacion de trabajo"/>
    <s v="Técnico Mesa de Ayuda, Externo"/>
    <d v="2014-02-18T00:00:00"/>
    <x v="0"/>
    <d v="2014-02-18T00:00:00"/>
    <x v="0"/>
    <x v="1"/>
    <x v="4"/>
    <x v="0"/>
    <d v="2014-02-19T00:00:00"/>
    <x v="0"/>
    <x v="37"/>
    <x v="1"/>
    <x v="0"/>
    <m/>
  </r>
  <r>
    <n v="3133"/>
    <s v="Minutos celular turno logistica"/>
    <s v="Ñanculao Leon, Rene Enrique, CAM"/>
    <d v="2014-02-17T00:00:00"/>
    <x v="0"/>
    <d v="2014-02-17T00:00:00"/>
    <x v="23"/>
    <x v="1"/>
    <x v="4"/>
    <x v="0"/>
    <d v="2014-02-18T00:00:00"/>
    <x v="0"/>
    <x v="37"/>
    <x v="1"/>
    <x v="0"/>
    <m/>
  </r>
  <r>
    <n v="3132"/>
    <s v="Clave Bloqueada"/>
    <s v="Azocar Rubio, Manuel Nicolás, EXTERNO"/>
    <d v="2014-02-18T00:00:00"/>
    <x v="0"/>
    <d v="2014-02-18T00:00:00"/>
    <x v="0"/>
    <x v="1"/>
    <x v="4"/>
    <x v="0"/>
    <d v="2014-02-19T00:00:00"/>
    <x v="0"/>
    <x v="37"/>
    <x v="1"/>
    <x v="0"/>
    <m/>
  </r>
  <r>
    <n v="3131"/>
    <s v="TICKET 778826 - EXCHANGE PERMISO ACCESO"/>
    <s v="Dossi Muñoz, Carolina, CAM"/>
    <d v="2014-02-18T00:00:00"/>
    <x v="0"/>
    <d v="2014-02-18T00:00:00"/>
    <x v="0"/>
    <x v="0"/>
    <x v="4"/>
    <x v="0"/>
    <d v="2014-02-19T00:00:00"/>
    <x v="0"/>
    <x v="37"/>
    <x v="1"/>
    <x v="0"/>
    <m/>
  </r>
  <r>
    <n v="3130"/>
    <s v="Minutos On Net"/>
    <s v="Costa Campos, Juan, CAM"/>
    <d v="2014-02-18T00:00:00"/>
    <x v="0"/>
    <d v="2014-02-18T00:00:00"/>
    <x v="23"/>
    <x v="0"/>
    <x v="4"/>
    <x v="0"/>
    <d v="2014-02-19T00:00:00"/>
    <x v="0"/>
    <x v="37"/>
    <x v="1"/>
    <x v="0"/>
    <m/>
  </r>
  <r>
    <n v="3129"/>
    <s v="Solicitud de Acceso Servidor _Ingenieria de Proyectos"/>
    <s v="Salazar Henriquez, Jose Miguel, CAM"/>
    <d v="2014-02-18T00:00:00"/>
    <x v="0"/>
    <d v="2014-02-18T00:00:00"/>
    <x v="7"/>
    <x v="0"/>
    <x v="4"/>
    <x v="0"/>
    <d v="2014-02-19T00:00:00"/>
    <x v="0"/>
    <x v="37"/>
    <x v="1"/>
    <x v="0"/>
    <m/>
  </r>
  <r>
    <n v="3128"/>
    <s v="Activación de Minutos "/>
    <s v="Pacheco Pinto, Alex  CAM"/>
    <d v="2014-02-18T00:00:00"/>
    <x v="0"/>
    <d v="2014-02-18T00:00:00"/>
    <x v="23"/>
    <x v="0"/>
    <x v="4"/>
    <x v="0"/>
    <d v="2014-02-19T00:00:00"/>
    <x v="0"/>
    <x v="37"/>
    <x v="1"/>
    <x v="0"/>
    <m/>
  </r>
  <r>
    <n v="3127"/>
    <s v="TICKET 778751 - AD REGISTRO DE HOST "/>
    <s v="Técnico Mesa de Ayuda, Externo"/>
    <d v="2014-02-17T00:00:00"/>
    <x v="0"/>
    <d v="2014-02-17T00:00:00"/>
    <x v="0"/>
    <x v="1"/>
    <x v="4"/>
    <x v="0"/>
    <d v="2014-02-18T00:00:00"/>
    <x v="0"/>
    <x v="37"/>
    <x v="1"/>
    <x v="0"/>
    <m/>
  </r>
  <r>
    <n v="3126"/>
    <s v="Carpeta Compartida "/>
    <s v="Castro Marchant, Jorge, CAM"/>
    <d v="2014-02-17T00:00:00"/>
    <x v="0"/>
    <d v="2014-02-17T00:00:00"/>
    <x v="7"/>
    <x v="0"/>
    <x v="4"/>
    <x v="0"/>
    <d v="2014-02-18T00:00:00"/>
    <x v="0"/>
    <x v="37"/>
    <x v="1"/>
    <x v="0"/>
    <m/>
  </r>
  <r>
    <n v="3125"/>
    <s v="Activacion de minutos Empresa "/>
    <s v="Ponce Dinamarca, Pablo Ernesto, CAM"/>
    <d v="2014-02-17T00:00:00"/>
    <x v="0"/>
    <d v="2014-02-17T00:00:00"/>
    <x v="23"/>
    <x v="1"/>
    <x v="4"/>
    <x v="0"/>
    <d v="2014-02-18T00:00:00"/>
    <x v="0"/>
    <x v="37"/>
    <x v="1"/>
    <x v="0"/>
    <m/>
  </r>
  <r>
    <n v="3124"/>
    <s v="Activar Microsim - N° Celular 68319648"/>
    <s v="Pajkuric Bustos, Ernesto Andrés, CAM"/>
    <d v="2014-02-17T00:00:00"/>
    <x v="0"/>
    <d v="2014-02-17T00:00:00"/>
    <x v="23"/>
    <x v="0"/>
    <x v="4"/>
    <x v="0"/>
    <d v="2014-02-18T00:00:00"/>
    <x v="0"/>
    <x v="37"/>
    <x v="1"/>
    <x v="0"/>
    <m/>
  </r>
  <r>
    <n v="3123"/>
    <s v="magen error Sap"/>
    <s v="Romero Castellanos, Maria Esperanza, CAM Colombia"/>
    <d v="2014-02-17T00:00:00"/>
    <x v="0"/>
    <d v="2014-02-17T00:00:00"/>
    <x v="5"/>
    <x v="1"/>
    <x v="4"/>
    <x v="0"/>
    <d v="2014-02-18T00:00:00"/>
    <x v="0"/>
    <x v="37"/>
    <x v="1"/>
    <x v="0"/>
    <m/>
  </r>
  <r>
    <n v="3122"/>
    <s v="Minutos Adicionales"/>
    <s v="Zarate Avila, Moises, CAM"/>
    <d v="2014-02-17T00:00:00"/>
    <x v="0"/>
    <d v="2014-02-17T00:00:00"/>
    <x v="23"/>
    <x v="0"/>
    <x v="4"/>
    <x v="0"/>
    <d v="2014-02-18T00:00:00"/>
    <x v="0"/>
    <x v="37"/>
    <x v="1"/>
    <x v="0"/>
    <m/>
  </r>
  <r>
    <n v="3121"/>
    <s v="Alta Estaciones de trabajo"/>
    <s v="Técnico Mesa de Ayuda, Externo"/>
    <d v="2014-02-17T00:00:00"/>
    <x v="0"/>
    <d v="2014-02-17T00:00:00"/>
    <x v="21"/>
    <x v="1"/>
    <x v="4"/>
    <x v="0"/>
    <d v="2014-02-18T00:00:00"/>
    <x v="0"/>
    <x v="37"/>
    <x v="1"/>
    <x v="0"/>
    <m/>
  </r>
  <r>
    <n v="3120"/>
    <s v="Restitucion de Minutos "/>
    <s v="Lagos Acuña, Christopher Joseph, CAM"/>
    <d v="2014-02-17T00:00:00"/>
    <x v="0"/>
    <d v="2014-02-17T00:00:00"/>
    <x v="23"/>
    <x v="1"/>
    <x v="4"/>
    <x v="0"/>
    <d v="2014-02-18T00:00:00"/>
    <x v="0"/>
    <x v="37"/>
    <x v="1"/>
    <x v="0"/>
    <m/>
  </r>
  <r>
    <n v="3119"/>
    <s v="ReiniciarContraseña"/>
    <s v="Avendaño Mira, Michelle Jazmin, EXTERNO"/>
    <d v="2014-02-17T00:00:00"/>
    <x v="0"/>
    <d v="2014-02-17T00:00:00"/>
    <x v="0"/>
    <x v="1"/>
    <x v="4"/>
    <x v="0"/>
    <d v="2014-02-18T00:00:00"/>
    <x v="0"/>
    <x v="37"/>
    <x v="1"/>
    <x v="0"/>
    <m/>
  </r>
  <r>
    <n v="3118"/>
    <s v="Permisos Carpeta A&amp;F Chile"/>
    <s v="Carrasco Briones, Rodrigo, CAM"/>
    <d v="2014-02-12T00:00:00"/>
    <x v="0"/>
    <d v="2014-02-12T00:00:00"/>
    <x v="7"/>
    <x v="1"/>
    <x v="4"/>
    <x v="0"/>
    <d v="2014-02-13T00:00:00"/>
    <x v="0"/>
    <x v="38"/>
    <x v="1"/>
    <x v="0"/>
    <m/>
  </r>
  <r>
    <n v="3117"/>
    <s v="Solicitud Equipo celular Cristian Soto"/>
    <s v="Castro Morales, Michel Fabian, CAM"/>
    <d v="2014-02-12T00:00:00"/>
    <x v="0"/>
    <d v="2014-02-13T00:00:00"/>
    <x v="12"/>
    <x v="1"/>
    <x v="4"/>
    <x v="3"/>
    <d v="2014-02-21T00:00:00"/>
    <x v="0"/>
    <x v="37"/>
    <x v="1"/>
    <x v="0"/>
    <m/>
  </r>
  <r>
    <n v="3116"/>
    <s v="Móviles sólo llamado emergencia"/>
    <s v="Hernandez Briones, Hans Alejandro, CAM"/>
    <d v="2014-02-13T00:00:00"/>
    <x v="0"/>
    <d v="2014-02-14T00:00:00"/>
    <x v="12"/>
    <x v="1"/>
    <x v="4"/>
    <x v="3"/>
    <d v="2014-02-24T00:00:00"/>
    <x v="0"/>
    <x v="36"/>
    <x v="1"/>
    <x v="0"/>
    <m/>
  </r>
  <r>
    <n v="3115"/>
    <s v="Informa de celular de Milton Negrón bloqueado para llamadas. "/>
    <s v="Hormazábal Ortiz, Leonardo Antonio, CAM"/>
    <d v="2014-02-14T00:00:00"/>
    <x v="0"/>
    <d v="2014-02-14T00:00:00"/>
    <x v="23"/>
    <x v="1"/>
    <x v="4"/>
    <x v="0"/>
    <d v="2014-02-17T00:00:00"/>
    <x v="0"/>
    <x v="37"/>
    <x v="1"/>
    <x v="0"/>
    <m/>
  </r>
  <r>
    <n v="3114"/>
    <s v="Solicita minutos celulares CAM Frontel CP."/>
    <s v="Hormazábal Ortiz, Leonardo Antonio, CAM"/>
    <d v="2014-02-14T00:00:00"/>
    <x v="0"/>
    <d v="2014-02-14T00:00:00"/>
    <x v="23"/>
    <x v="1"/>
    <x v="4"/>
    <x v="0"/>
    <d v="2014-02-17T00:00:00"/>
    <x v="0"/>
    <x v="37"/>
    <x v="1"/>
    <x v="0"/>
    <m/>
  </r>
  <r>
    <n v="3113"/>
    <s v="Solicita minutos celulares CAM Frontel CP"/>
    <s v="Hormazábal Ortiz, Leonardo Antonio, CAM"/>
    <d v="2014-02-14T00:00:00"/>
    <x v="0"/>
    <d v="2014-02-14T00:00:00"/>
    <x v="23"/>
    <x v="1"/>
    <x v="4"/>
    <x v="0"/>
    <d v="2014-02-17T00:00:00"/>
    <x v="0"/>
    <x v="37"/>
    <x v="1"/>
    <x v="0"/>
    <m/>
  </r>
  <r>
    <n v="3112"/>
    <s v="Solicita minutos celulares CAM Frontel CP."/>
    <s v="Hormazábal Ortiz, Leonardo Antonio, CAM"/>
    <d v="2014-02-14T00:00:00"/>
    <x v="0"/>
    <d v="2014-02-14T00:00:00"/>
    <x v="23"/>
    <x v="1"/>
    <x v="4"/>
    <x v="0"/>
    <d v="2014-02-17T00:00:00"/>
    <x v="0"/>
    <x v="37"/>
    <x v="1"/>
    <x v="0"/>
    <m/>
  </r>
  <r>
    <n v="3111"/>
    <s v="Celular 61712525 No permite realizar llamados"/>
    <s v="Salinas Bustos, Max Leonardo, CAM"/>
    <d v="2014-02-17T00:00:00"/>
    <x v="0"/>
    <d v="2014-02-17T00:00:00"/>
    <x v="23"/>
    <x v="1"/>
    <x v="4"/>
    <x v="0"/>
    <d v="2014-02-18T00:00:00"/>
    <x v="0"/>
    <x v="37"/>
    <x v="1"/>
    <x v="0"/>
    <m/>
  </r>
  <r>
    <n v="3110"/>
    <s v="Favor cargar minutos inter empresa y pasar cantidad de minutos a plan (500)"/>
    <s v="Ortiz Ceballos, José Adrian, CAM"/>
    <d v="2014-02-14T00:00:00"/>
    <x v="0"/>
    <d v="2014-02-14T00:00:00"/>
    <x v="23"/>
    <x v="1"/>
    <x v="4"/>
    <x v="0"/>
    <d v="2014-02-17T00:00:00"/>
    <x v="0"/>
    <x v="37"/>
    <x v="1"/>
    <x v="0"/>
    <m/>
  </r>
  <r>
    <n v="3109"/>
    <s v="Solicitud David Valdés 20140214.xlsx"/>
    <s v="Valdes Navarrete, David Exequiel, CAM"/>
    <d v="2014-02-14T00:00:00"/>
    <x v="0"/>
    <d v="2014-02-14T00:00:00"/>
    <x v="23"/>
    <x v="0"/>
    <x v="4"/>
    <x v="0"/>
    <d v="2014-02-17T00:00:00"/>
    <x v="0"/>
    <x v="37"/>
    <x v="1"/>
    <x v="0"/>
    <m/>
  </r>
  <r>
    <n v="3108"/>
    <s v="Restitucion de Minutos "/>
    <s v="Lagos Acuña, Christopher Joseph, CAM"/>
    <d v="2014-02-14T00:00:00"/>
    <x v="0"/>
    <d v="2014-02-14T00:00:00"/>
    <x v="23"/>
    <x v="0"/>
    <x v="4"/>
    <x v="0"/>
    <d v="2014-02-17T00:00:00"/>
    <x v="0"/>
    <x v="37"/>
    <x v="1"/>
    <x v="0"/>
    <m/>
  </r>
  <r>
    <n v="3107"/>
    <s v="Restitucion de Minutos "/>
    <s v="Lagos Acuña, Christopher Joseph, CAM"/>
    <d v="2014-02-14T00:00:00"/>
    <x v="0"/>
    <d v="2014-02-14T00:00:00"/>
    <x v="23"/>
    <x v="0"/>
    <x v="4"/>
    <x v="0"/>
    <d v="2014-02-17T00:00:00"/>
    <x v="0"/>
    <x v="37"/>
    <x v="1"/>
    <x v="0"/>
    <m/>
  </r>
  <r>
    <n v="3106"/>
    <s v="Cambio Perfil de 100 a 400"/>
    <s v="Morales Diaz, Mauricio Enrique, CAM"/>
    <d v="2014-02-14T00:00:00"/>
    <x v="0"/>
    <d v="2014-02-14T00:00:00"/>
    <x v="23"/>
    <x v="1"/>
    <x v="4"/>
    <x v="0"/>
    <d v="2014-02-17T00:00:00"/>
    <x v="0"/>
    <x v="37"/>
    <x v="1"/>
    <x v="0"/>
    <m/>
  </r>
  <r>
    <n v="3105"/>
    <s v="Cambio Perfil de 100 a 400"/>
    <s v="Morales Diaz, Mauricio Enrique, CAM"/>
    <d v="2014-02-14T00:00:00"/>
    <x v="0"/>
    <d v="2014-02-14T00:00:00"/>
    <x v="23"/>
    <x v="0"/>
    <x v="4"/>
    <x v="0"/>
    <d v="2014-02-17T00:00:00"/>
    <x v="0"/>
    <x v="37"/>
    <x v="1"/>
    <x v="0"/>
    <m/>
  </r>
  <r>
    <n v="3104"/>
    <s v="Acceso Impresoras - Ing- de Proyectos "/>
    <s v="Abarca Cerda, Cristian Andres, CAM"/>
    <d v="2014-02-17T00:00:00"/>
    <x v="0"/>
    <d v="2014-02-17T00:00:00"/>
    <x v="3"/>
    <x v="1"/>
    <x v="4"/>
    <x v="0"/>
    <d v="2014-02-18T00:00:00"/>
    <x v="0"/>
    <x v="37"/>
    <x v="1"/>
    <x v="0"/>
    <m/>
  </r>
  <r>
    <n v="3103"/>
    <s v="Solicita restituir minutos On Net"/>
    <s v="Hormazábal Ortiz, Leonardo Antonio, CAM"/>
    <d v="2014-02-17T00:00:00"/>
    <x v="0"/>
    <d v="2014-02-17T00:00:00"/>
    <x v="23"/>
    <x v="0"/>
    <x v="4"/>
    <x v="0"/>
    <d v="2014-02-18T00:00:00"/>
    <x v="0"/>
    <x v="37"/>
    <x v="1"/>
    <x v="0"/>
    <m/>
  </r>
  <r>
    <n v="3102"/>
    <s v="Reposición de minutos"/>
    <s v="Neculhueque Silva, Juan Arturo, CAM"/>
    <d v="2014-02-17T00:00:00"/>
    <x v="0"/>
    <d v="2014-02-17T00:00:00"/>
    <x v="23"/>
    <x v="0"/>
    <x v="4"/>
    <x v="0"/>
    <d v="2014-02-18T00:00:00"/>
    <x v="0"/>
    <x v="37"/>
    <x v="1"/>
    <x v="0"/>
    <m/>
  </r>
  <r>
    <n v="3101"/>
    <s v="Minutos Adicionales"/>
    <s v="Sánchez Padilla, Daniel Gino, CAM"/>
    <d v="2014-02-17T00:00:00"/>
    <x v="2"/>
    <d v="2014-02-17T00:00:00"/>
    <x v="23"/>
    <x v="0"/>
    <x v="4"/>
    <x v="0"/>
    <d v="2014-02-18T00:00:00"/>
    <x v="0"/>
    <x v="37"/>
    <x v="1"/>
    <x v="0"/>
    <m/>
  </r>
  <r>
    <n v="3100"/>
    <s v="Activar Microsim - N° Celular 94412378"/>
    <s v="Gonzalez Parra, Sergio Alberto, CAM"/>
    <d v="2014-02-17T00:00:00"/>
    <x v="0"/>
    <d v="2014-02-17T00:00:00"/>
    <x v="23"/>
    <x v="1"/>
    <x v="4"/>
    <x v="0"/>
    <d v="2014-02-18T00:00:00"/>
    <x v="0"/>
    <x v="37"/>
    <x v="1"/>
    <x v="0"/>
    <m/>
  </r>
  <r>
    <n v="3099"/>
    <s v="instalación programa"/>
    <s v="Brantt Zumarán, Claudia Andrea, CAM"/>
    <d v="2014-02-17T00:00:00"/>
    <x v="0"/>
    <d v="2014-02-17T00:00:00"/>
    <x v="8"/>
    <x v="0"/>
    <x v="4"/>
    <x v="0"/>
    <d v="2014-02-18T00:00:00"/>
    <x v="0"/>
    <x v="37"/>
    <x v="1"/>
    <x v="0"/>
    <m/>
  </r>
  <r>
    <n v="3098"/>
    <s v="Minutos adicionales"/>
    <s v="Morales Diaz, Mauricio Enrique, CAM"/>
    <d v="2014-02-17T00:00:00"/>
    <x v="0"/>
    <d v="2014-02-17T00:00:00"/>
    <x v="23"/>
    <x v="0"/>
    <x v="4"/>
    <x v="0"/>
    <d v="2014-02-18T00:00:00"/>
    <x v="0"/>
    <x v="37"/>
    <x v="1"/>
    <x v="0"/>
    <m/>
  </r>
  <r>
    <n v="3097"/>
    <s v="Solicita restitución de minutos On Net."/>
    <s v="Hormazábal Ortiz, Leonardo Antonio, CAM"/>
    <d v="2014-02-14T00:00:00"/>
    <x v="0"/>
    <d v="2014-02-14T00:00:00"/>
    <x v="23"/>
    <x v="0"/>
    <x v="4"/>
    <x v="0"/>
    <d v="2014-02-17T00:00:00"/>
    <x v="0"/>
    <x v="37"/>
    <x v="1"/>
    <x v="0"/>
    <m/>
  </r>
  <r>
    <n v="3096"/>
    <s v="Activar telefono nuevo"/>
    <s v="Castro Marchant, Jorge, CAM"/>
    <d v="2014-02-17T00:00:00"/>
    <x v="0"/>
    <d v="2014-02-17T00:00:00"/>
    <x v="23"/>
    <x v="1"/>
    <x v="4"/>
    <x v="0"/>
    <d v="2014-02-18T00:00:00"/>
    <x v="0"/>
    <x v="37"/>
    <x v="1"/>
    <x v="0"/>
    <m/>
  </r>
  <r>
    <n v="3095"/>
    <s v="RE: Ayuda telefon maestro  Cristian Araya celular 92226994"/>
    <s v="Alpunor, CAM"/>
    <d v="2014-02-17T00:00:00"/>
    <x v="0"/>
    <d v="2014-02-17T00:00:00"/>
    <x v="23"/>
    <x v="1"/>
    <x v="4"/>
    <x v="0"/>
    <d v="2014-02-18T00:00:00"/>
    <x v="0"/>
    <x v="37"/>
    <x v="1"/>
    <x v="0"/>
    <m/>
  </r>
  <r>
    <n v="3094"/>
    <s v="Activar Microsim - N° Celular 92298497"/>
    <s v="Soto Loyola, Cristian Alberto, CAM"/>
    <d v="2014-02-14T00:00:00"/>
    <x v="0"/>
    <d v="2014-02-14T00:00:00"/>
    <x v="23"/>
    <x v="1"/>
    <x v="4"/>
    <x v="0"/>
    <d v="2014-02-17T00:00:00"/>
    <x v="0"/>
    <x v="37"/>
    <x v="1"/>
    <x v="0"/>
    <m/>
  </r>
  <r>
    <n v="3093"/>
    <s v="Activar celular"/>
    <s v="Riquelme Valdes, Eduardo, CAM"/>
    <d v="2014-02-14T00:00:00"/>
    <x v="0"/>
    <d v="2014-02-14T00:00:00"/>
    <x v="23"/>
    <x v="1"/>
    <x v="4"/>
    <x v="0"/>
    <d v="2014-02-17T00:00:00"/>
    <x v="0"/>
    <x v="37"/>
    <x v="1"/>
    <x v="0"/>
    <m/>
  </r>
  <r>
    <n v="3092"/>
    <s v="Solicita restituir minutos On Net"/>
    <s v="Hormazábal Ortiz, Leonardo Antonio, CAM"/>
    <d v="2014-02-14T00:00:00"/>
    <x v="0"/>
    <d v="2014-02-14T00:00:00"/>
    <x v="23"/>
    <x v="0"/>
    <x v="4"/>
    <x v="0"/>
    <d v="2014-02-17T00:00:00"/>
    <x v="0"/>
    <x v="37"/>
    <x v="1"/>
    <x v="0"/>
    <m/>
  </r>
  <r>
    <n v="3091"/>
    <s v="Minutos On Net - Celular 61590064"/>
    <s v="Varas Monasterio, Ricardo Estaban, CAM"/>
    <d v="2014-02-14T00:00:00"/>
    <x v="0"/>
    <d v="2014-02-14T00:00:00"/>
    <x v="23"/>
    <x v="1"/>
    <x v="4"/>
    <x v="0"/>
    <d v="2014-02-17T00:00:00"/>
    <x v="0"/>
    <x v="37"/>
    <x v="1"/>
    <x v="0"/>
    <m/>
  </r>
  <r>
    <n v="3090"/>
    <s v="Reinicio Contraseña Correo"/>
    <s v="Hermosilla Rebolledo, Cristian Elias, CAM"/>
    <d v="2014-02-14T00:00:00"/>
    <x v="0"/>
    <d v="2014-02-14T00:00:00"/>
    <x v="0"/>
    <x v="1"/>
    <x v="4"/>
    <x v="0"/>
    <d v="2014-02-17T00:00:00"/>
    <x v="0"/>
    <x v="37"/>
    <x v="1"/>
    <x v="0"/>
    <m/>
  </r>
  <r>
    <n v="3089"/>
    <s v="Minutos ON Net"/>
    <s v="Duarte Fuentes, Luis Alfredo, CAM"/>
    <d v="2014-02-14T00:00:00"/>
    <x v="0"/>
    <d v="2014-02-14T00:00:00"/>
    <x v="23"/>
    <x v="0"/>
    <x v="4"/>
    <x v="0"/>
    <d v="2014-02-17T00:00:00"/>
    <x v="0"/>
    <x v="37"/>
    <x v="1"/>
    <x v="0"/>
    <m/>
  </r>
  <r>
    <n v="3088"/>
    <s v="Reinicio Contraseña - Cuenta Bloqueada"/>
    <s v="Palma Campos, Alejandra Beatriz, CAM"/>
    <d v="2014-02-13T00:00:00"/>
    <x v="0"/>
    <d v="2014-02-13T00:00:00"/>
    <x v="0"/>
    <x v="1"/>
    <x v="4"/>
    <x v="0"/>
    <d v="2014-02-14T00:00:00"/>
    <x v="0"/>
    <x v="38"/>
    <x v="1"/>
    <x v="0"/>
    <m/>
  </r>
  <r>
    <n v="3087"/>
    <s v="Anexo de Telefono "/>
    <s v="Muñoz Contreras, Raul, CAM"/>
    <d v="2014-02-13T00:00:00"/>
    <x v="0"/>
    <d v="2014-02-13T00:00:00"/>
    <x v="2"/>
    <x v="1"/>
    <x v="4"/>
    <x v="0"/>
    <d v="2014-02-14T00:00:00"/>
    <x v="0"/>
    <x v="38"/>
    <x v="1"/>
    <x v="0"/>
    <m/>
  </r>
  <r>
    <n v="3086"/>
    <s v="Restitucion de Minutos"/>
    <s v="Lagos Acuña, Christopher Joseph, CAM"/>
    <d v="2014-02-13T00:00:00"/>
    <x v="0"/>
    <d v="2014-02-13T00:00:00"/>
    <x v="23"/>
    <x v="0"/>
    <x v="4"/>
    <x v="0"/>
    <d v="2014-02-14T00:00:00"/>
    <x v="0"/>
    <x v="38"/>
    <x v="1"/>
    <x v="0"/>
    <m/>
  </r>
  <r>
    <n v="3085"/>
    <s v="Activacion"/>
    <s v="Hermosilla Rebolledo, Cristian Elias, CAM"/>
    <d v="2014-02-13T00:00:00"/>
    <x v="0"/>
    <d v="2014-02-13T00:00:00"/>
    <x v="23"/>
    <x v="1"/>
    <x v="4"/>
    <x v="0"/>
    <d v="2014-02-14T00:00:00"/>
    <x v="0"/>
    <x v="38"/>
    <x v="1"/>
    <x v="0"/>
    <m/>
  </r>
  <r>
    <n v="3084"/>
    <s v="Restitucion de Minutos Inspectores de venta"/>
    <s v="Lagos Acuña, Christopher Joseph, CAM"/>
    <d v="2014-02-13T00:00:00"/>
    <x v="0"/>
    <d v="2014-02-13T00:00:00"/>
    <x v="23"/>
    <x v="0"/>
    <x v="4"/>
    <x v="0"/>
    <d v="2014-02-14T00:00:00"/>
    <x v="0"/>
    <x v="38"/>
    <x v="1"/>
    <x v="0"/>
    <m/>
  </r>
  <r>
    <n v="3083"/>
    <s v="Restitucion de Minutos Inspectores de venta"/>
    <s v="Lagos Acuña, Christopher Joseph, CAM"/>
    <d v="2014-02-13T00:00:00"/>
    <x v="0"/>
    <d v="2014-02-13T00:00:00"/>
    <x v="23"/>
    <x v="0"/>
    <x v="4"/>
    <x v="0"/>
    <d v="2014-02-14T00:00:00"/>
    <x v="0"/>
    <x v="38"/>
    <x v="1"/>
    <x v="0"/>
    <m/>
  </r>
  <r>
    <n v="3082"/>
    <s v="Restitucion de Minutos Inspectores de venta"/>
    <s v="Lagos Acuña, Christopher Joseph, CAM"/>
    <d v="2014-02-13T00:00:00"/>
    <x v="0"/>
    <d v="2014-02-13T00:00:00"/>
    <x v="23"/>
    <x v="0"/>
    <x v="4"/>
    <x v="0"/>
    <d v="2014-02-14T00:00:00"/>
    <x v="0"/>
    <x v="38"/>
    <x v="1"/>
    <x v="0"/>
    <m/>
  </r>
  <r>
    <n v="3081"/>
    <s v="Restitucion de Minutos Inspectores de venta"/>
    <s v="Lagos Acuña, Christopher Joseph, CAM"/>
    <d v="2014-02-13T00:00:00"/>
    <x v="0"/>
    <d v="2014-02-13T00:00:00"/>
    <x v="23"/>
    <x v="0"/>
    <x v="4"/>
    <x v="0"/>
    <d v="2014-02-14T00:00:00"/>
    <x v="0"/>
    <x v="38"/>
    <x v="1"/>
    <x v="0"/>
    <m/>
  </r>
  <r>
    <n v="3080"/>
    <s v="Solicitud de Minutos.xls"/>
    <s v="Zarate Avila, Moises, CAM"/>
    <d v="2014-02-13T00:00:00"/>
    <x v="0"/>
    <d v="2014-02-13T00:00:00"/>
    <x v="23"/>
    <x v="0"/>
    <x v="4"/>
    <x v="0"/>
    <d v="2014-02-14T00:00:00"/>
    <x v="0"/>
    <x v="38"/>
    <x v="1"/>
    <x v="0"/>
    <m/>
  </r>
  <r>
    <n v="3079"/>
    <s v="payroll"/>
    <s v="Torrejón Osorio, Marcela Alejandra, CAM"/>
    <d v="2014-02-13T00:00:00"/>
    <x v="0"/>
    <d v="2014-02-13T00:00:00"/>
    <x v="15"/>
    <x v="0"/>
    <x v="4"/>
    <x v="4"/>
    <d v="2014-07-09T00:00:00"/>
    <x v="0"/>
    <x v="14"/>
    <x v="4"/>
    <x v="0"/>
    <m/>
  </r>
  <r>
    <n v="3078"/>
    <s v="Minutos adicionales"/>
    <s v="Orellana Sepulveda, Andres Alejandro, CAM"/>
    <d v="2014-02-13T00:00:00"/>
    <x v="0"/>
    <d v="2014-02-13T00:00:00"/>
    <x v="23"/>
    <x v="0"/>
    <x v="4"/>
    <x v="0"/>
    <d v="2014-02-14T00:00:00"/>
    <x v="0"/>
    <x v="38"/>
    <x v="1"/>
    <x v="0"/>
    <m/>
  </r>
  <r>
    <n v="3077"/>
    <s v="Minutos de celular"/>
    <s v="Zepeda Perez, Rodrigo, CAM"/>
    <d v="2014-02-13T00:00:00"/>
    <x v="0"/>
    <d v="2014-02-13T00:00:00"/>
    <x v="23"/>
    <x v="0"/>
    <x v="4"/>
    <x v="0"/>
    <d v="2014-02-14T00:00:00"/>
    <x v="0"/>
    <x v="38"/>
    <x v="1"/>
    <x v="0"/>
    <m/>
  </r>
  <r>
    <n v="3076"/>
    <s v="Solicitud de cotización Servidores para Minera Gaby"/>
    <s v="Herrera Andrade, Carlos Omar, CAM"/>
    <d v="2014-02-13T00:00:00"/>
    <x v="0"/>
    <d v="2014-02-14T00:00:00"/>
    <x v="22"/>
    <x v="0"/>
    <x v="4"/>
    <x v="6"/>
    <d v="2014-02-20T00:00:00"/>
    <x v="0"/>
    <x v="37"/>
    <x v="1"/>
    <x v="0"/>
    <m/>
  </r>
  <r>
    <n v="3075"/>
    <s v="TICKET 778323 - EXCHANGE REGISTRO SPAM "/>
    <s v="Herrera Valdes, Ramon, CAM"/>
    <d v="2014-02-13T00:00:00"/>
    <x v="0"/>
    <d v="2014-02-13T00:00:00"/>
    <x v="7"/>
    <x v="1"/>
    <x v="4"/>
    <x v="0"/>
    <d v="2014-02-14T00:00:00"/>
    <x v="0"/>
    <x v="38"/>
    <x v="1"/>
    <x v="0"/>
    <m/>
  </r>
  <r>
    <n v="3074"/>
    <s v="Minitos ON NET"/>
    <s v="Abarca Cerda, Cristian Andres, CAM"/>
    <d v="2014-02-13T00:00:00"/>
    <x v="0"/>
    <d v="2014-02-13T00:00:00"/>
    <x v="23"/>
    <x v="0"/>
    <x v="4"/>
    <x v="0"/>
    <d v="2014-02-14T00:00:00"/>
    <x v="0"/>
    <x v="38"/>
    <x v="1"/>
    <x v="0"/>
    <m/>
  </r>
  <r>
    <n v="3073"/>
    <s v="Móviles sólo llamado emergencia"/>
    <s v="Toloza Garrido, Samuel Isaac, CAM"/>
    <d v="2014-02-13T00:00:00"/>
    <x v="0"/>
    <d v="2014-02-13T00:00:00"/>
    <x v="23"/>
    <x v="1"/>
    <x v="4"/>
    <x v="0"/>
    <d v="2014-02-14T00:00:00"/>
    <x v="0"/>
    <x v="38"/>
    <x v="1"/>
    <x v="0"/>
    <m/>
  </r>
  <r>
    <n v="3072"/>
    <s v="Carga de Minutos On net - 93227303"/>
    <s v="Diaz Letelier, Vladimir Andres, CAM"/>
    <d v="2014-02-13T00:00:00"/>
    <x v="0"/>
    <d v="2014-02-13T00:00:00"/>
    <x v="23"/>
    <x v="0"/>
    <x v="4"/>
    <x v="0"/>
    <d v="2014-02-14T00:00:00"/>
    <x v="0"/>
    <x v="38"/>
    <x v="1"/>
    <x v="0"/>
    <m/>
  </r>
  <r>
    <n v="3071"/>
    <s v="Clave bloqueada"/>
    <s v="Torres Torres, Juan Carlos, CAM"/>
    <d v="2014-02-13T00:00:00"/>
    <x v="0"/>
    <d v="2014-02-13T00:00:00"/>
    <x v="0"/>
    <x v="1"/>
    <x v="4"/>
    <x v="0"/>
    <d v="2014-02-14T00:00:00"/>
    <x v="0"/>
    <x v="38"/>
    <x v="1"/>
    <x v="0"/>
    <m/>
  </r>
  <r>
    <n v="3070"/>
    <s v="Minutos Net"/>
    <s v="Morales Diaz, Mauricio Enrique, CAM"/>
    <d v="2014-02-13T00:00:00"/>
    <x v="0"/>
    <d v="2014-02-13T00:00:00"/>
    <x v="23"/>
    <x v="0"/>
    <x v="4"/>
    <x v="0"/>
    <d v="2014-02-14T00:00:00"/>
    <x v="0"/>
    <x v="38"/>
    <x v="1"/>
    <x v="0"/>
    <m/>
  </r>
  <r>
    <n v="3069"/>
    <s v="Carga de minutos"/>
    <s v="Bascuñan Reyes, Juan Ignacio, CAM"/>
    <d v="2014-02-13T00:00:00"/>
    <x v="0"/>
    <d v="2014-02-13T00:00:00"/>
    <x v="23"/>
    <x v="0"/>
    <x v="4"/>
    <x v="0"/>
    <d v="2014-02-14T00:00:00"/>
    <x v="0"/>
    <x v="38"/>
    <x v="1"/>
    <x v="0"/>
    <m/>
  </r>
  <r>
    <n v="3068"/>
    <s v="Solicita restituir minutos On Net"/>
    <s v="Hormazábal Ortiz, Leonardo Antonio, CAM"/>
    <d v="2014-02-11T00:00:00"/>
    <x v="0"/>
    <d v="2014-02-12T00:00:00"/>
    <x v="23"/>
    <x v="0"/>
    <x v="4"/>
    <x v="0"/>
    <d v="2014-02-12T00:00:00"/>
    <x v="0"/>
    <x v="38"/>
    <x v="1"/>
    <x v="0"/>
    <m/>
  </r>
  <r>
    <n v="3067"/>
    <s v="carga de minutos on net"/>
    <s v="Martinez Fuentealba, Victor Alonso, CAM"/>
    <d v="2014-02-12T00:00:00"/>
    <x v="0"/>
    <d v="2014-02-12T00:00:00"/>
    <x v="0"/>
    <x v="1"/>
    <x v="4"/>
    <x v="0"/>
    <d v="2014-02-13T00:00:00"/>
    <x v="0"/>
    <x v="38"/>
    <x v="1"/>
    <x v="0"/>
    <m/>
  </r>
  <r>
    <n v="3066"/>
    <s v="MINUTOS CELULAR"/>
    <s v="Carreño Cerda, Mauricio Alfredo, CAM"/>
    <d v="2014-02-12T00:00:00"/>
    <x v="0"/>
    <d v="2014-02-12T00:00:00"/>
    <x v="23"/>
    <x v="0"/>
    <x v="4"/>
    <x v="0"/>
    <d v="2014-02-13T00:00:00"/>
    <x v="0"/>
    <x v="38"/>
    <x v="1"/>
    <x v="0"/>
    <m/>
  </r>
  <r>
    <n v="3065"/>
    <s v="Solicita notebook por 1 día"/>
    <s v="Castro Morales, Michel Fabian, CAM"/>
    <d v="2014-02-12T00:00:00"/>
    <x v="0"/>
    <d v="2014-02-12T00:00:00"/>
    <x v="13"/>
    <x v="1"/>
    <x v="4"/>
    <x v="0"/>
    <d v="2014-02-13T00:00:00"/>
    <x v="0"/>
    <x v="38"/>
    <x v="1"/>
    <x v="0"/>
    <m/>
  </r>
  <r>
    <n v="3064"/>
    <s v="Error SI"/>
    <s v="Tapia González, Magda Grizel, CAM"/>
    <d v="2014-02-12T00:00:00"/>
    <x v="0"/>
    <d v="2014-02-12T00:00:00"/>
    <x v="5"/>
    <x v="0"/>
    <x v="4"/>
    <x v="0"/>
    <d v="2014-02-13T00:00:00"/>
    <x v="0"/>
    <x v="38"/>
    <x v="1"/>
    <x v="0"/>
    <m/>
  </r>
  <r>
    <n v="3063"/>
    <s v="Correo"/>
    <s v="Espinoza Morral, Sergio Rodrigo, CAM"/>
    <d v="2014-02-12T00:00:00"/>
    <x v="0"/>
    <d v="2014-02-12T00:00:00"/>
    <x v="0"/>
    <x v="1"/>
    <x v="4"/>
    <x v="0"/>
    <d v="2014-02-13T00:00:00"/>
    <x v="0"/>
    <x v="38"/>
    <x v="1"/>
    <x v="0"/>
    <m/>
  </r>
  <r>
    <n v="3062"/>
    <s v="Solicita minutos adicionales a celular Michel Castro"/>
    <s v="Castro Morales, Michel Fabian, CAM"/>
    <d v="2014-02-12T00:00:00"/>
    <x v="0"/>
    <d v="2014-02-12T00:00:00"/>
    <x v="23"/>
    <x v="1"/>
    <x v="4"/>
    <x v="0"/>
    <d v="2014-02-13T00:00:00"/>
    <x v="0"/>
    <x v="38"/>
    <x v="1"/>
    <x v="0"/>
    <m/>
  </r>
  <r>
    <n v="3061"/>
    <s v="acceso"/>
    <s v="Moreno Chavez, Benito, CAM"/>
    <d v="2014-02-12T00:00:00"/>
    <x v="0"/>
    <d v="2014-02-12T00:00:00"/>
    <x v="7"/>
    <x v="0"/>
    <x v="4"/>
    <x v="0"/>
    <d v="2014-02-13T00:00:00"/>
    <x v="0"/>
    <x v="38"/>
    <x v="1"/>
    <x v="0"/>
    <m/>
  </r>
  <r>
    <n v="3060"/>
    <s v="Acceso a la red"/>
    <s v="Dossi Muñoz, Carolina, CAM"/>
    <d v="2014-02-12T00:00:00"/>
    <x v="0"/>
    <d v="2014-02-12T00:00:00"/>
    <x v="7"/>
    <x v="0"/>
    <x v="4"/>
    <x v="0"/>
    <d v="2014-02-13T00:00:00"/>
    <x v="0"/>
    <x v="38"/>
    <x v="1"/>
    <x v="0"/>
    <m/>
  </r>
  <r>
    <n v="3059"/>
    <s v="Acceso a Oracle"/>
    <s v="Jara San Martin, Rene Mauricio, CAM"/>
    <d v="2014-02-12T00:00:00"/>
    <x v="0"/>
    <d v="2014-02-12T00:00:00"/>
    <x v="5"/>
    <x v="1"/>
    <x v="4"/>
    <x v="0"/>
    <d v="2014-02-13T00:00:00"/>
    <x v="0"/>
    <x v="38"/>
    <x v="1"/>
    <x v="0"/>
    <m/>
  </r>
  <r>
    <n v="3058"/>
    <s v="Solicitud de Minutos.xls"/>
    <s v="Zarate Avila, Moises, CAM"/>
    <d v="2014-02-12T00:00:00"/>
    <x v="0"/>
    <d v="2014-02-12T00:00:00"/>
    <x v="23"/>
    <x v="0"/>
    <x v="4"/>
    <x v="0"/>
    <d v="2014-02-13T00:00:00"/>
    <x v="0"/>
    <x v="38"/>
    <x v="1"/>
    <x v="0"/>
    <m/>
  </r>
  <r>
    <n v="3057"/>
    <s v="incorporación de Ximena Martínez en escaner de impresoras blanco y negro y de color de Gerencia General"/>
    <s v="Caraa Carraha, Paula, CAM"/>
    <d v="2014-02-12T00:00:00"/>
    <x v="0"/>
    <d v="2014-02-12T00:00:00"/>
    <x v="3"/>
    <x v="0"/>
    <x v="4"/>
    <x v="0"/>
    <d v="2014-02-13T00:00:00"/>
    <x v="0"/>
    <x v="38"/>
    <x v="1"/>
    <x v="0"/>
    <m/>
  </r>
  <r>
    <n v="3056"/>
    <s v="Activar Microsim - N° Celular 93235237"/>
    <s v="Sánchez Padilla, Daniel Gino, CAM"/>
    <d v="2014-02-12T00:00:00"/>
    <x v="0"/>
    <d v="2014-02-12T00:00:00"/>
    <x v="23"/>
    <x v="1"/>
    <x v="4"/>
    <x v="0"/>
    <d v="2014-02-13T00:00:00"/>
    <x v="0"/>
    <x v="38"/>
    <x v="1"/>
    <x v="0"/>
    <m/>
  </r>
  <r>
    <n v="3055"/>
    <s v="No ingresa correo"/>
    <s v="Castro Morales, Michel Fabian, CAM"/>
    <d v="2014-02-11T00:00:00"/>
    <x v="0"/>
    <d v="2014-02-11T00:00:00"/>
    <x v="0"/>
    <x v="0"/>
    <x v="4"/>
    <x v="0"/>
    <d v="2014-02-12T00:00:00"/>
    <x v="0"/>
    <x v="38"/>
    <x v="1"/>
    <x v="0"/>
    <m/>
  </r>
  <r>
    <n v="3054"/>
    <s v="Activar Microsim - N° Celular 94691462"/>
    <s v="Peñaloza Ordenes, Enrique Antonio, CAM"/>
    <d v="2014-02-11T00:00:00"/>
    <x v="0"/>
    <d v="2014-02-11T00:00:00"/>
    <x v="23"/>
    <x v="1"/>
    <x v="4"/>
    <x v="0"/>
    <d v="2014-02-12T00:00:00"/>
    <x v="0"/>
    <x v="38"/>
    <x v="1"/>
    <x v="0"/>
    <m/>
  </r>
  <r>
    <n v="3053"/>
    <s v="Minutos Net"/>
    <s v="Morales Diaz, Mauricio Enrique, CAM"/>
    <d v="2014-02-11T00:00:00"/>
    <x v="0"/>
    <d v="2014-02-11T00:00:00"/>
    <x v="23"/>
    <x v="0"/>
    <x v="4"/>
    <x v="0"/>
    <d v="2014-02-12T00:00:00"/>
    <x v="0"/>
    <x v="38"/>
    <x v="1"/>
    <x v="0"/>
    <m/>
  </r>
  <r>
    <n v="3052"/>
    <s v="Solicita minutos adicionales H. Pavez"/>
    <s v="Pavez Torres, Hector Alejandro, CAM"/>
    <d v="2014-02-11T00:00:00"/>
    <x v="0"/>
    <d v="2014-02-11T00:00:00"/>
    <x v="23"/>
    <x v="0"/>
    <x v="4"/>
    <x v="0"/>
    <d v="2014-02-12T00:00:00"/>
    <x v="0"/>
    <x v="38"/>
    <x v="1"/>
    <x v="0"/>
    <m/>
  </r>
  <r>
    <n v="3051"/>
    <s v="minutos"/>
    <s v="Pavez Torres, Hector Alejandro, CAM"/>
    <d v="2014-02-11T00:00:00"/>
    <x v="0"/>
    <d v="2014-02-11T00:00:00"/>
    <x v="23"/>
    <x v="0"/>
    <x v="4"/>
    <x v="0"/>
    <d v="2014-02-12T00:00:00"/>
    <x v="0"/>
    <x v="38"/>
    <x v="1"/>
    <x v="0"/>
    <m/>
  </r>
  <r>
    <n v="3050"/>
    <s v="configuración impresora color para imprimir en A3"/>
    <s v="Caraa Carraha, Paula, CAM"/>
    <d v="2014-02-11T00:00:00"/>
    <x v="0"/>
    <d v="2014-02-11T00:00:00"/>
    <x v="3"/>
    <x v="0"/>
    <x v="4"/>
    <x v="0"/>
    <d v="2014-02-12T00:00:00"/>
    <x v="0"/>
    <x v="38"/>
    <x v="1"/>
    <x v="0"/>
    <m/>
  </r>
  <r>
    <n v="3049"/>
    <s v="Zarate Avila, Moises, CAM"/>
    <s v="Zarate Avila, Moises, CAM"/>
    <d v="2014-02-11T00:00:00"/>
    <x v="0"/>
    <d v="2014-02-11T00:00:00"/>
    <x v="2"/>
    <x v="0"/>
    <x v="4"/>
    <x v="0"/>
    <d v="2014-02-12T00:00:00"/>
    <x v="0"/>
    <x v="38"/>
    <x v="1"/>
    <x v="0"/>
    <m/>
  </r>
  <r>
    <n v="3048"/>
    <s v="Carga Minutos - Celular 68308574"/>
    <s v="Parada Vizcaino, Martha Cecilia, CAM"/>
    <d v="2014-02-11T00:00:00"/>
    <x v="0"/>
    <d v="2014-02-11T00:00:00"/>
    <x v="23"/>
    <x v="1"/>
    <x v="4"/>
    <x v="0"/>
    <d v="2014-02-12T00:00:00"/>
    <x v="0"/>
    <x v="38"/>
    <x v="1"/>
    <x v="0"/>
    <m/>
  </r>
  <r>
    <n v="3047"/>
    <s v="Restitucion de Minutos "/>
    <s v="Lagos Acuña, Christopher Joseph, CAM"/>
    <d v="2014-02-11T00:00:00"/>
    <x v="0"/>
    <d v="2014-02-11T00:00:00"/>
    <x v="23"/>
    <x v="0"/>
    <x v="4"/>
    <x v="0"/>
    <d v="2014-02-12T00:00:00"/>
    <x v="0"/>
    <x v="38"/>
    <x v="1"/>
    <x v="0"/>
    <m/>
  </r>
  <r>
    <n v="3046"/>
    <s v="Link para desbloquear"/>
    <s v="Castro Altamirano, Miguel Angel, CAM"/>
    <d v="2014-02-11T00:00:00"/>
    <x v="0"/>
    <d v="2014-02-11T00:00:00"/>
    <x v="7"/>
    <x v="1"/>
    <x v="4"/>
    <x v="0"/>
    <d v="2014-02-12T00:00:00"/>
    <x v="0"/>
    <x v="38"/>
    <x v="1"/>
    <x v="0"/>
    <m/>
  </r>
  <r>
    <n v="3045"/>
    <s v="Activar Microsim - N° Celular 68342553"/>
    <s v="Mansilla Mansilla, Pascual Hugo, CAM"/>
    <d v="2014-02-11T00:00:00"/>
    <x v="0"/>
    <d v="2014-02-11T00:00:00"/>
    <x v="23"/>
    <x v="1"/>
    <x v="4"/>
    <x v="0"/>
    <d v="2014-02-12T00:00:00"/>
    <x v="0"/>
    <x v="38"/>
    <x v="1"/>
    <x v="0"/>
    <m/>
  </r>
  <r>
    <n v="3044"/>
    <s v="Ayuda telefon maestro  Cristian Araya celular 92226994"/>
    <s v="Iturrieta Silva, Hector, CAM"/>
    <d v="2014-02-11T00:00:00"/>
    <x v="0"/>
    <d v="2014-02-11T00:00:00"/>
    <x v="23"/>
    <x v="0"/>
    <x v="4"/>
    <x v="0"/>
    <d v="2014-02-12T00:00:00"/>
    <x v="0"/>
    <x v="38"/>
    <x v="1"/>
    <x v="0"/>
    <m/>
  </r>
  <r>
    <n v="3043"/>
    <s v="Solicitud de minutos"/>
    <s v="Castro Altamirano, Miguel Angel, CAM"/>
    <d v="2014-02-10T00:00:00"/>
    <x v="0"/>
    <d v="2014-02-11T00:00:00"/>
    <x v="23"/>
    <x v="0"/>
    <x v="4"/>
    <x v="0"/>
    <d v="2014-02-11T00:00:00"/>
    <x v="0"/>
    <x v="38"/>
    <x v="1"/>
    <x v="0"/>
    <m/>
  </r>
  <r>
    <n v="3042"/>
    <s v="minutos"/>
    <s v="Sepulveda Salas, Vladimir Arnoldo, CAM"/>
    <d v="2014-02-10T00:00:00"/>
    <x v="0"/>
    <d v="2014-02-10T00:00:00"/>
    <x v="23"/>
    <x v="0"/>
    <x v="4"/>
    <x v="0"/>
    <d v="2014-02-11T00:00:00"/>
    <x v="0"/>
    <x v="38"/>
    <x v="1"/>
    <x v="0"/>
    <m/>
  </r>
  <r>
    <n v="3041"/>
    <s v="Skype Corporativo"/>
    <s v="Puchi Mellado, Consuelo Elizabeth, CAM"/>
    <d v="2014-02-10T00:00:00"/>
    <x v="0"/>
    <d v="2014-02-10T00:00:00"/>
    <x v="8"/>
    <x v="1"/>
    <x v="4"/>
    <x v="0"/>
    <d v="2014-02-11T00:00:00"/>
    <x v="0"/>
    <x v="38"/>
    <x v="1"/>
    <x v="0"/>
    <m/>
  </r>
  <r>
    <n v="3040"/>
    <s v="Zarate Avila, Moises, CAM"/>
    <s v="Zarate Avila, Moises, CAM"/>
    <d v="2014-02-10T00:00:00"/>
    <x v="0"/>
    <d v="2014-02-10T00:00:00"/>
    <x v="23"/>
    <x v="0"/>
    <x v="4"/>
    <x v="0"/>
    <d v="2014-02-11T00:00:00"/>
    <x v="0"/>
    <x v="38"/>
    <x v="1"/>
    <x v="0"/>
    <m/>
  </r>
  <r>
    <n v="3039"/>
    <s v=" SOLICITUD DE GESTION - INSTALAR SAPLogon"/>
    <s v="Ruz Salinas, Richard Alberto, CAM"/>
    <d v="2014-02-10T00:00:00"/>
    <x v="0"/>
    <d v="2014-02-10T00:00:00"/>
    <x v="5"/>
    <x v="0"/>
    <x v="4"/>
    <x v="0"/>
    <d v="2014-02-11T00:00:00"/>
    <x v="0"/>
    <x v="38"/>
    <x v="1"/>
    <x v="0"/>
    <m/>
  </r>
  <r>
    <n v="3038"/>
    <s v="Minutos movil 9 162 4997"/>
    <s v="Carrasco Velarde, Luis Alberto, CAM"/>
    <d v="2014-02-10T00:00:00"/>
    <x v="0"/>
    <d v="2014-02-10T00:00:00"/>
    <x v="23"/>
    <x v="1"/>
    <x v="4"/>
    <x v="0"/>
    <d v="2014-02-11T00:00:00"/>
    <x v="0"/>
    <x v="38"/>
    <x v="1"/>
    <x v="0"/>
    <m/>
  </r>
  <r>
    <n v="3037"/>
    <s v="Configurar Anexo"/>
    <s v="Orellana Oyarce, Pedro, CAM"/>
    <d v="2014-02-10T00:00:00"/>
    <x v="0"/>
    <d v="2014-02-10T00:00:00"/>
    <x v="2"/>
    <x v="0"/>
    <x v="4"/>
    <x v="0"/>
    <d v="2014-02-11T00:00:00"/>
    <x v="0"/>
    <x v="38"/>
    <x v="1"/>
    <x v="0"/>
    <m/>
  </r>
  <r>
    <n v="3036"/>
    <s v="extravió de teléfono "/>
    <s v="Martinez Fuentealba, Victor Alonso, CAM"/>
    <d v="2014-02-10T00:00:00"/>
    <x v="0"/>
    <d v="2014-02-17T00:00:00"/>
    <x v="12"/>
    <x v="1"/>
    <x v="4"/>
    <x v="3"/>
    <d v="2014-02-19T00:00:00"/>
    <x v="0"/>
    <x v="37"/>
    <x v="1"/>
    <x v="0"/>
    <m/>
  </r>
  <r>
    <n v="3035"/>
    <s v=" Aumento minutos celular "/>
    <s v="Zepeda Perez, Rodrigo, CAM"/>
    <d v="2014-02-10T00:00:00"/>
    <x v="0"/>
    <d v="2014-02-10T00:00:00"/>
    <x v="23"/>
    <x v="1"/>
    <x v="4"/>
    <x v="0"/>
    <d v="2014-02-11T00:00:00"/>
    <x v="0"/>
    <x v="38"/>
    <x v="1"/>
    <x v="0"/>
    <m/>
  </r>
  <r>
    <n v="3034"/>
    <s v="reiniciar clave"/>
    <s v="Leiva Cortazar, Edgardo Andres, CAM"/>
    <d v="2014-02-10T00:00:00"/>
    <x v="0"/>
    <d v="2014-02-10T00:00:00"/>
    <x v="0"/>
    <x v="0"/>
    <x v="4"/>
    <x v="0"/>
    <d v="2014-02-11T00:00:00"/>
    <x v="0"/>
    <x v="38"/>
    <x v="1"/>
    <x v="0"/>
    <m/>
  </r>
  <r>
    <n v="3033"/>
    <s v="Clave Bloqueada"/>
    <s v="Caceres Espinosa, Raul Angel, CAM"/>
    <d v="2014-02-10T00:00:00"/>
    <x v="0"/>
    <d v="2014-02-10T00:00:00"/>
    <x v="23"/>
    <x v="0"/>
    <x v="4"/>
    <x v="0"/>
    <d v="2014-02-11T00:00:00"/>
    <x v="0"/>
    <x v="38"/>
    <x v="1"/>
    <x v="0"/>
    <m/>
  </r>
  <r>
    <n v="3032"/>
    <s v="Activar Microsim - N° Celular 92803063"/>
    <s v="Mannarelli López, Gianinna Patricia., CAM"/>
    <d v="2014-02-10T00:00:00"/>
    <x v="0"/>
    <d v="2014-02-10T00:00:00"/>
    <x v="23"/>
    <x v="0"/>
    <x v="4"/>
    <x v="0"/>
    <d v="2014-02-11T00:00:00"/>
    <x v="0"/>
    <x v="38"/>
    <x v="1"/>
    <x v="0"/>
    <m/>
  </r>
  <r>
    <n v="3031"/>
    <s v="Activar Microsim - N° Celular 92803063"/>
    <s v="Soto Silva, Rodrigo, CAM"/>
    <d v="2014-02-10T00:00:00"/>
    <x v="0"/>
    <d v="2014-02-10T00:00:00"/>
    <x v="23"/>
    <x v="1"/>
    <x v="4"/>
    <x v="0"/>
    <d v="2014-02-11T00:00:00"/>
    <x v="0"/>
    <x v="38"/>
    <x v="1"/>
    <x v="0"/>
    <m/>
  </r>
  <r>
    <n v="3030"/>
    <s v="estitucion de Minutos"/>
    <s v="Lagos Acuña, Christopher Joseph, CAM"/>
    <d v="2014-02-10T00:00:00"/>
    <x v="0"/>
    <d v="2014-02-10T00:00:00"/>
    <x v="23"/>
    <x v="0"/>
    <x v="4"/>
    <x v="0"/>
    <d v="2014-02-11T00:00:00"/>
    <x v="0"/>
    <x v="38"/>
    <x v="1"/>
    <x v="0"/>
    <m/>
  </r>
  <r>
    <n v="3029"/>
    <s v="PAC"/>
    <s v="Contreras Orellana, Paulo Alberto, CAM"/>
    <d v="2014-02-10T00:00:00"/>
    <x v="0"/>
    <d v="2014-02-10T00:00:00"/>
    <x v="16"/>
    <x v="1"/>
    <x v="4"/>
    <x v="5"/>
    <d v="2014-02-14T00:00:00"/>
    <x v="0"/>
    <x v="38"/>
    <x v="1"/>
    <x v="0"/>
    <m/>
  </r>
  <r>
    <n v="3028"/>
    <s v="Habilitar Anexo"/>
    <s v="Coronado Nuñez, Juan Luis, CAM"/>
    <d v="2014-02-10T00:00:00"/>
    <x v="0"/>
    <d v="2014-02-10T00:00:00"/>
    <x v="2"/>
    <x v="0"/>
    <x v="4"/>
    <x v="0"/>
    <d v="2014-02-11T00:00:00"/>
    <x v="0"/>
    <x v="38"/>
    <x v="1"/>
    <x v="0"/>
    <m/>
  </r>
  <r>
    <n v="3027"/>
    <s v="Minutos Adicionales"/>
    <s v="Hernandez Briones, Hans Alejandro, CAM"/>
    <d v="2014-02-07T00:00:00"/>
    <x v="0"/>
    <d v="2014-02-07T00:00:00"/>
    <x v="23"/>
    <x v="1"/>
    <x v="4"/>
    <x v="0"/>
    <d v="2014-02-10T00:00:00"/>
    <x v="0"/>
    <x v="38"/>
    <x v="1"/>
    <x v="0"/>
    <m/>
  </r>
  <r>
    <n v="3026"/>
    <s v="por favor habilitar minutos disponibles :)"/>
    <s v="Schmidt Contreras, Ingrid Angélica, CAM"/>
    <d v="2014-02-07T00:00:00"/>
    <x v="0"/>
    <d v="2014-02-07T00:00:00"/>
    <x v="23"/>
    <x v="1"/>
    <x v="4"/>
    <x v="0"/>
    <d v="2014-02-10T00:00:00"/>
    <x v="0"/>
    <x v="38"/>
    <x v="1"/>
    <x v="0"/>
    <m/>
  </r>
  <r>
    <n v="3025"/>
    <s v="Solicita restituir minutos On Net"/>
    <s v="Hormazábal Ortiz, Leonardo Antonio, CAM"/>
    <d v="2014-02-07T00:00:00"/>
    <x v="0"/>
    <d v="2014-02-07T00:00:00"/>
    <x v="23"/>
    <x v="0"/>
    <x v="4"/>
    <x v="0"/>
    <d v="2014-02-10T00:00:00"/>
    <x v="0"/>
    <x v="38"/>
    <x v="1"/>
    <x v="0"/>
    <m/>
  </r>
  <r>
    <n v="3024"/>
    <s v="Solicitud Mario Medrano 20140214"/>
    <s v="Valdes Navarrete, David Exequiel, CAM"/>
    <d v="2014-02-10T00:00:00"/>
    <x v="0"/>
    <d v="2014-02-10T00:00:00"/>
    <x v="23"/>
    <x v="0"/>
    <x v="4"/>
    <x v="0"/>
    <d v="2014-02-11T00:00:00"/>
    <x v="0"/>
    <x v="38"/>
    <x v="1"/>
    <x v="0"/>
    <m/>
  </r>
  <r>
    <n v="3023"/>
    <s v="Solicitud David Valdés 20140210"/>
    <s v="Valdes Navarrete, David Exequiel, CAM"/>
    <d v="2014-02-10T00:00:00"/>
    <x v="0"/>
    <d v="2014-02-10T00:00:00"/>
    <x v="23"/>
    <x v="0"/>
    <x v="4"/>
    <x v="0"/>
    <d v="2014-02-11T00:00:00"/>
    <x v="0"/>
    <x v="38"/>
    <x v="1"/>
    <x v="0"/>
    <m/>
  </r>
  <r>
    <n v="3022"/>
    <s v="Restitucion de Minutos "/>
    <s v="Lagos Acuña, Christopher Joseph, CAM"/>
    <d v="2014-02-10T00:00:00"/>
    <x v="0"/>
    <d v="2014-02-10T00:00:00"/>
    <x v="23"/>
    <x v="0"/>
    <x v="4"/>
    <x v="0"/>
    <d v="2014-02-11T00:00:00"/>
    <x v="0"/>
    <x v="38"/>
    <x v="1"/>
    <x v="0"/>
    <m/>
  </r>
  <r>
    <n v="3021"/>
    <s v="Bloquear celular"/>
    <s v="Brantt Zumarán, Claudia Andrea, CAM"/>
    <d v="2014-02-10T00:00:00"/>
    <x v="0"/>
    <d v="2014-02-10T00:00:00"/>
    <x v="23"/>
    <x v="0"/>
    <x v="4"/>
    <x v="0"/>
    <d v="2014-02-11T00:00:00"/>
    <x v="0"/>
    <x v="38"/>
    <x v="1"/>
    <x v="0"/>
    <m/>
  </r>
  <r>
    <n v="3020"/>
    <s v="Devolución minutos compañia Boris Barraza"/>
    <s v="Barraza Ramos, Boris, CAM"/>
    <d v="2014-02-10T00:00:00"/>
    <x v="0"/>
    <d v="2014-02-10T00:00:00"/>
    <x v="23"/>
    <x v="0"/>
    <x v="4"/>
    <x v="0"/>
    <d v="2014-02-11T00:00:00"/>
    <x v="0"/>
    <x v="38"/>
    <x v="1"/>
    <x v="0"/>
    <m/>
  </r>
  <r>
    <n v="3019"/>
    <s v="Devolución minutos compañia Mauricio Morales"/>
    <s v="Morales Diaz, Mauricio Enrique, CAM"/>
    <d v="2014-02-10T00:00:00"/>
    <x v="0"/>
    <d v="2014-02-10T00:00:00"/>
    <x v="23"/>
    <x v="0"/>
    <x v="4"/>
    <x v="0"/>
    <d v="2014-02-11T00:00:00"/>
    <x v="0"/>
    <x v="38"/>
    <x v="1"/>
    <x v="0"/>
    <m/>
  </r>
  <r>
    <n v="3018"/>
    <s v="Acceso Oracle -Ibarra Quiñinao, Juan Pablo, CAM"/>
    <s v="Ibarra Quiñinao, Juan Pablo, CAM"/>
    <d v="2014-02-10T00:00:00"/>
    <x v="0"/>
    <d v="2014-02-10T00:00:00"/>
    <x v="5"/>
    <x v="0"/>
    <x v="4"/>
    <x v="0"/>
    <d v="2014-02-11T00:00:00"/>
    <x v="0"/>
    <x v="38"/>
    <x v="1"/>
    <x v="0"/>
    <m/>
  </r>
  <r>
    <n v="3017"/>
    <s v="Ingreso RR.HH."/>
    <s v="Dossi Muñoz, Carolina, CAM"/>
    <d v="2014-02-10T00:00:00"/>
    <x v="0"/>
    <d v="2014-02-10T00:00:00"/>
    <x v="0"/>
    <x v="0"/>
    <x v="4"/>
    <x v="0"/>
    <d v="2014-02-11T00:00:00"/>
    <x v="0"/>
    <x v="38"/>
    <x v="1"/>
    <x v="0"/>
    <m/>
  </r>
  <r>
    <n v="3016"/>
    <s v="Carga de Minutos On net - 74318253"/>
    <s v="Caceres Sarabia, Francisco Antonio, CAM"/>
    <d v="2014-02-10T00:00:00"/>
    <x v="0"/>
    <d v="2014-02-10T00:00:00"/>
    <x v="23"/>
    <x v="1"/>
    <x v="4"/>
    <x v="0"/>
    <d v="2014-02-11T00:00:00"/>
    <x v="0"/>
    <x v="38"/>
    <x v="1"/>
    <x v="0"/>
    <m/>
  </r>
  <r>
    <n v="3015"/>
    <s v="Restitución de minutos on-net"/>
    <s v="Elgueta Rojas, Deborah Lisset, CAM"/>
    <d v="2014-02-07T00:00:00"/>
    <x v="0"/>
    <d v="2014-02-07T00:00:00"/>
    <x v="23"/>
    <x v="0"/>
    <x v="4"/>
    <x v="0"/>
    <d v="2014-02-10T00:00:00"/>
    <x v="0"/>
    <x v="38"/>
    <x v="1"/>
    <x v="0"/>
    <m/>
  </r>
  <r>
    <n v="3014"/>
    <s v="Solicitud de mayor capacidad para enviar Fotografias."/>
    <s v="Varas Monasterio, Ricardo Estaban, CAM"/>
    <d v="2014-02-07T00:00:00"/>
    <x v="0"/>
    <d v="2014-02-07T00:00:00"/>
    <x v="7"/>
    <x v="0"/>
    <x v="4"/>
    <x v="0"/>
    <d v="2014-02-10T00:00:00"/>
    <x v="0"/>
    <x v="38"/>
    <x v="1"/>
    <x v="0"/>
    <m/>
  </r>
  <r>
    <n v="3013"/>
    <s v="TONER IMPRESORA RICOH Aficio MP 2352 PCL 6   Zenteno 1"/>
    <s v="Tapia González, Magda Grizel, CAM"/>
    <d v="2014-02-07T00:00:00"/>
    <x v="0"/>
    <d v="2014-02-07T00:00:00"/>
    <x v="3"/>
    <x v="0"/>
    <x v="4"/>
    <x v="0"/>
    <d v="2014-02-10T00:00:00"/>
    <x v="0"/>
    <x v="38"/>
    <x v="1"/>
    <x v="0"/>
    <m/>
  </r>
  <r>
    <n v="3012"/>
    <s v="Delivery Status Notification (Failure)"/>
    <s v="Caraa Carraha, Paula, CAM"/>
    <d v="2014-02-07T00:00:00"/>
    <x v="0"/>
    <d v="2014-02-07T00:00:00"/>
    <x v="0"/>
    <x v="0"/>
    <x v="4"/>
    <x v="0"/>
    <d v="2014-02-10T00:00:00"/>
    <x v="0"/>
    <x v="38"/>
    <x v="1"/>
    <x v="0"/>
    <m/>
  </r>
  <r>
    <n v="3011"/>
    <s v="Problemas con el anexo."/>
    <s v="Rozas Palomino, Paola Valezka, CAM"/>
    <d v="2014-02-07T00:00:00"/>
    <x v="0"/>
    <d v="2014-02-07T00:00:00"/>
    <x v="2"/>
    <x v="0"/>
    <x v="4"/>
    <x v="0"/>
    <d v="2014-02-10T00:00:00"/>
    <x v="0"/>
    <x v="38"/>
    <x v="1"/>
    <x v="0"/>
    <m/>
  </r>
  <r>
    <n v="3010"/>
    <s v="Solicita plan de datos"/>
    <s v="Orellana Sepulveda, Andres Alejandro, CAM"/>
    <d v="2014-02-07T00:00:00"/>
    <x v="0"/>
    <d v="2014-02-10T00:00:00"/>
    <x v="23"/>
    <x v="0"/>
    <x v="4"/>
    <x v="0"/>
    <d v="2014-02-10T00:00:00"/>
    <x v="0"/>
    <x v="38"/>
    <x v="1"/>
    <x v="0"/>
    <m/>
  </r>
  <r>
    <n v="3009"/>
    <s v="Solicita plan de datos"/>
    <s v="Orellana Sepulveda, Andres Alejandro, CAM"/>
    <d v="2014-02-07T00:00:00"/>
    <x v="0"/>
    <d v="2014-02-11T00:00:00"/>
    <x v="23"/>
    <x v="0"/>
    <x v="4"/>
    <x v="0"/>
    <d v="2014-02-10T00:00:00"/>
    <x v="0"/>
    <x v="38"/>
    <x v="1"/>
    <x v="3"/>
    <m/>
  </r>
  <r>
    <n v="3008"/>
    <s v="Solicitud de Minutos.xls"/>
    <s v="Zarate Avila, Moises, CAM"/>
    <d v="2014-02-07T00:00:00"/>
    <x v="0"/>
    <d v="2014-02-07T00:00:00"/>
    <x v="23"/>
    <x v="0"/>
    <x v="4"/>
    <x v="0"/>
    <d v="2014-02-10T00:00:00"/>
    <x v="0"/>
    <x v="38"/>
    <x v="1"/>
    <x v="0"/>
    <m/>
  </r>
  <r>
    <n v="3007"/>
    <s v="REASIGNAR MINUTOS"/>
    <s v="Valdes Navarrete, David Exequiel, CAM"/>
    <d v="2014-02-06T00:00:00"/>
    <x v="0"/>
    <d v="2014-02-06T00:00:00"/>
    <x v="23"/>
    <x v="0"/>
    <x v="4"/>
    <x v="0"/>
    <d v="2014-02-07T00:00:00"/>
    <x v="0"/>
    <x v="4"/>
    <x v="1"/>
    <x v="0"/>
    <m/>
  </r>
  <r>
    <n v="3006"/>
    <s v="Solicitud de configuracion de scanner"/>
    <s v="Escobar Pizarro, Jeannette Alejandra, CAM"/>
    <d v="2014-02-06T00:00:00"/>
    <x v="0"/>
    <d v="2014-02-06T00:00:00"/>
    <x v="0"/>
    <x v="0"/>
    <x v="4"/>
    <x v="0"/>
    <d v="2014-02-07T00:00:00"/>
    <x v="0"/>
    <x v="4"/>
    <x v="1"/>
    <x v="0"/>
    <m/>
  </r>
  <r>
    <n v="3005"/>
    <s v="anexo para larga distancia Perú"/>
    <s v="Gonzalez R., Enrique, CAM"/>
    <d v="2014-02-06T00:00:00"/>
    <x v="2"/>
    <d v="2014-02-06T00:00:00"/>
    <x v="2"/>
    <x v="1"/>
    <x v="4"/>
    <x v="0"/>
    <d v="2014-02-07T00:00:00"/>
    <x v="0"/>
    <x v="4"/>
    <x v="1"/>
    <x v="0"/>
    <m/>
  </r>
  <r>
    <n v="3004"/>
    <s v="toner impresora blanco y negro de área comercial y RRHH"/>
    <s v="Caraa Carraha, Paula, CAM"/>
    <d v="2014-02-06T00:00:00"/>
    <x v="0"/>
    <d v="2014-02-06T00:00:00"/>
    <x v="3"/>
    <x v="0"/>
    <x v="4"/>
    <x v="0"/>
    <d v="2014-02-07T00:00:00"/>
    <x v="0"/>
    <x v="4"/>
    <x v="1"/>
    <x v="0"/>
    <m/>
  </r>
  <r>
    <n v="3003"/>
    <s v="Baja de usuario Alvaro Alfaro."/>
    <s v="Abarca Cerda, Cristian Andres, CAM"/>
    <d v="2014-02-05T00:00:00"/>
    <x v="0"/>
    <d v="2014-02-06T00:00:00"/>
    <x v="21"/>
    <x v="1"/>
    <x v="4"/>
    <x v="0"/>
    <d v="2014-02-06T00:00:00"/>
    <x v="0"/>
    <x v="4"/>
    <x v="1"/>
    <x v="0"/>
    <m/>
  </r>
  <r>
    <n v="3002"/>
    <s v="Enviando por correo electrónico: Respaldo correos dic 2013"/>
    <s v="Daza Espinoza, Maris Alejandra, CAM"/>
    <d v="2014-02-06T00:00:00"/>
    <x v="0"/>
    <d v="2014-02-06T00:00:00"/>
    <x v="8"/>
    <x v="1"/>
    <x v="4"/>
    <x v="0"/>
    <d v="2014-02-07T00:00:00"/>
    <x v="0"/>
    <x v="4"/>
    <x v="1"/>
    <x v="0"/>
    <m/>
  </r>
  <r>
    <n v="3001"/>
    <s v="Aumento Temporal de Minutos MOM"/>
    <s v="Diaz Castro, Olivier Guillermo, CAM"/>
    <d v="2014-02-06T00:00:00"/>
    <x v="0"/>
    <d v="2014-02-06T00:00:00"/>
    <x v="23"/>
    <x v="0"/>
    <x v="4"/>
    <x v="0"/>
    <d v="2014-02-07T00:00:00"/>
    <x v="0"/>
    <x v="4"/>
    <x v="1"/>
    <x v="0"/>
    <m/>
  </r>
  <r>
    <n v="3000"/>
    <s v="Autorización Celulares proceso SOT"/>
    <s v="Parada Vizcaino, Martha Cecilia, CAM"/>
    <d v="2014-02-06T00:00:00"/>
    <x v="0"/>
    <d v="2014-02-10T00:00:00"/>
    <x v="12"/>
    <x v="0"/>
    <x v="4"/>
    <x v="3"/>
    <d v="2014-02-17T00:00:00"/>
    <x v="0"/>
    <x v="37"/>
    <x v="1"/>
    <x v="0"/>
    <m/>
  </r>
  <r>
    <n v="2999"/>
    <s v="TELEFONO VERONICA MILLAR MAIPU"/>
    <s v="Belmar Ramirez, Nelson Andres, CAM"/>
    <d v="2014-02-06T00:00:00"/>
    <x v="0"/>
    <d v="2014-02-06T00:00:00"/>
    <x v="12"/>
    <x v="0"/>
    <x v="4"/>
    <x v="3"/>
    <d v="2014-02-17T00:00:00"/>
    <x v="0"/>
    <x v="37"/>
    <x v="1"/>
    <x v="0"/>
    <m/>
  </r>
  <r>
    <n v="2998"/>
    <s v="PDM CON PREPBLEMAS"/>
    <s v="Reyes Castro, Esteban Javier, EXTERNO"/>
    <d v="2014-02-06T00:00:00"/>
    <x v="0"/>
    <d v="2014-02-06T00:00:00"/>
    <x v="5"/>
    <x v="1"/>
    <x v="4"/>
    <x v="0"/>
    <d v="2014-02-07T00:00:00"/>
    <x v="0"/>
    <x v="4"/>
    <x v="1"/>
    <x v="0"/>
    <m/>
  </r>
  <r>
    <n v="2997"/>
    <s v="Teclado se salta"/>
    <s v="Vasquez Ramirez, Enzo Omar, CAM"/>
    <d v="2014-02-06T00:00:00"/>
    <x v="0"/>
    <d v="2014-02-06T00:00:00"/>
    <x v="4"/>
    <x v="0"/>
    <x v="4"/>
    <x v="1"/>
    <d v="2014-02-11T00:00:00"/>
    <x v="0"/>
    <x v="38"/>
    <x v="1"/>
    <x v="0"/>
    <m/>
  </r>
  <r>
    <n v="2996"/>
    <s v="Habilitacion de Telefono Motorola"/>
    <s v="Diaz Letelier, Vladimir Andres, CAM"/>
    <d v="2014-02-06T00:00:00"/>
    <x v="0"/>
    <d v="2014-02-06T00:00:00"/>
    <x v="23"/>
    <x v="0"/>
    <x v="4"/>
    <x v="0"/>
    <d v="2014-02-07T00:00:00"/>
    <x v="0"/>
    <x v="4"/>
    <x v="1"/>
    <x v="0"/>
    <m/>
  </r>
  <r>
    <n v="2995"/>
    <s v="Acceso carpeta compartida"/>
    <s v="Vasquez Opazo, Maria Jose, CAM"/>
    <d v="2014-02-06T00:00:00"/>
    <x v="0"/>
    <d v="2014-02-06T00:00:00"/>
    <x v="7"/>
    <x v="0"/>
    <x v="4"/>
    <x v="0"/>
    <d v="2014-02-07T00:00:00"/>
    <x v="0"/>
    <x v="4"/>
    <x v="1"/>
    <x v="0"/>
    <m/>
  </r>
  <r>
    <n v="2994"/>
    <s v="Alta Cuenta Corporativa AD y Exchange"/>
    <s v="Castro Marchant, Jorge, CAM"/>
    <d v="2014-02-06T00:00:00"/>
    <x v="0"/>
    <d v="2014-02-06T00:00:00"/>
    <x v="0"/>
    <x v="0"/>
    <x v="4"/>
    <x v="0"/>
    <d v="2014-02-07T00:00:00"/>
    <x v="0"/>
    <x v="4"/>
    <x v="1"/>
    <x v="0"/>
    <m/>
  </r>
  <r>
    <n v="2993"/>
    <s v="Reiniciar Clave"/>
    <s v="Salinas Bustos, Max Leonardo, CAM"/>
    <d v="2014-02-06T00:00:00"/>
    <x v="0"/>
    <d v="2014-02-06T00:00:00"/>
    <x v="0"/>
    <x v="1"/>
    <x v="4"/>
    <x v="0"/>
    <d v="2014-02-07T00:00:00"/>
    <x v="0"/>
    <x v="4"/>
    <x v="1"/>
    <x v="0"/>
    <m/>
  </r>
  <r>
    <n v="2992"/>
    <s v="Reposición de minutos On net"/>
    <s v="Abrigo Elgueda, Juan Andres, CAM"/>
    <d v="2014-02-06T00:00:00"/>
    <x v="0"/>
    <d v="2014-02-06T00:00:00"/>
    <x v="23"/>
    <x v="0"/>
    <x v="4"/>
    <x v="0"/>
    <d v="2014-02-07T00:00:00"/>
    <x v="0"/>
    <x v="4"/>
    <x v="1"/>
    <x v="0"/>
    <m/>
  </r>
  <r>
    <n v="2991"/>
    <s v="minutos"/>
    <s v="Soto Aranguiz, Francisco Javier, CAM"/>
    <d v="2014-02-06T00:00:00"/>
    <x v="0"/>
    <d v="2014-02-06T00:00:00"/>
    <x v="23"/>
    <x v="0"/>
    <x v="4"/>
    <x v="0"/>
    <d v="2014-02-07T00:00:00"/>
    <x v="0"/>
    <x v="4"/>
    <x v="1"/>
    <x v="0"/>
    <m/>
  </r>
  <r>
    <n v="2990"/>
    <s v="Solicitud Celular Andres Santibañez"/>
    <s v="Duarte Fuentes, Luis Alfredo, CAM"/>
    <d v="2014-02-05T00:00:00"/>
    <x v="0"/>
    <d v="2014-02-06T00:00:00"/>
    <x v="12"/>
    <x v="0"/>
    <x v="4"/>
    <x v="3"/>
    <d v="2014-02-14T00:00:00"/>
    <x v="0"/>
    <x v="38"/>
    <x v="1"/>
    <x v="0"/>
    <m/>
  </r>
  <r>
    <n v="2989"/>
    <s v="Desbloqueo Clave PC Activo 110194"/>
    <s v="Castro Marchant, Jorge, CAM"/>
    <d v="2014-02-06T00:00:00"/>
    <x v="0"/>
    <d v="2014-02-06T00:00:00"/>
    <x v="0"/>
    <x v="0"/>
    <x v="4"/>
    <x v="0"/>
    <d v="2014-02-07T00:00:00"/>
    <x v="0"/>
    <x v="4"/>
    <x v="1"/>
    <x v="0"/>
    <m/>
  </r>
  <r>
    <n v="2988"/>
    <s v="DND Activo - Anexo 7819"/>
    <s v="Albornoz Chavez, Carlos Martin, CAM"/>
    <d v="2014-02-06T00:00:00"/>
    <x v="0"/>
    <d v="2014-02-06T00:00:00"/>
    <x v="2"/>
    <x v="1"/>
    <x v="4"/>
    <x v="0"/>
    <d v="2014-02-07T00:00:00"/>
    <x v="0"/>
    <x v="4"/>
    <x v="1"/>
    <x v="0"/>
    <m/>
  </r>
  <r>
    <n v="2987"/>
    <s v="Solicita reposicion de minutos"/>
    <s v="Pavez Torres, Hector Alejandro, CAM"/>
    <d v="2014-02-06T00:00:00"/>
    <x v="0"/>
    <d v="2014-02-06T00:00:00"/>
    <x v="23"/>
    <x v="0"/>
    <x v="4"/>
    <x v="0"/>
    <d v="2014-02-07T00:00:00"/>
    <x v="0"/>
    <x v="4"/>
    <x v="1"/>
    <x v="0"/>
    <m/>
  </r>
  <r>
    <n v="2986"/>
    <s v="don david  uregente se me acabaron los minutos apruebe los minutos R"/>
    <s v="Medrano Ortega, Mario Ariel, CAM"/>
    <d v="2014-02-06T00:00:00"/>
    <x v="0"/>
    <d v="2014-02-06T00:00:00"/>
    <x v="23"/>
    <x v="0"/>
    <x v="4"/>
    <x v="0"/>
    <d v="2014-02-07T00:00:00"/>
    <x v="0"/>
    <x v="4"/>
    <x v="1"/>
    <x v="0"/>
    <m/>
  </r>
  <r>
    <n v="2985"/>
    <s v="Carta Desvinculación Nicolás Encina"/>
    <s v="Diaz Castro, Olivier Guillermo, CAM"/>
    <d v="2014-02-04T00:00:00"/>
    <x v="0"/>
    <d v="2014-02-10T00:00:00"/>
    <x v="12"/>
    <x v="0"/>
    <x v="4"/>
    <x v="3"/>
    <d v="2014-02-13T00:00:00"/>
    <x v="0"/>
    <x v="38"/>
    <x v="1"/>
    <x v="0"/>
    <m/>
  </r>
  <r>
    <n v="2984"/>
    <s v="Activar Microsim - N° Celular 94691328"/>
    <s v="Rojas Solis, Eladio Andres, CAM"/>
    <d v="2014-02-05T00:00:00"/>
    <x v="0"/>
    <d v="2014-02-05T00:00:00"/>
    <x v="23"/>
    <x v="0"/>
    <x v="4"/>
    <x v="0"/>
    <d v="2014-02-06T00:00:00"/>
    <x v="0"/>
    <x v="4"/>
    <x v="1"/>
    <x v="0"/>
    <m/>
  </r>
  <r>
    <n v="2983"/>
    <s v="Problemas con citas"/>
    <s v="Meza Madariaga, Daniella Fernanda, CAM"/>
    <d v="2014-02-05T00:00:00"/>
    <x v="0"/>
    <d v="2014-02-05T00:00:00"/>
    <x v="0"/>
    <x v="1"/>
    <x v="4"/>
    <x v="0"/>
    <d v="2014-02-06T00:00:00"/>
    <x v="0"/>
    <x v="4"/>
    <x v="1"/>
    <x v="0"/>
    <m/>
  </r>
  <r>
    <n v="2982"/>
    <s v="Plataformar NTB - Gcia. Op. GEFM"/>
    <s v="Morales Diaz, Mauricio Enrique, CAM"/>
    <d v="2014-02-05T00:00:00"/>
    <x v="0"/>
    <d v="2014-02-05T00:00:00"/>
    <x v="20"/>
    <x v="0"/>
    <x v="4"/>
    <x v="5"/>
    <d v="2014-02-11T00:00:00"/>
    <x v="0"/>
    <x v="38"/>
    <x v="1"/>
    <x v="0"/>
    <m/>
  </r>
  <r>
    <n v="2981"/>
    <s v="Plataformar NTB - Gcia. Op. JERM"/>
    <s v="Morales Diaz, Mauricio Enrique, CAM"/>
    <d v="2014-02-05T00:00:00"/>
    <x v="0"/>
    <d v="2014-02-05T00:00:00"/>
    <x v="20"/>
    <x v="0"/>
    <x v="4"/>
    <x v="5"/>
    <d v="2014-02-11T00:00:00"/>
    <x v="0"/>
    <x v="38"/>
    <x v="1"/>
    <x v="0"/>
    <m/>
  </r>
  <r>
    <n v="2980"/>
    <s v="Impresora"/>
    <s v="Olguin Saavedra, Jennifer Pamela, EXTERNO"/>
    <d v="2014-02-05T00:00:00"/>
    <x v="0"/>
    <d v="2014-02-05T00:00:00"/>
    <x v="3"/>
    <x v="0"/>
    <x v="4"/>
    <x v="0"/>
    <d v="2014-02-06T00:00:00"/>
    <x v="0"/>
    <x v="4"/>
    <x v="1"/>
    <x v="0"/>
    <m/>
  </r>
  <r>
    <n v="2979"/>
    <s v="Plataformar PC - Gcia. Op. LAAS"/>
    <s v="Morales Diaz, Mauricio Enrique, CAM"/>
    <d v="2014-02-05T00:00:00"/>
    <x v="0"/>
    <d v="2014-02-05T00:00:00"/>
    <x v="20"/>
    <x v="0"/>
    <x v="4"/>
    <x v="5"/>
    <d v="2014-02-11T00:00:00"/>
    <x v="0"/>
    <x v="38"/>
    <x v="1"/>
    <x v="0"/>
    <m/>
  </r>
  <r>
    <n v="2978"/>
    <s v="Plataformar PC - Gcia. Op. JPRA"/>
    <s v="Morales Diaz, Mauricio Enrique, CAM"/>
    <d v="2014-02-05T00:00:00"/>
    <x v="0"/>
    <d v="2014-02-05T00:00:00"/>
    <x v="20"/>
    <x v="0"/>
    <x v="4"/>
    <x v="5"/>
    <d v="2014-02-11T00:00:00"/>
    <x v="0"/>
    <x v="38"/>
    <x v="1"/>
    <x v="0"/>
    <m/>
  </r>
  <r>
    <n v="2977"/>
    <s v="Habiltación Salida Anexo 7492"/>
    <s v="Muñoz Contreras, Raul, CAM"/>
    <d v="2014-02-05T00:00:00"/>
    <x v="0"/>
    <d v="2014-02-05T00:00:00"/>
    <x v="2"/>
    <x v="0"/>
    <x v="4"/>
    <x v="0"/>
    <d v="2014-02-06T00:00:00"/>
    <x v="0"/>
    <x v="4"/>
    <x v="1"/>
    <x v="0"/>
    <m/>
  </r>
  <r>
    <n v="2976"/>
    <s v="Equipos de computacion para BB/OO CAM en Delegaciones"/>
    <s v="Morales Diaz, Mauricio Enrique, CAM"/>
    <d v="2014-02-03T00:00:00"/>
    <x v="0"/>
    <d v="2014-02-04T00:00:00"/>
    <x v="0"/>
    <x v="0"/>
    <x v="4"/>
    <x v="0"/>
    <d v="2014-02-04T00:00:00"/>
    <x v="0"/>
    <x v="4"/>
    <x v="1"/>
    <x v="0"/>
    <m/>
  </r>
  <r>
    <n v="2975"/>
    <s v="Minutos On Net - N° 94691356"/>
    <s v="Duarte Fuentes, Luis Alfredo, CAM"/>
    <d v="2014-02-05T00:00:00"/>
    <x v="0"/>
    <d v="2014-02-05T00:00:00"/>
    <x v="23"/>
    <x v="0"/>
    <x v="4"/>
    <x v="0"/>
    <d v="2014-02-06T00:00:00"/>
    <x v="0"/>
    <x v="4"/>
    <x v="1"/>
    <x v="0"/>
    <m/>
  </r>
  <r>
    <n v="2974"/>
    <s v="SOLICITUD CARGAS DE MINUTOS (ESTATUS)"/>
    <s v="Diaz Castro, Olivier Guillermo, CAM"/>
    <d v="2014-02-05T00:00:00"/>
    <x v="0"/>
    <d v="2014-02-05T00:00:00"/>
    <x v="23"/>
    <x v="0"/>
    <x v="4"/>
    <x v="0"/>
    <d v="2014-02-06T00:00:00"/>
    <x v="0"/>
    <x v="4"/>
    <x v="1"/>
    <x v="0"/>
    <m/>
  </r>
  <r>
    <n v="2973"/>
    <s v="Minutos NET"/>
    <s v="Morales Diaz, Mauricio Enrique, CAM"/>
    <d v="2014-02-05T00:00:00"/>
    <x v="0"/>
    <d v="2014-02-05T00:00:00"/>
    <x v="23"/>
    <x v="0"/>
    <x v="4"/>
    <x v="0"/>
    <d v="2014-02-06T00:00:00"/>
    <x v="0"/>
    <x v="4"/>
    <x v="1"/>
    <x v="0"/>
    <m/>
  </r>
  <r>
    <n v="2972"/>
    <s v="Solicitud de cambio Perfil"/>
    <s v="Morales Diaz, Mauricio Enrique, CAM"/>
    <d v="2014-02-04T00:00:00"/>
    <x v="0"/>
    <d v="2014-02-05T00:00:00"/>
    <x v="23"/>
    <x v="0"/>
    <x v="4"/>
    <x v="0"/>
    <d v="2014-02-05T00:00:00"/>
    <x v="0"/>
    <x v="4"/>
    <x v="1"/>
    <x v="0"/>
    <m/>
  </r>
  <r>
    <n v="2971"/>
    <s v="Solicita habilitar comunicación Oracle"/>
    <s v="Negrón Salazar, Milton Orlando, CAM"/>
    <d v="2014-02-05T00:00:00"/>
    <x v="0"/>
    <d v="2014-02-05T00:00:00"/>
    <x v="5"/>
    <x v="0"/>
    <x v="4"/>
    <x v="0"/>
    <d v="2014-02-06T00:00:00"/>
    <x v="0"/>
    <x v="4"/>
    <x v="1"/>
    <x v="0"/>
    <m/>
  </r>
  <r>
    <n v="2970"/>
    <s v="Restitución de minutos on-net"/>
    <s v="Elgueta Rojas, Deborah Lisset, CAM"/>
    <d v="2014-02-05T00:00:00"/>
    <x v="0"/>
    <d v="2014-02-05T00:00:00"/>
    <x v="23"/>
    <x v="0"/>
    <x v="4"/>
    <x v="0"/>
    <d v="2014-02-06T00:00:00"/>
    <x v="0"/>
    <x v="4"/>
    <x v="1"/>
    <x v="0"/>
    <m/>
  </r>
  <r>
    <n v="2969"/>
    <s v="Activar Microsim - N° Celular 94691413"/>
    <s v="Valdes Navarrete, David Exequiel, CAM"/>
    <d v="2014-02-05T00:00:00"/>
    <x v="0"/>
    <d v="2014-02-05T00:00:00"/>
    <x v="23"/>
    <x v="1"/>
    <x v="4"/>
    <x v="0"/>
    <d v="2014-02-06T00:00:00"/>
    <x v="0"/>
    <x v="4"/>
    <x v="1"/>
    <x v="0"/>
    <m/>
  </r>
  <r>
    <n v="2968"/>
    <s v="Solicitud de minutos adicionales"/>
    <s v="Zarate Avila, Moises, CAM"/>
    <d v="2014-02-05T00:00:00"/>
    <x v="0"/>
    <d v="2014-02-05T00:00:00"/>
    <x v="23"/>
    <x v="0"/>
    <x v="4"/>
    <x v="0"/>
    <d v="2014-02-06T00:00:00"/>
    <x v="0"/>
    <x v="4"/>
    <x v="1"/>
    <x v="0"/>
    <m/>
  </r>
  <r>
    <n v="2967"/>
    <s v="Activar Microsim - N° Celular 93207856"/>
    <s v="Rodriguez Kolbach, Jorge Fernando, CAM"/>
    <d v="2014-02-05T00:00:00"/>
    <x v="0"/>
    <d v="2014-02-05T00:00:00"/>
    <x v="23"/>
    <x v="1"/>
    <x v="4"/>
    <x v="0"/>
    <d v="2014-02-06T00:00:00"/>
    <x v="0"/>
    <x v="4"/>
    <x v="1"/>
    <x v="0"/>
    <m/>
  </r>
  <r>
    <n v="2966"/>
    <s v="Activar Microsim - N° Celular 89037543"/>
    <s v="Bascuñan Reyes, Juan Ignacio, CAM"/>
    <d v="2014-02-05T00:00:00"/>
    <x v="0"/>
    <d v="2014-02-05T00:00:00"/>
    <x v="23"/>
    <x v="1"/>
    <x v="4"/>
    <x v="0"/>
    <d v="2014-02-06T00:00:00"/>
    <x v="0"/>
    <x v="4"/>
    <x v="1"/>
    <x v="0"/>
    <m/>
  </r>
  <r>
    <n v="2965"/>
    <s v="Activar Microsim - N° Celular 68344559"/>
    <s v="Pavez Torres, Hector Alejandro, CAM"/>
    <d v="2014-02-05T00:00:00"/>
    <x v="0"/>
    <d v="2014-02-05T00:00:00"/>
    <x v="23"/>
    <x v="1"/>
    <x v="4"/>
    <x v="0"/>
    <d v="2014-02-06T00:00:00"/>
    <x v="0"/>
    <x v="4"/>
    <x v="1"/>
    <x v="0"/>
    <m/>
  </r>
  <r>
    <n v="2964"/>
    <s v="Activación de Minutos "/>
    <s v="Ramirez Vergara, Joseline, CAM"/>
    <d v="2014-02-05T00:00:00"/>
    <x v="0"/>
    <d v="2014-02-05T00:00:00"/>
    <x v="23"/>
    <x v="0"/>
    <x v="4"/>
    <x v="0"/>
    <d v="2014-02-06T00:00:00"/>
    <x v="0"/>
    <x v="4"/>
    <x v="1"/>
    <x v="0"/>
    <m/>
  </r>
  <r>
    <n v="2963"/>
    <s v="Activación de Minutos "/>
    <s v="Ramirez Vergara, Joseline, CAM"/>
    <d v="2014-02-05T00:00:00"/>
    <x v="2"/>
    <d v="2014-02-05T00:00:00"/>
    <x v="23"/>
    <x v="0"/>
    <x v="4"/>
    <x v="0"/>
    <d v="2014-02-06T00:00:00"/>
    <x v="0"/>
    <x v="4"/>
    <x v="1"/>
    <x v="0"/>
    <m/>
  </r>
  <r>
    <n v="2962"/>
    <s v="Alta Cuenta Corporativa AD y Exchange"/>
    <s v="Morales Diaz, Mauricio Enrique, CAM"/>
    <d v="2014-02-05T00:00:00"/>
    <x v="0"/>
    <d v="2014-02-05T00:00:00"/>
    <x v="0"/>
    <x v="0"/>
    <x v="4"/>
    <x v="0"/>
    <d v="2014-02-06T00:00:00"/>
    <x v="0"/>
    <x v="4"/>
    <x v="1"/>
    <x v="0"/>
    <m/>
  </r>
  <r>
    <n v="2961"/>
    <s v="Solicitud de minutos"/>
    <s v="Sepulveda Salas, Vladimir Arnoldo, CAM"/>
    <d v="2014-02-05T00:00:00"/>
    <x v="0"/>
    <d v="2014-02-05T00:00:00"/>
    <x v="23"/>
    <x v="0"/>
    <x v="4"/>
    <x v="0"/>
    <d v="2014-02-06T00:00:00"/>
    <x v="0"/>
    <x v="4"/>
    <x v="1"/>
    <x v="0"/>
    <m/>
  </r>
  <r>
    <n v="2960"/>
    <s v="Estimados no tengo acceso a ORACLE,  internet"/>
    <s v="Rodriguez Kolbach, Jorge Fernando, CAM"/>
    <d v="2014-02-04T00:00:00"/>
    <x v="0"/>
    <d v="2014-02-04T00:00:00"/>
    <x v="5"/>
    <x v="0"/>
    <x v="4"/>
    <x v="0"/>
    <d v="2014-02-05T00:00:00"/>
    <x v="0"/>
    <x v="4"/>
    <x v="1"/>
    <x v="0"/>
    <m/>
  </r>
  <r>
    <n v="2959"/>
    <s v="Activar llamadas LDI"/>
    <s v="Escobar Chacon, Juan Pablo, CAM"/>
    <d v="2014-02-04T00:00:00"/>
    <x v="0"/>
    <d v="2014-02-04T00:00:00"/>
    <x v="2"/>
    <x v="1"/>
    <x v="4"/>
    <x v="0"/>
    <d v="2014-02-05T00:00:00"/>
    <x v="0"/>
    <x v="4"/>
    <x v="1"/>
    <x v="0"/>
    <m/>
  </r>
  <r>
    <n v="2958"/>
    <s v="Error de conexion oracle"/>
    <s v="Carrasco Briones, Rodrigo, CAM"/>
    <d v="2014-02-04T00:00:00"/>
    <x v="0"/>
    <d v="2014-02-04T00:00:00"/>
    <x v="5"/>
    <x v="0"/>
    <x v="4"/>
    <x v="0"/>
    <d v="2014-02-05T00:00:00"/>
    <x v="0"/>
    <x v="4"/>
    <x v="1"/>
    <x v="0"/>
    <m/>
  </r>
  <r>
    <n v="2957"/>
    <s v="Comunicación vía VPN"/>
    <s v="Herrera Andrade, Carlos Omar, CAM"/>
    <d v="2014-02-04T00:00:00"/>
    <x v="0"/>
    <d v="2014-02-04T00:00:00"/>
    <x v="0"/>
    <x v="0"/>
    <x v="4"/>
    <x v="0"/>
    <d v="2014-02-05T00:00:00"/>
    <x v="0"/>
    <x v="4"/>
    <x v="1"/>
    <x v="0"/>
    <m/>
  </r>
  <r>
    <n v="2956"/>
    <s v="Sinergia"/>
    <s v="Belmar Ramirez, Nelson Andres, CAM"/>
    <d v="2014-02-04T00:00:00"/>
    <x v="0"/>
    <d v="2014-02-04T00:00:00"/>
    <x v="5"/>
    <x v="1"/>
    <x v="4"/>
    <x v="0"/>
    <d v="2014-02-05T00:00:00"/>
    <x v="0"/>
    <x v="4"/>
    <x v="1"/>
    <x v="0"/>
    <m/>
  </r>
  <r>
    <n v="2955"/>
    <s v="Anexo 7897"/>
    <s v="Alcarruz Bernal, Cristian Erwin, CAM"/>
    <d v="2014-02-04T00:00:00"/>
    <x v="0"/>
    <d v="2014-02-04T00:00:00"/>
    <x v="2"/>
    <x v="1"/>
    <x v="4"/>
    <x v="0"/>
    <d v="2014-02-05T00:00:00"/>
    <x v="0"/>
    <x v="4"/>
    <x v="1"/>
    <x v="0"/>
    <m/>
  </r>
  <r>
    <n v="2954"/>
    <s v="Habilitar Anexo Fijo"/>
    <s v="Valdes Navarrete, David Exequiel, CAM"/>
    <d v="2014-02-04T00:00:00"/>
    <x v="0"/>
    <d v="2014-02-04T00:00:00"/>
    <x v="2"/>
    <x v="1"/>
    <x v="4"/>
    <x v="0"/>
    <d v="2014-02-05T00:00:00"/>
    <x v="0"/>
    <x v="4"/>
    <x v="1"/>
    <x v="0"/>
    <m/>
  </r>
  <r>
    <n v="2953"/>
    <s v="SOLICITUD DE REASIGNACION DE MINUTOS "/>
    <s v="Valdes Navarrete, David Exequiel, CAM"/>
    <d v="2014-02-04T00:00:00"/>
    <x v="0"/>
    <d v="2014-02-04T00:00:00"/>
    <x v="23"/>
    <x v="0"/>
    <x v="4"/>
    <x v="0"/>
    <d v="2014-02-05T00:00:00"/>
    <x v="0"/>
    <x v="4"/>
    <x v="1"/>
    <x v="0"/>
    <m/>
  </r>
  <r>
    <n v="2952"/>
    <s v="TCKET 776979 - AD REGISTRO DE HOST  "/>
    <s v="Técnico Mesa de Ayuda, Externo"/>
    <d v="2014-02-04T00:00:00"/>
    <x v="0"/>
    <d v="2014-02-04T00:00:00"/>
    <x v="0"/>
    <x v="0"/>
    <x v="4"/>
    <x v="0"/>
    <d v="2014-02-05T00:00:00"/>
    <x v="0"/>
    <x v="4"/>
    <x v="1"/>
    <x v="0"/>
    <m/>
  </r>
  <r>
    <n v="2951"/>
    <s v="Minutos adicionales 90153790"/>
    <s v="Morales Diaz, Mauricio Enrique, CAM"/>
    <d v="2014-02-04T00:00:00"/>
    <x v="0"/>
    <d v="2014-02-04T00:00:00"/>
    <x v="23"/>
    <x v="0"/>
    <x v="4"/>
    <x v="0"/>
    <d v="2014-02-05T00:00:00"/>
    <x v="0"/>
    <x v="4"/>
    <x v="1"/>
    <x v="0"/>
    <m/>
  </r>
  <r>
    <n v="2950"/>
    <s v="Desbloqueo Cuenta de Red"/>
    <s v="Gonzalez R., Enrique, CAM"/>
    <d v="2014-02-04T00:00:00"/>
    <x v="0"/>
    <d v="2014-02-04T00:00:00"/>
    <x v="0"/>
    <x v="0"/>
    <x v="4"/>
    <x v="0"/>
    <d v="2014-02-05T00:00:00"/>
    <x v="0"/>
    <x v="4"/>
    <x v="1"/>
    <x v="0"/>
    <m/>
  </r>
  <r>
    <n v="2949"/>
    <s v="Carga de minutos"/>
    <s v="Morales Diaz, Mauricio Enrique, CAM"/>
    <d v="2014-02-04T00:00:00"/>
    <x v="0"/>
    <d v="2014-02-04T00:00:00"/>
    <x v="23"/>
    <x v="0"/>
    <x v="4"/>
    <x v="0"/>
    <d v="2014-02-05T00:00:00"/>
    <x v="0"/>
    <x v="4"/>
    <x v="1"/>
    <x v="0"/>
    <m/>
  </r>
  <r>
    <n v="2948"/>
    <s v="Correo Nelson Soto"/>
    <s v="Riquelme Valdes, Eduardo, CAM"/>
    <d v="2014-02-04T00:00:00"/>
    <x v="2"/>
    <d v="2014-02-04T00:00:00"/>
    <x v="0"/>
    <x v="1"/>
    <x v="4"/>
    <x v="0"/>
    <d v="2014-02-05T00:00:00"/>
    <x v="0"/>
    <x v="4"/>
    <x v="1"/>
    <x v="0"/>
    <m/>
  </r>
  <r>
    <n v="2947"/>
    <s v="MINUTOS ON NET"/>
    <s v="Matus Delgado, Katherine Andrea, CAM"/>
    <d v="2014-02-04T00:00:00"/>
    <x v="0"/>
    <d v="2014-02-04T00:00:00"/>
    <x v="23"/>
    <x v="0"/>
    <x v="4"/>
    <x v="0"/>
    <d v="2014-02-05T00:00:00"/>
    <x v="0"/>
    <x v="4"/>
    <x v="1"/>
    <x v="0"/>
    <m/>
  </r>
  <r>
    <n v="2946"/>
    <s v="Restitucion de Minutos "/>
    <s v="Lagos Acuña, Christopher Joseph, CAM"/>
    <d v="2014-02-03T00:00:00"/>
    <x v="0"/>
    <d v="2014-02-03T00:00:00"/>
    <x v="23"/>
    <x v="1"/>
    <x v="4"/>
    <x v="0"/>
    <d v="2014-02-04T00:00:00"/>
    <x v="0"/>
    <x v="4"/>
    <x v="1"/>
    <x v="0"/>
    <m/>
  </r>
  <r>
    <n v="2945"/>
    <s v="Teléfonos fijos - Tarapacá "/>
    <s v="Vargas Baez, Waldemar Abelardo, CAM"/>
    <d v="2014-02-03T00:00:00"/>
    <x v="0"/>
    <d v="2014-02-03T00:00:00"/>
    <x v="11"/>
    <x v="0"/>
    <x v="4"/>
    <x v="1"/>
    <d v="2014-02-06T00:00:00"/>
    <x v="0"/>
    <x v="4"/>
    <x v="1"/>
    <x v="0"/>
    <m/>
  </r>
  <r>
    <n v="2944"/>
    <s v="Problema para transferir AP"/>
    <s v="Carrasco Briones, Rodrigo, CAM"/>
    <d v="2014-01-31T00:00:00"/>
    <x v="0"/>
    <d v="2014-01-31T00:00:00"/>
    <x v="5"/>
    <x v="0"/>
    <x v="4"/>
    <x v="0"/>
    <d v="2014-02-03T00:00:00"/>
    <x v="0"/>
    <x v="4"/>
    <x v="1"/>
    <x v="0"/>
    <m/>
  </r>
  <r>
    <n v="2943"/>
    <s v="Error al cerrar organiacion de inventario CN0"/>
    <s v="Carrasco Briones, Rodrigo, CAM"/>
    <d v="2014-02-03T00:00:00"/>
    <x v="0"/>
    <d v="2014-02-03T00:00:00"/>
    <x v="5"/>
    <x v="0"/>
    <x v="4"/>
    <x v="0"/>
    <d v="2014-02-04T00:00:00"/>
    <x v="0"/>
    <x v="4"/>
    <x v="1"/>
    <x v="0"/>
    <m/>
  </r>
  <r>
    <n v="2942"/>
    <s v=" Liberación minutos On-Net"/>
    <s v="Castro Marchant, Jorge, CAM"/>
    <d v="2014-02-03T00:00:00"/>
    <x v="0"/>
    <d v="2014-02-03T00:00:00"/>
    <x v="23"/>
    <x v="0"/>
    <x v="4"/>
    <x v="0"/>
    <d v="2014-02-04T00:00:00"/>
    <x v="0"/>
    <x v="4"/>
    <x v="1"/>
    <x v="0"/>
    <m/>
  </r>
  <r>
    <n v="2941"/>
    <s v="Telefono Red Fija con problemas"/>
    <s v="Diaz Letelier, Vladimir Andres, CAM"/>
    <d v="2014-02-03T00:00:00"/>
    <x v="0"/>
    <d v="2014-02-03T00:00:00"/>
    <x v="2"/>
    <x v="0"/>
    <x v="4"/>
    <x v="0"/>
    <d v="2014-02-04T00:00:00"/>
    <x v="0"/>
    <x v="4"/>
    <x v="1"/>
    <x v="0"/>
    <m/>
  </r>
  <r>
    <n v="2940"/>
    <s v="Correo Corporativo GPN"/>
    <s v="Vasquez Opazo, Maria Jose, CAM"/>
    <d v="2014-02-03T00:00:00"/>
    <x v="0"/>
    <d v="2014-02-03T00:00:00"/>
    <x v="0"/>
    <x v="0"/>
    <x v="4"/>
    <x v="0"/>
    <d v="2014-02-04T00:00:00"/>
    <x v="0"/>
    <x v="4"/>
    <x v="1"/>
    <x v="0"/>
    <m/>
  </r>
  <r>
    <n v="2939"/>
    <s v="Reinicio Clave"/>
    <s v="Martinez Fuentealba, Victor Alonso, CAM"/>
    <d v="2014-02-03T00:00:00"/>
    <x v="0"/>
    <d v="2014-02-03T00:00:00"/>
    <x v="0"/>
    <x v="1"/>
    <x v="4"/>
    <x v="0"/>
    <d v="2014-02-04T00:00:00"/>
    <x v="0"/>
    <x v="4"/>
    <x v="1"/>
    <x v="0"/>
    <m/>
  </r>
  <r>
    <n v="2938"/>
    <s v="Telefono Red Fija con problemas"/>
    <s v="Diaz Letelier, Vladimir Andres, CAM"/>
    <d v="2014-02-03T00:00:00"/>
    <x v="0"/>
    <d v="2014-02-03T00:00:00"/>
    <x v="2"/>
    <x v="0"/>
    <x v="4"/>
    <x v="0"/>
    <d v="2014-02-04T00:00:00"/>
    <x v="0"/>
    <x v="4"/>
    <x v="1"/>
    <x v="0"/>
    <m/>
  </r>
  <r>
    <n v="2937"/>
    <s v="Solicita habilitar sistema de respaldo Laboratorio"/>
    <s v="Pindave Olave, Rodrigo, CAM"/>
    <d v="2014-02-03T00:00:00"/>
    <x v="0"/>
    <d v="2014-02-03T00:00:00"/>
    <x v="7"/>
    <x v="1"/>
    <x v="4"/>
    <x v="0"/>
    <d v="2014-02-04T00:00:00"/>
    <x v="0"/>
    <x v="4"/>
    <x v="1"/>
    <x v="0"/>
    <m/>
  </r>
  <r>
    <n v="2936"/>
    <s v="PROBLEMAS CON ORACLE"/>
    <s v="Esparza Quiroz, Juan Israel, CAM"/>
    <d v="2014-02-03T00:00:00"/>
    <x v="0"/>
    <d v="2014-02-03T00:00:00"/>
    <x v="5"/>
    <x v="1"/>
    <x v="4"/>
    <x v="0"/>
    <d v="2014-02-04T00:00:00"/>
    <x v="0"/>
    <x v="4"/>
    <x v="1"/>
    <x v="0"/>
    <m/>
  </r>
  <r>
    <n v="2935"/>
    <s v="Creación cuenta Administrativo  "/>
    <s v="Castro Moreno, Claudio Francisco, CAM"/>
    <d v="2014-02-03T00:00:00"/>
    <x v="0"/>
    <d v="2014-02-04T00:00:00"/>
    <x v="0"/>
    <x v="0"/>
    <x v="4"/>
    <x v="0"/>
    <d v="2014-02-04T00:00:00"/>
    <x v="0"/>
    <x v="4"/>
    <x v="1"/>
    <x v="0"/>
    <m/>
  </r>
  <r>
    <n v="2934"/>
    <s v=" Celular Jose Varela movil (6-8307823) "/>
    <s v="Matus Delgado, Katherine Andrea, CAM"/>
    <d v="2014-02-03T00:00:00"/>
    <x v="0"/>
    <d v="2014-02-03T00:00:00"/>
    <x v="23"/>
    <x v="1"/>
    <x v="4"/>
    <x v="0"/>
    <d v="2014-02-04T00:00:00"/>
    <x v="0"/>
    <x v="4"/>
    <x v="1"/>
    <x v="0"/>
    <m/>
  </r>
  <r>
    <n v="2933"/>
    <s v="Minutos NET"/>
    <s v="Morales Diaz, Mauricio Enrique, CAM"/>
    <d v="2014-02-03T00:00:00"/>
    <x v="0"/>
    <d v="2014-02-03T00:00:00"/>
    <x v="23"/>
    <x v="0"/>
    <x v="4"/>
    <x v="0"/>
    <d v="2014-02-04T00:00:00"/>
    <x v="0"/>
    <x v="4"/>
    <x v="1"/>
    <x v="0"/>
    <m/>
  </r>
  <r>
    <n v="2932"/>
    <s v="Reinicio Contraseña"/>
    <s v="Sánchez Padilla, Daniel Gino, CAM"/>
    <d v="2014-02-03T00:00:00"/>
    <x v="0"/>
    <d v="2014-02-03T00:00:00"/>
    <x v="0"/>
    <x v="0"/>
    <x v="4"/>
    <x v="0"/>
    <d v="2014-02-04T00:00:00"/>
    <x v="0"/>
    <x v="4"/>
    <x v="1"/>
    <x v="0"/>
    <m/>
  </r>
  <r>
    <n v="2931"/>
    <s v="Reinicio Clave"/>
    <s v="Abarca Villena, Juan, CAM"/>
    <d v="2014-02-03T00:00:00"/>
    <x v="0"/>
    <d v="2014-02-03T00:00:00"/>
    <x v="0"/>
    <x v="0"/>
    <x v="4"/>
    <x v="0"/>
    <d v="2014-02-04T00:00:00"/>
    <x v="0"/>
    <x v="4"/>
    <x v="1"/>
    <x v="0"/>
    <m/>
  </r>
  <r>
    <n v="2930"/>
    <s v="Desbloqueo Contraseña"/>
    <s v="Labbe Rojas, Cristian Andrés, CAM"/>
    <d v="2014-02-03T00:00:00"/>
    <x v="0"/>
    <d v="2014-02-03T00:00:00"/>
    <x v="0"/>
    <x v="0"/>
    <x v="4"/>
    <x v="0"/>
    <d v="2014-02-04T00:00:00"/>
    <x v="0"/>
    <x v="4"/>
    <x v="1"/>
    <x v="0"/>
    <m/>
  </r>
  <r>
    <n v="2929"/>
    <s v="Restitución de minutos on-net"/>
    <s v="Elgueta Rojas, Deborah Lisset, CAM"/>
    <d v="2014-01-31T00:00:00"/>
    <x v="0"/>
    <d v="2014-02-03T00:00:00"/>
    <x v="23"/>
    <x v="0"/>
    <x v="4"/>
    <x v="0"/>
    <d v="2014-02-03T00:00:00"/>
    <x v="0"/>
    <x v="4"/>
    <x v="1"/>
    <x v="0"/>
    <m/>
  </r>
  <r>
    <n v="2928"/>
    <s v="HABILITACION DE TELEFONOS Y SIMCARD"/>
    <s v="Muñoz Salazar, Patricio Alejandro, CAM"/>
    <d v="2014-02-03T00:00:00"/>
    <x v="0"/>
    <d v="2014-02-03T00:00:00"/>
    <x v="23"/>
    <x v="1"/>
    <x v="4"/>
    <x v="0"/>
    <d v="2014-02-04T00:00:00"/>
    <x v="0"/>
    <x v="4"/>
    <x v="1"/>
    <x v="0"/>
    <m/>
  </r>
  <r>
    <n v="2927"/>
    <s v="Reinicio Clave"/>
    <s v="Negrón Salazar, Milton Orlando, CAM"/>
    <d v="2014-02-03T00:00:00"/>
    <x v="0"/>
    <d v="2014-02-03T00:00:00"/>
    <x v="0"/>
    <x v="1"/>
    <x v="4"/>
    <x v="0"/>
    <d v="2014-02-04T00:00:00"/>
    <x v="0"/>
    <x v="4"/>
    <x v="1"/>
    <x v="0"/>
    <m/>
  </r>
  <r>
    <n v="2926"/>
    <s v="HABILITACION DE TELEFONO y Simcard"/>
    <s v="Sepulveda Calcagno, Elias Angelo, CAM"/>
    <d v="2014-01-31T00:00:00"/>
    <x v="0"/>
    <d v="2014-01-31T00:00:00"/>
    <x v="23"/>
    <x v="0"/>
    <x v="4"/>
    <x v="0"/>
    <d v="2014-02-03T00:00:00"/>
    <x v="0"/>
    <x v="4"/>
    <x v="1"/>
    <x v="0"/>
    <m/>
  </r>
  <r>
    <n v="2925"/>
    <s v="Restitucion de Minutos "/>
    <s v="Lagos Acuña, Christopher Joseph, CAM"/>
    <d v="2014-01-31T00:00:00"/>
    <x v="0"/>
    <d v="2014-02-03T00:00:00"/>
    <x v="23"/>
    <x v="0"/>
    <x v="4"/>
    <x v="0"/>
    <d v="2014-02-03T00:00:00"/>
    <x v="0"/>
    <x v="4"/>
    <x v="1"/>
    <x v="0"/>
    <m/>
  </r>
  <r>
    <n v="2924"/>
    <s v="Contrato Padre Hurtado"/>
    <s v="Bulnes Vergara, Marco Aurelio, CAM"/>
    <d v="2014-02-03T00:00:00"/>
    <x v="0"/>
    <d v="2014-02-07T00:00:00"/>
    <x v="12"/>
    <x v="0"/>
    <x v="4"/>
    <x v="3"/>
    <d v="2014-02-12T00:00:00"/>
    <x v="0"/>
    <x v="38"/>
    <x v="1"/>
    <x v="0"/>
    <m/>
  </r>
  <r>
    <n v="2923"/>
    <s v="Minutos Net"/>
    <s v="Morales Diaz, Mauricio Enrique, CAM"/>
    <d v="2014-02-03T00:00:00"/>
    <x v="0"/>
    <d v="2014-02-03T00:00:00"/>
    <x v="23"/>
    <x v="0"/>
    <x v="4"/>
    <x v="0"/>
    <d v="2014-02-04T00:00:00"/>
    <x v="0"/>
    <x v="4"/>
    <x v="1"/>
    <x v="0"/>
    <m/>
  </r>
  <r>
    <n v="2922"/>
    <s v="minutos celular"/>
    <s v="Sepulveda Salas, Vladimir Arnoldo, CAM"/>
    <d v="2014-02-03T00:00:00"/>
    <x v="0"/>
    <d v="2014-02-03T00:00:00"/>
    <x v="23"/>
    <x v="0"/>
    <x v="4"/>
    <x v="0"/>
    <d v="2014-02-04T00:00:00"/>
    <x v="0"/>
    <x v="4"/>
    <x v="1"/>
    <x v="0"/>
    <m/>
  </r>
  <r>
    <n v="2921"/>
    <s v="BAM Corporativa - GMP"/>
    <s v="Messenger Masot, Ingrid, CAM"/>
    <d v="2014-01-31T00:00:00"/>
    <x v="0"/>
    <d v="2014-01-31T00:00:00"/>
    <x v="12"/>
    <x v="1"/>
    <x v="4"/>
    <x v="3"/>
    <d v="2014-02-11T00:00:00"/>
    <x v="0"/>
    <x v="38"/>
    <x v="1"/>
    <x v="0"/>
    <m/>
  </r>
  <r>
    <n v="2920"/>
    <s v="Activacion de SIM Nuevo Telefono"/>
    <s v="Ortiz Ceballos, José Adrian, CAM"/>
    <d v="2014-01-31T00:00:00"/>
    <x v="0"/>
    <d v="2014-01-31T00:00:00"/>
    <x v="23"/>
    <x v="0"/>
    <x v="4"/>
    <x v="0"/>
    <d v="2014-02-03T00:00:00"/>
    <x v="0"/>
    <x v="4"/>
    <x v="1"/>
    <x v="0"/>
    <m/>
  </r>
  <r>
    <n v="2919"/>
    <s v="Solicitud Restitución de minutos On net"/>
    <s v="Abrigo Elgueda, Juan Andres, CAM"/>
    <d v="2014-01-31T00:00:00"/>
    <x v="0"/>
    <d v="2014-01-31T00:00:00"/>
    <x v="23"/>
    <x v="0"/>
    <x v="4"/>
    <x v="0"/>
    <d v="2014-02-03T00:00:00"/>
    <x v="0"/>
    <x v="4"/>
    <x v="1"/>
    <x v="0"/>
    <m/>
  </r>
  <r>
    <n v="2918"/>
    <s v="Habilitación Motorola G Abonado 74318290"/>
    <s v="Diaz Castro, Olivier Guillermo, CAM"/>
    <d v="2014-01-30T00:00:00"/>
    <x v="0"/>
    <d v="2014-01-30T00:00:00"/>
    <x v="23"/>
    <x v="0"/>
    <x v="4"/>
    <x v="0"/>
    <d v="2014-01-31T00:00:00"/>
    <x v="0"/>
    <x v="39"/>
    <x v="3"/>
    <x v="0"/>
    <m/>
  </r>
  <r>
    <n v="2917"/>
    <s v="restitución de minutos."/>
    <s v="Poblete Ibarra, Constanza Antonieta, CAM"/>
    <d v="2014-01-31T00:00:00"/>
    <x v="0"/>
    <d v="2014-01-31T00:00:00"/>
    <x v="23"/>
    <x v="0"/>
    <x v="4"/>
    <x v="0"/>
    <d v="2014-02-03T00:00:00"/>
    <x v="0"/>
    <x v="4"/>
    <x v="1"/>
    <x v="0"/>
    <m/>
  </r>
  <r>
    <n v="2916"/>
    <s v="Clave Bloqueada"/>
    <s v="Herrera Barra, Tamara Cecilia, Práctica A&amp;E"/>
    <d v="2014-01-31T00:00:00"/>
    <x v="0"/>
    <d v="2014-01-31T00:00:00"/>
    <x v="0"/>
    <x v="0"/>
    <x v="4"/>
    <x v="0"/>
    <d v="2014-02-03T00:00:00"/>
    <x v="0"/>
    <x v="4"/>
    <x v="1"/>
    <x v="0"/>
    <m/>
  </r>
  <r>
    <n v="2915"/>
    <s v="Codigo Pin Puk"/>
    <s v="Marin Fernandez, Pedro Javier, CAM"/>
    <d v="2014-01-31T00:00:00"/>
    <x v="0"/>
    <d v="2014-01-31T00:00:00"/>
    <x v="23"/>
    <x v="1"/>
    <x v="4"/>
    <x v="0"/>
    <d v="2014-02-03T00:00:00"/>
    <x v="0"/>
    <x v="4"/>
    <x v="1"/>
    <x v="0"/>
    <m/>
  </r>
  <r>
    <n v="2914"/>
    <s v="Configurar Impresora - Tarapacá 1er. Piso"/>
    <s v="Zuñiga Reyes, Mauricio Alejandro, CAM"/>
    <d v="2014-01-31T00:00:00"/>
    <x v="0"/>
    <d v="2014-01-31T00:00:00"/>
    <x v="8"/>
    <x v="1"/>
    <x v="4"/>
    <x v="0"/>
    <d v="2014-02-03T00:00:00"/>
    <x v="0"/>
    <x v="4"/>
    <x v="1"/>
    <x v="0"/>
    <m/>
  </r>
  <r>
    <n v="2913"/>
    <s v="restitución de minutos."/>
    <s v="Poblete Ibarra, Constanza Antonieta, CAM"/>
    <d v="2014-01-31T00:00:00"/>
    <x v="0"/>
    <d v="2014-01-31T00:00:00"/>
    <x v="23"/>
    <x v="1"/>
    <x v="4"/>
    <x v="0"/>
    <d v="2014-02-03T00:00:00"/>
    <x v="0"/>
    <x v="4"/>
    <x v="1"/>
    <x v="0"/>
    <m/>
  </r>
  <r>
    <n v="2912"/>
    <s v="Consulta"/>
    <s v="Lagos Acuña, Christopher Joseph, CAM"/>
    <d v="2014-01-31T00:00:00"/>
    <x v="0"/>
    <d v="2014-01-31T00:00:00"/>
    <x v="23"/>
    <x v="0"/>
    <x v="4"/>
    <x v="0"/>
    <d v="2014-02-03T00:00:00"/>
    <x v="0"/>
    <x v="4"/>
    <x v="1"/>
    <x v="0"/>
    <m/>
  </r>
  <r>
    <n v="2911"/>
    <s v="anexos nuevos"/>
    <s v="Garrido Saavedra, Mario Andres, CAM"/>
    <d v="2014-01-30T00:00:00"/>
    <x v="0"/>
    <d v="2014-01-31T00:00:00"/>
    <x v="2"/>
    <x v="0"/>
    <x v="4"/>
    <x v="0"/>
    <d v="2014-01-31T00:00:00"/>
    <x v="0"/>
    <x v="39"/>
    <x v="3"/>
    <x v="0"/>
    <m/>
  </r>
  <r>
    <n v="2910"/>
    <s v="Error al abrir escritorio remoto"/>
    <s v="Salazar Acuña, Ivan Andrés, CAM"/>
    <d v="2014-01-31T00:00:00"/>
    <x v="0"/>
    <d v="2014-01-31T00:00:00"/>
    <x v="7"/>
    <x v="1"/>
    <x v="4"/>
    <x v="0"/>
    <d v="2014-02-03T00:00:00"/>
    <x v="0"/>
    <x v="4"/>
    <x v="1"/>
    <x v="0"/>
    <m/>
  </r>
  <r>
    <n v="2909"/>
    <s v="Impresora Ricoh MP201"/>
    <s v="Palma Campos, Alejandra Beatriz, CAM"/>
    <d v="2014-01-31T00:00:00"/>
    <x v="0"/>
    <d v="2014-01-31T00:00:00"/>
    <x v="3"/>
    <x v="0"/>
    <x v="4"/>
    <x v="0"/>
    <d v="2014-02-03T00:00:00"/>
    <x v="0"/>
    <x v="4"/>
    <x v="1"/>
    <x v="0"/>
    <m/>
  </r>
  <r>
    <n v="2908"/>
    <s v="Activar Microsim - N° Celular 89216698"/>
    <s v="Muñoz Contreras, Raul, CAM"/>
    <d v="2014-01-30T00:00:00"/>
    <x v="0"/>
    <d v="2014-01-30T00:00:00"/>
    <x v="23"/>
    <x v="0"/>
    <x v="4"/>
    <x v="0"/>
    <d v="2014-01-31T00:00:00"/>
    <x v="0"/>
    <x v="39"/>
    <x v="3"/>
    <x v="0"/>
    <m/>
  </r>
  <r>
    <n v="2907"/>
    <s v="Puntos de red Subterráneo"/>
    <s v="Puchi Mellado, Consuelo Elizabeth, CAM"/>
    <d v="2014-01-30T00:00:00"/>
    <x v="0"/>
    <d v="2014-01-30T00:00:00"/>
    <x v="19"/>
    <x v="0"/>
    <x v="4"/>
    <x v="1"/>
    <d v="2014-02-04T00:00:00"/>
    <x v="0"/>
    <x v="4"/>
    <x v="1"/>
    <x v="0"/>
    <m/>
  </r>
  <r>
    <n v="2906"/>
    <s v="Reinicio Clave - CL180597328"/>
    <s v="Duarte Fuentes, Luis Alfredo, CAM"/>
    <d v="2014-01-30T00:00:00"/>
    <x v="0"/>
    <d v="2014-01-30T00:00:00"/>
    <x v="0"/>
    <x v="1"/>
    <x v="4"/>
    <x v="0"/>
    <d v="2014-01-31T00:00:00"/>
    <x v="0"/>
    <x v="39"/>
    <x v="3"/>
    <x v="0"/>
    <m/>
  </r>
  <r>
    <n v="2905"/>
    <s v="MINIUTOS "/>
    <s v="Valdes Navarrete, David Exequiel, CAM"/>
    <d v="2014-01-30T00:00:00"/>
    <x v="0"/>
    <d v="2014-01-30T00:00:00"/>
    <x v="23"/>
    <x v="0"/>
    <x v="4"/>
    <x v="0"/>
    <d v="2014-01-31T00:00:00"/>
    <x v="0"/>
    <x v="39"/>
    <x v="3"/>
    <x v="0"/>
    <m/>
  </r>
  <r>
    <n v="2904"/>
    <s v="Acceso Oracle"/>
    <s v="Ibarra Quiñinao, Juan Pablo, CAM"/>
    <d v="2014-01-30T00:00:00"/>
    <x v="0"/>
    <d v="2014-01-30T00:00:00"/>
    <x v="5"/>
    <x v="0"/>
    <x v="4"/>
    <x v="0"/>
    <d v="2014-01-31T00:00:00"/>
    <x v="0"/>
    <x v="39"/>
    <x v="3"/>
    <x v="0"/>
    <m/>
  </r>
  <r>
    <n v="2903"/>
    <s v="Acceso Anexo"/>
    <s v="Garrido Saavedra, Mario Andres, CAM"/>
    <d v="2014-01-29T00:00:00"/>
    <x v="0"/>
    <d v="2014-01-30T00:00:00"/>
    <x v="2"/>
    <x v="0"/>
    <x v="4"/>
    <x v="0"/>
    <d v="2014-01-30T00:00:00"/>
    <x v="0"/>
    <x v="39"/>
    <x v="3"/>
    <x v="0"/>
    <m/>
  </r>
  <r>
    <n v="2902"/>
    <s v="Solicita reposicion de minutos"/>
    <s v="Pavez Torres, Hector Alejandro, CAM"/>
    <d v="2014-01-30T00:00:00"/>
    <x v="0"/>
    <d v="2014-01-30T00:00:00"/>
    <x v="23"/>
    <x v="0"/>
    <x v="4"/>
    <x v="0"/>
    <d v="2014-01-31T00:00:00"/>
    <x v="0"/>
    <x v="39"/>
    <x v="3"/>
    <x v="0"/>
    <m/>
  </r>
  <r>
    <n v="2901"/>
    <s v="password de computador Sr. Alex Rojas"/>
    <s v="Rojas Monsalve, Alex Eduardo A., CAM"/>
    <d v="2014-01-30T00:00:00"/>
    <x v="0"/>
    <d v="2014-01-30T00:00:00"/>
    <x v="0"/>
    <x v="1"/>
    <x v="4"/>
    <x v="0"/>
    <d v="2014-01-31T00:00:00"/>
    <x v="0"/>
    <x v="39"/>
    <x v="3"/>
    <x v="0"/>
    <m/>
  </r>
  <r>
    <n v="2900"/>
    <s v="Solicitud bloqueo línea telefónica"/>
    <s v="Jorquera Sanhueza, Jeannette del Rosario, CAM"/>
    <d v="2014-01-30T00:00:00"/>
    <x v="0"/>
    <d v="2014-01-30T00:00:00"/>
    <x v="23"/>
    <x v="0"/>
    <x v="4"/>
    <x v="0"/>
    <d v="2014-01-31T00:00:00"/>
    <x v="0"/>
    <x v="39"/>
    <x v="3"/>
    <x v="0"/>
    <m/>
  </r>
  <r>
    <n v="2899"/>
    <s v="Solicita restituir minutos On Net."/>
    <s v="Hormazábal Ortiz, Leonardo Antonio, CAM"/>
    <d v="2014-01-30T00:00:00"/>
    <x v="0"/>
    <d v="2014-01-30T00:00:00"/>
    <x v="23"/>
    <x v="0"/>
    <x v="4"/>
    <x v="0"/>
    <d v="2014-01-31T00:00:00"/>
    <x v="0"/>
    <x v="39"/>
    <x v="3"/>
    <x v="0"/>
    <m/>
  </r>
  <r>
    <n v="2898"/>
    <s v="Proceso de importación modulo AP"/>
    <s v="Martinez Muñoz, Ximena Del Rosario, CAM"/>
    <d v="2014-01-30T00:00:00"/>
    <x v="0"/>
    <d v="2014-01-30T00:00:00"/>
    <x v="5"/>
    <x v="0"/>
    <x v="4"/>
    <x v="0"/>
    <d v="2014-01-31T00:00:00"/>
    <x v="0"/>
    <x v="39"/>
    <x v="3"/>
    <x v="0"/>
    <m/>
  </r>
  <r>
    <n v="2897"/>
    <s v="activacion de celular nuevo"/>
    <s v="Soto Aranguiz, Francisco Javier, CAM"/>
    <d v="2014-01-30T00:00:00"/>
    <x v="0"/>
    <d v="2014-01-30T00:00:00"/>
    <x v="23"/>
    <x v="1"/>
    <x v="4"/>
    <x v="0"/>
    <d v="2014-01-31T00:00:00"/>
    <x v="0"/>
    <x v="39"/>
    <x v="3"/>
    <x v="0"/>
    <m/>
  </r>
  <r>
    <n v="2896"/>
    <s v="Minutos adicionales"/>
    <s v="Morales Diaz, Mauricio Enrique, CAM"/>
    <d v="2014-01-30T00:00:00"/>
    <x v="0"/>
    <d v="2014-01-30T00:00:00"/>
    <x v="23"/>
    <x v="1"/>
    <x v="4"/>
    <x v="0"/>
    <d v="2014-01-31T00:00:00"/>
    <x v="0"/>
    <x v="39"/>
    <x v="3"/>
    <x v="0"/>
    <m/>
  </r>
  <r>
    <n v="2895"/>
    <s v="Problema"/>
    <s v="Espinosa Palau, María Jesús, CAM"/>
    <d v="2014-01-29T00:00:00"/>
    <x v="0"/>
    <d v="2014-01-29T00:00:00"/>
    <x v="5"/>
    <x v="0"/>
    <x v="4"/>
    <x v="0"/>
    <d v="2014-01-30T00:00:00"/>
    <x v="0"/>
    <x v="39"/>
    <x v="3"/>
    <x v="0"/>
    <m/>
  </r>
  <r>
    <n v="2894"/>
    <s v="Plataformar NTB. - Gcia. A. PrestamoTI"/>
    <s v="Herrera Valdes, Ramon, CAM"/>
    <d v="2014-01-29T00:00:00"/>
    <x v="0"/>
    <d v="2014-01-29T00:00:00"/>
    <x v="25"/>
    <x v="0"/>
    <x v="4"/>
    <x v="1"/>
    <d v="2014-02-03T00:00:00"/>
    <x v="0"/>
    <x v="4"/>
    <x v="1"/>
    <x v="0"/>
    <m/>
  </r>
  <r>
    <n v="2893"/>
    <s v="Configuración PC Perfil - I&amp;P  FJZN"/>
    <s v="Abarca Cerda, Cristian Andres, CAM"/>
    <d v="2014-01-29T00:00:00"/>
    <x v="0"/>
    <d v="2014-01-29T00:00:00"/>
    <x v="20"/>
    <x v="0"/>
    <x v="4"/>
    <x v="5"/>
    <d v="2014-02-04T00:00:00"/>
    <x v="0"/>
    <x v="4"/>
    <x v="1"/>
    <x v="0"/>
    <m/>
  </r>
  <r>
    <n v="2892"/>
    <s v="Desbloquear Cuenta Corporativa"/>
    <s v="Perez Araya, Ivan Alejandro, CAM"/>
    <d v="2014-01-29T00:00:00"/>
    <x v="0"/>
    <d v="2014-01-29T00:00:00"/>
    <x v="21"/>
    <x v="0"/>
    <x v="4"/>
    <x v="0"/>
    <d v="2014-01-30T00:00:00"/>
    <x v="0"/>
    <x v="39"/>
    <x v="3"/>
    <x v="0"/>
    <m/>
  </r>
  <r>
    <n v="2891"/>
    <s v="Alta Estacion de trabajo "/>
    <s v="Técnico Mesa de Ayuda, Externo"/>
    <d v="2014-01-29T00:00:00"/>
    <x v="0"/>
    <d v="2014-01-29T00:00:00"/>
    <x v="0"/>
    <x v="0"/>
    <x v="4"/>
    <x v="0"/>
    <d v="2014-01-30T00:00:00"/>
    <x v="0"/>
    <x v="39"/>
    <x v="3"/>
    <x v="0"/>
    <m/>
  </r>
  <r>
    <n v="2890"/>
    <s v="Alta Estacion de trabajo "/>
    <s v="Técnico Mesa de Ayuda, Externo"/>
    <d v="2014-01-29T00:00:00"/>
    <x v="0"/>
    <d v="2014-01-29T00:00:00"/>
    <x v="0"/>
    <x v="0"/>
    <x v="4"/>
    <x v="0"/>
    <d v="2014-01-30T00:00:00"/>
    <x v="0"/>
    <x v="39"/>
    <x v="3"/>
    <x v="0"/>
    <m/>
  </r>
  <r>
    <n v="2889"/>
    <s v="Activar Microsim - n° 63090503"/>
    <s v="Villena Herrera, Maria Belen, CAM"/>
    <d v="2014-01-29T00:00:00"/>
    <x v="0"/>
    <d v="2014-01-29T00:00:00"/>
    <x v="23"/>
    <x v="1"/>
    <x v="4"/>
    <x v="0"/>
    <d v="2014-01-30T00:00:00"/>
    <x v="0"/>
    <x v="39"/>
    <x v="3"/>
    <x v="0"/>
    <m/>
  </r>
  <r>
    <n v="2888"/>
    <s v="Activar Microsim - N° 94324729"/>
    <s v="Perez Araya, Ivan Alejandro, CAM"/>
    <d v="2014-01-29T00:00:00"/>
    <x v="0"/>
    <d v="2014-01-29T00:00:00"/>
    <x v="23"/>
    <x v="1"/>
    <x v="4"/>
    <x v="0"/>
    <d v="2014-01-30T00:00:00"/>
    <x v="0"/>
    <x v="39"/>
    <x v="3"/>
    <x v="0"/>
    <m/>
  </r>
  <r>
    <n v="2887"/>
    <s v="Configurar Primeweb - IP WAN y LAN"/>
    <s v="Pavez Nuñez, Walter, CAM"/>
    <d v="2014-01-29T00:00:00"/>
    <x v="0"/>
    <d v="2014-01-29T00:00:00"/>
    <x v="25"/>
    <x v="1"/>
    <x v="4"/>
    <x v="1"/>
    <d v="2014-02-03T00:00:00"/>
    <x v="0"/>
    <x v="4"/>
    <x v="1"/>
    <x v="0"/>
    <m/>
  </r>
  <r>
    <n v="2886"/>
    <s v="SOLICITUD DE TONNER"/>
    <s v="Zuñiga Vasquez, Jorge Alberto, CAM"/>
    <d v="2014-01-29T00:00:00"/>
    <x v="0"/>
    <d v="2014-01-29T00:00:00"/>
    <x v="3"/>
    <x v="0"/>
    <x v="4"/>
    <x v="0"/>
    <d v="2014-01-30T00:00:00"/>
    <x v="0"/>
    <x v="39"/>
    <x v="3"/>
    <x v="0"/>
    <m/>
  </r>
  <r>
    <n v="2885"/>
    <s v="Asignación Celular - Moto G"/>
    <s v="Varas Monasterio, Ricardo Estaban, CAM"/>
    <d v="2014-01-29T00:00:00"/>
    <x v="0"/>
    <d v="2014-01-29T00:00:00"/>
    <x v="12"/>
    <x v="1"/>
    <x v="4"/>
    <x v="3"/>
    <d v="2014-02-07T00:00:00"/>
    <x v="0"/>
    <x v="4"/>
    <x v="1"/>
    <x v="0"/>
    <m/>
  </r>
  <r>
    <n v="2884"/>
    <s v="Activar Microsim - n° 93208312"/>
    <s v="Toro de la Puente, Ignacio Andrés, CAM"/>
    <d v="2014-01-29T00:00:00"/>
    <x v="0"/>
    <d v="2014-01-29T00:00:00"/>
    <x v="23"/>
    <x v="0"/>
    <x v="4"/>
    <x v="0"/>
    <d v="2014-01-30T00:00:00"/>
    <x v="0"/>
    <x v="39"/>
    <x v="3"/>
    <x v="0"/>
    <m/>
  </r>
  <r>
    <n v="2883"/>
    <s v="Cuenta de dominio bloqueada."/>
    <s v="Salazar Henriquez, Jose Miguel, CAM"/>
    <d v="2014-01-29T00:00:00"/>
    <x v="0"/>
    <d v="2014-01-29T00:00:00"/>
    <x v="0"/>
    <x v="0"/>
    <x v="4"/>
    <x v="0"/>
    <d v="2014-01-30T00:00:00"/>
    <x v="0"/>
    <x v="39"/>
    <x v="3"/>
    <x v="0"/>
    <m/>
  </r>
  <r>
    <n v="2882"/>
    <s v="Acceso Sharepoint"/>
    <s v="Puchi Mellado, Consuelo Elizabeth, CAM"/>
    <d v="2014-01-29T00:00:00"/>
    <x v="0"/>
    <d v="2014-01-29T00:00:00"/>
    <x v="7"/>
    <x v="0"/>
    <x v="4"/>
    <x v="0"/>
    <d v="2014-01-30T00:00:00"/>
    <x v="0"/>
    <x v="39"/>
    <x v="3"/>
    <x v="0"/>
    <m/>
  </r>
  <r>
    <n v="2881"/>
    <s v="Fiscalización SII"/>
    <s v="Carrasco Briones, Rodrigo, CAM"/>
    <d v="2014-01-28T00:00:00"/>
    <x v="0"/>
    <d v="2014-01-28T00:00:00"/>
    <x v="5"/>
    <x v="0"/>
    <x v="4"/>
    <x v="0"/>
    <d v="2014-01-29T00:00:00"/>
    <x v="0"/>
    <x v="39"/>
    <x v="3"/>
    <x v="0"/>
    <m/>
  </r>
  <r>
    <n v="2880"/>
    <s v="Minutos NET"/>
    <s v="Morales Diaz, Mauricio Enrique, CAM"/>
    <d v="2014-01-29T00:00:00"/>
    <x v="0"/>
    <d v="2014-01-29T00:00:00"/>
    <x v="23"/>
    <x v="0"/>
    <x v="4"/>
    <x v="0"/>
    <d v="2014-01-30T00:00:00"/>
    <x v="0"/>
    <x v="39"/>
    <x v="3"/>
    <x v="0"/>
    <m/>
  </r>
  <r>
    <n v="2879"/>
    <s v="Creación Carpeta NAS Zenteno"/>
    <s v="Muñoz Contreras, Raul, CAM"/>
    <d v="2014-01-29T00:00:00"/>
    <x v="0"/>
    <d v="2014-01-29T00:00:00"/>
    <x v="7"/>
    <x v="1"/>
    <x v="4"/>
    <x v="0"/>
    <d v="2014-01-30T00:00:00"/>
    <x v="0"/>
    <x v="39"/>
    <x v="3"/>
    <x v="0"/>
    <m/>
  </r>
  <r>
    <n v="2878"/>
    <s v="Minutos Celulares"/>
    <s v="Morales Diaz, Mauricio Enrique, CAM"/>
    <d v="2014-01-29T00:00:00"/>
    <x v="0"/>
    <d v="2014-01-29T00:00:00"/>
    <x v="23"/>
    <x v="0"/>
    <x v="4"/>
    <x v="0"/>
    <d v="2014-01-30T00:00:00"/>
    <x v="0"/>
    <x v="39"/>
    <x v="3"/>
    <x v="0"/>
    <m/>
  </r>
  <r>
    <n v="2877"/>
    <s v="Restitución de minutos"/>
    <s v="Elgueta Rojas, Deborah Lisset, CAM"/>
    <d v="2014-01-28T00:00:00"/>
    <x v="0"/>
    <d v="2014-01-28T00:00:00"/>
    <x v="23"/>
    <x v="0"/>
    <x v="4"/>
    <x v="0"/>
    <d v="2014-01-29T00:00:00"/>
    <x v="0"/>
    <x v="39"/>
    <x v="3"/>
    <x v="0"/>
    <m/>
  </r>
  <r>
    <n v="2876"/>
    <s v="Instalacion Microsoft Project"/>
    <s v="Pugin Gaete, Harry Isai, CAM"/>
    <d v="2014-01-28T00:00:00"/>
    <x v="0"/>
    <d v="2014-01-28T00:00:00"/>
    <x v="23"/>
    <x v="0"/>
    <x v="4"/>
    <x v="0"/>
    <d v="2014-01-29T00:00:00"/>
    <x v="0"/>
    <x v="39"/>
    <x v="3"/>
    <x v="0"/>
    <m/>
  </r>
  <r>
    <n v="2875"/>
    <s v="minutos celular"/>
    <s v="Sepulveda Salas, Vladimir Arnoldo, CAM"/>
    <d v="2014-01-28T00:00:00"/>
    <x v="0"/>
    <d v="2014-01-28T00:00:00"/>
    <x v="23"/>
    <x v="0"/>
    <x v="4"/>
    <x v="0"/>
    <d v="2014-01-29T00:00:00"/>
    <x v="0"/>
    <x v="39"/>
    <x v="3"/>
    <x v="0"/>
    <m/>
  </r>
  <r>
    <n v="2874"/>
    <s v="Proyector PowerLite S12+ Compra"/>
    <s v="Contreras Orellana, Paulo Alberto, CAM"/>
    <d v="2014-01-28T00:00:00"/>
    <x v="0"/>
    <d v="2014-02-03T00:00:00"/>
    <x v="22"/>
    <x v="0"/>
    <x v="4"/>
    <x v="6"/>
    <d v="2014-02-04T00:00:00"/>
    <x v="0"/>
    <x v="4"/>
    <x v="1"/>
    <x v="0"/>
    <m/>
  </r>
  <r>
    <n v="2873"/>
    <s v="bloqueo correo Manuel Miranda "/>
    <s v="Martinez Fuentealba, Victor Alonso, CAM"/>
    <d v="2014-01-28T00:00:00"/>
    <x v="0"/>
    <d v="2014-01-28T00:00:00"/>
    <x v="0"/>
    <x v="1"/>
    <x v="4"/>
    <x v="0"/>
    <d v="2014-01-29T00:00:00"/>
    <x v="0"/>
    <x v="39"/>
    <x v="3"/>
    <x v="0"/>
    <m/>
  </r>
  <r>
    <n v="2872"/>
    <s v="Proyector PowerLite S12+"/>
    <s v="Contreras Orellana, Paulo Alberto, CAM"/>
    <d v="2014-01-28T00:00:00"/>
    <x v="0"/>
    <d v="2014-01-28T00:00:00"/>
    <x v="22"/>
    <x v="1"/>
    <x v="4"/>
    <x v="6"/>
    <d v="2014-02-04T00:00:00"/>
    <x v="0"/>
    <x v="4"/>
    <x v="1"/>
    <x v="0"/>
    <m/>
  </r>
  <r>
    <n v="2871"/>
    <s v="Solicita reposicion de minutos"/>
    <s v="Pavez Torres, Hector Alejandro, CAM"/>
    <d v="2014-01-28T00:00:00"/>
    <x v="0"/>
    <d v="2014-01-28T00:00:00"/>
    <x v="23"/>
    <x v="0"/>
    <x v="4"/>
    <x v="0"/>
    <d v="2014-01-29T00:00:00"/>
    <x v="0"/>
    <x v="39"/>
    <x v="3"/>
    <x v="0"/>
    <m/>
  </r>
  <r>
    <n v="2870"/>
    <s v="SOLICITUD DE COMPRA DE MEMORIA RAM SERVIDOR PRIMEREAD"/>
    <s v="Pavez Nuñez, Walter, CAM"/>
    <d v="2014-01-24T00:00:00"/>
    <x v="0"/>
    <d v="2014-01-24T00:00:00"/>
    <x v="9"/>
    <x v="0"/>
    <x v="4"/>
    <x v="2"/>
    <d v="2014-02-07T00:00:00"/>
    <x v="0"/>
    <x v="4"/>
    <x v="1"/>
    <x v="0"/>
    <m/>
  </r>
  <r>
    <n v="2869"/>
    <s v="Comunicación vía VPN"/>
    <s v="Herrera Andrade, Carlos Omar, CAM"/>
    <d v="2014-01-27T00:00:00"/>
    <x v="0"/>
    <d v="2014-01-27T00:00:00"/>
    <x v="8"/>
    <x v="0"/>
    <x v="4"/>
    <x v="0"/>
    <d v="2014-01-28T00:00:00"/>
    <x v="0"/>
    <x v="39"/>
    <x v="3"/>
    <x v="0"/>
    <m/>
  </r>
  <r>
    <n v="2868"/>
    <s v="Activación Motorola G"/>
    <s v="Abarca Cerda, Cristian Andres, CAM"/>
    <d v="2014-01-27T00:00:00"/>
    <x v="0"/>
    <d v="2014-01-27T00:00:00"/>
    <x v="23"/>
    <x v="1"/>
    <x v="4"/>
    <x v="0"/>
    <d v="2014-01-28T00:00:00"/>
    <x v="0"/>
    <x v="39"/>
    <x v="3"/>
    <x v="0"/>
    <m/>
  </r>
  <r>
    <n v="2867"/>
    <s v="RV: Solicitud de minutos adicionales"/>
    <s v="Morales Diaz, Mauricio Enrique, CAM"/>
    <d v="2014-01-27T00:00:00"/>
    <x v="0"/>
    <d v="2014-01-27T00:00:00"/>
    <x v="23"/>
    <x v="0"/>
    <x v="4"/>
    <x v="0"/>
    <d v="2014-01-28T00:00:00"/>
    <x v="0"/>
    <x v="39"/>
    <x v="3"/>
    <x v="0"/>
    <m/>
  </r>
  <r>
    <n v="2866"/>
    <s v="Impresora Ricoh MP201 "/>
    <s v="Palma Campos, Alejandra Beatriz, CAM"/>
    <d v="2014-01-27T00:00:00"/>
    <x v="0"/>
    <d v="2014-01-27T00:00:00"/>
    <x v="3"/>
    <x v="0"/>
    <x v="4"/>
    <x v="0"/>
    <d v="2014-01-28T00:00:00"/>
    <x v="0"/>
    <x v="39"/>
    <x v="3"/>
    <x v="0"/>
    <m/>
  </r>
  <r>
    <n v="2865"/>
    <s v="Asignación PC a Alumno Práctica. "/>
    <s v="Pavez Torres, Hector Alejandro, CAM"/>
    <d v="2014-01-27T00:00:00"/>
    <x v="0"/>
    <d v="2014-01-27T00:00:00"/>
    <x v="0"/>
    <x v="0"/>
    <x v="4"/>
    <x v="0"/>
    <d v="2014-01-28T00:00:00"/>
    <x v="0"/>
    <x v="39"/>
    <x v="3"/>
    <x v="0"/>
    <m/>
  </r>
  <r>
    <n v="2864"/>
    <s v="Celular Juan Becerra M."/>
    <s v="Belmar Ramirez, Nelson Andres, CAM"/>
    <d v="2014-01-24T00:00:00"/>
    <x v="0"/>
    <d v="2014-01-24T00:00:00"/>
    <x v="23"/>
    <x v="1"/>
    <x v="4"/>
    <x v="0"/>
    <d v="2014-01-27T00:00:00"/>
    <x v="0"/>
    <x v="39"/>
    <x v="3"/>
    <x v="0"/>
    <m/>
  </r>
  <r>
    <n v="2863"/>
    <s v="Habilitación roaming 9469-1418"/>
    <s v="Gonzalez Soto, Javier Alejandro, CAM"/>
    <d v="2014-01-27T00:00:00"/>
    <x v="0"/>
    <d v="2014-01-27T00:00:00"/>
    <x v="18"/>
    <x v="1"/>
    <x v="4"/>
    <x v="0"/>
    <d v="2014-01-28T00:00:00"/>
    <x v="0"/>
    <x v="39"/>
    <x v="3"/>
    <x v="0"/>
    <m/>
  </r>
  <r>
    <n v="2862"/>
    <s v="PRIMEWEB V8"/>
    <s v="Pavez Nuñez, Walter, CAM"/>
    <d v="2014-01-27T00:00:00"/>
    <x v="0"/>
    <d v="2014-01-27T00:00:00"/>
    <x v="7"/>
    <x v="0"/>
    <x v="4"/>
    <x v="0"/>
    <d v="2014-01-28T00:00:00"/>
    <x v="0"/>
    <x v="39"/>
    <x v="3"/>
    <x v="0"/>
    <m/>
  </r>
  <r>
    <n v="2861"/>
    <s v="bloqueo de correo Víctor Herrera "/>
    <s v="Martinez Fuentealba, Victor Alonso, CAM"/>
    <d v="2014-01-27T00:00:00"/>
    <x v="0"/>
    <d v="2014-01-27T00:00:00"/>
    <x v="0"/>
    <x v="0"/>
    <x v="4"/>
    <x v="0"/>
    <d v="2014-01-28T00:00:00"/>
    <x v="0"/>
    <x v="39"/>
    <x v="3"/>
    <x v="0"/>
    <m/>
  </r>
  <r>
    <n v="2860"/>
    <s v="Robo del teléfono móvilde Oscar Ovalle (94691365)"/>
    <s v="Ibarra Quiñinao, Juan Pablo, CAM"/>
    <d v="2014-01-16T00:00:00"/>
    <x v="0"/>
    <d v="2014-01-22T00:00:00"/>
    <x v="12"/>
    <x v="0"/>
    <x v="4"/>
    <x v="3"/>
    <d v="2014-01-27T00:00:00"/>
    <x v="0"/>
    <x v="39"/>
    <x v="3"/>
    <x v="0"/>
    <m/>
  </r>
  <r>
    <n v="2859"/>
    <s v="Cargar Minutos ON NET"/>
    <s v="Abarca Cerda, Cristian Andres, CAM"/>
    <d v="2014-01-17T00:00:00"/>
    <x v="0"/>
    <d v="2014-01-17T00:00:00"/>
    <x v="23"/>
    <x v="0"/>
    <x v="4"/>
    <x v="0"/>
    <d v="2014-01-20T00:00:00"/>
    <x v="0"/>
    <x v="7"/>
    <x v="3"/>
    <x v="0"/>
    <m/>
  </r>
  <r>
    <n v="2858"/>
    <s v="Minutos Net"/>
    <s v="Morales Diaz, Mauricio Enrique, CAM"/>
    <d v="2014-01-17T00:00:00"/>
    <x v="0"/>
    <d v="2014-01-17T00:00:00"/>
    <x v="23"/>
    <x v="0"/>
    <x v="4"/>
    <x v="0"/>
    <d v="2014-01-20T00:00:00"/>
    <x v="0"/>
    <x v="7"/>
    <x v="3"/>
    <x v="0"/>
    <m/>
  </r>
  <r>
    <n v="2857"/>
    <s v="Carga de Minutos On net - 74318253"/>
    <s v="Caceres Sarabia, Francisco Antonio, CAM"/>
    <d v="2014-01-17T00:00:00"/>
    <x v="0"/>
    <d v="2014-01-17T00:00:00"/>
    <x v="23"/>
    <x v="0"/>
    <x v="4"/>
    <x v="0"/>
    <d v="2014-01-20T00:00:00"/>
    <x v="0"/>
    <x v="7"/>
    <x v="3"/>
    <x v="0"/>
    <m/>
  </r>
  <r>
    <n v="2856"/>
    <s v="PROBLEMAS DE RED INTERNA"/>
    <s v="Pavez Nuñez, Walter, CAM"/>
    <d v="2014-01-20T00:00:00"/>
    <x v="0"/>
    <d v="2014-01-20T00:00:00"/>
    <x v="15"/>
    <x v="0"/>
    <x v="4"/>
    <x v="4"/>
    <d v="2014-06-13T00:00:00"/>
    <x v="0"/>
    <x v="17"/>
    <x v="5"/>
    <x v="0"/>
    <m/>
  </r>
  <r>
    <n v="2855"/>
    <s v="habilitar usuario"/>
    <s v="Brantt Zumarán, Claudia Andrea, CAM"/>
    <d v="2014-01-20T00:00:00"/>
    <x v="0"/>
    <d v="2014-01-20T00:00:00"/>
    <x v="5"/>
    <x v="0"/>
    <x v="4"/>
    <x v="0"/>
    <d v="2014-01-21T00:00:00"/>
    <x v="0"/>
    <x v="7"/>
    <x v="3"/>
    <x v="0"/>
    <m/>
  </r>
  <r>
    <n v="2854"/>
    <s v="estado de instalación control de accesos"/>
    <s v="Lazo Contreras, Victor Julio, CAM"/>
    <d v="2014-01-20T00:00:00"/>
    <x v="0"/>
    <d v="2014-01-20T00:00:00"/>
    <x v="8"/>
    <x v="1"/>
    <x v="4"/>
    <x v="0"/>
    <d v="2014-01-21T00:00:00"/>
    <x v="0"/>
    <x v="7"/>
    <x v="3"/>
    <x v="0"/>
    <m/>
  </r>
  <r>
    <n v="2853"/>
    <s v="Anexo Telefónico Sala de Medidores, SOT Chilectra"/>
    <s v="Orellana Sepulveda, Andres Alejandro, CAM"/>
    <d v="2014-01-20T00:00:00"/>
    <x v="0"/>
    <d v="2014-01-20T00:00:00"/>
    <x v="2"/>
    <x v="0"/>
    <x v="4"/>
    <x v="0"/>
    <d v="2014-01-21T00:00:00"/>
    <x v="0"/>
    <x v="7"/>
    <x v="3"/>
    <x v="0"/>
    <m/>
  </r>
  <r>
    <n v="2852"/>
    <s v="Impresora"/>
    <s v="Hueraman Garrido, Carlos, EXTERNO"/>
    <d v="2014-01-24T00:00:00"/>
    <x v="0"/>
    <d v="2014-01-25T00:00:00"/>
    <x v="3"/>
    <x v="1"/>
    <x v="4"/>
    <x v="0"/>
    <d v="2014-01-27T00:00:00"/>
    <x v="0"/>
    <x v="39"/>
    <x v="3"/>
    <x v="0"/>
    <m/>
  </r>
  <r>
    <n v="2851"/>
    <s v="Acceso a VPN Endesa"/>
    <s v="Muñoz Carvajal, Pedro Javier, CAM"/>
    <d v="2014-01-24T00:00:00"/>
    <x v="0"/>
    <d v="2014-01-24T00:00:00"/>
    <x v="8"/>
    <x v="1"/>
    <x v="4"/>
    <x v="0"/>
    <d v="2014-01-27T00:00:00"/>
    <x v="0"/>
    <x v="39"/>
    <x v="3"/>
    <x v="0"/>
    <m/>
  </r>
  <r>
    <n v="2850"/>
    <s v="MONITOR PENDIENTE - AUTOMATIZACION"/>
    <s v="Pavez Torres, Hector Alejandro, CAM"/>
    <d v="2014-01-23T00:00:00"/>
    <x v="0"/>
    <d v="2014-01-24T00:00:00"/>
    <x v="6"/>
    <x v="0"/>
    <x v="4"/>
    <x v="2"/>
    <d v="2014-02-06T00:00:00"/>
    <x v="0"/>
    <x v="4"/>
    <x v="1"/>
    <x v="0"/>
    <m/>
  </r>
  <r>
    <n v="2849"/>
    <s v="Acceso a Carpeta Compartida"/>
    <s v="Berrios Ortiz, Elias Eduardo, CAM"/>
    <d v="2014-01-22T00:00:00"/>
    <x v="0"/>
    <d v="2014-01-22T00:00:00"/>
    <x v="5"/>
    <x v="0"/>
    <x v="4"/>
    <x v="0"/>
    <d v="2014-01-23T00:00:00"/>
    <x v="0"/>
    <x v="7"/>
    <x v="3"/>
    <x v="0"/>
    <m/>
  </r>
  <r>
    <n v="2848"/>
    <s v="contraseña"/>
    <s v="Gilbert Botonero"/>
    <d v="2014-01-22T00:00:00"/>
    <x v="0"/>
    <d v="2014-01-22T00:00:00"/>
    <x v="15"/>
    <x v="1"/>
    <x v="4"/>
    <x v="4"/>
    <d v="2014-06-17T00:00:00"/>
    <x v="0"/>
    <x v="18"/>
    <x v="5"/>
    <x v="0"/>
    <m/>
  </r>
  <r>
    <n v="2847"/>
    <s v="Flujo de trabajo iniciado: "/>
    <s v="Vasquez Ramirez, Enzo Omar, CAM"/>
    <d v="2014-01-23T00:00:00"/>
    <x v="0"/>
    <d v="2014-01-23T00:00:00"/>
    <x v="7"/>
    <x v="1"/>
    <x v="4"/>
    <x v="0"/>
    <d v="2014-01-24T00:00:00"/>
    <x v="0"/>
    <x v="7"/>
    <x v="3"/>
    <x v="0"/>
    <m/>
  </r>
  <r>
    <n v="2846"/>
    <s v="servicio tècnico para impresora (área conexiones)"/>
    <s v="Schmidt Contreras, Ingrid Angélica, CAM"/>
    <d v="2014-01-23T00:00:00"/>
    <x v="0"/>
    <d v="2014-01-23T00:00:00"/>
    <x v="3"/>
    <x v="0"/>
    <x v="4"/>
    <x v="0"/>
    <d v="2014-01-24T00:00:00"/>
    <x v="0"/>
    <x v="7"/>
    <x v="3"/>
    <x v="0"/>
    <m/>
  </r>
  <r>
    <n v="2845"/>
    <s v="Solicitud de toners"/>
    <s v="Schmidt Contreras, Ingrid Angélica, CAM"/>
    <d v="2014-01-23T00:00:00"/>
    <x v="0"/>
    <d v="2014-01-23T00:00:00"/>
    <x v="3"/>
    <x v="0"/>
    <x v="4"/>
    <x v="0"/>
    <d v="2014-01-24T00:00:00"/>
    <x v="0"/>
    <x v="7"/>
    <x v="3"/>
    <x v="0"/>
    <m/>
  </r>
  <r>
    <n v="2844"/>
    <s v="Alta Estacion de trabajo "/>
    <s v="Técnico Mesa de Ayuda, Externo"/>
    <d v="2014-01-23T00:00:00"/>
    <x v="0"/>
    <d v="2014-01-23T00:00:00"/>
    <x v="0"/>
    <x v="0"/>
    <x v="4"/>
    <x v="0"/>
    <d v="2014-01-24T00:00:00"/>
    <x v="0"/>
    <x v="7"/>
    <x v="3"/>
    <x v="0"/>
    <m/>
  </r>
  <r>
    <n v="2843"/>
    <s v="Renovación PC - Asignación IdP AERV"/>
    <s v="Rampinelli Valenzuela, Alejandro Eleazar, CAM"/>
    <d v="2014-01-23T00:00:00"/>
    <x v="0"/>
    <d v="2014-01-23T00:00:00"/>
    <x v="20"/>
    <x v="1"/>
    <x v="4"/>
    <x v="5"/>
    <d v="2014-01-29T00:00:00"/>
    <x v="0"/>
    <x v="39"/>
    <x v="3"/>
    <x v="0"/>
    <m/>
  </r>
  <r>
    <n v="2842"/>
    <s v="Acceso a carpeta en red"/>
    <s v="Escobar Chacon, Juan Pablo, CAM"/>
    <d v="2014-01-23T00:00:00"/>
    <x v="0"/>
    <d v="2014-01-23T00:00:00"/>
    <x v="7"/>
    <x v="0"/>
    <x v="4"/>
    <x v="0"/>
    <d v="2014-01-24T00:00:00"/>
    <x v="0"/>
    <x v="7"/>
    <x v="3"/>
    <x v="0"/>
    <m/>
  </r>
  <r>
    <n v="2841"/>
    <s v="Ingreso administrador - Entrega Equipo Celular"/>
    <s v="Orellana Sepulveda, Andres Alejandro, CAM"/>
    <d v="2014-01-23T00:00:00"/>
    <x v="0"/>
    <d v="2014-01-31T00:00:00"/>
    <x v="12"/>
    <x v="0"/>
    <x v="4"/>
    <x v="3"/>
    <d v="2014-02-03T00:00:00"/>
    <x v="0"/>
    <x v="4"/>
    <x v="1"/>
    <x v="0"/>
    <m/>
  </r>
  <r>
    <n v="2840"/>
    <s v="BLOQUEADA CLAVE ORACLE"/>
    <s v="Salinas Bustos, Max Leonardo, CAM"/>
    <d v="2014-01-23T00:00:00"/>
    <x v="0"/>
    <d v="2014-01-23T00:00:00"/>
    <x v="5"/>
    <x v="0"/>
    <x v="4"/>
    <x v="0"/>
    <d v="2014-01-24T00:00:00"/>
    <x v="0"/>
    <x v="7"/>
    <x v="3"/>
    <x v="0"/>
    <m/>
  </r>
  <r>
    <n v="2839"/>
    <s v="Acceso PyC Corp"/>
    <s v="Carrasco Briones, Rodrigo, CAM"/>
    <d v="2014-01-23T00:00:00"/>
    <x v="0"/>
    <d v="2014-01-23T00:00:00"/>
    <x v="7"/>
    <x v="1"/>
    <x v="4"/>
    <x v="0"/>
    <d v="2014-01-24T00:00:00"/>
    <x v="0"/>
    <x v="7"/>
    <x v="3"/>
    <x v="0"/>
    <m/>
  </r>
  <r>
    <n v="2838"/>
    <s v="BLOQUEADA CLAVE ORACLE"/>
    <s v="Gomez Rosales, Hector Ricardo, CAM"/>
    <d v="2014-01-23T00:00:00"/>
    <x v="0"/>
    <d v="2014-01-23T00:00:00"/>
    <x v="5"/>
    <x v="0"/>
    <x v="4"/>
    <x v="0"/>
    <d v="2014-01-24T00:00:00"/>
    <x v="0"/>
    <x v="7"/>
    <x v="3"/>
    <x v="0"/>
    <m/>
  </r>
  <r>
    <n v="2837"/>
    <s v="BLOQUEADA CLAVE ORACLE "/>
    <s v="Gomez Rosales, Hector Ricardo, CAM"/>
    <d v="2014-01-23T00:00:00"/>
    <x v="0"/>
    <d v="2014-01-23T00:00:00"/>
    <x v="5"/>
    <x v="0"/>
    <x v="4"/>
    <x v="0"/>
    <d v="2014-01-24T00:00:00"/>
    <x v="0"/>
    <x v="7"/>
    <x v="3"/>
    <x v="0"/>
    <m/>
  </r>
  <r>
    <n v="2836"/>
    <s v="Asignación NTB. - Gcia. Op.  JCVS"/>
    <s v="Orellana Sepulveda, Andres Alejandro, CAM"/>
    <d v="2014-01-23T00:00:00"/>
    <x v="0"/>
    <d v="2014-01-24T00:00:00"/>
    <x v="20"/>
    <x v="0"/>
    <x v="4"/>
    <x v="5"/>
    <d v="2014-01-29T00:00:00"/>
    <x v="0"/>
    <x v="39"/>
    <x v="3"/>
    <x v="0"/>
    <m/>
  </r>
  <r>
    <n v="2835"/>
    <s v="Pagina web bloqueada,"/>
    <s v="Bascuñan Reyes, Juan Ignacio, CAM"/>
    <d v="2014-01-22T00:00:00"/>
    <x v="0"/>
    <d v="2014-01-22T00:00:00"/>
    <x v="7"/>
    <x v="0"/>
    <x v="4"/>
    <x v="0"/>
    <d v="2014-01-23T00:00:00"/>
    <x v="0"/>
    <x v="7"/>
    <x v="3"/>
    <x v="0"/>
    <m/>
  </r>
  <r>
    <n v="2834"/>
    <s v="FACTIBILIDAD ENLACE INSTALACION INTERNET"/>
    <s v="Duarte Fuentes, Luis Alfredo, CAM"/>
    <d v="2014-01-23T00:00:00"/>
    <x v="0"/>
    <d v="2014-01-23T00:00:00"/>
    <x v="15"/>
    <x v="0"/>
    <x v="4"/>
    <x v="4"/>
    <d v="2014-06-18T00:00:00"/>
    <x v="0"/>
    <x v="18"/>
    <x v="5"/>
    <x v="0"/>
    <m/>
  </r>
  <r>
    <n v="2833"/>
    <s v="Minutos telefono 61914016"/>
    <s v="Bulnes Vergara, Marco Aurelio, CAM"/>
    <d v="2014-01-23T00:00:00"/>
    <x v="0"/>
    <d v="2014-01-23T00:00:00"/>
    <x v="23"/>
    <x v="0"/>
    <x v="4"/>
    <x v="0"/>
    <d v="2014-01-24T00:00:00"/>
    <x v="0"/>
    <x v="7"/>
    <x v="3"/>
    <x v="0"/>
    <m/>
  </r>
  <r>
    <n v="2832"/>
    <s v="problemas de acceso"/>
    <s v="Salinas Bustos, Max Leonardo, CAM"/>
    <d v="2014-01-23T00:00:00"/>
    <x v="0"/>
    <d v="2014-01-23T00:00:00"/>
    <x v="5"/>
    <x v="0"/>
    <x v="4"/>
    <x v="0"/>
    <d v="2014-01-24T00:00:00"/>
    <x v="0"/>
    <x v="7"/>
    <x v="3"/>
    <x v="0"/>
    <m/>
  </r>
  <r>
    <n v="2831"/>
    <s v="Desbloqueo Password"/>
    <s v="Osorio Silva, Andrés Antonio, CAM"/>
    <d v="2014-01-23T00:00:00"/>
    <x v="0"/>
    <d v="2014-01-23T00:00:00"/>
    <x v="0"/>
    <x v="0"/>
    <x v="4"/>
    <x v="0"/>
    <d v="2014-01-24T00:00:00"/>
    <x v="0"/>
    <x v="7"/>
    <x v="3"/>
    <x v="0"/>
    <m/>
  </r>
  <r>
    <n v="2830"/>
    <s v="Toner Impresora San Miguel"/>
    <s v="Jorquera Sanhueza, Jeannette del Rosario, CAM"/>
    <d v="2014-01-22T00:00:00"/>
    <x v="0"/>
    <d v="2014-01-22T00:00:00"/>
    <x v="3"/>
    <x v="0"/>
    <x v="4"/>
    <x v="0"/>
    <d v="2014-01-23T00:00:00"/>
    <x v="0"/>
    <x v="7"/>
    <x v="3"/>
    <x v="0"/>
    <m/>
  </r>
  <r>
    <n v="2829"/>
    <s v="Reporte de Analisis de Cuenta en Oracle"/>
    <s v="Berrios Ortiz, Elias Eduardo, CAM"/>
    <d v="2014-01-22T00:00:00"/>
    <x v="0"/>
    <d v="2014-01-22T00:00:00"/>
    <x v="5"/>
    <x v="0"/>
    <x v="4"/>
    <x v="0"/>
    <d v="2014-01-23T00:00:00"/>
    <x v="0"/>
    <x v="7"/>
    <x v="3"/>
    <x v="0"/>
    <m/>
  </r>
  <r>
    <n v="2828"/>
    <s v="SOLICITUD DE ANEXO Juan Cárcamo H."/>
    <s v="Pavez Nuñez, Walter, CAM"/>
    <d v="2014-01-22T00:00:00"/>
    <x v="2"/>
    <d v="2014-01-22T00:00:00"/>
    <x v="2"/>
    <x v="0"/>
    <x v="4"/>
    <x v="0"/>
    <d v="2014-01-23T00:00:00"/>
    <x v="0"/>
    <x v="7"/>
    <x v="3"/>
    <x v="0"/>
    <m/>
  </r>
  <r>
    <n v="2827"/>
    <s v="reposicion toner impresora"/>
    <s v="Pugin Gaete, Harry Isai, CAM"/>
    <d v="2014-01-21T00:00:00"/>
    <x v="0"/>
    <d v="2014-01-21T00:00:00"/>
    <x v="3"/>
    <x v="0"/>
    <x v="4"/>
    <x v="0"/>
    <d v="2014-01-22T00:00:00"/>
    <x v="0"/>
    <x v="7"/>
    <x v="3"/>
    <x v="0"/>
    <m/>
  </r>
  <r>
    <n v="2826"/>
    <s v="Falla en acceso a servidor"/>
    <s v="Sanchez Marchant, Loreto, CAM"/>
    <d v="2014-01-21T00:00:00"/>
    <x v="0"/>
    <d v="2014-01-21T00:00:00"/>
    <x v="7"/>
    <x v="0"/>
    <x v="4"/>
    <x v="0"/>
    <d v="2014-01-22T00:00:00"/>
    <x v="0"/>
    <x v="7"/>
    <x v="3"/>
    <x v="0"/>
    <m/>
  </r>
  <r>
    <n v="2825"/>
    <s v="Requerimiento de auditoria (Explicacion Variacion cuenta de Existencias)"/>
    <s v="Carrasco Briones, Rodrigo, CAM"/>
    <d v="2014-01-22T00:00:00"/>
    <x v="0"/>
    <d v="2014-01-22T00:00:00"/>
    <x v="5"/>
    <x v="0"/>
    <x v="4"/>
    <x v="0"/>
    <d v="2014-01-23T00:00:00"/>
    <x v="0"/>
    <x v="7"/>
    <x v="3"/>
    <x v="0"/>
    <m/>
  </r>
  <r>
    <n v="2824"/>
    <s v="Punto de red con problemas."/>
    <s v="Técnico Mesa de Ayuda, Externo"/>
    <d v="2014-01-21T00:00:00"/>
    <x v="0"/>
    <d v="2014-01-21T00:00:00"/>
    <x v="19"/>
    <x v="0"/>
    <x v="4"/>
    <x v="1"/>
    <d v="2014-01-24T00:00:00"/>
    <x v="0"/>
    <x v="7"/>
    <x v="3"/>
    <x v="0"/>
    <m/>
  </r>
  <r>
    <n v="2823"/>
    <s v="Centrales Chile-Perú"/>
    <s v="Joe Bugarin Incio"/>
    <d v="2014-01-21T00:00:00"/>
    <x v="0"/>
    <d v="2014-01-21T00:00:00"/>
    <x v="2"/>
    <x v="1"/>
    <x v="4"/>
    <x v="0"/>
    <d v="2014-01-22T00:00:00"/>
    <x v="0"/>
    <x v="7"/>
    <x v="3"/>
    <x v="0"/>
    <m/>
  </r>
  <r>
    <n v="2822"/>
    <s v=" Acceso Carpeta Compartida"/>
    <s v="Contreras Orellana, Paulo Alberto, CAM"/>
    <d v="2014-01-21T00:00:00"/>
    <x v="0"/>
    <d v="2014-01-21T00:00:00"/>
    <x v="7"/>
    <x v="0"/>
    <x v="4"/>
    <x v="0"/>
    <d v="2014-01-22T00:00:00"/>
    <x v="0"/>
    <x v="7"/>
    <x v="3"/>
    <x v="0"/>
    <m/>
  </r>
  <r>
    <n v="2821"/>
    <s v="TICKET 775732 - AD REGISTRO DE HOST"/>
    <s v="Técnico Mesa de Ayuda, Externo"/>
    <d v="2014-01-21T00:00:00"/>
    <x v="0"/>
    <d v="2014-01-21T00:00:00"/>
    <x v="0"/>
    <x v="0"/>
    <x v="4"/>
    <x v="0"/>
    <d v="2014-01-22T00:00:00"/>
    <x v="0"/>
    <x v="7"/>
    <x v="3"/>
    <x v="0"/>
    <m/>
  </r>
  <r>
    <n v="2820"/>
    <s v="desbloqueo de pagina."/>
    <s v="Madariaga Guzmán, Valeska Jazmine, CAM"/>
    <d v="2014-01-21T00:00:00"/>
    <x v="0"/>
    <d v="2014-01-21T00:00:00"/>
    <x v="7"/>
    <x v="0"/>
    <x v="4"/>
    <x v="0"/>
    <d v="2014-01-22T00:00:00"/>
    <x v="0"/>
    <x v="7"/>
    <x v="3"/>
    <x v="0"/>
    <m/>
  </r>
  <r>
    <n v="2819"/>
    <s v="RV: solicitud de acceso"/>
    <s v="Soto Aranguiz, Francisco Javier, CAM"/>
    <d v="2014-01-22T00:00:00"/>
    <x v="0"/>
    <d v="2014-01-22T00:00:00"/>
    <x v="7"/>
    <x v="1"/>
    <x v="4"/>
    <x v="0"/>
    <d v="2014-01-23T00:00:00"/>
    <x v="0"/>
    <x v="7"/>
    <x v="3"/>
    <x v="0"/>
    <m/>
  </r>
  <r>
    <n v="2818"/>
    <s v="Carpeta A&amp;F Chile"/>
    <s v="Carrasco Briones, Rodrigo, CAM"/>
    <d v="2014-01-21T00:00:00"/>
    <x v="0"/>
    <d v="2014-01-21T00:00:00"/>
    <x v="7"/>
    <x v="0"/>
    <x v="4"/>
    <x v="0"/>
    <d v="2014-01-22T00:00:00"/>
    <x v="0"/>
    <x v="7"/>
    <x v="3"/>
    <x v="0"/>
    <m/>
  </r>
  <r>
    <n v="2817"/>
    <s v="Plataformar NTB. - Gcia. Op.  COHA"/>
    <s v="Herrera Andrade, Carlos Omar, CAM"/>
    <d v="2014-01-21T00:00:00"/>
    <x v="0"/>
    <d v="2014-01-22T00:00:00"/>
    <x v="20"/>
    <x v="0"/>
    <x v="4"/>
    <x v="5"/>
    <d v="2014-01-27T00:00:00"/>
    <x v="0"/>
    <x v="39"/>
    <x v="3"/>
    <x v="0"/>
    <m/>
  </r>
  <r>
    <n v="2816"/>
    <s v="Requerimiento - PC Piloto Primeread"/>
    <s v="Gonzalez Arredondo, Enrique Eduardo, CAM"/>
    <d v="2014-01-21T00:00:00"/>
    <x v="0"/>
    <d v="2014-01-22T00:00:00"/>
    <x v="20"/>
    <x v="0"/>
    <x v="4"/>
    <x v="5"/>
    <d v="2014-01-27T00:00:00"/>
    <x v="0"/>
    <x v="39"/>
    <x v="3"/>
    <x v="0"/>
    <m/>
  </r>
  <r>
    <n v="2815"/>
    <s v="TICKET 775786 -CUENTA DE RED ALTA "/>
    <s v="Dossi Muñoz, Carolina, CAM"/>
    <d v="2014-01-22T00:00:00"/>
    <x v="0"/>
    <d v="2014-01-22T00:00:00"/>
    <x v="0"/>
    <x v="0"/>
    <x v="4"/>
    <x v="0"/>
    <d v="2014-01-23T00:00:00"/>
    <x v="0"/>
    <x v="7"/>
    <x v="3"/>
    <x v="0"/>
    <m/>
  </r>
  <r>
    <n v="2814"/>
    <s v="Agregar correo a Buzón"/>
    <s v="Duarte Fuentes, Luis Alfredo, CAM"/>
    <d v="2014-01-22T00:00:00"/>
    <x v="0"/>
    <d v="2014-01-22T00:00:00"/>
    <x v="0"/>
    <x v="0"/>
    <x v="4"/>
    <x v="0"/>
    <d v="2014-01-23T00:00:00"/>
    <x v="0"/>
    <x v="7"/>
    <x v="3"/>
    <x v="0"/>
    <m/>
  </r>
  <r>
    <n v="2813"/>
    <s v="Acceso Carpeta Compartida"/>
    <s v="Daza Espinoza, Maris Alejandra, CAM"/>
    <d v="2014-01-22T00:00:00"/>
    <x v="0"/>
    <d v="2014-01-22T00:00:00"/>
    <x v="7"/>
    <x v="0"/>
    <x v="4"/>
    <x v="0"/>
    <d v="2014-01-23T00:00:00"/>
    <x v="0"/>
    <x v="7"/>
    <x v="3"/>
    <x v="0"/>
    <m/>
  </r>
  <r>
    <n v="2812"/>
    <s v="Instalación SmartView - CL145869994 BESP"/>
    <s v="Sandoval Puga, Beatriz Elena, CAM"/>
    <d v="2014-01-22T00:00:00"/>
    <x v="0"/>
    <d v="2014-01-22T00:00:00"/>
    <x v="8"/>
    <x v="0"/>
    <x v="4"/>
    <x v="0"/>
    <d v="2014-01-23T00:00:00"/>
    <x v="0"/>
    <x v="7"/>
    <x v="3"/>
    <x v="0"/>
    <m/>
  </r>
  <r>
    <n v="2811"/>
    <s v="Desbloqueo Contraseña"/>
    <s v="Manzo Cartés, Jose Miguel, CAM"/>
    <d v="2014-01-22T00:00:00"/>
    <x v="0"/>
    <d v="2014-01-22T00:00:00"/>
    <x v="0"/>
    <x v="0"/>
    <x v="4"/>
    <x v="0"/>
    <d v="2014-01-23T00:00:00"/>
    <x v="0"/>
    <x v="7"/>
    <x v="3"/>
    <x v="0"/>
    <m/>
  </r>
  <r>
    <n v="2810"/>
    <s v="Estimados informo problemas con el teléfono fijo &quot;unknown  URI scheme &quot;"/>
    <s v="Rodriguez Kolbach, Jorge Fernando, CAM"/>
    <d v="2014-01-17T00:00:00"/>
    <x v="0"/>
    <d v="2014-01-17T00:00:00"/>
    <x v="2"/>
    <x v="0"/>
    <x v="4"/>
    <x v="0"/>
    <d v="2014-01-20T00:00:00"/>
    <x v="0"/>
    <x v="7"/>
    <x v="3"/>
    <x v="0"/>
    <m/>
  </r>
  <r>
    <n v="2809"/>
    <s v="Anexo no recibe llamado - 2389 7710"/>
    <s v="Avendaño Mira, Michelle Jazmin, EXTERNO"/>
    <d v="2014-01-17T00:00:00"/>
    <x v="0"/>
    <d v="2014-01-17T00:00:00"/>
    <x v="2"/>
    <x v="0"/>
    <x v="4"/>
    <x v="0"/>
    <d v="2014-01-20T00:00:00"/>
    <x v="0"/>
    <x v="7"/>
    <x v="3"/>
    <x v="0"/>
    <m/>
  </r>
  <r>
    <n v="2808"/>
    <s v="TICKET 775358 - AD REGISTRO DE HOST"/>
    <s v="Técnico Mesa de Ayuda, Externo"/>
    <d v="2014-01-17T00:00:00"/>
    <x v="0"/>
    <d v="2014-01-17T00:00:00"/>
    <x v="0"/>
    <x v="1"/>
    <x v="4"/>
    <x v="0"/>
    <d v="2014-01-20T00:00:00"/>
    <x v="0"/>
    <x v="7"/>
    <x v="3"/>
    <x v="0"/>
    <m/>
  </r>
  <r>
    <n v="2807"/>
    <s v="Cambio Equipo Celular"/>
    <s v="Abarca Cerda, Cristian Andres, CAM"/>
    <d v="2014-01-16T00:00:00"/>
    <x v="0"/>
    <d v="2014-01-18T00:00:00"/>
    <x v="12"/>
    <x v="0"/>
    <x v="4"/>
    <x v="3"/>
    <d v="2014-01-27T00:00:00"/>
    <x v="0"/>
    <x v="39"/>
    <x v="3"/>
    <x v="0"/>
    <m/>
  </r>
  <r>
    <n v="2806"/>
    <s v="Cambio Equipo Celular"/>
    <s v="Abarca Cerda, Cristian Andres, CAM"/>
    <d v="2014-01-16T00:00:00"/>
    <x v="0"/>
    <d v="2014-01-18T00:00:00"/>
    <x v="12"/>
    <x v="0"/>
    <x v="4"/>
    <x v="3"/>
    <d v="2014-01-27T00:00:00"/>
    <x v="0"/>
    <x v="39"/>
    <x v="3"/>
    <x v="0"/>
    <m/>
  </r>
  <r>
    <n v="2805"/>
    <s v="CoolPix S2700 - Proy. Frontel EAPB"/>
    <s v="Pajkuric Bustos, Ernesto Andrés, CAM"/>
    <d v="2014-01-16T00:00:00"/>
    <x v="0"/>
    <d v="2014-02-07T00:00:00"/>
    <x v="22"/>
    <x v="0"/>
    <x v="4"/>
    <x v="6"/>
    <d v="2014-01-23T00:00:00"/>
    <x v="0"/>
    <x v="7"/>
    <x v="3"/>
    <x v="3"/>
    <m/>
  </r>
  <r>
    <n v="2804"/>
    <s v=" Solicitud Minutos adicionales  Celular : 68307823"/>
    <s v="Hernandez Briones, Hans Alejandro, CAM"/>
    <d v="2014-01-17T00:00:00"/>
    <x v="0"/>
    <d v="2014-01-17T00:00:00"/>
    <x v="23"/>
    <x v="0"/>
    <x v="4"/>
    <x v="0"/>
    <d v="2014-01-20T00:00:00"/>
    <x v="0"/>
    <x v="7"/>
    <x v="3"/>
    <x v="0"/>
    <m/>
  </r>
  <r>
    <n v="2803"/>
    <s v="Minutos  Celular"/>
    <s v="Pajkuric Bustos, Ernesto Andrés, CAM"/>
    <d v="2014-01-17T00:00:00"/>
    <x v="0"/>
    <d v="2014-01-17T00:00:00"/>
    <x v="23"/>
    <x v="1"/>
    <x v="4"/>
    <x v="0"/>
    <d v="2014-01-20T00:00:00"/>
    <x v="0"/>
    <x v="7"/>
    <x v="3"/>
    <x v="0"/>
    <m/>
  </r>
  <r>
    <n v="2802"/>
    <s v="Restitucion de Minutos "/>
    <s v="Lagos Acuña, Christopher Joseph, CAM"/>
    <d v="2014-01-17T00:00:00"/>
    <x v="0"/>
    <d v="2014-01-17T00:00:00"/>
    <x v="23"/>
    <x v="0"/>
    <x v="4"/>
    <x v="0"/>
    <d v="2014-01-20T00:00:00"/>
    <x v="0"/>
    <x v="7"/>
    <x v="3"/>
    <x v="0"/>
    <m/>
  </r>
  <r>
    <n v="2801"/>
    <s v="Minutos On Net"/>
    <s v="Abrigo Elgueda, Juan Andres, CAM"/>
    <d v="2014-01-17T00:00:00"/>
    <x v="0"/>
    <d v="2014-01-17T00:00:00"/>
    <x v="23"/>
    <x v="1"/>
    <x v="4"/>
    <x v="0"/>
    <d v="2014-01-20T00:00:00"/>
    <x v="0"/>
    <x v="7"/>
    <x v="3"/>
    <x v="0"/>
    <m/>
  </r>
  <r>
    <n v="2800"/>
    <s v="Instalacion Autocad Equipo Hector Cabrera"/>
    <s v="Dominguez Quinteros, Federico Lucas, CAM"/>
    <d v="2014-01-16T00:00:00"/>
    <x v="0"/>
    <d v="2014-01-16T00:00:00"/>
    <x v="8"/>
    <x v="0"/>
    <x v="4"/>
    <x v="0"/>
    <d v="2014-01-17T00:00:00"/>
    <x v="0"/>
    <x v="40"/>
    <x v="3"/>
    <x v="0"/>
    <m/>
  </r>
  <r>
    <n v="2799"/>
    <s v="Solicitud de Acceso a Carpeta."/>
    <s v="Castillo Castillo, Luis Julian Ariel, CAM"/>
    <d v="2014-01-16T00:00:00"/>
    <x v="0"/>
    <d v="2014-01-16T00:00:00"/>
    <x v="7"/>
    <x v="1"/>
    <x v="4"/>
    <x v="0"/>
    <d v="2014-01-17T00:00:00"/>
    <x v="0"/>
    <x v="40"/>
    <x v="3"/>
    <x v="0"/>
    <m/>
  </r>
  <r>
    <n v="2798"/>
    <s v="Alta Estacion de trabajo "/>
    <s v="Técnico Mesa de Ayuda, Externo"/>
    <d v="2014-01-16T00:00:00"/>
    <x v="0"/>
    <d v="2014-01-16T00:00:00"/>
    <x v="0"/>
    <x v="1"/>
    <x v="4"/>
    <x v="0"/>
    <d v="2014-01-17T00:00:00"/>
    <x v="0"/>
    <x v="40"/>
    <x v="3"/>
    <x v="0"/>
    <m/>
  </r>
  <r>
    <n v="2797"/>
    <s v="Correo"/>
    <s v="Ferreira Zuñiga, Alejandro Andres, EXTERNO"/>
    <d v="2014-01-16T00:00:00"/>
    <x v="0"/>
    <d v="2014-01-16T00:00:00"/>
    <x v="0"/>
    <x v="0"/>
    <x v="4"/>
    <x v="0"/>
    <d v="2014-01-17T00:00:00"/>
    <x v="0"/>
    <x v="40"/>
    <x v="3"/>
    <x v="0"/>
    <m/>
  </r>
  <r>
    <n v="2796"/>
    <s v="Anexo Casino No Recibe llamadas"/>
    <s v="Técnico Mesa de Ayuda, Externo"/>
    <d v="2014-01-16T00:00:00"/>
    <x v="0"/>
    <d v="2014-01-16T00:00:00"/>
    <x v="2"/>
    <x v="1"/>
    <x v="4"/>
    <x v="0"/>
    <d v="2014-01-17T00:00:00"/>
    <x v="0"/>
    <x v="40"/>
    <x v="3"/>
    <x v="0"/>
    <m/>
  </r>
  <r>
    <n v="2795"/>
    <s v="Restituir Minutos CAM"/>
    <s v="Salinas Bustos, Max Leonardo, CAM"/>
    <d v="2014-01-16T00:00:00"/>
    <x v="0"/>
    <d v="2014-01-16T00:00:00"/>
    <x v="23"/>
    <x v="1"/>
    <x v="4"/>
    <x v="0"/>
    <d v="2014-01-17T00:00:00"/>
    <x v="0"/>
    <x v="40"/>
    <x v="3"/>
    <x v="0"/>
    <m/>
  </r>
  <r>
    <n v="2794"/>
    <s v="Plataformado PC - Asignación SOT Valdivia CEPS"/>
    <s v="Morales Diaz, Mauricio Enrique, CAM"/>
    <d v="2014-01-16T00:00:00"/>
    <x v="0"/>
    <d v="2014-01-16T00:00:00"/>
    <x v="20"/>
    <x v="0"/>
    <x v="4"/>
    <x v="5"/>
    <d v="2014-01-22T00:00:00"/>
    <x v="0"/>
    <x v="7"/>
    <x v="3"/>
    <x v="0"/>
    <m/>
  </r>
  <r>
    <n v="2793"/>
    <s v="Sin Minutos"/>
    <s v="Gonzalez Soto, Javier Alejandro, CAM"/>
    <d v="2014-01-16T00:00:00"/>
    <x v="0"/>
    <d v="2014-01-16T00:00:00"/>
    <x v="23"/>
    <x v="1"/>
    <x v="4"/>
    <x v="0"/>
    <d v="2014-01-17T00:00:00"/>
    <x v="0"/>
    <x v="40"/>
    <x v="3"/>
    <x v="0"/>
    <m/>
  </r>
  <r>
    <n v="2792"/>
    <s v="Plataformado PC - Asignación SOT Valdivia AERM"/>
    <s v="Morales Diaz, Mauricio Enrique, CAM"/>
    <d v="2014-01-16T00:00:00"/>
    <x v="0"/>
    <d v="2014-01-16T00:00:00"/>
    <x v="20"/>
    <x v="0"/>
    <x v="4"/>
    <x v="5"/>
    <d v="2014-01-22T00:00:00"/>
    <x v="0"/>
    <x v="7"/>
    <x v="3"/>
    <x v="0"/>
    <m/>
  </r>
  <r>
    <n v="2791"/>
    <s v="Punto sin red ni telefono"/>
    <s v="Soto Moya, Roberto Carlos, CAM"/>
    <d v="2014-01-16T00:00:00"/>
    <x v="0"/>
    <d v="2014-01-16T00:00:00"/>
    <x v="19"/>
    <x v="0"/>
    <x v="4"/>
    <x v="1"/>
    <d v="2014-01-21T00:00:00"/>
    <x v="0"/>
    <x v="7"/>
    <x v="3"/>
    <x v="0"/>
    <m/>
  </r>
  <r>
    <n v="2790"/>
    <s v="Envía cuentas para cargar suministro de Cargador de Notebook de terreno "/>
    <s v="Garay Espinoza, Jorge Andres, CAM"/>
    <d v="2014-01-16T00:00:00"/>
    <x v="0"/>
    <d v="2014-01-16T00:00:00"/>
    <x v="22"/>
    <x v="0"/>
    <x v="4"/>
    <x v="6"/>
    <d v="2014-01-23T00:00:00"/>
    <x v="0"/>
    <x v="7"/>
    <x v="3"/>
    <x v="0"/>
    <m/>
  </r>
  <r>
    <n v="2789"/>
    <s v="Minutos  Celular"/>
    <s v="Palma Campos, Alejandra Beatriz, CAM"/>
    <d v="2014-01-16T00:00:00"/>
    <x v="0"/>
    <d v="2014-01-16T00:00:00"/>
    <x v="23"/>
    <x v="0"/>
    <x v="4"/>
    <x v="0"/>
    <d v="2014-01-17T00:00:00"/>
    <x v="0"/>
    <x v="40"/>
    <x v="3"/>
    <x v="0"/>
    <m/>
  </r>
  <r>
    <n v="2788"/>
    <s v="Minutos  Celular"/>
    <s v="Palma Campos, Alejandra Beatriz, CAM"/>
    <d v="2014-01-16T00:00:00"/>
    <x v="0"/>
    <d v="2014-01-16T00:00:00"/>
    <x v="23"/>
    <x v="0"/>
    <x v="4"/>
    <x v="0"/>
    <d v="2014-01-17T00:00:00"/>
    <x v="0"/>
    <x v="40"/>
    <x v="3"/>
    <x v="0"/>
    <m/>
  </r>
  <r>
    <n v="2787"/>
    <s v="don david apruebe los minutos R"/>
    <s v="Valdes Navarrete, David Exequiel, CAM"/>
    <d v="2014-01-16T00:00:00"/>
    <x v="0"/>
    <d v="2014-01-16T00:00:00"/>
    <x v="23"/>
    <x v="0"/>
    <x v="4"/>
    <x v="0"/>
    <d v="2014-01-17T00:00:00"/>
    <x v="0"/>
    <x v="40"/>
    <x v="3"/>
    <x v="0"/>
    <m/>
  </r>
  <r>
    <n v="2786"/>
    <s v="Minutos celular 89207981"/>
    <s v="Jerez Valdebenito, Rodrigo Esteban, CAM"/>
    <d v="2014-01-15T00:00:00"/>
    <x v="0"/>
    <d v="2014-01-15T00:00:00"/>
    <x v="23"/>
    <x v="0"/>
    <x v="4"/>
    <x v="0"/>
    <d v="2014-01-16T00:00:00"/>
    <x v="0"/>
    <x v="40"/>
    <x v="3"/>
    <x v="0"/>
    <m/>
  </r>
  <r>
    <n v="2785"/>
    <s v="Cambio de mi PC"/>
    <s v="Bulnes Vergara, Marco Aurelio, CAM"/>
    <d v="2014-01-16T00:00:00"/>
    <x v="0"/>
    <d v="2014-01-16T00:00:00"/>
    <x v="20"/>
    <x v="0"/>
    <x v="4"/>
    <x v="5"/>
    <d v="2014-01-22T00:00:00"/>
    <x v="0"/>
    <x v="7"/>
    <x v="3"/>
    <x v="0"/>
    <m/>
  </r>
  <r>
    <n v="2784"/>
    <s v="SIN CONEXION para SIOT"/>
    <s v="Zuñiga Vasquez, Jorge Alberto, CAM"/>
    <d v="2014-01-16T00:00:00"/>
    <x v="0"/>
    <d v="2014-01-16T00:00:00"/>
    <x v="5"/>
    <x v="0"/>
    <x v="4"/>
    <x v="0"/>
    <d v="2014-01-17T00:00:00"/>
    <x v="0"/>
    <x v="40"/>
    <x v="3"/>
    <x v="0"/>
    <m/>
  </r>
  <r>
    <n v="2783"/>
    <s v="No hay acceso a SIOT 1/2013"/>
    <s v="Canales Cardenas, Juan Carlos, CAM"/>
    <d v="2014-01-16T00:00:00"/>
    <x v="0"/>
    <d v="2014-01-16T00:00:00"/>
    <x v="5"/>
    <x v="0"/>
    <x v="4"/>
    <x v="0"/>
    <d v="2014-01-17T00:00:00"/>
    <x v="0"/>
    <x v="40"/>
    <x v="3"/>
    <x v="0"/>
    <m/>
  </r>
  <r>
    <n v="2782"/>
    <s v="RESTITUIR MINUTOS 94691345"/>
    <s v="Barrientos Martinez, Lautaro Javier, CAM"/>
    <d v="2014-01-16T00:00:00"/>
    <x v="0"/>
    <d v="2014-01-16T00:00:00"/>
    <x v="23"/>
    <x v="0"/>
    <x v="4"/>
    <x v="0"/>
    <d v="2014-01-17T00:00:00"/>
    <x v="0"/>
    <x v="40"/>
    <x v="3"/>
    <x v="0"/>
    <m/>
  </r>
  <r>
    <n v="2781"/>
    <s v="Plataformar NTB. - Gcia. RRHH"/>
    <s v="Garrido Saavedra, Mario Andres, CAM"/>
    <d v="2014-01-15T00:00:00"/>
    <x v="0"/>
    <d v="2014-01-15T00:00:00"/>
    <x v="20"/>
    <x v="0"/>
    <x v="4"/>
    <x v="5"/>
    <d v="2014-01-21T00:00:00"/>
    <x v="0"/>
    <x v="7"/>
    <x v="3"/>
    <x v="0"/>
    <m/>
  </r>
  <r>
    <n v="2780"/>
    <s v="Minutos Net"/>
    <s v="Morales Diaz, Mauricio Enrique, CAM"/>
    <d v="2014-01-15T00:00:00"/>
    <x v="0"/>
    <d v="2014-01-15T00:00:00"/>
    <x v="23"/>
    <x v="0"/>
    <x v="4"/>
    <x v="0"/>
    <d v="2014-01-16T00:00:00"/>
    <x v="0"/>
    <x v="40"/>
    <x v="3"/>
    <x v="0"/>
    <m/>
  </r>
  <r>
    <n v="2779"/>
    <s v="Camaras Proyecto Frontel - Adicional"/>
    <s v="Pajkuric Bustos, Ernesto Andrés, CAM"/>
    <d v="2014-01-15T00:00:00"/>
    <x v="0"/>
    <d v="2014-01-16T00:00:00"/>
    <x v="22"/>
    <x v="1"/>
    <x v="4"/>
    <x v="6"/>
    <d v="2014-01-22T00:00:00"/>
    <x v="0"/>
    <x v="7"/>
    <x v="3"/>
    <x v="0"/>
    <m/>
  </r>
  <r>
    <n v="2778"/>
    <s v="Equipo Fijo - No realiza llamadas"/>
    <s v="Herrera Barra, Tamara Cecilia, Práctica A&amp;E"/>
    <d v="2014-01-15T00:00:00"/>
    <x v="0"/>
    <d v="2014-01-15T00:00:00"/>
    <x v="11"/>
    <x v="0"/>
    <x v="4"/>
    <x v="1"/>
    <d v="2014-01-20T00:00:00"/>
    <x v="0"/>
    <x v="7"/>
    <x v="3"/>
    <x v="0"/>
    <m/>
  </r>
  <r>
    <n v="2777"/>
    <s v="Punto sin red ni telefono"/>
    <s v="Agüero Plaza, Luis Antonio, CAM"/>
    <d v="2014-01-15T00:00:00"/>
    <x v="0"/>
    <d v="2014-01-15T00:00:00"/>
    <x v="19"/>
    <x v="0"/>
    <x v="4"/>
    <x v="1"/>
    <d v="2014-01-20T00:00:00"/>
    <x v="0"/>
    <x v="7"/>
    <x v="3"/>
    <x v="0"/>
    <m/>
  </r>
  <r>
    <n v="2776"/>
    <s v="Solicitud de minutos "/>
    <s v="Sepulveda Salas, Vladimir Arnoldo, CAM"/>
    <d v="2014-01-15T00:00:00"/>
    <x v="0"/>
    <d v="2014-01-15T00:00:00"/>
    <x v="23"/>
    <x v="0"/>
    <x v="4"/>
    <x v="0"/>
    <d v="2014-01-16T00:00:00"/>
    <x v="0"/>
    <x v="40"/>
    <x v="3"/>
    <x v="0"/>
    <m/>
  </r>
  <r>
    <n v="2775"/>
    <s v="Ingreso PRevencionista de riesgo"/>
    <s v="Garrido Saavedra, Mario Andres, CAM"/>
    <d v="2014-01-15T00:00:00"/>
    <x v="0"/>
    <d v="2014-01-15T00:00:00"/>
    <x v="20"/>
    <x v="0"/>
    <x v="4"/>
    <x v="5"/>
    <d v="2014-01-21T00:00:00"/>
    <x v="0"/>
    <x v="7"/>
    <x v="3"/>
    <x v="0"/>
    <m/>
  </r>
  <r>
    <n v="2774"/>
    <s v="Solicita minutos"/>
    <s v="Duarte Fuentes, Luis Alfredo, CAM"/>
    <d v="2014-01-15T00:00:00"/>
    <x v="0"/>
    <d v="2014-01-15T00:00:00"/>
    <x v="23"/>
    <x v="0"/>
    <x v="4"/>
    <x v="0"/>
    <d v="2014-01-16T00:00:00"/>
    <x v="0"/>
    <x v="40"/>
    <x v="3"/>
    <x v="0"/>
    <m/>
  </r>
  <r>
    <n v="2773"/>
    <s v="Minutos a mi celular"/>
    <s v="Bulnes Vergara, Marco Aurelio, CAM"/>
    <d v="2014-01-15T00:00:00"/>
    <x v="0"/>
    <d v="2014-01-15T00:00:00"/>
    <x v="23"/>
    <x v="0"/>
    <x v="4"/>
    <x v="0"/>
    <d v="2014-01-16T00:00:00"/>
    <x v="0"/>
    <x v="40"/>
    <x v="3"/>
    <x v="0"/>
    <m/>
  </r>
  <r>
    <n v="2772"/>
    <s v="Restitución de minutos on-net"/>
    <s v="Elgueta Rojas, Deborah Lisset, CAM"/>
    <d v="2014-01-15T00:00:00"/>
    <x v="0"/>
    <d v="2014-01-15T00:00:00"/>
    <x v="23"/>
    <x v="0"/>
    <x v="4"/>
    <x v="0"/>
    <d v="2014-01-16T00:00:00"/>
    <x v="0"/>
    <x v="40"/>
    <x v="3"/>
    <x v="0"/>
    <m/>
  </r>
  <r>
    <n v="2771"/>
    <s v="Carga de minutos"/>
    <s v="Bascuñan Reyes, Juan Ignacio, CAM"/>
    <d v="2014-01-15T00:00:00"/>
    <x v="0"/>
    <d v="2014-01-15T00:00:00"/>
    <x v="23"/>
    <x v="0"/>
    <x v="4"/>
    <x v="0"/>
    <d v="2014-01-16T00:00:00"/>
    <x v="0"/>
    <x v="40"/>
    <x v="3"/>
    <x v="0"/>
    <m/>
  </r>
  <r>
    <n v="2770"/>
    <s v="Skype Corporativo"/>
    <s v="Cañete Tapia, Miguel Angel, CAM"/>
    <d v="2014-01-15T00:00:00"/>
    <x v="0"/>
    <d v="2014-01-15T00:00:00"/>
    <x v="8"/>
    <x v="1"/>
    <x v="4"/>
    <x v="0"/>
    <d v="2014-01-16T00:00:00"/>
    <x v="0"/>
    <x v="40"/>
    <x v="3"/>
    <x v="0"/>
    <m/>
  </r>
  <r>
    <n v="2769"/>
    <s v="solicitud de plan de datos"/>
    <s v="Salinas Bustos, Max Leonardo, CAM"/>
    <d v="2014-01-15T00:00:00"/>
    <x v="0"/>
    <d v="2014-01-15T00:00:00"/>
    <x v="12"/>
    <x v="0"/>
    <x v="4"/>
    <x v="3"/>
    <d v="2014-01-24T00:00:00"/>
    <x v="0"/>
    <x v="7"/>
    <x v="3"/>
    <x v="0"/>
    <m/>
  </r>
  <r>
    <n v="2768"/>
    <s v="solicitud Minutos On Net"/>
    <s v="Sepulveda Badillo, Nicolas Alejandro, CAM"/>
    <d v="2014-01-15T00:00:00"/>
    <x v="0"/>
    <d v="2014-01-15T00:00:00"/>
    <x v="23"/>
    <x v="0"/>
    <x v="4"/>
    <x v="0"/>
    <d v="2014-01-16T00:00:00"/>
    <x v="0"/>
    <x v="40"/>
    <x v="3"/>
    <x v="0"/>
    <m/>
  </r>
  <r>
    <n v="2767"/>
    <s v="Recarga"/>
    <s v="Soto Aranguiz, Francisco Javier, CAM"/>
    <d v="2014-01-15T00:00:00"/>
    <x v="0"/>
    <d v="2014-01-15T00:00:00"/>
    <x v="23"/>
    <x v="1"/>
    <x v="4"/>
    <x v="0"/>
    <d v="2014-01-16T00:00:00"/>
    <x v="0"/>
    <x v="40"/>
    <x v="3"/>
    <x v="0"/>
    <m/>
  </r>
  <r>
    <n v="2766"/>
    <s v="Acceso Red"/>
    <s v="Cano Zamalloa, Daniel, CAM"/>
    <d v="2014-01-15T00:00:00"/>
    <x v="0"/>
    <d v="2014-01-15T00:00:00"/>
    <x v="7"/>
    <x v="0"/>
    <x v="4"/>
    <x v="0"/>
    <d v="2014-01-16T00:00:00"/>
    <x v="0"/>
    <x v="40"/>
    <x v="3"/>
    <x v="0"/>
    <m/>
  </r>
  <r>
    <n v="2765"/>
    <s v="Minutos adicionales"/>
    <s v="Morales Diaz, Mauricio Enrique, CAM"/>
    <d v="2014-01-15T00:00:00"/>
    <x v="0"/>
    <d v="2014-01-15T00:00:00"/>
    <x v="23"/>
    <x v="0"/>
    <x v="4"/>
    <x v="0"/>
    <d v="2014-01-16T00:00:00"/>
    <x v="0"/>
    <x v="40"/>
    <x v="3"/>
    <x v="0"/>
    <m/>
  </r>
  <r>
    <n v="2764"/>
    <s v="Móvil 94691356"/>
    <s v="Duarte Fuentes, Luis Alfredo, CAM"/>
    <d v="2014-01-15T00:00:00"/>
    <x v="0"/>
    <d v="2014-01-15T00:00:00"/>
    <x v="23"/>
    <x v="0"/>
    <x v="4"/>
    <x v="0"/>
    <d v="2014-01-16T00:00:00"/>
    <x v="0"/>
    <x v="40"/>
    <x v="3"/>
    <x v="0"/>
    <m/>
  </r>
  <r>
    <n v="2763"/>
    <s v="961933219"/>
    <s v="Ibarra Quiñinao, Juan Pablo, CAM"/>
    <d v="2014-01-15T00:00:00"/>
    <x v="0"/>
    <d v="2014-01-15T00:00:00"/>
    <x v="23"/>
    <x v="0"/>
    <x v="4"/>
    <x v="0"/>
    <d v="2014-01-16T00:00:00"/>
    <x v="0"/>
    <x v="40"/>
    <x v="3"/>
    <x v="0"/>
    <m/>
  </r>
  <r>
    <n v="2762"/>
    <s v="Cambio equipo con falla (N° 61933219)"/>
    <s v="Ibarra Quiñinao, Juan Pablo, CAM"/>
    <d v="2014-01-14T00:00:00"/>
    <x v="0"/>
    <d v="2014-01-15T00:00:00"/>
    <x v="12"/>
    <x v="0"/>
    <x v="4"/>
    <x v="3"/>
    <d v="2014-01-23T00:00:00"/>
    <x v="0"/>
    <x v="7"/>
    <x v="3"/>
    <x v="0"/>
    <m/>
  </r>
  <r>
    <n v="2761"/>
    <s v="SOLICITUD DE MINUTOS OFF NET - Felipe Yañez Castillo Enero 2014"/>
    <s v="Valdes Navarrete, David Exequiel, CAM"/>
    <d v="2014-01-14T00:00:00"/>
    <x v="0"/>
    <d v="2014-01-14T00:00:00"/>
    <x v="23"/>
    <x v="0"/>
    <x v="4"/>
    <x v="0"/>
    <d v="2014-01-15T00:00:00"/>
    <x v="0"/>
    <x v="40"/>
    <x v="3"/>
    <x v="0"/>
    <m/>
  </r>
  <r>
    <n v="2760"/>
    <s v="Minutos"/>
    <s v="Mansilla Mansilla, Pascual Hugo, CAM"/>
    <d v="2014-01-14T00:00:00"/>
    <x v="0"/>
    <d v="2014-01-14T00:00:00"/>
    <x v="23"/>
    <x v="0"/>
    <x v="4"/>
    <x v="0"/>
    <d v="2014-01-15T00:00:00"/>
    <x v="0"/>
    <x v="40"/>
    <x v="3"/>
    <x v="0"/>
    <m/>
  </r>
  <r>
    <n v="2759"/>
    <s v="Teléfono Cristian Pozo M."/>
    <s v="Belmar Ramirez, Nelson Andres, CAM"/>
    <d v="2014-01-14T00:00:00"/>
    <x v="0"/>
    <d v="2014-01-14T00:00:00"/>
    <x v="23"/>
    <x v="0"/>
    <x v="4"/>
    <x v="0"/>
    <d v="2014-01-15T00:00:00"/>
    <x v="0"/>
    <x v="40"/>
    <x v="3"/>
    <x v="0"/>
    <m/>
  </r>
  <r>
    <n v="2758"/>
    <s v="Robo del teléfono móvilde Oscar Ovalle (9 4691365)"/>
    <s v="Ibarra Quiñinao, Juan Pablo, CAM"/>
    <d v="2014-01-14T00:00:00"/>
    <x v="0"/>
    <d v="2014-01-17T00:00:00"/>
    <x v="12"/>
    <x v="1"/>
    <x v="4"/>
    <x v="3"/>
    <d v="2014-01-23T00:00:00"/>
    <x v="0"/>
    <x v="7"/>
    <x v="3"/>
    <x v="0"/>
    <m/>
  </r>
  <r>
    <n v="2757"/>
    <s v="TELEFONO CON FALLA 74318253 CRM:0718667"/>
    <s v="Caceres Sarabia, Francisco Antonio, CAM"/>
    <d v="2014-01-14T00:00:00"/>
    <x v="0"/>
    <d v="2014-01-16T00:00:00"/>
    <x v="12"/>
    <x v="0"/>
    <x v="4"/>
    <x v="3"/>
    <d v="2014-01-23T00:00:00"/>
    <x v="0"/>
    <x v="7"/>
    <x v="3"/>
    <x v="0"/>
    <m/>
  </r>
  <r>
    <n v="2756"/>
    <s v="Alta Cuentas AD y Exchange"/>
    <s v="Morales Diaz, Mauricio Enrique, CAM"/>
    <d v="2014-01-14T00:00:00"/>
    <x v="0"/>
    <d v="2014-01-14T00:00:00"/>
    <x v="0"/>
    <x v="0"/>
    <x v="4"/>
    <x v="0"/>
    <d v="2014-01-15T00:00:00"/>
    <x v="0"/>
    <x v="40"/>
    <x v="3"/>
    <x v="0"/>
    <m/>
  </r>
  <r>
    <n v="2755"/>
    <s v="Minutos Celular"/>
    <s v="Abrigo Elgueda, Juan Andres, CAM"/>
    <d v="2014-01-14T00:00:00"/>
    <x v="0"/>
    <d v="2014-01-14T00:00:00"/>
    <x v="23"/>
    <x v="0"/>
    <x v="4"/>
    <x v="0"/>
    <d v="2014-01-15T00:00:00"/>
    <x v="0"/>
    <x v="40"/>
    <x v="3"/>
    <x v="0"/>
    <m/>
  </r>
  <r>
    <n v="2754"/>
    <s v="Alta Estación de Trabajo"/>
    <s v="Técnico Mesa de Ayuda, Externo"/>
    <d v="2014-01-14T00:00:00"/>
    <x v="0"/>
    <d v="2014-01-14T00:00:00"/>
    <x v="21"/>
    <x v="0"/>
    <x v="4"/>
    <x v="0"/>
    <d v="2014-01-15T00:00:00"/>
    <x v="0"/>
    <x v="40"/>
    <x v="3"/>
    <x v="0"/>
    <m/>
  </r>
  <r>
    <n v="2753"/>
    <s v="Solicitud de Reemplazo de medidores"/>
    <s v="Herrera Andrade, Carlos Omar, CAM"/>
    <d v="2014-01-14T00:00:00"/>
    <x v="0"/>
    <d v="2014-01-14T00:00:00"/>
    <x v="20"/>
    <x v="0"/>
    <x v="4"/>
    <x v="5"/>
    <d v="2014-01-20T00:00:00"/>
    <x v="0"/>
    <x v="7"/>
    <x v="3"/>
    <x v="0"/>
    <m/>
  </r>
  <r>
    <n v="2752"/>
    <s v="PROBLEMAS CON LA RED"/>
    <s v="Pavez Nuñez, Walter, CAM"/>
    <d v="2014-01-14T00:00:00"/>
    <x v="0"/>
    <d v="2014-01-14T00:00:00"/>
    <x v="5"/>
    <x v="0"/>
    <x v="4"/>
    <x v="0"/>
    <d v="2014-01-15T00:00:00"/>
    <x v="0"/>
    <x v="40"/>
    <x v="3"/>
    <x v="0"/>
    <m/>
  </r>
  <r>
    <n v="2751"/>
    <s v="Celular 90158529"/>
    <s v="Mena Guajardo, Erica Del Pilar, CAM"/>
    <d v="2014-01-14T00:00:00"/>
    <x v="0"/>
    <d v="2014-01-14T00:00:00"/>
    <x v="23"/>
    <x v="0"/>
    <x v="4"/>
    <x v="0"/>
    <d v="2014-01-15T00:00:00"/>
    <x v="0"/>
    <x v="40"/>
    <x v="3"/>
    <x v="0"/>
    <m/>
  </r>
  <r>
    <n v="2750"/>
    <s v="Problemas lineas telefonicas "/>
    <s v="Lillo Triviño, Lidia Tamara, CAM"/>
    <d v="2014-01-14T00:00:00"/>
    <x v="0"/>
    <d v="2014-01-14T00:00:00"/>
    <x v="2"/>
    <x v="0"/>
    <x v="4"/>
    <x v="0"/>
    <d v="2014-01-15T00:00:00"/>
    <x v="0"/>
    <x v="40"/>
    <x v="3"/>
    <x v="0"/>
    <m/>
  </r>
  <r>
    <n v="2749"/>
    <s v="FALLA CON TELEFONO FIJO"/>
    <s v="Reyes Tobar, Luis Andres, CAM"/>
    <d v="2014-01-14T00:00:00"/>
    <x v="0"/>
    <d v="2014-01-14T00:00:00"/>
    <x v="2"/>
    <x v="0"/>
    <x v="4"/>
    <x v="0"/>
    <d v="2014-01-15T00:00:00"/>
    <x v="0"/>
    <x v="40"/>
    <x v="3"/>
    <x v="0"/>
    <m/>
  </r>
  <r>
    <n v="2748"/>
    <s v="Error al generar transferencia de AP a GL"/>
    <s v="Carrasco Briones, Rodrigo, CAM"/>
    <d v="2014-01-14T00:00:00"/>
    <x v="0"/>
    <d v="2014-01-14T00:00:00"/>
    <x v="5"/>
    <x v="0"/>
    <x v="4"/>
    <x v="0"/>
    <d v="2014-01-15T00:00:00"/>
    <x v="0"/>
    <x v="40"/>
    <x v="3"/>
    <x v="0"/>
    <m/>
  </r>
  <r>
    <n v="2747"/>
    <s v="Teléfonos"/>
    <s v="Espinosa Palau, María Jesús, CAM"/>
    <d v="2014-01-14T00:00:00"/>
    <x v="0"/>
    <d v="2014-01-14T00:00:00"/>
    <x v="2"/>
    <x v="0"/>
    <x v="4"/>
    <x v="0"/>
    <d v="2014-01-15T00:00:00"/>
    <x v="0"/>
    <x v="40"/>
    <x v="3"/>
    <x v="0"/>
    <m/>
  </r>
  <r>
    <n v="2746"/>
    <s v="Solicitud de Computadores Estacionarios pra Alumnos en Práctica"/>
    <s v="Dossi Muñoz, Carolina, CAM"/>
    <d v="2014-01-14T00:00:00"/>
    <x v="0"/>
    <d v="2014-01-14T00:00:00"/>
    <x v="0"/>
    <x v="0"/>
    <x v="4"/>
    <x v="0"/>
    <d v="2014-01-15T00:00:00"/>
    <x v="0"/>
    <x v="40"/>
    <x v="3"/>
    <x v="0"/>
    <m/>
  </r>
  <r>
    <n v="2745"/>
    <s v="Consulta"/>
    <s v="Valdes Navarrete, David Exequiel, CAM"/>
    <d v="2014-01-14T00:00:00"/>
    <x v="0"/>
    <d v="2014-01-14T00:00:00"/>
    <x v="23"/>
    <x v="0"/>
    <x v="4"/>
    <x v="0"/>
    <d v="2014-01-15T00:00:00"/>
    <x v="0"/>
    <x v="40"/>
    <x v="3"/>
    <x v="0"/>
    <m/>
  </r>
  <r>
    <n v="2744"/>
    <s v="Solicitud Urgente SII"/>
    <s v="Carrasco Briones, Rodrigo, CAM"/>
    <d v="2014-01-14T00:00:00"/>
    <x v="0"/>
    <d v="2014-01-14T00:00:00"/>
    <x v="5"/>
    <x v="0"/>
    <x v="4"/>
    <x v="0"/>
    <d v="2014-01-15T00:00:00"/>
    <x v="0"/>
    <x v="40"/>
    <x v="3"/>
    <x v="0"/>
    <m/>
  </r>
  <r>
    <n v="2743"/>
    <s v="Activación de Minutos "/>
    <s v="Ramirez Vergara, Joseline, CAM"/>
    <d v="2014-01-14T00:00:00"/>
    <x v="0"/>
    <d v="2014-01-14T00:00:00"/>
    <x v="23"/>
    <x v="0"/>
    <x v="4"/>
    <x v="0"/>
    <d v="2014-01-15T00:00:00"/>
    <x v="0"/>
    <x v="40"/>
    <x v="3"/>
    <x v="0"/>
    <m/>
  </r>
  <r>
    <n v="2742"/>
    <s v="Solicitud de equipos "/>
    <s v="Orellana Sepulveda, Andres Alejandro, CAM"/>
    <d v="2014-01-14T00:00:00"/>
    <x v="0"/>
    <d v="2014-01-17T00:00:00"/>
    <x v="23"/>
    <x v="0"/>
    <x v="4"/>
    <x v="0"/>
    <d v="2014-01-15T00:00:00"/>
    <x v="0"/>
    <x v="40"/>
    <x v="3"/>
    <x v="3"/>
    <m/>
  </r>
  <r>
    <n v="2741"/>
    <s v="intensidad red naranjo"/>
    <s v="Froemel Diaz, Juan Enrique, CAM"/>
    <d v="2014-01-14T00:00:00"/>
    <x v="0"/>
    <d v="2014-01-14T00:00:00"/>
    <x v="19"/>
    <x v="1"/>
    <x v="4"/>
    <x v="1"/>
    <d v="2014-01-17T00:00:00"/>
    <x v="0"/>
    <x v="40"/>
    <x v="3"/>
    <x v="0"/>
    <m/>
  </r>
  <r>
    <n v="2740"/>
    <s v="Problemas con SAP."/>
    <s v="Donoso Serey, Aldo Fabricio, CAM"/>
    <d v="2014-01-14T00:00:00"/>
    <x v="0"/>
    <d v="2014-01-14T00:00:00"/>
    <x v="5"/>
    <x v="0"/>
    <x v="4"/>
    <x v="0"/>
    <d v="2014-01-15T00:00:00"/>
    <x v="0"/>
    <x v="40"/>
    <x v="3"/>
    <x v="0"/>
    <m/>
  </r>
  <r>
    <n v="2739"/>
    <s v="Solicitud de Reemplazo de medidores"/>
    <s v="Herrera Andrade, Carlos Omar, CAM"/>
    <d v="2014-01-14T00:00:00"/>
    <x v="0"/>
    <d v="2014-01-14T00:00:00"/>
    <x v="20"/>
    <x v="0"/>
    <x v="4"/>
    <x v="5"/>
    <d v="2014-01-20T00:00:00"/>
    <x v="0"/>
    <x v="7"/>
    <x v="3"/>
    <x v="0"/>
    <m/>
  </r>
  <r>
    <n v="2738"/>
    <s v="Solicitud de minutos"/>
    <s v="Schmidt Contreras, Ingrid Angélica, CAM"/>
    <d v="2014-01-14T00:00:00"/>
    <x v="0"/>
    <d v="2014-01-14T00:00:00"/>
    <x v="23"/>
    <x v="1"/>
    <x v="4"/>
    <x v="0"/>
    <d v="2014-01-15T00:00:00"/>
    <x v="0"/>
    <x v="40"/>
    <x v="3"/>
    <x v="0"/>
    <m/>
  </r>
  <r>
    <n v="2737"/>
    <s v="Problemas con SAP."/>
    <s v="Donoso Serey, Aldo Fabricio, CAM"/>
    <d v="2014-01-14T00:00:00"/>
    <x v="0"/>
    <d v="2014-01-14T00:00:00"/>
    <x v="5"/>
    <x v="0"/>
    <x v="4"/>
    <x v="0"/>
    <d v="2014-01-15T00:00:00"/>
    <x v="0"/>
    <x v="40"/>
    <x v="3"/>
    <x v="0"/>
    <m/>
  </r>
  <r>
    <n v="2736"/>
    <s v="Clave Bloqueado"/>
    <s v="Gonzalez Jamett, Daniel Esteban, CAM"/>
    <d v="2014-01-14T00:00:00"/>
    <x v="0"/>
    <d v="2014-01-14T00:00:00"/>
    <x v="0"/>
    <x v="1"/>
    <x v="4"/>
    <x v="0"/>
    <d v="2014-01-15T00:00:00"/>
    <x v="0"/>
    <x v="40"/>
    <x v="3"/>
    <x v="0"/>
    <m/>
  </r>
  <r>
    <n v="2735"/>
    <s v="Solicitud PC para pruebas en CDEC-SIC"/>
    <s v="Abrigo Elgueda, Juan Andres, CAM"/>
    <d v="2014-01-14T00:00:00"/>
    <x v="0"/>
    <d v="2014-01-14T00:00:00"/>
    <x v="20"/>
    <x v="1"/>
    <x v="4"/>
    <x v="5"/>
    <d v="2014-01-20T00:00:00"/>
    <x v="0"/>
    <x v="7"/>
    <x v="3"/>
    <x v="0"/>
    <m/>
  </r>
  <r>
    <n v="2734"/>
    <s v="Configurar Impresora en Red"/>
    <s v="Salinas Bustos, Max Leonardo, CAM"/>
    <d v="2014-01-14T00:00:00"/>
    <x v="0"/>
    <d v="2014-01-14T00:00:00"/>
    <x v="3"/>
    <x v="1"/>
    <x v="4"/>
    <x v="0"/>
    <d v="2014-01-15T00:00:00"/>
    <x v="0"/>
    <x v="40"/>
    <x v="3"/>
    <x v="0"/>
    <m/>
  </r>
  <r>
    <n v="2733"/>
    <s v="Alta Estacion de trabajo "/>
    <s v="Técnico Mesa de Ayuda, Externo"/>
    <d v="2014-01-14T00:00:00"/>
    <x v="0"/>
    <d v="2014-01-14T00:00:00"/>
    <x v="0"/>
    <x v="0"/>
    <x v="4"/>
    <x v="0"/>
    <d v="2014-01-15T00:00:00"/>
    <x v="0"/>
    <x v="40"/>
    <x v="3"/>
    <x v="0"/>
    <m/>
  </r>
  <r>
    <n v="2732"/>
    <s v="Aumento Minutos - Abonado 94412378"/>
    <s v="Gonzalez Parra, Sergio Alberto, CAM"/>
    <d v="2014-01-14T00:00:00"/>
    <x v="0"/>
    <d v="2014-01-14T00:00:00"/>
    <x v="23"/>
    <x v="1"/>
    <x v="4"/>
    <x v="0"/>
    <d v="2014-01-15T00:00:00"/>
    <x v="0"/>
    <x v="40"/>
    <x v="3"/>
    <x v="0"/>
    <m/>
  </r>
  <r>
    <n v="2731"/>
    <s v="Roaming"/>
    <s v="Moreno Chavez, Benito, CAM"/>
    <d v="2014-01-14T00:00:00"/>
    <x v="0"/>
    <d v="2014-01-14T00:00:00"/>
    <x v="18"/>
    <x v="1"/>
    <x v="4"/>
    <x v="0"/>
    <d v="2014-01-15T00:00:00"/>
    <x v="0"/>
    <x v="40"/>
    <x v="3"/>
    <x v="0"/>
    <m/>
  </r>
  <r>
    <n v="2730"/>
    <s v="Instalación Project - JEFD"/>
    <s v="Froemel Diaz, Juan Enrique, CAM"/>
    <d v="2014-01-14T00:00:00"/>
    <x v="0"/>
    <d v="2014-01-14T00:00:00"/>
    <x v="8"/>
    <x v="1"/>
    <x v="4"/>
    <x v="0"/>
    <d v="2014-01-15T00:00:00"/>
    <x v="0"/>
    <x v="40"/>
    <x v="3"/>
    <x v="0"/>
    <m/>
  </r>
  <r>
    <n v="2729"/>
    <s v="IMPRESORA"/>
    <s v="Castro Morales, Michel Fabian, CAM"/>
    <d v="2014-01-14T00:00:00"/>
    <x v="0"/>
    <d v="2014-01-14T00:00:00"/>
    <x v="9"/>
    <x v="0"/>
    <x v="4"/>
    <x v="2"/>
    <d v="2014-01-28T00:00:00"/>
    <x v="0"/>
    <x v="39"/>
    <x v="3"/>
    <x v="0"/>
    <m/>
  </r>
  <r>
    <n v="2728"/>
    <s v="Minutos Celular"/>
    <s v="Pajkuric Bustos, Ernesto Andrés, CAM"/>
    <d v="2014-01-14T00:00:00"/>
    <x v="0"/>
    <d v="2014-01-14T00:00:00"/>
    <x v="23"/>
    <x v="1"/>
    <x v="4"/>
    <x v="0"/>
    <d v="2014-01-15T00:00:00"/>
    <x v="0"/>
    <x v="40"/>
    <x v="3"/>
    <x v="0"/>
    <m/>
  </r>
  <r>
    <n v="2727"/>
    <s v="Sin Red telefonica "/>
    <s v="Aravena Bravo, Veronica del Pilar, CAM"/>
    <d v="2014-01-14T00:00:00"/>
    <x v="0"/>
    <d v="2014-01-14T00:00:00"/>
    <x v="2"/>
    <x v="0"/>
    <x v="4"/>
    <x v="0"/>
    <d v="2014-01-15T00:00:00"/>
    <x v="0"/>
    <x v="40"/>
    <x v="3"/>
    <x v="0"/>
    <m/>
  </r>
  <r>
    <n v="2726"/>
    <s v="Instalación Proyect"/>
    <s v="Contreras Orellana, Paulo Alberto, CAM"/>
    <d v="2014-01-14T00:00:00"/>
    <x v="0"/>
    <d v="2014-01-14T00:00:00"/>
    <x v="8"/>
    <x v="1"/>
    <x v="4"/>
    <x v="0"/>
    <d v="2014-01-15T00:00:00"/>
    <x v="0"/>
    <x v="40"/>
    <x v="3"/>
    <x v="0"/>
    <m/>
  </r>
  <r>
    <n v="2725"/>
    <s v="Configurar Anexo 7393"/>
    <s v="Ortega Zapata, Alfonso Miguel, CAM"/>
    <d v="2014-01-14T00:00:00"/>
    <x v="0"/>
    <d v="2014-01-14T00:00:00"/>
    <x v="2"/>
    <x v="1"/>
    <x v="4"/>
    <x v="0"/>
    <d v="2014-01-15T00:00:00"/>
    <x v="0"/>
    <x v="40"/>
    <x v="3"/>
    <x v="0"/>
    <m/>
  </r>
  <r>
    <n v="2724"/>
    <s v="Estimado informo imposibiliadad de acceder a Oracle"/>
    <s v="Rodriguez Kolbach, Jorge Fernando, CAM"/>
    <d v="2014-01-14T00:00:00"/>
    <x v="0"/>
    <d v="2014-01-14T00:00:00"/>
    <x v="5"/>
    <x v="0"/>
    <x v="4"/>
    <x v="0"/>
    <d v="2014-01-15T00:00:00"/>
    <x v="0"/>
    <x v="40"/>
    <x v="3"/>
    <x v="0"/>
    <m/>
  </r>
  <r>
    <n v="2723"/>
    <s v="Plataformar NTB. - Gcia. OP."/>
    <s v="Herrera Valdes, Ramon, CAM"/>
    <d v="2014-01-13T00:00:00"/>
    <x v="0"/>
    <d v="2014-01-13T00:00:00"/>
    <x v="20"/>
    <x v="0"/>
    <x v="4"/>
    <x v="5"/>
    <d v="2014-01-17T00:00:00"/>
    <x v="0"/>
    <x v="40"/>
    <x v="3"/>
    <x v="0"/>
    <m/>
  </r>
  <r>
    <n v="2722"/>
    <s v="Plataformado PC - Asignación C&amp;L Enersis"/>
    <s v="Donoso Serey, Aldo Fabricio, CAM"/>
    <d v="2014-01-13T00:00:00"/>
    <x v="0"/>
    <d v="2014-01-13T00:00:00"/>
    <x v="20"/>
    <x v="0"/>
    <x v="4"/>
    <x v="5"/>
    <d v="2014-01-17T00:00:00"/>
    <x v="0"/>
    <x v="40"/>
    <x v="3"/>
    <x v="0"/>
    <m/>
  </r>
  <r>
    <n v="2721"/>
    <s v="TICKET 775018 - CUENTA DE RED ALTA "/>
    <s v="Ruz Salinas, Richard Alberto, CAM"/>
    <d v="2014-01-10T00:00:00"/>
    <x v="0"/>
    <d v="2014-01-13T00:00:00"/>
    <x v="0"/>
    <x v="0"/>
    <x v="4"/>
    <x v="0"/>
    <d v="2014-01-13T00:00:00"/>
    <x v="0"/>
    <x v="40"/>
    <x v="3"/>
    <x v="0"/>
    <m/>
  </r>
  <r>
    <n v="2720"/>
    <s v="Renovación Notebook"/>
    <s v="Soto Silva, Rodrigo, CAM"/>
    <d v="2014-01-13T00:00:00"/>
    <x v="0"/>
    <d v="2014-01-13T00:00:00"/>
    <x v="20"/>
    <x v="0"/>
    <x v="4"/>
    <x v="5"/>
    <d v="2014-01-17T00:00:00"/>
    <x v="0"/>
    <x v="40"/>
    <x v="3"/>
    <x v="0"/>
    <m/>
  </r>
  <r>
    <n v="2719"/>
    <s v="recarga de minutos"/>
    <s v="Soto Aranguiz, Francisco Javier, CAM"/>
    <d v="2014-01-13T00:00:00"/>
    <x v="0"/>
    <d v="2014-01-13T00:00:00"/>
    <x v="23"/>
    <x v="1"/>
    <x v="4"/>
    <x v="0"/>
    <d v="2014-01-14T00:00:00"/>
    <x v="0"/>
    <x v="40"/>
    <x v="3"/>
    <x v="0"/>
    <m/>
  </r>
  <r>
    <n v="2718"/>
    <s v="toner"/>
    <s v="Olguin Saavedra, Jennifer Pamela, EXTERNO"/>
    <d v="2014-01-13T00:00:00"/>
    <x v="0"/>
    <d v="2014-01-13T00:00:00"/>
    <x v="3"/>
    <x v="0"/>
    <x v="4"/>
    <x v="0"/>
    <d v="2014-01-14T00:00:00"/>
    <x v="0"/>
    <x v="40"/>
    <x v="3"/>
    <x v="0"/>
    <m/>
  </r>
  <r>
    <n v="2717"/>
    <s v="Carga de Minutos On net - 74318253"/>
    <s v="Caceres Sarabia, Francisco Antonio, CAM"/>
    <d v="2014-01-13T00:00:00"/>
    <x v="0"/>
    <d v="2014-01-13T00:00:00"/>
    <x v="23"/>
    <x v="1"/>
    <x v="4"/>
    <x v="0"/>
    <d v="2014-01-14T00:00:00"/>
    <x v="0"/>
    <x v="40"/>
    <x v="3"/>
    <x v="0"/>
    <m/>
  </r>
  <r>
    <n v="2716"/>
    <s v="Garantia Lenovo - VP CAM Chile - CMT Case # 00654233"/>
    <s v="Froemel Diaz, Juan Enrique, CAM"/>
    <d v="2014-01-13T00:00:00"/>
    <x v="0"/>
    <d v="2014-01-13T00:00:00"/>
    <x v="9"/>
    <x v="1"/>
    <x v="4"/>
    <x v="2"/>
    <d v="2014-01-27T00:00:00"/>
    <x v="0"/>
    <x v="39"/>
    <x v="3"/>
    <x v="0"/>
    <m/>
  </r>
  <r>
    <n v="2715"/>
    <s v="Minutos"/>
    <s v="Sepulveda Salas, Vladimir Arnoldo, CAM"/>
    <d v="2014-01-13T00:00:00"/>
    <x v="0"/>
    <d v="2014-01-13T00:00:00"/>
    <x v="23"/>
    <x v="0"/>
    <x v="4"/>
    <x v="0"/>
    <d v="2014-01-14T00:00:00"/>
    <x v="0"/>
    <x v="40"/>
    <x v="3"/>
    <x v="0"/>
    <m/>
  </r>
  <r>
    <n v="2714"/>
    <s v="PANTALLA ORACLE - No Ingresa"/>
    <s v="Pajkuric Bustos, Ernesto Andrés, CAM"/>
    <d v="2014-01-13T00:00:00"/>
    <x v="0"/>
    <d v="2014-01-13T00:00:00"/>
    <x v="5"/>
    <x v="1"/>
    <x v="4"/>
    <x v="0"/>
    <d v="2014-01-14T00:00:00"/>
    <x v="0"/>
    <x v="40"/>
    <x v="3"/>
    <x v="0"/>
    <m/>
  </r>
  <r>
    <n v="2713"/>
    <s v="Acceso a Oracle"/>
    <s v="Brantt Zumarán, Claudia Andrea, CAM"/>
    <d v="2014-01-13T00:00:00"/>
    <x v="0"/>
    <d v="2014-01-13T00:00:00"/>
    <x v="5"/>
    <x v="0"/>
    <x v="4"/>
    <x v="0"/>
    <d v="2014-01-14T00:00:00"/>
    <x v="0"/>
    <x v="40"/>
    <x v="3"/>
    <x v="0"/>
    <m/>
  </r>
  <r>
    <n v="2712"/>
    <s v="Impresora Transporte"/>
    <s v="Olguin Saavedra, Jennifer Pamela, EXTERNO"/>
    <d v="2014-01-13T00:00:00"/>
    <x v="0"/>
    <d v="2014-01-14T00:00:00"/>
    <x v="3"/>
    <x v="0"/>
    <x v="4"/>
    <x v="0"/>
    <d v="2014-01-14T00:00:00"/>
    <x v="0"/>
    <x v="40"/>
    <x v="3"/>
    <x v="0"/>
    <m/>
  </r>
  <r>
    <n v="2704"/>
    <s v="Instalador PrimeRead Mobile CRM:0030353"/>
    <s v="Gonzalez Arredondo, Enrique Eduardo, CAM"/>
    <d v="2014-01-10T00:00:00"/>
    <x v="0"/>
    <d v="2014-01-10T00:00:00"/>
    <x v="7"/>
    <x v="2"/>
    <x v="4"/>
    <x v="0"/>
    <d v="2014-01-13T00:00:00"/>
    <x v="0"/>
    <x v="40"/>
    <x v="3"/>
    <x v="0"/>
    <m/>
  </r>
  <r>
    <n v="2703"/>
    <s v="Alta Estacion de trabajo "/>
    <s v="Técnico Mesa de Ayuda, Externo"/>
    <d v="2014-01-10T00:00:00"/>
    <x v="0"/>
    <d v="2014-01-10T00:00:00"/>
    <x v="0"/>
    <x v="2"/>
    <x v="4"/>
    <x v="0"/>
    <d v="2014-01-13T00:00:00"/>
    <x v="0"/>
    <x v="40"/>
    <x v="3"/>
    <x v="0"/>
    <m/>
  </r>
  <r>
    <n v="2702"/>
    <s v="Activar Plan de Datos - Abonado 94691345"/>
    <s v="Bulnes Vergara, Marco Aurelio, CAM"/>
    <d v="2014-01-10T00:00:00"/>
    <x v="0"/>
    <d v="2014-01-14T00:00:00"/>
    <x v="12"/>
    <x v="0"/>
    <x v="4"/>
    <x v="3"/>
    <d v="2014-01-21T00:00:00"/>
    <x v="0"/>
    <x v="7"/>
    <x v="3"/>
    <x v="0"/>
    <m/>
  </r>
  <r>
    <n v="2701"/>
    <s v="Soporte a usuarios oracle - NUEVO USUARIO ORACLE"/>
    <s v="Ruz Salinas, Richard Alberto, CAM"/>
    <d v="2014-01-10T00:00:00"/>
    <x v="0"/>
    <d v="2014-01-10T00:00:00"/>
    <x v="5"/>
    <x v="0"/>
    <x v="4"/>
    <x v="0"/>
    <d v="2014-01-13T00:00:00"/>
    <x v="0"/>
    <x v="40"/>
    <x v="3"/>
    <x v="0"/>
    <m/>
  </r>
  <r>
    <n v="2700"/>
    <s v="Solicita generar devolución minutos ON-NET Celular personal de Unidad de SSEE"/>
    <s v="Garay Espinoza, Jorge Andres, CAM"/>
    <d v="2014-01-10T00:00:00"/>
    <x v="0"/>
    <d v="2014-01-10T00:00:00"/>
    <x v="23"/>
    <x v="2"/>
    <x v="4"/>
    <x v="0"/>
    <d v="2014-01-13T00:00:00"/>
    <x v="0"/>
    <x v="40"/>
    <x v="3"/>
    <x v="0"/>
    <m/>
  </r>
  <r>
    <n v="2699"/>
    <s v="Telefonos celulares para Conexiones"/>
    <s v="Hernandez Briones, Hans Alejandro, CAM"/>
    <d v="2014-01-10T00:00:00"/>
    <x v="0"/>
    <d v="2014-01-10T00:00:00"/>
    <x v="23"/>
    <x v="2"/>
    <x v="4"/>
    <x v="0"/>
    <d v="2014-01-13T00:00:00"/>
    <x v="0"/>
    <x v="40"/>
    <x v="3"/>
    <x v="0"/>
    <m/>
  </r>
  <r>
    <n v="2698"/>
    <s v="Activación de Minutos"/>
    <s v="Pacheco Pinto, Alex  CAM"/>
    <d v="2014-01-10T00:00:00"/>
    <x v="0"/>
    <d v="2014-01-10T00:00:00"/>
    <x v="23"/>
    <x v="2"/>
    <x v="4"/>
    <x v="0"/>
    <d v="2014-01-13T00:00:00"/>
    <x v="0"/>
    <x v="40"/>
    <x v="3"/>
    <x v="0"/>
    <m/>
  </r>
  <r>
    <n v="2697"/>
    <s v="Activación de Minutos"/>
    <s v="Ramirez Vergara, Joseline, CAM"/>
    <d v="2014-01-10T00:00:00"/>
    <x v="0"/>
    <d v="2014-01-10T00:00:00"/>
    <x v="23"/>
    <x v="2"/>
    <x v="4"/>
    <x v="0"/>
    <d v="2014-01-13T00:00:00"/>
    <x v="0"/>
    <x v="40"/>
    <x v="3"/>
    <x v="0"/>
    <m/>
  </r>
  <r>
    <n v="2696"/>
    <s v="SOLICITUD DE MS PROJECT"/>
    <s v="Valdes Navarrete, David Exequiel, CAM"/>
    <d v="2014-01-13T00:00:00"/>
    <x v="0"/>
    <d v="2014-01-13T00:00:00"/>
    <x v="8"/>
    <x v="0"/>
    <x v="4"/>
    <x v="0"/>
    <d v="2014-01-14T00:00:00"/>
    <x v="0"/>
    <x v="40"/>
    <x v="3"/>
    <x v="0"/>
    <m/>
  </r>
  <r>
    <n v="2695"/>
    <s v="Minutos On Net"/>
    <s v="Matus Delgado, Katherine Andrea, CAM"/>
    <d v="2014-01-10T00:00:00"/>
    <x v="0"/>
    <d v="2014-01-10T00:00:00"/>
    <x v="23"/>
    <x v="2"/>
    <x v="4"/>
    <x v="0"/>
    <d v="2014-01-13T00:00:00"/>
    <x v="0"/>
    <x v="40"/>
    <x v="3"/>
    <x v="0"/>
    <m/>
  </r>
  <r>
    <n v="2694"/>
    <s v="toners para impresora de color Gerencia General "/>
    <s v="Caraa Carraha, Paula, CAM"/>
    <d v="2014-01-13T00:00:00"/>
    <x v="0"/>
    <d v="2014-01-13T00:00:00"/>
    <x v="3"/>
    <x v="0"/>
    <x v="4"/>
    <x v="0"/>
    <d v="2014-01-14T00:00:00"/>
    <x v="0"/>
    <x v="40"/>
    <x v="3"/>
    <x v="0"/>
    <m/>
  </r>
  <r>
    <n v="2693"/>
    <s v="Cuenta Dominio Bloqueada"/>
    <s v="Cano Zamalloa, Daniel, CAM"/>
    <d v="2014-01-13T00:00:00"/>
    <x v="0"/>
    <d v="2014-01-13T00:00:00"/>
    <x v="0"/>
    <x v="2"/>
    <x v="4"/>
    <x v="0"/>
    <d v="2014-01-14T00:00:00"/>
    <x v="0"/>
    <x v="40"/>
    <x v="3"/>
    <x v="0"/>
    <m/>
  </r>
  <r>
    <n v="2692"/>
    <s v="Bloqueo de correo "/>
    <s v="Martinez Fuentealba, Victor Alonso, CAM"/>
    <d v="2014-01-13T00:00:00"/>
    <x v="0"/>
    <d v="2014-01-13T00:00:00"/>
    <x v="0"/>
    <x v="2"/>
    <x v="4"/>
    <x v="0"/>
    <d v="2014-01-14T00:00:00"/>
    <x v="0"/>
    <x v="40"/>
    <x v="3"/>
    <x v="0"/>
    <m/>
  </r>
  <r>
    <n v="2691"/>
    <s v="Reset Password"/>
    <s v="Cañete Tapia, Miguel Angel, CAM"/>
    <d v="2014-01-13T00:00:00"/>
    <x v="0"/>
    <d v="2014-01-13T00:00:00"/>
    <x v="0"/>
    <x v="2"/>
    <x v="4"/>
    <x v="0"/>
    <d v="2014-01-14T00:00:00"/>
    <x v="0"/>
    <x v="40"/>
    <x v="3"/>
    <x v="0"/>
    <m/>
  </r>
  <r>
    <n v="2690"/>
    <s v="Reposición de minutos"/>
    <s v="Neculhueque Silva, Juan Arturo, CAM"/>
    <d v="2014-01-13T00:00:00"/>
    <x v="0"/>
    <d v="2014-01-13T00:00:00"/>
    <x v="23"/>
    <x v="2"/>
    <x v="4"/>
    <x v="0"/>
    <d v="2014-01-14T00:00:00"/>
    <x v="0"/>
    <x v="40"/>
    <x v="3"/>
    <x v="0"/>
    <m/>
  </r>
  <r>
    <n v="2689"/>
    <s v=" Roaming Diario - Abonado 91618467 CRM:0718675"/>
    <s v="Orellana Sepulveda, Andres Alejandro, CAM"/>
    <d v="2014-01-10T00:00:00"/>
    <x v="0"/>
    <d v="2014-01-10T00:00:00"/>
    <x v="18"/>
    <x v="2"/>
    <x v="4"/>
    <x v="0"/>
    <d v="2014-01-13T00:00:00"/>
    <x v="0"/>
    <x v="40"/>
    <x v="3"/>
    <x v="0"/>
    <m/>
  </r>
  <r>
    <n v="2688"/>
    <s v="Cambio de Contraseña."/>
    <s v="Herrera Andrade, Carlos Omar, CAM"/>
    <d v="2014-01-13T00:00:00"/>
    <x v="0"/>
    <d v="2014-01-13T00:00:00"/>
    <x v="0"/>
    <x v="2"/>
    <x v="4"/>
    <x v="0"/>
    <d v="2014-01-14T00:00:00"/>
    <x v="0"/>
    <x v="40"/>
    <x v="3"/>
    <x v="0"/>
    <m/>
  </r>
  <r>
    <n v="2687"/>
    <s v="Minutos NET"/>
    <s v="Morales Diaz, Mauricio Enrique, CAM"/>
    <d v="2014-01-10T00:00:00"/>
    <x v="2"/>
    <d v="2014-01-10T00:00:00"/>
    <x v="23"/>
    <x v="2"/>
    <x v="4"/>
    <x v="0"/>
    <d v="2014-01-13T00:00:00"/>
    <x v="0"/>
    <x v="40"/>
    <x v="3"/>
    <x v="0"/>
    <m/>
  </r>
  <r>
    <n v="2686"/>
    <s v="Carpeta CheckList"/>
    <s v="Ruiz Guzman, Elisa del Carmen, CAM"/>
    <d v="2014-01-08T00:00:00"/>
    <x v="0"/>
    <d v="2014-01-08T00:00:00"/>
    <x v="7"/>
    <x v="2"/>
    <x v="4"/>
    <x v="0"/>
    <d v="2014-01-09T00:00:00"/>
    <x v="0"/>
    <x v="10"/>
    <x v="3"/>
    <x v="0"/>
    <m/>
  </r>
  <r>
    <n v="2685"/>
    <s v="don david apruebe los minutos RE: Favor devolver los minutos pediente"/>
    <s v="Medrano Ortega, Mario Ariel, CAM"/>
    <d v="2014-01-08T00:00:00"/>
    <x v="0"/>
    <d v="2014-01-09T00:00:00"/>
    <x v="23"/>
    <x v="2"/>
    <x v="4"/>
    <x v="0"/>
    <d v="2014-01-09T00:00:00"/>
    <x v="0"/>
    <x v="10"/>
    <x v="3"/>
    <x v="0"/>
    <m/>
  </r>
  <r>
    <n v="2684"/>
    <s v="Aumento de Minutos"/>
    <s v="Valdes Navarrete, David Exequiel, CAM"/>
    <d v="2014-01-09T00:00:00"/>
    <x v="0"/>
    <d v="2014-01-09T00:00:00"/>
    <x v="23"/>
    <x v="2"/>
    <x v="4"/>
    <x v="0"/>
    <d v="2014-01-10T00:00:00"/>
    <x v="0"/>
    <x v="10"/>
    <x v="3"/>
    <x v="0"/>
    <m/>
  </r>
  <r>
    <n v="2683"/>
    <s v="Carga de Minutos On net - 93227303"/>
    <s v="Diaz Letelier, Vladimir Andres, CAM"/>
    <d v="2014-01-09T00:00:00"/>
    <x v="0"/>
    <d v="2014-01-09T00:00:00"/>
    <x v="23"/>
    <x v="2"/>
    <x v="4"/>
    <x v="0"/>
    <d v="2014-01-10T00:00:00"/>
    <x v="0"/>
    <x v="10"/>
    <x v="3"/>
    <x v="0"/>
    <m/>
  </r>
  <r>
    <n v="2682"/>
    <s v="Computador Andres Soto"/>
    <s v="Abarca Cerda, Cristian Andres, CAM"/>
    <d v="2014-01-09T00:00:00"/>
    <x v="0"/>
    <d v="2014-01-09T00:00:00"/>
    <x v="20"/>
    <x v="1"/>
    <x v="4"/>
    <x v="5"/>
    <d v="2014-01-15T00:00:00"/>
    <x v="0"/>
    <x v="40"/>
    <x v="3"/>
    <x v="0"/>
    <m/>
  </r>
  <r>
    <n v="2681"/>
    <s v="Baja telefonía celular ENTEL"/>
    <s v="Salinas Bustos, Max Leonardo, CAM"/>
    <d v="2014-01-09T00:00:00"/>
    <x v="0"/>
    <d v="2014-01-09T00:00:00"/>
    <x v="12"/>
    <x v="0"/>
    <x v="4"/>
    <x v="3"/>
    <d v="2014-01-20T00:00:00"/>
    <x v="0"/>
    <x v="7"/>
    <x v="3"/>
    <x v="0"/>
    <m/>
  </r>
  <r>
    <n v="2680"/>
    <s v="Aumento On Net"/>
    <s v="Ramirez Figueroa, Miguel Angel, CAM"/>
    <d v="2014-01-09T00:00:00"/>
    <x v="0"/>
    <d v="2014-01-09T00:00:00"/>
    <x v="23"/>
    <x v="2"/>
    <x v="4"/>
    <x v="0"/>
    <d v="2014-01-10T00:00:00"/>
    <x v="0"/>
    <x v="10"/>
    <x v="3"/>
    <x v="0"/>
    <m/>
  </r>
  <r>
    <n v="2679"/>
    <s v="cámara para pantalla del señor Winkler"/>
    <s v="Caraa Carraha, Paula, CAM"/>
    <d v="2014-01-09T00:00:00"/>
    <x v="0"/>
    <d v="2014-01-09T00:00:00"/>
    <x v="22"/>
    <x v="0"/>
    <x v="4"/>
    <x v="6"/>
    <d v="2014-01-16T00:00:00"/>
    <x v="0"/>
    <x v="40"/>
    <x v="3"/>
    <x v="0"/>
    <m/>
  </r>
  <r>
    <n v="2678"/>
    <s v="Devolución de minutos a fono móvil."/>
    <s v="Olmedo Vergara, Ivan Mauricio, CAM"/>
    <d v="2014-01-09T00:00:00"/>
    <x v="0"/>
    <d v="2014-01-09T00:00:00"/>
    <x v="23"/>
    <x v="2"/>
    <x v="4"/>
    <x v="0"/>
    <d v="2014-01-10T00:00:00"/>
    <x v="0"/>
    <x v="10"/>
    <x v="3"/>
    <x v="0"/>
    <m/>
  </r>
  <r>
    <n v="2677"/>
    <s v="Se necesita obtener el siguiente archivo  ApplicationTrace.xm"/>
    <s v="Gonzalez Arredondo, Enrique Eduardo, CAM"/>
    <d v="2014-01-09T00:00:00"/>
    <x v="0"/>
    <d v="2014-01-09T00:00:00"/>
    <x v="7"/>
    <x v="2"/>
    <x v="4"/>
    <x v="0"/>
    <d v="2014-01-10T00:00:00"/>
    <x v="0"/>
    <x v="10"/>
    <x v="3"/>
    <x v="0"/>
    <m/>
  </r>
  <r>
    <n v="2676"/>
    <s v="Aumento Minutos - Abonado 74775931"/>
    <s v="Zarate Avila, Moises, CAM"/>
    <d v="2014-01-09T00:00:00"/>
    <x v="0"/>
    <d v="2014-01-09T00:00:00"/>
    <x v="23"/>
    <x v="2"/>
    <x v="4"/>
    <x v="0"/>
    <d v="2014-01-10T00:00:00"/>
    <x v="0"/>
    <x v="10"/>
    <x v="3"/>
    <x v="0"/>
    <m/>
  </r>
  <r>
    <n v="2675"/>
    <s v=" Instalacion Version 8 PrimeWeB CRM:0030355"/>
    <s v="Gonzalez Arredondo, Enrique Eduardo, CAM"/>
    <d v="2014-01-09T00:00:00"/>
    <x v="0"/>
    <d v="2014-01-09T00:00:00"/>
    <x v="7"/>
    <x v="2"/>
    <x v="4"/>
    <x v="0"/>
    <d v="2014-01-10T00:00:00"/>
    <x v="0"/>
    <x v="10"/>
    <x v="3"/>
    <x v="0"/>
    <m/>
  </r>
  <r>
    <n v="2674"/>
    <s v="Configurar Perfil NTB - CL132372241 PJMC"/>
    <s v="Herrera Valdes, Ramon, CAM"/>
    <d v="2014-01-09T00:00:00"/>
    <x v="0"/>
    <d v="2014-01-09T00:00:00"/>
    <x v="20"/>
    <x v="2"/>
    <x v="4"/>
    <x v="5"/>
    <d v="2014-01-15T00:00:00"/>
    <x v="0"/>
    <x v="40"/>
    <x v="3"/>
    <x v="0"/>
    <m/>
  </r>
  <r>
    <n v="2673"/>
    <s v="Problemas Con Oracle"/>
    <s v="Andrade Escobar, Agustina Mabel, CAM"/>
    <d v="2014-01-09T00:00:00"/>
    <x v="0"/>
    <d v="2014-01-09T00:00:00"/>
    <x v="5"/>
    <x v="0"/>
    <x v="4"/>
    <x v="0"/>
    <d v="2014-01-10T00:00:00"/>
    <x v="0"/>
    <x v="10"/>
    <x v="3"/>
    <x v="0"/>
    <m/>
  </r>
  <r>
    <n v="2672"/>
    <s v="Cambio de celular 68437461"/>
    <s v="Jerez Valdebenito, Rodrigo Esteban, CAM"/>
    <d v="2014-01-09T00:00:00"/>
    <x v="0"/>
    <d v="2014-01-10T00:00:00"/>
    <x v="12"/>
    <x v="0"/>
    <x v="4"/>
    <x v="3"/>
    <d v="2014-01-20T00:00:00"/>
    <x v="0"/>
    <x v="7"/>
    <x v="3"/>
    <x v="0"/>
    <m/>
  </r>
  <r>
    <n v="2671"/>
    <s v="Clave Oracle"/>
    <s v="Brantt Zumarán, Claudia Andrea, CAM"/>
    <d v="2014-01-09T00:00:00"/>
    <x v="0"/>
    <d v="2014-01-09T00:00:00"/>
    <x v="5"/>
    <x v="0"/>
    <x v="4"/>
    <x v="0"/>
    <d v="2014-01-10T00:00:00"/>
    <x v="0"/>
    <x v="10"/>
    <x v="3"/>
    <x v="0"/>
    <m/>
  </r>
  <r>
    <n v="2670"/>
    <s v="Punto de red control de accesos laboratorio"/>
    <s v="Duarte Fuentes, Luis Alfredo, CAM"/>
    <d v="2014-01-09T00:00:00"/>
    <x v="0"/>
    <d v="2014-01-09T00:00:00"/>
    <x v="19"/>
    <x v="0"/>
    <x v="4"/>
    <x v="1"/>
    <d v="2014-01-14T00:00:00"/>
    <x v="0"/>
    <x v="40"/>
    <x v="3"/>
    <x v="0"/>
    <m/>
  </r>
  <r>
    <n v="2669"/>
    <s v="Solicitud 50 Nuevas Simcards - Cliente 7289635"/>
    <s v="Salinas Bustos, Max Leonardo, CAM"/>
    <d v="2014-01-09T00:00:00"/>
    <x v="0"/>
    <d v="2014-01-15T00:00:00"/>
    <x v="12"/>
    <x v="0"/>
    <x v="4"/>
    <x v="3"/>
    <d v="2014-01-20T00:00:00"/>
    <x v="0"/>
    <x v="7"/>
    <x v="3"/>
    <x v="0"/>
    <m/>
  </r>
  <r>
    <n v="2668"/>
    <s v="Configurar Perfil NTB - CL155103841 RAMU"/>
    <s v="Bulnes Vergara, Marco Aurelio, CAM"/>
    <d v="2014-01-09T00:00:00"/>
    <x v="0"/>
    <d v="2014-01-09T00:00:00"/>
    <x v="20"/>
    <x v="0"/>
    <x v="4"/>
    <x v="5"/>
    <d v="2014-01-15T00:00:00"/>
    <x v="0"/>
    <x v="40"/>
    <x v="3"/>
    <x v="0"/>
    <m/>
  </r>
  <r>
    <n v="2667"/>
    <s v="MINUTOS CAM (61914016)"/>
    <s v="Toloza Garrido, Samuel Isaac, CAM"/>
    <d v="2014-01-09T00:00:00"/>
    <x v="0"/>
    <d v="2014-01-09T00:00:00"/>
    <x v="23"/>
    <x v="2"/>
    <x v="4"/>
    <x v="0"/>
    <d v="2014-01-10T00:00:00"/>
    <x v="0"/>
    <x v="10"/>
    <x v="3"/>
    <x v="0"/>
    <m/>
  </r>
  <r>
    <n v="2666"/>
    <s v="Minutos Celular 9 162 4997"/>
    <s v="Carrasco Velarde, Luis Alberto, CAM"/>
    <d v="2014-01-09T00:00:00"/>
    <x v="0"/>
    <d v="2014-01-09T00:00:00"/>
    <x v="23"/>
    <x v="2"/>
    <x v="4"/>
    <x v="0"/>
    <d v="2014-01-10T00:00:00"/>
    <x v="0"/>
    <x v="10"/>
    <x v="3"/>
    <x v="0"/>
    <m/>
  </r>
  <r>
    <n v="2665"/>
    <s v="Roaming voz y datos"/>
    <s v="Espinoza Morral, Sergio Rodrigo, CAM"/>
    <d v="2014-01-08T00:00:00"/>
    <x v="0"/>
    <d v="2014-01-08T00:00:00"/>
    <x v="18"/>
    <x v="1"/>
    <x v="4"/>
    <x v="0"/>
    <d v="2014-01-09T00:00:00"/>
    <x v="0"/>
    <x v="10"/>
    <x v="3"/>
    <x v="0"/>
    <m/>
  </r>
  <r>
    <n v="2664"/>
    <s v="Celular Luis Reyes"/>
    <s v="Belmar Ramirez, Nelson Andres, CAM"/>
    <d v="2014-01-03T00:00:00"/>
    <x v="0"/>
    <d v="2014-01-03T00:00:00"/>
    <x v="23"/>
    <x v="2"/>
    <x v="4"/>
    <x v="0"/>
    <d v="2014-01-06T00:00:00"/>
    <x v="0"/>
    <x v="10"/>
    <x v="3"/>
    <x v="0"/>
    <m/>
  </r>
  <r>
    <n v="2663"/>
    <s v="Habilitar Anexo Fijo"/>
    <s v="Bravo Contanzo, Jaime, CAM"/>
    <d v="2014-01-07T00:00:00"/>
    <x v="0"/>
    <d v="2014-01-07T00:00:00"/>
    <x v="2"/>
    <x v="2"/>
    <x v="4"/>
    <x v="0"/>
    <d v="2014-01-08T00:00:00"/>
    <x v="0"/>
    <x v="10"/>
    <x v="3"/>
    <x v="0"/>
    <m/>
  </r>
  <r>
    <n v="2662"/>
    <s v="Ed Indumotora Av Las Condes 11774 ENVIO ANTECEDENTES COMPLETOS SEGURIDAD CAM  "/>
    <s v="Paredes Aravena, Rodrigo Alexis, CAM"/>
    <d v="2014-01-07T00:00:00"/>
    <x v="0"/>
    <d v="2014-01-07T00:00:00"/>
    <x v="7"/>
    <x v="2"/>
    <x v="4"/>
    <x v="0"/>
    <d v="2014-01-08T00:00:00"/>
    <x v="0"/>
    <x v="10"/>
    <x v="3"/>
    <x v="0"/>
    <m/>
  </r>
  <r>
    <n v="2661"/>
    <s v="SOLICITUD DE ACCESO"/>
    <s v="Valdes Navarrete, David Exequiel, CAM"/>
    <d v="2014-01-07T00:00:00"/>
    <x v="0"/>
    <d v="2014-01-07T00:00:00"/>
    <x v="0"/>
    <x v="2"/>
    <x v="4"/>
    <x v="0"/>
    <d v="2014-01-08T00:00:00"/>
    <x v="0"/>
    <x v="10"/>
    <x v="3"/>
    <x v="0"/>
    <m/>
  </r>
  <r>
    <n v="2660"/>
    <s v="SOLICITUD DE ACCESO"/>
    <s v="Valdes Navarrete, David Exequiel, CAM"/>
    <d v="2014-01-07T00:00:00"/>
    <x v="0"/>
    <d v="2014-01-07T00:00:00"/>
    <x v="7"/>
    <x v="2"/>
    <x v="4"/>
    <x v="0"/>
    <d v="2014-01-08T00:00:00"/>
    <x v="0"/>
    <x v="10"/>
    <x v="3"/>
    <x v="0"/>
    <m/>
  </r>
  <r>
    <n v="2659"/>
    <s v="telefonos celulares"/>
    <s v="Belmar Ramirez, Nelson Andres, CAM"/>
    <d v="2014-01-07T00:00:00"/>
    <x v="0"/>
    <d v="2014-01-10T00:00:00"/>
    <x v="12"/>
    <x v="0"/>
    <x v="4"/>
    <x v="3"/>
    <d v="2014-01-16T00:00:00"/>
    <x v="0"/>
    <x v="40"/>
    <x v="3"/>
    <x v="0"/>
    <m/>
  </r>
  <r>
    <n v="2658"/>
    <s v="failure notice"/>
    <s v="Palma Campos, Alejandra Beatriz, CAM"/>
    <d v="2014-01-07T00:00:00"/>
    <x v="0"/>
    <d v="2014-01-07T00:00:00"/>
    <x v="0"/>
    <x v="2"/>
    <x v="4"/>
    <x v="0"/>
    <d v="2014-01-08T00:00:00"/>
    <x v="0"/>
    <x v="10"/>
    <x v="3"/>
    <x v="0"/>
    <m/>
  </r>
  <r>
    <n v="2657"/>
    <s v="Habilitacion celular 64072948"/>
    <s v="Quiñones Vargas, Jose Ramón, CAM"/>
    <d v="2014-01-07T00:00:00"/>
    <x v="0"/>
    <d v="2014-01-07T00:00:00"/>
    <x v="23"/>
    <x v="2"/>
    <x v="4"/>
    <x v="0"/>
    <d v="2014-01-08T00:00:00"/>
    <x v="0"/>
    <x v="10"/>
    <x v="3"/>
    <x v="0"/>
    <m/>
  </r>
  <r>
    <n v="2656"/>
    <s v="Minutos NET"/>
    <s v="Morales Diaz, Mauricio Enrique, CAM"/>
    <d v="2014-01-07T00:00:00"/>
    <x v="0"/>
    <d v="2014-01-07T00:00:00"/>
    <x v="23"/>
    <x v="2"/>
    <x v="4"/>
    <x v="0"/>
    <d v="2014-01-08T00:00:00"/>
    <x v="0"/>
    <x v="10"/>
    <x v="3"/>
    <x v="0"/>
    <m/>
  </r>
  <r>
    <n v="2655"/>
    <s v="Minutos On Net"/>
    <s v="Abrigo Elgueda, Juan Andres, CAM"/>
    <d v="2014-01-07T00:00:00"/>
    <x v="0"/>
    <d v="2014-01-07T00:00:00"/>
    <x v="23"/>
    <x v="2"/>
    <x v="4"/>
    <x v="0"/>
    <d v="2014-01-08T00:00:00"/>
    <x v="0"/>
    <x v="10"/>
    <x v="3"/>
    <x v="0"/>
    <m/>
  </r>
  <r>
    <n v="2654"/>
    <s v="Minutos NET"/>
    <s v="Morales Diaz, Mauricio Enrique, CAM"/>
    <d v="2014-01-07T00:00:00"/>
    <x v="0"/>
    <d v="2014-01-07T00:00:00"/>
    <x v="23"/>
    <x v="2"/>
    <x v="4"/>
    <x v="0"/>
    <d v="2014-01-08T00:00:00"/>
    <x v="0"/>
    <x v="10"/>
    <x v="3"/>
    <x v="0"/>
    <m/>
  </r>
  <r>
    <n v="2653"/>
    <s v="Permisos Carpeta A&amp;F Chile"/>
    <s v="Carrasco Briones, Rodrigo, CAM"/>
    <d v="2014-01-07T00:00:00"/>
    <x v="0"/>
    <d v="2014-01-07T00:00:00"/>
    <x v="7"/>
    <x v="2"/>
    <x v="4"/>
    <x v="0"/>
    <d v="2014-01-08T00:00:00"/>
    <x v="0"/>
    <x v="10"/>
    <x v="3"/>
    <x v="0"/>
    <m/>
  </r>
  <r>
    <n v="2652"/>
    <s v="Problemas con el celular 94691357 "/>
    <s v="Cortez Flores, Gerson Eduardo, CAM"/>
    <d v="2014-01-07T00:00:00"/>
    <x v="0"/>
    <d v="2014-01-08T00:00:00"/>
    <x v="26"/>
    <x v="1"/>
    <x v="4"/>
    <x v="0"/>
    <d v="2014-01-08T00:00:00"/>
    <x v="0"/>
    <x v="10"/>
    <x v="3"/>
    <x v="0"/>
    <m/>
  </r>
  <r>
    <n v="2651"/>
    <s v="TICKET 774521 - CUENTA DE RED ALTA "/>
    <s v="Dossi Muñoz, Carolina, CAM"/>
    <d v="2014-01-06T00:00:00"/>
    <x v="0"/>
    <d v="2014-01-07T00:00:00"/>
    <x v="0"/>
    <x v="2"/>
    <x v="4"/>
    <x v="0"/>
    <d v="2014-01-07T00:00:00"/>
    <x v="0"/>
    <x v="10"/>
    <x v="3"/>
    <x v="0"/>
    <m/>
  </r>
  <r>
    <n v="2650"/>
    <s v="TICKET 774522 - AD REGISTRO DE HOST "/>
    <s v="Técnico Mesa de Ayuda, Externo"/>
    <d v="2014-01-07T00:00:00"/>
    <x v="0"/>
    <d v="2014-01-07T00:00:00"/>
    <x v="0"/>
    <x v="2"/>
    <x v="4"/>
    <x v="0"/>
    <d v="2014-01-08T00:00:00"/>
    <x v="0"/>
    <x v="10"/>
    <x v="3"/>
    <x v="0"/>
    <m/>
  </r>
  <r>
    <n v="2649"/>
    <s v="Alta Estacion de trabajo "/>
    <s v="Técnico Mesa de Ayuda, Externo"/>
    <d v="2014-01-07T00:00:00"/>
    <x v="0"/>
    <d v="2014-01-07T00:00:00"/>
    <x v="0"/>
    <x v="2"/>
    <x v="4"/>
    <x v="0"/>
    <d v="2014-01-08T00:00:00"/>
    <x v="0"/>
    <x v="10"/>
    <x v="3"/>
    <x v="0"/>
    <m/>
  </r>
  <r>
    <n v="2648"/>
    <s v="Plataformar NTB - CL166833140 MBV"/>
    <s v="Zarate Avila, Moises, CAM"/>
    <d v="2014-01-07T00:00:00"/>
    <x v="0"/>
    <d v="2014-01-07T00:00:00"/>
    <x v="20"/>
    <x v="2"/>
    <x v="4"/>
    <x v="5"/>
    <d v="2014-01-13T00:00:00"/>
    <x v="0"/>
    <x v="40"/>
    <x v="3"/>
    <x v="0"/>
    <m/>
  </r>
  <r>
    <n v="2647"/>
    <s v="RV: Cotización - Proyect. Automatización"/>
    <s v="Bascuñan Reyes, Juan Ignacio, CAM"/>
    <d v="2014-01-06T00:00:00"/>
    <x v="0"/>
    <d v="2014-01-06T00:00:00"/>
    <x v="22"/>
    <x v="0"/>
    <x v="4"/>
    <x v="6"/>
    <d v="2014-01-13T00:00:00"/>
    <x v="0"/>
    <x v="40"/>
    <x v="3"/>
    <x v="0"/>
    <m/>
  </r>
  <r>
    <n v="2646"/>
    <s v="Solicitud Mantención Impresora"/>
    <s v="Araneda Mancilla, Guillermo Osvaldo, CAM"/>
    <d v="2014-01-06T00:00:00"/>
    <x v="0"/>
    <d v="2014-01-06T00:00:00"/>
    <x v="3"/>
    <x v="0"/>
    <x v="4"/>
    <x v="0"/>
    <d v="2014-01-07T00:00:00"/>
    <x v="0"/>
    <x v="10"/>
    <x v="3"/>
    <x v="0"/>
    <m/>
  </r>
  <r>
    <n v="2645"/>
    <s v="recarga de minutos"/>
    <s v="Soto Aranguiz, Francisco Javier, CAM"/>
    <d v="2014-01-06T00:00:00"/>
    <x v="0"/>
    <d v="2014-01-06T00:00:00"/>
    <x v="23"/>
    <x v="2"/>
    <x v="4"/>
    <x v="0"/>
    <d v="2014-01-07T00:00:00"/>
    <x v="0"/>
    <x v="10"/>
    <x v="3"/>
    <x v="0"/>
    <m/>
  </r>
  <r>
    <n v="2644"/>
    <s v="RE: Telefonos celulares para Conexiones"/>
    <s v="Hernandez Briones, Hans Alejandro, CAM"/>
    <d v="2013-12-20T00:00:00"/>
    <x v="0"/>
    <d v="2014-01-06T00:00:00"/>
    <x v="12"/>
    <x v="2"/>
    <x v="4"/>
    <x v="3"/>
    <d v="2014-01-03T00:00:00"/>
    <x v="0"/>
    <x v="41"/>
    <x v="3"/>
    <x v="3"/>
    <m/>
  </r>
  <r>
    <n v="2643"/>
    <s v="Solicitud de Chip Telefónico - Inspector Gestión de Pérdidas"/>
    <s v="Bulnes Vergara, Marco Aurelio, CAM"/>
    <d v="2013-12-23T00:00:00"/>
    <x v="0"/>
    <d v="2014-01-06T00:00:00"/>
    <x v="12"/>
    <x v="2"/>
    <x v="4"/>
    <x v="3"/>
    <d v="2014-01-06T00:00:00"/>
    <x v="0"/>
    <x v="10"/>
    <x v="3"/>
    <x v="0"/>
    <m/>
  </r>
  <r>
    <n v="2642"/>
    <s v=" Traslado Alicia Flores"/>
    <s v="Flores Ramirez, Alicia Alejandra, CAM"/>
    <d v="2014-01-06T00:00:00"/>
    <x v="0"/>
    <d v="2014-01-06T00:00:00"/>
    <x v="15"/>
    <x v="2"/>
    <x v="4"/>
    <x v="4"/>
    <d v="2014-05-30T00:00:00"/>
    <x v="0"/>
    <x v="21"/>
    <x v="6"/>
    <x v="0"/>
    <m/>
  </r>
  <r>
    <n v="2641"/>
    <s v=" camila@promake.cl has sent you a file via WeTransfer"/>
    <s v="Baez Mella, Patricia Andrea, CAM"/>
    <d v="2014-01-06T00:00:00"/>
    <x v="0"/>
    <d v="2014-01-06T00:00:00"/>
    <x v="7"/>
    <x v="2"/>
    <x v="4"/>
    <x v="0"/>
    <d v="2014-01-07T00:00:00"/>
    <x v="0"/>
    <x v="10"/>
    <x v="3"/>
    <x v="0"/>
    <m/>
  </r>
  <r>
    <n v="2640"/>
    <s v="Bloqueo de correo"/>
    <s v="Martinez Fuentealba, Victor Alonso, CAM"/>
    <d v="2014-01-06T00:00:00"/>
    <x v="0"/>
    <d v="2014-01-06T00:00:00"/>
    <x v="0"/>
    <x v="2"/>
    <x v="4"/>
    <x v="0"/>
    <d v="2014-01-07T00:00:00"/>
    <x v="0"/>
    <x v="10"/>
    <x v="3"/>
    <x v="0"/>
    <m/>
  </r>
  <r>
    <n v="2639"/>
    <s v="CUENTA BLOQUEADA"/>
    <s v="Herrera Andrade, Carlos Omar, CAM"/>
    <d v="2014-01-06T00:00:00"/>
    <x v="0"/>
    <d v="2014-01-06T00:00:00"/>
    <x v="0"/>
    <x v="2"/>
    <x v="4"/>
    <x v="0"/>
    <d v="2014-01-07T00:00:00"/>
    <x v="0"/>
    <x v="10"/>
    <x v="3"/>
    <x v="0"/>
    <m/>
  </r>
  <r>
    <n v="2638"/>
    <s v="TICKET 774419 - AD REGISTRO DE HOST "/>
    <s v="Técnico Mesa de Ayuda, Externo"/>
    <d v="2014-01-06T00:00:00"/>
    <x v="0"/>
    <d v="2014-01-06T00:00:00"/>
    <x v="0"/>
    <x v="2"/>
    <x v="4"/>
    <x v="0"/>
    <d v="2014-01-07T00:00:00"/>
    <x v="0"/>
    <x v="10"/>
    <x v="3"/>
    <x v="0"/>
    <m/>
  </r>
  <r>
    <n v="2637"/>
    <s v=" RE: SOLICITUD N°300312017304 "/>
    <s v="Andrade Escobar, Agustina Mabel, CAM"/>
    <d v="2014-01-06T00:00:00"/>
    <x v="0"/>
    <d v="2014-01-06T00:00:00"/>
    <x v="5"/>
    <x v="2"/>
    <x v="4"/>
    <x v="0"/>
    <d v="2014-01-07T00:00:00"/>
    <x v="0"/>
    <x v="10"/>
    <x v="3"/>
    <x v="0"/>
    <m/>
  </r>
  <r>
    <n v="2636"/>
    <s v="Anexo para mi oficina en Zenteno"/>
    <s v="Bulnes Vergara, Marco Aurelio, CAM"/>
    <d v="2013-12-31T00:00:00"/>
    <x v="0"/>
    <d v="2014-01-02T00:00:00"/>
    <x v="2"/>
    <x v="2"/>
    <x v="4"/>
    <x v="0"/>
    <d v="2014-01-02T00:00:00"/>
    <x v="0"/>
    <x v="41"/>
    <x v="3"/>
    <x v="0"/>
    <m/>
  </r>
  <r>
    <n v="2635"/>
    <s v="Telefono Celular"/>
    <s v="Sepulveda Salas, Vladimir Arnoldo, CAM"/>
    <d v="2014-01-02T00:00:00"/>
    <x v="0"/>
    <d v="2014-01-02T00:00:00"/>
    <x v="23"/>
    <x v="2"/>
    <x v="4"/>
    <x v="0"/>
    <d v="2014-01-03T00:00:00"/>
    <x v="0"/>
    <x v="41"/>
    <x v="3"/>
    <x v="0"/>
    <m/>
  </r>
  <r>
    <n v="2634"/>
    <s v="solicitud  aviso aprobación en Oracle"/>
    <s v="Jorquera Sanhueza, Jeannette del Rosario, CAM"/>
    <d v="2014-01-02T00:00:00"/>
    <x v="0"/>
    <d v="2014-01-02T00:00:00"/>
    <x v="5"/>
    <x v="2"/>
    <x v="4"/>
    <x v="0"/>
    <d v="2014-01-03T00:00:00"/>
    <x v="0"/>
    <x v="41"/>
    <x v="3"/>
    <x v="0"/>
    <m/>
  </r>
  <r>
    <n v="2633"/>
    <s v="Problemas ORACLE Cuenta CL089610478"/>
    <s v="Pavez Torres, Hector Alejandro, CAM"/>
    <d v="2013-12-31T00:00:00"/>
    <x v="0"/>
    <d v="2013-12-31T00:00:00"/>
    <x v="5"/>
    <x v="2"/>
    <x v="4"/>
    <x v="0"/>
    <d v="2014-01-02T00:00:00"/>
    <x v="0"/>
    <x v="41"/>
    <x v="3"/>
    <x v="0"/>
    <m/>
  </r>
  <r>
    <n v="2632"/>
    <s v="Error"/>
    <s v="Zuñiga Vasquez, Jorge Alberto, CAM"/>
    <d v="2014-01-02T00:00:00"/>
    <x v="0"/>
    <d v="2014-01-02T00:00:00"/>
    <x v="5"/>
    <x v="2"/>
    <x v="4"/>
    <x v="0"/>
    <d v="2014-01-03T00:00:00"/>
    <x v="0"/>
    <x v="41"/>
    <x v="3"/>
    <x v="0"/>
    <m/>
  </r>
  <r>
    <n v="2631"/>
    <s v="Verificar roaming"/>
    <s v="Orellana Sepulveda, Andres Alejandro, CAM"/>
    <d v="2014-01-02T00:00:00"/>
    <x v="0"/>
    <d v="2014-01-02T00:00:00"/>
    <x v="23"/>
    <x v="2"/>
    <x v="4"/>
    <x v="0"/>
    <d v="2014-01-03T00:00:00"/>
    <x v="0"/>
    <x v="41"/>
    <x v="3"/>
    <x v="0"/>
    <m/>
  </r>
  <r>
    <n v="2630"/>
    <s v="TICKET 774126 - AD REGISTRO DE HOST"/>
    <s v="Técnico Mesa de Ayuda, Externo"/>
    <d v="2014-01-02T00:00:00"/>
    <x v="0"/>
    <d v="2014-01-02T00:00:00"/>
    <x v="21"/>
    <x v="2"/>
    <x v="4"/>
    <x v="0"/>
    <d v="2014-01-03T00:00:00"/>
    <x v="0"/>
    <x v="41"/>
    <x v="3"/>
    <x v="0"/>
    <m/>
  </r>
  <r>
    <n v="2629"/>
    <s v="Asignación de puesto de trabajo"/>
    <s v="Belmar Ramirez, Nelson Andres, CAM"/>
    <d v="2014-01-02T00:00:00"/>
    <x v="0"/>
    <d v="2014-01-02T00:00:00"/>
    <x v="19"/>
    <x v="2"/>
    <x v="4"/>
    <x v="1"/>
    <d v="2014-01-07T00:00:00"/>
    <x v="0"/>
    <x v="10"/>
    <x v="3"/>
    <x v="0"/>
    <m/>
  </r>
  <r>
    <n v="2628"/>
    <s v="Anexo Juan Becerra"/>
    <s v="Belmar Ramirez, Nelson Andres, CAM"/>
    <d v="2014-01-02T00:00:00"/>
    <x v="0"/>
    <d v="2014-01-02T00:00:00"/>
    <x v="2"/>
    <x v="2"/>
    <x v="4"/>
    <x v="0"/>
    <d v="2014-01-03T00:00:00"/>
    <x v="0"/>
    <x v="41"/>
    <x v="3"/>
    <x v="0"/>
    <m/>
  </r>
  <r>
    <n v="2627"/>
    <s v="Instalacíón y Alta PC"/>
    <s v="Belmar Ramirez, Nelson Andres, CAM"/>
    <d v="2014-01-02T00:00:00"/>
    <x v="0"/>
    <d v="2014-01-02T00:00:00"/>
    <x v="20"/>
    <x v="2"/>
    <x v="4"/>
    <x v="5"/>
    <d v="2014-01-08T00:00:00"/>
    <x v="0"/>
    <x v="10"/>
    <x v="3"/>
    <x v="0"/>
    <m/>
  </r>
  <r>
    <n v="2626"/>
    <s v="Desbloqueo Cuenta"/>
    <s v="Baez Mella, Patricia Andrea, CAM"/>
    <d v="2014-01-02T00:00:00"/>
    <x v="0"/>
    <d v="2014-01-02T00:00:00"/>
    <x v="0"/>
    <x v="2"/>
    <x v="4"/>
    <x v="0"/>
    <d v="2014-01-03T00:00:00"/>
    <x v="0"/>
    <x v="41"/>
    <x v="3"/>
    <x v="0"/>
    <m/>
  </r>
  <r>
    <n v="2625"/>
    <s v="2013 para realizar cierre contable. "/>
    <s v="Urrutia Villarroel, Mauricio, CAM"/>
    <d v="2014-01-02T00:00:00"/>
    <x v="0"/>
    <d v="2014-01-02T00:00:00"/>
    <x v="5"/>
    <x v="0"/>
    <x v="4"/>
    <x v="0"/>
    <d v="2014-01-03T00:00:00"/>
    <x v="0"/>
    <x v="41"/>
    <x v="3"/>
    <x v="0"/>
    <m/>
  </r>
  <r>
    <n v="2624"/>
    <s v="Problemas ORACLE Cuenta CL089610478"/>
    <s v="Pavez Torres, Hector Alejandro, CAM"/>
    <d v="2013-12-31T00:00:00"/>
    <x v="0"/>
    <d v="2013-12-31T00:00:00"/>
    <x v="5"/>
    <x v="2"/>
    <x v="4"/>
    <x v="0"/>
    <d v="2014-01-02T00:00:00"/>
    <x v="0"/>
    <x v="41"/>
    <x v="3"/>
    <x v="0"/>
    <m/>
  </r>
  <r>
    <n v="2623"/>
    <s v="Problemas de conectividad con servidor"/>
    <s v="Zuñiga Vasquez, Jorge Alberto, CAM"/>
    <d v="2013-12-30T00:00:00"/>
    <x v="0"/>
    <d v="2013-12-30T00:00:00"/>
    <x v="0"/>
    <x v="2"/>
    <x v="4"/>
    <x v="0"/>
    <d v="2014-01-02T00:00:00"/>
    <x v="0"/>
    <x v="41"/>
    <x v="3"/>
    <x v="0"/>
    <m/>
  </r>
  <r>
    <n v="2622"/>
    <s v="Desbloquear clave oracle"/>
    <s v="Yañez Castillo, Luis Felipe, CAM"/>
    <d v="2013-12-27T00:00:00"/>
    <x v="0"/>
    <d v="2013-12-27T00:00:00"/>
    <x v="5"/>
    <x v="2"/>
    <x v="4"/>
    <x v="0"/>
    <d v="2013-12-30T00:00:00"/>
    <x v="2"/>
    <x v="42"/>
    <x v="10"/>
    <x v="0"/>
    <m/>
  </r>
  <r>
    <n v="2621"/>
    <s v="telefono Michel Castro"/>
    <s v="Castro Morales, Michel Fabian, CAM"/>
    <d v="2013-12-27T00:00:00"/>
    <x v="0"/>
    <d v="2013-12-27T00:00:00"/>
    <x v="2"/>
    <x v="2"/>
    <x v="4"/>
    <x v="0"/>
    <d v="2013-12-30T00:00:00"/>
    <x v="2"/>
    <x v="42"/>
    <x v="10"/>
    <x v="0"/>
    <m/>
  </r>
  <r>
    <n v="2620"/>
    <s v="SIN SERVICIO PRIMEWEB"/>
    <s v="Pavez Nuñez, Walter, CAM"/>
    <d v="2013-12-30T00:00:00"/>
    <x v="0"/>
    <d v="2013-12-30T00:00:00"/>
    <x v="7"/>
    <x v="2"/>
    <x v="4"/>
    <x v="0"/>
    <d v="2014-01-02T00:00:00"/>
    <x v="0"/>
    <x v="41"/>
    <x v="3"/>
    <x v="0"/>
    <m/>
  </r>
  <r>
    <n v="2619"/>
    <s v="Reinicio contraseña"/>
    <s v="Camaggi Garrido, Marcelo Andrés, EXTERNO"/>
    <d v="2013-12-30T00:00:00"/>
    <x v="0"/>
    <d v="2013-12-30T00:00:00"/>
    <x v="0"/>
    <x v="2"/>
    <x v="4"/>
    <x v="0"/>
    <d v="2014-01-02T00:00:00"/>
    <x v="0"/>
    <x v="41"/>
    <x v="3"/>
    <x v="0"/>
    <m/>
  </r>
  <r>
    <n v="2618"/>
    <s v="SOLICITUD DE GESTION - LISTA DE USUARIOS"/>
    <s v="Ruz Salinas, Richard Alberto, CAM"/>
    <d v="2013-12-27T00:00:00"/>
    <x v="2"/>
    <d v="2013-12-27T00:00:00"/>
    <x v="5"/>
    <x v="2"/>
    <x v="4"/>
    <x v="0"/>
    <d v="2013-12-30T00:00:00"/>
    <x v="2"/>
    <x v="42"/>
    <x v="10"/>
    <x v="0"/>
    <m/>
  </r>
  <r>
    <n v="2617"/>
    <s v="Consulta"/>
    <s v="Lagos Acuña, Christopher Joseph, CAM"/>
    <d v="2013-12-30T00:00:00"/>
    <x v="0"/>
    <d v="2013-12-30T00:00:00"/>
    <x v="23"/>
    <x v="2"/>
    <x v="4"/>
    <x v="0"/>
    <d v="2014-01-02T00:00:00"/>
    <x v="0"/>
    <x v="41"/>
    <x v="3"/>
    <x v="0"/>
    <m/>
  </r>
  <r>
    <n v="2616"/>
    <s v="Alias Correo RR.HH"/>
    <s v="Salazar Acuña, Ivan Andrés, CAM"/>
    <d v="2013-12-30T00:00:00"/>
    <x v="0"/>
    <d v="2013-12-30T00:00:00"/>
    <x v="0"/>
    <x v="2"/>
    <x v="4"/>
    <x v="0"/>
    <d v="2014-01-02T00:00:00"/>
    <x v="0"/>
    <x v="41"/>
    <x v="3"/>
    <x v="0"/>
    <m/>
  </r>
  <r>
    <n v="2615"/>
    <s v="ALTA EQUIPOS"/>
    <s v="Técnico Mesa de Ayuda, Externo"/>
    <d v="2013-12-30T00:00:00"/>
    <x v="0"/>
    <d v="2013-12-30T00:00:00"/>
    <x v="0"/>
    <x v="2"/>
    <x v="4"/>
    <x v="0"/>
    <d v="2014-01-02T00:00:00"/>
    <x v="0"/>
    <x v="41"/>
    <x v="3"/>
    <x v="0"/>
    <m/>
  </r>
  <r>
    <n v="2614"/>
    <s v="Habilitación Roaming internacional"/>
    <s v="Orellana Sepulveda, Andres Alejandro, CAM"/>
    <d v="2013-12-30T00:00:00"/>
    <x v="0"/>
    <d v="2013-12-30T00:00:00"/>
    <x v="18"/>
    <x v="2"/>
    <x v="4"/>
    <x v="0"/>
    <d v="2014-01-02T00:00:00"/>
    <x v="0"/>
    <x v="41"/>
    <x v="3"/>
    <x v="0"/>
    <m/>
  </r>
  <r>
    <n v="2613"/>
    <s v="bloqueo correo"/>
    <s v="Martinez Fuentealba, Victor Alonso, CAM"/>
    <d v="2013-12-30T00:00:00"/>
    <x v="0"/>
    <d v="2013-12-30T00:00:00"/>
    <x v="0"/>
    <x v="2"/>
    <x v="4"/>
    <x v="0"/>
    <d v="2014-01-02T00:00:00"/>
    <x v="0"/>
    <x v="41"/>
    <x v="3"/>
    <x v="0"/>
    <m/>
  </r>
  <r>
    <n v="2612"/>
    <s v="Acceso a Compartido de prevencion de riesgos"/>
    <s v="Garrido Saavedra, Mario Andres, CAM"/>
    <d v="2013-12-30T00:00:00"/>
    <x v="0"/>
    <d v="2013-12-30T00:00:00"/>
    <x v="7"/>
    <x v="2"/>
    <x v="4"/>
    <x v="0"/>
    <d v="2014-01-02T00:00:00"/>
    <x v="0"/>
    <x v="41"/>
    <x v="3"/>
    <x v="0"/>
    <m/>
  </r>
  <r>
    <n v="2611"/>
    <s v="Configurar Anexo"/>
    <s v="Gonzalez Canales, Carolina Alejandra, CAM"/>
    <d v="2013-12-30T00:00:00"/>
    <x v="0"/>
    <d v="2013-12-30T00:00:00"/>
    <x v="2"/>
    <x v="2"/>
    <x v="4"/>
    <x v="0"/>
    <d v="2014-01-02T00:00:00"/>
    <x v="0"/>
    <x v="41"/>
    <x v="3"/>
    <x v="0"/>
    <m/>
  </r>
  <r>
    <n v="2610"/>
    <s v="wifi naranjo"/>
    <s v="Froemel Diaz, Juan Enrique, CAM"/>
    <d v="2013-12-26T00:00:00"/>
    <x v="0"/>
    <d v="2013-12-26T00:00:00"/>
    <x v="15"/>
    <x v="2"/>
    <x v="4"/>
    <x v="4"/>
    <d v="2014-05-22T00:00:00"/>
    <x v="0"/>
    <x v="23"/>
    <x v="6"/>
    <x v="0"/>
    <m/>
  </r>
  <r>
    <n v="2609"/>
    <s v="TICKET 773664 - AD REGISTRO DE HOST "/>
    <s v="Técnico Mesa de Ayuda, Externo"/>
    <d v="2013-12-26T00:00:00"/>
    <x v="0"/>
    <d v="2013-12-26T00:00:00"/>
    <x v="0"/>
    <x v="2"/>
    <x v="4"/>
    <x v="0"/>
    <d v="2013-12-27T00:00:00"/>
    <x v="2"/>
    <x v="43"/>
    <x v="10"/>
    <x v="0"/>
    <m/>
  </r>
  <r>
    <n v="2608"/>
    <s v="Ficha de contratación Juan Becerra Manríquez"/>
    <s v="Belmar Ramirez, Nelson Andres, CAM"/>
    <d v="2013-12-26T00:00:00"/>
    <x v="0"/>
    <d v="2013-12-26T00:00:00"/>
    <x v="0"/>
    <x v="2"/>
    <x v="4"/>
    <x v="0"/>
    <d v="2013-12-27T00:00:00"/>
    <x v="2"/>
    <x v="43"/>
    <x v="10"/>
    <x v="0"/>
    <m/>
  </r>
  <r>
    <n v="2607"/>
    <s v="No puedo bajar correos en el celular"/>
    <s v="Cano Zamalloa, Daniel, CAM"/>
    <d v="2013-12-26T00:00:00"/>
    <x v="0"/>
    <d v="2013-12-26T00:00:00"/>
    <x v="0"/>
    <x v="2"/>
    <x v="4"/>
    <x v="0"/>
    <d v="2013-12-27T00:00:00"/>
    <x v="2"/>
    <x v="43"/>
    <x v="10"/>
    <x v="0"/>
    <m/>
  </r>
  <r>
    <n v="2606"/>
    <s v="desbloqueo"/>
    <s v="Loncopan Calfumil, Jose Enrique, CAM"/>
    <d v="2013-12-26T00:00:00"/>
    <x v="0"/>
    <d v="2013-12-26T00:00:00"/>
    <x v="0"/>
    <x v="2"/>
    <x v="4"/>
    <x v="0"/>
    <d v="2013-12-27T00:00:00"/>
    <x v="2"/>
    <x v="43"/>
    <x v="10"/>
    <x v="0"/>
    <m/>
  </r>
  <r>
    <n v="2605"/>
    <s v="URGENTE!! RE: Fotocopiadora ( Area Medición y pérdidas )"/>
    <s v="Bulnes Vergara, Marco Aurelio, CAM"/>
    <d v="2013-12-23T00:00:00"/>
    <x v="0"/>
    <d v="2013-12-23T00:00:00"/>
    <x v="3"/>
    <x v="2"/>
    <x v="4"/>
    <x v="0"/>
    <d v="2013-12-24T00:00:00"/>
    <x v="2"/>
    <x v="43"/>
    <x v="10"/>
    <x v="0"/>
    <m/>
  </r>
  <r>
    <n v="2604"/>
    <s v="Configuración Impresora"/>
    <s v="Banda Maulen, Luis Amable, CAM"/>
    <d v="2013-12-23T00:00:00"/>
    <x v="0"/>
    <d v="2013-12-23T00:00:00"/>
    <x v="3"/>
    <x v="2"/>
    <x v="4"/>
    <x v="0"/>
    <d v="2013-12-24T00:00:00"/>
    <x v="2"/>
    <x v="43"/>
    <x v="10"/>
    <x v="0"/>
    <m/>
  </r>
  <r>
    <n v="2603"/>
    <s v="Romaing jueves y viermes"/>
    <s v="Moreno Chavez, Benito, CAM"/>
    <d v="2013-12-23T00:00:00"/>
    <x v="0"/>
    <d v="2013-12-23T00:00:00"/>
    <x v="18"/>
    <x v="2"/>
    <x v="4"/>
    <x v="0"/>
    <d v="2013-12-24T00:00:00"/>
    <x v="2"/>
    <x v="43"/>
    <x v="10"/>
    <x v="0"/>
    <m/>
  </r>
  <r>
    <n v="2602"/>
    <s v="Reiniciar Claves"/>
    <s v="Gomez Valdebenito, Karina Andrea, CAM Brasil"/>
    <d v="2013-12-23T00:00:00"/>
    <x v="0"/>
    <d v="2013-12-23T00:00:00"/>
    <x v="21"/>
    <x v="2"/>
    <x v="4"/>
    <x v="0"/>
    <d v="2013-12-24T00:00:00"/>
    <x v="2"/>
    <x v="43"/>
    <x v="10"/>
    <x v="0"/>
    <m/>
  </r>
  <r>
    <n v="2601"/>
    <s v="Dar de alta equipo en el AD"/>
    <s v="Técnico Mesa de Ayuda, Externo"/>
    <d v="2013-12-23T00:00:00"/>
    <x v="0"/>
    <d v="2013-12-23T00:00:00"/>
    <x v="0"/>
    <x v="2"/>
    <x v="4"/>
    <x v="0"/>
    <d v="2013-12-24T00:00:00"/>
    <x v="2"/>
    <x v="43"/>
    <x v="10"/>
    <x v="0"/>
    <m/>
  </r>
  <r>
    <n v="2600"/>
    <s v="purzua@3logia.cl has sent you a file via WeTransfer"/>
    <s v="Meza Madariaga, Daniella Fernanda, CAM"/>
    <d v="2013-12-23T00:00:00"/>
    <x v="0"/>
    <d v="2013-12-23T00:00:00"/>
    <x v="7"/>
    <x v="2"/>
    <x v="4"/>
    <x v="0"/>
    <d v="2013-12-24T00:00:00"/>
    <x v="2"/>
    <x v="43"/>
    <x v="10"/>
    <x v="0"/>
    <m/>
  </r>
  <r>
    <n v="2599"/>
    <s v="27282: Configurar correo en Scanner"/>
    <s v="Jerez Pérez, Marlene Alejandra, CAM"/>
    <d v="2013-12-20T00:00:00"/>
    <x v="0"/>
    <d v="2013-12-20T00:00:00"/>
    <x v="7"/>
    <x v="2"/>
    <x v="4"/>
    <x v="0"/>
    <d v="2013-12-23T00:00:00"/>
    <x v="2"/>
    <x v="43"/>
    <x v="10"/>
    <x v="0"/>
    <m/>
  </r>
  <r>
    <n v="2598"/>
    <s v="pagina no accesible"/>
    <s v="Dossi Muñoz, Carolina, CAM"/>
    <d v="2013-12-23T00:00:00"/>
    <x v="0"/>
    <d v="2013-12-23T00:00:00"/>
    <x v="7"/>
    <x v="2"/>
    <x v="4"/>
    <x v="0"/>
    <d v="2013-12-24T00:00:00"/>
    <x v="2"/>
    <x v="43"/>
    <x v="10"/>
    <x v="0"/>
    <m/>
  </r>
  <r>
    <n v="2597"/>
    <s v="Problemas telefonicos"/>
    <s v="Banda Maulen, Luis Amable, CAM"/>
    <d v="2013-12-23T00:00:00"/>
    <x v="0"/>
    <d v="2013-12-23T00:00:00"/>
    <x v="2"/>
    <x v="2"/>
    <x v="4"/>
    <x v="0"/>
    <d v="2013-12-24T00:00:00"/>
    <x v="2"/>
    <x v="43"/>
    <x v="10"/>
    <x v="0"/>
    <m/>
  </r>
  <r>
    <n v="2596"/>
    <s v="Dar de al.ta equipo en el AD"/>
    <s v="Técnico Mesa de Ayuda, Externo"/>
    <d v="2013-12-23T00:00:00"/>
    <x v="0"/>
    <d v="2013-12-23T00:00:00"/>
    <x v="0"/>
    <x v="2"/>
    <x v="4"/>
    <x v="0"/>
    <d v="2013-12-24T00:00:00"/>
    <x v="2"/>
    <x v="43"/>
    <x v="10"/>
    <x v="0"/>
    <m/>
  </r>
  <r>
    <n v="2595"/>
    <s v="TELEFONO CON FALLA 74318253"/>
    <s v="Caceres Sarabia, Francisco Antonio, CAM"/>
    <d v="2013-12-23T00:00:00"/>
    <x v="0"/>
    <d v="2013-12-23T00:00:00"/>
    <x v="23"/>
    <x v="2"/>
    <x v="4"/>
    <x v="0"/>
    <d v="2013-12-24T00:00:00"/>
    <x v="2"/>
    <x v="43"/>
    <x v="10"/>
    <x v="0"/>
    <m/>
  </r>
  <r>
    <n v="2594"/>
    <s v="clave bloqueada"/>
    <s v="Zambrano Zuñiga, Paulina Yesenia, CAM"/>
    <d v="2013-12-23T00:00:00"/>
    <x v="0"/>
    <d v="2013-12-23T00:00:00"/>
    <x v="0"/>
    <x v="2"/>
    <x v="4"/>
    <x v="0"/>
    <d v="2013-12-24T00:00:00"/>
    <x v="2"/>
    <x v="43"/>
    <x v="10"/>
    <x v="0"/>
    <m/>
  </r>
  <r>
    <n v="2593"/>
    <s v="No ingreso a la red"/>
    <s v="Acuña Olivares, Paola Sayonara, EXTERNO"/>
    <d v="2013-12-23T00:00:00"/>
    <x v="0"/>
    <d v="2013-12-23T00:00:00"/>
    <x v="0"/>
    <x v="2"/>
    <x v="4"/>
    <x v="0"/>
    <d v="2013-12-24T00:00:00"/>
    <x v="2"/>
    <x v="43"/>
    <x v="10"/>
    <x v="0"/>
    <m/>
  </r>
  <r>
    <n v="2592"/>
    <s v="Reset contraseña de red"/>
    <s v="Cortez Flores, Gerson Eduardo, CAM"/>
    <d v="2013-12-23T00:00:00"/>
    <x v="0"/>
    <d v="2013-12-23T00:00:00"/>
    <x v="0"/>
    <x v="2"/>
    <x v="4"/>
    <x v="0"/>
    <d v="2013-12-24T00:00:00"/>
    <x v="2"/>
    <x v="43"/>
    <x v="10"/>
    <x v="0"/>
    <m/>
  </r>
  <r>
    <n v="2591"/>
    <s v="Habilitacion Red-Telefonos Laboratorio."/>
    <s v="Castillo Castillo, Luis Julian Ariel, CAM"/>
    <d v="2013-12-19T00:00:00"/>
    <x v="0"/>
    <d v="2013-12-19T00:00:00"/>
    <x v="2"/>
    <x v="2"/>
    <x v="4"/>
    <x v="0"/>
    <d v="2013-12-20T00:00:00"/>
    <x v="2"/>
    <x v="44"/>
    <x v="10"/>
    <x v="0"/>
    <m/>
  </r>
  <r>
    <n v="2590"/>
    <s v=" acceso a sap"/>
    <s v="Salas Redondo, Luis Miguel, CAM"/>
    <d v="2013-12-19T00:00:00"/>
    <x v="0"/>
    <d v="2013-12-19T00:00:00"/>
    <x v="5"/>
    <x v="2"/>
    <x v="4"/>
    <x v="0"/>
    <d v="2013-12-20T00:00:00"/>
    <x v="2"/>
    <x v="44"/>
    <x v="10"/>
    <x v="0"/>
    <m/>
  </r>
  <r>
    <n v="2589"/>
    <s v="Habilitación anexos e impresora"/>
    <s v="Araneda Mancilla, Guillermo Osvaldo, CAM"/>
    <d v="2013-12-19T00:00:00"/>
    <x v="0"/>
    <d v="2013-12-19T00:00:00"/>
    <x v="2"/>
    <x v="2"/>
    <x v="4"/>
    <x v="0"/>
    <d v="2013-12-20T00:00:00"/>
    <x v="2"/>
    <x v="44"/>
    <x v="10"/>
    <x v="0"/>
    <m/>
  </r>
  <r>
    <n v="2588"/>
    <s v="Configurar Salida Porteria Celulares"/>
    <s v="Duarte Fuentes, Luis Alfredo, CAM"/>
    <d v="2013-12-19T00:00:00"/>
    <x v="0"/>
    <d v="2013-12-19T00:00:00"/>
    <x v="2"/>
    <x v="2"/>
    <x v="4"/>
    <x v="0"/>
    <d v="2013-12-20T00:00:00"/>
    <x v="2"/>
    <x v="44"/>
    <x v="10"/>
    <x v="0"/>
    <m/>
  </r>
  <r>
    <n v="2587"/>
    <s v="Bloqueo de equipo"/>
    <s v="Escobar Pizarro, Jeannette Alejandra, CAM"/>
    <d v="2013-12-19T00:00:00"/>
    <x v="0"/>
    <d v="2013-12-19T00:00:00"/>
    <x v="23"/>
    <x v="2"/>
    <x v="4"/>
    <x v="0"/>
    <d v="2013-12-20T00:00:00"/>
    <x v="2"/>
    <x v="44"/>
    <x v="10"/>
    <x v="0"/>
    <m/>
  </r>
  <r>
    <n v="2586"/>
    <s v="Configurar impresora"/>
    <s v="Quiñones Vargas, Jose Ramón, CAM"/>
    <d v="2013-12-19T00:00:00"/>
    <x v="0"/>
    <d v="2013-12-19T00:00:00"/>
    <x v="8"/>
    <x v="2"/>
    <x v="4"/>
    <x v="0"/>
    <d v="2013-12-20T00:00:00"/>
    <x v="2"/>
    <x v="44"/>
    <x v="10"/>
    <x v="0"/>
    <m/>
  </r>
  <r>
    <n v="2585"/>
    <s v="Solicitud Aumento Minutos Carla Moraga"/>
    <s v="Diaz Castro, Olivier Guillermo, CAM"/>
    <d v="2013-12-18T00:00:00"/>
    <x v="0"/>
    <d v="2013-12-19T00:00:00"/>
    <x v="23"/>
    <x v="2"/>
    <x v="4"/>
    <x v="0"/>
    <d v="2013-12-19T00:00:00"/>
    <x v="2"/>
    <x v="44"/>
    <x v="10"/>
    <x v="0"/>
    <m/>
  </r>
  <r>
    <n v="2584"/>
    <s v="TICKET 773266 - CUENTA DE RED ALTA"/>
    <s v="Herrera Valdes, Ramon, CAM"/>
    <d v="2013-12-19T00:00:00"/>
    <x v="0"/>
    <d v="2013-12-19T00:00:00"/>
    <x v="0"/>
    <x v="2"/>
    <x v="4"/>
    <x v="0"/>
    <d v="2013-12-20T00:00:00"/>
    <x v="2"/>
    <x v="44"/>
    <x v="10"/>
    <x v="0"/>
    <m/>
  </r>
  <r>
    <n v="2583"/>
    <s v="Computador Alumno en practica"/>
    <s v="Garrido Saavedra, Mario Andres, CAM"/>
    <d v="2013-12-17T00:00:00"/>
    <x v="0"/>
    <d v="2013-12-19T00:00:00"/>
    <x v="20"/>
    <x v="2"/>
    <x v="4"/>
    <x v="5"/>
    <d v="2013-12-23T00:00:00"/>
    <x v="2"/>
    <x v="43"/>
    <x v="10"/>
    <x v="0"/>
    <m/>
  </r>
  <r>
    <n v="2582"/>
    <s v="SistOrdMT (\\camfserver)"/>
    <s v="Jerez Valdebenito, Rodrigo Esteban, CAM"/>
    <d v="2013-12-19T00:00:00"/>
    <x v="0"/>
    <d v="2013-12-19T00:00:00"/>
    <x v="7"/>
    <x v="2"/>
    <x v="4"/>
    <x v="0"/>
    <d v="2013-12-20T00:00:00"/>
    <x v="2"/>
    <x v="44"/>
    <x v="10"/>
    <x v="0"/>
    <m/>
  </r>
  <r>
    <n v="2581"/>
    <s v="Habilitar Anexo "/>
    <s v="Castro Marchant, Jorge, CAM"/>
    <d v="2013-12-16T00:00:00"/>
    <x v="0"/>
    <d v="2013-12-19T00:00:00"/>
    <x v="2"/>
    <x v="2"/>
    <x v="4"/>
    <x v="0"/>
    <d v="2013-12-17T00:00:00"/>
    <x v="2"/>
    <x v="44"/>
    <x v="10"/>
    <x v="3"/>
    <m/>
  </r>
  <r>
    <n v="2580"/>
    <s v="PROBLEMAS DE CONECTIVIDAD EN BSM"/>
    <s v="Donoso Serey, Aldo Fabricio, CAM"/>
    <d v="2013-12-18T00:00:00"/>
    <x v="0"/>
    <d v="2013-12-18T00:00:00"/>
    <x v="19"/>
    <x v="2"/>
    <x v="4"/>
    <x v="1"/>
    <d v="2013-12-23T00:00:00"/>
    <x v="2"/>
    <x v="43"/>
    <x v="10"/>
    <x v="0"/>
    <m/>
  </r>
  <r>
    <n v="2579"/>
    <s v="Clave oracle"/>
    <s v="Brantt Zumarán, Claudia Andrea, CAM"/>
    <d v="2013-12-19T00:00:00"/>
    <x v="0"/>
    <d v="2013-12-19T00:00:00"/>
    <x v="5"/>
    <x v="2"/>
    <x v="4"/>
    <x v="0"/>
    <d v="2013-12-20T00:00:00"/>
    <x v="2"/>
    <x v="44"/>
    <x v="10"/>
    <x v="0"/>
    <m/>
  </r>
  <r>
    <n v="2578"/>
    <s v="Solicita poder generar devolución minutos ON-NET Celular personal de Unidad de SSEE"/>
    <s v="Garay Espinoza, Jorge Andres, CAM"/>
    <d v="2013-12-18T00:00:00"/>
    <x v="0"/>
    <d v="2013-12-18T00:00:00"/>
    <x v="23"/>
    <x v="2"/>
    <x v="4"/>
    <x v="0"/>
    <d v="2013-12-19T00:00:00"/>
    <x v="2"/>
    <x v="44"/>
    <x v="10"/>
    <x v="0"/>
    <m/>
  </r>
  <r>
    <n v="2577"/>
    <s v="WiFi No conecta en ninguna parte"/>
    <s v="Valdes Navarrete, David Exequiel, CAM"/>
    <d v="2013-12-18T00:00:00"/>
    <x v="0"/>
    <d v="2013-12-18T00:00:00"/>
    <x v="8"/>
    <x v="2"/>
    <x v="4"/>
    <x v="0"/>
    <d v="2013-12-19T00:00:00"/>
    <x v="2"/>
    <x v="44"/>
    <x v="10"/>
    <x v="0"/>
    <m/>
  </r>
  <r>
    <n v="2576"/>
    <s v="Problemas con Synergia"/>
    <s v="Ríos Leiva, Carolina de los Angeles, CAM"/>
    <d v="2013-12-19T00:00:00"/>
    <x v="0"/>
    <d v="2013-12-19T00:00:00"/>
    <x v="5"/>
    <x v="2"/>
    <x v="4"/>
    <x v="0"/>
    <d v="2013-12-20T00:00:00"/>
    <x v="2"/>
    <x v="44"/>
    <x v="10"/>
    <x v="0"/>
    <m/>
  </r>
  <r>
    <n v="2575"/>
    <s v="Solicitud cambio aparato celular."/>
    <s v="Gutierrez Avendaño, Orietta Marisol, CAM"/>
    <d v="2013-12-18T00:00:00"/>
    <x v="0"/>
    <d v="2013-12-19T00:00:00"/>
    <x v="23"/>
    <x v="2"/>
    <x v="4"/>
    <x v="0"/>
    <d v="2013-12-19T00:00:00"/>
    <x v="2"/>
    <x v="44"/>
    <x v="10"/>
    <x v="0"/>
    <m/>
  </r>
  <r>
    <n v="2574"/>
    <s v=" 2 Celulares con Corrreo"/>
    <s v="Bulnes Vergara, Marco Aurelio, CAM"/>
    <d v="2013-12-16T00:00:00"/>
    <x v="0"/>
    <d v="2013-12-16T00:00:00"/>
    <x v="12"/>
    <x v="2"/>
    <x v="4"/>
    <x v="3"/>
    <d v="2013-12-26T00:00:00"/>
    <x v="2"/>
    <x v="43"/>
    <x v="10"/>
    <x v="0"/>
    <m/>
  </r>
  <r>
    <n v="2573"/>
    <s v="Solicita minutos a celular."/>
    <s v="Hormazábal Ortiz, Leonardo Antonio, CAM"/>
    <d v="2013-12-18T00:00:00"/>
    <x v="0"/>
    <d v="2013-12-18T00:00:00"/>
    <x v="23"/>
    <x v="2"/>
    <x v="4"/>
    <x v="0"/>
    <d v="2013-12-19T00:00:00"/>
    <x v="2"/>
    <x v="44"/>
    <x v="10"/>
    <x v="0"/>
    <m/>
  </r>
  <r>
    <n v="2572"/>
    <s v="Habilitación anexos e impresora"/>
    <s v="Rojas Solis, Eladio Andres, CAM"/>
    <d v="2013-12-18T00:00:00"/>
    <x v="0"/>
    <d v="2013-12-18T00:00:00"/>
    <x v="2"/>
    <x v="2"/>
    <x v="4"/>
    <x v="0"/>
    <d v="2013-12-19T00:00:00"/>
    <x v="2"/>
    <x v="44"/>
    <x v="10"/>
    <x v="0"/>
    <m/>
  </r>
  <r>
    <n v="2571"/>
    <s v="Copia de Solicitud Equipo Telefónico CO OO (2).xlsx"/>
    <s v="Orellana Sepulveda, Andres Alejandro, CAM"/>
    <d v="2013-12-18T00:00:00"/>
    <x v="0"/>
    <d v="2013-12-18T00:00:00"/>
    <x v="12"/>
    <x v="2"/>
    <x v="4"/>
    <x v="3"/>
    <d v="2013-12-30T00:00:00"/>
    <x v="2"/>
    <x v="42"/>
    <x v="10"/>
    <x v="0"/>
    <m/>
  </r>
  <r>
    <n v="2570"/>
    <s v="Carpeta seguimiento provisiones"/>
    <s v="Espinosa Palau, María Jesús, CAM"/>
    <d v="2013-12-18T00:00:00"/>
    <x v="0"/>
    <d v="2013-12-18T00:00:00"/>
    <x v="7"/>
    <x v="2"/>
    <x v="4"/>
    <x v="0"/>
    <d v="2013-12-19T00:00:00"/>
    <x v="2"/>
    <x v="44"/>
    <x v="10"/>
    <x v="0"/>
    <m/>
  </r>
  <r>
    <n v="2569"/>
    <s v="Inclusión a Cam Gestión Chile"/>
    <s v="Espinosa Palau, María Jesús, CAM"/>
    <d v="2013-12-18T00:00:00"/>
    <x v="0"/>
    <d v="2013-12-18T00:00:00"/>
    <x v="0"/>
    <x v="2"/>
    <x v="4"/>
    <x v="0"/>
    <d v="2013-12-19T00:00:00"/>
    <x v="2"/>
    <x v="44"/>
    <x v="10"/>
    <x v="0"/>
    <m/>
  </r>
  <r>
    <n v="2568"/>
    <s v="Solicita habilitar comunicación a celular empresa."/>
    <s v="Salinas Bustos, Max Leonardo, CAM"/>
    <d v="2013-12-18T00:00:00"/>
    <x v="0"/>
    <d v="2013-12-18T00:00:00"/>
    <x v="23"/>
    <x v="2"/>
    <x v="4"/>
    <x v="0"/>
    <d v="2013-12-19T00:00:00"/>
    <x v="2"/>
    <x v="44"/>
    <x v="10"/>
    <x v="0"/>
    <m/>
  </r>
  <r>
    <n v="2567"/>
    <s v="PROBLEMAS DE CONECTIVIDAD EN BSM"/>
    <s v="Ruz Salinas, Richard Alberto, CAM"/>
    <d v="2013-12-18T00:00:00"/>
    <x v="0"/>
    <d v="2013-12-18T00:00:00"/>
    <x v="19"/>
    <x v="2"/>
    <x v="4"/>
    <x v="1"/>
    <d v="2013-12-23T00:00:00"/>
    <x v="2"/>
    <x v="43"/>
    <x v="10"/>
    <x v="0"/>
    <m/>
  </r>
  <r>
    <n v="2566"/>
    <s v="Aumento Minutos - Abonado 6 334 44 50"/>
    <s v="Vergara Belmar, Jaime Antonio, CAM"/>
    <d v="2013-12-18T00:00:00"/>
    <x v="0"/>
    <d v="2013-12-18T00:00:00"/>
    <x v="23"/>
    <x v="2"/>
    <x v="4"/>
    <x v="0"/>
    <d v="2013-12-19T00:00:00"/>
    <x v="2"/>
    <x v="44"/>
    <x v="10"/>
    <x v="0"/>
    <m/>
  </r>
  <r>
    <n v="2565"/>
    <s v="solicitud de repuesto Tóner"/>
    <s v="Gonzalez R., Enrique, CAM"/>
    <d v="2013-12-18T00:00:00"/>
    <x v="0"/>
    <d v="2013-12-18T00:00:00"/>
    <x v="3"/>
    <x v="2"/>
    <x v="4"/>
    <x v="0"/>
    <d v="2013-12-19T00:00:00"/>
    <x v="2"/>
    <x v="44"/>
    <x v="10"/>
    <x v="0"/>
    <m/>
  </r>
  <r>
    <n v="2564"/>
    <s v="Cambio de ubicación traslado de Anexo"/>
    <s v="Barraza Ramos, Boris, CAM"/>
    <d v="2013-12-18T00:00:00"/>
    <x v="0"/>
    <d v="2013-12-18T00:00:00"/>
    <x v="23"/>
    <x v="2"/>
    <x v="4"/>
    <x v="0"/>
    <d v="2013-12-19T00:00:00"/>
    <x v="2"/>
    <x v="44"/>
    <x v="10"/>
    <x v="0"/>
    <m/>
  </r>
  <r>
    <n v="2563"/>
    <s v="SOLICITUD ACCCESO A WIFI"/>
    <s v="Pavez Nuñez, Walter, CAM"/>
    <d v="2013-12-18T00:00:00"/>
    <x v="2"/>
    <d v="2013-12-18T00:00:00"/>
    <x v="7"/>
    <x v="2"/>
    <x v="4"/>
    <x v="0"/>
    <d v="2013-12-19T00:00:00"/>
    <x v="2"/>
    <x v="44"/>
    <x v="10"/>
    <x v="0"/>
    <m/>
  </r>
  <r>
    <n v="2562"/>
    <s v=" Telefonía fija Cristobal Nilo"/>
    <s v="Nilo Elgueta, Cristobal Ignacio, CAM"/>
    <d v="2013-12-18T00:00:00"/>
    <x v="0"/>
    <d v="2013-12-18T00:00:00"/>
    <x v="2"/>
    <x v="2"/>
    <x v="4"/>
    <x v="0"/>
    <d v="2013-12-19T00:00:00"/>
    <x v="2"/>
    <x v="44"/>
    <x v="10"/>
    <x v="0"/>
    <m/>
  </r>
  <r>
    <n v="2561"/>
    <s v="Impresora Ricoh - Zenteno 2"/>
    <s v="Herrera Valdes, Ramon, CAM"/>
    <d v="2013-12-18T00:00:00"/>
    <x v="0"/>
    <d v="2013-12-18T00:00:00"/>
    <x v="3"/>
    <x v="2"/>
    <x v="4"/>
    <x v="0"/>
    <d v="2013-12-19T00:00:00"/>
    <x v="2"/>
    <x v="44"/>
    <x v="10"/>
    <x v="0"/>
    <m/>
  </r>
  <r>
    <n v="2560"/>
    <s v="solicitud minutos On Net"/>
    <s v="Sepulveda Badillo, Nicolas Alejandro, CAM"/>
    <d v="2013-12-18T00:00:00"/>
    <x v="0"/>
    <d v="2013-12-18T00:00:00"/>
    <x v="23"/>
    <x v="2"/>
    <x v="4"/>
    <x v="0"/>
    <d v="2013-12-19T00:00:00"/>
    <x v="2"/>
    <x v="44"/>
    <x v="10"/>
    <x v="0"/>
    <m/>
  </r>
  <r>
    <n v="2559"/>
    <s v="MINUTOS ENTRE COMPAÑIA"/>
    <s v="Ramirez Figueroa, Miguel Angel, CAM"/>
    <d v="2013-12-18T00:00:00"/>
    <x v="0"/>
    <d v="2013-12-18T00:00:00"/>
    <x v="23"/>
    <x v="2"/>
    <x v="4"/>
    <x v="0"/>
    <d v="2013-12-19T00:00:00"/>
    <x v="2"/>
    <x v="44"/>
    <x v="10"/>
    <x v="0"/>
    <m/>
  </r>
  <r>
    <n v="2558"/>
    <s v="Solicita poder generar devolución minutos ON-NET Celulares personal de Unidad de SSEE"/>
    <s v="Garay Espinoza, Jorge Andres, CAM"/>
    <d v="2013-12-18T00:00:00"/>
    <x v="0"/>
    <d v="2013-12-18T00:00:00"/>
    <x v="23"/>
    <x v="2"/>
    <x v="4"/>
    <x v="0"/>
    <d v="2013-12-19T00:00:00"/>
    <x v="2"/>
    <x v="44"/>
    <x v="10"/>
    <x v="0"/>
    <m/>
  </r>
  <r>
    <n v="2557"/>
    <s v="reset cuenta usuario"/>
    <s v="Técnico Mesa de Ayuda, Externo"/>
    <d v="2013-12-17T00:00:00"/>
    <x v="0"/>
    <d v="2013-12-17T00:00:00"/>
    <x v="0"/>
    <x v="2"/>
    <x v="4"/>
    <x v="0"/>
    <d v="2013-12-18T00:00:00"/>
    <x v="2"/>
    <x v="44"/>
    <x v="10"/>
    <x v="0"/>
    <m/>
  </r>
  <r>
    <n v="2556"/>
    <s v="conexión a red inalámbrica para reunión de hoy 14:00 hrs."/>
    <s v="Caraa Carraha, Paula, CAM"/>
    <d v="2013-12-17T00:00:00"/>
    <x v="2"/>
    <d v="2013-12-17T00:00:00"/>
    <x v="7"/>
    <x v="2"/>
    <x v="4"/>
    <x v="0"/>
    <d v="2013-12-18T00:00:00"/>
    <x v="2"/>
    <x v="44"/>
    <x v="10"/>
    <x v="0"/>
    <m/>
  </r>
  <r>
    <n v="2555"/>
    <s v="Habilitación minutos On Net"/>
    <s v="Jerez Valdebenito, Rodrigo Esteban, CAM"/>
    <d v="2013-12-17T00:00:00"/>
    <x v="0"/>
    <d v="2013-12-17T00:00:00"/>
    <x v="23"/>
    <x v="2"/>
    <x v="4"/>
    <x v="0"/>
    <d v="2013-12-18T00:00:00"/>
    <x v="2"/>
    <x v="44"/>
    <x v="10"/>
    <x v="0"/>
    <m/>
  </r>
  <r>
    <n v="2554"/>
    <s v="Móvil 94691356"/>
    <s v="Duarte Fuentes, Luis Alfredo, CAM"/>
    <d v="2013-12-17T00:00:00"/>
    <x v="0"/>
    <d v="2013-12-17T00:00:00"/>
    <x v="27"/>
    <x v="2"/>
    <x v="4"/>
    <x v="0"/>
    <d v="2013-12-18T00:00:00"/>
    <x v="2"/>
    <x v="44"/>
    <x v="10"/>
    <x v="0"/>
    <m/>
  </r>
  <r>
    <n v="2553"/>
    <s v="Configurar Perfil - CL138972631 JPOS"/>
    <s v="Dossi Muñoz, Carolina, CAM"/>
    <d v="2013-12-17T00:00:00"/>
    <x v="0"/>
    <d v="2013-12-17T00:00:00"/>
    <x v="0"/>
    <x v="2"/>
    <x v="4"/>
    <x v="0"/>
    <d v="2013-12-18T00:00:00"/>
    <x v="2"/>
    <x v="44"/>
    <x v="10"/>
    <x v="0"/>
    <m/>
  </r>
  <r>
    <n v="2552"/>
    <s v="Aumento Minutos"/>
    <s v="Carrasco Velarde, Luis Alberto, CAM"/>
    <d v="2013-12-17T00:00:00"/>
    <x v="0"/>
    <d v="2013-12-17T00:00:00"/>
    <x v="23"/>
    <x v="2"/>
    <x v="4"/>
    <x v="0"/>
    <d v="2013-12-18T00:00:00"/>
    <x v="2"/>
    <x v="44"/>
    <x v="10"/>
    <x v="0"/>
    <m/>
  </r>
  <r>
    <n v="2551"/>
    <s v="Problemas ingreso Oracle"/>
    <s v="Jerez Pérez, Marlene Alejandra, CAM"/>
    <d v="2013-12-17T00:00:00"/>
    <x v="0"/>
    <d v="2013-12-17T00:00:00"/>
    <x v="5"/>
    <x v="2"/>
    <x v="4"/>
    <x v="0"/>
    <d v="2013-12-18T00:00:00"/>
    <x v="2"/>
    <x v="44"/>
    <x v="10"/>
    <x v="0"/>
    <m/>
  </r>
  <r>
    <n v="2550"/>
    <s v="purzua@3logia.cl has sent you a file via WeTransfer"/>
    <s v="Meza Madariaga, Daniella Fernanda, CAM"/>
    <d v="2013-12-17T00:00:00"/>
    <x v="0"/>
    <d v="2013-12-17T00:00:00"/>
    <x v="7"/>
    <x v="2"/>
    <x v="4"/>
    <x v="0"/>
    <d v="2013-12-18T00:00:00"/>
    <x v="2"/>
    <x v="44"/>
    <x v="10"/>
    <x v="0"/>
    <m/>
  </r>
  <r>
    <n v="2549"/>
    <s v="Solicitud Serv. Técnico - ID:W662H500090"/>
    <s v="Zuñiga Vasquez, Jorge Alberto, CAM"/>
    <d v="2013-12-17T00:00:00"/>
    <x v="0"/>
    <d v="2013-12-17T00:00:00"/>
    <x v="3"/>
    <x v="2"/>
    <x v="4"/>
    <x v="0"/>
    <d v="2013-12-18T00:00:00"/>
    <x v="2"/>
    <x v="44"/>
    <x v="10"/>
    <x v="0"/>
    <m/>
  </r>
  <r>
    <n v="2548"/>
    <s v="Solicitud de Correo para sala de reunión "/>
    <s v="Muñoz Contreras, Raul, CAM"/>
    <d v="2013-12-17T00:00:00"/>
    <x v="0"/>
    <d v="2013-12-17T00:00:00"/>
    <x v="0"/>
    <x v="2"/>
    <x v="4"/>
    <x v="0"/>
    <d v="2013-12-18T00:00:00"/>
    <x v="2"/>
    <x v="44"/>
    <x v="10"/>
    <x v="0"/>
    <m/>
  </r>
  <r>
    <n v="2547"/>
    <s v="clave bloqueado"/>
    <s v="Ureta Perez, Paola, CAM"/>
    <d v="2013-12-17T00:00:00"/>
    <x v="0"/>
    <d v="2013-12-17T00:00:00"/>
    <x v="0"/>
    <x v="2"/>
    <x v="4"/>
    <x v="0"/>
    <d v="2013-12-18T00:00:00"/>
    <x v="2"/>
    <x v="44"/>
    <x v="10"/>
    <x v="0"/>
    <m/>
  </r>
  <r>
    <n v="2546"/>
    <s v="Creación de correo proceso de negocio"/>
    <s v="Vasquez Opazo, Maria Jose, CAM"/>
    <d v="2013-12-17T00:00:00"/>
    <x v="0"/>
    <d v="2013-12-17T00:00:00"/>
    <x v="0"/>
    <x v="2"/>
    <x v="4"/>
    <x v="0"/>
    <d v="2013-12-18T00:00:00"/>
    <x v="2"/>
    <x v="44"/>
    <x v="10"/>
    <x v="0"/>
    <m/>
  </r>
  <r>
    <n v="2545"/>
    <s v="Derivación Correo Roberto Martis"/>
    <s v="Diaz Castro, Olivier Guillermo, CAM"/>
    <d v="2013-12-16T00:00:00"/>
    <x v="0"/>
    <d v="2013-12-16T00:00:00"/>
    <x v="0"/>
    <x v="2"/>
    <x v="4"/>
    <x v="0"/>
    <d v="2013-12-17T00:00:00"/>
    <x v="2"/>
    <x v="44"/>
    <x v="10"/>
    <x v="0"/>
    <m/>
  </r>
  <r>
    <n v="2544"/>
    <s v="Modificación de cuenta del remplazo Francisca Saldias."/>
    <s v="Dossi Muñoz, Carolina, CAM"/>
    <d v="2013-12-16T00:00:00"/>
    <x v="0"/>
    <d v="2013-12-16T00:00:00"/>
    <x v="0"/>
    <x v="2"/>
    <x v="4"/>
    <x v="0"/>
    <d v="2013-12-17T00:00:00"/>
    <x v="2"/>
    <x v="44"/>
    <x v="10"/>
    <x v="0"/>
    <m/>
  </r>
  <r>
    <n v="2543"/>
    <s v="Baja Cuenta Corporativa"/>
    <s v="Donoso Serey, Aldo Fabricio, CAM"/>
    <d v="2013-12-16T00:00:00"/>
    <x v="0"/>
    <d v="2013-12-16T00:00:00"/>
    <x v="0"/>
    <x v="2"/>
    <x v="4"/>
    <x v="0"/>
    <d v="2013-12-17T00:00:00"/>
    <x v="2"/>
    <x v="44"/>
    <x v="10"/>
    <x v="0"/>
    <m/>
  </r>
  <r>
    <n v="2542"/>
    <s v="Baja Lineas M2M - Cliente 19196833"/>
    <s v="Salinas Bustos, Max Leonardo, CAM"/>
    <d v="2013-12-16T00:00:00"/>
    <x v="0"/>
    <d v="2013-12-16T00:00:00"/>
    <x v="23"/>
    <x v="2"/>
    <x v="4"/>
    <x v="0"/>
    <d v="2013-12-17T00:00:00"/>
    <x v="2"/>
    <x v="44"/>
    <x v="10"/>
    <x v="0"/>
    <m/>
  </r>
  <r>
    <n v="2541"/>
    <s v="Activación de Minutos "/>
    <s v="Ramirez Vergara, Joseline, CAM"/>
    <d v="2013-12-16T00:00:00"/>
    <x v="0"/>
    <d v="2013-12-16T00:00:00"/>
    <x v="23"/>
    <x v="2"/>
    <x v="4"/>
    <x v="0"/>
    <d v="2013-12-17T00:00:00"/>
    <x v="2"/>
    <x v="44"/>
    <x v="10"/>
    <x v="0"/>
    <m/>
  </r>
  <r>
    <n v="2540"/>
    <s v=" Ingreso control de Gestión"/>
    <s v="Brantt Zumarán, Claudia Andrea, CAM"/>
    <d v="2013-12-16T00:00:00"/>
    <x v="0"/>
    <d v="2013-12-16T00:00:00"/>
    <x v="7"/>
    <x v="2"/>
    <x v="4"/>
    <x v="0"/>
    <d v="2013-12-17T00:00:00"/>
    <x v="2"/>
    <x v="44"/>
    <x v="10"/>
    <x v="0"/>
    <m/>
  </r>
  <r>
    <n v="2539"/>
    <s v="Ticket Nº 27236 Configuracion de Usuario en scannear"/>
    <s v="Ruiz Guzman, Elisa del Carmen, CAM"/>
    <d v="2013-12-16T00:00:00"/>
    <x v="0"/>
    <d v="2013-12-16T00:00:00"/>
    <x v="8"/>
    <x v="2"/>
    <x v="4"/>
    <x v="0"/>
    <d v="2013-12-17T00:00:00"/>
    <x v="2"/>
    <x v="44"/>
    <x v="10"/>
    <x v="0"/>
    <m/>
  </r>
  <r>
    <n v="2538"/>
    <s v="Solicita reposicion de minutos"/>
    <s v="Pavez Torres, Hector Alejandro, CAM"/>
    <d v="2013-12-16T00:00:00"/>
    <x v="0"/>
    <d v="2013-12-16T00:00:00"/>
    <x v="23"/>
    <x v="2"/>
    <x v="4"/>
    <x v="0"/>
    <d v="2013-12-17T00:00:00"/>
    <x v="2"/>
    <x v="44"/>
    <x v="10"/>
    <x v="0"/>
    <m/>
  </r>
  <r>
    <n v="2537"/>
    <s v="Favor habilitar Numero "/>
    <s v="Martinez Fuentealba, Victor Alonso, CAM"/>
    <d v="2013-12-10T00:00:00"/>
    <x v="0"/>
    <d v="2013-12-10T00:00:00"/>
    <x v="23"/>
    <x v="2"/>
    <x v="4"/>
    <x v="0"/>
    <d v="2013-12-11T00:00:00"/>
    <x v="2"/>
    <x v="45"/>
    <x v="10"/>
    <x v="0"/>
    <m/>
  </r>
  <r>
    <n v="2536"/>
    <s v="Liberación acceso ORACLE"/>
    <s v="Lazo Contreras, Victor Julio, CAM"/>
    <d v="2013-12-16T00:00:00"/>
    <x v="0"/>
    <d v="2013-12-16T00:00:00"/>
    <x v="5"/>
    <x v="2"/>
    <x v="4"/>
    <x v="0"/>
    <d v="2013-12-17T00:00:00"/>
    <x v="2"/>
    <x v="44"/>
    <x v="10"/>
    <x v="0"/>
    <m/>
  </r>
  <r>
    <n v="2535"/>
    <s v="Minutos net"/>
    <s v="Morales Diaz, Mauricio Enrique, CAM"/>
    <d v="2013-12-16T00:00:00"/>
    <x v="0"/>
    <d v="2013-12-16T00:00:00"/>
    <x v="23"/>
    <x v="2"/>
    <x v="4"/>
    <x v="0"/>
    <d v="2013-12-17T00:00:00"/>
    <x v="2"/>
    <x v="44"/>
    <x v="10"/>
    <x v="0"/>
    <m/>
  </r>
  <r>
    <n v="2534"/>
    <s v=" Carga de Minutos On net - 93227303"/>
    <s v="Diaz Letelier, Vladimir Andres, CAM"/>
    <d v="2013-12-16T00:00:00"/>
    <x v="0"/>
    <d v="2013-12-16T00:00:00"/>
    <x v="23"/>
    <x v="2"/>
    <x v="4"/>
    <x v="0"/>
    <d v="2013-12-17T00:00:00"/>
    <x v="2"/>
    <x v="44"/>
    <x v="10"/>
    <x v="0"/>
    <m/>
  </r>
  <r>
    <n v="2533"/>
    <s v="Solicita minutos para celular."/>
    <s v="Hormazábal Ortiz, Leonardo Antonio, CAM"/>
    <d v="2013-12-13T00:00:00"/>
    <x v="0"/>
    <d v="2013-12-13T00:00:00"/>
    <x v="23"/>
    <x v="2"/>
    <x v="4"/>
    <x v="0"/>
    <d v="2013-12-16T00:00:00"/>
    <x v="2"/>
    <x v="44"/>
    <x v="10"/>
    <x v="0"/>
    <m/>
  </r>
  <r>
    <n v="2532"/>
    <s v="Punto de Red Porteria BSM - No hay Conexión"/>
    <s v="Herrera Valdes, Ramon, CAM"/>
    <d v="2013-12-16T00:00:00"/>
    <x v="0"/>
    <d v="2013-12-16T00:00:00"/>
    <x v="19"/>
    <x v="2"/>
    <x v="4"/>
    <x v="1"/>
    <d v="2013-12-19T00:00:00"/>
    <x v="2"/>
    <x v="44"/>
    <x v="10"/>
    <x v="0"/>
    <m/>
  </r>
  <r>
    <n v="2531"/>
    <s v=" favor devolver los minutos pediente"/>
    <s v="Medrano Ortega, Mario Ariel, CAM"/>
    <d v="2013-12-16T00:00:00"/>
    <x v="0"/>
    <d v="2013-12-16T00:00:00"/>
    <x v="23"/>
    <x v="2"/>
    <x v="4"/>
    <x v="0"/>
    <d v="2013-12-17T00:00:00"/>
    <x v="2"/>
    <x v="44"/>
    <x v="10"/>
    <x v="0"/>
    <m/>
  </r>
  <r>
    <n v="2530"/>
    <s v="umento Minutos - Abonado 74317234"/>
    <s v="Zarate Avila, Moises, CAM"/>
    <d v="2013-12-16T00:00:00"/>
    <x v="0"/>
    <d v="2013-12-16T00:00:00"/>
    <x v="23"/>
    <x v="2"/>
    <x v="4"/>
    <x v="0"/>
    <d v="2013-12-17T00:00:00"/>
    <x v="2"/>
    <x v="44"/>
    <x v="10"/>
    <x v="0"/>
    <m/>
  </r>
  <r>
    <n v="2529"/>
    <s v="Bloqueó cuenta "/>
    <s v="Jara San Martin, Rene Mauricio, CAM"/>
    <d v="2013-12-13T00:00:00"/>
    <x v="0"/>
    <d v="2013-12-13T00:00:00"/>
    <x v="0"/>
    <x v="2"/>
    <x v="4"/>
    <x v="0"/>
    <d v="2013-12-16T00:00:00"/>
    <x v="2"/>
    <x v="44"/>
    <x v="10"/>
    <x v="0"/>
    <m/>
  </r>
  <r>
    <n v="2528"/>
    <s v="Alta Estación de Trabajo"/>
    <s v="Técnico Mesa de Ayuda, Externo"/>
    <d v="2013-12-13T00:00:00"/>
    <x v="0"/>
    <d v="2013-12-13T00:00:00"/>
    <x v="0"/>
    <x v="2"/>
    <x v="4"/>
    <x v="0"/>
    <d v="2013-12-16T00:00:00"/>
    <x v="2"/>
    <x v="44"/>
    <x v="10"/>
    <x v="0"/>
    <m/>
  </r>
  <r>
    <n v="2527"/>
    <s v=" GSI13-705 RV REQ00019648  Soporte a usuarios Oracle"/>
    <s v="Ruz Salinas, Richard Alberto, CAM"/>
    <d v="2013-12-13T00:00:00"/>
    <x v="0"/>
    <d v="2013-12-13T00:00:00"/>
    <x v="5"/>
    <x v="2"/>
    <x v="4"/>
    <x v="0"/>
    <d v="2013-12-16T00:00:00"/>
    <x v="2"/>
    <x v="44"/>
    <x v="10"/>
    <x v="0"/>
    <m/>
  </r>
  <r>
    <n v="2526"/>
    <s v="Celular"/>
    <s v="Morales Zuñiga, Jaime, CAM"/>
    <d v="2013-12-13T00:00:00"/>
    <x v="0"/>
    <d v="2013-12-17T00:00:00"/>
    <x v="12"/>
    <x v="2"/>
    <x v="4"/>
    <x v="3"/>
    <d v="2013-12-24T00:00:00"/>
    <x v="2"/>
    <x v="43"/>
    <x v="10"/>
    <x v="0"/>
    <m/>
  </r>
  <r>
    <n v="2525"/>
    <s v="Favor cargar minutos NET"/>
    <s v="Mena Bolvaran, Manuel Roberto, CAM"/>
    <d v="2013-12-13T00:00:00"/>
    <x v="0"/>
    <d v="2013-12-13T00:00:00"/>
    <x v="23"/>
    <x v="2"/>
    <x v="4"/>
    <x v="0"/>
    <d v="2013-12-16T00:00:00"/>
    <x v="2"/>
    <x v="44"/>
    <x v="10"/>
    <x v="0"/>
    <m/>
  </r>
  <r>
    <n v="2524"/>
    <s v="AUMENTO MINUTOS - 94691413"/>
    <s v="Valdes Navarrete, David Exequiel, CAM"/>
    <d v="2013-12-13T00:00:00"/>
    <x v="0"/>
    <d v="2013-12-13T00:00:00"/>
    <x v="23"/>
    <x v="2"/>
    <x v="4"/>
    <x v="0"/>
    <d v="2013-12-16T00:00:00"/>
    <x v="2"/>
    <x v="44"/>
    <x v="10"/>
    <x v="0"/>
    <m/>
  </r>
  <r>
    <n v="2523"/>
    <s v="Deshabilitación Equipos P. Canales"/>
    <s v="Torrejón Osorio, Marcela Alejandra, CAM"/>
    <d v="2013-12-13T00:00:00"/>
    <x v="0"/>
    <d v="2013-12-13T00:00:00"/>
    <x v="0"/>
    <x v="2"/>
    <x v="4"/>
    <x v="0"/>
    <d v="2013-12-16T00:00:00"/>
    <x v="2"/>
    <x v="44"/>
    <x v="10"/>
    <x v="0"/>
    <m/>
  </r>
  <r>
    <n v="2522"/>
    <s v="Televisores Pérdidas"/>
    <s v="Diaz Castro, Olivier Guillermo, CAM"/>
    <d v="2013-12-13T00:00:00"/>
    <x v="0"/>
    <d v="2013-12-13T00:00:00"/>
    <x v="22"/>
    <x v="2"/>
    <x v="4"/>
    <x v="6"/>
    <d v="2013-12-20T00:00:00"/>
    <x v="2"/>
    <x v="44"/>
    <x v="10"/>
    <x v="0"/>
    <m/>
  </r>
  <r>
    <n v="2521"/>
    <s v="Alta de equipo en A.D."/>
    <s v="Técnico Mesa de Ayuda, Externo"/>
    <d v="2013-12-13T00:00:00"/>
    <x v="0"/>
    <d v="2013-12-13T00:00:00"/>
    <x v="0"/>
    <x v="2"/>
    <x v="4"/>
    <x v="0"/>
    <d v="2013-12-16T00:00:00"/>
    <x v="2"/>
    <x v="44"/>
    <x v="10"/>
    <x v="0"/>
    <m/>
  </r>
  <r>
    <n v="2520"/>
    <s v=" Activación de Minutos"/>
    <s v="Moreno Pailañir, Eugenio, EXTERNO"/>
    <d v="2013-12-13T00:00:00"/>
    <x v="0"/>
    <d v="2013-12-13T00:00:00"/>
    <x v="23"/>
    <x v="2"/>
    <x v="4"/>
    <x v="0"/>
    <d v="2013-12-16T00:00:00"/>
    <x v="2"/>
    <x v="44"/>
    <x v="10"/>
    <x v="0"/>
    <m/>
  </r>
  <r>
    <n v="2519"/>
    <s v="Notebook con falla"/>
    <s v="Diaz Letelier, Vladimir Andres, CAM"/>
    <d v="2013-12-13T00:00:00"/>
    <x v="0"/>
    <d v="2013-12-13T00:00:00"/>
    <x v="25"/>
    <x v="2"/>
    <x v="4"/>
    <x v="1"/>
    <d v="2013-12-18T00:00:00"/>
    <x v="2"/>
    <x v="44"/>
    <x v="10"/>
    <x v="0"/>
    <m/>
  </r>
  <r>
    <n v="2518"/>
    <s v="REQ00020156 : Soporte a usuarios oracle - Deshabilitar Cuenta Oracle"/>
    <s v="del Río Castro, Matías Eduardo, CAM"/>
    <d v="2013-12-13T00:00:00"/>
    <x v="0"/>
    <d v="2013-12-13T00:00:00"/>
    <x v="5"/>
    <x v="2"/>
    <x v="4"/>
    <x v="0"/>
    <d v="2013-12-16T00:00:00"/>
    <x v="2"/>
    <x v="44"/>
    <x v="10"/>
    <x v="0"/>
    <m/>
  </r>
  <r>
    <n v="2517"/>
    <s v="Acceso Oracle"/>
    <s v="Diaz Letelier, Vladimir Andres, CAM"/>
    <d v="2013-12-12T00:00:00"/>
    <x v="0"/>
    <d v="2013-12-12T00:00:00"/>
    <x v="5"/>
    <x v="2"/>
    <x v="4"/>
    <x v="0"/>
    <d v="2013-12-13T00:00:00"/>
    <x v="2"/>
    <x v="45"/>
    <x v="10"/>
    <x v="0"/>
    <m/>
  </r>
  <r>
    <n v="2516"/>
    <s v="TICKET 772621 - GPO CAMBIO DE POLITICA"/>
    <s v="Salas Redondo, Luis Miguel, CAM"/>
    <d v="2013-12-12T00:00:00"/>
    <x v="0"/>
    <d v="2013-12-12T00:00:00"/>
    <x v="7"/>
    <x v="2"/>
    <x v="4"/>
    <x v="0"/>
    <d v="2013-12-13T00:00:00"/>
    <x v="2"/>
    <x v="45"/>
    <x v="10"/>
    <x v="0"/>
    <m/>
  </r>
  <r>
    <n v="2515"/>
    <s v="minutos "/>
    <s v="Zarate Avila, Moises, CAM"/>
    <d v="2013-12-12T00:00:00"/>
    <x v="0"/>
    <d v="2013-12-12T00:00:00"/>
    <x v="23"/>
    <x v="2"/>
    <x v="4"/>
    <x v="0"/>
    <d v="2013-12-13T00:00:00"/>
    <x v="2"/>
    <x v="45"/>
    <x v="10"/>
    <x v="0"/>
    <m/>
  </r>
  <r>
    <n v="2514"/>
    <s v="Minutos On Net"/>
    <s v="Costa Campos, Juan, CAM"/>
    <d v="2013-12-12T00:00:00"/>
    <x v="0"/>
    <d v="2013-12-12T00:00:00"/>
    <x v="23"/>
    <x v="2"/>
    <x v="4"/>
    <x v="0"/>
    <d v="2013-12-13T00:00:00"/>
    <x v="2"/>
    <x v="45"/>
    <x v="10"/>
    <x v="0"/>
    <m/>
  </r>
  <r>
    <n v="2513"/>
    <s v="Cambio de usuario"/>
    <s v="Espinoza Morral, Sergio Rodrigo, CAM"/>
    <d v="2013-12-12T00:00:00"/>
    <x v="0"/>
    <d v="2013-12-12T00:00:00"/>
    <x v="2"/>
    <x v="2"/>
    <x v="4"/>
    <x v="0"/>
    <d v="2013-12-13T00:00:00"/>
    <x v="2"/>
    <x v="45"/>
    <x v="10"/>
    <x v="0"/>
    <m/>
  </r>
  <r>
    <n v="2512"/>
    <s v="Solicita Carga fono 97435477"/>
    <s v="San Martin Toledo, Mauricio Ramon, CAM"/>
    <d v="2013-12-12T00:00:00"/>
    <x v="0"/>
    <d v="2013-12-12T00:00:00"/>
    <x v="23"/>
    <x v="2"/>
    <x v="4"/>
    <x v="0"/>
    <d v="2013-12-13T00:00:00"/>
    <x v="2"/>
    <x v="45"/>
    <x v="10"/>
    <x v="0"/>
    <m/>
  </r>
  <r>
    <n v="2511"/>
    <s v="CAMBIO DE EQUIPO (CELULAR)"/>
    <s v="Ruz Salinas, Richard Alberto, CAM"/>
    <d v="2013-12-12T00:00:00"/>
    <x v="0"/>
    <d v="2013-12-12T00:00:00"/>
    <x v="12"/>
    <x v="2"/>
    <x v="4"/>
    <x v="3"/>
    <d v="2013-12-23T00:00:00"/>
    <x v="2"/>
    <x v="43"/>
    <x v="10"/>
    <x v="0"/>
    <m/>
  </r>
  <r>
    <n v="2510"/>
    <s v="Cambio de usuario"/>
    <s v="Espinoza Morral, Sergio Rodrigo, CAM"/>
    <d v="2013-12-12T00:00:00"/>
    <x v="0"/>
    <d v="2013-12-12T00:00:00"/>
    <x v="20"/>
    <x v="2"/>
    <x v="4"/>
    <x v="5"/>
    <d v="2013-12-18T00:00:00"/>
    <x v="2"/>
    <x v="44"/>
    <x v="10"/>
    <x v="0"/>
    <m/>
  </r>
  <r>
    <n v="2509"/>
    <s v="TICKET 772573 - CUENTA DE RED ALTA "/>
    <s v="Espinoza Morral, Sergio Rodrigo, CAM"/>
    <d v="2013-12-12T00:00:00"/>
    <x v="0"/>
    <d v="2013-12-12T00:00:00"/>
    <x v="0"/>
    <x v="2"/>
    <x v="4"/>
    <x v="0"/>
    <d v="2013-12-13T00:00:00"/>
    <x v="2"/>
    <x v="45"/>
    <x v="10"/>
    <x v="0"/>
    <m/>
  </r>
  <r>
    <n v="2508"/>
    <s v="Restitucion de minutos"/>
    <s v="Sepulveda Salas, Vladimir Arnoldo, CAM"/>
    <d v="2013-12-12T00:00:00"/>
    <x v="0"/>
    <d v="2013-12-12T00:00:00"/>
    <x v="23"/>
    <x v="2"/>
    <x v="4"/>
    <x v="0"/>
    <d v="2013-12-13T00:00:00"/>
    <x v="2"/>
    <x v="45"/>
    <x v="10"/>
    <x v="0"/>
    <m/>
  </r>
  <r>
    <n v="2507"/>
    <s v="Aceeso ORACLE antiguo."/>
    <s v="Lazo Contreras, Victor Julio, CAM"/>
    <d v="2013-12-12T00:00:00"/>
    <x v="0"/>
    <d v="2013-12-12T00:00:00"/>
    <x v="5"/>
    <x v="2"/>
    <x v="4"/>
    <x v="0"/>
    <d v="2013-12-13T00:00:00"/>
    <x v="2"/>
    <x v="45"/>
    <x v="10"/>
    <x v="0"/>
    <m/>
  </r>
  <r>
    <n v="2506"/>
    <s v="Solicita reposicion minutos"/>
    <s v="Pavez Torres, Hector Alejandro, CAM"/>
    <d v="2013-12-12T00:00:00"/>
    <x v="0"/>
    <d v="2013-12-12T00:00:00"/>
    <x v="23"/>
    <x v="2"/>
    <x v="4"/>
    <x v="0"/>
    <d v="2013-12-13T00:00:00"/>
    <x v="2"/>
    <x v="45"/>
    <x v="10"/>
    <x v="0"/>
    <m/>
  </r>
  <r>
    <n v="2505"/>
    <s v="Desbloqueo contraseña PC Fanny Urra"/>
    <s v="Monardes Letelier, Israel Rodolfo, CAM"/>
    <d v="2013-12-11T00:00:00"/>
    <x v="0"/>
    <d v="2013-12-11T00:00:00"/>
    <x v="0"/>
    <x v="2"/>
    <x v="4"/>
    <x v="0"/>
    <d v="2013-12-12T00:00:00"/>
    <x v="2"/>
    <x v="45"/>
    <x v="10"/>
    <x v="0"/>
    <m/>
  </r>
  <r>
    <n v="2504"/>
    <s v=" Activación de Minutos"/>
    <s v="Toloza Garrido, Samuel Isaac, CAM"/>
    <d v="2013-12-11T00:00:00"/>
    <x v="0"/>
    <d v="2013-12-11T00:00:00"/>
    <x v="23"/>
    <x v="2"/>
    <x v="4"/>
    <x v="0"/>
    <d v="2013-12-12T00:00:00"/>
    <x v="2"/>
    <x v="45"/>
    <x v="10"/>
    <x v="0"/>
    <m/>
  </r>
  <r>
    <n v="2503"/>
    <s v="Desbloqueo contraseña PC CLTelemedidamasiva"/>
    <s v="Monardes Letelier, Israel Rodolfo, CAM"/>
    <d v="2013-12-11T00:00:00"/>
    <x v="0"/>
    <d v="2013-12-11T00:00:00"/>
    <x v="0"/>
    <x v="2"/>
    <x v="4"/>
    <x v="0"/>
    <d v="2013-12-12T00:00:00"/>
    <x v="2"/>
    <x v="45"/>
    <x v="10"/>
    <x v="0"/>
    <m/>
  </r>
  <r>
    <n v="2502"/>
    <s v="Alta Cuenta Corporativa"/>
    <s v="Dossi Muñoz, Carolina, CAM"/>
    <d v="2013-12-11T00:00:00"/>
    <x v="0"/>
    <d v="2013-12-11T00:00:00"/>
    <x v="0"/>
    <x v="2"/>
    <x v="4"/>
    <x v="0"/>
    <d v="2013-12-12T00:00:00"/>
    <x v="2"/>
    <x v="45"/>
    <x v="10"/>
    <x v="0"/>
    <m/>
  </r>
  <r>
    <n v="2501"/>
    <s v="Plataformar NTB. - PyC Chile MARV"/>
    <s v="Brantt Zumarán, Claudia Andrea, CAM"/>
    <d v="2013-12-11T00:00:00"/>
    <x v="0"/>
    <d v="2013-12-11T00:00:00"/>
    <x v="20"/>
    <x v="2"/>
    <x v="4"/>
    <x v="5"/>
    <d v="2013-12-17T00:00:00"/>
    <x v="2"/>
    <x v="44"/>
    <x v="10"/>
    <x v="0"/>
    <m/>
  </r>
  <r>
    <n v="2500"/>
    <s v="Carga de minutos"/>
    <s v="Bascuñan Reyes, Juan Ignacio, CAM"/>
    <d v="2013-12-11T00:00:00"/>
    <x v="0"/>
    <d v="2013-12-11T00:00:00"/>
    <x v="23"/>
    <x v="2"/>
    <x v="4"/>
    <x v="0"/>
    <d v="2013-12-12T00:00:00"/>
    <x v="2"/>
    <x v="45"/>
    <x v="10"/>
    <x v="0"/>
    <m/>
  </r>
  <r>
    <n v="2499"/>
    <s v="TICKET 772491 - EXCHANGE REGISTRO SPAM "/>
    <s v="Herrera Valdes, Ramon, CAM"/>
    <d v="2013-12-11T00:00:00"/>
    <x v="0"/>
    <d v="2013-12-11T00:00:00"/>
    <x v="7"/>
    <x v="2"/>
    <x v="4"/>
    <x v="0"/>
    <d v="2013-12-12T00:00:00"/>
    <x v="2"/>
    <x v="45"/>
    <x v="10"/>
    <x v="0"/>
    <m/>
  </r>
  <r>
    <n v="2498"/>
    <s v="Instalar Office 2010 32 bits"/>
    <s v="Carrasco Briones, Rodrigo, CAM"/>
    <d v="2013-12-11T00:00:00"/>
    <x v="0"/>
    <d v="2013-12-11T00:00:00"/>
    <x v="8"/>
    <x v="2"/>
    <x v="4"/>
    <x v="0"/>
    <d v="2013-12-12T00:00:00"/>
    <x v="2"/>
    <x v="45"/>
    <x v="10"/>
    <x v="0"/>
    <m/>
  </r>
  <r>
    <n v="2497"/>
    <s v="RE: Activación de Minutos "/>
    <s v="Castillo Contreras, Rodrigo Guillermo, CAM"/>
    <d v="2013-12-11T00:00:00"/>
    <x v="0"/>
    <d v="2013-12-11T00:00:00"/>
    <x v="23"/>
    <x v="2"/>
    <x v="4"/>
    <x v="0"/>
    <d v="2013-12-12T00:00:00"/>
    <x v="2"/>
    <x v="45"/>
    <x v="10"/>
    <x v="0"/>
    <m/>
  </r>
  <r>
    <n v="2496"/>
    <s v="Carpeta compartida"/>
    <s v="Monardes Letelier, Israel Rodolfo, CAM"/>
    <d v="2013-12-11T00:00:00"/>
    <x v="0"/>
    <d v="2013-12-11T00:00:00"/>
    <x v="7"/>
    <x v="2"/>
    <x v="4"/>
    <x v="0"/>
    <d v="2013-12-12T00:00:00"/>
    <x v="2"/>
    <x v="45"/>
    <x v="10"/>
    <x v="0"/>
    <m/>
  </r>
  <r>
    <n v="2495"/>
    <s v="94691356"/>
    <s v="Duarte Fuentes, Luis Alfredo, CAM"/>
    <d v="2013-12-11T00:00:00"/>
    <x v="0"/>
    <d v="2013-12-11T00:00:00"/>
    <x v="23"/>
    <x v="2"/>
    <x v="4"/>
    <x v="0"/>
    <d v="2013-12-12T00:00:00"/>
    <x v="2"/>
    <x v="45"/>
    <x v="10"/>
    <x v="0"/>
    <m/>
  </r>
  <r>
    <n v="2494"/>
    <s v="Carga Minutos On Net"/>
    <s v="Orellana Sepulveda, Andres Alejandro, CAM"/>
    <d v="2013-12-10T00:00:00"/>
    <x v="0"/>
    <d v="2013-12-10T00:00:00"/>
    <x v="23"/>
    <x v="2"/>
    <x v="4"/>
    <x v="0"/>
    <d v="2013-12-11T00:00:00"/>
    <x v="2"/>
    <x v="45"/>
    <x v="10"/>
    <x v="0"/>
    <m/>
  </r>
  <r>
    <n v="2493"/>
    <s v="Reserva IP BSM - Requerimiento # 1755714"/>
    <s v="Salas Redondo, Luis Miguel, CAM"/>
    <d v="2013-12-11T00:00:00"/>
    <x v="0"/>
    <d v="2013-12-11T00:00:00"/>
    <x v="15"/>
    <x v="2"/>
    <x v="4"/>
    <x v="4"/>
    <d v="2014-05-07T00:00:00"/>
    <x v="0"/>
    <x v="26"/>
    <x v="6"/>
    <x v="0"/>
    <m/>
  </r>
  <r>
    <n v="2492"/>
    <s v="Carga de Minutos On net - 74318253"/>
    <s v="Caceres Sarabia, Francisco Antonio, CAM"/>
    <d v="2013-12-11T00:00:00"/>
    <x v="0"/>
    <d v="2013-12-11T00:00:00"/>
    <x v="23"/>
    <x v="2"/>
    <x v="4"/>
    <x v="0"/>
    <d v="2013-12-12T00:00:00"/>
    <x v="2"/>
    <x v="45"/>
    <x v="10"/>
    <x v="0"/>
    <m/>
  </r>
  <r>
    <n v="2491"/>
    <s v="TICKET 772332 - CAMDC01 - MODIFICACION GPO "/>
    <s v="Salas Redondo, Luis Miguel, CAM"/>
    <d v="2013-12-10T00:00:00"/>
    <x v="0"/>
    <d v="2013-12-10T00:00:00"/>
    <x v="7"/>
    <x v="2"/>
    <x v="4"/>
    <x v="0"/>
    <d v="2013-12-11T00:00:00"/>
    <x v="2"/>
    <x v="45"/>
    <x v="10"/>
    <x v="0"/>
    <m/>
  </r>
  <r>
    <n v="2490"/>
    <s v="Permisos carpeta compartida"/>
    <s v="Diaz Letelier, Vladimir Andres, CAM"/>
    <d v="2013-12-10T00:00:00"/>
    <x v="0"/>
    <d v="2013-12-10T00:00:00"/>
    <x v="7"/>
    <x v="2"/>
    <x v="4"/>
    <x v="0"/>
    <d v="2013-12-11T00:00:00"/>
    <x v="2"/>
    <x v="45"/>
    <x v="10"/>
    <x v="0"/>
    <m/>
  </r>
  <r>
    <n v="2489"/>
    <s v="Reseteo Clave de Red"/>
    <s v="Araya Echeverria, Florencio Del Carmen, CAM"/>
    <d v="2013-12-10T00:00:00"/>
    <x v="0"/>
    <d v="2013-12-10T00:00:00"/>
    <x v="0"/>
    <x v="2"/>
    <x v="4"/>
    <x v="0"/>
    <d v="2013-12-11T00:00:00"/>
    <x v="2"/>
    <x v="45"/>
    <x v="10"/>
    <x v="0"/>
    <m/>
  </r>
  <r>
    <n v="2488"/>
    <s v="RV: Autorización equipo celular"/>
    <s v="Vasquez Opazo, Maria Jose, CAM"/>
    <d v="2013-12-03T00:00:00"/>
    <x v="0"/>
    <d v="2013-12-10T00:00:00"/>
    <x v="12"/>
    <x v="2"/>
    <x v="4"/>
    <x v="3"/>
    <d v="2013-12-12T00:00:00"/>
    <x v="2"/>
    <x v="45"/>
    <x v="10"/>
    <x v="0"/>
    <m/>
  </r>
  <r>
    <n v="2487"/>
    <s v="CAMBIO DE DISPLAY"/>
    <s v="Arancibia Ramirez, Julia Andrea, CAM"/>
    <d v="2013-12-10T00:00:00"/>
    <x v="0"/>
    <d v="2013-12-10T00:00:00"/>
    <x v="0"/>
    <x v="2"/>
    <x v="4"/>
    <x v="0"/>
    <d v="2013-12-11T00:00:00"/>
    <x v="2"/>
    <x v="45"/>
    <x v="10"/>
    <x v="0"/>
    <m/>
  </r>
  <r>
    <n v="2486"/>
    <s v="Alta Estacion de Trabajo"/>
    <s v="Técnico Mesa de Ayuda, Externo"/>
    <d v="2013-12-10T00:00:00"/>
    <x v="0"/>
    <d v="2013-12-10T00:00:00"/>
    <x v="0"/>
    <x v="2"/>
    <x v="4"/>
    <x v="0"/>
    <d v="2013-12-11T00:00:00"/>
    <x v="2"/>
    <x v="45"/>
    <x v="10"/>
    <x v="0"/>
    <m/>
  </r>
  <r>
    <n v="2485"/>
    <s v="Chip para telefono"/>
    <s v="Leyton Antognini, Werner Angel, CAM"/>
    <d v="2013-12-03T00:00:00"/>
    <x v="0"/>
    <d v="2013-12-07T00:00:00"/>
    <x v="12"/>
    <x v="2"/>
    <x v="4"/>
    <x v="3"/>
    <d v="2013-12-12T00:00:00"/>
    <x v="2"/>
    <x v="45"/>
    <x v="10"/>
    <x v="0"/>
    <m/>
  </r>
  <r>
    <n v="2484"/>
    <s v="Telefono Celular"/>
    <s v="Paredes Aravena, Rodrigo Alexis, CAM"/>
    <d v="2013-12-03T00:00:00"/>
    <x v="0"/>
    <d v="2013-12-10T00:00:00"/>
    <x v="12"/>
    <x v="2"/>
    <x v="4"/>
    <x v="3"/>
    <d v="2013-12-12T00:00:00"/>
    <x v="2"/>
    <x v="45"/>
    <x v="10"/>
    <x v="0"/>
    <m/>
  </r>
  <r>
    <n v="2483"/>
    <s v="Extravió de teléfono celular"/>
    <s v="Martinez Fuentealba, Victor Alonso, CAM"/>
    <d v="2013-12-04T00:00:00"/>
    <x v="0"/>
    <d v="2013-12-10T00:00:00"/>
    <x v="12"/>
    <x v="2"/>
    <x v="4"/>
    <x v="3"/>
    <d v="2013-12-13T00:00:00"/>
    <x v="2"/>
    <x v="45"/>
    <x v="10"/>
    <x v="0"/>
    <m/>
  </r>
  <r>
    <n v="2482"/>
    <s v="Configurar usuarios en el scanner"/>
    <s v="Diaz Castro, Olivier Guillermo, CAM"/>
    <d v="2013-12-08T00:00:00"/>
    <x v="0"/>
    <d v="2013-12-09T00:00:00"/>
    <x v="8"/>
    <x v="2"/>
    <x v="4"/>
    <x v="0"/>
    <d v="2013-12-09T00:00:00"/>
    <x v="2"/>
    <x v="45"/>
    <x v="10"/>
    <x v="0"/>
    <m/>
  </r>
  <r>
    <n v="2481"/>
    <s v="Recuirsos para mañana de "/>
    <s v="Berrios Ortiz, Elias Eduardo, CAM"/>
    <d v="2013-12-10T00:00:00"/>
    <x v="0"/>
    <d v="2013-12-10T00:00:00"/>
    <x v="13"/>
    <x v="2"/>
    <x v="4"/>
    <x v="0"/>
    <d v="2013-12-11T00:00:00"/>
    <x v="2"/>
    <x v="45"/>
    <x v="10"/>
    <x v="0"/>
    <m/>
  </r>
  <r>
    <n v="2480"/>
    <s v="Cotización Proyector GG"/>
    <s v="Duarte Fuentes, Luis Alfredo, CAM"/>
    <d v="2013-12-06T00:00:00"/>
    <x v="0"/>
    <d v="2013-12-06T00:00:00"/>
    <x v="9"/>
    <x v="2"/>
    <x v="4"/>
    <x v="2"/>
    <d v="2013-12-20T00:00:00"/>
    <x v="2"/>
    <x v="44"/>
    <x v="10"/>
    <x v="0"/>
    <m/>
  </r>
  <r>
    <n v="2479"/>
    <s v="RV: NAS"/>
    <s v="Pardo Paez, Samuel Enrique, CAM"/>
    <d v="2013-12-06T00:00:00"/>
    <x v="0"/>
    <d v="2013-12-06T00:00:00"/>
    <x v="15"/>
    <x v="2"/>
    <x v="4"/>
    <x v="4"/>
    <d v="2014-05-02T00:00:00"/>
    <x v="0"/>
    <x v="27"/>
    <x v="6"/>
    <x v="0"/>
    <m/>
  </r>
  <r>
    <n v="2478"/>
    <s v="Problemas acceso Synergia"/>
    <s v="Costa Campos, Juan, CAM"/>
    <d v="2013-12-09T00:00:00"/>
    <x v="0"/>
    <d v="2013-12-09T00:00:00"/>
    <x v="5"/>
    <x v="2"/>
    <x v="4"/>
    <x v="0"/>
    <d v="2013-12-10T00:00:00"/>
    <x v="2"/>
    <x v="45"/>
    <x v="10"/>
    <x v="0"/>
    <m/>
  </r>
  <r>
    <n v="2477"/>
    <s v="Minutos  Celular"/>
    <s v="Palma Campos, Alejandra Beatriz, CAM"/>
    <d v="2013-12-09T00:00:00"/>
    <x v="0"/>
    <d v="2013-12-09T00:00:00"/>
    <x v="23"/>
    <x v="2"/>
    <x v="4"/>
    <x v="0"/>
    <d v="2013-12-10T00:00:00"/>
    <x v="2"/>
    <x v="45"/>
    <x v="10"/>
    <x v="0"/>
    <m/>
  </r>
  <r>
    <n v="2476"/>
    <s v="olicita poder generar devolución minutos ON-NET Celulares personal de Unidad de SSEE"/>
    <s v="Garay Espinoza, Jorge Andres, CAM"/>
    <d v="2013-12-09T00:00:00"/>
    <x v="0"/>
    <d v="2013-12-10T00:00:00"/>
    <x v="23"/>
    <x v="2"/>
    <x v="4"/>
    <x v="0"/>
    <d v="2013-12-10T00:00:00"/>
    <x v="2"/>
    <x v="45"/>
    <x v="10"/>
    <x v="0"/>
    <m/>
  </r>
  <r>
    <n v="2475"/>
    <s v="Acceso a dirección web"/>
    <s v="Neculhueque Silva, Juan Arturo, CAM"/>
    <d v="2013-12-09T00:00:00"/>
    <x v="0"/>
    <d v="2013-12-09T00:00:00"/>
    <x v="7"/>
    <x v="2"/>
    <x v="4"/>
    <x v="0"/>
    <d v="2013-12-10T00:00:00"/>
    <x v="2"/>
    <x v="45"/>
    <x v="10"/>
    <x v="0"/>
    <m/>
  </r>
  <r>
    <n v="2474"/>
    <s v="Minutos adicionales Cel N°94691335"/>
    <s v="Riffo Vera, Jose Raimundo, CAM"/>
    <d v="2013-12-06T00:00:00"/>
    <x v="0"/>
    <d v="2013-12-07T00:00:00"/>
    <x v="23"/>
    <x v="2"/>
    <x v="4"/>
    <x v="0"/>
    <d v="2013-12-09T00:00:00"/>
    <x v="2"/>
    <x v="45"/>
    <x v="10"/>
    <x v="0"/>
    <m/>
  </r>
  <r>
    <n v="2473"/>
    <s v="Cuenta ORACLE"/>
    <s v="Brantt Zumarán, Claudia Andrea, CAM"/>
    <d v="2013-12-10T00:00:00"/>
    <x v="0"/>
    <d v="2013-12-10T00:00:00"/>
    <x v="5"/>
    <x v="2"/>
    <x v="4"/>
    <x v="0"/>
    <d v="2013-12-11T00:00:00"/>
    <x v="2"/>
    <x v="45"/>
    <x v="10"/>
    <x v="0"/>
    <m/>
  </r>
  <r>
    <n v="2472"/>
    <s v="Sol_Min_Cel.xls"/>
    <s v="Pajkuric Bustos, Ernesto Andrés, CAM"/>
    <d v="2013-12-10T00:00:00"/>
    <x v="0"/>
    <d v="2013-12-10T00:00:00"/>
    <x v="23"/>
    <x v="2"/>
    <x v="4"/>
    <x v="0"/>
    <d v="2013-12-11T00:00:00"/>
    <x v="2"/>
    <x v="45"/>
    <x v="10"/>
    <x v="0"/>
    <m/>
  </r>
  <r>
    <n v="2471"/>
    <s v="Solicitud de Minutos VPS Agosto.xls"/>
    <s v="Zarate Avila, Moises, CAM"/>
    <d v="2013-12-10T00:00:00"/>
    <x v="0"/>
    <d v="2013-12-10T00:00:00"/>
    <x v="23"/>
    <x v="2"/>
    <x v="4"/>
    <x v="0"/>
    <d v="2013-12-11T00:00:00"/>
    <x v="2"/>
    <x v="45"/>
    <x v="10"/>
    <x v="0"/>
    <m/>
  </r>
  <r>
    <n v="2470"/>
    <s v="solicitud de minutos"/>
    <s v="Sepulveda Badillo, Nicolas Alejandro, CAM"/>
    <d v="2013-12-10T00:00:00"/>
    <x v="0"/>
    <d v="2013-12-10T00:00:00"/>
    <x v="23"/>
    <x v="2"/>
    <x v="4"/>
    <x v="0"/>
    <d v="2013-12-11T00:00:00"/>
    <x v="2"/>
    <x v="45"/>
    <x v="10"/>
    <x v="0"/>
    <m/>
  </r>
  <r>
    <n v="2469"/>
    <s v="Celular con problemas "/>
    <s v="Palma Campos, Alejandra Beatriz, CAM"/>
    <d v="2013-12-10T00:00:00"/>
    <x v="0"/>
    <d v="2013-12-10T00:00:00"/>
    <x v="23"/>
    <x v="2"/>
    <x v="4"/>
    <x v="0"/>
    <d v="2013-12-11T00:00:00"/>
    <x v="2"/>
    <x v="45"/>
    <x v="10"/>
    <x v="0"/>
    <m/>
  </r>
  <r>
    <n v="2468"/>
    <s v="Habilitación minutos On Net cel 6-8437461"/>
    <s v="Jerez Valdebenito, Rodrigo Esteban, CAM"/>
    <d v="2013-12-09T00:00:00"/>
    <x v="0"/>
    <d v="2013-12-09T00:00:00"/>
    <x v="23"/>
    <x v="2"/>
    <x v="4"/>
    <x v="0"/>
    <d v="2013-12-10T00:00:00"/>
    <x v="2"/>
    <x v="45"/>
    <x v="10"/>
    <x v="0"/>
    <m/>
  </r>
  <r>
    <n v="2467"/>
    <s v="toner negro para impresora color "/>
    <s v="Caraa Carraha, Paula, CAM"/>
    <d v="2013-12-09T00:00:00"/>
    <x v="0"/>
    <d v="2013-12-09T00:00:00"/>
    <x v="3"/>
    <x v="2"/>
    <x v="4"/>
    <x v="0"/>
    <d v="2013-12-10T00:00:00"/>
    <x v="2"/>
    <x v="45"/>
    <x v="10"/>
    <x v="0"/>
    <m/>
  </r>
  <r>
    <n v="2466"/>
    <s v="Soporte equipos Jorge Zuñiga (Zenteno 1646)"/>
    <s v="Salazar Henriquez, Jose Miguel, CAM"/>
    <d v="2013-12-09T00:00:00"/>
    <x v="0"/>
    <d v="2013-12-09T00:00:00"/>
    <x v="15"/>
    <x v="2"/>
    <x v="4"/>
    <x v="4"/>
    <d v="2014-05-05T00:00:00"/>
    <x v="0"/>
    <x v="26"/>
    <x v="6"/>
    <x v="0"/>
    <m/>
  </r>
  <r>
    <n v="2465"/>
    <s v="Minutos celular 6-4963118"/>
    <s v="Belmar Ramirez, Nelson Andres, CAM"/>
    <d v="2013-12-09T00:00:00"/>
    <x v="0"/>
    <d v="2013-12-09T00:00:00"/>
    <x v="23"/>
    <x v="2"/>
    <x v="4"/>
    <x v="0"/>
    <d v="2013-12-10T00:00:00"/>
    <x v="2"/>
    <x v="45"/>
    <x v="10"/>
    <x v="0"/>
    <m/>
  </r>
  <r>
    <n v="2464"/>
    <s v="Habilitación Oficina de Subgerente Marco Bulnes"/>
    <s v="Diaz Castro, Olivier Guillermo, CAM"/>
    <d v="2013-12-09T00:00:00"/>
    <x v="0"/>
    <d v="2013-12-10T00:00:00"/>
    <x v="17"/>
    <x v="2"/>
    <x v="4"/>
    <x v="0"/>
    <d v="2013-12-10T00:00:00"/>
    <x v="2"/>
    <x v="45"/>
    <x v="10"/>
    <x v="0"/>
    <m/>
  </r>
  <r>
    <n v="2463"/>
    <s v="Celular 90158529"/>
    <s v="Mena Guajardo, Erica Del Pilar, CAM"/>
    <d v="2013-12-09T00:00:00"/>
    <x v="0"/>
    <d v="2013-12-09T00:00:00"/>
    <x v="23"/>
    <x v="2"/>
    <x v="4"/>
    <x v="0"/>
    <d v="2013-12-10T00:00:00"/>
    <x v="2"/>
    <x v="45"/>
    <x v="10"/>
    <x v="0"/>
    <m/>
  </r>
  <r>
    <n v="2462"/>
    <s v="problemas con oracle"/>
    <s v="Espinoza Morales, Cynthia Karina, CAM"/>
    <d v="2013-12-10T00:00:00"/>
    <x v="0"/>
    <d v="2013-12-10T00:00:00"/>
    <x v="5"/>
    <x v="2"/>
    <x v="4"/>
    <x v="0"/>
    <d v="2013-12-11T00:00:00"/>
    <x v="2"/>
    <x v="45"/>
    <x v="10"/>
    <x v="0"/>
    <m/>
  </r>
  <r>
    <n v="2461"/>
    <s v="Agregar Scanner"/>
    <s v="Escobar Chacon, Juan Pablo, CAM"/>
    <d v="2013-12-09T00:00:00"/>
    <x v="0"/>
    <d v="2013-12-09T00:00:00"/>
    <x v="0"/>
    <x v="2"/>
    <x v="4"/>
    <x v="0"/>
    <d v="2013-12-10T00:00:00"/>
    <x v="2"/>
    <x v="45"/>
    <x v="10"/>
    <x v="0"/>
    <m/>
  </r>
  <r>
    <n v="2460"/>
    <s v="Acción Requerida: El restablecimiento de contraseñas requiere aprobación."/>
    <s v="Andrade Escobar, Agustina Mabel, CAM"/>
    <d v="2013-12-09T00:00:00"/>
    <x v="0"/>
    <d v="2013-12-09T00:00:00"/>
    <x v="5"/>
    <x v="2"/>
    <x v="4"/>
    <x v="0"/>
    <d v="2013-12-10T00:00:00"/>
    <x v="2"/>
    <x v="45"/>
    <x v="10"/>
    <x v="0"/>
    <m/>
  </r>
  <r>
    <n v="2459"/>
    <s v="Reinicio Contraseña"/>
    <s v="Vergara Mera, Alejandro, CAM"/>
    <d v="2013-12-09T00:00:00"/>
    <x v="0"/>
    <d v="2013-12-09T00:00:00"/>
    <x v="0"/>
    <x v="2"/>
    <x v="4"/>
    <x v="0"/>
    <d v="2013-12-10T00:00:00"/>
    <x v="2"/>
    <x v="45"/>
    <x v="10"/>
    <x v="0"/>
    <m/>
  </r>
  <r>
    <n v="2458"/>
    <s v="MANTENCIÓN "/>
    <s v="Fuentes Maureira, Carla de Las Nieves, EXTERNO"/>
    <d v="2013-12-09T00:00:00"/>
    <x v="0"/>
    <d v="2013-12-09T00:00:00"/>
    <x v="3"/>
    <x v="2"/>
    <x v="4"/>
    <x v="0"/>
    <d v="2013-12-10T00:00:00"/>
    <x v="2"/>
    <x v="45"/>
    <x v="10"/>
    <x v="0"/>
    <m/>
  </r>
  <r>
    <n v="2457"/>
    <s v="Solicitud de Toner para impresora Ricoh"/>
    <s v="Banda Maulen, Luis Amable, CAM"/>
    <d v="2013-12-09T00:00:00"/>
    <x v="0"/>
    <d v="2013-12-09T00:00:00"/>
    <x v="3"/>
    <x v="2"/>
    <x v="4"/>
    <x v="0"/>
    <d v="2013-12-10T00:00:00"/>
    <x v="2"/>
    <x v="45"/>
    <x v="10"/>
    <x v="0"/>
    <m/>
  </r>
  <r>
    <n v="2456"/>
    <s v="No puedo ingresar a la red"/>
    <s v="Aravena Avilés, Jose Erasmo, CAM"/>
    <d v="2013-12-10T00:00:00"/>
    <x v="0"/>
    <d v="2013-12-10T00:00:00"/>
    <x v="0"/>
    <x v="2"/>
    <x v="4"/>
    <x v="0"/>
    <d v="2013-12-11T00:00:00"/>
    <x v="2"/>
    <x v="45"/>
    <x v="10"/>
    <x v="0"/>
    <m/>
  </r>
  <r>
    <n v="2455"/>
    <s v="Desbloqueo Cuenta Usuario"/>
    <s v="Navarro Miranda, Olga Elizabeth, CAM"/>
    <d v="2013-12-10T00:00:00"/>
    <x v="0"/>
    <d v="2013-12-10T00:00:00"/>
    <x v="0"/>
    <x v="2"/>
    <x v="4"/>
    <x v="0"/>
    <d v="2013-12-11T00:00:00"/>
    <x v="2"/>
    <x v="45"/>
    <x v="10"/>
    <x v="0"/>
    <m/>
  </r>
  <r>
    <n v="2454"/>
    <s v="Sin ingreso a sharepoint"/>
    <s v="Cañete Tapia, Miguel Angel, CAM"/>
    <d v="2013-12-10T00:00:00"/>
    <x v="0"/>
    <d v="2013-12-10T00:00:00"/>
    <x v="25"/>
    <x v="2"/>
    <x v="4"/>
    <x v="1"/>
    <d v="2013-12-13T00:00:00"/>
    <x v="2"/>
    <x v="45"/>
    <x v="10"/>
    <x v="0"/>
    <m/>
  </r>
  <r>
    <n v="2453"/>
    <s v="Bloqueo de celular"/>
    <s v="Abarca Cerda, Cristian Andres, CAM"/>
    <d v="2013-12-10T00:00:00"/>
    <x v="0"/>
    <d v="2013-12-10T00:00:00"/>
    <x v="12"/>
    <x v="2"/>
    <x v="4"/>
    <x v="3"/>
    <d v="2013-12-19T00:00:00"/>
    <x v="2"/>
    <x v="44"/>
    <x v="10"/>
    <x v="0"/>
    <m/>
  </r>
  <r>
    <n v="2452"/>
    <s v="Mail Forwarding - Chilectra"/>
    <s v="Herrera Valdes, Ramon, CAM"/>
    <d v="2013-12-10T00:00:00"/>
    <x v="0"/>
    <d v="2013-12-10T00:00:00"/>
    <x v="0"/>
    <x v="2"/>
    <x v="4"/>
    <x v="0"/>
    <d v="2013-12-11T00:00:00"/>
    <x v="2"/>
    <x v="45"/>
    <x v="10"/>
    <x v="0"/>
    <m/>
  </r>
  <r>
    <n v="2451"/>
    <s v="Aumento Minutos - Abonado 7 431 72 34"/>
    <s v="Vergara Belmar, Jaime Antonio, CAM"/>
    <d v="2013-12-10T00:00:00"/>
    <x v="0"/>
    <d v="2013-12-10T00:00:00"/>
    <x v="23"/>
    <x v="2"/>
    <x v="4"/>
    <x v="0"/>
    <d v="2013-12-11T00:00:00"/>
    <x v="2"/>
    <x v="45"/>
    <x v="10"/>
    <x v="0"/>
    <m/>
  </r>
  <r>
    <n v="2450"/>
    <s v="Minutos On Net"/>
    <s v="Castro Morales, Michel Fabian, CAM"/>
    <d v="2013-12-10T00:00:00"/>
    <x v="0"/>
    <d v="2013-12-10T00:00:00"/>
    <x v="23"/>
    <x v="2"/>
    <x v="4"/>
    <x v="0"/>
    <d v="2013-12-11T00:00:00"/>
    <x v="2"/>
    <x v="45"/>
    <x v="10"/>
    <x v="0"/>
    <m/>
  </r>
  <r>
    <n v="2449"/>
    <s v="Plataformar NTB. - GestPer"/>
    <s v="Herrera Valdes, Ramon, CAM"/>
    <d v="2013-12-09T00:00:00"/>
    <x v="0"/>
    <d v="2013-12-10T00:00:00"/>
    <x v="25"/>
    <x v="2"/>
    <x v="4"/>
    <x v="1"/>
    <d v="2013-12-12T00:00:00"/>
    <x v="2"/>
    <x v="45"/>
    <x v="10"/>
    <x v="0"/>
    <m/>
  </r>
  <r>
    <n v="2448"/>
    <s v="Plataformar NTB. - OP REVM"/>
    <s v="Dossi Muñoz, Carolina, CAM"/>
    <d v="2013-12-05T00:00:00"/>
    <x v="0"/>
    <d v="2013-12-10T00:00:00"/>
    <x v="20"/>
    <x v="2"/>
    <x v="4"/>
    <x v="5"/>
    <d v="2013-12-11T00:00:00"/>
    <x v="2"/>
    <x v="45"/>
    <x v="10"/>
    <x v="0"/>
    <m/>
  </r>
  <r>
    <n v="2447"/>
    <s v="Solicita poder generar devolución minutos ON-NET Celulares personal de Unidad de SSEE"/>
    <s v="Garay Espinoza, Jorge Andres, CAM"/>
    <d v="2013-12-09T00:00:00"/>
    <x v="0"/>
    <d v="2013-12-10T00:00:00"/>
    <x v="23"/>
    <x v="2"/>
    <x v="4"/>
    <x v="0"/>
    <d v="2013-12-10T00:00:00"/>
    <x v="2"/>
    <x v="45"/>
    <x v="10"/>
    <x v="0"/>
    <m/>
  </r>
  <r>
    <n v="2446"/>
    <s v="Carga de minutos"/>
    <s v="Bascuñan Reyes, Juan Ignacio, CAM"/>
    <d v="2013-12-10T00:00:00"/>
    <x v="0"/>
    <d v="2013-12-10T00:00:00"/>
    <x v="23"/>
    <x v="2"/>
    <x v="4"/>
    <x v="0"/>
    <d v="2013-12-11T00:00:00"/>
    <x v="2"/>
    <x v="45"/>
    <x v="10"/>
    <x v="0"/>
    <m/>
  </r>
  <r>
    <n v="2445"/>
    <s v="Minutos  Celular"/>
    <s v="Palma Campos, Alejandra Beatriz, CAM"/>
    <d v="2013-12-10T00:00:00"/>
    <x v="0"/>
    <d v="2013-12-10T00:00:00"/>
    <x v="23"/>
    <x v="2"/>
    <x v="4"/>
    <x v="0"/>
    <d v="2013-12-11T00:00:00"/>
    <x v="2"/>
    <x v="45"/>
    <x v="10"/>
    <x v="0"/>
    <m/>
  </r>
  <r>
    <n v="2444"/>
    <s v="conexión a red negro Directores"/>
    <s v="Caraa Carraha, Paula, CAM"/>
    <d v="2013-12-10T00:00:00"/>
    <x v="0"/>
    <d v="2013-12-10T00:00:00"/>
    <x v="15"/>
    <x v="2"/>
    <x v="4"/>
    <x v="4"/>
    <d v="2014-05-06T00:00:00"/>
    <x v="0"/>
    <x v="26"/>
    <x v="6"/>
    <x v="0"/>
    <m/>
  </r>
  <r>
    <n v="2443"/>
    <s v="Problemas en la red"/>
    <s v="Sarria Obreque, Jose Hernan, CAM"/>
    <d v="2013-12-10T00:00:00"/>
    <x v="0"/>
    <d v="2013-12-10T00:00:00"/>
    <x v="7"/>
    <x v="2"/>
    <x v="4"/>
    <x v="0"/>
    <d v="2013-12-11T00:00:00"/>
    <x v="2"/>
    <x v="45"/>
    <x v="10"/>
    <x v="0"/>
    <m/>
  </r>
  <r>
    <n v="2442"/>
    <s v="nimutos net"/>
    <s v="Tudela Rojo, Eduardo Javier, CAM"/>
    <d v="2013-12-10T00:00:00"/>
    <x v="0"/>
    <d v="2013-12-10T00:00:00"/>
    <x v="23"/>
    <x v="2"/>
    <x v="4"/>
    <x v="0"/>
    <d v="2013-12-11T00:00:00"/>
    <x v="2"/>
    <x v="45"/>
    <x v="10"/>
    <x v="0"/>
    <m/>
  </r>
  <r>
    <n v="2441"/>
    <s v="Minutos on net"/>
    <s v="Mansilla Mansilla, Pascual Hugo, CAM"/>
    <d v="2013-12-10T00:00:00"/>
    <x v="0"/>
    <d v="2013-12-10T00:00:00"/>
    <x v="23"/>
    <x v="2"/>
    <x v="4"/>
    <x v="0"/>
    <d v="2013-12-11T00:00:00"/>
    <x v="2"/>
    <x v="45"/>
    <x v="10"/>
    <x v="0"/>
    <m/>
  </r>
  <r>
    <n v="2440"/>
    <s v="Minutos On Net"/>
    <s v="Matus Delgado, Katherine Andrea, CAM"/>
    <d v="2013-12-10T00:00:00"/>
    <x v="0"/>
    <d v="2013-12-10T00:00:00"/>
    <x v="23"/>
    <x v="2"/>
    <x v="4"/>
    <x v="0"/>
    <d v="2013-12-11T00:00:00"/>
    <x v="2"/>
    <x v="45"/>
    <x v="10"/>
    <x v="0"/>
    <m/>
  </r>
  <r>
    <n v="2439"/>
    <s v="Reseteo de contraseña Nº 27143"/>
    <s v="Ponce Olivares, Felipe Alexis, CAM"/>
    <d v="2013-12-09T00:00:00"/>
    <x v="0"/>
    <d v="2013-12-09T00:00:00"/>
    <x v="0"/>
    <x v="2"/>
    <x v="4"/>
    <x v="0"/>
    <d v="2013-12-10T00:00:00"/>
    <x v="2"/>
    <x v="45"/>
    <x v="10"/>
    <x v="0"/>
    <m/>
  </r>
  <r>
    <n v="2438"/>
    <s v="problemas con internet"/>
    <s v="Pardo Paez, Samuel Enrique, CAM"/>
    <d v="2013-12-06T00:00:00"/>
    <x v="0"/>
    <d v="2013-12-06T00:00:00"/>
    <x v="19"/>
    <x v="2"/>
    <x v="4"/>
    <x v="1"/>
    <d v="2013-12-11T00:00:00"/>
    <x v="2"/>
    <x v="45"/>
    <x v="10"/>
    <x v="0"/>
    <m/>
  </r>
  <r>
    <n v="2437"/>
    <s v="Plataformar PC Prev. - Práctica JAHV"/>
    <s v="Gonzalez Parra, Sergio Alberto, CAM"/>
    <d v="2013-12-04T00:00:00"/>
    <x v="0"/>
    <d v="2013-12-04T00:00:00"/>
    <x v="20"/>
    <x v="2"/>
    <x v="4"/>
    <x v="5"/>
    <d v="2013-12-10T00:00:00"/>
    <x v="2"/>
    <x v="45"/>
    <x v="10"/>
    <x v="0"/>
    <m/>
  </r>
  <r>
    <n v="2436"/>
    <s v="Ticket Nº 27103 Resetear contraseña de usuario"/>
    <s v="Rodriguez Kolbach, Jorge Fernando, CAM"/>
    <d v="2013-12-05T00:00:00"/>
    <x v="0"/>
    <d v="2013-12-05T00:00:00"/>
    <x v="0"/>
    <x v="2"/>
    <x v="4"/>
    <x v="0"/>
    <d v="2013-12-06T00:00:00"/>
    <x v="2"/>
    <x v="46"/>
    <x v="10"/>
    <x v="0"/>
    <m/>
  </r>
  <r>
    <n v="2435"/>
    <s v="Estimados solicito clave para el ingreso a Oracle"/>
    <s v="Rodriguez Kolbach, Jorge Fernando, CAM"/>
    <d v="2013-12-05T00:00:00"/>
    <x v="0"/>
    <d v="2013-12-05T00:00:00"/>
    <x v="5"/>
    <x v="2"/>
    <x v="4"/>
    <x v="0"/>
    <d v="2013-12-06T00:00:00"/>
    <x v="2"/>
    <x v="46"/>
    <x v="10"/>
    <x v="0"/>
    <m/>
  </r>
  <r>
    <n v="2434"/>
    <s v="Restitucion de minutos on-net"/>
    <s v="Elgueta Rojas, Deborah Lisset, CAM"/>
    <d v="2013-12-05T00:00:00"/>
    <x v="0"/>
    <d v="2013-12-06T00:00:00"/>
    <x v="23"/>
    <x v="2"/>
    <x v="4"/>
    <x v="0"/>
    <d v="2013-12-06T00:00:00"/>
    <x v="2"/>
    <x v="46"/>
    <x v="10"/>
    <x v="0"/>
    <m/>
  </r>
  <r>
    <n v="2433"/>
    <s v="MANTENCIÓN "/>
    <s v="Fuentes Maureira, Carla de Las Nieves, EXTERNO"/>
    <d v="2013-12-05T00:00:00"/>
    <x v="0"/>
    <d v="2013-12-05T00:00:00"/>
    <x v="3"/>
    <x v="2"/>
    <x v="4"/>
    <x v="0"/>
    <d v="2013-12-06T00:00:00"/>
    <x v="2"/>
    <x v="46"/>
    <x v="10"/>
    <x v="0"/>
    <m/>
  </r>
  <r>
    <n v="2432"/>
    <s v="MAC IP de Servidor CIT"/>
    <s v="Gonzalez Jamett, Daniel Esteban, CAM"/>
    <d v="2013-12-05T00:00:00"/>
    <x v="0"/>
    <d v="2013-12-05T00:00:00"/>
    <x v="15"/>
    <x v="2"/>
    <x v="4"/>
    <x v="4"/>
    <d v="2014-04-30T00:00:00"/>
    <x v="0"/>
    <x v="27"/>
    <x v="8"/>
    <x v="0"/>
    <m/>
  </r>
  <r>
    <n v="2431"/>
    <s v="Carga de Minutos"/>
    <s v="Neculhueque Silva, Juan Arturo, CAM"/>
    <d v="2013-12-05T00:00:00"/>
    <x v="0"/>
    <d v="2013-12-06T00:00:00"/>
    <x v="23"/>
    <x v="2"/>
    <x v="4"/>
    <x v="0"/>
    <d v="2013-12-06T00:00:00"/>
    <x v="2"/>
    <x v="46"/>
    <x v="10"/>
    <x v="0"/>
    <m/>
  </r>
  <r>
    <n v="2430"/>
    <s v="Anexos Fijos"/>
    <s v="Martis Caceres, Roberto Jesus, CAM"/>
    <d v="2013-12-04T00:00:00"/>
    <x v="0"/>
    <d v="2013-12-05T00:00:00"/>
    <x v="2"/>
    <x v="2"/>
    <x v="4"/>
    <x v="0"/>
    <d v="2013-12-05T00:00:00"/>
    <x v="2"/>
    <x v="46"/>
    <x v="10"/>
    <x v="0"/>
    <m/>
  </r>
  <r>
    <n v="2429"/>
    <s v="Aumento Minutos - Abonado 74775931"/>
    <s v="Vergara Belmar, Jaime Antonio, CAM"/>
    <d v="2013-12-05T00:00:00"/>
    <x v="0"/>
    <d v="2013-12-06T00:00:00"/>
    <x v="23"/>
    <x v="2"/>
    <x v="4"/>
    <x v="0"/>
    <d v="2013-12-06T00:00:00"/>
    <x v="2"/>
    <x v="46"/>
    <x v="10"/>
    <x v="0"/>
    <m/>
  </r>
  <r>
    <n v="2428"/>
    <s v="Minutos  Celular"/>
    <s v="Palma Campos, Alejandra Beatriz, CAM"/>
    <d v="2013-12-06T00:00:00"/>
    <x v="0"/>
    <d v="2013-12-06T00:00:00"/>
    <x v="23"/>
    <x v="2"/>
    <x v="4"/>
    <x v="0"/>
    <d v="2013-12-09T00:00:00"/>
    <x v="2"/>
    <x v="45"/>
    <x v="10"/>
    <x v="0"/>
    <m/>
  </r>
  <r>
    <n v="2427"/>
    <s v="Cambio de Correo"/>
    <s v="Moreno Pailañir, Eugenio, EXTERNO"/>
    <d v="2013-12-06T00:00:00"/>
    <x v="0"/>
    <d v="2013-12-06T00:00:00"/>
    <x v="0"/>
    <x v="2"/>
    <x v="4"/>
    <x v="0"/>
    <d v="2013-12-09T00:00:00"/>
    <x v="2"/>
    <x v="45"/>
    <x v="10"/>
    <x v="0"/>
    <m/>
  </r>
  <r>
    <n v="2426"/>
    <s v="Solicitud Serv. Técnico - ID:W662H500090"/>
    <s v="Moraga Cereceda, Carla Alejandra, CAM"/>
    <d v="2013-12-05T00:00:00"/>
    <x v="0"/>
    <d v="2013-12-05T00:00:00"/>
    <x v="3"/>
    <x v="2"/>
    <x v="4"/>
    <x v="0"/>
    <d v="2013-12-06T00:00:00"/>
    <x v="2"/>
    <x v="46"/>
    <x v="10"/>
    <x v="0"/>
    <m/>
  </r>
  <r>
    <n v="2425"/>
    <s v="Minutos de Celular"/>
    <s v="Abrigo Elgueda, Juan Andres, CAM"/>
    <d v="2013-12-04T00:00:00"/>
    <x v="0"/>
    <d v="2013-12-04T00:00:00"/>
    <x v="23"/>
    <x v="2"/>
    <x v="4"/>
    <x v="0"/>
    <d v="2013-12-05T00:00:00"/>
    <x v="2"/>
    <x v="46"/>
    <x v="10"/>
    <x v="0"/>
    <m/>
  </r>
  <r>
    <n v="2424"/>
    <s v="Activación de Minutos CELULAR 61914016"/>
    <s v="Toloza Garrido, Samuel Isaac, CAM"/>
    <d v="2013-12-04T00:00:00"/>
    <x v="0"/>
    <d v="2013-12-04T00:00:00"/>
    <x v="23"/>
    <x v="2"/>
    <x v="4"/>
    <x v="0"/>
    <d v="2013-12-05T00:00:00"/>
    <x v="2"/>
    <x v="46"/>
    <x v="10"/>
    <x v="0"/>
    <m/>
  </r>
  <r>
    <n v="2423"/>
    <s v="Telefonia Movil"/>
    <s v="Garrido Saavedra, Mario Andres, CAM"/>
    <d v="2013-12-04T00:00:00"/>
    <x v="0"/>
    <d v="2013-12-04T00:00:00"/>
    <x v="23"/>
    <x v="2"/>
    <x v="4"/>
    <x v="0"/>
    <d v="2013-12-05T00:00:00"/>
    <x v="2"/>
    <x v="46"/>
    <x v="10"/>
    <x v="0"/>
    <m/>
  </r>
  <r>
    <n v="2422"/>
    <s v="Anexo telefonico"/>
    <s v="Abarca Cerda, Cristian Andres, CAM"/>
    <d v="2013-11-27T00:00:00"/>
    <x v="0"/>
    <d v="2013-12-02T00:00:00"/>
    <x v="2"/>
    <x v="2"/>
    <x v="4"/>
    <x v="0"/>
    <d v="2013-11-28T00:00:00"/>
    <x v="2"/>
    <x v="47"/>
    <x v="11"/>
    <x v="3"/>
    <m/>
  </r>
  <r>
    <n v="2421"/>
    <s v="Roaming señora Martha Parada"/>
    <s v="Caraa Carraha, Paula, CAM"/>
    <d v="2013-12-02T00:00:00"/>
    <x v="0"/>
    <d v="2013-12-02T00:00:00"/>
    <x v="18"/>
    <x v="2"/>
    <x v="4"/>
    <x v="0"/>
    <d v="2013-12-03T00:00:00"/>
    <x v="2"/>
    <x v="46"/>
    <x v="10"/>
    <x v="0"/>
    <m/>
  </r>
  <r>
    <n v="2420"/>
    <s v="Minutos de Celular"/>
    <s v="Abrigo Elgueda, Juan Andres, CAM"/>
    <d v="2013-12-04T00:00:00"/>
    <x v="0"/>
    <d v="2013-12-04T00:00:00"/>
    <x v="23"/>
    <x v="2"/>
    <x v="4"/>
    <x v="0"/>
    <d v="2013-12-05T00:00:00"/>
    <x v="2"/>
    <x v="46"/>
    <x v="10"/>
    <x v="0"/>
    <m/>
  </r>
  <r>
    <n v="2419"/>
    <s v="Cambio Perfil Celular"/>
    <s v="Pajkuric Bustos, Ernesto Andrés, CAM"/>
    <d v="2013-12-04T00:00:00"/>
    <x v="0"/>
    <d v="2013-12-04T00:00:00"/>
    <x v="23"/>
    <x v="2"/>
    <x v="4"/>
    <x v="0"/>
    <d v="2013-12-05T00:00:00"/>
    <x v="2"/>
    <x v="46"/>
    <x v="10"/>
    <x v="0"/>
    <m/>
  </r>
  <r>
    <n v="2418"/>
    <s v="Carga de minutos"/>
    <s v="Bascuñan Reyes, Juan Ignacio, CAM"/>
    <d v="2013-12-04T00:00:00"/>
    <x v="0"/>
    <d v="2013-12-04T00:00:00"/>
    <x v="23"/>
    <x v="2"/>
    <x v="4"/>
    <x v="0"/>
    <d v="2013-12-05T00:00:00"/>
    <x v="2"/>
    <x v="46"/>
    <x v="10"/>
    <x v="0"/>
    <m/>
  </r>
  <r>
    <n v="2417"/>
    <s v="Restitución de minutos on-net"/>
    <s v="Elgueta Rojas, Deborah Lisset, CAM"/>
    <d v="2013-12-04T00:00:00"/>
    <x v="0"/>
    <d v="2013-12-04T00:00:00"/>
    <x v="23"/>
    <x v="2"/>
    <x v="4"/>
    <x v="0"/>
    <d v="2013-12-05T00:00:00"/>
    <x v="2"/>
    <x v="46"/>
    <x v="10"/>
    <x v="0"/>
    <m/>
  </r>
  <r>
    <n v="2416"/>
    <s v="Minutos On Net"/>
    <s v="Pajkuric Bustos, Ernesto Andrés, CAM"/>
    <d v="2013-12-04T00:00:00"/>
    <x v="0"/>
    <d v="2013-12-04T00:00:00"/>
    <x v="23"/>
    <x v="2"/>
    <x v="4"/>
    <x v="0"/>
    <d v="2013-12-05T00:00:00"/>
    <x v="2"/>
    <x v="46"/>
    <x v="10"/>
    <x v="0"/>
    <m/>
  </r>
  <r>
    <n v="2415"/>
    <s v="Acceso a Internet"/>
    <s v="Madariaga Guzmán, Valeska Jazmine, CAM"/>
    <d v="2013-12-03T00:00:00"/>
    <x v="0"/>
    <d v="2013-12-03T00:00:00"/>
    <x v="7"/>
    <x v="2"/>
    <x v="4"/>
    <x v="0"/>
    <d v="2013-12-04T00:00:00"/>
    <x v="2"/>
    <x v="46"/>
    <x v="10"/>
    <x v="0"/>
    <m/>
  </r>
  <r>
    <n v="2414"/>
    <s v="Notebook Gabriela Peña"/>
    <s v="Abrigo Elgueda, Juan Andres, CAM"/>
    <d v="2013-12-03T00:00:00"/>
    <x v="0"/>
    <d v="2013-12-03T00:00:00"/>
    <x v="20"/>
    <x v="2"/>
    <x v="4"/>
    <x v="5"/>
    <d v="2013-12-09T00:00:00"/>
    <x v="2"/>
    <x v="45"/>
    <x v="10"/>
    <x v="0"/>
    <m/>
  </r>
  <r>
    <n v="2413"/>
    <s v="Minutos  Celular"/>
    <s v="Palma Campos, Alejandra Beatriz, CAM"/>
    <d v="2013-12-03T00:00:00"/>
    <x v="0"/>
    <d v="2013-12-03T00:00:00"/>
    <x v="23"/>
    <x v="2"/>
    <x v="4"/>
    <x v="0"/>
    <d v="2013-12-04T00:00:00"/>
    <x v="2"/>
    <x v="46"/>
    <x v="10"/>
    <x v="0"/>
    <m/>
  </r>
  <r>
    <n v="2412"/>
    <s v="TICKET 771457 - AD REGISTRO DE HOST "/>
    <s v="Técnico Mesa de Ayuda, Externo"/>
    <d v="2013-12-03T00:00:00"/>
    <x v="0"/>
    <d v="2013-12-03T00:00:00"/>
    <x v="0"/>
    <x v="2"/>
    <x v="4"/>
    <x v="0"/>
    <d v="2013-12-04T00:00:00"/>
    <x v="2"/>
    <x v="46"/>
    <x v="10"/>
    <x v="0"/>
    <m/>
  </r>
  <r>
    <n v="2411"/>
    <s v="Reinicio Clave - Rer Corporativa"/>
    <s v="Palma Campos, Alejandra Beatriz, CAM"/>
    <d v="2013-12-03T00:00:00"/>
    <x v="0"/>
    <d v="2013-12-04T00:00:00"/>
    <x v="0"/>
    <x v="2"/>
    <x v="4"/>
    <x v="0"/>
    <d v="2013-12-04T00:00:00"/>
    <x v="2"/>
    <x v="46"/>
    <x v="10"/>
    <x v="0"/>
    <m/>
  </r>
  <r>
    <n v="2410"/>
    <s v="TICKET 771466 - EXCHANGE REGISTRO ALIAS"/>
    <s v="Abrigo Elgueda, Juan Andres, CAM"/>
    <d v="2013-12-04T00:00:00"/>
    <x v="0"/>
    <d v="2013-12-04T00:00:00"/>
    <x v="0"/>
    <x v="2"/>
    <x v="4"/>
    <x v="0"/>
    <d v="2013-12-05T00:00:00"/>
    <x v="2"/>
    <x v="46"/>
    <x v="10"/>
    <x v="0"/>
    <m/>
  </r>
  <r>
    <n v="2409"/>
    <s v="Modificación Anexo G.Peña"/>
    <s v="Abrigo Elgueda, Juan Andres, CAM"/>
    <d v="2013-12-04T00:00:00"/>
    <x v="0"/>
    <d v="2013-12-04T00:00:00"/>
    <x v="2"/>
    <x v="2"/>
    <x v="4"/>
    <x v="0"/>
    <d v="2013-12-05T00:00:00"/>
    <x v="2"/>
    <x v="46"/>
    <x v="10"/>
    <x v="0"/>
    <m/>
  </r>
  <r>
    <n v="2408"/>
    <s v="Minutos  Celular"/>
    <s v="Palma Campos, Alejandra Beatriz, CAM"/>
    <d v="2013-12-04T00:00:00"/>
    <x v="0"/>
    <d v="2013-12-04T00:00:00"/>
    <x v="23"/>
    <x v="2"/>
    <x v="4"/>
    <x v="0"/>
    <d v="2013-12-05T00:00:00"/>
    <x v="2"/>
    <x v="46"/>
    <x v="10"/>
    <x v="0"/>
    <m/>
  </r>
  <r>
    <n v="2407"/>
    <s v="TICKET 771376 - AD REGISTRO DE HOST"/>
    <s v="Técnico Mesa de Ayuda, Externo"/>
    <d v="2013-12-03T00:00:00"/>
    <x v="0"/>
    <d v="2013-12-03T00:00:00"/>
    <x v="0"/>
    <x v="2"/>
    <x v="4"/>
    <x v="0"/>
    <d v="2013-12-04T00:00:00"/>
    <x v="2"/>
    <x v="46"/>
    <x v="10"/>
    <x v="0"/>
    <m/>
  </r>
  <r>
    <n v="2406"/>
    <s v="Error al generar nota de credito"/>
    <s v="Robles Garcia, Karem Elizabeth, CAM"/>
    <d v="2013-12-02T00:00:00"/>
    <x v="0"/>
    <d v="2013-12-02T00:00:00"/>
    <x v="5"/>
    <x v="2"/>
    <x v="4"/>
    <x v="0"/>
    <d v="2013-12-03T00:00:00"/>
    <x v="2"/>
    <x v="46"/>
    <x v="10"/>
    <x v="0"/>
    <m/>
  </r>
  <r>
    <n v="2405"/>
    <s v="descarga videos"/>
    <s v="Castro Moreno, Claudio Francisco, CAM"/>
    <d v="2013-12-03T00:00:00"/>
    <x v="0"/>
    <d v="2013-12-03T00:00:00"/>
    <x v="8"/>
    <x v="2"/>
    <x v="4"/>
    <x v="0"/>
    <d v="2013-12-04T00:00:00"/>
    <x v="2"/>
    <x v="46"/>
    <x v="10"/>
    <x v="0"/>
    <m/>
  </r>
  <r>
    <n v="2404"/>
    <s v="Alta Cuenta Corporativa"/>
    <s v="Dossi Muñoz, Carolina, CAM"/>
    <d v="2013-12-02T00:00:00"/>
    <x v="0"/>
    <d v="2013-12-02T00:00:00"/>
    <x v="0"/>
    <x v="2"/>
    <x v="4"/>
    <x v="0"/>
    <d v="2013-12-03T00:00:00"/>
    <x v="2"/>
    <x v="46"/>
    <x v="10"/>
    <x v="0"/>
    <m/>
  </r>
  <r>
    <n v="2403"/>
    <s v="Alta Cuenta Corporativa"/>
    <s v="Dossi Muñoz, Carolina, CAM"/>
    <d v="2013-12-02T00:00:00"/>
    <x v="0"/>
    <d v="2013-12-02T00:00:00"/>
    <x v="0"/>
    <x v="2"/>
    <x v="4"/>
    <x v="0"/>
    <d v="2013-12-03T00:00:00"/>
    <x v="2"/>
    <x v="46"/>
    <x v="10"/>
    <x v="0"/>
    <m/>
  </r>
  <r>
    <n v="2402"/>
    <s v="Hospital  Salvador, Instituto  Nacional de Geriatría   ( ORIGINAL  "/>
    <s v="Garrido Fredes, Eduardo Adrian, CAM"/>
    <d v="2013-12-02T00:00:00"/>
    <x v="0"/>
    <d v="2013-12-02T00:00:00"/>
    <x v="7"/>
    <x v="2"/>
    <x v="4"/>
    <x v="0"/>
    <d v="2013-12-03T00:00:00"/>
    <x v="2"/>
    <x v="46"/>
    <x v="10"/>
    <x v="0"/>
    <m/>
  </r>
  <r>
    <n v="2401"/>
    <s v="Cambio Zenteno Inspecciones de Perdidas"/>
    <s v="Diaz Castro, Olivier Guillermo, CAM"/>
    <d v="2013-12-02T00:00:00"/>
    <x v="0"/>
    <d v="2013-12-03T00:00:00"/>
    <x v="20"/>
    <x v="2"/>
    <x v="4"/>
    <x v="5"/>
    <d v="2013-12-06T00:00:00"/>
    <x v="2"/>
    <x v="46"/>
    <x v="10"/>
    <x v="0"/>
    <m/>
  </r>
  <r>
    <n v="2400"/>
    <s v="Solicitud de minutos"/>
    <s v="Hernandez Briones, Hans Alejandro, CAM"/>
    <d v="2013-12-02T00:00:00"/>
    <x v="0"/>
    <d v="2013-12-03T00:00:00"/>
    <x v="23"/>
    <x v="2"/>
    <x v="4"/>
    <x v="0"/>
    <d v="2013-12-03T00:00:00"/>
    <x v="2"/>
    <x v="46"/>
    <x v="10"/>
    <x v="0"/>
    <m/>
  </r>
  <r>
    <n v="2399"/>
    <s v="Minutos de Celular"/>
    <s v="Abrigo Elgueda, Juan Andres, CAM"/>
    <d v="2013-12-03T00:00:00"/>
    <x v="0"/>
    <d v="2013-12-03T00:00:00"/>
    <x v="23"/>
    <x v="2"/>
    <x v="4"/>
    <x v="0"/>
    <d v="2013-12-04T00:00:00"/>
    <x v="2"/>
    <x v="46"/>
    <x v="10"/>
    <x v="0"/>
    <m/>
  </r>
  <r>
    <n v="2398"/>
    <s v="Información Ministerio"/>
    <s v="Carvajal Caceres, Luis Maximo, CAM"/>
    <d v="2013-12-03T00:00:00"/>
    <x v="0"/>
    <d v="2013-12-03T00:00:00"/>
    <x v="7"/>
    <x v="2"/>
    <x v="4"/>
    <x v="0"/>
    <d v="2013-12-04T00:00:00"/>
    <x v="2"/>
    <x v="46"/>
    <x v="10"/>
    <x v="0"/>
    <m/>
  </r>
  <r>
    <n v="2397"/>
    <s v="Favor Urgente descargar esta información desde este link para "/>
    <s v="Gonzalez Arredondo, Enrique Eduardo, CAM"/>
    <d v="2013-12-03T00:00:00"/>
    <x v="0"/>
    <d v="2013-12-03T00:00:00"/>
    <x v="7"/>
    <x v="2"/>
    <x v="4"/>
    <x v="0"/>
    <d v="2013-12-04T00:00:00"/>
    <x v="2"/>
    <x v="46"/>
    <x v="10"/>
    <x v="0"/>
    <m/>
  </r>
  <r>
    <n v="2396"/>
    <s v="Minutos  Celular"/>
    <s v="Palma Campos, Alejandra Beatriz, CAM"/>
    <d v="2013-12-03T00:00:00"/>
    <x v="0"/>
    <d v="2013-12-03T00:00:00"/>
    <x v="23"/>
    <x v="2"/>
    <x v="4"/>
    <x v="0"/>
    <d v="2013-12-04T00:00:00"/>
    <x v="2"/>
    <x v="46"/>
    <x v="10"/>
    <x v="0"/>
    <m/>
  </r>
  <r>
    <n v="2395"/>
    <s v="Bloqueo de celular"/>
    <s v="Sepulveda Badillo, Nicolas Alejandro, CAM"/>
    <d v="2013-12-02T00:00:00"/>
    <x v="0"/>
    <d v="2013-12-02T00:00:00"/>
    <x v="23"/>
    <x v="2"/>
    <x v="4"/>
    <x v="0"/>
    <d v="2013-12-03T00:00:00"/>
    <x v="2"/>
    <x v="46"/>
    <x v="10"/>
    <x v="0"/>
    <m/>
  </r>
  <r>
    <n v="2394"/>
    <s v="Minutos Celular"/>
    <s v="Pajkuric Bustos, Ernesto Andrés, CAM"/>
    <d v="2013-12-02T00:00:00"/>
    <x v="0"/>
    <d v="2013-12-02T00:00:00"/>
    <x v="23"/>
    <x v="2"/>
    <x v="4"/>
    <x v="0"/>
    <d v="2013-12-03T00:00:00"/>
    <x v="2"/>
    <x v="46"/>
    <x v="10"/>
    <x v="0"/>
    <m/>
  </r>
  <r>
    <n v="2393"/>
    <s v="Anexo telefonico"/>
    <s v="Abarca Cerda, Cristian Andres, CAM"/>
    <d v="2013-11-27T00:00:00"/>
    <x v="0"/>
    <d v="2013-12-02T00:00:00"/>
    <x v="2"/>
    <x v="2"/>
    <x v="4"/>
    <x v="0"/>
    <d v="2013-11-28T00:00:00"/>
    <x v="2"/>
    <x v="47"/>
    <x v="11"/>
    <x v="3"/>
    <m/>
  </r>
  <r>
    <n v="2392"/>
    <s v="Desvinculados"/>
    <s v="Torrejón Osorio, Marcela Alejandra, CAM"/>
    <d v="2013-12-02T00:00:00"/>
    <x v="0"/>
    <d v="2013-12-02T00:00:00"/>
    <x v="0"/>
    <x v="2"/>
    <x v="4"/>
    <x v="0"/>
    <d v="2013-12-03T00:00:00"/>
    <x v="2"/>
    <x v="46"/>
    <x v="10"/>
    <x v="0"/>
    <m/>
  </r>
  <r>
    <n v="2391"/>
    <s v="Reiniciar Contraseña"/>
    <s v="Hormazábal Ortiz, Leonardo Antonio, CAM"/>
    <d v="2013-12-02T00:00:00"/>
    <x v="0"/>
    <d v="2013-12-02T00:00:00"/>
    <x v="0"/>
    <x v="2"/>
    <x v="4"/>
    <x v="0"/>
    <d v="2013-12-03T00:00:00"/>
    <x v="2"/>
    <x v="46"/>
    <x v="10"/>
    <x v="0"/>
    <m/>
  </r>
  <r>
    <n v="2390"/>
    <s v="Carga de minutos"/>
    <s v="Bascuñan Reyes, Juan Ignacio, CAM"/>
    <d v="2013-11-28T00:00:00"/>
    <x v="0"/>
    <d v="2013-11-28T00:00:00"/>
    <x v="23"/>
    <x v="2"/>
    <x v="4"/>
    <x v="0"/>
    <d v="2013-11-29T00:00:00"/>
    <x v="2"/>
    <x v="47"/>
    <x v="11"/>
    <x v="0"/>
    <m/>
  </r>
  <r>
    <n v="2389"/>
    <s v="RE: Solicita reposicion de minutos "/>
    <s v="Pavez Torres, Hector Alejandro, CAM"/>
    <d v="2013-11-28T00:00:00"/>
    <x v="0"/>
    <d v="2013-11-28T00:00:00"/>
    <x v="23"/>
    <x v="2"/>
    <x v="4"/>
    <x v="0"/>
    <d v="2013-11-29T00:00:00"/>
    <x v="2"/>
    <x v="47"/>
    <x v="11"/>
    <x v="0"/>
    <m/>
  </r>
  <r>
    <n v="2388"/>
    <s v="RV: Encuesta de Liderazgo - Programa NOC (CAM Chile)"/>
    <s v="Parada Vizcaino, Martha Cecilia, CAM"/>
    <d v="2013-11-28T00:00:00"/>
    <x v="0"/>
    <d v="2013-11-28T00:00:00"/>
    <x v="7"/>
    <x v="2"/>
    <x v="4"/>
    <x v="0"/>
    <d v="2013-11-29T00:00:00"/>
    <x v="2"/>
    <x v="47"/>
    <x v="11"/>
    <x v="0"/>
    <m/>
  </r>
  <r>
    <n v="2387"/>
    <s v="Descargar actualización de PrimeRead Mobile "/>
    <s v="Gonzalez Arredondo, Enrique Eduardo, CAM"/>
    <d v="2013-11-28T00:00:00"/>
    <x v="0"/>
    <d v="2013-11-28T00:00:00"/>
    <x v="7"/>
    <x v="2"/>
    <x v="4"/>
    <x v="0"/>
    <d v="2013-11-29T00:00:00"/>
    <x v="2"/>
    <x v="47"/>
    <x v="11"/>
    <x v="0"/>
    <m/>
  </r>
  <r>
    <n v="2386"/>
    <s v="RV: Factura TECNISUR reparación DSFX-78 16-11-2013"/>
    <s v="Andrade Escobar, Agustina Mabel, CAM"/>
    <d v="2013-11-28T00:00:00"/>
    <x v="0"/>
    <d v="2013-11-28T00:00:00"/>
    <x v="5"/>
    <x v="2"/>
    <x v="4"/>
    <x v="0"/>
    <d v="2013-11-29T00:00:00"/>
    <x v="2"/>
    <x v="47"/>
    <x v="11"/>
    <x v="0"/>
    <m/>
  </r>
  <r>
    <n v="2385"/>
    <s v="Bloqueo de correo"/>
    <s v="Martinez Fuentealba, Victor Alonso, CAM"/>
    <d v="2013-11-28T00:00:00"/>
    <x v="0"/>
    <d v="2013-11-28T00:00:00"/>
    <x v="0"/>
    <x v="2"/>
    <x v="4"/>
    <x v="0"/>
    <d v="2013-11-29T00:00:00"/>
    <x v="2"/>
    <x v="47"/>
    <x v="11"/>
    <x v="0"/>
    <m/>
  </r>
  <r>
    <n v="2384"/>
    <s v="Visualizador Autocad"/>
    <s v="Castro Marchant, Jorge, CAM"/>
    <d v="2013-11-28T00:00:00"/>
    <x v="0"/>
    <d v="2013-11-28T00:00:00"/>
    <x v="8"/>
    <x v="2"/>
    <x v="4"/>
    <x v="0"/>
    <d v="2013-11-29T00:00:00"/>
    <x v="2"/>
    <x v="47"/>
    <x v="11"/>
    <x v="0"/>
    <m/>
  </r>
  <r>
    <n v="2383"/>
    <s v="MINUTOS CELULAR"/>
    <s v="Pajkuric Bustos, Ernesto Andrés, CAM"/>
    <d v="2013-11-28T00:00:00"/>
    <x v="0"/>
    <d v="2013-11-28T00:00:00"/>
    <x v="23"/>
    <x v="2"/>
    <x v="4"/>
    <x v="0"/>
    <d v="2013-11-29T00:00:00"/>
    <x v="2"/>
    <x v="47"/>
    <x v="11"/>
    <x v="0"/>
    <m/>
  </r>
  <r>
    <n v="2382"/>
    <s v="RESTITUCIÓN DE MINUTOS ON-NET"/>
    <s v="Elgueta Rojas, Deborah Lisset, CAM"/>
    <d v="2013-11-27T00:00:00"/>
    <x v="0"/>
    <d v="2013-11-27T00:00:00"/>
    <x v="23"/>
    <x v="2"/>
    <x v="4"/>
    <x v="0"/>
    <d v="2013-11-28T00:00:00"/>
    <x v="2"/>
    <x v="47"/>
    <x v="11"/>
    <x v="0"/>
    <m/>
  </r>
  <r>
    <n v="2381"/>
    <s v="Cotización"/>
    <s v="Bascuñan Reyes, Juan Ignacio, CAM"/>
    <d v="2013-11-26T00:00:00"/>
    <x v="0"/>
    <d v="2013-11-27T00:00:00"/>
    <x v="22"/>
    <x v="2"/>
    <x v="4"/>
    <x v="6"/>
    <d v="2013-12-03T00:00:00"/>
    <x v="2"/>
    <x v="46"/>
    <x v="10"/>
    <x v="0"/>
    <m/>
  </r>
  <r>
    <n v="2380"/>
    <s v="problemas correos"/>
    <s v="Belmar Ramirez, Nelson Andres, CAM"/>
    <d v="2013-11-27T00:00:00"/>
    <x v="0"/>
    <d v="2013-11-27T00:00:00"/>
    <x v="24"/>
    <x v="2"/>
    <x v="4"/>
    <x v="0"/>
    <d v="2013-11-28T00:00:00"/>
    <x v="2"/>
    <x v="47"/>
    <x v="11"/>
    <x v="0"/>
    <m/>
  </r>
  <r>
    <n v="2379"/>
    <s v="Minutos On Net"/>
    <s v="Pajkuric Bustos, Ernesto Andrés, CAM"/>
    <d v="2013-11-27T00:00:00"/>
    <x v="0"/>
    <d v="2013-11-27T00:00:00"/>
    <x v="23"/>
    <x v="2"/>
    <x v="4"/>
    <x v="0"/>
    <d v="2013-11-28T00:00:00"/>
    <x v="2"/>
    <x v="47"/>
    <x v="11"/>
    <x v="0"/>
    <m/>
  </r>
  <r>
    <n v="2378"/>
    <s v="Solicitud alta de equipo Elisa Ruíz"/>
    <s v="Técnico Mesa de Ayuda, Externo"/>
    <d v="2013-11-27T00:00:00"/>
    <x v="0"/>
    <d v="2013-11-27T00:00:00"/>
    <x v="0"/>
    <x v="2"/>
    <x v="4"/>
    <x v="0"/>
    <d v="2013-11-28T00:00:00"/>
    <x v="2"/>
    <x v="47"/>
    <x v="11"/>
    <x v="0"/>
    <m/>
  </r>
  <r>
    <n v="2377"/>
    <s v="Minutos Celular"/>
    <s v="Palma Campos, Alejandra Beatriz, CAM"/>
    <d v="2013-11-27T00:00:00"/>
    <x v="0"/>
    <d v="2013-11-27T00:00:00"/>
    <x v="23"/>
    <x v="2"/>
    <x v="4"/>
    <x v="0"/>
    <d v="2013-11-28T00:00:00"/>
    <x v="2"/>
    <x v="47"/>
    <x v="11"/>
    <x v="0"/>
    <m/>
  </r>
  <r>
    <n v="2376"/>
    <s v="Habilitación de Anexo"/>
    <s v="Muñoz Contreras, Raul, CAM"/>
    <d v="2013-11-26T00:00:00"/>
    <x v="0"/>
    <d v="2013-11-26T00:00:00"/>
    <x v="2"/>
    <x v="2"/>
    <x v="4"/>
    <x v="0"/>
    <d v="2013-11-27T00:00:00"/>
    <x v="2"/>
    <x v="47"/>
    <x v="11"/>
    <x v="0"/>
    <m/>
  </r>
  <r>
    <n v="2375"/>
    <s v="Solicitud de Compra PC Proyecto E-CL"/>
    <s v="Herrera Andrade, Carlos Omar, CAM"/>
    <d v="2013-11-26T00:00:00"/>
    <x v="0"/>
    <d v="2013-11-26T00:00:00"/>
    <x v="6"/>
    <x v="2"/>
    <x v="4"/>
    <x v="2"/>
    <d v="2013-12-10T00:00:00"/>
    <x v="2"/>
    <x v="45"/>
    <x v="10"/>
    <x v="0"/>
    <m/>
  </r>
  <r>
    <n v="2374"/>
    <s v="Permisos carpeta compartida"/>
    <s v="Peña Caceres, Gabriela, CAM"/>
    <d v="2013-11-26T00:00:00"/>
    <x v="0"/>
    <d v="2013-11-26T00:00:00"/>
    <x v="7"/>
    <x v="2"/>
    <x v="4"/>
    <x v="0"/>
    <d v="2013-11-27T00:00:00"/>
    <x v="2"/>
    <x v="47"/>
    <x v="11"/>
    <x v="0"/>
    <m/>
  </r>
  <r>
    <n v="2373"/>
    <s v="Plataformar Renovación NTB - OP EOVR"/>
    <s v="Vasquez Ramirez, Enzo Omar, CAM"/>
    <d v="2013-11-26T00:00:00"/>
    <x v="0"/>
    <d v="2013-11-26T00:00:00"/>
    <x v="20"/>
    <x v="2"/>
    <x v="4"/>
    <x v="5"/>
    <d v="2013-12-02T00:00:00"/>
    <x v="2"/>
    <x v="46"/>
    <x v="10"/>
    <x v="0"/>
    <m/>
  </r>
  <r>
    <n v="2372"/>
    <s v="Alta Estacion de Trabajo"/>
    <s v="Técnico Mesa de Ayuda, Externo"/>
    <d v="2013-11-26T00:00:00"/>
    <x v="0"/>
    <d v="2013-11-26T00:00:00"/>
    <x v="0"/>
    <x v="2"/>
    <x v="4"/>
    <x v="0"/>
    <d v="2013-11-27T00:00:00"/>
    <x v="2"/>
    <x v="47"/>
    <x v="11"/>
    <x v="0"/>
    <m/>
  </r>
  <r>
    <n v="2371"/>
    <s v="instalacion de programas"/>
    <s v="Vega Duran, Freddy Orlando, CAM"/>
    <d v="2013-11-26T00:00:00"/>
    <x v="0"/>
    <d v="2013-11-26T00:00:00"/>
    <x v="8"/>
    <x v="2"/>
    <x v="4"/>
    <x v="0"/>
    <d v="2013-11-27T00:00:00"/>
    <x v="2"/>
    <x v="47"/>
    <x v="11"/>
    <x v="0"/>
    <m/>
  </r>
  <r>
    <n v="2370"/>
    <s v="Activiacion de Correo Corporativo"/>
    <s v="Eslava Bustos, Roberto Carlo, CAM"/>
    <d v="2013-11-25T00:00:00"/>
    <x v="0"/>
    <d v="2013-11-25T00:00:00"/>
    <x v="0"/>
    <x v="2"/>
    <x v="4"/>
    <x v="0"/>
    <d v="2013-11-26T00:00:00"/>
    <x v="2"/>
    <x v="47"/>
    <x v="11"/>
    <x v="0"/>
    <m/>
  </r>
  <r>
    <n v="2369"/>
    <s v="Instalación de programa"/>
    <s v="Pozo Muñoz, Cristian Gabriel, CAM"/>
    <d v="2013-11-25T00:00:00"/>
    <x v="0"/>
    <d v="2013-11-25T00:00:00"/>
    <x v="8"/>
    <x v="2"/>
    <x v="4"/>
    <x v="0"/>
    <d v="2013-11-26T00:00:00"/>
    <x v="2"/>
    <x v="47"/>
    <x v="11"/>
    <x v="0"/>
    <m/>
  </r>
  <r>
    <n v="2368"/>
    <s v="Cotización HDD Externo 2Teras"/>
    <s v="Castro Morales, Michel Fabian, CAM"/>
    <d v="2013-11-25T00:00:00"/>
    <x v="0"/>
    <d v="2013-11-25T00:00:00"/>
    <x v="22"/>
    <x v="2"/>
    <x v="4"/>
    <x v="6"/>
    <d v="2013-12-02T00:00:00"/>
    <x v="2"/>
    <x v="46"/>
    <x v="10"/>
    <x v="0"/>
    <m/>
  </r>
  <r>
    <n v="2367"/>
    <s v="Insumos de Impresora Ricoh"/>
    <s v="Storch Perez, Juan Carlos, CAM"/>
    <d v="2013-11-25T00:00:00"/>
    <x v="0"/>
    <d v="2013-11-25T00:00:00"/>
    <x v="3"/>
    <x v="2"/>
    <x v="4"/>
    <x v="0"/>
    <d v="2013-11-26T00:00:00"/>
    <x v="2"/>
    <x v="47"/>
    <x v="11"/>
    <x v="0"/>
    <m/>
  </r>
  <r>
    <n v="2366"/>
    <s v="mantención impresora  edificio 85 el cortijo piso 1"/>
    <s v="Storch Perez, Juan Carlos, CAM"/>
    <d v="2013-11-25T00:00:00"/>
    <x v="0"/>
    <d v="2013-11-25T00:00:00"/>
    <x v="3"/>
    <x v="2"/>
    <x v="4"/>
    <x v="0"/>
    <d v="2013-11-26T00:00:00"/>
    <x v="2"/>
    <x v="47"/>
    <x v="11"/>
    <x v="0"/>
    <m/>
  </r>
  <r>
    <n v="2365"/>
    <s v="SIN INTENET DEPENDENCIAS DE ZENTENO 1 y 2"/>
    <s v="Castro Mery,Yeimei, CAM"/>
    <d v="2013-11-22T00:00:00"/>
    <x v="0"/>
    <d v="2013-11-22T00:00:00"/>
    <x v="24"/>
    <x v="2"/>
    <x v="4"/>
    <x v="0"/>
    <d v="2013-11-25T00:00:00"/>
    <x v="2"/>
    <x v="47"/>
    <x v="11"/>
    <x v="0"/>
    <m/>
  </r>
  <r>
    <n v="2364"/>
    <s v="correo"/>
    <s v="Sepulveda Salas, Vladimir Arnoldo, CAM"/>
    <d v="2013-11-25T00:00:00"/>
    <x v="0"/>
    <d v="2013-11-25T00:00:00"/>
    <x v="0"/>
    <x v="2"/>
    <x v="4"/>
    <x v="0"/>
    <d v="2013-11-26T00:00:00"/>
    <x v="2"/>
    <x v="47"/>
    <x v="11"/>
    <x v="0"/>
    <m/>
  </r>
  <r>
    <n v="2363"/>
    <s v="Roaming viaje a Brasil"/>
    <s v="Moreno Chavez, Benito, CAM"/>
    <d v="2013-11-25T00:00:00"/>
    <x v="0"/>
    <d v="2013-11-25T00:00:00"/>
    <x v="18"/>
    <x v="2"/>
    <x v="4"/>
    <x v="0"/>
    <d v="2013-11-26T00:00:00"/>
    <x v="2"/>
    <x v="47"/>
    <x v="11"/>
    <x v="0"/>
    <m/>
  </r>
  <r>
    <n v="2362"/>
    <s v="Alta Equipo "/>
    <s v="Técnico Mesa de Ayuda, Externo"/>
    <d v="2013-11-22T00:00:00"/>
    <x v="0"/>
    <d v="2013-11-22T00:00:00"/>
    <x v="0"/>
    <x v="2"/>
    <x v="4"/>
    <x v="0"/>
    <d v="2013-11-25T00:00:00"/>
    <x v="2"/>
    <x v="47"/>
    <x v="11"/>
    <x v="0"/>
    <m/>
  </r>
  <r>
    <n v="2361"/>
    <s v="NO PERMITE INGRESO AMBIENTE ANTIGUO ORACLE"/>
    <s v="Ruz Salinas, Richard Alberto, CAM"/>
    <d v="2013-11-22T00:00:00"/>
    <x v="0"/>
    <d v="2013-11-22T00:00:00"/>
    <x v="5"/>
    <x v="2"/>
    <x v="4"/>
    <x v="0"/>
    <d v="2013-11-25T00:00:00"/>
    <x v="2"/>
    <x v="47"/>
    <x v="11"/>
    <x v="0"/>
    <m/>
  </r>
  <r>
    <n v="2360"/>
    <s v="listado de anexos actualizado"/>
    <s v="Caraa Carraha, Paula, CAM"/>
    <d v="2013-11-21T00:00:00"/>
    <x v="0"/>
    <d v="2013-11-22T00:00:00"/>
    <x v="15"/>
    <x v="2"/>
    <x v="4"/>
    <x v="4"/>
    <d v="2014-04-15T00:00:00"/>
    <x v="0"/>
    <x v="29"/>
    <x v="8"/>
    <x v="0"/>
    <m/>
  </r>
  <r>
    <n v="2359"/>
    <s v="Action Required: Password reset requires approval."/>
    <s v="Peñaloza Ordenes, Enrique Antonio, CAM"/>
    <d v="2013-11-22T00:00:00"/>
    <x v="0"/>
    <d v="2013-11-22T00:00:00"/>
    <x v="5"/>
    <x v="2"/>
    <x v="4"/>
    <x v="0"/>
    <d v="2013-11-25T00:00:00"/>
    <x v="2"/>
    <x v="47"/>
    <x v="11"/>
    <x v="0"/>
    <m/>
  </r>
  <r>
    <n v="2358"/>
    <s v="Renovar NTB - GG SREM"/>
    <s v="Herrera Valdes, Ramon, CAM"/>
    <d v="2013-11-22T00:00:00"/>
    <x v="0"/>
    <d v="2013-11-22T00:00:00"/>
    <x v="20"/>
    <x v="2"/>
    <x v="4"/>
    <x v="5"/>
    <d v="2013-11-28T00:00:00"/>
    <x v="2"/>
    <x v="47"/>
    <x v="11"/>
    <x v="0"/>
    <m/>
  </r>
  <r>
    <n v="2357"/>
    <s v="Correos Externos - Administración y Equipos"/>
    <s v="Elgueta Rojas, Deborah Lisset, CAM"/>
    <d v="2013-11-22T00:00:00"/>
    <x v="0"/>
    <d v="2013-11-22T00:00:00"/>
    <x v="0"/>
    <x v="2"/>
    <x v="4"/>
    <x v="0"/>
    <d v="2013-11-25T00:00:00"/>
    <x v="2"/>
    <x v="47"/>
    <x v="11"/>
    <x v="0"/>
    <m/>
  </r>
  <r>
    <n v="2356"/>
    <s v="Alta Equipo Sergio Espinoza"/>
    <s v="Técnico Mesa de Ayuda, Externo"/>
    <d v="2013-11-21T00:00:00"/>
    <x v="0"/>
    <d v="2013-11-22T00:00:00"/>
    <x v="0"/>
    <x v="2"/>
    <x v="4"/>
    <x v="0"/>
    <d v="2013-11-22T00:00:00"/>
    <x v="2"/>
    <x v="48"/>
    <x v="11"/>
    <x v="0"/>
    <m/>
  </r>
  <r>
    <n v="2355"/>
    <s v="Win 8.1, Maverick support &amp; SMS commands for Android"/>
    <s v="Herrera Valdes, Ramon, CAM"/>
    <d v="2013-11-22T00:00:00"/>
    <x v="0"/>
    <d v="2013-11-22T00:00:00"/>
    <x v="7"/>
    <x v="2"/>
    <x v="4"/>
    <x v="0"/>
    <d v="2013-11-25T00:00:00"/>
    <x v="2"/>
    <x v="47"/>
    <x v="11"/>
    <x v="0"/>
    <m/>
  </r>
  <r>
    <n v="2354"/>
    <s v="CLAVE ORaCLE WF"/>
    <s v="Valdes Navarrete, David Exequiel, CAM"/>
    <d v="2013-11-21T00:00:00"/>
    <x v="0"/>
    <d v="2013-11-21T00:00:00"/>
    <x v="5"/>
    <x v="2"/>
    <x v="4"/>
    <x v="0"/>
    <d v="2013-11-22T00:00:00"/>
    <x v="2"/>
    <x v="48"/>
    <x v="11"/>
    <x v="0"/>
    <m/>
  </r>
  <r>
    <n v="2353"/>
    <s v="Solicitud Serv. Técnico - ID:W522M950021"/>
    <s v="Castro Mery,Yeimei, CAM"/>
    <d v="2013-11-21T00:00:00"/>
    <x v="0"/>
    <d v="2013-11-21T00:00:00"/>
    <x v="3"/>
    <x v="2"/>
    <x v="4"/>
    <x v="0"/>
    <d v="2013-11-22T00:00:00"/>
    <x v="2"/>
    <x v="48"/>
    <x v="11"/>
    <x v="0"/>
    <m/>
  </r>
  <r>
    <n v="2352"/>
    <s v="Celular asignado a Carlos Norman."/>
    <s v="Araneda Mancilla, Guillermo Osvaldo, CAM"/>
    <d v="2013-11-20T00:00:00"/>
    <x v="0"/>
    <d v="2013-11-25T00:00:00"/>
    <x v="12"/>
    <x v="2"/>
    <x v="4"/>
    <x v="3"/>
    <d v="2013-11-29T00:00:00"/>
    <x v="2"/>
    <x v="47"/>
    <x v="11"/>
    <x v="0"/>
    <m/>
  </r>
  <r>
    <n v="2351"/>
    <s v="SOLICITUD DE GESTION - NO SE GENERA DEVOLUCION DE PEDIDO DE VENTA"/>
    <s v="Ruz Salinas, Richard Alberto, CAM"/>
    <d v="2013-11-21T00:00:00"/>
    <x v="0"/>
    <d v="2013-11-21T00:00:00"/>
    <x v="5"/>
    <x v="2"/>
    <x v="4"/>
    <x v="0"/>
    <d v="2013-11-22T00:00:00"/>
    <x v="2"/>
    <x v="48"/>
    <x v="11"/>
    <x v="0"/>
    <m/>
  </r>
  <r>
    <n v="2350"/>
    <s v="Plataformar PC Ing. Proy. - 32 a 64 bits JMR"/>
    <s v="Abarca Cerda, Cristian Andres, CAM"/>
    <d v="2013-11-21T00:00:00"/>
    <x v="0"/>
    <d v="2013-11-21T00:00:00"/>
    <x v="25"/>
    <x v="2"/>
    <x v="4"/>
    <x v="1"/>
    <d v="2013-11-26T00:00:00"/>
    <x v="2"/>
    <x v="47"/>
    <x v="11"/>
    <x v="0"/>
    <m/>
  </r>
  <r>
    <n v="2349"/>
    <s v="Edificio rectoría  Universidad de Los Andes ( ACLARACION  CCDD  Y  "/>
    <s v="Paredes Aravena, Rodrigo Alexis, CAM"/>
    <d v="2013-11-21T00:00:00"/>
    <x v="0"/>
    <d v="2013-11-21T00:00:00"/>
    <x v="7"/>
    <x v="2"/>
    <x v="4"/>
    <x v="0"/>
    <d v="2013-11-22T00:00:00"/>
    <x v="2"/>
    <x v="48"/>
    <x v="11"/>
    <x v="0"/>
    <m/>
  </r>
  <r>
    <n v="2348"/>
    <s v="Reloj control"/>
    <s v="Salazar Acuña, Ivan Andrés, CAM"/>
    <d v="2013-11-18T00:00:00"/>
    <x v="0"/>
    <d v="2013-11-18T00:00:00"/>
    <x v="15"/>
    <x v="2"/>
    <x v="4"/>
    <x v="4"/>
    <d v="2014-04-10T00:00:00"/>
    <x v="0"/>
    <x v="30"/>
    <x v="8"/>
    <x v="0"/>
    <m/>
  </r>
  <r>
    <n v="2347"/>
    <s v="desbloquear CL13486814-7 "/>
    <s v="Urrutia Villarroel, Mauricio, CAM"/>
    <d v="2013-11-20T00:00:00"/>
    <x v="0"/>
    <d v="2013-11-20T00:00:00"/>
    <x v="0"/>
    <x v="2"/>
    <x v="4"/>
    <x v="0"/>
    <d v="2013-11-21T00:00:00"/>
    <x v="2"/>
    <x v="48"/>
    <x v="11"/>
    <x v="0"/>
    <m/>
  </r>
  <r>
    <n v="2346"/>
    <s v="acceso a internet"/>
    <s v="Castro Morales, Michel Fabian, CAM"/>
    <d v="2013-11-20T00:00:00"/>
    <x v="0"/>
    <d v="2013-11-20T00:00:00"/>
    <x v="24"/>
    <x v="2"/>
    <x v="4"/>
    <x v="0"/>
    <d v="2013-11-21T00:00:00"/>
    <x v="2"/>
    <x v="48"/>
    <x v="11"/>
    <x v="0"/>
    <m/>
  </r>
  <r>
    <n v="2345"/>
    <s v="Solicitud InstSalas Redondo, Luis Miguel, CAMalación PrimeRead servicio Micro y Macromedición + trifásicos"/>
    <s v="Monardes Letelier, Israel Rodolfo, CAM"/>
    <d v="2013-11-20T00:00:00"/>
    <x v="0"/>
    <d v="2013-11-20T00:00:00"/>
    <x v="8"/>
    <x v="2"/>
    <x v="4"/>
    <x v="0"/>
    <d v="2013-11-21T00:00:00"/>
    <x v="2"/>
    <x v="48"/>
    <x v="11"/>
    <x v="0"/>
    <m/>
  </r>
  <r>
    <n v="2344"/>
    <s v="LENTITUD DE NAVIGATOR"/>
    <s v="Castro Mery,Yeimei, CAM"/>
    <d v="2013-11-21T00:00:00"/>
    <x v="0"/>
    <d v="2013-11-21T00:00:00"/>
    <x v="24"/>
    <x v="2"/>
    <x v="4"/>
    <x v="0"/>
    <d v="2013-11-22T00:00:00"/>
    <x v="2"/>
    <x v="48"/>
    <x v="11"/>
    <x v="0"/>
    <m/>
  </r>
  <r>
    <n v="2343"/>
    <s v="sin fono ni correo"/>
    <s v="Caraa Carraha, Paula, CAM"/>
    <d v="2013-11-21T00:00:00"/>
    <x v="0"/>
    <d v="2013-11-21T00:00:00"/>
    <x v="2"/>
    <x v="2"/>
    <x v="4"/>
    <x v="0"/>
    <d v="2013-11-22T00:00:00"/>
    <x v="2"/>
    <x v="48"/>
    <x v="11"/>
    <x v="0"/>
    <m/>
  </r>
  <r>
    <n v="2342"/>
    <s v="Solicitud Tóner - Serie ID:V4408705313  "/>
    <s v="Fuentes Maureira, Carla de Las Nieves, EXTERNO"/>
    <d v="2013-11-20T00:00:00"/>
    <x v="0"/>
    <d v="2013-11-20T00:00:00"/>
    <x v="3"/>
    <x v="2"/>
    <x v="4"/>
    <x v="0"/>
    <d v="2013-11-21T00:00:00"/>
    <x v="2"/>
    <x v="48"/>
    <x v="11"/>
    <x v="0"/>
    <m/>
  </r>
  <r>
    <n v="2341"/>
    <s v="Solicitud Tóner - Serie ID:W663H300029"/>
    <s v="Fuentes Maureira, Carla de Las Nieves, EXTERNO"/>
    <d v="2013-11-20T00:00:00"/>
    <x v="0"/>
    <d v="2013-11-20T00:00:00"/>
    <x v="3"/>
    <x v="2"/>
    <x v="4"/>
    <x v="0"/>
    <d v="2013-11-21T00:00:00"/>
    <x v="2"/>
    <x v="48"/>
    <x v="11"/>
    <x v="0"/>
    <m/>
  </r>
  <r>
    <n v="2340"/>
    <s v="Solicitud Tóner - Serie ID:W3029502990"/>
    <s v="Fuentes Maureira, Carla de Las Nieves, EXTERNO"/>
    <d v="2013-11-20T00:00:00"/>
    <x v="0"/>
    <d v="2013-11-20T00:00:00"/>
    <x v="3"/>
    <x v="2"/>
    <x v="4"/>
    <x v="0"/>
    <d v="2013-11-21T00:00:00"/>
    <x v="2"/>
    <x v="48"/>
    <x v="11"/>
    <x v="0"/>
    <m/>
  </r>
  <r>
    <n v="2339"/>
    <s v="Solicitud Insumos - ID:W673H600162"/>
    <s v="Alarcon Soto, Maribel Viviana, CAM"/>
    <d v="2013-11-20T00:00:00"/>
    <x v="0"/>
    <d v="2013-11-20T00:00:00"/>
    <x v="3"/>
    <x v="2"/>
    <x v="4"/>
    <x v="0"/>
    <d v="2013-11-21T00:00:00"/>
    <x v="2"/>
    <x v="48"/>
    <x v="11"/>
    <x v="0"/>
    <m/>
  </r>
  <r>
    <n v="2338"/>
    <s v="Alta Equipo"/>
    <s v="Técnico Mesa de Ayuda, Externo"/>
    <d v="2013-11-20T00:00:00"/>
    <x v="0"/>
    <d v="2013-11-20T00:00:00"/>
    <x v="0"/>
    <x v="2"/>
    <x v="4"/>
    <x v="0"/>
    <d v="2013-11-21T00:00:00"/>
    <x v="2"/>
    <x v="48"/>
    <x v="11"/>
    <x v="0"/>
    <m/>
  </r>
  <r>
    <n v="2337"/>
    <s v="PROBLEMAS CON INTERNET"/>
    <s v="Castro Mery,Yeimei, CAM"/>
    <d v="2013-11-20T00:00:00"/>
    <x v="0"/>
    <d v="2013-11-20T00:00:00"/>
    <x v="24"/>
    <x v="2"/>
    <x v="4"/>
    <x v="0"/>
    <d v="2013-11-21T00:00:00"/>
    <x v="2"/>
    <x v="48"/>
    <x v="11"/>
    <x v="0"/>
    <m/>
  </r>
  <r>
    <n v="2336"/>
    <s v="Cuenta de Servicio - SQL Server"/>
    <s v="Herrera Valdes, Ramon, CAM"/>
    <d v="2013-11-20T00:00:00"/>
    <x v="0"/>
    <d v="2013-11-20T00:00:00"/>
    <x v="0"/>
    <x v="2"/>
    <x v="4"/>
    <x v="0"/>
    <d v="2013-11-21T00:00:00"/>
    <x v="2"/>
    <x v="48"/>
    <x v="11"/>
    <x v="0"/>
    <m/>
  </r>
  <r>
    <n v="2335"/>
    <s v="Revisión Puntos PyC"/>
    <s v="Salas Redondo, Luis Miguel, CAM"/>
    <d v="2013-11-20T00:00:00"/>
    <x v="0"/>
    <d v="2013-11-20T00:00:00"/>
    <x v="19"/>
    <x v="2"/>
    <x v="4"/>
    <x v="1"/>
    <d v="2013-11-25T00:00:00"/>
    <x v="2"/>
    <x v="47"/>
    <x v="11"/>
    <x v="0"/>
    <m/>
  </r>
  <r>
    <n v="2334"/>
    <s v="TICKET 769807 - CUENTA DE RED ALTA "/>
    <s v="Rojas Solis, Eladio Andres, CAM"/>
    <d v="2013-11-19T00:00:00"/>
    <x v="0"/>
    <d v="2013-11-19T00:00:00"/>
    <x v="25"/>
    <x v="2"/>
    <x v="4"/>
    <x v="1"/>
    <d v="2013-11-22T00:00:00"/>
    <x v="2"/>
    <x v="48"/>
    <x v="11"/>
    <x v="0"/>
    <m/>
  </r>
  <r>
    <n v="2333"/>
    <s v="Compra NAS - Checklist RAMU"/>
    <s v="Muñoz Contreras, Raul, CAM"/>
    <d v="2013-11-20T00:00:00"/>
    <x v="0"/>
    <d v="2013-11-20T00:00:00"/>
    <x v="22"/>
    <x v="2"/>
    <x v="4"/>
    <x v="6"/>
    <d v="2013-11-27T00:00:00"/>
    <x v="2"/>
    <x v="47"/>
    <x v="11"/>
    <x v="0"/>
    <m/>
  </r>
  <r>
    <n v="2332"/>
    <s v="TICKET 769807 - CUENTA DE RED ALTA "/>
    <s v="Muñoz Contreras, Raul, CAM"/>
    <d v="2013-11-20T00:00:00"/>
    <x v="0"/>
    <d v="2013-11-20T00:00:00"/>
    <x v="0"/>
    <x v="2"/>
    <x v="4"/>
    <x v="0"/>
    <d v="2013-11-21T00:00:00"/>
    <x v="2"/>
    <x v="48"/>
    <x v="11"/>
    <x v="0"/>
    <m/>
  </r>
  <r>
    <n v="2331"/>
    <s v="proyector"/>
    <s v="Messenger Masot, Ingrid, CAM"/>
    <d v="2013-11-19T00:00:00"/>
    <x v="0"/>
    <d v="2013-11-19T00:00:00"/>
    <x v="15"/>
    <x v="2"/>
    <x v="4"/>
    <x v="4"/>
    <d v="2014-04-11T00:00:00"/>
    <x v="0"/>
    <x v="30"/>
    <x v="8"/>
    <x v="0"/>
    <m/>
  </r>
  <r>
    <n v="2330"/>
    <s v="SOLICITUD DE RESET DE CONTRASEÑA ORACLE (AMBIENTE ANTIGUO)"/>
    <s v="Ruz Salinas, Richard Alberto, CAM"/>
    <d v="2013-11-19T00:00:00"/>
    <x v="0"/>
    <d v="2013-11-19T00:00:00"/>
    <x v="5"/>
    <x v="2"/>
    <x v="4"/>
    <x v="0"/>
    <d v="2013-11-20T00:00:00"/>
    <x v="2"/>
    <x v="48"/>
    <x v="11"/>
    <x v="0"/>
    <m/>
  </r>
  <r>
    <n v="2329"/>
    <s v="Baja Cuenta Corporativa"/>
    <s v="Torrejón Osorio, Marcela Alejandra, CAM"/>
    <d v="2013-11-19T00:00:00"/>
    <x v="0"/>
    <d v="2013-11-19T00:00:00"/>
    <x v="0"/>
    <x v="2"/>
    <x v="4"/>
    <x v="0"/>
    <d v="2013-11-20T00:00:00"/>
    <x v="2"/>
    <x v="48"/>
    <x v="11"/>
    <x v="0"/>
    <m/>
  </r>
  <r>
    <n v="2328"/>
    <s v="Robo de PC - Entrega Nuevo Notebook"/>
    <s v="Vasquez Opazo, Maria Jose, CAM"/>
    <d v="2013-11-19T00:00:00"/>
    <x v="0"/>
    <d v="2013-11-19T00:00:00"/>
    <x v="20"/>
    <x v="2"/>
    <x v="4"/>
    <x v="5"/>
    <d v="2013-11-25T00:00:00"/>
    <x v="2"/>
    <x v="47"/>
    <x v="11"/>
    <x v="0"/>
    <m/>
  </r>
  <r>
    <n v="2327"/>
    <s v="Problemas de impresión"/>
    <s v="Lillo Triviño, Lidia Tamara, CAM"/>
    <d v="2013-11-19T00:00:00"/>
    <x v="0"/>
    <d v="2013-11-19T00:00:00"/>
    <x v="8"/>
    <x v="2"/>
    <x v="4"/>
    <x v="0"/>
    <d v="2013-11-20T00:00:00"/>
    <x v="2"/>
    <x v="48"/>
    <x v="11"/>
    <x v="0"/>
    <m/>
  </r>
  <r>
    <n v="2326"/>
    <s v="Solicita Serv. Técnico"/>
    <s v="Caceres Sarabia, Francisco Antonio, CAM"/>
    <d v="2013-11-19T00:00:00"/>
    <x v="0"/>
    <d v="2013-11-19T00:00:00"/>
    <x v="3"/>
    <x v="2"/>
    <x v="4"/>
    <x v="0"/>
    <d v="2013-11-20T00:00:00"/>
    <x v="2"/>
    <x v="48"/>
    <x v="11"/>
    <x v="0"/>
    <m/>
  </r>
  <r>
    <n v="2325"/>
    <s v="Revisión Equipo Dell"/>
    <s v="Salinas Bustos, Max Leonardo, CAM"/>
    <d v="2013-11-19T00:00:00"/>
    <x v="0"/>
    <d v="2013-11-19T00:00:00"/>
    <x v="4"/>
    <x v="1"/>
    <x v="4"/>
    <x v="1"/>
    <d v="2013-11-22T00:00:00"/>
    <x v="2"/>
    <x v="48"/>
    <x v="11"/>
    <x v="0"/>
    <m/>
  </r>
  <r>
    <n v="2324"/>
    <s v="Universidad de Los Andes"/>
    <s v="Paredes Aravena, Rodrigo Alexis, CAM"/>
    <d v="2013-11-19T00:00:00"/>
    <x v="0"/>
    <d v="2013-11-19T00:00:00"/>
    <x v="7"/>
    <x v="2"/>
    <x v="4"/>
    <x v="0"/>
    <d v="2013-11-20T00:00:00"/>
    <x v="2"/>
    <x v="48"/>
    <x v="11"/>
    <x v="0"/>
    <m/>
  </r>
  <r>
    <n v="2323"/>
    <s v="Cotización LED 42&quot;"/>
    <s v="Elgueta Rojas, Deborah Lisset, CAM"/>
    <d v="2013-11-19T00:00:00"/>
    <x v="0"/>
    <d v="2013-11-19T00:00:00"/>
    <x v="9"/>
    <x v="2"/>
    <x v="4"/>
    <x v="2"/>
    <d v="2013-12-03T00:00:00"/>
    <x v="2"/>
    <x v="46"/>
    <x v="10"/>
    <x v="0"/>
    <m/>
  </r>
  <r>
    <n v="2322"/>
    <s v="Renovación PC CheckList - Op. ECRG"/>
    <s v="Ruiz Guzman, Elisa del Carmen, CAM"/>
    <d v="2013-11-19T00:00:00"/>
    <x v="0"/>
    <d v="2013-11-19T00:00:00"/>
    <x v="20"/>
    <x v="2"/>
    <x v="4"/>
    <x v="5"/>
    <d v="2013-11-25T00:00:00"/>
    <x v="2"/>
    <x v="47"/>
    <x v="11"/>
    <x v="0"/>
    <m/>
  </r>
  <r>
    <n v="2321"/>
    <s v="Alta Estacion de Trabajo"/>
    <s v="Técnico Mesa de Ayuda, Externo"/>
    <d v="2013-11-19T00:00:00"/>
    <x v="0"/>
    <d v="2013-11-19T00:00:00"/>
    <x v="0"/>
    <x v="2"/>
    <x v="4"/>
    <x v="0"/>
    <d v="2013-11-20T00:00:00"/>
    <x v="2"/>
    <x v="48"/>
    <x v="11"/>
    <x v="0"/>
    <m/>
  </r>
  <r>
    <n v="2320"/>
    <s v="Pantalla Quebrada - Notebook  chlcamp110120"/>
    <s v="Vasquez Ramirez, Enzo Omar, CAM"/>
    <d v="2013-11-19T00:00:00"/>
    <x v="0"/>
    <d v="2013-11-19T00:00:00"/>
    <x v="4"/>
    <x v="2"/>
    <x v="4"/>
    <x v="1"/>
    <d v="2013-11-22T00:00:00"/>
    <x v="2"/>
    <x v="48"/>
    <x v="11"/>
    <x v="0"/>
    <m/>
  </r>
  <r>
    <n v="2319"/>
    <s v="Celular Francisco"/>
    <s v="Abrigo Elgueda, Juan Andres, CAM"/>
    <d v="2013-11-14T00:00:00"/>
    <x v="0"/>
    <d v="2013-11-14T00:00:00"/>
    <x v="12"/>
    <x v="2"/>
    <x v="4"/>
    <x v="3"/>
    <d v="2013-11-25T00:00:00"/>
    <x v="2"/>
    <x v="47"/>
    <x v="11"/>
    <x v="0"/>
    <m/>
  </r>
  <r>
    <n v="2318"/>
    <s v="Solicitud espacio SharePoint"/>
    <s v="Salazar Henriquez, Jose Miguel, CAM"/>
    <d v="2013-11-19T00:00:00"/>
    <x v="0"/>
    <d v="2013-11-19T00:00:00"/>
    <x v="7"/>
    <x v="2"/>
    <x v="4"/>
    <x v="0"/>
    <d v="2013-11-20T00:00:00"/>
    <x v="2"/>
    <x v="48"/>
    <x v="11"/>
    <x v="0"/>
    <m/>
  </r>
  <r>
    <n v="2317"/>
    <s v="Cambio de programa PDF."/>
    <s v="Jerez Valdebenito, Rodrigo Esteban, CAM"/>
    <d v="2013-11-19T00:00:00"/>
    <x v="0"/>
    <d v="2013-11-19T00:00:00"/>
    <x v="0"/>
    <x v="2"/>
    <x v="4"/>
    <x v="0"/>
    <d v="2013-11-20T00:00:00"/>
    <x v="2"/>
    <x v="48"/>
    <x v="11"/>
    <x v="0"/>
    <m/>
  </r>
  <r>
    <n v="2316"/>
    <s v="NO ES POSIBLE RECUPERAR CONTRASEÑA ORACLE"/>
    <s v="Hueraman Garrido, Carlos, EXTERNO"/>
    <d v="2013-11-19T00:00:00"/>
    <x v="0"/>
    <d v="2013-11-19T00:00:00"/>
    <x v="5"/>
    <x v="2"/>
    <x v="4"/>
    <x v="0"/>
    <d v="2013-11-20T00:00:00"/>
    <x v="2"/>
    <x v="48"/>
    <x v="11"/>
    <x v="0"/>
    <m/>
  </r>
  <r>
    <n v="2315"/>
    <s v="PROBLEMAS DE CONEXION DE RED Y TELEFONIA EN BSM"/>
    <s v="Ruz Salinas, Richard Alberto, CAM"/>
    <d v="2013-11-18T00:00:00"/>
    <x v="0"/>
    <d v="2013-11-18T00:00:00"/>
    <x v="24"/>
    <x v="2"/>
    <x v="4"/>
    <x v="0"/>
    <d v="2013-11-19T00:00:00"/>
    <x v="2"/>
    <x v="48"/>
    <x v="11"/>
    <x v="0"/>
    <m/>
  </r>
  <r>
    <n v="2314"/>
    <s v="PROBLEMAS EN ANEXO"/>
    <s v="Reyes Castro, Esteban Javier, EXTERNO"/>
    <d v="2013-11-18T00:00:00"/>
    <x v="0"/>
    <d v="2013-11-19T00:00:00"/>
    <x v="2"/>
    <x v="2"/>
    <x v="4"/>
    <x v="0"/>
    <d v="2013-11-19T00:00:00"/>
    <x v="2"/>
    <x v="48"/>
    <x v="11"/>
    <x v="0"/>
    <m/>
  </r>
  <r>
    <n v="2313"/>
    <s v="ealeiva@icloud.com has sent you a file via WeTransfer"/>
    <s v="Meza Madariaga, Daniella Fernanda, CAM"/>
    <d v="2013-11-19T00:00:00"/>
    <x v="0"/>
    <d v="2013-11-19T00:00:00"/>
    <x v="7"/>
    <x v="2"/>
    <x v="4"/>
    <x v="0"/>
    <d v="2013-11-20T00:00:00"/>
    <x v="2"/>
    <x v="48"/>
    <x v="11"/>
    <x v="0"/>
    <m/>
  </r>
  <r>
    <n v="2312"/>
    <s v="Cambio de puesto "/>
    <s v="Elgueta Rojas, Deborah Lisset, CAM"/>
    <d v="2013-11-19T00:00:00"/>
    <x v="0"/>
    <d v="2013-11-19T00:00:00"/>
    <x v="15"/>
    <x v="2"/>
    <x v="4"/>
    <x v="4"/>
    <d v="2014-04-11T00:00:00"/>
    <x v="0"/>
    <x v="30"/>
    <x v="8"/>
    <x v="0"/>
    <m/>
  </r>
  <r>
    <n v="2311"/>
    <s v="Solicita gestionar carpeta compartida"/>
    <s v="Dominguez Rivera, Maximiliano Alfre, CAM"/>
    <d v="2013-11-18T00:00:00"/>
    <x v="0"/>
    <d v="2013-11-19T00:00:00"/>
    <x v="7"/>
    <x v="2"/>
    <x v="4"/>
    <x v="0"/>
    <d v="2013-11-19T00:00:00"/>
    <x v="2"/>
    <x v="48"/>
    <x v="11"/>
    <x v="0"/>
    <m/>
  </r>
  <r>
    <n v="2310"/>
    <s v="Crear cuenta Oracle"/>
    <s v="Brantt Zumarán, Claudia Andrea, CAM"/>
    <d v="2013-11-18T00:00:00"/>
    <x v="0"/>
    <d v="2013-11-18T00:00:00"/>
    <x v="5"/>
    <x v="2"/>
    <x v="4"/>
    <x v="0"/>
    <d v="2013-11-19T00:00:00"/>
    <x v="2"/>
    <x v="48"/>
    <x v="11"/>
    <x v="0"/>
    <m/>
  </r>
  <r>
    <n v="2309"/>
    <s v="Edificio  Rectoría Universidad  de Los Andes ( ACLARACION  CCDD Y CONTROL CENTRALIZADO)"/>
    <s v="Garrido Fredes, Eduardo Adrian, CAM"/>
    <d v="2013-11-18T00:00:00"/>
    <x v="0"/>
    <d v="2013-11-19T00:00:00"/>
    <x v="7"/>
    <x v="2"/>
    <x v="4"/>
    <x v="0"/>
    <d v="2013-11-19T00:00:00"/>
    <x v="2"/>
    <x v="48"/>
    <x v="11"/>
    <x v="0"/>
    <m/>
  </r>
  <r>
    <n v="2308"/>
    <s v="Habilitar correo corporativo - Jessica Moraga"/>
    <s v="Valenzuela Sanzana, Mauricio Antonio, CAM"/>
    <d v="2013-11-18T00:00:00"/>
    <x v="0"/>
    <d v="2013-11-18T00:00:00"/>
    <x v="0"/>
    <x v="2"/>
    <x v="4"/>
    <x v="0"/>
    <d v="2013-11-19T00:00:00"/>
    <x v="2"/>
    <x v="48"/>
    <x v="11"/>
    <x v="0"/>
    <m/>
  </r>
  <r>
    <n v="2307"/>
    <s v="Candado Notebook"/>
    <s v="Urrutia Villarroel, Mauricio, CAM"/>
    <d v="2013-11-18T00:00:00"/>
    <x v="0"/>
    <d v="2013-11-18T00:00:00"/>
    <x v="9"/>
    <x v="2"/>
    <x v="4"/>
    <x v="2"/>
    <d v="2013-12-02T00:00:00"/>
    <x v="2"/>
    <x v="46"/>
    <x v="10"/>
    <x v="0"/>
    <m/>
  </r>
  <r>
    <n v="2306"/>
    <s v="Correo Cam_gestion_chile"/>
    <s v="Espinosa Palau, María Jesús, CAM"/>
    <d v="2013-11-18T00:00:00"/>
    <x v="0"/>
    <d v="2013-11-18T00:00:00"/>
    <x v="0"/>
    <x v="2"/>
    <x v="4"/>
    <x v="0"/>
    <d v="2013-11-19T00:00:00"/>
    <x v="2"/>
    <x v="48"/>
    <x v="11"/>
    <x v="0"/>
    <m/>
  </r>
  <r>
    <n v="2305"/>
    <s v="Correo"/>
    <s v="Ferreira Zuñiga, Alejandro Andres, EXTERNO"/>
    <d v="2013-11-18T00:00:00"/>
    <x v="0"/>
    <d v="2013-11-18T00:00:00"/>
    <x v="0"/>
    <x v="2"/>
    <x v="4"/>
    <x v="0"/>
    <d v="2013-11-19T00:00:00"/>
    <x v="2"/>
    <x v="48"/>
    <x v="11"/>
    <x v="0"/>
    <m/>
  </r>
  <r>
    <n v="2304"/>
    <s v="Alta equipo"/>
    <s v="Técnico Mesa de Ayuda, Externo"/>
    <d v="2013-11-18T00:00:00"/>
    <x v="0"/>
    <d v="2013-11-18T00:00:00"/>
    <x v="0"/>
    <x v="2"/>
    <x v="4"/>
    <x v="0"/>
    <d v="2013-11-19T00:00:00"/>
    <x v="2"/>
    <x v="48"/>
    <x v="11"/>
    <x v="0"/>
    <m/>
  </r>
  <r>
    <n v="2303"/>
    <s v="Alta Equipo Elías Berríos"/>
    <s v="Técnico Mesa de Ayuda, Externo"/>
    <d v="2013-11-18T00:00:00"/>
    <x v="0"/>
    <d v="2013-11-18T00:00:00"/>
    <x v="0"/>
    <x v="2"/>
    <x v="4"/>
    <x v="0"/>
    <d v="2013-11-19T00:00:00"/>
    <x v="2"/>
    <x v="48"/>
    <x v="11"/>
    <x v="0"/>
    <m/>
  </r>
  <r>
    <n v="2302"/>
    <s v="Reinicio Contraseña"/>
    <s v="Foix Iñiguez, Fernando, CAM"/>
    <d v="2013-11-18T00:00:00"/>
    <x v="0"/>
    <d v="2013-11-18T00:00:00"/>
    <x v="0"/>
    <x v="2"/>
    <x v="4"/>
    <x v="0"/>
    <d v="2013-11-19T00:00:00"/>
    <x v="2"/>
    <x v="48"/>
    <x v="11"/>
    <x v="0"/>
    <m/>
  </r>
  <r>
    <n v="2301"/>
    <s v="SIN SERVICIO PRIMEWEB "/>
    <s v="Pavez Nuñez, Walter, CAM"/>
    <d v="2013-11-15T00:00:00"/>
    <x v="0"/>
    <d v="2013-11-15T00:00:00"/>
    <x v="23"/>
    <x v="2"/>
    <x v="4"/>
    <x v="0"/>
    <d v="2013-11-18T00:00:00"/>
    <x v="2"/>
    <x v="48"/>
    <x v="11"/>
    <x v="0"/>
    <m/>
  </r>
  <r>
    <n v="2300"/>
    <s v="Restitución de minutos on net"/>
    <s v="Peñaloza Ordenes, Enrique Antonio, CAM"/>
    <d v="2013-11-18T00:00:00"/>
    <x v="0"/>
    <d v="2013-11-18T00:00:00"/>
    <x v="23"/>
    <x v="2"/>
    <x v="4"/>
    <x v="0"/>
    <d v="2013-11-19T00:00:00"/>
    <x v="2"/>
    <x v="48"/>
    <x v="11"/>
    <x v="0"/>
    <m/>
  </r>
  <r>
    <n v="2299"/>
    <s v="Reinicio contraseña"/>
    <s v="Hermosilla Rebolledo, Cristian Elias, CAM"/>
    <d v="2013-11-15T00:00:00"/>
    <x v="0"/>
    <d v="2013-11-15T00:00:00"/>
    <x v="0"/>
    <x v="2"/>
    <x v="4"/>
    <x v="0"/>
    <d v="2013-11-18T00:00:00"/>
    <x v="2"/>
    <x v="48"/>
    <x v="11"/>
    <x v="0"/>
    <m/>
  </r>
  <r>
    <n v="2298"/>
    <s v=" Solicitud minutos celular Oscar Quijada"/>
    <s v="Quijada Hinojosa, Oscar, CAM"/>
    <d v="2013-11-18T00:00:00"/>
    <x v="0"/>
    <d v="2013-11-18T00:00:00"/>
    <x v="23"/>
    <x v="2"/>
    <x v="4"/>
    <x v="0"/>
    <d v="2013-11-19T00:00:00"/>
    <x v="2"/>
    <x v="48"/>
    <x v="11"/>
    <x v="0"/>
    <m/>
  </r>
  <r>
    <n v="2297"/>
    <s v="Realize your love potential"/>
    <s v="Herrera Valdes, Ramon, CAM"/>
    <d v="2013-11-18T00:00:00"/>
    <x v="0"/>
    <d v="2013-11-18T00:00:00"/>
    <x v="7"/>
    <x v="2"/>
    <x v="4"/>
    <x v="0"/>
    <d v="2013-11-19T00:00:00"/>
    <x v="2"/>
    <x v="48"/>
    <x v="11"/>
    <x v="0"/>
    <m/>
  </r>
  <r>
    <n v="2296"/>
    <s v="Habilitación minutos On Net 68437461"/>
    <s v="Jerez Valdebenito, Rodrigo Esteban, CAM"/>
    <d v="2013-11-18T00:00:00"/>
    <x v="0"/>
    <d v="2013-11-18T00:00:00"/>
    <x v="23"/>
    <x v="2"/>
    <x v="4"/>
    <x v="0"/>
    <d v="2013-11-19T00:00:00"/>
    <x v="2"/>
    <x v="48"/>
    <x v="11"/>
    <x v="0"/>
    <m/>
  </r>
  <r>
    <n v="2295"/>
    <s v="Reinicio Clave - Red Corporativa"/>
    <s v="Henriquez Torres, Victor Alexis, CAM"/>
    <d v="2013-11-15T00:00:00"/>
    <x v="0"/>
    <d v="2013-11-15T00:00:00"/>
    <x v="0"/>
    <x v="2"/>
    <x v="4"/>
    <x v="0"/>
    <d v="2013-11-18T00:00:00"/>
    <x v="2"/>
    <x v="48"/>
    <x v="11"/>
    <x v="0"/>
    <m/>
  </r>
  <r>
    <n v="2294"/>
    <s v=" Inválido:: El restablecimiento de contraseñas requiere aprobación."/>
    <s v="Caceres Sarabia, Francisco Antonio, CAM"/>
    <d v="2013-11-15T00:00:00"/>
    <x v="0"/>
    <d v="2013-11-15T00:00:00"/>
    <x v="5"/>
    <x v="2"/>
    <x v="4"/>
    <x v="0"/>
    <d v="2013-11-18T00:00:00"/>
    <x v="2"/>
    <x v="48"/>
    <x v="11"/>
    <x v="0"/>
    <m/>
  </r>
  <r>
    <n v="2293"/>
    <s v="Aumento Minutos"/>
    <s v="Mardones Pantoja, Gonzalo, CAM"/>
    <d v="2013-11-15T00:00:00"/>
    <x v="0"/>
    <d v="2013-11-15T00:00:00"/>
    <x v="23"/>
    <x v="2"/>
    <x v="4"/>
    <x v="0"/>
    <d v="2013-11-18T00:00:00"/>
    <x v="2"/>
    <x v="48"/>
    <x v="11"/>
    <x v="0"/>
    <m/>
  </r>
  <r>
    <n v="2292"/>
    <s v="Consulta"/>
    <s v="Vera Ramirez, Roberto Andres, CAM"/>
    <d v="2013-11-15T00:00:00"/>
    <x v="0"/>
    <d v="2013-11-15T00:00:00"/>
    <x v="23"/>
    <x v="2"/>
    <x v="4"/>
    <x v="0"/>
    <d v="2013-11-18T00:00:00"/>
    <x v="2"/>
    <x v="48"/>
    <x v="11"/>
    <x v="0"/>
    <m/>
  </r>
  <r>
    <n v="2291"/>
    <s v="Dar de alta equipo en el AD"/>
    <s v="Técnico Mesa de Ayuda, Externo"/>
    <d v="2013-11-15T00:00:00"/>
    <x v="0"/>
    <d v="2013-11-15T00:00:00"/>
    <x v="0"/>
    <x v="2"/>
    <x v="4"/>
    <x v="0"/>
    <d v="2013-11-18T00:00:00"/>
    <x v="2"/>
    <x v="48"/>
    <x v="11"/>
    <x v="0"/>
    <m/>
  </r>
  <r>
    <n v="2290"/>
    <s v="impresora"/>
    <s v="Iturra Lavin, Ana, CAM"/>
    <d v="2013-11-15T00:00:00"/>
    <x v="0"/>
    <d v="2013-11-15T00:00:00"/>
    <x v="3"/>
    <x v="2"/>
    <x v="4"/>
    <x v="0"/>
    <d v="2013-11-18T00:00:00"/>
    <x v="2"/>
    <x v="48"/>
    <x v="11"/>
    <x v="0"/>
    <m/>
  </r>
  <r>
    <n v="2289"/>
    <s v="Conexión Reunión Ampliada"/>
    <s v="Vasquez Opazo, Maria Jose, CAM"/>
    <d v="2013-11-15T00:00:00"/>
    <x v="0"/>
    <d v="2013-11-15T00:00:00"/>
    <x v="15"/>
    <x v="2"/>
    <x v="4"/>
    <x v="4"/>
    <d v="2014-04-09T00:00:00"/>
    <x v="0"/>
    <x v="30"/>
    <x v="8"/>
    <x v="0"/>
    <m/>
  </r>
  <r>
    <n v="2288"/>
    <s v="Agregar Excepciones - Intranet Chilectra"/>
    <s v="Dominguez Rivera, Maximiliano Alfre, CAM"/>
    <d v="2013-11-15T00:00:00"/>
    <x v="0"/>
    <d v="2013-11-15T00:00:00"/>
    <x v="7"/>
    <x v="2"/>
    <x v="4"/>
    <x v="0"/>
    <d v="2013-11-18T00:00:00"/>
    <x v="2"/>
    <x v="48"/>
    <x v="11"/>
    <x v="0"/>
    <m/>
  </r>
  <r>
    <n v="2287"/>
    <s v="Reposicion de minutos On Net"/>
    <s v="Castro Moreno, Claudio Francisco, CAM"/>
    <d v="2013-11-15T00:00:00"/>
    <x v="0"/>
    <d v="2013-11-15T00:00:00"/>
    <x v="23"/>
    <x v="2"/>
    <x v="4"/>
    <x v="0"/>
    <d v="2013-11-18T00:00:00"/>
    <x v="2"/>
    <x v="48"/>
    <x v="11"/>
    <x v="0"/>
    <m/>
  </r>
  <r>
    <n v="2286"/>
    <s v="oracle no ingresa"/>
    <s v="Pajkuric Bustos, Ernesto Andrés, CAM"/>
    <d v="2013-11-15T00:00:00"/>
    <x v="0"/>
    <d v="2013-11-15T00:00:00"/>
    <x v="5"/>
    <x v="2"/>
    <x v="4"/>
    <x v="0"/>
    <d v="2013-11-18T00:00:00"/>
    <x v="2"/>
    <x v="48"/>
    <x v="11"/>
    <x v="0"/>
    <m/>
  </r>
  <r>
    <n v="2285"/>
    <s v="Descarga de Datos"/>
    <s v="Paredes Aravena, Rodrigo Alexis, CAM"/>
    <d v="2013-11-18T00:00:00"/>
    <x v="0"/>
    <d v="2013-11-18T00:00:00"/>
    <x v="7"/>
    <x v="2"/>
    <x v="4"/>
    <x v="0"/>
    <d v="2013-11-19T00:00:00"/>
    <x v="2"/>
    <x v="48"/>
    <x v="11"/>
    <x v="0"/>
    <m/>
  </r>
  <r>
    <n v="2284"/>
    <s v="segun conversado te adjunto la ruta del archivo perdido en nuestra carpeta"/>
    <s v="Urrutia Villarroel, Mauricio, CAM"/>
    <d v="2013-11-18T00:00:00"/>
    <x v="0"/>
    <d v="2013-11-18T00:00:00"/>
    <x v="7"/>
    <x v="2"/>
    <x v="4"/>
    <x v="0"/>
    <d v="2013-11-19T00:00:00"/>
    <x v="2"/>
    <x v="48"/>
    <x v="11"/>
    <x v="0"/>
    <m/>
  </r>
  <r>
    <n v="2283"/>
    <s v="Minutos On Net - Abonado 94691347"/>
    <s v="Pajkuric Bustos, Ernesto Andrés, CAM"/>
    <d v="2013-11-15T00:00:00"/>
    <x v="0"/>
    <d v="2013-11-15T00:00:00"/>
    <x v="23"/>
    <x v="2"/>
    <x v="4"/>
    <x v="0"/>
    <d v="2013-11-18T00:00:00"/>
    <x v="2"/>
    <x v="48"/>
    <x v="11"/>
    <x v="0"/>
    <m/>
  </r>
  <r>
    <n v="2282"/>
    <s v="RESTITUIR MINUTOS CAM CELULAR 94691345"/>
    <s v="Barrientos Martinez, Lautaro Javier, CAM"/>
    <d v="2013-11-18T00:00:00"/>
    <x v="0"/>
    <d v="2013-11-18T00:00:00"/>
    <x v="23"/>
    <x v="2"/>
    <x v="4"/>
    <x v="0"/>
    <d v="2013-11-19T00:00:00"/>
    <x v="2"/>
    <x v="48"/>
    <x v="11"/>
    <x v="0"/>
    <m/>
  </r>
  <r>
    <n v="2281"/>
    <s v="minutos telefono"/>
    <s v="Mansilla Mansilla, Pascual Hugo, CAM"/>
    <d v="2013-11-18T00:00:00"/>
    <x v="0"/>
    <d v="2013-11-18T00:00:00"/>
    <x v="23"/>
    <x v="2"/>
    <x v="4"/>
    <x v="0"/>
    <d v="2013-11-19T00:00:00"/>
    <x v="2"/>
    <x v="48"/>
    <x v="11"/>
    <x v="0"/>
    <m/>
  </r>
  <r>
    <n v="2280"/>
    <s v="Minutos  Celular"/>
    <s v="Palma Campos, Alejandra Beatriz, CAM"/>
    <d v="2013-11-18T00:00:00"/>
    <x v="0"/>
    <d v="2013-11-18T00:00:00"/>
    <x v="23"/>
    <x v="2"/>
    <x v="4"/>
    <x v="0"/>
    <d v="2013-11-19T00:00:00"/>
    <x v="2"/>
    <x v="48"/>
    <x v="11"/>
    <x v="0"/>
    <m/>
  </r>
  <r>
    <n v="2279"/>
    <s v="Minutos Celular"/>
    <s v="Palma Campos, Alejandra Beatriz, CAM"/>
    <d v="2013-11-15T00:00:00"/>
    <x v="0"/>
    <d v="2013-11-15T00:00:00"/>
    <x v="9"/>
    <x v="2"/>
    <x v="4"/>
    <x v="2"/>
    <d v="2013-11-29T00:00:00"/>
    <x v="2"/>
    <x v="47"/>
    <x v="11"/>
    <x v="0"/>
    <m/>
  </r>
  <r>
    <n v="2278"/>
    <s v="Actualización de versiones PrimeRead"/>
    <s v="Gonzalez Arredondo, Enrique Eduardo, CAM"/>
    <d v="2013-11-14T00:00:00"/>
    <x v="0"/>
    <d v="2013-11-14T00:00:00"/>
    <x v="7"/>
    <x v="2"/>
    <x v="4"/>
    <x v="0"/>
    <d v="2013-11-15T00:00:00"/>
    <x v="2"/>
    <x v="49"/>
    <x v="11"/>
    <x v="0"/>
    <m/>
  </r>
  <r>
    <n v="2277"/>
    <s v="Renovación PC Gcia. Administración. - Logistica OMGA"/>
    <s v="Salas Redondo, Luis Miguel, CAM"/>
    <d v="2013-11-14T00:00:00"/>
    <x v="0"/>
    <d v="2013-11-14T00:00:00"/>
    <x v="20"/>
    <x v="2"/>
    <x v="4"/>
    <x v="5"/>
    <d v="2013-11-20T00:00:00"/>
    <x v="2"/>
    <x v="48"/>
    <x v="11"/>
    <x v="0"/>
    <m/>
  </r>
  <r>
    <n v="2276"/>
    <s v="Excepciones del Proxy"/>
    <s v="Salas Redondo, Luis Miguel, CAM"/>
    <d v="2013-11-14T00:00:00"/>
    <x v="0"/>
    <d v="2013-11-14T00:00:00"/>
    <x v="15"/>
    <x v="2"/>
    <x v="4"/>
    <x v="4"/>
    <d v="2014-04-08T00:00:00"/>
    <x v="0"/>
    <x v="30"/>
    <x v="8"/>
    <x v="0"/>
    <m/>
  </r>
  <r>
    <n v="2275"/>
    <s v="Renovación PC Gcia. OP. - CheckList ERS"/>
    <s v="Salas Redondo, Luis Miguel, CAM"/>
    <d v="2013-11-14T00:00:00"/>
    <x v="0"/>
    <d v="2013-11-14T00:00:00"/>
    <x v="20"/>
    <x v="2"/>
    <x v="4"/>
    <x v="5"/>
    <d v="2013-11-20T00:00:00"/>
    <x v="2"/>
    <x v="48"/>
    <x v="11"/>
    <x v="0"/>
    <m/>
  </r>
  <r>
    <n v="2274"/>
    <s v="Renovación PC Gcia. Finanzas. - CheckList EEBO"/>
    <s v="Salas Redondo, Luis Miguel, CAM"/>
    <d v="2013-11-14T00:00:00"/>
    <x v="0"/>
    <d v="2013-11-14T00:00:00"/>
    <x v="20"/>
    <x v="2"/>
    <x v="4"/>
    <x v="5"/>
    <d v="2013-11-20T00:00:00"/>
    <x v="2"/>
    <x v="48"/>
    <x v="11"/>
    <x v="0"/>
    <m/>
  </r>
  <r>
    <n v="2273"/>
    <s v="Renovación PC Gcia. Finanzas. - CheckList OENM"/>
    <s v="Salas Redondo, Luis Miguel, CAM"/>
    <d v="2013-11-14T00:00:00"/>
    <x v="0"/>
    <d v="2013-11-14T00:00:00"/>
    <x v="20"/>
    <x v="2"/>
    <x v="4"/>
    <x v="5"/>
    <d v="2013-11-20T00:00:00"/>
    <x v="2"/>
    <x v="48"/>
    <x v="11"/>
    <x v="0"/>
    <m/>
  </r>
  <r>
    <n v="2272"/>
    <s v="Reposición de minutos en telefono celular"/>
    <s v="Neculhueque Silva, Juan Arturo, CAM"/>
    <d v="2013-11-14T00:00:00"/>
    <x v="0"/>
    <d v="2013-11-14T00:00:00"/>
    <x v="23"/>
    <x v="2"/>
    <x v="4"/>
    <x v="0"/>
    <d v="2013-11-15T00:00:00"/>
    <x v="2"/>
    <x v="49"/>
    <x v="11"/>
    <x v="0"/>
    <m/>
  </r>
  <r>
    <n v="2271"/>
    <s v="Minutos Movistar "/>
    <s v="Martinez Fuentealba, Victor Alonso, CAM"/>
    <d v="2013-11-14T00:00:00"/>
    <x v="0"/>
    <d v="2013-11-14T00:00:00"/>
    <x v="23"/>
    <x v="2"/>
    <x v="4"/>
    <x v="0"/>
    <d v="2013-11-15T00:00:00"/>
    <x v="2"/>
    <x v="49"/>
    <x v="11"/>
    <x v="0"/>
    <m/>
  </r>
  <r>
    <n v="2270"/>
    <s v="Licencias Terminal Server"/>
    <s v="Salas Redondo, Luis Miguel, CAM"/>
    <d v="2013-11-14T00:00:00"/>
    <x v="0"/>
    <d v="2013-11-14T00:00:00"/>
    <x v="22"/>
    <x v="2"/>
    <x v="4"/>
    <x v="6"/>
    <d v="2013-11-21T00:00:00"/>
    <x v="2"/>
    <x v="48"/>
    <x v="11"/>
    <x v="0"/>
    <m/>
  </r>
  <r>
    <n v="2269"/>
    <s v="Relación de Confianza Dominio CAM"/>
    <s v="Espinoza Morral, Sergio Rodrigo, CAM"/>
    <d v="2013-11-14T00:00:00"/>
    <x v="0"/>
    <d v="2013-11-14T00:00:00"/>
    <x v="25"/>
    <x v="2"/>
    <x v="4"/>
    <x v="1"/>
    <d v="2013-11-19T00:00:00"/>
    <x v="2"/>
    <x v="48"/>
    <x v="11"/>
    <x v="0"/>
    <m/>
  </r>
  <r>
    <n v="2268"/>
    <s v="Reinicio Contraseña Windows"/>
    <s v="Jara San Martin, Rene Mauricio, CAM"/>
    <d v="2013-11-14T00:00:00"/>
    <x v="0"/>
    <d v="2013-11-14T00:00:00"/>
    <x v="0"/>
    <x v="2"/>
    <x v="4"/>
    <x v="0"/>
    <d v="2013-11-15T00:00:00"/>
    <x v="2"/>
    <x v="49"/>
    <x v="11"/>
    <x v="0"/>
    <m/>
  </r>
  <r>
    <n v="2267"/>
    <s v="Solicita poder generar devolución minutos ON-NET "/>
    <s v="Miranda Barahona, Jose, CAM"/>
    <d v="2013-11-14T00:00:00"/>
    <x v="0"/>
    <d v="2013-11-14T00:00:00"/>
    <x v="23"/>
    <x v="2"/>
    <x v="4"/>
    <x v="0"/>
    <d v="2013-11-15T00:00:00"/>
    <x v="2"/>
    <x v="49"/>
    <x v="11"/>
    <x v="0"/>
    <m/>
  </r>
  <r>
    <n v="2266"/>
    <s v="Solicita poder generar devolución minutos ON-NET Celulares personal de Unidad de SSEE"/>
    <s v="Garay Espinoza, Jorge Andres, CAM"/>
    <d v="2013-11-14T00:00:00"/>
    <x v="0"/>
    <d v="2013-11-14T00:00:00"/>
    <x v="23"/>
    <x v="2"/>
    <x v="4"/>
    <x v="0"/>
    <d v="2013-11-15T00:00:00"/>
    <x v="2"/>
    <x v="49"/>
    <x v="11"/>
    <x v="0"/>
    <m/>
  </r>
  <r>
    <n v="2265"/>
    <s v="Activación de Minutos"/>
    <s v="Toloza Garrido, Samuel Isaac, CAM"/>
    <d v="2013-11-13T00:00:00"/>
    <x v="0"/>
    <d v="2013-11-13T00:00:00"/>
    <x v="23"/>
    <x v="2"/>
    <x v="4"/>
    <x v="0"/>
    <d v="2013-11-14T00:00:00"/>
    <x v="2"/>
    <x v="49"/>
    <x v="11"/>
    <x v="0"/>
    <m/>
  </r>
  <r>
    <n v="2264"/>
    <s v="Conectar WiFi - Sala Gerencia"/>
    <s v="Vergara Mera, Alejandro, CAM"/>
    <d v="2013-11-14T00:00:00"/>
    <x v="0"/>
    <d v="2013-11-14T00:00:00"/>
    <x v="15"/>
    <x v="2"/>
    <x v="4"/>
    <x v="4"/>
    <d v="2014-04-08T00:00:00"/>
    <x v="0"/>
    <x v="30"/>
    <x v="8"/>
    <x v="0"/>
    <m/>
  </r>
  <r>
    <n v="2263"/>
    <s v="Restitución de minutos on net"/>
    <s v="Elgueta Rojas, Deborah Lisset, CAM"/>
    <d v="2013-11-13T00:00:00"/>
    <x v="0"/>
    <d v="2013-11-13T00:00:00"/>
    <x v="23"/>
    <x v="2"/>
    <x v="4"/>
    <x v="0"/>
    <d v="2013-11-14T00:00:00"/>
    <x v="2"/>
    <x v="49"/>
    <x v="11"/>
    <x v="0"/>
    <m/>
  </r>
  <r>
    <n v="2262"/>
    <s v="Comité Comercial 11 de noviembre"/>
    <s v="Paredes Aravena, Rodrigo Alexis, CAM"/>
    <d v="2013-11-13T00:00:00"/>
    <x v="0"/>
    <d v="2013-11-13T00:00:00"/>
    <x v="7"/>
    <x v="2"/>
    <x v="4"/>
    <x v="0"/>
    <d v="2013-11-14T00:00:00"/>
    <x v="2"/>
    <x v="49"/>
    <x v="11"/>
    <x v="0"/>
    <m/>
  </r>
  <r>
    <n v="2261"/>
    <s v="Cambio de minutos en Celulares"/>
    <s v="Castro Moreno, Claudio Francisco, CAM"/>
    <d v="2013-11-13T00:00:00"/>
    <x v="0"/>
    <d v="2013-11-13T00:00:00"/>
    <x v="23"/>
    <x v="2"/>
    <x v="4"/>
    <x v="0"/>
    <d v="2013-11-14T00:00:00"/>
    <x v="2"/>
    <x v="49"/>
    <x v="11"/>
    <x v="0"/>
    <m/>
  </r>
  <r>
    <n v="2260"/>
    <s v="Celular Traine"/>
    <s v="Abarca Vargas, Carlos, CAM"/>
    <d v="2013-11-07T00:00:00"/>
    <x v="0"/>
    <d v="2013-11-13T00:00:00"/>
    <x v="12"/>
    <x v="2"/>
    <x v="4"/>
    <x v="3"/>
    <d v="2013-11-18T00:00:00"/>
    <x v="2"/>
    <x v="48"/>
    <x v="11"/>
    <x v="0"/>
    <m/>
  </r>
  <r>
    <n v="2259"/>
    <s v="Celular Trainee"/>
    <s v="Abarca Vargas, Carlos, CAM"/>
    <d v="2013-11-07T00:00:00"/>
    <x v="0"/>
    <d v="2013-11-14T00:00:00"/>
    <x v="12"/>
    <x v="2"/>
    <x v="4"/>
    <x v="3"/>
    <d v="2013-11-18T00:00:00"/>
    <x v="2"/>
    <x v="48"/>
    <x v="11"/>
    <x v="0"/>
    <m/>
  </r>
  <r>
    <n v="2258"/>
    <s v="celulares  trainee"/>
    <s v="Abarca Vargas, Carlos, CAM"/>
    <d v="2013-11-07T00:00:00"/>
    <x v="0"/>
    <d v="2013-11-14T00:00:00"/>
    <x v="12"/>
    <x v="2"/>
    <x v="4"/>
    <x v="3"/>
    <d v="2013-11-18T00:00:00"/>
    <x v="2"/>
    <x v="48"/>
    <x v="11"/>
    <x v="0"/>
    <m/>
  </r>
  <r>
    <n v="2257"/>
    <s v="Solicitud Nueva Simcard - Abonado 63101200"/>
    <s v="Belmar Ramirez, Nelson Andres, CAM"/>
    <d v="2013-11-13T00:00:00"/>
    <x v="0"/>
    <d v="2013-11-18T00:00:00"/>
    <x v="12"/>
    <x v="2"/>
    <x v="4"/>
    <x v="3"/>
    <d v="2013-11-22T00:00:00"/>
    <x v="2"/>
    <x v="48"/>
    <x v="11"/>
    <x v="0"/>
    <m/>
  </r>
  <r>
    <n v="2256"/>
    <s v="Plataformar PC Ing. Proy. - 32 a 64 bits RSML"/>
    <s v="Abarca Cerda, Cristian Andres, CAM"/>
    <d v="2013-11-13T00:00:00"/>
    <x v="0"/>
    <d v="2013-11-13T00:00:00"/>
    <x v="25"/>
    <x v="2"/>
    <x v="4"/>
    <x v="1"/>
    <d v="2013-11-18T00:00:00"/>
    <x v="2"/>
    <x v="48"/>
    <x v="11"/>
    <x v="0"/>
    <m/>
  </r>
  <r>
    <n v="2255"/>
    <s v="Reiniciar Contraseña"/>
    <s v="Canales Vega, Pablo Andres, EXTERNO"/>
    <d v="2013-11-13T00:00:00"/>
    <x v="0"/>
    <d v="2013-11-13T00:00:00"/>
    <x v="0"/>
    <x v="2"/>
    <x v="4"/>
    <x v="0"/>
    <d v="2013-11-14T00:00:00"/>
    <x v="2"/>
    <x v="49"/>
    <x v="11"/>
    <x v="0"/>
    <m/>
  </r>
  <r>
    <n v="2254"/>
    <s v="Asignar Anexo Fijo"/>
    <s v="Abarca Cerda, Cristian Andres, CAM"/>
    <d v="2013-11-13T00:00:00"/>
    <x v="0"/>
    <d v="2013-11-13T00:00:00"/>
    <x v="2"/>
    <x v="2"/>
    <x v="4"/>
    <x v="0"/>
    <d v="2013-11-14T00:00:00"/>
    <x v="2"/>
    <x v="49"/>
    <x v="11"/>
    <x v="0"/>
    <m/>
  </r>
  <r>
    <n v="2253"/>
    <s v="cargador pc señor Winkler"/>
    <s v="Caraa Carraha, Paula, CAM"/>
    <d v="2013-11-08T00:00:00"/>
    <x v="0"/>
    <d v="2013-11-13T00:00:00"/>
    <x v="9"/>
    <x v="2"/>
    <x v="4"/>
    <x v="2"/>
    <d v="2013-11-22T00:00:00"/>
    <x v="2"/>
    <x v="48"/>
    <x v="11"/>
    <x v="0"/>
    <m/>
  </r>
  <r>
    <n v="2252"/>
    <s v="Aumento minutos pediente"/>
    <s v="Medrano Ortega, Mario Ariel, CAM"/>
    <d v="2013-11-12T00:00:00"/>
    <x v="0"/>
    <d v="2013-11-13T00:00:00"/>
    <x v="23"/>
    <x v="2"/>
    <x v="4"/>
    <x v="0"/>
    <d v="2013-11-13T00:00:00"/>
    <x v="2"/>
    <x v="49"/>
    <x v="11"/>
    <x v="0"/>
    <m/>
  </r>
  <r>
    <n v="2251"/>
    <s v="Subir minutos Héctor Pavez"/>
    <s v="Abrigo Elgueda, Juan Andres, CAM"/>
    <d v="2013-11-13T00:00:00"/>
    <x v="0"/>
    <d v="2013-11-13T00:00:00"/>
    <x v="23"/>
    <x v="2"/>
    <x v="4"/>
    <x v="0"/>
    <d v="2013-11-14T00:00:00"/>
    <x v="2"/>
    <x v="49"/>
    <x v="11"/>
    <x v="0"/>
    <m/>
  </r>
  <r>
    <n v="2250"/>
    <s v="Aumento Minutos Vladimir Sepúlveda"/>
    <s v="Abrigo Elgueda, Juan Andres, CAM"/>
    <d v="2013-11-13T00:00:00"/>
    <x v="0"/>
    <d v="2013-11-13T00:00:00"/>
    <x v="23"/>
    <x v="2"/>
    <x v="4"/>
    <x v="0"/>
    <d v="2013-11-14T00:00:00"/>
    <x v="2"/>
    <x v="49"/>
    <x v="11"/>
    <x v="0"/>
    <m/>
  </r>
  <r>
    <n v="2249"/>
    <s v="oporte a usuarios oracle - problemas con el servdor de oracle antiguo."/>
    <s v="Salas Redondo, Luis Miguel, CAM"/>
    <d v="2013-11-13T00:00:00"/>
    <x v="0"/>
    <d v="2013-11-13T00:00:00"/>
    <x v="5"/>
    <x v="2"/>
    <x v="4"/>
    <x v="0"/>
    <d v="2013-11-14T00:00:00"/>
    <x v="2"/>
    <x v="49"/>
    <x v="11"/>
    <x v="0"/>
    <m/>
  </r>
  <r>
    <n v="2248"/>
    <s v="Solicita minutos adicionales a celular Michel Castro"/>
    <s v="Castro Morales, Michel Fabian, CAM"/>
    <d v="2013-11-13T00:00:00"/>
    <x v="0"/>
    <d v="2013-11-13T00:00:00"/>
    <x v="23"/>
    <x v="2"/>
    <x v="4"/>
    <x v="0"/>
    <d v="2013-11-14T00:00:00"/>
    <x v="2"/>
    <x v="49"/>
    <x v="11"/>
    <x v="0"/>
    <m/>
  </r>
  <r>
    <n v="2247"/>
    <s v="Descarga video"/>
    <s v="Meza Madariaga, Daniella Fernanda, CAM"/>
    <d v="2013-11-13T00:00:00"/>
    <x v="0"/>
    <d v="2013-11-13T00:00:00"/>
    <x v="7"/>
    <x v="2"/>
    <x v="4"/>
    <x v="0"/>
    <d v="2013-11-14T00:00:00"/>
    <x v="2"/>
    <x v="49"/>
    <x v="11"/>
    <x v="0"/>
    <m/>
  </r>
  <r>
    <n v="2246"/>
    <s v="Plataformar NTB - OP JMB"/>
    <s v="Garay Espinoza, Jorge Andres, CAM"/>
    <d v="2013-11-13T00:00:00"/>
    <x v="0"/>
    <d v="2013-11-13T00:00:00"/>
    <x v="20"/>
    <x v="2"/>
    <x v="4"/>
    <x v="5"/>
    <d v="2013-11-19T00:00:00"/>
    <x v="2"/>
    <x v="48"/>
    <x v="11"/>
    <x v="0"/>
    <m/>
  </r>
  <r>
    <n v="2245"/>
    <s v="Desbloquear página web"/>
    <s v="Bascuñan Reyes, Juan Ignacio, CAM"/>
    <d v="2013-11-13T00:00:00"/>
    <x v="0"/>
    <d v="2013-11-13T00:00:00"/>
    <x v="7"/>
    <x v="2"/>
    <x v="4"/>
    <x v="0"/>
    <d v="2013-11-14T00:00:00"/>
    <x v="2"/>
    <x v="49"/>
    <x v="11"/>
    <x v="0"/>
    <m/>
  </r>
  <r>
    <n v="2244"/>
    <s v="Aumento Minutos - Abonado 6 334 44 50"/>
    <s v="Vergara Belmar, Jaime Antonio, CAM"/>
    <d v="2013-11-13T00:00:00"/>
    <x v="0"/>
    <d v="2013-11-13T00:00:00"/>
    <x v="23"/>
    <x v="2"/>
    <x v="4"/>
    <x v="0"/>
    <d v="2013-11-14T00:00:00"/>
    <x v="2"/>
    <x v="49"/>
    <x v="11"/>
    <x v="0"/>
    <m/>
  </r>
  <r>
    <n v="2243"/>
    <s v="LENTITUD NAVIGATOR"/>
    <s v="Castro Mery,Yeimei, CAM"/>
    <d v="2013-11-13T00:00:00"/>
    <x v="0"/>
    <d v="2013-11-13T00:00:00"/>
    <x v="24"/>
    <x v="2"/>
    <x v="4"/>
    <x v="0"/>
    <d v="2013-11-14T00:00:00"/>
    <x v="2"/>
    <x v="49"/>
    <x v="11"/>
    <x v="0"/>
    <m/>
  </r>
  <r>
    <n v="2242"/>
    <s v="Acceso a Oracle Version Ambiente EBSCAMPROD."/>
    <s v="Carrasco Briones, Rodrigo, CAM"/>
    <d v="2013-11-13T00:00:00"/>
    <x v="0"/>
    <d v="2013-11-13T00:00:00"/>
    <x v="5"/>
    <x v="2"/>
    <x v="4"/>
    <x v="0"/>
    <d v="2013-11-14T00:00:00"/>
    <x v="2"/>
    <x v="49"/>
    <x v="11"/>
    <x v="0"/>
    <m/>
  </r>
  <r>
    <n v="2241"/>
    <s v="Carga de minutos"/>
    <s v="Bascuñan Reyes, Juan Ignacio, CAM"/>
    <d v="2013-11-13T00:00:00"/>
    <x v="0"/>
    <d v="2013-11-13T00:00:00"/>
    <x v="23"/>
    <x v="2"/>
    <x v="4"/>
    <x v="0"/>
    <d v="2013-11-14T00:00:00"/>
    <x v="2"/>
    <x v="49"/>
    <x v="11"/>
    <x v="0"/>
    <m/>
  </r>
  <r>
    <n v="2240"/>
    <s v="Solicita reposicion de minutos "/>
    <s v="Pavez Torres, Hector Alejandro, CAM"/>
    <d v="2013-11-13T00:00:00"/>
    <x v="0"/>
    <d v="2013-11-13T00:00:00"/>
    <x v="23"/>
    <x v="2"/>
    <x v="4"/>
    <x v="0"/>
    <d v="2013-11-14T00:00:00"/>
    <x v="2"/>
    <x v="49"/>
    <x v="11"/>
    <x v="0"/>
    <m/>
  </r>
  <r>
    <n v="2239"/>
    <s v="Atributos Perfiles TS PayRoll"/>
    <s v="Jara San Martin, Rene Mauricio, CAM"/>
    <d v="2013-11-13T00:00:00"/>
    <x v="0"/>
    <d v="2013-11-13T00:00:00"/>
    <x v="8"/>
    <x v="2"/>
    <x v="4"/>
    <x v="0"/>
    <d v="2013-11-14T00:00:00"/>
    <x v="2"/>
    <x v="49"/>
    <x v="11"/>
    <x v="0"/>
    <m/>
  </r>
  <r>
    <n v="2238"/>
    <s v="Solicita minutos"/>
    <s v="Zarate Avila, Moises, CAM"/>
    <d v="2013-11-13T00:00:00"/>
    <x v="0"/>
    <d v="2013-11-13T00:00:00"/>
    <x v="23"/>
    <x v="2"/>
    <x v="4"/>
    <x v="0"/>
    <d v="2013-11-14T00:00:00"/>
    <x v="2"/>
    <x v="49"/>
    <x v="11"/>
    <x v="0"/>
    <m/>
  </r>
  <r>
    <n v="2237"/>
    <s v="Minutos On Net"/>
    <s v="Abarca Cerda, Cristian Andres, CAM"/>
    <d v="2013-11-12T00:00:00"/>
    <x v="0"/>
    <d v="2013-11-12T00:00:00"/>
    <x v="23"/>
    <x v="2"/>
    <x v="4"/>
    <x v="0"/>
    <d v="2013-11-13T00:00:00"/>
    <x v="2"/>
    <x v="49"/>
    <x v="11"/>
    <x v="0"/>
    <m/>
  </r>
  <r>
    <n v="2236"/>
    <s v="SOLICITUD TONER IMPRESORA"/>
    <s v="Carrasco Velarde, Luis Alberto, CAM"/>
    <d v="2013-11-13T00:00:00"/>
    <x v="0"/>
    <d v="2013-11-13T00:00:00"/>
    <x v="3"/>
    <x v="2"/>
    <x v="4"/>
    <x v="0"/>
    <d v="2013-11-14T00:00:00"/>
    <x v="2"/>
    <x v="49"/>
    <x v="11"/>
    <x v="0"/>
    <m/>
  </r>
  <r>
    <n v="2235"/>
    <s v="TICKET 768902 - CUENTA DE RED ALTA "/>
    <s v="Dossi Muñoz, Carolina, CAM"/>
    <d v="2013-11-12T00:00:00"/>
    <x v="0"/>
    <d v="2013-11-12T00:00:00"/>
    <x v="0"/>
    <x v="2"/>
    <x v="4"/>
    <x v="0"/>
    <d v="2013-11-13T00:00:00"/>
    <x v="2"/>
    <x v="49"/>
    <x v="11"/>
    <x v="0"/>
    <m/>
  </r>
  <r>
    <n v="2234"/>
    <s v="Plataformar PC OP. - Ing. Proyectos WAVB"/>
    <s v="Abarca Cerda, Cristian Andres, CAM"/>
    <d v="2013-11-12T00:00:00"/>
    <x v="0"/>
    <d v="2013-11-12T00:00:00"/>
    <x v="20"/>
    <x v="2"/>
    <x v="4"/>
    <x v="5"/>
    <d v="2013-11-18T00:00:00"/>
    <x v="2"/>
    <x v="48"/>
    <x v="11"/>
    <x v="0"/>
    <m/>
  </r>
  <r>
    <n v="2233"/>
    <s v="Problemas para pagina"/>
    <s v="Salazar Acuña, Ivan Andrés, CAM"/>
    <d v="2013-11-12T00:00:00"/>
    <x v="0"/>
    <d v="2013-11-12T00:00:00"/>
    <x v="7"/>
    <x v="2"/>
    <x v="4"/>
    <x v="0"/>
    <d v="2013-11-13T00:00:00"/>
    <x v="2"/>
    <x v="49"/>
    <x v="11"/>
    <x v="0"/>
    <m/>
  </r>
  <r>
    <n v="2232"/>
    <s v="Link Dropbox"/>
    <s v="Garrido Fredes, Eduardo Adrian, CAM"/>
    <d v="2013-11-12T00:00:00"/>
    <x v="0"/>
    <d v="2013-11-12T00:00:00"/>
    <x v="7"/>
    <x v="2"/>
    <x v="4"/>
    <x v="0"/>
    <d v="2013-11-13T00:00:00"/>
    <x v="2"/>
    <x v="49"/>
    <x v="11"/>
    <x v="0"/>
    <m/>
  </r>
  <r>
    <n v="2231"/>
    <s v="Cambio id de correo electrónico"/>
    <s v="Jara San Martin, Rene Mauricio, CAM"/>
    <d v="2013-11-12T00:00:00"/>
    <x v="0"/>
    <d v="2013-11-12T00:00:00"/>
    <x v="0"/>
    <x v="2"/>
    <x v="4"/>
    <x v="0"/>
    <d v="2013-11-13T00:00:00"/>
    <x v="2"/>
    <x v="49"/>
    <x v="11"/>
    <x v="0"/>
    <m/>
  </r>
  <r>
    <n v="2230"/>
    <s v="Dar de alta equipo en el AD"/>
    <s v="Técnico Mesa de Ayuda, Externo"/>
    <d v="2013-11-12T00:00:00"/>
    <x v="0"/>
    <d v="2013-11-13T00:00:00"/>
    <x v="0"/>
    <x v="2"/>
    <x v="4"/>
    <x v="0"/>
    <d v="2013-11-13T00:00:00"/>
    <x v="2"/>
    <x v="49"/>
    <x v="11"/>
    <x v="0"/>
    <m/>
  </r>
  <r>
    <n v="2229"/>
    <s v="Minutos Celular"/>
    <s v="Palma Campos, Alejandra Beatriz, CAM"/>
    <d v="2013-11-13T00:00:00"/>
    <x v="0"/>
    <d v="2013-11-13T00:00:00"/>
    <x v="23"/>
    <x v="2"/>
    <x v="4"/>
    <x v="0"/>
    <d v="2013-11-14T00:00:00"/>
    <x v="2"/>
    <x v="49"/>
    <x v="11"/>
    <x v="0"/>
    <m/>
  </r>
  <r>
    <n v="2228"/>
    <s v="Minutos Celular"/>
    <s v="Palma Campos, Alejandra Beatriz, CAM"/>
    <d v="2013-11-13T00:00:00"/>
    <x v="0"/>
    <d v="2013-11-13T00:00:00"/>
    <x v="23"/>
    <x v="2"/>
    <x v="4"/>
    <x v="0"/>
    <d v="2013-11-14T00:00:00"/>
    <x v="2"/>
    <x v="49"/>
    <x v="11"/>
    <x v="0"/>
    <m/>
  </r>
  <r>
    <n v="2227"/>
    <s v="Minutos Celular J. Abrigo"/>
    <s v="Abrigo Elgueda, Juan Andres, CAM"/>
    <d v="2013-11-12T00:00:00"/>
    <x v="0"/>
    <d v="2013-11-12T00:00:00"/>
    <x v="23"/>
    <x v="2"/>
    <x v="4"/>
    <x v="0"/>
    <d v="2013-11-13T00:00:00"/>
    <x v="2"/>
    <x v="49"/>
    <x v="11"/>
    <x v="0"/>
    <m/>
  </r>
  <r>
    <n v="2226"/>
    <s v="Abono 90158529"/>
    <s v="Mena Guajardo, Erica Del Pilar, CAM"/>
    <d v="2013-11-12T00:00:00"/>
    <x v="0"/>
    <d v="2013-11-12T00:00:00"/>
    <x v="23"/>
    <x v="2"/>
    <x v="4"/>
    <x v="0"/>
    <d v="2013-11-13T00:00:00"/>
    <x v="2"/>
    <x v="49"/>
    <x v="11"/>
    <x v="0"/>
    <m/>
  </r>
  <r>
    <n v="2225"/>
    <s v="Activación de Minutos "/>
    <s v="Ramirez Vergara, Joseline, CAM"/>
    <d v="2013-11-11T00:00:00"/>
    <x v="0"/>
    <d v="2013-11-11T00:00:00"/>
    <x v="23"/>
    <x v="2"/>
    <x v="4"/>
    <x v="0"/>
    <d v="2013-11-12T00:00:00"/>
    <x v="2"/>
    <x v="49"/>
    <x v="11"/>
    <x v="0"/>
    <m/>
  </r>
  <r>
    <n v="2224"/>
    <s v="Reposición de minutos en telefono de Vladimir Sepulveda"/>
    <s v="Neculhueque Silva, Juan Arturo, CAM"/>
    <d v="2013-11-11T00:00:00"/>
    <x v="0"/>
    <d v="2013-11-11T00:00:00"/>
    <x v="23"/>
    <x v="2"/>
    <x v="4"/>
    <x v="0"/>
    <d v="2013-11-12T00:00:00"/>
    <x v="2"/>
    <x v="49"/>
    <x v="11"/>
    <x v="0"/>
    <m/>
  </r>
  <r>
    <n v="2223"/>
    <s v="Plataformar PC OP. - Urbanizaciones WAVB"/>
    <s v="Vargas Baez, Waldemar Abelardo, CAM"/>
    <d v="2013-11-12T00:00:00"/>
    <x v="0"/>
    <d v="2013-11-12T00:00:00"/>
    <x v="20"/>
    <x v="2"/>
    <x v="4"/>
    <x v="5"/>
    <d v="2013-11-18T00:00:00"/>
    <x v="2"/>
    <x v="48"/>
    <x v="11"/>
    <x v="0"/>
    <m/>
  </r>
  <r>
    <n v="2222"/>
    <s v="favor devolver los minutos pediente"/>
    <s v="Medrano Ortega, Mario Ariel, CAM"/>
    <d v="2013-11-12T00:00:00"/>
    <x v="0"/>
    <d v="2013-11-12T00:00:00"/>
    <x v="23"/>
    <x v="2"/>
    <x v="4"/>
    <x v="0"/>
    <d v="2013-11-13T00:00:00"/>
    <x v="2"/>
    <x v="49"/>
    <x v="11"/>
    <x v="0"/>
    <m/>
  </r>
  <r>
    <n v="2221"/>
    <s v="Asignación de minutos"/>
    <s v="Sepulveda Badillo, Nicolas Alejandro, CAM"/>
    <d v="2013-11-12T00:00:00"/>
    <x v="0"/>
    <d v="2013-11-12T00:00:00"/>
    <x v="23"/>
    <x v="2"/>
    <x v="4"/>
    <x v="0"/>
    <d v="2013-11-13T00:00:00"/>
    <x v="2"/>
    <x v="49"/>
    <x v="11"/>
    <x v="0"/>
    <m/>
  </r>
  <r>
    <n v="2220"/>
    <s v="Aumento Minutos - Abonado 7 431 72 34"/>
    <s v="Vergara Belmar, Jaime Antonio, CAM"/>
    <d v="2013-11-12T00:00:00"/>
    <x v="0"/>
    <d v="2013-11-12T00:00:00"/>
    <x v="23"/>
    <x v="2"/>
    <x v="4"/>
    <x v="0"/>
    <d v="2013-11-13T00:00:00"/>
    <x v="2"/>
    <x v="49"/>
    <x v="11"/>
    <x v="0"/>
    <m/>
  </r>
  <r>
    <n v="2219"/>
    <s v="Edificio  Rectoría Universidad  de Los Andes ( ACLARACION  CCDD Y CONTROL CENTRALIZADO)"/>
    <s v="Paredes Aravena, Rodrigo Alexis, CAM"/>
    <d v="2013-11-12T00:00:00"/>
    <x v="0"/>
    <d v="2013-11-12T00:00:00"/>
    <x v="7"/>
    <x v="2"/>
    <x v="4"/>
    <x v="0"/>
    <d v="2013-11-13T00:00:00"/>
    <x v="2"/>
    <x v="49"/>
    <x v="11"/>
    <x v="0"/>
    <m/>
  </r>
  <r>
    <n v="2218"/>
    <s v="Alerta de seguridad"/>
    <s v="Orellana Flores, Jose Manuel, CAM"/>
    <d v="2013-11-12T00:00:00"/>
    <x v="0"/>
    <d v="2013-11-12T00:00:00"/>
    <x v="8"/>
    <x v="2"/>
    <x v="4"/>
    <x v="0"/>
    <d v="2013-11-13T00:00:00"/>
    <x v="2"/>
    <x v="49"/>
    <x v="11"/>
    <x v="0"/>
    <m/>
  </r>
  <r>
    <n v="2217"/>
    <s v="Cesion de LIneas ENTEL"/>
    <s v="Salas Redondo, Luis Miguel, CAM"/>
    <d v="2013-11-12T00:00:00"/>
    <x v="0"/>
    <d v="2013-11-12T00:00:00"/>
    <x v="15"/>
    <x v="2"/>
    <x v="4"/>
    <x v="4"/>
    <d v="2014-04-04T00:00:00"/>
    <x v="0"/>
    <x v="31"/>
    <x v="8"/>
    <x v="0"/>
    <m/>
  </r>
  <r>
    <n v="2216"/>
    <s v="Minutos Celular"/>
    <s v="Palma Campos, Alejandra Beatriz, CAM"/>
    <d v="2013-11-12T00:00:00"/>
    <x v="0"/>
    <d v="2013-11-12T00:00:00"/>
    <x v="23"/>
    <x v="2"/>
    <x v="4"/>
    <x v="0"/>
    <d v="2013-11-13T00:00:00"/>
    <x v="2"/>
    <x v="49"/>
    <x v="11"/>
    <x v="0"/>
    <m/>
  </r>
  <r>
    <n v="2215"/>
    <s v="Traslado provisorio Anexo 7509"/>
    <s v="Elgueta Rojas, Deborah Lisset, CAM"/>
    <d v="2013-11-08T00:00:00"/>
    <x v="0"/>
    <d v="2013-11-08T00:00:00"/>
    <x v="2"/>
    <x v="2"/>
    <x v="4"/>
    <x v="0"/>
    <d v="2013-11-11T00:00:00"/>
    <x v="2"/>
    <x v="49"/>
    <x v="11"/>
    <x v="0"/>
    <m/>
  </r>
  <r>
    <n v="2214"/>
    <s v="Minutos Celular"/>
    <s v="Palma Campos, Alejandra Beatriz, CAM"/>
    <d v="2013-11-12T00:00:00"/>
    <x v="0"/>
    <d v="2013-11-12T00:00:00"/>
    <x v="23"/>
    <x v="2"/>
    <x v="4"/>
    <x v="0"/>
    <d v="2013-11-13T00:00:00"/>
    <x v="2"/>
    <x v="49"/>
    <x v="11"/>
    <x v="0"/>
    <m/>
  </r>
  <r>
    <n v="2213"/>
    <s v="Minutos On Net 94691356"/>
    <s v="Duarte Fuentes, Luis Alfredo, CAM"/>
    <d v="2013-11-08T00:00:00"/>
    <x v="0"/>
    <d v="2013-11-08T00:00:00"/>
    <x v="23"/>
    <x v="2"/>
    <x v="4"/>
    <x v="0"/>
    <d v="2013-11-11T00:00:00"/>
    <x v="2"/>
    <x v="49"/>
    <x v="11"/>
    <x v="0"/>
    <m/>
  </r>
  <r>
    <n v="2212"/>
    <s v="Habilitación Roaming entre 12/11 y 14/11"/>
    <s v="Gonzalez Soto, Javier Alejandro, CAM"/>
    <d v="2013-11-12T00:00:00"/>
    <x v="0"/>
    <d v="2013-11-12T00:00:00"/>
    <x v="18"/>
    <x v="2"/>
    <x v="4"/>
    <x v="0"/>
    <d v="2013-11-13T00:00:00"/>
    <x v="2"/>
    <x v="49"/>
    <x v="11"/>
    <x v="0"/>
    <m/>
  </r>
  <r>
    <n v="2211"/>
    <s v="Minutos Celular"/>
    <s v="Abarca Cerda, Cristian Andres, CAM"/>
    <d v="2013-11-06T00:00:00"/>
    <x v="0"/>
    <d v="2013-11-06T00:00:00"/>
    <x v="23"/>
    <x v="2"/>
    <x v="4"/>
    <x v="0"/>
    <d v="2013-11-07T00:00:00"/>
    <x v="2"/>
    <x v="50"/>
    <x v="11"/>
    <x v="0"/>
    <m/>
  </r>
  <r>
    <n v="2210"/>
    <s v="Aumento capacidad de buzón Outlook"/>
    <s v="Jara San Martin, Rene Mauricio, CAM"/>
    <d v="2013-11-07T00:00:00"/>
    <x v="0"/>
    <d v="2013-11-07T00:00:00"/>
    <x v="0"/>
    <x v="2"/>
    <x v="4"/>
    <x v="0"/>
    <d v="2013-11-08T00:00:00"/>
    <x v="2"/>
    <x v="50"/>
    <x v="11"/>
    <x v="0"/>
    <m/>
  </r>
  <r>
    <n v="2209"/>
    <s v="Telefono Sin minutos al parece"/>
    <s v="Barraza Ramos, Boris, CAM"/>
    <d v="2013-11-07T00:00:00"/>
    <x v="0"/>
    <d v="2013-11-07T00:00:00"/>
    <x v="23"/>
    <x v="2"/>
    <x v="4"/>
    <x v="0"/>
    <d v="2013-11-08T00:00:00"/>
    <x v="2"/>
    <x v="50"/>
    <x v="11"/>
    <x v="0"/>
    <m/>
  </r>
  <r>
    <n v="2208"/>
    <s v="Acceso nube"/>
    <s v="Meza Madariaga, Daniella Fernanda, CAM"/>
    <d v="2013-11-12T00:00:00"/>
    <x v="0"/>
    <d v="2013-11-12T00:00:00"/>
    <x v="7"/>
    <x v="2"/>
    <x v="4"/>
    <x v="0"/>
    <d v="2013-11-13T00:00:00"/>
    <x v="2"/>
    <x v="49"/>
    <x v="11"/>
    <x v="0"/>
    <m/>
  </r>
  <r>
    <n v="2207"/>
    <s v="Favor habilitar acceso PC CH-110667 (CL159639401) "/>
    <s v="Monardes Letelier, Israel Rodolfo, CAM"/>
    <d v="2013-11-11T00:00:00"/>
    <x v="0"/>
    <d v="2013-11-11T00:00:00"/>
    <x v="0"/>
    <x v="2"/>
    <x v="4"/>
    <x v="0"/>
    <d v="2013-11-12T00:00:00"/>
    <x v="2"/>
    <x v="49"/>
    <x v="11"/>
    <x v="0"/>
    <m/>
  </r>
  <r>
    <n v="2206"/>
    <s v="asigne una clave provisoria en Oracle "/>
    <s v="Carrasco Briones, Rodrigo, CAM"/>
    <d v="2013-11-11T00:00:00"/>
    <x v="0"/>
    <d v="2013-11-12T00:00:00"/>
    <x v="21"/>
    <x v="2"/>
    <x v="4"/>
    <x v="0"/>
    <d v="2013-11-12T00:00:00"/>
    <x v="2"/>
    <x v="49"/>
    <x v="11"/>
    <x v="0"/>
    <m/>
  </r>
  <r>
    <n v="2205"/>
    <s v="Validación Inventario Rotativo."/>
    <s v="Carrasco Briones, Rodrigo, CAM"/>
    <d v="2013-11-12T00:00:00"/>
    <x v="0"/>
    <d v="2013-11-12T00:00:00"/>
    <x v="20"/>
    <x v="2"/>
    <x v="4"/>
    <x v="5"/>
    <d v="2013-11-18T00:00:00"/>
    <x v="2"/>
    <x v="48"/>
    <x v="11"/>
    <x v="0"/>
    <m/>
  </r>
  <r>
    <n v="2204"/>
    <s v="acceso a oracle (instalación de java)"/>
    <s v="Jara San Martin, Rene Mauricio, CAM"/>
    <d v="2013-11-12T00:00:00"/>
    <x v="0"/>
    <d v="2013-11-12T00:00:00"/>
    <x v="8"/>
    <x v="2"/>
    <x v="4"/>
    <x v="0"/>
    <d v="2013-11-13T00:00:00"/>
    <x v="2"/>
    <x v="49"/>
    <x v="11"/>
    <x v="0"/>
    <m/>
  </r>
  <r>
    <n v="2203"/>
    <s v="Activación de Minutos "/>
    <s v="Pacheco Pinto, Alex  CAM"/>
    <d v="2013-11-12T00:00:00"/>
    <x v="0"/>
    <d v="2013-11-12T00:00:00"/>
    <x v="23"/>
    <x v="2"/>
    <x v="4"/>
    <x v="0"/>
    <d v="2013-11-13T00:00:00"/>
    <x v="2"/>
    <x v="49"/>
    <x v="11"/>
    <x v="0"/>
    <m/>
  </r>
  <r>
    <n v="2202"/>
    <s v="Restitución de minutos on-net"/>
    <s v="Elgueta Rojas, Deborah Lisset, CAM"/>
    <d v="2013-11-12T00:00:00"/>
    <x v="0"/>
    <d v="2013-11-12T00:00:00"/>
    <x v="23"/>
    <x v="2"/>
    <x v="4"/>
    <x v="0"/>
    <d v="2013-11-13T00:00:00"/>
    <x v="2"/>
    <x v="49"/>
    <x v="11"/>
    <x v="0"/>
    <m/>
  </r>
  <r>
    <n v="2201"/>
    <s v="Cuenta Bloqueada. Ticket Nº 26921"/>
    <s v="Soto Guzman, Jeannette del Carmen, CAM"/>
    <d v="2013-11-12T00:00:00"/>
    <x v="0"/>
    <d v="2013-11-12T00:00:00"/>
    <x v="0"/>
    <x v="2"/>
    <x v="4"/>
    <x v="0"/>
    <d v="2013-11-13T00:00:00"/>
    <x v="2"/>
    <x v="49"/>
    <x v="11"/>
    <x v="0"/>
    <m/>
  </r>
  <r>
    <n v="2200"/>
    <s v="Telefono"/>
    <s v="Hueraman Garrido, Carlos, EXTERNO"/>
    <d v="2013-11-11T00:00:00"/>
    <x v="0"/>
    <d v="2013-11-11T00:00:00"/>
    <x v="2"/>
    <x v="2"/>
    <x v="4"/>
    <x v="0"/>
    <d v="2013-11-12T00:00:00"/>
    <x v="2"/>
    <x v="49"/>
    <x v="11"/>
    <x v="0"/>
    <m/>
  </r>
  <r>
    <n v="2199"/>
    <s v="Aumento Minutos - Abonado 7 477 59 31"/>
    <s v="Vergara Belmar, Jaime Antonio, CAM"/>
    <d v="2013-11-11T00:00:00"/>
    <x v="0"/>
    <d v="2013-11-11T00:00:00"/>
    <x v="23"/>
    <x v="2"/>
    <x v="4"/>
    <x v="0"/>
    <d v="2013-11-12T00:00:00"/>
    <x v="2"/>
    <x v="49"/>
    <x v="11"/>
    <x v="0"/>
    <m/>
  </r>
  <r>
    <n v="2198"/>
    <s v="Reiniciar Contraseña de Red"/>
    <s v="Bravo Contanzo, Jaime, CAM"/>
    <d v="2013-11-11T00:00:00"/>
    <x v="0"/>
    <d v="2013-11-11T00:00:00"/>
    <x v="0"/>
    <x v="2"/>
    <x v="4"/>
    <x v="0"/>
    <d v="2013-11-12T00:00:00"/>
    <x v="2"/>
    <x v="49"/>
    <x v="11"/>
    <x v="0"/>
    <m/>
  </r>
  <r>
    <n v="2197"/>
    <s v="Inválido:: El restablecimiento de contraseñas requiere aprobación."/>
    <s v="Pajkuric Bustos, Ernesto Andrés, CAM"/>
    <d v="2013-11-11T00:00:00"/>
    <x v="0"/>
    <d v="2013-11-11T00:00:00"/>
    <x v="5"/>
    <x v="2"/>
    <x v="4"/>
    <x v="0"/>
    <d v="2013-11-12T00:00:00"/>
    <x v="2"/>
    <x v="49"/>
    <x v="11"/>
    <x v="0"/>
    <m/>
  </r>
  <r>
    <n v="2196"/>
    <s v="Minutos"/>
    <s v="Pajkuric Bustos, Ernesto Andrés, CAM"/>
    <d v="2013-11-11T00:00:00"/>
    <x v="0"/>
    <d v="2013-11-11T00:00:00"/>
    <x v="23"/>
    <x v="2"/>
    <x v="4"/>
    <x v="0"/>
    <d v="2013-11-12T00:00:00"/>
    <x v="2"/>
    <x v="49"/>
    <x v="11"/>
    <x v="0"/>
    <m/>
  </r>
  <r>
    <n v="2195"/>
    <s v="PUNTO DE RED INHABILITADO"/>
    <s v="Elgueta Rojas, Deborah Lisset, CAM"/>
    <d v="2013-11-11T00:00:00"/>
    <x v="0"/>
    <d v="2013-11-11T00:00:00"/>
    <x v="19"/>
    <x v="2"/>
    <x v="4"/>
    <x v="1"/>
    <d v="2013-11-14T00:00:00"/>
    <x v="2"/>
    <x v="49"/>
    <x v="11"/>
    <x v="0"/>
    <m/>
  </r>
  <r>
    <n v="2194"/>
    <s v="Carga de minutos empresa"/>
    <s v="Sepulveda Salas, Vladimir Arnoldo, CAM"/>
    <d v="2013-11-11T00:00:00"/>
    <x v="0"/>
    <d v="2013-11-11T00:00:00"/>
    <x v="23"/>
    <x v="2"/>
    <x v="4"/>
    <x v="0"/>
    <d v="2013-11-12T00:00:00"/>
    <x v="2"/>
    <x v="49"/>
    <x v="11"/>
    <x v="0"/>
    <m/>
  </r>
  <r>
    <n v="2193"/>
    <s v=" Carga de minutos"/>
    <s v="Bascuñan Reyes, Juan Ignacio, CAM"/>
    <d v="2013-11-11T00:00:00"/>
    <x v="0"/>
    <d v="2013-11-11T00:00:00"/>
    <x v="23"/>
    <x v="2"/>
    <x v="4"/>
    <x v="0"/>
    <d v="2013-11-12T00:00:00"/>
    <x v="2"/>
    <x v="49"/>
    <x v="11"/>
    <x v="0"/>
    <m/>
  </r>
  <r>
    <n v="2192"/>
    <s v="Solicita reposicion de minutos"/>
    <s v="Pavez Torres, Hector Alejandro, CAM"/>
    <d v="2013-11-10T00:00:00"/>
    <x v="0"/>
    <d v="2013-11-10T00:00:00"/>
    <x v="23"/>
    <x v="2"/>
    <x v="4"/>
    <x v="0"/>
    <d v="2013-11-11T00:00:00"/>
    <x v="2"/>
    <x v="49"/>
    <x v="11"/>
    <x v="0"/>
    <m/>
  </r>
  <r>
    <n v="2191"/>
    <s v="Liberación minutos on net"/>
    <s v="Costa Campos, Juan, CAM"/>
    <d v="2013-11-10T00:00:00"/>
    <x v="0"/>
    <d v="2013-11-10T00:00:00"/>
    <x v="23"/>
    <x v="2"/>
    <x v="4"/>
    <x v="0"/>
    <d v="2013-11-11T00:00:00"/>
    <x v="2"/>
    <x v="49"/>
    <x v="11"/>
    <x v="0"/>
    <m/>
  </r>
  <r>
    <n v="2190"/>
    <s v="Teléfono celular 89207981 bloqueado  "/>
    <s v="Castro Marchant, Jorge, CAM"/>
    <d v="2013-11-08T00:00:00"/>
    <x v="0"/>
    <d v="2013-11-08T00:00:00"/>
    <x v="23"/>
    <x v="2"/>
    <x v="4"/>
    <x v="0"/>
    <d v="2013-11-11T00:00:00"/>
    <x v="2"/>
    <x v="49"/>
    <x v="11"/>
    <x v="0"/>
    <m/>
  </r>
  <r>
    <n v="2189"/>
    <s v="workflow, OC 300311018783"/>
    <s v="Medrano Ortega, Mario Ariel, CAM"/>
    <d v="2013-11-08T00:00:00"/>
    <x v="0"/>
    <d v="2013-11-11T00:00:00"/>
    <x v="5"/>
    <x v="2"/>
    <x v="4"/>
    <x v="0"/>
    <d v="2013-11-11T00:00:00"/>
    <x v="2"/>
    <x v="49"/>
    <x v="11"/>
    <x v="0"/>
    <m/>
  </r>
  <r>
    <n v="2188"/>
    <s v=" No la tengo en mi workflow"/>
    <s v="Medrano Ortega, Mario Ariel, CAM"/>
    <d v="2013-11-08T00:00:00"/>
    <x v="0"/>
    <d v="2013-11-11T00:00:00"/>
    <x v="5"/>
    <x v="2"/>
    <x v="4"/>
    <x v="0"/>
    <d v="2013-11-11T00:00:00"/>
    <x v="2"/>
    <x v="49"/>
    <x v="11"/>
    <x v="0"/>
    <m/>
  </r>
  <r>
    <n v="2187"/>
    <s v=" Reposición de minutos en telefono celular"/>
    <s v="Neculhueque Silva, Juan Arturo, CAM"/>
    <d v="2013-11-08T00:00:00"/>
    <x v="0"/>
    <d v="2013-11-11T00:00:00"/>
    <x v="23"/>
    <x v="2"/>
    <x v="4"/>
    <x v="0"/>
    <d v="2013-11-11T00:00:00"/>
    <x v="2"/>
    <x v="49"/>
    <x v="11"/>
    <x v="0"/>
    <m/>
  </r>
  <r>
    <n v="2186"/>
    <s v="Traslado provisorio Anexo 7509"/>
    <s v="Duarte Fuentes, Luis Alfredo, CAM"/>
    <d v="2013-11-08T00:00:00"/>
    <x v="0"/>
    <d v="2013-11-08T00:00:00"/>
    <x v="2"/>
    <x v="2"/>
    <x v="4"/>
    <x v="0"/>
    <d v="2013-11-11T00:00:00"/>
    <x v="2"/>
    <x v="49"/>
    <x v="11"/>
    <x v="0"/>
    <m/>
  </r>
  <r>
    <n v="2185"/>
    <s v="Alta de Equipo"/>
    <s v="Técnico Mesa de Ayuda, Externo"/>
    <d v="2013-11-08T00:00:00"/>
    <x v="0"/>
    <d v="2013-11-08T00:00:00"/>
    <x v="0"/>
    <x v="2"/>
    <x v="4"/>
    <x v="0"/>
    <d v="2013-11-11T00:00:00"/>
    <x v="2"/>
    <x v="49"/>
    <x v="11"/>
    <x v="0"/>
    <m/>
  </r>
  <r>
    <n v="2184"/>
    <s v="Minutos mes de noviembre"/>
    <s v="Castro Altamirano, Miguel Angel, CAM"/>
    <d v="2013-11-08T00:00:00"/>
    <x v="0"/>
    <d v="2013-11-08T00:00:00"/>
    <x v="23"/>
    <x v="2"/>
    <x v="4"/>
    <x v="0"/>
    <d v="2013-11-11T00:00:00"/>
    <x v="2"/>
    <x v="49"/>
    <x v="11"/>
    <x v="0"/>
    <m/>
  </r>
  <r>
    <n v="2183"/>
    <s v="Cargar minutos a mi celular"/>
    <s v="Bulnes Vergara, Marco Aurelio, CAM"/>
    <d v="2013-11-08T00:00:00"/>
    <x v="0"/>
    <d v="2013-11-08T00:00:00"/>
    <x v="23"/>
    <x v="2"/>
    <x v="4"/>
    <x v="0"/>
    <d v="2013-11-11T00:00:00"/>
    <x v="2"/>
    <x v="49"/>
    <x v="11"/>
    <x v="0"/>
    <m/>
  </r>
  <r>
    <n v="2182"/>
    <s v="Alta Cuenta Corporativa"/>
    <s v="Duarte Fuentes, Luis Alfredo, CAM"/>
    <d v="2013-11-08T00:00:00"/>
    <x v="0"/>
    <d v="2013-11-08T00:00:00"/>
    <x v="0"/>
    <x v="2"/>
    <x v="4"/>
    <x v="0"/>
    <d v="2013-11-11T00:00:00"/>
    <x v="2"/>
    <x v="49"/>
    <x v="11"/>
    <x v="0"/>
    <m/>
  </r>
  <r>
    <n v="2181"/>
    <s v="Plataformar NTB - GG SREM"/>
    <s v="Salas Redondo, Luis Miguel, CAM"/>
    <d v="2013-11-08T00:00:00"/>
    <x v="0"/>
    <d v="2013-11-11T00:00:00"/>
    <x v="20"/>
    <x v="2"/>
    <x v="4"/>
    <x v="5"/>
    <d v="2013-11-14T00:00:00"/>
    <x v="2"/>
    <x v="49"/>
    <x v="11"/>
    <x v="0"/>
    <m/>
  </r>
  <r>
    <n v="2180"/>
    <s v="Minutos  Celular"/>
    <s v="Palma Campos, Alejandra Beatriz, CAM"/>
    <d v="2013-11-08T00:00:00"/>
    <x v="0"/>
    <d v="2013-11-08T00:00:00"/>
    <x v="23"/>
    <x v="2"/>
    <x v="4"/>
    <x v="0"/>
    <d v="2013-11-11T00:00:00"/>
    <x v="2"/>
    <x v="49"/>
    <x v="11"/>
    <x v="0"/>
    <m/>
  </r>
  <r>
    <n v="2179"/>
    <s v="Minutos  Celular"/>
    <s v="Palma Campos, Alejandra Beatriz, CAM"/>
    <d v="2013-11-08T00:00:00"/>
    <x v="0"/>
    <d v="2013-11-08T00:00:00"/>
    <x v="23"/>
    <x v="2"/>
    <x v="4"/>
    <x v="0"/>
    <d v="2013-11-11T00:00:00"/>
    <x v="2"/>
    <x v="49"/>
    <x v="11"/>
    <x v="0"/>
    <m/>
  </r>
  <r>
    <n v="2178"/>
    <s v="INGRESO A ORACLE"/>
    <s v="Peñaloza Ordenes, Enrique Antonio, CAM"/>
    <d v="2013-11-11T00:00:00"/>
    <x v="0"/>
    <d v="2013-11-11T00:00:00"/>
    <x v="5"/>
    <x v="2"/>
    <x v="4"/>
    <x v="0"/>
    <d v="2013-11-12T00:00:00"/>
    <x v="2"/>
    <x v="49"/>
    <x v="11"/>
    <x v="0"/>
    <m/>
  </r>
  <r>
    <n v="2177"/>
    <s v="Payroll"/>
    <s v="Torrejón Osorio, Marcela Alejandra, CAM"/>
    <d v="2013-11-08T00:00:00"/>
    <x v="0"/>
    <d v="2013-11-08T00:00:00"/>
    <x v="7"/>
    <x v="2"/>
    <x v="4"/>
    <x v="0"/>
    <d v="2013-11-11T00:00:00"/>
    <x v="2"/>
    <x v="49"/>
    <x v="11"/>
    <x v="0"/>
    <m/>
  </r>
  <r>
    <n v="2176"/>
    <s v="Cargar minutos a mi celular"/>
    <s v="Bulnes Vergara, Marco Aurelio, CAM"/>
    <d v="2013-11-08T00:00:00"/>
    <x v="0"/>
    <d v="2013-11-08T00:00:00"/>
    <x v="23"/>
    <x v="2"/>
    <x v="4"/>
    <x v="0"/>
    <d v="2013-11-11T00:00:00"/>
    <x v="2"/>
    <x v="49"/>
    <x v="11"/>
    <x v="0"/>
    <m/>
  </r>
  <r>
    <n v="2175"/>
    <s v="Alta Estacion de Trabajo"/>
    <s v="Técnico Mesa de Ayuda, Externo"/>
    <d v="2013-11-08T00:00:00"/>
    <x v="0"/>
    <d v="2013-11-08T00:00:00"/>
    <x v="0"/>
    <x v="2"/>
    <x v="4"/>
    <x v="0"/>
    <d v="2013-11-11T00:00:00"/>
    <x v="2"/>
    <x v="49"/>
    <x v="11"/>
    <x v="0"/>
    <m/>
  </r>
  <r>
    <n v="2174"/>
    <s v="TICKET 768359 - EXCHANGE REGISTRO ALIAS"/>
    <s v="Abrigo Elgueda, Juan Andres, CAM"/>
    <d v="2013-11-08T00:00:00"/>
    <x v="0"/>
    <d v="2013-11-08T00:00:00"/>
    <x v="0"/>
    <x v="2"/>
    <x v="4"/>
    <x v="0"/>
    <d v="2013-11-11T00:00:00"/>
    <x v="2"/>
    <x v="49"/>
    <x v="11"/>
    <x v="0"/>
    <m/>
  </r>
  <r>
    <n v="2173"/>
    <s v="Carga minutos red"/>
    <s v="Matus Delgado, Katherine Andrea, CAM"/>
    <d v="2013-11-08T00:00:00"/>
    <x v="0"/>
    <d v="2013-11-08T00:00:00"/>
    <x v="23"/>
    <x v="2"/>
    <x v="4"/>
    <x v="0"/>
    <d v="2013-11-11T00:00:00"/>
    <x v="2"/>
    <x v="49"/>
    <x v="11"/>
    <x v="0"/>
    <m/>
  </r>
  <r>
    <n v="2172"/>
    <s v="Conexión TV - Equipo Fijo Francisco Cáceres"/>
    <s v="Caceres Sarabia, Francisco Antonio, CAM"/>
    <d v="2013-11-08T00:00:00"/>
    <x v="0"/>
    <d v="2013-11-08T00:00:00"/>
    <x v="24"/>
    <x v="2"/>
    <x v="4"/>
    <x v="0"/>
    <d v="2013-11-11T00:00:00"/>
    <x v="2"/>
    <x v="49"/>
    <x v="11"/>
    <x v="0"/>
    <m/>
  </r>
  <r>
    <n v="2171"/>
    <s v="Carga Minutos On Net"/>
    <s v="Pavez Torres, Hector Alejandro, CAM"/>
    <d v="2013-11-08T00:00:00"/>
    <x v="0"/>
    <d v="2013-11-08T00:00:00"/>
    <x v="23"/>
    <x v="2"/>
    <x v="4"/>
    <x v="0"/>
    <d v="2013-11-11T00:00:00"/>
    <x v="2"/>
    <x v="49"/>
    <x v="11"/>
    <x v="0"/>
    <m/>
  </r>
  <r>
    <n v="2170"/>
    <s v="Falla de Equipo Celular"/>
    <s v="Pavez Torres, Hector Alejandro, CAM"/>
    <d v="2013-11-08T00:00:00"/>
    <x v="0"/>
    <d v="2013-11-08T00:00:00"/>
    <x v="12"/>
    <x v="2"/>
    <x v="4"/>
    <x v="3"/>
    <d v="2013-11-19T00:00:00"/>
    <x v="2"/>
    <x v="48"/>
    <x v="11"/>
    <x v="0"/>
    <m/>
  </r>
  <r>
    <n v="2169"/>
    <s v="celulares  trainee"/>
    <s v="Dossi Muñoz, Carolina, CAM"/>
    <d v="2013-11-07T00:00:00"/>
    <x v="0"/>
    <d v="2013-11-12T00:00:00"/>
    <x v="12"/>
    <x v="2"/>
    <x v="4"/>
    <x v="3"/>
    <d v="2013-11-18T00:00:00"/>
    <x v="2"/>
    <x v="48"/>
    <x v="11"/>
    <x v="0"/>
    <m/>
  </r>
  <r>
    <n v="2168"/>
    <s v="pantalla "/>
    <s v="Garrido Saavedra, Mario Andres, CAM"/>
    <d v="2013-11-07T00:00:00"/>
    <x v="0"/>
    <d v="2013-11-07T00:00:00"/>
    <x v="17"/>
    <x v="2"/>
    <x v="4"/>
    <x v="0"/>
    <d v="2013-11-08T00:00:00"/>
    <x v="2"/>
    <x v="50"/>
    <x v="11"/>
    <x v="0"/>
    <m/>
  </r>
  <r>
    <n v="2167"/>
    <s v="Minutos adicionales "/>
    <s v="Ponce Dinamarca, Pablo Ernesto, CAM"/>
    <d v="2013-11-07T00:00:00"/>
    <x v="0"/>
    <d v="2013-11-07T00:00:00"/>
    <x v="23"/>
    <x v="2"/>
    <x v="4"/>
    <x v="0"/>
    <d v="2013-11-08T00:00:00"/>
    <x v="2"/>
    <x v="50"/>
    <x v="11"/>
    <x v="0"/>
    <m/>
  </r>
  <r>
    <n v="2166"/>
    <s v="Actualización de versiones PrimeGuard"/>
    <s v="Gonzalez Arredondo, Enrique Eduardo, CAM"/>
    <d v="2013-11-07T00:00:00"/>
    <x v="0"/>
    <d v="2013-11-07T00:00:00"/>
    <x v="7"/>
    <x v="2"/>
    <x v="4"/>
    <x v="0"/>
    <d v="2013-11-08T00:00:00"/>
    <x v="2"/>
    <x v="50"/>
    <x v="11"/>
    <x v="0"/>
    <m/>
  </r>
  <r>
    <n v="2165"/>
    <s v="Anexos sin Nombres o Tres digitos"/>
    <s v="Garrido Saavedra, Mario Andres, CAM"/>
    <d v="2013-11-07T00:00:00"/>
    <x v="0"/>
    <d v="2013-11-07T00:00:00"/>
    <x v="2"/>
    <x v="2"/>
    <x v="4"/>
    <x v="0"/>
    <d v="2013-11-08T00:00:00"/>
    <x v="2"/>
    <x v="50"/>
    <x v="11"/>
    <x v="0"/>
    <m/>
  </r>
  <r>
    <n v="2164"/>
    <s v="Caida Oracle"/>
    <s v="Herrera Valdes, Ramon, CAM"/>
    <d v="2013-11-07T00:00:00"/>
    <x v="0"/>
    <d v="2013-11-07T00:00:00"/>
    <x v="5"/>
    <x v="2"/>
    <x v="4"/>
    <x v="0"/>
    <d v="2013-11-08T00:00:00"/>
    <x v="2"/>
    <x v="50"/>
    <x v="11"/>
    <x v="0"/>
    <m/>
  </r>
  <r>
    <n v="2163"/>
    <s v="Alta equipo"/>
    <s v="Técnico Mesa de Ayuda, Externo"/>
    <d v="2013-11-07T00:00:00"/>
    <x v="0"/>
    <d v="2013-11-07T00:00:00"/>
    <x v="0"/>
    <x v="2"/>
    <x v="4"/>
    <x v="0"/>
    <d v="2013-11-08T00:00:00"/>
    <x v="2"/>
    <x v="50"/>
    <x v="11"/>
    <x v="0"/>
    <m/>
  </r>
  <r>
    <n v="2162"/>
    <s v="Aumento capacidad de buzón Outlook"/>
    <s v="Jara San Martin, Rene Mauricio, CAM"/>
    <d v="2013-11-07T00:00:00"/>
    <x v="0"/>
    <d v="2013-11-07T00:00:00"/>
    <x v="0"/>
    <x v="2"/>
    <x v="4"/>
    <x v="0"/>
    <d v="2013-11-08T00:00:00"/>
    <x v="2"/>
    <x v="50"/>
    <x v="11"/>
    <x v="0"/>
    <m/>
  </r>
  <r>
    <n v="2161"/>
    <s v="Minutos Celular"/>
    <s v="Palma Campos, Alejandra Beatriz, CAM"/>
    <d v="2013-11-06T00:00:00"/>
    <x v="0"/>
    <d v="2013-11-07T00:00:00"/>
    <x v="23"/>
    <x v="2"/>
    <x v="4"/>
    <x v="0"/>
    <d v="2013-11-07T00:00:00"/>
    <x v="2"/>
    <x v="50"/>
    <x v="11"/>
    <x v="0"/>
    <m/>
  </r>
  <r>
    <n v="2160"/>
    <s v="Cartuchera - Thinkpad Helix "/>
    <s v="Winkler Speringer, Klaus, CAM"/>
    <d v="2013-11-06T00:00:00"/>
    <x v="0"/>
    <d v="2013-11-07T00:00:00"/>
    <x v="9"/>
    <x v="2"/>
    <x v="4"/>
    <x v="2"/>
    <d v="2013-11-20T00:00:00"/>
    <x v="2"/>
    <x v="48"/>
    <x v="11"/>
    <x v="0"/>
    <m/>
  </r>
  <r>
    <n v="2159"/>
    <s v="Colegio TP Bajos de Mena (I. Electrica)"/>
    <s v="Orellana Flores, Jose Manuel, CAM"/>
    <d v="2013-11-07T00:00:00"/>
    <x v="0"/>
    <d v="2013-11-07T00:00:00"/>
    <x v="7"/>
    <x v="2"/>
    <x v="4"/>
    <x v="0"/>
    <d v="2013-11-08T00:00:00"/>
    <x v="2"/>
    <x v="50"/>
    <x v="11"/>
    <x v="0"/>
    <m/>
  </r>
  <r>
    <n v="2158"/>
    <s v="Activación de Minutos "/>
    <s v="Ramirez Vergara, Joseline, CAM"/>
    <d v="2013-11-07T00:00:00"/>
    <x v="0"/>
    <d v="2013-11-07T00:00:00"/>
    <x v="23"/>
    <x v="2"/>
    <x v="4"/>
    <x v="0"/>
    <d v="2013-11-08T00:00:00"/>
    <x v="2"/>
    <x v="50"/>
    <x v="11"/>
    <x v="0"/>
    <m/>
  </r>
  <r>
    <n v="2157"/>
    <s v="Plataformar Renovación PC - OP FACS"/>
    <s v="Herrera Valdes, Ramon, CAM"/>
    <d v="2013-11-07T00:00:00"/>
    <x v="0"/>
    <d v="2013-11-08T00:00:00"/>
    <x v="20"/>
    <x v="2"/>
    <x v="4"/>
    <x v="5"/>
    <d v="2013-11-13T00:00:00"/>
    <x v="2"/>
    <x v="49"/>
    <x v="11"/>
    <x v="0"/>
    <m/>
  </r>
  <r>
    <n v="2156"/>
    <s v="Plataformar Renovación PC - OP LABM"/>
    <s v="Herrera Valdes, Ramon, CAM"/>
    <d v="2013-11-07T00:00:00"/>
    <x v="0"/>
    <d v="2013-11-08T00:00:00"/>
    <x v="20"/>
    <x v="2"/>
    <x v="4"/>
    <x v="5"/>
    <d v="2013-11-13T00:00:00"/>
    <x v="2"/>
    <x v="49"/>
    <x v="11"/>
    <x v="0"/>
    <m/>
  </r>
  <r>
    <n v="2155"/>
    <s v="Alta Estaciones de Trabajo"/>
    <s v="Salas Redondo, Luis Miguel, CAM"/>
    <d v="2013-11-07T00:00:00"/>
    <x v="0"/>
    <d v="2013-11-07T00:00:00"/>
    <x v="0"/>
    <x v="2"/>
    <x v="4"/>
    <x v="0"/>
    <d v="2013-11-08T00:00:00"/>
    <x v="2"/>
    <x v="50"/>
    <x v="11"/>
    <x v="0"/>
    <m/>
  </r>
  <r>
    <n v="2154"/>
    <s v="Problemas Impresora - Zenteno 1"/>
    <s v="Castro Mery,Yeimei, CAM"/>
    <d v="2013-11-07T00:00:00"/>
    <x v="0"/>
    <d v="2013-11-07T00:00:00"/>
    <x v="3"/>
    <x v="2"/>
    <x v="4"/>
    <x v="0"/>
    <d v="2013-11-08T00:00:00"/>
    <x v="2"/>
    <x v="50"/>
    <x v="11"/>
    <x v="0"/>
    <m/>
  </r>
  <r>
    <n v="2153"/>
    <s v="RE: Solicita reposicion minutos"/>
    <s v="Pavez Torres, Hector Alejandro, CAM"/>
    <d v="2013-11-06T00:00:00"/>
    <x v="0"/>
    <d v="2013-11-06T00:00:00"/>
    <x v="23"/>
    <x v="2"/>
    <x v="4"/>
    <x v="0"/>
    <d v="2013-11-07T00:00:00"/>
    <x v="2"/>
    <x v="50"/>
    <x v="11"/>
    <x v="0"/>
    <m/>
  </r>
  <r>
    <n v="2152"/>
    <s v="RV: Minutos Celular"/>
    <s v="Abarca Cerda, Cristian Andres, CAM"/>
    <d v="2013-11-06T00:00:00"/>
    <x v="0"/>
    <d v="2013-11-06T00:00:00"/>
    <x v="23"/>
    <x v="2"/>
    <x v="4"/>
    <x v="0"/>
    <d v="2013-11-07T00:00:00"/>
    <x v="2"/>
    <x v="50"/>
    <x v="11"/>
    <x v="0"/>
    <m/>
  </r>
  <r>
    <n v="2151"/>
    <s v="MUERTE NATURAL DE EQUIPO CELULAR ASIGNADO"/>
    <s v="Espinoza Morral, Sergio Rodrigo, CAM"/>
    <d v="2013-11-06T00:00:00"/>
    <x v="0"/>
    <d v="2013-11-07T00:00:00"/>
    <x v="12"/>
    <x v="2"/>
    <x v="4"/>
    <x v="3"/>
    <d v="2013-11-15T00:00:00"/>
    <x v="2"/>
    <x v="49"/>
    <x v="11"/>
    <x v="0"/>
    <m/>
  </r>
  <r>
    <n v="2150"/>
    <s v="RE: Minutos"/>
    <s v="Sepulveda Salas, Vladimir Arnoldo, CAM"/>
    <d v="2013-11-06T00:00:00"/>
    <x v="0"/>
    <d v="2013-11-06T00:00:00"/>
    <x v="23"/>
    <x v="2"/>
    <x v="4"/>
    <x v="0"/>
    <d v="2013-11-07T00:00:00"/>
    <x v="2"/>
    <x v="50"/>
    <x v="11"/>
    <x v="0"/>
    <m/>
  </r>
  <r>
    <n v="2149"/>
    <s v="Libro5.xlsx"/>
    <s v="Ureta Perez, Paola, CAM"/>
    <d v="2013-11-06T00:00:00"/>
    <x v="0"/>
    <d v="2013-11-06T00:00:00"/>
    <x v="5"/>
    <x v="2"/>
    <x v="4"/>
    <x v="0"/>
    <d v="2013-11-07T00:00:00"/>
    <x v="2"/>
    <x v="50"/>
    <x v="11"/>
    <x v="0"/>
    <m/>
  </r>
  <r>
    <n v="2148"/>
    <s v="Caga de minutos"/>
    <s v="Bascuñan Reyes, Juan Ignacio, CAM"/>
    <d v="2013-11-06T00:00:00"/>
    <x v="0"/>
    <d v="2013-11-06T00:00:00"/>
    <x v="23"/>
    <x v="2"/>
    <x v="4"/>
    <x v="0"/>
    <d v="2013-11-07T00:00:00"/>
    <x v="2"/>
    <x v="50"/>
    <x v="11"/>
    <x v="0"/>
    <m/>
  </r>
  <r>
    <n v="2147"/>
    <s v="Anexo con problemas de comunicacion"/>
    <s v="Costa Campos, Juan, CAM"/>
    <d v="2013-11-06T00:00:00"/>
    <x v="0"/>
    <d v="2013-11-06T00:00:00"/>
    <x v="2"/>
    <x v="2"/>
    <x v="4"/>
    <x v="0"/>
    <d v="2013-11-07T00:00:00"/>
    <x v="2"/>
    <x v="50"/>
    <x v="11"/>
    <x v="0"/>
    <m/>
  </r>
  <r>
    <n v="2146"/>
    <s v="OU Custom_WSUS_CAMChile_Users"/>
    <s v="Herrera Valdes, Ramon, CAM"/>
    <d v="2013-11-05T00:00:00"/>
    <x v="0"/>
    <d v="2013-11-05T00:00:00"/>
    <x v="15"/>
    <x v="2"/>
    <x v="4"/>
    <x v="4"/>
    <d v="2014-03-28T00:00:00"/>
    <x v="0"/>
    <x v="32"/>
    <x v="9"/>
    <x v="0"/>
    <m/>
  </r>
  <r>
    <n v="2145"/>
    <s v="Liberación minutos On-Net"/>
    <s v="Castro Marchant, Jorge, CAM"/>
    <d v="2013-11-05T00:00:00"/>
    <x v="0"/>
    <d v="2013-11-06T00:00:00"/>
    <x v="23"/>
    <x v="2"/>
    <x v="4"/>
    <x v="0"/>
    <d v="2013-11-06T00:00:00"/>
    <x v="2"/>
    <x v="50"/>
    <x v="11"/>
    <x v="0"/>
    <m/>
  </r>
  <r>
    <n v="2144"/>
    <s v="Plataformar NTB Mall Copiapó - OP FJSA"/>
    <s v="Pavez Torres, Hector Alejandro, CAM"/>
    <d v="2013-11-06T00:00:00"/>
    <x v="0"/>
    <d v="2013-11-06T00:00:00"/>
    <x v="20"/>
    <x v="2"/>
    <x v="4"/>
    <x v="5"/>
    <d v="2013-11-12T00:00:00"/>
    <x v="2"/>
    <x v="49"/>
    <x v="11"/>
    <x v="0"/>
    <m/>
  </r>
  <r>
    <n v="2143"/>
    <s v="TICKET 767895 - CUENTA DE RED ALTA"/>
    <s v="Dossi Muñoz, Carolina, CAM"/>
    <d v="2013-11-05T00:00:00"/>
    <x v="0"/>
    <d v="2013-11-05T00:00:00"/>
    <x v="0"/>
    <x v="2"/>
    <x v="4"/>
    <x v="0"/>
    <d v="2013-11-06T00:00:00"/>
    <x v="2"/>
    <x v="50"/>
    <x v="11"/>
    <x v="0"/>
    <m/>
  </r>
  <r>
    <n v="2142"/>
    <s v="Desbloqueo Alpunor"/>
    <s v="Pino Salazar, Victor Alejandro, CAM"/>
    <d v="2013-11-06T00:00:00"/>
    <x v="0"/>
    <d v="2013-11-06T00:00:00"/>
    <x v="0"/>
    <x v="2"/>
    <x v="4"/>
    <x v="0"/>
    <d v="2013-11-07T00:00:00"/>
    <x v="2"/>
    <x v="50"/>
    <x v="11"/>
    <x v="0"/>
    <m/>
  </r>
  <r>
    <n v="2141"/>
    <s v="Habilitacion de E-mail"/>
    <s v="Valenzuela Sanzana, Mauricio Antonio, CAM"/>
    <d v="2013-11-05T00:00:00"/>
    <x v="0"/>
    <d v="2013-11-05T00:00:00"/>
    <x v="0"/>
    <x v="2"/>
    <x v="4"/>
    <x v="0"/>
    <d v="2013-11-06T00:00:00"/>
    <x v="2"/>
    <x v="50"/>
    <x v="11"/>
    <x v="0"/>
    <m/>
  </r>
  <r>
    <n v="2140"/>
    <s v="Minutos  Celular"/>
    <s v="Palma Campos, Alejandra Beatriz, CAM"/>
    <d v="2013-11-05T00:00:00"/>
    <x v="0"/>
    <d v="2013-11-05T00:00:00"/>
    <x v="23"/>
    <x v="2"/>
    <x v="4"/>
    <x v="0"/>
    <d v="2013-11-06T00:00:00"/>
    <x v="2"/>
    <x v="50"/>
    <x v="11"/>
    <x v="0"/>
    <m/>
  </r>
  <r>
    <n v="2139"/>
    <s v="Recuperacion de Clave Ambiente EBSCAMPROD"/>
    <s v="Carrasco Briones, Rodrigo, CAM"/>
    <d v="2013-11-05T00:00:00"/>
    <x v="0"/>
    <d v="2013-11-05T00:00:00"/>
    <x v="5"/>
    <x v="2"/>
    <x v="4"/>
    <x v="0"/>
    <d v="2013-11-06T00:00:00"/>
    <x v="2"/>
    <x v="50"/>
    <x v="11"/>
    <x v="0"/>
    <m/>
  </r>
  <r>
    <n v="2138"/>
    <s v="Minutos Celular"/>
    <s v="Palma Campos, Alejandra Beatriz, CAM"/>
    <d v="2013-11-05T00:00:00"/>
    <x v="0"/>
    <d v="2013-11-05T00:00:00"/>
    <x v="23"/>
    <x v="2"/>
    <x v="4"/>
    <x v="0"/>
    <d v="2013-11-06T00:00:00"/>
    <x v="2"/>
    <x v="50"/>
    <x v="11"/>
    <x v="0"/>
    <m/>
  </r>
  <r>
    <n v="2137"/>
    <s v="Office &amp; AV - Proyecto AP SmartCity NBR"/>
    <s v="Belmar Ramirez, Nelson Andres, CAM"/>
    <d v="2013-11-05T00:00:00"/>
    <x v="0"/>
    <d v="2013-11-05T00:00:00"/>
    <x v="9"/>
    <x v="2"/>
    <x v="4"/>
    <x v="2"/>
    <d v="2013-11-19T00:00:00"/>
    <x v="2"/>
    <x v="48"/>
    <x v="11"/>
    <x v="0"/>
    <m/>
  </r>
  <r>
    <n v="2136"/>
    <s v="Cambio de SIM por deterioro"/>
    <s v="Eduardo Sparrow Gonzales"/>
    <d v="2013-11-05T00:00:00"/>
    <x v="0"/>
    <d v="2013-11-07T00:00:00"/>
    <x v="12"/>
    <x v="2"/>
    <x v="4"/>
    <x v="3"/>
    <d v="2013-11-14T00:00:00"/>
    <x v="2"/>
    <x v="49"/>
    <x v="11"/>
    <x v="0"/>
    <m/>
  </r>
  <r>
    <n v="2135"/>
    <s v="TELEFONO MOVIL"/>
    <s v="Tudela Rojo, Eduardo Javier, CAM"/>
    <d v="2013-11-05T00:00:00"/>
    <x v="0"/>
    <d v="2013-11-07T00:00:00"/>
    <x v="12"/>
    <x v="2"/>
    <x v="4"/>
    <x v="3"/>
    <d v="2013-11-14T00:00:00"/>
    <x v="2"/>
    <x v="49"/>
    <x v="11"/>
    <x v="0"/>
    <m/>
  </r>
  <r>
    <n v="2134"/>
    <s v="Habilitación Roaming"/>
    <s v="Orellana Sepulveda, Andres Alejandro, CAM"/>
    <d v="2013-11-05T00:00:00"/>
    <x v="0"/>
    <d v="2013-11-05T00:00:00"/>
    <x v="18"/>
    <x v="2"/>
    <x v="4"/>
    <x v="0"/>
    <d v="2013-11-06T00:00:00"/>
    <x v="2"/>
    <x v="50"/>
    <x v="11"/>
    <x v="0"/>
    <m/>
  </r>
  <r>
    <n v="2133"/>
    <s v="Problemas Anexo"/>
    <s v="Leiva Cortazar, Edgardo Andres, CAM"/>
    <d v="2013-11-05T00:00:00"/>
    <x v="0"/>
    <d v="2013-11-05T00:00:00"/>
    <x v="2"/>
    <x v="2"/>
    <x v="4"/>
    <x v="0"/>
    <d v="2013-11-06T00:00:00"/>
    <x v="2"/>
    <x v="50"/>
    <x v="11"/>
    <x v="0"/>
    <m/>
  </r>
  <r>
    <n v="2132"/>
    <s v="Problemas con anexo"/>
    <s v="Gonzalez Arredondo, Enrique Eduardo, CAM"/>
    <d v="2013-11-05T00:00:00"/>
    <x v="0"/>
    <d v="2013-11-05T00:00:00"/>
    <x v="2"/>
    <x v="2"/>
    <x v="4"/>
    <x v="0"/>
    <d v="2013-11-06T00:00:00"/>
    <x v="2"/>
    <x v="50"/>
    <x v="11"/>
    <x v="0"/>
    <m/>
  </r>
  <r>
    <n v="2131"/>
    <s v="Minutos Celular"/>
    <s v="Palma Campos, Alejandra Beatriz, CAM"/>
    <d v="2013-11-05T00:00:00"/>
    <x v="0"/>
    <d v="2013-11-05T00:00:00"/>
    <x v="23"/>
    <x v="2"/>
    <x v="4"/>
    <x v="0"/>
    <d v="2013-11-06T00:00:00"/>
    <x v="2"/>
    <x v="50"/>
    <x v="11"/>
    <x v="0"/>
    <m/>
  </r>
  <r>
    <n v="2130"/>
    <s v="Solicita reponer minutos CAM"/>
    <s v="Pavez Torres, Hector Alejandro, CAM"/>
    <d v="2013-11-04T00:00:00"/>
    <x v="0"/>
    <d v="2013-11-04T00:00:00"/>
    <x v="23"/>
    <x v="2"/>
    <x v="4"/>
    <x v="0"/>
    <d v="2013-11-05T00:00:00"/>
    <x v="2"/>
    <x v="50"/>
    <x v="11"/>
    <x v="0"/>
    <m/>
  </r>
  <r>
    <n v="2129"/>
    <s v="Activación de Minutos "/>
    <s v="Pacheco Pinto, Alex  CAM"/>
    <d v="2013-11-04T00:00:00"/>
    <x v="0"/>
    <d v="2013-11-04T00:00:00"/>
    <x v="23"/>
    <x v="2"/>
    <x v="4"/>
    <x v="0"/>
    <d v="2013-11-05T00:00:00"/>
    <x v="2"/>
    <x v="50"/>
    <x v="11"/>
    <x v="0"/>
    <m/>
  </r>
  <r>
    <n v="2128"/>
    <s v="cuenta Oracle"/>
    <s v="Villena Herrera, Maria Belen, CAM"/>
    <d v="2013-11-04T00:00:00"/>
    <x v="0"/>
    <d v="2013-11-04T00:00:00"/>
    <x v="5"/>
    <x v="2"/>
    <x v="4"/>
    <x v="0"/>
    <d v="2013-11-05T00:00:00"/>
    <x v="2"/>
    <x v="50"/>
    <x v="11"/>
    <x v="0"/>
    <m/>
  </r>
  <r>
    <n v="2127"/>
    <s v="Restitución de minutos on-net"/>
    <s v="Elgueta Rojas, Deborah Lisset, CAM"/>
    <d v="2013-11-04T00:00:00"/>
    <x v="0"/>
    <d v="2013-11-04T00:00:00"/>
    <x v="23"/>
    <x v="2"/>
    <x v="4"/>
    <x v="0"/>
    <d v="2013-11-05T00:00:00"/>
    <x v="2"/>
    <x v="50"/>
    <x v="11"/>
    <x v="0"/>
    <m/>
  </r>
  <r>
    <n v="2126"/>
    <s v="Renovación Notebook - Logistica AFDS"/>
    <s v="Donoso Serey, Aldo Fabricio, CAM"/>
    <d v="2013-11-04T00:00:00"/>
    <x v="0"/>
    <d v="2013-11-04T00:00:00"/>
    <x v="20"/>
    <x v="2"/>
    <x v="4"/>
    <x v="5"/>
    <d v="2013-11-08T00:00:00"/>
    <x v="2"/>
    <x v="50"/>
    <x v="11"/>
    <x v="0"/>
    <m/>
  </r>
  <r>
    <n v="2125"/>
    <s v="Notebook HP - Proyecto AP SmartCity NBR"/>
    <s v="Belmar Ramirez, Nelson Andres, CAM"/>
    <d v="2013-11-04T00:00:00"/>
    <x v="0"/>
    <d v="2013-11-04T00:00:00"/>
    <x v="15"/>
    <x v="2"/>
    <x v="4"/>
    <x v="4"/>
    <d v="2014-03-27T00:00:00"/>
    <x v="0"/>
    <x v="32"/>
    <x v="9"/>
    <x v="0"/>
    <m/>
  </r>
  <r>
    <n v="2124"/>
    <s v="Minutos  Celular"/>
    <s v="Palma Campos, Alejandra Beatriz, CAM"/>
    <d v="2013-11-04T00:00:00"/>
    <x v="0"/>
    <d v="2013-11-04T00:00:00"/>
    <x v="23"/>
    <x v="2"/>
    <x v="4"/>
    <x v="0"/>
    <d v="2013-11-05T00:00:00"/>
    <x v="2"/>
    <x v="50"/>
    <x v="11"/>
    <x v="0"/>
    <m/>
  </r>
  <r>
    <n v="2123"/>
    <s v="Detalle Telefonos CECO 8500 Conexiones"/>
    <s v="Hernandez Briones, Hans Alejandro, CAM"/>
    <d v="2013-11-04T00:00:00"/>
    <x v="0"/>
    <d v="2013-11-04T00:00:00"/>
    <x v="15"/>
    <x v="2"/>
    <x v="4"/>
    <x v="4"/>
    <d v="2014-03-27T00:00:00"/>
    <x v="0"/>
    <x v="32"/>
    <x v="9"/>
    <x v="0"/>
    <m/>
  </r>
  <r>
    <n v="2122"/>
    <s v="Deshabilitar Cuentas - Desvinculaciones"/>
    <s v="Torrejón Osorio, Marcela Alejandra, CAM"/>
    <d v="2013-10-30T00:00:00"/>
    <x v="0"/>
    <d v="2013-10-30T00:00:00"/>
    <x v="0"/>
    <x v="2"/>
    <x v="4"/>
    <x v="0"/>
    <d v="2013-11-04T00:00:00"/>
    <x v="2"/>
    <x v="50"/>
    <x v="11"/>
    <x v="0"/>
    <m/>
  </r>
  <r>
    <n v="2121"/>
    <s v="Bloqueo correo Milton Negron"/>
    <s v="Martinez Fuentealba, Victor Alonso, CAM"/>
    <d v="2013-11-04T00:00:00"/>
    <x v="0"/>
    <d v="2013-11-04T00:00:00"/>
    <x v="0"/>
    <x v="2"/>
    <x v="4"/>
    <x v="0"/>
    <d v="2013-11-05T00:00:00"/>
    <x v="2"/>
    <x v="50"/>
    <x v="11"/>
    <x v="0"/>
    <m/>
  </r>
  <r>
    <n v="2120"/>
    <s v="Reinicio Contraseña Red"/>
    <s v="Poblete Ragninqueo, Eduardo Felipe, CAM"/>
    <d v="2013-11-04T00:00:00"/>
    <x v="0"/>
    <d v="2013-11-04T00:00:00"/>
    <x v="0"/>
    <x v="2"/>
    <x v="4"/>
    <x v="0"/>
    <d v="2013-11-05T00:00:00"/>
    <x v="2"/>
    <x v="50"/>
    <x v="11"/>
    <x v="0"/>
    <m/>
  </r>
  <r>
    <n v="2119"/>
    <s v="Desbloqueo Cuenta"/>
    <s v="Carrasco Velarde, Luis Alberto, CAM"/>
    <d v="2013-11-04T00:00:00"/>
    <x v="0"/>
    <d v="2013-11-04T00:00:00"/>
    <x v="0"/>
    <x v="2"/>
    <x v="4"/>
    <x v="0"/>
    <d v="2013-11-05T00:00:00"/>
    <x v="2"/>
    <x v="50"/>
    <x v="11"/>
    <x v="0"/>
    <m/>
  </r>
  <r>
    <n v="2118"/>
    <s v="Carga de minutos"/>
    <s v="Bascuñan Reyes, Juan Ignacio, CAM"/>
    <d v="2013-11-04T00:00:00"/>
    <x v="0"/>
    <d v="2013-11-04T00:00:00"/>
    <x v="23"/>
    <x v="2"/>
    <x v="4"/>
    <x v="0"/>
    <d v="2013-11-05T00:00:00"/>
    <x v="2"/>
    <x v="50"/>
    <x v="11"/>
    <x v="0"/>
    <m/>
  </r>
  <r>
    <n v="2117"/>
    <s v="Minutos  Celular"/>
    <s v="Palma Campos, Alejandra Beatriz, CAM"/>
    <d v="2013-11-04T00:00:00"/>
    <x v="0"/>
    <d v="2013-11-04T00:00:00"/>
    <x v="23"/>
    <x v="2"/>
    <x v="4"/>
    <x v="0"/>
    <d v="2013-11-05T00:00:00"/>
    <x v="2"/>
    <x v="50"/>
    <x v="11"/>
    <x v="0"/>
    <m/>
  </r>
  <r>
    <n v="2116"/>
    <s v="Cierre Org. Inv CN0"/>
    <s v="Carrasco Briones, Rodrigo, CAM"/>
    <d v="2013-11-04T00:00:00"/>
    <x v="0"/>
    <d v="2013-11-04T00:00:00"/>
    <x v="5"/>
    <x v="2"/>
    <x v="4"/>
    <x v="0"/>
    <d v="2013-11-05T00:00:00"/>
    <x v="2"/>
    <x v="50"/>
    <x v="11"/>
    <x v="0"/>
    <m/>
  </r>
  <r>
    <n v="2115"/>
    <s v="Minutos celular"/>
    <s v="Pajkuric Bustos, Ernesto Andrés, CAM"/>
    <d v="2013-11-04T00:00:00"/>
    <x v="0"/>
    <d v="2013-11-04T00:00:00"/>
    <x v="23"/>
    <x v="2"/>
    <x v="4"/>
    <x v="0"/>
    <d v="2013-11-05T00:00:00"/>
    <x v="2"/>
    <x v="50"/>
    <x v="11"/>
    <x v="0"/>
    <m/>
  </r>
  <r>
    <n v="2114"/>
    <s v="Activación de Minutos"/>
    <s v="Toloza Garrido, Samuel Isaac, CAM"/>
    <d v="2013-11-04T00:00:00"/>
    <x v="0"/>
    <d v="2013-11-04T00:00:00"/>
    <x v="23"/>
    <x v="2"/>
    <x v="4"/>
    <x v="0"/>
    <d v="2013-11-05T00:00:00"/>
    <x v="2"/>
    <x v="50"/>
    <x v="11"/>
    <x v="0"/>
    <m/>
  </r>
  <r>
    <n v="2113"/>
    <s v="Activación de Minutos"/>
    <s v="Toloza Garrido, Samuel Isaac, CAM"/>
    <d v="2013-11-04T00:00:00"/>
    <x v="0"/>
    <d v="2013-11-04T00:00:00"/>
    <x v="23"/>
    <x v="2"/>
    <x v="4"/>
    <x v="0"/>
    <d v="2013-11-05T00:00:00"/>
    <x v="2"/>
    <x v="50"/>
    <x v="11"/>
    <x v="0"/>
    <m/>
  </r>
  <r>
    <n v="2112"/>
    <s v="Bloqueo de correo"/>
    <s v="Martinez Fuentealba, Victor Alonso, CAM"/>
    <d v="2013-11-04T00:00:00"/>
    <x v="0"/>
    <d v="2013-11-04T00:00:00"/>
    <x v="0"/>
    <x v="2"/>
    <x v="4"/>
    <x v="0"/>
    <d v="2013-11-05T00:00:00"/>
    <x v="2"/>
    <x v="50"/>
    <x v="11"/>
    <x v="0"/>
    <m/>
  </r>
  <r>
    <n v="2111"/>
    <s v="roaming Karina Gomez"/>
    <s v="Caraa Carraha, Paula, CAM"/>
    <d v="2013-10-30T00:00:00"/>
    <x v="2"/>
    <d v="2013-10-30T00:00:00"/>
    <x v="23"/>
    <x v="2"/>
    <x v="4"/>
    <x v="0"/>
    <d v="2013-11-04T00:00:00"/>
    <x v="2"/>
    <x v="50"/>
    <x v="11"/>
    <x v="0"/>
    <m/>
  </r>
  <r>
    <n v="2110"/>
    <s v="Solicitud de toners (area conexiones)"/>
    <s v="Schmidt Contreras, Ingrid Angélica, CAM"/>
    <d v="2013-10-30T00:00:00"/>
    <x v="0"/>
    <d v="2013-10-30T00:00:00"/>
    <x v="3"/>
    <x v="2"/>
    <x v="4"/>
    <x v="0"/>
    <d v="2013-11-04T00:00:00"/>
    <x v="2"/>
    <x v="50"/>
    <x v="11"/>
    <x v="0"/>
    <m/>
  </r>
  <r>
    <n v="2109"/>
    <s v="Correo bloqueado Manuel Miranda "/>
    <s v="Martinez Fuentealba, Victor Alonso, CAM"/>
    <d v="2013-10-30T00:00:00"/>
    <x v="0"/>
    <d v="2013-10-30T00:00:00"/>
    <x v="0"/>
    <x v="2"/>
    <x v="4"/>
    <x v="0"/>
    <d v="2013-11-04T00:00:00"/>
    <x v="2"/>
    <x v="50"/>
    <x v="11"/>
    <x v="0"/>
    <m/>
  </r>
  <r>
    <n v="2108"/>
    <s v="SOLICITUDE DE DESBLOQUEO CUENTA CORREO"/>
    <s v="Pavez Nuñez, Walter, CAM"/>
    <d v="2013-10-30T00:00:00"/>
    <x v="0"/>
    <d v="2013-10-30T00:00:00"/>
    <x v="0"/>
    <x v="2"/>
    <x v="4"/>
    <x v="0"/>
    <d v="2013-11-04T00:00:00"/>
    <x v="2"/>
    <x v="50"/>
    <x v="11"/>
    <x v="0"/>
    <m/>
  </r>
  <r>
    <n v="2107"/>
    <s v="Habilitacion de celular"/>
    <s v="Valenzuela Sanzana, Mauricio Antonio, CAM"/>
    <d v="2013-10-29T00:00:00"/>
    <x v="0"/>
    <d v="2013-10-29T00:00:00"/>
    <x v="23"/>
    <x v="2"/>
    <x v="4"/>
    <x v="0"/>
    <d v="2013-10-30T00:00:00"/>
    <x v="2"/>
    <x v="51"/>
    <x v="7"/>
    <x v="0"/>
    <m/>
  </r>
  <r>
    <n v="2106"/>
    <s v="Configurar Regla Outlook"/>
    <s v="Garrido Saavedra, Mario Andres, CAM"/>
    <d v="2013-10-29T00:00:00"/>
    <x v="0"/>
    <d v="2013-10-29T00:00:00"/>
    <x v="0"/>
    <x v="2"/>
    <x v="4"/>
    <x v="0"/>
    <d v="2013-10-30T00:00:00"/>
    <x v="2"/>
    <x v="51"/>
    <x v="7"/>
    <x v="0"/>
    <m/>
  </r>
  <r>
    <n v="2105"/>
    <s v="Minutos  Celular"/>
    <s v="Palma Campos, Alejandra Beatriz, CAM"/>
    <d v="2013-10-29T00:00:00"/>
    <x v="0"/>
    <d v="2013-10-29T00:00:00"/>
    <x v="23"/>
    <x v="2"/>
    <x v="4"/>
    <x v="0"/>
    <d v="2013-10-30T00:00:00"/>
    <x v="2"/>
    <x v="51"/>
    <x v="7"/>
    <x v="0"/>
    <m/>
  </r>
  <r>
    <n v="2104"/>
    <s v="Correo bloqueado Manuel Miranda "/>
    <s v="Martinez Fuentealba, Victor Alonso, CAM"/>
    <d v="2013-10-29T00:00:00"/>
    <x v="0"/>
    <d v="2013-10-29T00:00:00"/>
    <x v="0"/>
    <x v="2"/>
    <x v="4"/>
    <x v="0"/>
    <d v="2013-10-30T00:00:00"/>
    <x v="2"/>
    <x v="51"/>
    <x v="7"/>
    <x v="0"/>
    <m/>
  </r>
  <r>
    <n v="2103"/>
    <s v="Fono con problemas"/>
    <s v="Vergara Mera, Alejandro, CAM"/>
    <d v="2013-10-25T00:00:00"/>
    <x v="0"/>
    <d v="2013-10-30T00:00:00"/>
    <x v="12"/>
    <x v="2"/>
    <x v="4"/>
    <x v="3"/>
    <d v="2013-11-07T00:00:00"/>
    <x v="2"/>
    <x v="50"/>
    <x v="11"/>
    <x v="0"/>
    <m/>
  </r>
  <r>
    <n v="2102"/>
    <s v="Solicitud de buzon Seguridad pacto de servicio"/>
    <s v="Garrido Saavedra, Mario Andres, CAM"/>
    <d v="2013-10-25T00:00:00"/>
    <x v="0"/>
    <d v="2013-10-28T00:00:00"/>
    <x v="0"/>
    <x v="2"/>
    <x v="4"/>
    <x v="0"/>
    <d v="2013-10-28T00:00:00"/>
    <x v="2"/>
    <x v="51"/>
    <x v="7"/>
    <x v="0"/>
    <m/>
  </r>
  <r>
    <n v="2101"/>
    <s v="Configuración Gateway GSM"/>
    <s v="Herrera Valdes, Ramon, CAM"/>
    <d v="2013-10-29T00:00:00"/>
    <x v="0"/>
    <d v="2013-10-29T00:00:00"/>
    <x v="2"/>
    <x v="1"/>
    <x v="4"/>
    <x v="0"/>
    <d v="2013-10-30T00:00:00"/>
    <x v="2"/>
    <x v="51"/>
    <x v="7"/>
    <x v="0"/>
    <m/>
  </r>
  <r>
    <n v="2100"/>
    <s v="TICKET 766437 - AD REGISTRO DE HOST"/>
    <s v="Técnico Mesa de Ayuda, Externo"/>
    <d v="2013-10-29T00:00:00"/>
    <x v="0"/>
    <d v="2013-10-29T00:00:00"/>
    <x v="0"/>
    <x v="2"/>
    <x v="4"/>
    <x v="0"/>
    <d v="2013-10-30T00:00:00"/>
    <x v="2"/>
    <x v="51"/>
    <x v="7"/>
    <x v="0"/>
    <m/>
  </r>
  <r>
    <n v="2099"/>
    <s v="Agregar blacklist"/>
    <s v="Herrera Valdes, Ramon, CAM"/>
    <d v="2013-10-28T00:00:00"/>
    <x v="0"/>
    <d v="2013-10-28T00:00:00"/>
    <x v="24"/>
    <x v="2"/>
    <x v="4"/>
    <x v="0"/>
    <d v="2013-10-29T00:00:00"/>
    <x v="2"/>
    <x v="51"/>
    <x v="7"/>
    <x v="0"/>
    <m/>
  </r>
  <r>
    <n v="2098"/>
    <s v="pc señor Winkler"/>
    <s v="Caraa Carraha, Paula, CAM"/>
    <d v="2013-10-29T00:00:00"/>
    <x v="0"/>
    <d v="2013-10-29T00:00:00"/>
    <x v="6"/>
    <x v="2"/>
    <x v="4"/>
    <x v="2"/>
    <d v="2013-11-14T00:00:00"/>
    <x v="2"/>
    <x v="49"/>
    <x v="11"/>
    <x v="0"/>
    <m/>
  </r>
  <r>
    <n v="2097"/>
    <s v="Alta de equipo"/>
    <s v="Técnico Mesa de Ayuda, Externo"/>
    <d v="2013-10-28T00:00:00"/>
    <x v="0"/>
    <d v="2013-10-28T00:00:00"/>
    <x v="0"/>
    <x v="2"/>
    <x v="4"/>
    <x v="0"/>
    <d v="2013-10-29T00:00:00"/>
    <x v="2"/>
    <x v="51"/>
    <x v="7"/>
    <x v="0"/>
    <m/>
  </r>
  <r>
    <n v="2096"/>
    <s v="Desbloqueo de IP tomada de Rol Synergia"/>
    <s v="Diaz Castro, Olivier Guillermo, CAM"/>
    <d v="2013-10-28T00:00:00"/>
    <x v="0"/>
    <d v="2013-10-28T00:00:00"/>
    <x v="5"/>
    <x v="2"/>
    <x v="4"/>
    <x v="0"/>
    <d v="2013-10-29T00:00:00"/>
    <x v="2"/>
    <x v="51"/>
    <x v="7"/>
    <x v="0"/>
    <m/>
  </r>
  <r>
    <n v="2095"/>
    <s v="Traspaso costo celular Karina Gómez"/>
    <s v="Brantt Zumarán, Claudia Andrea, CAM"/>
    <d v="2013-10-28T00:00:00"/>
    <x v="0"/>
    <d v="2013-10-28T00:00:00"/>
    <x v="15"/>
    <x v="2"/>
    <x v="4"/>
    <x v="4"/>
    <d v="2014-03-24T00:00:00"/>
    <x v="0"/>
    <x v="32"/>
    <x v="9"/>
    <x v="0"/>
    <m/>
  </r>
  <r>
    <n v="2094"/>
    <s v="Alta Cuenta Corporativa - AD Chile Genérica"/>
    <s v="Gutierrez Avendaño, Orietta Marisol, CAM"/>
    <d v="2013-10-29T00:00:00"/>
    <x v="0"/>
    <d v="2013-10-29T00:00:00"/>
    <x v="0"/>
    <x v="2"/>
    <x v="4"/>
    <x v="0"/>
    <d v="2013-10-30T00:00:00"/>
    <x v="2"/>
    <x v="51"/>
    <x v="7"/>
    <x v="0"/>
    <m/>
  </r>
  <r>
    <n v="2093"/>
    <s v="Actualización PrimeGuard"/>
    <s v="Gonzalez Arredondo, Enrique Eduardo, CAM"/>
    <d v="2013-10-28T00:00:00"/>
    <x v="0"/>
    <d v="2013-10-28T00:00:00"/>
    <x v="24"/>
    <x v="2"/>
    <x v="4"/>
    <x v="0"/>
    <d v="2013-10-29T00:00:00"/>
    <x v="2"/>
    <x v="51"/>
    <x v="7"/>
    <x v="0"/>
    <m/>
  </r>
  <r>
    <n v="2092"/>
    <s v="catalogo de luminarias"/>
    <s v="Vargas Baez, Waldemar Abelardo, CAM"/>
    <d v="2013-10-28T00:00:00"/>
    <x v="0"/>
    <d v="2013-10-28T00:00:00"/>
    <x v="7"/>
    <x v="2"/>
    <x v="4"/>
    <x v="0"/>
    <d v="2013-10-29T00:00:00"/>
    <x v="2"/>
    <x v="51"/>
    <x v="7"/>
    <x v="0"/>
    <m/>
  </r>
  <r>
    <n v="2091"/>
    <s v="Solicitud de servicio técnico"/>
    <s v="Salinas Bustos, Max Leonardo, CAM"/>
    <d v="2013-10-28T00:00:00"/>
    <x v="0"/>
    <d v="2013-10-28T00:00:00"/>
    <x v="3"/>
    <x v="2"/>
    <x v="4"/>
    <x v="0"/>
    <d v="2013-10-29T00:00:00"/>
    <x v="2"/>
    <x v="51"/>
    <x v="7"/>
    <x v="0"/>
    <m/>
  </r>
  <r>
    <n v="2090"/>
    <s v="VB Telefonos Trifasicos"/>
    <s v="Pajkuric Bustos, Ernesto Andrés, CAM"/>
    <d v="2013-10-29T00:00:00"/>
    <x v="0"/>
    <d v="2014-01-05T00:00:00"/>
    <x v="12"/>
    <x v="0"/>
    <x v="4"/>
    <x v="3"/>
    <d v="2013-11-11T00:00:00"/>
    <x v="2"/>
    <x v="49"/>
    <x v="11"/>
    <x v="3"/>
    <m/>
  </r>
  <r>
    <n v="2089"/>
    <s v="Recurso "/>
    <s v="Baez Mella, Patricia Andrea, CAM"/>
    <d v="2013-10-28T00:00:00"/>
    <x v="0"/>
    <d v="2013-10-28T00:00:00"/>
    <x v="13"/>
    <x v="2"/>
    <x v="4"/>
    <x v="0"/>
    <d v="2013-10-29T00:00:00"/>
    <x v="2"/>
    <x v="51"/>
    <x v="7"/>
    <x v="0"/>
    <m/>
  </r>
  <r>
    <n v="2088"/>
    <s v="Problemas Celular"/>
    <s v="Palma Campos, Alejandra Beatriz, CAM"/>
    <d v="2013-10-28T00:00:00"/>
    <x v="0"/>
    <d v="2013-10-28T00:00:00"/>
    <x v="23"/>
    <x v="2"/>
    <x v="4"/>
    <x v="0"/>
    <d v="2013-10-29T00:00:00"/>
    <x v="2"/>
    <x v="51"/>
    <x v="7"/>
    <x v="0"/>
    <m/>
  </r>
  <r>
    <n v="2087"/>
    <s v="Acceso página web"/>
    <s v="Zarate Avila, Moises, CAM"/>
    <d v="2013-10-28T00:00:00"/>
    <x v="0"/>
    <d v="2013-10-28T00:00:00"/>
    <x v="7"/>
    <x v="2"/>
    <x v="4"/>
    <x v="0"/>
    <d v="2013-10-29T00:00:00"/>
    <x v="2"/>
    <x v="51"/>
    <x v="7"/>
    <x v="0"/>
    <m/>
  </r>
  <r>
    <n v="2086"/>
    <s v="LENTITUD DE NAVIGATOR"/>
    <s v="Castro Mery,Yeimei, CAM"/>
    <d v="2013-10-28T00:00:00"/>
    <x v="0"/>
    <d v="2013-10-28T00:00:00"/>
    <x v="5"/>
    <x v="2"/>
    <x v="4"/>
    <x v="0"/>
    <d v="2013-10-29T00:00:00"/>
    <x v="2"/>
    <x v="51"/>
    <x v="7"/>
    <x v="0"/>
    <m/>
  </r>
  <r>
    <n v="2085"/>
    <s v="Problemas red de Zenteno 1"/>
    <s v="Elgueta Rojas, Deborah Lisset, CAM"/>
    <d v="2013-10-28T00:00:00"/>
    <x v="0"/>
    <d v="2013-10-28T00:00:00"/>
    <x v="24"/>
    <x v="2"/>
    <x v="4"/>
    <x v="0"/>
    <d v="2013-10-29T00:00:00"/>
    <x v="2"/>
    <x v="51"/>
    <x v="7"/>
    <x v="0"/>
    <m/>
  </r>
  <r>
    <n v="2084"/>
    <s v="Perdida de Telefono Celular"/>
    <s v="Orellana Oyarce, Pedro, CAM"/>
    <d v="2013-10-28T00:00:00"/>
    <x v="0"/>
    <d v="2013-10-05T00:00:00"/>
    <x v="12"/>
    <x v="2"/>
    <x v="4"/>
    <x v="3"/>
    <d v="2013-11-08T00:00:00"/>
    <x v="2"/>
    <x v="50"/>
    <x v="11"/>
    <x v="0"/>
    <m/>
  </r>
  <r>
    <n v="2083"/>
    <s v="No hay acceso a SIOT Internet"/>
    <s v="Canales Cardenas, Juan Carlos, CAM"/>
    <d v="2013-10-28T00:00:00"/>
    <x v="0"/>
    <d v="2013-10-28T00:00:00"/>
    <x v="24"/>
    <x v="2"/>
    <x v="4"/>
    <x v="0"/>
    <d v="2013-10-29T00:00:00"/>
    <x v="2"/>
    <x v="51"/>
    <x v="7"/>
    <x v="0"/>
    <m/>
  </r>
  <r>
    <n v="2082"/>
    <s v="TICKET 766822 - AD REGISTRO DE HOST "/>
    <s v="Técnico Mesa de Ayuda, Externo"/>
    <d v="2013-10-28T00:00:00"/>
    <x v="0"/>
    <d v="2013-10-28T00:00:00"/>
    <x v="0"/>
    <x v="2"/>
    <x v="4"/>
    <x v="0"/>
    <d v="2013-10-29T00:00:00"/>
    <x v="2"/>
    <x v="51"/>
    <x v="7"/>
    <x v="0"/>
    <m/>
  </r>
  <r>
    <n v="2081"/>
    <s v="solicitud de desbloqueo"/>
    <s v="Salinas Bustos, Max Leonardo, CAM"/>
    <d v="2013-10-28T00:00:00"/>
    <x v="0"/>
    <d v="2013-10-28T00:00:00"/>
    <x v="0"/>
    <x v="2"/>
    <x v="4"/>
    <x v="0"/>
    <d v="2013-10-29T00:00:00"/>
    <x v="2"/>
    <x v="51"/>
    <x v="7"/>
    <x v="0"/>
    <m/>
  </r>
  <r>
    <n v="2080"/>
    <s v="Baja de proveedor"/>
    <s v="Lazo Contreras, Victor Julio, CAM"/>
    <d v="2013-10-23T00:00:00"/>
    <x v="0"/>
    <d v="2013-10-23T00:00:00"/>
    <x v="5"/>
    <x v="2"/>
    <x v="4"/>
    <x v="0"/>
    <d v="2013-10-24T00:00:00"/>
    <x v="2"/>
    <x v="22"/>
    <x v="7"/>
    <x v="0"/>
    <m/>
  </r>
  <r>
    <n v="2079"/>
    <s v="solicitud de compra"/>
    <s v="Salinas Bustos, Max Leonardo, CAM"/>
    <d v="2013-10-25T00:00:00"/>
    <x v="2"/>
    <d v="2013-10-25T00:00:00"/>
    <x v="6"/>
    <x v="2"/>
    <x v="4"/>
    <x v="2"/>
    <d v="2013-11-12T00:00:00"/>
    <x v="2"/>
    <x v="49"/>
    <x v="11"/>
    <x v="0"/>
    <m/>
  </r>
  <r>
    <n v="2078"/>
    <s v="Notebook HP - Proyecto AP SmartCity NBR"/>
    <s v="Belmar Ramirez, Nelson Andres, CAM"/>
    <d v="2013-10-25T00:00:00"/>
    <x v="0"/>
    <d v="2013-10-25T00:00:00"/>
    <x v="20"/>
    <x v="2"/>
    <x v="4"/>
    <x v="5"/>
    <d v="2013-11-04T00:00:00"/>
    <x v="2"/>
    <x v="50"/>
    <x v="11"/>
    <x v="0"/>
    <m/>
  </r>
  <r>
    <n v="2077"/>
    <s v="LENTITUD DE NAVIGATOR"/>
    <s v="Castro Mery,Yeimei, CAM"/>
    <d v="2013-10-24T00:00:00"/>
    <x v="0"/>
    <d v="2013-10-24T00:00:00"/>
    <x v="24"/>
    <x v="2"/>
    <x v="4"/>
    <x v="0"/>
    <d v="2013-10-25T00:00:00"/>
    <x v="2"/>
    <x v="22"/>
    <x v="7"/>
    <x v="0"/>
    <m/>
  </r>
  <r>
    <n v="2076"/>
    <s v="Solicitud de Minutos"/>
    <s v="Hernandez Briones, Hans Alejandro, CAM"/>
    <d v="2013-10-23T00:00:00"/>
    <x v="0"/>
    <d v="2013-10-24T00:00:00"/>
    <x v="23"/>
    <x v="2"/>
    <x v="4"/>
    <x v="0"/>
    <d v="2013-10-24T00:00:00"/>
    <x v="2"/>
    <x v="22"/>
    <x v="7"/>
    <x v="0"/>
    <m/>
  </r>
  <r>
    <n v="2075"/>
    <s v=" Minutos  Celular"/>
    <s v="Palma Campos, Alejandra Beatriz, CAM"/>
    <d v="2013-10-24T00:00:00"/>
    <x v="0"/>
    <d v="2013-10-24T00:00:00"/>
    <x v="23"/>
    <x v="2"/>
    <x v="4"/>
    <x v="0"/>
    <d v="2013-10-25T00:00:00"/>
    <x v="2"/>
    <x v="22"/>
    <x v="7"/>
    <x v="0"/>
    <m/>
  </r>
  <r>
    <n v="2074"/>
    <s v="CONFICONFIGURACION DE ACCESOS"/>
    <s v="Valdes Navarrete, David Exequiel, CAM"/>
    <d v="2013-10-23T00:00:00"/>
    <x v="2"/>
    <d v="2013-10-23T00:00:00"/>
    <x v="15"/>
    <x v="2"/>
    <x v="4"/>
    <x v="4"/>
    <d v="2014-03-19T00:00:00"/>
    <x v="0"/>
    <x v="33"/>
    <x v="9"/>
    <x v="0"/>
    <m/>
  </r>
  <r>
    <n v="2073"/>
    <s v="Autorización de ingreso"/>
    <s v="Zarate Avila, Moises, CAM"/>
    <d v="2013-10-23T00:00:00"/>
    <x v="0"/>
    <d v="2013-10-23T00:00:00"/>
    <x v="7"/>
    <x v="2"/>
    <x v="4"/>
    <x v="0"/>
    <d v="2013-10-24T00:00:00"/>
    <x v="2"/>
    <x v="22"/>
    <x v="7"/>
    <x v="0"/>
    <m/>
  </r>
  <r>
    <n v="2072"/>
    <s v="Garantia Lenovo - Dock Station"/>
    <s v="Poblete Ragninqueo, Eduardo Felipe, CAM"/>
    <d v="2013-10-23T00:00:00"/>
    <x v="0"/>
    <d v="2013-10-23T00:00:00"/>
    <x v="15"/>
    <x v="2"/>
    <x v="4"/>
    <x v="4"/>
    <d v="2014-03-19T00:00:00"/>
    <x v="0"/>
    <x v="33"/>
    <x v="9"/>
    <x v="0"/>
    <m/>
  </r>
  <r>
    <n v="2071"/>
    <s v="Celular con problemas."/>
    <s v="Martinez Fuentealba, Victor Alonso, CAM"/>
    <d v="2013-10-18T00:00:00"/>
    <x v="0"/>
    <d v="2013-10-23T00:00:00"/>
    <x v="12"/>
    <x v="2"/>
    <x v="4"/>
    <x v="3"/>
    <d v="2013-10-29T00:00:00"/>
    <x v="2"/>
    <x v="51"/>
    <x v="7"/>
    <x v="0"/>
    <m/>
  </r>
  <r>
    <n v="2070"/>
    <s v="Software Ergonomía"/>
    <s v="Meza Madariaga, Daniella Fernanda, CAM"/>
    <d v="2013-10-22T00:00:00"/>
    <x v="0"/>
    <d v="2013-10-22T00:00:00"/>
    <x v="8"/>
    <x v="2"/>
    <x v="4"/>
    <x v="0"/>
    <d v="2013-10-23T00:00:00"/>
    <x v="2"/>
    <x v="22"/>
    <x v="7"/>
    <x v="0"/>
    <m/>
  </r>
  <r>
    <n v="2069"/>
    <s v="Script telefónico - Musica Espera"/>
    <s v="Meza Madariaga, Daniella Fernanda, CAM"/>
    <d v="2013-10-22T00:00:00"/>
    <x v="0"/>
    <d v="2013-10-22T00:00:00"/>
    <x v="2"/>
    <x v="2"/>
    <x v="4"/>
    <x v="0"/>
    <d v="2013-10-23T00:00:00"/>
    <x v="2"/>
    <x v="22"/>
    <x v="7"/>
    <x v="0"/>
    <m/>
  </r>
  <r>
    <n v="2068"/>
    <s v="LICITACION 8300006774 CABLES CU PROYECTOS 2014"/>
    <s v="Gomez Perez, Dussan Felipe, CAM"/>
    <d v="2013-10-23T00:00:00"/>
    <x v="0"/>
    <d v="2013-10-23T00:00:00"/>
    <x v="24"/>
    <x v="2"/>
    <x v="4"/>
    <x v="0"/>
    <d v="2013-10-24T00:00:00"/>
    <x v="2"/>
    <x v="22"/>
    <x v="7"/>
    <x v="0"/>
    <m/>
  </r>
  <r>
    <n v="2067"/>
    <s v="Toner Impresora San Miguel"/>
    <s v="Jorquera Sanhueza, Jeannette del Rosario, CAM"/>
    <d v="2013-10-23T00:00:00"/>
    <x v="0"/>
    <d v="2013-10-23T00:00:00"/>
    <x v="3"/>
    <x v="2"/>
    <x v="4"/>
    <x v="0"/>
    <d v="2013-10-24T00:00:00"/>
    <x v="2"/>
    <x v="22"/>
    <x v="7"/>
    <x v="0"/>
    <m/>
  </r>
  <r>
    <n v="2066"/>
    <s v="Configurar Perfil - PC CHLCAMF110897"/>
    <s v="Storch Perez, Juan Carlos, CAM"/>
    <d v="2013-10-23T00:00:00"/>
    <x v="0"/>
    <d v="2013-10-23T00:00:00"/>
    <x v="0"/>
    <x v="2"/>
    <x v="4"/>
    <x v="0"/>
    <d v="2013-10-24T00:00:00"/>
    <x v="2"/>
    <x v="22"/>
    <x v="7"/>
    <x v="0"/>
    <m/>
  </r>
  <r>
    <n v="2065"/>
    <s v="Solicitud de Toner para impresora Ricoh"/>
    <s v="Banda Maulen, Luis Amable, CAM"/>
    <d v="2013-10-24T00:00:00"/>
    <x v="0"/>
    <d v="2013-10-24T00:00:00"/>
    <x v="3"/>
    <x v="2"/>
    <x v="4"/>
    <x v="0"/>
    <d v="2013-10-25T00:00:00"/>
    <x v="2"/>
    <x v="22"/>
    <x v="7"/>
    <x v="0"/>
    <m/>
  </r>
  <r>
    <n v="2064"/>
    <s v="problemas para acceder a la web"/>
    <s v="Cañete Tapia, Miguel Angel, CAM"/>
    <d v="2013-10-23T00:00:00"/>
    <x v="0"/>
    <d v="2013-10-23T00:00:00"/>
    <x v="7"/>
    <x v="2"/>
    <x v="4"/>
    <x v="0"/>
    <d v="2013-10-24T00:00:00"/>
    <x v="2"/>
    <x v="22"/>
    <x v="7"/>
    <x v="0"/>
    <m/>
  </r>
  <r>
    <n v="2063"/>
    <s v="Revisión Libro de Compras Junio Julio Agosto 2013   (INCIDENCIA "/>
    <s v="Carrasco Briones, Rodrigo, CAM"/>
    <d v="2013-10-22T00:00:00"/>
    <x v="0"/>
    <d v="2013-10-22T00:00:00"/>
    <x v="5"/>
    <x v="2"/>
    <x v="4"/>
    <x v="0"/>
    <d v="2013-10-23T00:00:00"/>
    <x v="2"/>
    <x v="22"/>
    <x v="7"/>
    <x v="0"/>
    <m/>
  </r>
  <r>
    <n v="2062"/>
    <s v="Aumento de capacidad de plataforma Owncloud"/>
    <s v="Gonzalez Soto, Javier Alejandro, CAM"/>
    <d v="2013-10-23T00:00:00"/>
    <x v="0"/>
    <d v="2013-10-23T00:00:00"/>
    <x v="7"/>
    <x v="2"/>
    <x v="4"/>
    <x v="0"/>
    <d v="2013-10-24T00:00:00"/>
    <x v="2"/>
    <x v="22"/>
    <x v="7"/>
    <x v="0"/>
    <m/>
  </r>
  <r>
    <n v="2061"/>
    <s v="Disco Duro"/>
    <s v="Muñoz Contreras, Raul, CAM"/>
    <d v="2013-10-23T00:00:00"/>
    <x v="0"/>
    <d v="2013-10-23T00:00:00"/>
    <x v="22"/>
    <x v="2"/>
    <x v="4"/>
    <x v="6"/>
    <d v="2013-10-30T00:00:00"/>
    <x v="2"/>
    <x v="51"/>
    <x v="7"/>
    <x v="0"/>
    <m/>
  </r>
  <r>
    <n v="2060"/>
    <s v="Acceso a carpeta compartida"/>
    <s v="Castro Morales, Michel Fabian, CAM"/>
    <d v="2013-10-23T00:00:00"/>
    <x v="0"/>
    <d v="2013-10-23T00:00:00"/>
    <x v="7"/>
    <x v="2"/>
    <x v="4"/>
    <x v="0"/>
    <d v="2013-10-24T00:00:00"/>
    <x v="2"/>
    <x v="22"/>
    <x v="7"/>
    <x v="0"/>
    <m/>
  </r>
  <r>
    <n v="2059"/>
    <s v="Subir Perfil Entel - N° 56498809"/>
    <s v="Carrasco Velarde, Luis Alberto, CAM"/>
    <d v="2013-10-23T00:00:00"/>
    <x v="0"/>
    <d v="2013-10-23T00:00:00"/>
    <x v="23"/>
    <x v="2"/>
    <x v="4"/>
    <x v="0"/>
    <d v="2013-10-24T00:00:00"/>
    <x v="2"/>
    <x v="22"/>
    <x v="7"/>
    <x v="0"/>
    <m/>
  </r>
  <r>
    <n v="2058"/>
    <s v="ERROR AL INGRESAR OC"/>
    <s v="Ruz Salinas, Richard Alberto, CAM"/>
    <d v="2013-10-21T00:00:00"/>
    <x v="0"/>
    <d v="2013-10-21T00:00:00"/>
    <x v="5"/>
    <x v="2"/>
    <x v="4"/>
    <x v="0"/>
    <d v="2013-10-22T00:00:00"/>
    <x v="2"/>
    <x v="22"/>
    <x v="7"/>
    <x v="0"/>
    <m/>
  </r>
  <r>
    <n v="2057"/>
    <s v="Cambio de equipo y solicitud de cambio de plan"/>
    <s v="del Río Castro, Matías Eduardo, CAM"/>
    <d v="2013-10-21T00:00:00"/>
    <x v="0"/>
    <d v="2013-10-21T00:00:00"/>
    <x v="12"/>
    <x v="2"/>
    <x v="4"/>
    <x v="3"/>
    <d v="2013-10-30T00:00:00"/>
    <x v="2"/>
    <x v="51"/>
    <x v="7"/>
    <x v="0"/>
    <m/>
  </r>
  <r>
    <n v="2056"/>
    <s v="Reinicio Claves"/>
    <s v="Hernandez Muñoz, Manuel Antonio, CAM"/>
    <d v="2013-10-21T00:00:00"/>
    <x v="0"/>
    <d v="2013-10-21T00:00:00"/>
    <x v="0"/>
    <x v="2"/>
    <x v="4"/>
    <x v="0"/>
    <d v="2013-10-22T00:00:00"/>
    <x v="2"/>
    <x v="22"/>
    <x v="7"/>
    <x v="0"/>
    <m/>
  </r>
  <r>
    <n v="2055"/>
    <s v="Notebook HP - Proyecto AP SmartCity NBR"/>
    <s v="Belmar Ramirez, Nelson Andres, CAM"/>
    <d v="2013-10-21T00:00:00"/>
    <x v="0"/>
    <d v="2013-10-21T00:00:00"/>
    <x v="22"/>
    <x v="2"/>
    <x v="4"/>
    <x v="6"/>
    <d v="2013-10-28T00:00:00"/>
    <x v="2"/>
    <x v="51"/>
    <x v="7"/>
    <x v="0"/>
    <m/>
  </r>
  <r>
    <n v="2054"/>
    <s v="Licitación Repuestos para Retrofit de CTBC -  8300004178"/>
    <s v="Gomez Perez, Dussan Felipe, CAM"/>
    <d v="2013-10-21T00:00:00"/>
    <x v="0"/>
    <d v="2013-10-21T00:00:00"/>
    <x v="5"/>
    <x v="2"/>
    <x v="4"/>
    <x v="0"/>
    <d v="2013-10-22T00:00:00"/>
    <x v="2"/>
    <x v="22"/>
    <x v="7"/>
    <x v="0"/>
    <m/>
  </r>
  <r>
    <n v="2053"/>
    <s v="Modificación de mail Jacobo Rivera."/>
    <s v="Gutierrez Avendaño, Orietta Marisol, CAM"/>
    <d v="2013-10-21T00:00:00"/>
    <x v="0"/>
    <d v="2013-10-21T00:00:00"/>
    <x v="0"/>
    <x v="2"/>
    <x v="4"/>
    <x v="0"/>
    <d v="2013-10-22T00:00:00"/>
    <x v="2"/>
    <x v="22"/>
    <x v="7"/>
    <x v="0"/>
    <m/>
  </r>
  <r>
    <n v="2052"/>
    <s v="favor necesito clave para efectuar vales"/>
    <s v="Rosales Ramirez, Maria Angelica, CAM"/>
    <d v="2013-10-21T00:00:00"/>
    <x v="0"/>
    <d v="2013-10-21T00:00:00"/>
    <x v="5"/>
    <x v="2"/>
    <x v="4"/>
    <x v="0"/>
    <d v="2013-10-22T00:00:00"/>
    <x v="2"/>
    <x v="22"/>
    <x v="7"/>
    <x v="0"/>
    <m/>
  </r>
  <r>
    <n v="2051"/>
    <s v="INGRESO DE DOCUMENTO "/>
    <s v="Urrutia Villarroel, Mauricio, CAM"/>
    <d v="2013-10-21T00:00:00"/>
    <x v="0"/>
    <d v="2013-10-21T00:00:00"/>
    <x v="5"/>
    <x v="2"/>
    <x v="4"/>
    <x v="0"/>
    <d v="2013-10-22T00:00:00"/>
    <x v="2"/>
    <x v="22"/>
    <x v="7"/>
    <x v="0"/>
    <m/>
  </r>
  <r>
    <n v="2050"/>
    <s v="Nuevo script telefónico"/>
    <s v="Meza Madariaga, Daniella Fernanda, CAM"/>
    <d v="2013-10-18T00:00:00"/>
    <x v="0"/>
    <d v="2013-10-21T00:00:00"/>
    <x v="2"/>
    <x v="2"/>
    <x v="4"/>
    <x v="0"/>
    <d v="2013-10-21T00:00:00"/>
    <x v="2"/>
    <x v="22"/>
    <x v="7"/>
    <x v="0"/>
    <m/>
  </r>
  <r>
    <n v="2049"/>
    <s v="Restitución de minutos"/>
    <s v="Elgueta Rojas, Deborah Lisset, CAM"/>
    <d v="2013-10-21T00:00:00"/>
    <x v="0"/>
    <d v="2013-10-21T00:00:00"/>
    <x v="23"/>
    <x v="2"/>
    <x v="4"/>
    <x v="0"/>
    <d v="2013-10-22T00:00:00"/>
    <x v="2"/>
    <x v="22"/>
    <x v="7"/>
    <x v="0"/>
    <m/>
  </r>
  <r>
    <n v="2048"/>
    <s v="Ingresar  FONO: 56880162."/>
    <s v="Martinez Fuentealba, Victor Alonso, CAM"/>
    <d v="2013-10-21T00:00:00"/>
    <x v="0"/>
    <d v="2013-10-21T00:00:00"/>
    <x v="23"/>
    <x v="2"/>
    <x v="4"/>
    <x v="0"/>
    <d v="2013-10-22T00:00:00"/>
    <x v="2"/>
    <x v="22"/>
    <x v="7"/>
    <x v="0"/>
    <m/>
  </r>
  <r>
    <n v="2047"/>
    <s v="Problema Acceso Oracle"/>
    <s v="Negrón Salazar, Milton Orlando, CAM"/>
    <d v="2013-10-21T00:00:00"/>
    <x v="0"/>
    <d v="2013-10-21T00:00:00"/>
    <x v="5"/>
    <x v="2"/>
    <x v="4"/>
    <x v="0"/>
    <d v="2013-10-22T00:00:00"/>
    <x v="2"/>
    <x v="22"/>
    <x v="7"/>
    <x v="0"/>
    <m/>
  </r>
  <r>
    <n v="2046"/>
    <s v="Reposición tonner impresora primer piso"/>
    <s v="Peña Caceres, Gabriela, CAM"/>
    <d v="2013-10-21T00:00:00"/>
    <x v="0"/>
    <d v="2013-10-21T00:00:00"/>
    <x v="3"/>
    <x v="2"/>
    <x v="4"/>
    <x v="0"/>
    <d v="2013-10-22T00:00:00"/>
    <x v="2"/>
    <x v="22"/>
    <x v="7"/>
    <x v="0"/>
    <m/>
  </r>
  <r>
    <n v="2045"/>
    <s v="SOLICITUD"/>
    <s v="Castro Mery,Yeimei, CAM"/>
    <d v="2013-10-21T00:00:00"/>
    <x v="0"/>
    <d v="2013-10-21T00:00:00"/>
    <x v="8"/>
    <x v="2"/>
    <x v="4"/>
    <x v="0"/>
    <d v="2013-10-22T00:00:00"/>
    <x v="2"/>
    <x v="22"/>
    <x v="7"/>
    <x v="0"/>
    <m/>
  </r>
  <r>
    <n v="2044"/>
    <s v="Clave ownCloud"/>
    <s v="Gonzalez Soto, Javier Alejandro, CAM"/>
    <d v="2013-10-18T00:00:00"/>
    <x v="0"/>
    <d v="2013-10-18T00:00:00"/>
    <x v="7"/>
    <x v="2"/>
    <x v="4"/>
    <x v="0"/>
    <d v="2013-10-21T00:00:00"/>
    <x v="2"/>
    <x v="22"/>
    <x v="7"/>
    <x v="0"/>
    <m/>
  </r>
  <r>
    <n v="2043"/>
    <s v="Solicitud Nanosimcard - Abonado 91618467"/>
    <s v="Orellana Sepulveda, Andres Alejandro, CAM"/>
    <d v="2013-10-18T00:00:00"/>
    <x v="0"/>
    <d v="2013-10-22T00:00:00"/>
    <x v="12"/>
    <x v="2"/>
    <x v="4"/>
    <x v="3"/>
    <d v="2013-10-29T00:00:00"/>
    <x v="2"/>
    <x v="51"/>
    <x v="7"/>
    <x v="0"/>
    <m/>
  </r>
  <r>
    <n v="2042"/>
    <s v="Minutos Adicionales - Abonado 68484015"/>
    <s v="Bulnes Vergara, Marco Aurelio, CAM"/>
    <d v="2013-10-18T00:00:00"/>
    <x v="0"/>
    <d v="2013-10-18T00:00:00"/>
    <x v="23"/>
    <x v="2"/>
    <x v="4"/>
    <x v="0"/>
    <d v="2013-10-21T00:00:00"/>
    <x v="2"/>
    <x v="22"/>
    <x v="7"/>
    <x v="0"/>
    <m/>
  </r>
  <r>
    <n v="2041"/>
    <s v="Abono   90158529"/>
    <s v="Mena Guajardo, Erica Del Pilar, CAM"/>
    <d v="2013-10-18T00:00:00"/>
    <x v="0"/>
    <d v="2013-10-18T00:00:00"/>
    <x v="23"/>
    <x v="2"/>
    <x v="4"/>
    <x v="0"/>
    <d v="2013-10-21T00:00:00"/>
    <x v="2"/>
    <x v="22"/>
    <x v="7"/>
    <x v="0"/>
    <m/>
  </r>
  <r>
    <n v="2040"/>
    <s v="servidor Laboratorio"/>
    <s v="Castro Morales, Michel Fabian, CAM"/>
    <d v="2013-10-17T00:00:00"/>
    <x v="0"/>
    <d v="2013-10-17T00:00:00"/>
    <x v="7"/>
    <x v="2"/>
    <x v="4"/>
    <x v="0"/>
    <d v="2013-10-18T00:00:00"/>
    <x v="2"/>
    <x v="52"/>
    <x v="7"/>
    <x v="0"/>
    <m/>
  </r>
  <r>
    <n v="2039"/>
    <s v="ctivación de Minutos "/>
    <s v="Técnico Mesa de Ayuda, Externo"/>
    <d v="2013-10-17T00:00:00"/>
    <x v="0"/>
    <d v="2013-10-17T00:00:00"/>
    <x v="23"/>
    <x v="2"/>
    <x v="4"/>
    <x v="0"/>
    <d v="2013-10-18T00:00:00"/>
    <x v="2"/>
    <x v="52"/>
    <x v="7"/>
    <x v="0"/>
    <m/>
  </r>
  <r>
    <n v="2038"/>
    <s v="Activación de Minutos "/>
    <s v="Ramirez Vergara, Joseline, CAM"/>
    <d v="2013-10-17T00:00:00"/>
    <x v="0"/>
    <d v="2013-10-17T00:00:00"/>
    <x v="23"/>
    <x v="2"/>
    <x v="4"/>
    <x v="0"/>
    <d v="2013-10-18T00:00:00"/>
    <x v="2"/>
    <x v="52"/>
    <x v="7"/>
    <x v="0"/>
    <m/>
  </r>
  <r>
    <n v="2037"/>
    <s v="TICKET 765376 - AD REGISTRO DE EQUIPO"/>
    <s v="Técnico Mesa de Ayuda, Externo"/>
    <d v="2013-10-17T00:00:00"/>
    <x v="0"/>
    <d v="2013-10-17T00:00:00"/>
    <x v="0"/>
    <x v="2"/>
    <x v="4"/>
    <x v="0"/>
    <d v="2013-10-18T00:00:00"/>
    <x v="2"/>
    <x v="52"/>
    <x v="7"/>
    <x v="0"/>
    <m/>
  </r>
  <r>
    <n v="2036"/>
    <s v="Ramon"/>
    <s v="Castro Mery,Yeimei, CAM"/>
    <d v="2013-10-18T00:00:00"/>
    <x v="0"/>
    <d v="2013-10-18T00:00:00"/>
    <x v="24"/>
    <x v="2"/>
    <x v="4"/>
    <x v="0"/>
    <d v="2013-10-21T00:00:00"/>
    <x v="2"/>
    <x v="22"/>
    <x v="7"/>
    <x v="0"/>
    <m/>
  </r>
  <r>
    <n v="2035"/>
    <s v="Solicitud Notebook"/>
    <s v="Zambrano Zuñiga, Paulina Yesenia, CAM"/>
    <d v="2013-10-18T00:00:00"/>
    <x v="0"/>
    <d v="2013-10-18T00:00:00"/>
    <x v="13"/>
    <x v="2"/>
    <x v="4"/>
    <x v="0"/>
    <d v="2013-10-21T00:00:00"/>
    <x v="2"/>
    <x v="22"/>
    <x v="7"/>
    <x v="0"/>
    <m/>
  </r>
  <r>
    <n v="2034"/>
    <s v="Activación de Minutos"/>
    <s v="Toloza Garrido, Samuel Isaac, CAM"/>
    <d v="2013-10-18T00:00:00"/>
    <x v="0"/>
    <d v="2013-10-18T00:00:00"/>
    <x v="23"/>
    <x v="2"/>
    <x v="4"/>
    <x v="0"/>
    <d v="2013-10-21T00:00:00"/>
    <x v="2"/>
    <x v="22"/>
    <x v="7"/>
    <x v="0"/>
    <m/>
  </r>
  <r>
    <n v="2033"/>
    <s v="Solicita reposicion minutos"/>
    <s v="Pavez Torres, Hector Alejandro, CAM"/>
    <d v="2013-10-18T00:00:00"/>
    <x v="0"/>
    <d v="2013-10-18T00:00:00"/>
    <x v="23"/>
    <x v="2"/>
    <x v="4"/>
    <x v="0"/>
    <d v="2013-10-21T00:00:00"/>
    <x v="2"/>
    <x v="22"/>
    <x v="7"/>
    <x v="0"/>
    <m/>
  </r>
  <r>
    <n v="2032"/>
    <s v="Puesto de Trabajo"/>
    <s v="Garrido Saavedra, Mario Andres, CAM"/>
    <d v="2013-10-18T00:00:00"/>
    <x v="0"/>
    <d v="2013-10-18T00:00:00"/>
    <x v="2"/>
    <x v="2"/>
    <x v="4"/>
    <x v="0"/>
    <d v="2013-10-21T00:00:00"/>
    <x v="2"/>
    <x v="22"/>
    <x v="7"/>
    <x v="0"/>
    <m/>
  </r>
  <r>
    <n v="2031"/>
    <s v="Puesto de Trabajo"/>
    <s v="Garrido Saavedra, Mario Andres, CAM"/>
    <d v="2013-10-18T00:00:00"/>
    <x v="0"/>
    <d v="2013-10-18T00:00:00"/>
    <x v="2"/>
    <x v="2"/>
    <x v="4"/>
    <x v="0"/>
    <d v="2013-10-21T00:00:00"/>
    <x v="2"/>
    <x v="22"/>
    <x v="7"/>
    <x v="0"/>
    <m/>
  </r>
  <r>
    <n v="2030"/>
    <s v="Roaming de Voz"/>
    <s v="Mardones Pantoja, Gonzalo, CAM"/>
    <d v="2013-10-18T00:00:00"/>
    <x v="0"/>
    <d v="2013-10-18T00:00:00"/>
    <x v="23"/>
    <x v="2"/>
    <x v="4"/>
    <x v="0"/>
    <d v="2013-10-21T00:00:00"/>
    <x v="2"/>
    <x v="22"/>
    <x v="7"/>
    <x v="0"/>
    <m/>
  </r>
  <r>
    <n v="2029"/>
    <s v="Solicita reposicion minutos"/>
    <s v="Pavez Torres, Hector Alejandro, CAM"/>
    <d v="2013-10-18T00:00:00"/>
    <x v="0"/>
    <d v="2013-10-18T00:00:00"/>
    <x v="23"/>
    <x v="2"/>
    <x v="4"/>
    <x v="0"/>
    <d v="2013-10-21T00:00:00"/>
    <x v="2"/>
    <x v="22"/>
    <x v="7"/>
    <x v="0"/>
    <m/>
  </r>
  <r>
    <n v="2028"/>
    <s v="Reposición de minutos en telefono celular"/>
    <s v="Neculhueque Silva, Juan Arturo, CAM"/>
    <d v="2013-10-18T00:00:00"/>
    <x v="0"/>
    <d v="2013-10-18T00:00:00"/>
    <x v="23"/>
    <x v="2"/>
    <x v="4"/>
    <x v="0"/>
    <d v="2013-10-21T00:00:00"/>
    <x v="2"/>
    <x v="22"/>
    <x v="7"/>
    <x v="0"/>
    <m/>
  </r>
  <r>
    <n v="2027"/>
    <s v="Solicitud de minutos 8-9207981"/>
    <s v="Jerez Valdebenito, Rodrigo Esteban, CAM"/>
    <d v="2013-10-18T00:00:00"/>
    <x v="0"/>
    <d v="2013-10-18T00:00:00"/>
    <x v="23"/>
    <x v="2"/>
    <x v="4"/>
    <x v="0"/>
    <d v="2013-10-21T00:00:00"/>
    <x v="2"/>
    <x v="22"/>
    <x v="7"/>
    <x v="0"/>
    <m/>
  </r>
  <r>
    <n v="2026"/>
    <s v="Acceso Webmail Cam"/>
    <s v="Abrigo Elgueda, Juan Andres, CAM"/>
    <d v="2013-10-16T00:00:00"/>
    <x v="0"/>
    <d v="2013-10-16T00:00:00"/>
    <x v="24"/>
    <x v="2"/>
    <x v="4"/>
    <x v="0"/>
    <d v="2013-10-17T00:00:00"/>
    <x v="2"/>
    <x v="52"/>
    <x v="7"/>
    <x v="0"/>
    <m/>
  </r>
  <r>
    <n v="2025"/>
    <s v="Solicitud de Minutos Celular Jose Varela"/>
    <s v="Hernandez Briones, Hans Alejandro, CAM"/>
    <d v="2013-10-17T00:00:00"/>
    <x v="0"/>
    <d v="2013-10-17T00:00:00"/>
    <x v="23"/>
    <x v="2"/>
    <x v="4"/>
    <x v="0"/>
    <d v="2013-10-18T00:00:00"/>
    <x v="2"/>
    <x v="52"/>
    <x v="7"/>
    <x v="0"/>
    <m/>
  </r>
  <r>
    <n v="2024"/>
    <s v="Restitución minutos NET"/>
    <s v="Morales Diaz, Mauricio Enrique, CAM"/>
    <d v="2013-10-17T00:00:00"/>
    <x v="0"/>
    <d v="2013-10-17T00:00:00"/>
    <x v="23"/>
    <x v="2"/>
    <x v="4"/>
    <x v="0"/>
    <d v="2013-10-18T00:00:00"/>
    <x v="2"/>
    <x v="52"/>
    <x v="7"/>
    <x v="0"/>
    <m/>
  </r>
  <r>
    <n v="2023"/>
    <s v="Minutos"/>
    <s v="Sepulveda Salas, Vladimir Arnoldo, CAM"/>
    <d v="2013-10-17T00:00:00"/>
    <x v="0"/>
    <d v="2013-10-17T00:00:00"/>
    <x v="23"/>
    <x v="2"/>
    <x v="4"/>
    <x v="0"/>
    <d v="2013-10-18T00:00:00"/>
    <x v="2"/>
    <x v="52"/>
    <x v="7"/>
    <x v="0"/>
    <m/>
  </r>
  <r>
    <n v="2022"/>
    <s v="Minutos  Celular"/>
    <s v="Palma Campos, Alejandra Beatriz, CAM"/>
    <d v="2013-10-17T00:00:00"/>
    <x v="0"/>
    <d v="2013-10-17T00:00:00"/>
    <x v="23"/>
    <x v="2"/>
    <x v="4"/>
    <x v="0"/>
    <d v="2013-10-18T00:00:00"/>
    <x v="2"/>
    <x v="52"/>
    <x v="7"/>
    <x v="0"/>
    <m/>
  </r>
  <r>
    <n v="2021"/>
    <s v="Urgente, problema de internet CIT"/>
    <s v="Gonzalez R., Enrique, CAM"/>
    <d v="2013-10-17T00:00:00"/>
    <x v="0"/>
    <d v="2013-10-17T00:00:00"/>
    <x v="24"/>
    <x v="2"/>
    <x v="4"/>
    <x v="0"/>
    <d v="2013-10-18T00:00:00"/>
    <x v="2"/>
    <x v="52"/>
    <x v="7"/>
    <x v="0"/>
    <m/>
  </r>
  <r>
    <n v="2020"/>
    <s v="favor devolver los minutos pediente"/>
    <s v="Medrano Ortega, Mario Ariel, CAM"/>
    <d v="2013-10-17T00:00:00"/>
    <x v="0"/>
    <d v="2013-10-17T00:00:00"/>
    <x v="23"/>
    <x v="2"/>
    <x v="4"/>
    <x v="0"/>
    <d v="2013-10-18T00:00:00"/>
    <x v="2"/>
    <x v="52"/>
    <x v="7"/>
    <x v="0"/>
    <m/>
  </r>
  <r>
    <n v="2019"/>
    <s v="Minutos residuales"/>
    <s v="Carreño Cerda, Mauricio Alfredo, CAM"/>
    <d v="2013-10-17T00:00:00"/>
    <x v="0"/>
    <d v="2013-10-17T00:00:00"/>
    <x v="23"/>
    <x v="2"/>
    <x v="4"/>
    <x v="0"/>
    <d v="2013-10-18T00:00:00"/>
    <x v="2"/>
    <x v="52"/>
    <x v="7"/>
    <x v="0"/>
    <m/>
  </r>
  <r>
    <n v="2018"/>
    <s v="Carga de Minutos On net - 74318253"/>
    <s v="Caceres Sarabia, Francisco Antonio, CAM"/>
    <d v="2013-10-17T00:00:00"/>
    <x v="0"/>
    <d v="2013-10-17T00:00:00"/>
    <x v="23"/>
    <x v="2"/>
    <x v="4"/>
    <x v="0"/>
    <d v="2013-10-18T00:00:00"/>
    <x v="2"/>
    <x v="52"/>
    <x v="7"/>
    <x v="0"/>
    <m/>
  </r>
  <r>
    <n v="2017"/>
    <s v="Aumento Minutos"/>
    <s v="Matus Delgado, Katherine Andrea, CAM"/>
    <d v="2013-10-17T00:00:00"/>
    <x v="0"/>
    <d v="2013-10-17T00:00:00"/>
    <x v="23"/>
    <x v="2"/>
    <x v="4"/>
    <x v="0"/>
    <d v="2013-10-18T00:00:00"/>
    <x v="2"/>
    <x v="52"/>
    <x v="7"/>
    <x v="0"/>
    <m/>
  </r>
  <r>
    <n v="2016"/>
    <s v="Incidencia correo"/>
    <s v="Ferreira Zuñiga, Alejandro Andres, EXTERNO"/>
    <d v="2013-10-17T00:00:00"/>
    <x v="0"/>
    <d v="2013-10-17T00:00:00"/>
    <x v="0"/>
    <x v="2"/>
    <x v="4"/>
    <x v="0"/>
    <d v="2013-10-18T00:00:00"/>
    <x v="2"/>
    <x v="52"/>
    <x v="7"/>
    <x v="0"/>
    <m/>
  </r>
  <r>
    <n v="2015"/>
    <s v="Dar de Alta equipo"/>
    <s v="Técnico Mesa de Ayuda, Externo"/>
    <d v="2013-10-17T00:00:00"/>
    <x v="0"/>
    <d v="2013-10-17T00:00:00"/>
    <x v="0"/>
    <x v="2"/>
    <x v="4"/>
    <x v="0"/>
    <d v="2013-10-18T00:00:00"/>
    <x v="2"/>
    <x v="52"/>
    <x v="7"/>
    <x v="0"/>
    <m/>
  </r>
  <r>
    <n v="2014"/>
    <s v="Trainne"/>
    <s v="Espinosa Palau, María Jesús, CAM"/>
    <d v="2013-10-17T00:00:00"/>
    <x v="0"/>
    <d v="2013-10-17T00:00:00"/>
    <x v="13"/>
    <x v="2"/>
    <x v="4"/>
    <x v="0"/>
    <d v="2013-10-18T00:00:00"/>
    <x v="2"/>
    <x v="52"/>
    <x v="7"/>
    <x v="0"/>
    <m/>
  </r>
  <r>
    <n v="2013"/>
    <s v="Reposición de minutos"/>
    <s v="Ibarra Quiñinao, Juan Pablo, CAM"/>
    <d v="2013-10-17T00:00:00"/>
    <x v="0"/>
    <d v="2013-10-17T00:00:00"/>
    <x v="23"/>
    <x v="2"/>
    <x v="4"/>
    <x v="0"/>
    <d v="2013-10-18T00:00:00"/>
    <x v="2"/>
    <x v="52"/>
    <x v="7"/>
    <x v="0"/>
    <m/>
  </r>
  <r>
    <n v="2012"/>
    <s v="Solicitud perfil Oracle para Srta. Jeannette Escobar Pizarro"/>
    <s v="Sarria Obreque, Jose Hernan, CAM"/>
    <d v="2013-10-17T00:00:00"/>
    <x v="0"/>
    <d v="2013-10-17T00:00:00"/>
    <x v="5"/>
    <x v="2"/>
    <x v="4"/>
    <x v="0"/>
    <d v="2013-10-18T00:00:00"/>
    <x v="2"/>
    <x v="52"/>
    <x v="7"/>
    <x v="0"/>
    <m/>
  </r>
  <r>
    <n v="2011"/>
    <s v="Activación de Minutos "/>
    <s v="Pacheco Pinto, Alex  CAM"/>
    <d v="2013-10-17T00:00:00"/>
    <x v="0"/>
    <d v="2013-10-17T00:00:00"/>
    <x v="23"/>
    <x v="2"/>
    <x v="4"/>
    <x v="0"/>
    <d v="2013-10-18T00:00:00"/>
    <x v="2"/>
    <x v="52"/>
    <x v="7"/>
    <x v="0"/>
    <m/>
  </r>
  <r>
    <n v="2010"/>
    <s v="Ayuda"/>
    <s v="Peña Caceres, Gabriela, CAM"/>
    <d v="2013-10-17T00:00:00"/>
    <x v="0"/>
    <d v="2013-10-17T00:00:00"/>
    <x v="5"/>
    <x v="2"/>
    <x v="4"/>
    <x v="0"/>
    <d v="2013-10-18T00:00:00"/>
    <x v="2"/>
    <x v="52"/>
    <x v="7"/>
    <x v="0"/>
    <m/>
  </r>
  <r>
    <n v="2009"/>
    <s v="Activación de Minutos "/>
    <s v="Ramirez Vergara, Joseline, CAM"/>
    <d v="2013-10-17T00:00:00"/>
    <x v="0"/>
    <d v="2013-10-17T00:00:00"/>
    <x v="23"/>
    <x v="2"/>
    <x v="4"/>
    <x v="0"/>
    <d v="2013-10-18T00:00:00"/>
    <x v="2"/>
    <x v="52"/>
    <x v="7"/>
    <x v="0"/>
    <m/>
  </r>
  <r>
    <n v="2008"/>
    <s v="Minutos On Net- Abonado 94663797"/>
    <s v="Abarca Cerda, Cristian Andres, CAM"/>
    <d v="2013-10-16T00:00:00"/>
    <x v="0"/>
    <d v="2013-10-16T00:00:00"/>
    <x v="23"/>
    <x v="2"/>
    <x v="4"/>
    <x v="0"/>
    <d v="2013-10-17T00:00:00"/>
    <x v="2"/>
    <x v="52"/>
    <x v="7"/>
    <x v="0"/>
    <m/>
  </r>
  <r>
    <n v="2007"/>
    <s v="LICITACIONES ENERSIS CABLE AL PREENSAMBLADO 3x95"/>
    <s v="Gomez Perez, Dussan Felipe, CAM"/>
    <d v="2013-10-16T00:00:00"/>
    <x v="0"/>
    <d v="2013-10-16T00:00:00"/>
    <x v="5"/>
    <x v="2"/>
    <x v="4"/>
    <x v="0"/>
    <d v="2013-10-17T00:00:00"/>
    <x v="2"/>
    <x v="52"/>
    <x v="7"/>
    <x v="0"/>
    <m/>
  </r>
  <r>
    <n v="2006"/>
    <s v="SOLICITUD DE Visio"/>
    <s v="Valdes Navarrete, David Exequiel, CAM"/>
    <d v="2013-10-16T00:00:00"/>
    <x v="0"/>
    <d v="2013-10-16T00:00:00"/>
    <x v="8"/>
    <x v="2"/>
    <x v="4"/>
    <x v="0"/>
    <d v="2013-10-17T00:00:00"/>
    <x v="2"/>
    <x v="52"/>
    <x v="7"/>
    <x v="0"/>
    <m/>
  </r>
  <r>
    <n v="2005"/>
    <s v="Concurso Pintura Infantil"/>
    <s v="Meza Madariaga, Daniella Fernanda, CAM"/>
    <d v="2013-10-16T00:00:00"/>
    <x v="0"/>
    <d v="2013-10-16T00:00:00"/>
    <x v="24"/>
    <x v="2"/>
    <x v="4"/>
    <x v="0"/>
    <d v="2013-10-17T00:00:00"/>
    <x v="2"/>
    <x v="52"/>
    <x v="7"/>
    <x v="0"/>
    <m/>
  </r>
  <r>
    <n v="2004"/>
    <s v="Minutos  Celular"/>
    <s v="Palma Campos, Alejandra Beatriz, CAM"/>
    <d v="2013-10-16T00:00:00"/>
    <x v="0"/>
    <d v="2013-10-16T00:00:00"/>
    <x v="23"/>
    <x v="2"/>
    <x v="4"/>
    <x v="0"/>
    <d v="2013-10-17T00:00:00"/>
    <x v="2"/>
    <x v="52"/>
    <x v="7"/>
    <x v="0"/>
    <m/>
  </r>
  <r>
    <n v="2003"/>
    <s v="Solicitud de Cotización PC Proyecto E-CL"/>
    <s v="Herrera Andrade, Carlos Omar, CAM"/>
    <d v="2013-10-16T00:00:00"/>
    <x v="0"/>
    <d v="2013-10-16T00:00:00"/>
    <x v="15"/>
    <x v="2"/>
    <x v="4"/>
    <x v="4"/>
    <d v="2014-03-12T00:00:00"/>
    <x v="0"/>
    <x v="34"/>
    <x v="9"/>
    <x v="0"/>
    <m/>
  </r>
  <r>
    <n v="2002"/>
    <s v="Restitución Minutos Celular"/>
    <s v="Abrigo Elgueda, Juan Andres, CAM"/>
    <d v="2013-10-16T00:00:00"/>
    <x v="0"/>
    <d v="2013-10-16T00:00:00"/>
    <x v="23"/>
    <x v="2"/>
    <x v="4"/>
    <x v="0"/>
    <d v="2013-10-17T00:00:00"/>
    <x v="2"/>
    <x v="52"/>
    <x v="7"/>
    <x v="0"/>
    <m/>
  </r>
  <r>
    <n v="2001"/>
    <s v="Restitución Minutos Celular"/>
    <s v="Abrigo Elgueda, Juan Andres, CAM"/>
    <d v="2013-10-16T00:00:00"/>
    <x v="0"/>
    <d v="2013-10-16T00:00:00"/>
    <x v="23"/>
    <x v="2"/>
    <x v="4"/>
    <x v="0"/>
    <d v="2013-10-17T00:00:00"/>
    <x v="2"/>
    <x v="52"/>
    <x v="7"/>
    <x v="0"/>
    <m/>
  </r>
  <r>
    <n v="2000"/>
    <s v="Plataformar PC Laboratorio - Gcia. OP. MFCM"/>
    <s v="Castro Morales, Michel Fabian, CAM"/>
    <d v="2013-10-16T00:00:00"/>
    <x v="0"/>
    <d v="2013-10-17T00:00:00"/>
    <x v="20"/>
    <x v="2"/>
    <x v="4"/>
    <x v="5"/>
    <d v="2013-10-22T00:00:00"/>
    <x v="2"/>
    <x v="22"/>
    <x v="7"/>
    <x v="0"/>
    <m/>
  </r>
  <r>
    <n v="1999"/>
    <s v="Celular 92800907"/>
    <s v="Lagos Acuña, Christopher Joseph, CAM"/>
    <d v="2013-10-16T00:00:00"/>
    <x v="0"/>
    <d v="2013-10-16T00:00:00"/>
    <x v="23"/>
    <x v="2"/>
    <x v="4"/>
    <x v="0"/>
    <d v="2013-10-17T00:00:00"/>
    <x v="2"/>
    <x v="52"/>
    <x v="7"/>
    <x v="0"/>
    <m/>
  </r>
  <r>
    <n v="1998"/>
    <s v="Minutos  Celular"/>
    <s v="Palma Campos, Alejandra Beatriz, CAM"/>
    <d v="2013-10-16T00:00:00"/>
    <x v="0"/>
    <d v="2013-10-16T00:00:00"/>
    <x v="23"/>
    <x v="2"/>
    <x v="4"/>
    <x v="0"/>
    <d v="2013-10-17T00:00:00"/>
    <x v="2"/>
    <x v="52"/>
    <x v="7"/>
    <x v="0"/>
    <m/>
  </r>
  <r>
    <n v="1997"/>
    <s v="Configurar Skype Corporativo"/>
    <s v="Carrasco Velarde, Luis Alberto, CAM"/>
    <d v="2013-10-16T00:00:00"/>
    <x v="0"/>
    <d v="2013-10-16T00:00:00"/>
    <x v="8"/>
    <x v="2"/>
    <x v="4"/>
    <x v="0"/>
    <d v="2013-10-17T00:00:00"/>
    <x v="2"/>
    <x v="52"/>
    <x v="7"/>
    <x v="0"/>
    <m/>
  </r>
  <r>
    <n v="1996"/>
    <s v="Compra de PC."/>
    <s v="Belmar Ramirez, Nelson Andres, CAM"/>
    <d v="2013-10-15T00:00:00"/>
    <x v="0"/>
    <d v="2013-10-15T00:00:00"/>
    <x v="15"/>
    <x v="2"/>
    <x v="4"/>
    <x v="4"/>
    <d v="2014-03-11T00:00:00"/>
    <x v="0"/>
    <x v="34"/>
    <x v="9"/>
    <x v="0"/>
    <m/>
  </r>
  <r>
    <n v="1995"/>
    <s v="Vista de compatibilidad"/>
    <s v="Belmar Ramirez, Nelson Andres, CAM"/>
    <d v="2013-10-15T00:00:00"/>
    <x v="0"/>
    <d v="2013-10-15T00:00:00"/>
    <x v="8"/>
    <x v="2"/>
    <x v="4"/>
    <x v="0"/>
    <d v="2013-10-16T00:00:00"/>
    <x v="2"/>
    <x v="52"/>
    <x v="7"/>
    <x v="0"/>
    <m/>
  </r>
  <r>
    <n v="1994"/>
    <s v="Minutos celular"/>
    <s v="Carvajal Caceres, Luis Maximo, CAM"/>
    <d v="2013-10-16T00:00:00"/>
    <x v="0"/>
    <d v="2013-10-16T00:00:00"/>
    <x v="23"/>
    <x v="2"/>
    <x v="4"/>
    <x v="0"/>
    <d v="2013-10-17T00:00:00"/>
    <x v="2"/>
    <x v="52"/>
    <x v="7"/>
    <x v="0"/>
    <m/>
  </r>
  <r>
    <n v="1993"/>
    <s v="IP de Equipo"/>
    <s v="López Carrasco, Nelly Elcira, CAM"/>
    <d v="2013-10-15T00:00:00"/>
    <x v="0"/>
    <d v="2013-10-15T00:00:00"/>
    <x v="25"/>
    <x v="2"/>
    <x v="4"/>
    <x v="1"/>
    <d v="2013-10-18T00:00:00"/>
    <x v="2"/>
    <x v="52"/>
    <x v="7"/>
    <x v="0"/>
    <m/>
  </r>
  <r>
    <n v="1992"/>
    <s v="Cambio equipo celular"/>
    <s v="Zarate Avila, Moises, CAM"/>
    <d v="2013-10-15T00:00:00"/>
    <x v="0"/>
    <d v="2013-10-18T00:00:00"/>
    <x v="12"/>
    <x v="2"/>
    <x v="4"/>
    <x v="3"/>
    <d v="2013-10-24T00:00:00"/>
    <x v="2"/>
    <x v="22"/>
    <x v="7"/>
    <x v="0"/>
    <m/>
  </r>
  <r>
    <n v="1991"/>
    <s v="Alta Estación de trabajo"/>
    <s v="Técnico Mesa de Ayuda, Externo"/>
    <d v="2013-10-16T00:00:00"/>
    <x v="0"/>
    <d v="2013-10-16T00:00:00"/>
    <x v="0"/>
    <x v="2"/>
    <x v="4"/>
    <x v="0"/>
    <d v="2013-10-17T00:00:00"/>
    <x v="2"/>
    <x v="52"/>
    <x v="7"/>
    <x v="0"/>
    <m/>
  </r>
  <r>
    <n v="1990"/>
    <s v="SOLICITUD DE IP FIJA INTRANET"/>
    <s v="Pavez Nuñez, Walter, CAM"/>
    <d v="2013-10-15T00:00:00"/>
    <x v="0"/>
    <d v="2013-10-15T00:00:00"/>
    <x v="24"/>
    <x v="2"/>
    <x v="4"/>
    <x v="0"/>
    <d v="2013-10-16T00:00:00"/>
    <x v="2"/>
    <x v="52"/>
    <x v="7"/>
    <x v="0"/>
    <m/>
  </r>
  <r>
    <n v="1989"/>
    <s v="MINUTOS CELULAR"/>
    <s v="Pajkuric Bustos, Ernesto Andrés, CAM"/>
    <d v="2013-10-15T00:00:00"/>
    <x v="0"/>
    <d v="2013-10-15T00:00:00"/>
    <x v="23"/>
    <x v="2"/>
    <x v="4"/>
    <x v="0"/>
    <d v="2013-10-16T00:00:00"/>
    <x v="2"/>
    <x v="52"/>
    <x v="7"/>
    <x v="0"/>
    <m/>
  </r>
  <r>
    <n v="1988"/>
    <s v="Minutos disponibles..."/>
    <s v="Cordova Echeverria, Francisco Erasmo, CAM"/>
    <d v="2013-10-15T00:00:00"/>
    <x v="0"/>
    <d v="2013-10-15T00:00:00"/>
    <x v="23"/>
    <x v="2"/>
    <x v="4"/>
    <x v="0"/>
    <d v="2013-10-16T00:00:00"/>
    <x v="2"/>
    <x v="52"/>
    <x v="7"/>
    <x v="0"/>
    <m/>
  </r>
  <r>
    <n v="1987"/>
    <s v="Ticket 1688691"/>
    <s v="Técnico Mesa de Ayuda, Externo"/>
    <d v="2013-10-15T00:00:00"/>
    <x v="0"/>
    <d v="2013-10-15T00:00:00"/>
    <x v="24"/>
    <x v="2"/>
    <x v="4"/>
    <x v="0"/>
    <d v="2013-10-16T00:00:00"/>
    <x v="2"/>
    <x v="52"/>
    <x v="7"/>
    <x v="0"/>
    <m/>
  </r>
  <r>
    <n v="1986"/>
    <s v="Traslado de equipos"/>
    <s v="Moreno Pailañir, Eugenio, EXTERNO"/>
    <d v="2013-10-15T00:00:00"/>
    <x v="0"/>
    <d v="2013-10-15T00:00:00"/>
    <x v="15"/>
    <x v="2"/>
    <x v="4"/>
    <x v="4"/>
    <d v="2014-03-11T00:00:00"/>
    <x v="0"/>
    <x v="34"/>
    <x v="9"/>
    <x v="0"/>
    <m/>
  </r>
  <r>
    <n v="1985"/>
    <s v="Activación de Minutos "/>
    <s v="Ramirez Vergara, Joseline, CAM"/>
    <d v="2013-10-15T00:00:00"/>
    <x v="0"/>
    <d v="2013-10-15T00:00:00"/>
    <x v="23"/>
    <x v="2"/>
    <x v="4"/>
    <x v="0"/>
    <d v="2013-10-16T00:00:00"/>
    <x v="2"/>
    <x v="52"/>
    <x v="7"/>
    <x v="0"/>
    <m/>
  </r>
  <r>
    <n v="1984"/>
    <s v="Alta Estación de trabajo"/>
    <s v="Técnico Mesa de Ayuda, Externo"/>
    <d v="2013-10-15T00:00:00"/>
    <x v="0"/>
    <d v="2013-10-15T00:00:00"/>
    <x v="0"/>
    <x v="2"/>
    <x v="4"/>
    <x v="0"/>
    <d v="2013-10-16T00:00:00"/>
    <x v="2"/>
    <x v="52"/>
    <x v="7"/>
    <x v="0"/>
    <m/>
  </r>
  <r>
    <n v="1983"/>
    <s v="Proyecto Auditorium"/>
    <s v="Duarte Fuentes, Luis Alfredo, CAM"/>
    <d v="2013-10-15T00:00:00"/>
    <x v="0"/>
    <d v="2013-10-17T00:00:00"/>
    <x v="22"/>
    <x v="2"/>
    <x v="4"/>
    <x v="6"/>
    <d v="2013-10-22T00:00:00"/>
    <x v="2"/>
    <x v="22"/>
    <x v="7"/>
    <x v="0"/>
    <m/>
  </r>
  <r>
    <n v="1982"/>
    <s v="Solicita poder generar devolución minutos ON-NET "/>
    <s v="Garay Espinoza, Jorge Andres, CAM"/>
    <d v="2013-10-15T00:00:00"/>
    <x v="0"/>
    <d v="2013-10-15T00:00:00"/>
    <x v="23"/>
    <x v="2"/>
    <x v="4"/>
    <x v="0"/>
    <d v="2013-10-16T00:00:00"/>
    <x v="2"/>
    <x v="52"/>
    <x v="7"/>
    <x v="0"/>
    <m/>
  </r>
  <r>
    <n v="1981"/>
    <s v="Acceso CAMFSERVER"/>
    <s v="Baez Mella, Patricia Andrea, CAM"/>
    <d v="2013-10-15T00:00:00"/>
    <x v="0"/>
    <d v="2013-10-15T00:00:00"/>
    <x v="7"/>
    <x v="2"/>
    <x v="4"/>
    <x v="0"/>
    <d v="2013-10-16T00:00:00"/>
    <x v="2"/>
    <x v="52"/>
    <x v="7"/>
    <x v="0"/>
    <m/>
  </r>
  <r>
    <n v="1980"/>
    <s v="Prolblemas para terminar nomina pago proveedores"/>
    <s v="Llancao Catrinao, Emelina Veronica, CAM"/>
    <d v="2013-10-15T00:00:00"/>
    <x v="0"/>
    <d v="2013-10-15T00:00:00"/>
    <x v="5"/>
    <x v="2"/>
    <x v="4"/>
    <x v="0"/>
    <d v="2013-10-16T00:00:00"/>
    <x v="2"/>
    <x v="52"/>
    <x v="7"/>
    <x v="0"/>
    <m/>
  </r>
  <r>
    <n v="1979"/>
    <s v="06_Minutos adicionales_FSSM.XLS"/>
    <s v="Duarte Fuentes, Luis Alfredo, CAM"/>
    <d v="2013-10-15T00:00:00"/>
    <x v="0"/>
    <d v="2013-10-15T00:00:00"/>
    <x v="23"/>
    <x v="2"/>
    <x v="4"/>
    <x v="0"/>
    <d v="2013-10-16T00:00:00"/>
    <x v="2"/>
    <x v="52"/>
    <x v="7"/>
    <x v="0"/>
    <m/>
  </r>
  <r>
    <n v="1978"/>
    <s v="Instructivo Creación y cobro estado de pago Enersis."/>
    <s v="Gutierrez Avendaño, Orietta Marisol, CAM"/>
    <d v="2013-10-15T00:00:00"/>
    <x v="0"/>
    <d v="2013-10-15T00:00:00"/>
    <x v="8"/>
    <x v="2"/>
    <x v="4"/>
    <x v="0"/>
    <d v="2013-10-16T00:00:00"/>
    <x v="2"/>
    <x v="52"/>
    <x v="7"/>
    <x v="0"/>
    <m/>
  </r>
  <r>
    <n v="1977"/>
    <s v="Minutos  Celular"/>
    <s v="Palma Campos, Alejandra Beatriz, CAM"/>
    <d v="2013-10-15T00:00:00"/>
    <x v="0"/>
    <d v="2013-10-15T00:00:00"/>
    <x v="23"/>
    <x v="2"/>
    <x v="4"/>
    <x v="0"/>
    <d v="2013-10-16T00:00:00"/>
    <x v="2"/>
    <x v="52"/>
    <x v="7"/>
    <x v="0"/>
    <m/>
  </r>
  <r>
    <n v="1976"/>
    <s v=" Acceso a carpeta compartida"/>
    <s v="Castro Morales, Michel Fabian, CAM"/>
    <d v="2013-10-16T00:00:00"/>
    <x v="0"/>
    <d v="2013-10-16T00:00:00"/>
    <x v="7"/>
    <x v="2"/>
    <x v="4"/>
    <x v="0"/>
    <d v="2013-10-17T00:00:00"/>
    <x v="2"/>
    <x v="52"/>
    <x v="7"/>
    <x v="0"/>
    <m/>
  </r>
  <r>
    <n v="1975"/>
    <s v="Estimados,"/>
    <s v="Técnico Mesa de Ayuda, Externo"/>
    <d v="2013-10-16T00:00:00"/>
    <x v="0"/>
    <d v="2013-10-16T00:00:00"/>
    <x v="0"/>
    <x v="2"/>
    <x v="4"/>
    <x v="0"/>
    <d v="2013-10-17T00:00:00"/>
    <x v="2"/>
    <x v="52"/>
    <x v="7"/>
    <x v="0"/>
    <m/>
  </r>
  <r>
    <n v="1974"/>
    <s v="Plataformar PC Morosidad - Gcia. OP. LCV"/>
    <s v="Carrasco Velarde, Luis Alberto, CAM"/>
    <d v="2013-10-16T00:00:00"/>
    <x v="0"/>
    <d v="2013-10-17T00:00:00"/>
    <x v="20"/>
    <x v="2"/>
    <x v="4"/>
    <x v="5"/>
    <d v="2013-10-22T00:00:00"/>
    <x v="2"/>
    <x v="22"/>
    <x v="7"/>
    <x v="0"/>
    <m/>
  </r>
  <r>
    <n v="1973"/>
    <s v="TICKET 765142 - REGISTRO EN SPAM"/>
    <s v="Técnico Mesa de Ayuda, Externo"/>
    <d v="2013-10-16T00:00:00"/>
    <x v="0"/>
    <d v="2013-10-16T00:00:00"/>
    <x v="24"/>
    <x v="2"/>
    <x v="4"/>
    <x v="0"/>
    <d v="2013-10-17T00:00:00"/>
    <x v="2"/>
    <x v="52"/>
    <x v="7"/>
    <x v="0"/>
    <m/>
  </r>
  <r>
    <n v="1972"/>
    <s v="Dar de alta equipo"/>
    <s v="Técnico Mesa de Ayuda, Externo"/>
    <d v="2013-10-15T00:00:00"/>
    <x v="0"/>
    <d v="2013-10-15T00:00:00"/>
    <x v="0"/>
    <x v="2"/>
    <x v="4"/>
    <x v="0"/>
    <d v="2013-10-16T00:00:00"/>
    <x v="2"/>
    <x v="52"/>
    <x v="7"/>
    <x v="0"/>
    <m/>
  </r>
  <r>
    <n v="1971"/>
    <s v="Falla impresora Consola Trifásica."/>
    <s v="Castro Morales, Michel Fabian, CAM"/>
    <d v="2013-10-16T00:00:00"/>
    <x v="0"/>
    <d v="2013-10-16T00:00:00"/>
    <x v="17"/>
    <x v="2"/>
    <x v="4"/>
    <x v="0"/>
    <d v="2013-10-17T00:00:00"/>
    <x v="2"/>
    <x v="52"/>
    <x v="7"/>
    <x v="0"/>
    <m/>
  </r>
  <r>
    <n v="1970"/>
    <s v="Habilitación minutos On Net"/>
    <s v="Jerez Valdebenito, Rodrigo Esteban, CAM"/>
    <d v="2013-10-16T00:00:00"/>
    <x v="0"/>
    <d v="2013-10-16T00:00:00"/>
    <x v="23"/>
    <x v="2"/>
    <x v="4"/>
    <x v="0"/>
    <d v="2013-10-17T00:00:00"/>
    <x v="2"/>
    <x v="52"/>
    <x v="7"/>
    <x v="0"/>
    <m/>
  </r>
  <r>
    <n v="1969"/>
    <s v="Activación de Minutos "/>
    <s v="Ramirez Vergara, Joseline, CAM"/>
    <d v="2013-10-16T00:00:00"/>
    <x v="0"/>
    <d v="2013-10-16T00:00:00"/>
    <x v="23"/>
    <x v="2"/>
    <x v="4"/>
    <x v="0"/>
    <d v="2013-10-17T00:00:00"/>
    <x v="2"/>
    <x v="52"/>
    <x v="7"/>
    <x v="0"/>
    <m/>
  </r>
  <r>
    <n v="1968"/>
    <s v="Notebook de Martha Parada"/>
    <s v="Froemel Diaz, Juan Enrique, CAM"/>
    <d v="2013-10-16T00:00:00"/>
    <x v="0"/>
    <d v="2013-10-16T00:00:00"/>
    <x v="15"/>
    <x v="2"/>
    <x v="4"/>
    <x v="4"/>
    <d v="2014-03-12T00:00:00"/>
    <x v="0"/>
    <x v="34"/>
    <x v="9"/>
    <x v="0"/>
    <m/>
  </r>
  <r>
    <n v="1967"/>
    <s v="Problemas de Acceso"/>
    <s v="Barrientos Martinez, Lautaro Javier, CAM"/>
    <d v="2013-10-16T00:00:00"/>
    <x v="2"/>
    <d v="2013-10-16T00:00:00"/>
    <x v="5"/>
    <x v="2"/>
    <x v="4"/>
    <x v="0"/>
    <d v="2013-10-17T00:00:00"/>
    <x v="2"/>
    <x v="52"/>
    <x v="7"/>
    <x v="0"/>
    <m/>
  </r>
  <r>
    <n v="1966"/>
    <s v="Activación de Minutos "/>
    <s v="Pacheco Pinto, Alex  CAM"/>
    <d v="2013-10-16T00:00:00"/>
    <x v="0"/>
    <d v="2013-10-16T00:00:00"/>
    <x v="23"/>
    <x v="2"/>
    <x v="4"/>
    <x v="0"/>
    <d v="2013-10-17T00:00:00"/>
    <x v="2"/>
    <x v="52"/>
    <x v="7"/>
    <x v="0"/>
    <m/>
  </r>
  <r>
    <n v="1965"/>
    <s v="Alta Equipo AD"/>
    <s v="Técnico Mesa de Ayuda, Externo"/>
    <d v="2013-10-15T00:00:00"/>
    <x v="0"/>
    <d v="2013-10-15T00:00:00"/>
    <x v="0"/>
    <x v="2"/>
    <x v="4"/>
    <x v="0"/>
    <d v="2013-10-16T00:00:00"/>
    <x v="2"/>
    <x v="52"/>
    <x v="7"/>
    <x v="0"/>
    <m/>
  </r>
  <r>
    <n v="1964"/>
    <s v="Plan telefonico 93492103"/>
    <s v="Carvajal Aguilar, Patricio Aurelio, CAM"/>
    <d v="2013-10-15T00:00:00"/>
    <x v="0"/>
    <d v="2013-10-15T00:00:00"/>
    <x v="23"/>
    <x v="2"/>
    <x v="4"/>
    <x v="0"/>
    <d v="2013-10-16T00:00:00"/>
    <x v="2"/>
    <x v="52"/>
    <x v="7"/>
    <x v="0"/>
    <m/>
  </r>
  <r>
    <n v="1963"/>
    <s v="SOLICITUD DE RESET DE CONTRASEÑA"/>
    <s v="Ruz Salinas, Richard Alberto, CAM"/>
    <d v="2013-10-15T00:00:00"/>
    <x v="0"/>
    <d v="2013-10-15T00:00:00"/>
    <x v="5"/>
    <x v="2"/>
    <x v="4"/>
    <x v="0"/>
    <d v="2013-10-16T00:00:00"/>
    <x v="2"/>
    <x v="52"/>
    <x v="7"/>
    <x v="0"/>
    <m/>
  </r>
  <r>
    <n v="1962"/>
    <s v=" Solicitud de minutos adicionales Celular = 96431205"/>
    <s v="Hernandez Briones, Hans Alejandro, CAM"/>
    <d v="2013-10-15T00:00:00"/>
    <x v="0"/>
    <d v="2013-10-15T00:00:00"/>
    <x v="23"/>
    <x v="2"/>
    <x v="4"/>
    <x v="0"/>
    <d v="2013-10-16T00:00:00"/>
    <x v="2"/>
    <x v="52"/>
    <x v="7"/>
    <x v="0"/>
    <m/>
  </r>
  <r>
    <n v="1961"/>
    <s v="Minutos on net"/>
    <s v="Duarte Fuentes, Luis Alfredo, CAM"/>
    <d v="2013-10-15T00:00:00"/>
    <x v="0"/>
    <d v="2013-10-15T00:00:00"/>
    <x v="23"/>
    <x v="2"/>
    <x v="4"/>
    <x v="0"/>
    <d v="2013-10-16T00:00:00"/>
    <x v="2"/>
    <x v="52"/>
    <x v="7"/>
    <x v="0"/>
    <m/>
  </r>
  <r>
    <n v="1960"/>
    <s v="Compra de PC."/>
    <s v="Belmar Ramirez, Nelson Andres, CAM"/>
    <d v="2013-10-15T00:00:00"/>
    <x v="0"/>
    <d v="2013-10-15T00:00:00"/>
    <x v="6"/>
    <x v="2"/>
    <x v="4"/>
    <x v="2"/>
    <d v="2013-10-29T00:00:00"/>
    <x v="2"/>
    <x v="51"/>
    <x v="7"/>
    <x v="0"/>
    <m/>
  </r>
  <r>
    <n v="1959"/>
    <s v="Minutos  Celular"/>
    <s v="Palma Campos, Alejandra Beatriz, CAM"/>
    <d v="2013-10-14T00:00:00"/>
    <x v="0"/>
    <d v="2013-10-14T00:00:00"/>
    <x v="23"/>
    <x v="2"/>
    <x v="4"/>
    <x v="0"/>
    <d v="2013-10-15T00:00:00"/>
    <x v="2"/>
    <x v="52"/>
    <x v="7"/>
    <x v="0"/>
    <m/>
  </r>
  <r>
    <n v="1958"/>
    <s v="Detalle Gastos Telefonia Celular"/>
    <s v="Cortez Flores, Gerson Eduardo, CAM"/>
    <d v="2013-10-14T00:00:00"/>
    <x v="0"/>
    <d v="2013-10-14T00:00:00"/>
    <x v="23"/>
    <x v="2"/>
    <x v="4"/>
    <x v="0"/>
    <d v="2013-10-15T00:00:00"/>
    <x v="2"/>
    <x v="52"/>
    <x v="7"/>
    <x v="0"/>
    <m/>
  </r>
  <r>
    <n v="1957"/>
    <s v="roaming"/>
    <s v="Messenger Masot, Ingrid, CAM"/>
    <d v="2013-10-14T00:00:00"/>
    <x v="0"/>
    <d v="2013-10-14T00:00:00"/>
    <x v="18"/>
    <x v="2"/>
    <x v="4"/>
    <x v="0"/>
    <d v="2013-10-15T00:00:00"/>
    <x v="2"/>
    <x v="52"/>
    <x v="7"/>
    <x v="0"/>
    <m/>
  </r>
  <r>
    <n v="1956"/>
    <s v="Solicitud de Toner"/>
    <s v="Caceres Sarabia, Francisco Antonio, CAM"/>
    <d v="2013-10-14T00:00:00"/>
    <x v="0"/>
    <d v="2013-10-14T00:00:00"/>
    <x v="3"/>
    <x v="2"/>
    <x v="4"/>
    <x v="0"/>
    <d v="2013-10-15T00:00:00"/>
    <x v="2"/>
    <x v="52"/>
    <x v="7"/>
    <x v="0"/>
    <m/>
  </r>
  <r>
    <n v="1955"/>
    <s v=" Anexo no recibe llamados - DND Activo"/>
    <s v="Yanten Casilla, Patricia, CAM"/>
    <d v="2013-10-14T00:00:00"/>
    <x v="0"/>
    <d v="2013-10-14T00:00:00"/>
    <x v="2"/>
    <x v="2"/>
    <x v="4"/>
    <x v="0"/>
    <d v="2013-10-15T00:00:00"/>
    <x v="2"/>
    <x v="52"/>
    <x v="7"/>
    <x v="0"/>
    <m/>
  </r>
  <r>
    <n v="1954"/>
    <s v="Agradeceré Devolución de minutos"/>
    <s v="Gonzalez Reyes, Juan Jines, CAM"/>
    <d v="2013-10-14T00:00:00"/>
    <x v="0"/>
    <d v="2013-10-14T00:00:00"/>
    <x v="23"/>
    <x v="2"/>
    <x v="4"/>
    <x v="0"/>
    <d v="2013-10-15T00:00:00"/>
    <x v="2"/>
    <x v="52"/>
    <x v="7"/>
    <x v="0"/>
    <m/>
  </r>
  <r>
    <n v="1953"/>
    <s v="Habilitación minutos On Net"/>
    <s v="Jerez Valdebenito, Rodrigo Esteban, CAM"/>
    <d v="2013-10-14T00:00:00"/>
    <x v="0"/>
    <d v="2013-10-14T00:00:00"/>
    <x v="23"/>
    <x v="2"/>
    <x v="4"/>
    <x v="0"/>
    <d v="2013-10-15T00:00:00"/>
    <x v="2"/>
    <x v="52"/>
    <x v="7"/>
    <x v="0"/>
    <m/>
  </r>
  <r>
    <n v="1952"/>
    <s v="Dar de alta equipos en el AD"/>
    <s v="Técnico Mesa de Ayuda, Externo"/>
    <d v="2013-10-14T00:00:00"/>
    <x v="0"/>
    <d v="2013-10-14T00:00:00"/>
    <x v="0"/>
    <x v="2"/>
    <x v="4"/>
    <x v="0"/>
    <d v="2013-10-15T00:00:00"/>
    <x v="2"/>
    <x v="52"/>
    <x v="7"/>
    <x v="0"/>
    <m/>
  </r>
  <r>
    <n v="1951"/>
    <s v="Usuario y pasword de Skype"/>
    <s v="Bulnes Vergara, Marco Aurelio, CAM"/>
    <d v="2013-10-14T00:00:00"/>
    <x v="0"/>
    <d v="2013-10-14T00:00:00"/>
    <x v="8"/>
    <x v="2"/>
    <x v="4"/>
    <x v="0"/>
    <d v="2013-10-15T00:00:00"/>
    <x v="2"/>
    <x v="52"/>
    <x v="7"/>
    <x v="0"/>
    <m/>
  </r>
  <r>
    <n v="1950"/>
    <s v="Servicio para impresora blanco y negro y color"/>
    <s v="Caraa Carraha, Paula, CAM"/>
    <d v="2013-10-14T00:00:00"/>
    <x v="0"/>
    <d v="2013-10-14T00:00:00"/>
    <x v="3"/>
    <x v="2"/>
    <x v="4"/>
    <x v="0"/>
    <d v="2013-10-15T00:00:00"/>
    <x v="2"/>
    <x v="52"/>
    <x v="7"/>
    <x v="0"/>
    <m/>
  </r>
  <r>
    <n v="1949"/>
    <s v="SOLICITUD DE GESTION - NUEVA CONTRASEÑA"/>
    <s v="Ruz Salinas, Richard Alberto, CAM"/>
    <d v="2013-10-14T00:00:00"/>
    <x v="0"/>
    <d v="2013-10-14T00:00:00"/>
    <x v="0"/>
    <x v="2"/>
    <x v="4"/>
    <x v="0"/>
    <d v="2013-10-15T00:00:00"/>
    <x v="2"/>
    <x v="52"/>
    <x v="7"/>
    <x v="0"/>
    <m/>
  </r>
  <r>
    <n v="1948"/>
    <s v="PROBLEMAS PARA IMPRIMIR - PAPEL ATASCADO"/>
    <s v="Ruz Salinas, Richard Alberto, CAM"/>
    <d v="2013-10-14T00:00:00"/>
    <x v="0"/>
    <d v="2013-10-14T00:00:00"/>
    <x v="3"/>
    <x v="2"/>
    <x v="4"/>
    <x v="0"/>
    <d v="2013-10-15T00:00:00"/>
    <x v="2"/>
    <x v="52"/>
    <x v="7"/>
    <x v="0"/>
    <m/>
  </r>
  <r>
    <n v="1947"/>
    <s v="Asignacion de CL y configuracion de Cuenta."/>
    <s v="Castro Morales, Michel Fabian, CAM"/>
    <d v="2013-10-14T00:00:00"/>
    <x v="0"/>
    <d v="2013-10-14T00:00:00"/>
    <x v="0"/>
    <x v="2"/>
    <x v="4"/>
    <x v="0"/>
    <d v="2013-10-15T00:00:00"/>
    <x v="2"/>
    <x v="52"/>
    <x v="7"/>
    <x v="0"/>
    <m/>
  </r>
  <r>
    <n v="1946"/>
    <s v="Reiniciar clave"/>
    <s v="Méndez Ortiz, Valentina Javiera, EXTERNO"/>
    <d v="2013-10-14T00:00:00"/>
    <x v="0"/>
    <d v="2013-10-14T00:00:00"/>
    <x v="0"/>
    <x v="2"/>
    <x v="4"/>
    <x v="0"/>
    <d v="2013-10-15T00:00:00"/>
    <x v="2"/>
    <x v="52"/>
    <x v="7"/>
    <x v="0"/>
    <m/>
  </r>
  <r>
    <n v="1945"/>
    <s v="Trainee equipos y cuentas correos "/>
    <s v="Dossi Muñoz, Carolina, CAM"/>
    <d v="2013-10-14T00:00:00"/>
    <x v="0"/>
    <d v="2013-10-14T00:00:00"/>
    <x v="0"/>
    <x v="2"/>
    <x v="4"/>
    <x v="0"/>
    <d v="2013-10-15T00:00:00"/>
    <x v="2"/>
    <x v="52"/>
    <x v="7"/>
    <x v="0"/>
    <m/>
  </r>
  <r>
    <n v="1944"/>
    <s v="Plataformar NTB Trainee - Gcia. Adm. CEPM "/>
    <s v="Dossi Muñoz, Carolina, CAM"/>
    <d v="2013-10-14T00:00:00"/>
    <x v="0"/>
    <d v="2013-10-14T00:00:00"/>
    <x v="20"/>
    <x v="2"/>
    <x v="4"/>
    <x v="5"/>
    <d v="2013-10-18T00:00:00"/>
    <x v="2"/>
    <x v="52"/>
    <x v="7"/>
    <x v="0"/>
    <m/>
  </r>
  <r>
    <n v="1943"/>
    <s v="Plataformar NTB Trainee - Gcia. Adm. MACT"/>
    <s v="Dossi Muñoz, Carolina, CAM"/>
    <d v="2013-10-14T00:00:00"/>
    <x v="0"/>
    <d v="2013-10-14T00:00:00"/>
    <x v="20"/>
    <x v="2"/>
    <x v="4"/>
    <x v="5"/>
    <d v="2013-10-18T00:00:00"/>
    <x v="2"/>
    <x v="52"/>
    <x v="7"/>
    <x v="0"/>
    <m/>
  </r>
  <r>
    <n v="1942"/>
    <s v="URGENTE - Falla impresora Ricoh"/>
    <s v="Mena Guajardo, Erica Del Pilar, CAM"/>
    <d v="2013-10-14T00:00:00"/>
    <x v="0"/>
    <d v="2013-10-14T00:00:00"/>
    <x v="3"/>
    <x v="2"/>
    <x v="4"/>
    <x v="0"/>
    <d v="2013-10-15T00:00:00"/>
    <x v="2"/>
    <x v="52"/>
    <x v="7"/>
    <x v="0"/>
    <m/>
  </r>
  <r>
    <n v="1941"/>
    <s v="Minutos on-net 9-3227302"/>
    <s v="Elgueta Rojas, Deborah Lisset, CAM"/>
    <d v="2013-10-14T00:00:00"/>
    <x v="0"/>
    <d v="2013-10-14T00:00:00"/>
    <x v="23"/>
    <x v="2"/>
    <x v="4"/>
    <x v="0"/>
    <d v="2013-10-15T00:00:00"/>
    <x v="2"/>
    <x v="52"/>
    <x v="7"/>
    <x v="0"/>
    <m/>
  </r>
  <r>
    <n v="1940"/>
    <s v="Activación de Minutos "/>
    <s v="Ramirez Vergara, Joseline, CAM"/>
    <d v="2013-10-14T00:00:00"/>
    <x v="0"/>
    <d v="2013-10-14T00:00:00"/>
    <x v="23"/>
    <x v="2"/>
    <x v="4"/>
    <x v="0"/>
    <d v="2013-10-15T00:00:00"/>
    <x v="2"/>
    <x v="52"/>
    <x v="7"/>
    <x v="0"/>
    <m/>
  </r>
  <r>
    <n v="1939"/>
    <s v="Minutos  Celular"/>
    <s v="Palma Campos, Alejandra Beatriz, CAM"/>
    <d v="2013-10-14T00:00:00"/>
    <x v="0"/>
    <d v="2013-10-14T00:00:00"/>
    <x v="23"/>
    <x v="2"/>
    <x v="4"/>
    <x v="0"/>
    <d v="2013-10-15T00:00:00"/>
    <x v="2"/>
    <x v="52"/>
    <x v="7"/>
    <x v="0"/>
    <m/>
  </r>
  <r>
    <n v="1938"/>
    <s v="registro escáner impresora blanco y negro y color"/>
    <s v="Caraa Carraha, Paula, CAM"/>
    <d v="2013-10-14T00:00:00"/>
    <x v="0"/>
    <d v="2013-10-14T00:00:00"/>
    <x v="3"/>
    <x v="2"/>
    <x v="4"/>
    <x v="0"/>
    <d v="2013-10-15T00:00:00"/>
    <x v="2"/>
    <x v="52"/>
    <x v="7"/>
    <x v="0"/>
    <m/>
  </r>
  <r>
    <n v="1937"/>
    <s v="Caga de minutos"/>
    <s v="Bascuñan Reyes, Juan Ignacio, CAM"/>
    <d v="2013-10-14T00:00:00"/>
    <x v="0"/>
    <d v="2013-10-14T00:00:00"/>
    <x v="23"/>
    <x v="2"/>
    <x v="4"/>
    <x v="0"/>
    <d v="2013-10-15T00:00:00"/>
    <x v="2"/>
    <x v="52"/>
    <x v="7"/>
    <x v="0"/>
    <m/>
  </r>
  <r>
    <n v="1936"/>
    <s v="Acceso Bloqueado a pagina del INE"/>
    <s v="Carrasco Briones, Rodrigo, CAM"/>
    <d v="2013-10-14T00:00:00"/>
    <x v="2"/>
    <d v="2013-10-14T00:00:00"/>
    <x v="24"/>
    <x v="2"/>
    <x v="4"/>
    <x v="0"/>
    <d v="2013-10-15T00:00:00"/>
    <x v="2"/>
    <x v="52"/>
    <x v="7"/>
    <x v="0"/>
    <m/>
  </r>
  <r>
    <n v="1935"/>
    <s v="Problemas PC Paola Acuña"/>
    <s v="Monardes Letelier, Israel Rodolfo, CAM"/>
    <d v="2013-10-14T00:00:00"/>
    <x v="0"/>
    <d v="2013-10-14T00:00:00"/>
    <x v="8"/>
    <x v="2"/>
    <x v="4"/>
    <x v="0"/>
    <d v="2013-10-15T00:00:00"/>
    <x v="2"/>
    <x v="52"/>
    <x v="7"/>
    <x v="0"/>
    <m/>
  </r>
  <r>
    <n v="1934"/>
    <s v="Configurar APN Celular"/>
    <s v="Valdes Navarrete, David Exequiel, CAM"/>
    <d v="2013-10-14T00:00:00"/>
    <x v="0"/>
    <d v="2013-10-14T00:00:00"/>
    <x v="23"/>
    <x v="2"/>
    <x v="4"/>
    <x v="0"/>
    <d v="2013-10-15T00:00:00"/>
    <x v="2"/>
    <x v="52"/>
    <x v="7"/>
    <x v="0"/>
    <m/>
  </r>
  <r>
    <n v="1933"/>
    <s v="Reseteo Contraseña"/>
    <s v="Gonzalez Jamett, Daniel Esteban, CAM"/>
    <d v="2013-10-14T00:00:00"/>
    <x v="0"/>
    <d v="2013-10-14T00:00:00"/>
    <x v="0"/>
    <x v="2"/>
    <x v="4"/>
    <x v="0"/>
    <d v="2013-10-15T00:00:00"/>
    <x v="2"/>
    <x v="52"/>
    <x v="7"/>
    <x v="0"/>
    <m/>
  </r>
  <r>
    <n v="1932"/>
    <s v="bloqueo clave correo"/>
    <s v="Martinez Fuentealba, Victor Alonso, CAM"/>
    <d v="2013-10-14T00:00:00"/>
    <x v="0"/>
    <d v="2013-10-14T00:00:00"/>
    <x v="0"/>
    <x v="2"/>
    <x v="4"/>
    <x v="0"/>
    <d v="2013-10-15T00:00:00"/>
    <x v="2"/>
    <x v="52"/>
    <x v="7"/>
    <x v="0"/>
    <m/>
  </r>
  <r>
    <n v="1931"/>
    <s v="Aumento Minutos - Abonado 9 2431447"/>
    <s v="Vergara Belmar, Jaime Antonio, CAM"/>
    <d v="2013-10-11T00:00:00"/>
    <x v="0"/>
    <d v="2013-10-11T00:00:00"/>
    <x v="23"/>
    <x v="2"/>
    <x v="4"/>
    <x v="0"/>
    <d v="2013-10-14T00:00:00"/>
    <x v="2"/>
    <x v="52"/>
    <x v="7"/>
    <x v="0"/>
    <m/>
  </r>
  <r>
    <n v="1930"/>
    <s v="DESBLOQUEAR USUARIO"/>
    <s v="Castro Mery,Yeimei, CAM"/>
    <d v="2013-10-11T00:00:00"/>
    <x v="0"/>
    <d v="2013-10-11T00:00:00"/>
    <x v="0"/>
    <x v="2"/>
    <x v="4"/>
    <x v="0"/>
    <d v="2013-10-14T00:00:00"/>
    <x v="2"/>
    <x v="52"/>
    <x v="7"/>
    <x v="0"/>
    <m/>
  </r>
  <r>
    <n v="1929"/>
    <s v="Móvil 94691356"/>
    <s v="Duarte Fuentes, Luis Alfredo, CAM"/>
    <d v="2013-10-11T00:00:00"/>
    <x v="2"/>
    <d v="2013-10-11T00:00:00"/>
    <x v="23"/>
    <x v="2"/>
    <x v="4"/>
    <x v="0"/>
    <d v="2013-10-14T00:00:00"/>
    <x v="2"/>
    <x v="52"/>
    <x v="7"/>
    <x v="0"/>
    <m/>
  </r>
  <r>
    <n v="1928"/>
    <s v="Problemas para dar recepción"/>
    <s v="Peña Caceres, Gabriela, CAM"/>
    <d v="2013-10-11T00:00:00"/>
    <x v="0"/>
    <d v="2013-10-11T00:00:00"/>
    <x v="5"/>
    <x v="2"/>
    <x v="4"/>
    <x v="0"/>
    <d v="2013-10-14T00:00:00"/>
    <x v="2"/>
    <x v="52"/>
    <x v="7"/>
    <x v="0"/>
    <m/>
  </r>
  <r>
    <n v="1927"/>
    <s v="PROBLEMAS NAVIGATOR"/>
    <s v="Castro Mery,Yeimei, CAM"/>
    <d v="2013-10-11T00:00:00"/>
    <x v="0"/>
    <d v="2013-10-11T00:00:00"/>
    <x v="24"/>
    <x v="2"/>
    <x v="4"/>
    <x v="0"/>
    <d v="2013-10-14T00:00:00"/>
    <x v="2"/>
    <x v="52"/>
    <x v="7"/>
    <x v="0"/>
    <m/>
  </r>
  <r>
    <n v="1926"/>
    <s v="Incidencia ORACLE"/>
    <s v="Lazo Contreras, Victor Julio, CAM"/>
    <d v="2013-10-10T00:00:00"/>
    <x v="0"/>
    <d v="2013-10-11T00:00:00"/>
    <x v="5"/>
    <x v="2"/>
    <x v="4"/>
    <x v="0"/>
    <d v="2013-10-11T00:00:00"/>
    <x v="2"/>
    <x v="25"/>
    <x v="7"/>
    <x v="0"/>
    <m/>
  </r>
  <r>
    <n v="1925"/>
    <s v=" Internet"/>
    <s v="Donoso Serey, Aldo Fabricio, CAM"/>
    <d v="2013-10-10T00:00:00"/>
    <x v="0"/>
    <d v="2013-10-10T00:00:00"/>
    <x v="15"/>
    <x v="2"/>
    <x v="4"/>
    <x v="4"/>
    <d v="2014-03-06T00:00:00"/>
    <x v="0"/>
    <x v="35"/>
    <x v="9"/>
    <x v="0"/>
    <m/>
  </r>
  <r>
    <n v="1924"/>
    <s v="probnlemas de acceso Syntegra"/>
    <s v="Monardes Letelier, Israel Rodolfo, CAM"/>
    <d v="2013-10-10T00:00:00"/>
    <x v="0"/>
    <d v="2013-10-10T00:00:00"/>
    <x v="5"/>
    <x v="2"/>
    <x v="4"/>
    <x v="0"/>
    <d v="2013-10-11T00:00:00"/>
    <x v="2"/>
    <x v="25"/>
    <x v="7"/>
    <x v="0"/>
    <m/>
  </r>
  <r>
    <n v="1923"/>
    <s v="PROBLEMAS DE CONEXION A SAP (REVISAR CON URGENCIA)"/>
    <s v="Ruz Salinas, Richard Alberto, CAM"/>
    <d v="2013-10-10T00:00:00"/>
    <x v="0"/>
    <d v="2013-10-10T00:00:00"/>
    <x v="5"/>
    <x v="2"/>
    <x v="4"/>
    <x v="0"/>
    <d v="2013-10-11T00:00:00"/>
    <x v="2"/>
    <x v="25"/>
    <x v="7"/>
    <x v="0"/>
    <m/>
  </r>
  <r>
    <n v="1922"/>
    <s v="Activación de Minutos "/>
    <s v="Pacheco Pinto, Alex  CAM"/>
    <d v="2013-10-11T00:00:00"/>
    <x v="0"/>
    <d v="2013-10-11T00:00:00"/>
    <x v="23"/>
    <x v="2"/>
    <x v="4"/>
    <x v="0"/>
    <d v="2013-10-14T00:00:00"/>
    <x v="2"/>
    <x v="52"/>
    <x v="7"/>
    <x v="0"/>
    <m/>
  </r>
  <r>
    <n v="1921"/>
    <s v="Dar de alta Equipos"/>
    <s v="Técnico Mesa de Ayuda, Externo"/>
    <d v="2013-10-11T00:00:00"/>
    <x v="0"/>
    <d v="2013-10-11T00:00:00"/>
    <x v="0"/>
    <x v="2"/>
    <x v="4"/>
    <x v="0"/>
    <d v="2013-10-14T00:00:00"/>
    <x v="2"/>
    <x v="52"/>
    <x v="7"/>
    <x v="0"/>
    <m/>
  </r>
  <r>
    <n v="1920"/>
    <s v="TICKET 764365 - REGISTRO EN SPAM "/>
    <s v="Herrera Valdes, Ramon, CAM"/>
    <d v="2013-10-11T00:00:00"/>
    <x v="0"/>
    <d v="2013-10-11T00:00:00"/>
    <x v="24"/>
    <x v="2"/>
    <x v="4"/>
    <x v="0"/>
    <d v="2013-10-14T00:00:00"/>
    <x v="2"/>
    <x v="52"/>
    <x v="7"/>
    <x v="0"/>
    <m/>
  </r>
  <r>
    <n v="1919"/>
    <s v="Minutos  Celular"/>
    <s v="Palma Campos, Alejandra Beatriz, CAM"/>
    <d v="2013-10-11T00:00:00"/>
    <x v="0"/>
    <d v="2013-10-11T00:00:00"/>
    <x v="23"/>
    <x v="2"/>
    <x v="4"/>
    <x v="0"/>
    <d v="2013-10-14T00:00:00"/>
    <x v="2"/>
    <x v="52"/>
    <x v="7"/>
    <x v="0"/>
    <m/>
  </r>
  <r>
    <n v="1918"/>
    <s v="Miguel Ramirez "/>
    <s v="Ramirez Figueroa, Miguel Angel, CAM"/>
    <d v="2013-10-11T00:00:00"/>
    <x v="0"/>
    <d v="2013-10-11T00:00:00"/>
    <x v="23"/>
    <x v="2"/>
    <x v="4"/>
    <x v="0"/>
    <d v="2013-10-14T00:00:00"/>
    <x v="2"/>
    <x v="52"/>
    <x v="7"/>
    <x v="0"/>
    <m/>
  </r>
  <r>
    <n v="1917"/>
    <s v="On net"/>
    <s v="Costa Campos, Juan, CAM"/>
    <d v="2013-10-11T00:00:00"/>
    <x v="0"/>
    <d v="2013-10-11T00:00:00"/>
    <x v="23"/>
    <x v="2"/>
    <x v="4"/>
    <x v="0"/>
    <d v="2013-10-14T00:00:00"/>
    <x v="2"/>
    <x v="52"/>
    <x v="7"/>
    <x v="0"/>
    <m/>
  </r>
  <r>
    <n v="1916"/>
    <s v="TICKET 764260 - REGISTRO EN SPAM "/>
    <s v="Herrera Valdes, Ramon, CAM"/>
    <d v="2013-10-10T00:00:00"/>
    <x v="0"/>
    <d v="2013-10-10T00:00:00"/>
    <x v="24"/>
    <x v="2"/>
    <x v="4"/>
    <x v="0"/>
    <d v="2013-10-11T00:00:00"/>
    <x v="2"/>
    <x v="25"/>
    <x v="7"/>
    <x v="0"/>
    <m/>
  </r>
  <r>
    <n v="1915"/>
    <s v="Solicitud de memorias, lector p.f."/>
    <s v="Segovia Manzur, Hector Eduardo, CAM"/>
    <d v="2013-10-07T00:00:00"/>
    <x v="0"/>
    <d v="2013-10-10T00:00:00"/>
    <x v="17"/>
    <x v="2"/>
    <x v="4"/>
    <x v="0"/>
    <d v="2013-10-08T00:00:00"/>
    <x v="2"/>
    <x v="25"/>
    <x v="7"/>
    <x v="3"/>
    <m/>
  </r>
  <r>
    <n v="1914"/>
    <s v="Parlantes PC"/>
    <s v="Baez Mella, Patricia Andrea, CAM"/>
    <d v="2013-10-10T00:00:00"/>
    <x v="0"/>
    <d v="2013-10-10T00:00:00"/>
    <x v="13"/>
    <x v="2"/>
    <x v="4"/>
    <x v="0"/>
    <d v="2013-10-11T00:00:00"/>
    <x v="2"/>
    <x v="25"/>
    <x v="7"/>
    <x v="0"/>
    <m/>
  </r>
  <r>
    <n v="1913"/>
    <s v="Minutos Cam "/>
    <s v="Pavez Torres, Hector Alejandro, CAM"/>
    <d v="2013-10-10T00:00:00"/>
    <x v="0"/>
    <d v="2013-10-10T00:00:00"/>
    <x v="23"/>
    <x v="2"/>
    <x v="4"/>
    <x v="0"/>
    <d v="2013-10-11T00:00:00"/>
    <x v="2"/>
    <x v="25"/>
    <x v="7"/>
    <x v="0"/>
    <m/>
  </r>
  <r>
    <n v="1912"/>
    <s v="móvil 94691462"/>
    <s v="Peñaloza Ordenes, Enrique Antonio, CAM"/>
    <d v="2013-10-10T00:00:00"/>
    <x v="0"/>
    <d v="2013-10-10T00:00:00"/>
    <x v="23"/>
    <x v="2"/>
    <x v="4"/>
    <x v="0"/>
    <d v="2013-10-11T00:00:00"/>
    <x v="2"/>
    <x v="25"/>
    <x v="7"/>
    <x v="0"/>
    <m/>
  </r>
  <r>
    <n v="1911"/>
    <s v="Toner Edificio el Cortijo 85 2do piso"/>
    <s v="Peralta Oviedo, Maria Isabel, CAM"/>
    <d v="2013-10-10T00:00:00"/>
    <x v="0"/>
    <d v="2013-10-10T00:00:00"/>
    <x v="3"/>
    <x v="2"/>
    <x v="4"/>
    <x v="0"/>
    <d v="2013-10-11T00:00:00"/>
    <x v="2"/>
    <x v="25"/>
    <x v="7"/>
    <x v="0"/>
    <m/>
  </r>
  <r>
    <n v="1910"/>
    <s v="Cambio de teléfono Nokia N°92431447 antiguo (EN MAL ESTADO) de Rolando Urriola L"/>
    <s v="Urriola Lopez, Rolando Eladio, CAM"/>
    <d v="2013-10-10T00:00:00"/>
    <x v="0"/>
    <d v="2013-10-14T00:00:00"/>
    <x v="12"/>
    <x v="2"/>
    <x v="4"/>
    <x v="3"/>
    <d v="2013-10-21T00:00:00"/>
    <x v="2"/>
    <x v="22"/>
    <x v="7"/>
    <x v="0"/>
    <m/>
  </r>
  <r>
    <n v="1909"/>
    <s v="Activación de Minutos"/>
    <s v="Toloza Garrido, Samuel Isaac, CAM"/>
    <d v="2013-10-10T00:00:00"/>
    <x v="0"/>
    <d v="2013-10-10T00:00:00"/>
    <x v="23"/>
    <x v="2"/>
    <x v="4"/>
    <x v="0"/>
    <d v="2013-10-11T00:00:00"/>
    <x v="2"/>
    <x v="25"/>
    <x v="7"/>
    <x v="0"/>
    <m/>
  </r>
  <r>
    <n v="1908"/>
    <s v="Aumento Minutos - Abonado 74775931"/>
    <s v="Vergara Belmar, Jaime Antonio, CAM"/>
    <d v="2013-10-10T00:00:00"/>
    <x v="0"/>
    <d v="2013-10-10T00:00:00"/>
    <x v="23"/>
    <x v="2"/>
    <x v="4"/>
    <x v="0"/>
    <d v="2013-10-11T00:00:00"/>
    <x v="2"/>
    <x v="25"/>
    <x v="7"/>
    <x v="0"/>
    <m/>
  </r>
  <r>
    <n v="1907"/>
    <s v="TICKET 764175 - AD REGISTRO DE EQUIPO"/>
    <s v="Técnico Mesa de Ayuda, Externo"/>
    <d v="2013-10-10T00:00:00"/>
    <x v="0"/>
    <d v="2013-10-10T00:00:00"/>
    <x v="0"/>
    <x v="2"/>
    <x v="4"/>
    <x v="0"/>
    <d v="2013-10-11T00:00:00"/>
    <x v="2"/>
    <x v="25"/>
    <x v="7"/>
    <x v="0"/>
    <m/>
  </r>
  <r>
    <n v="1906"/>
    <s v="Minutos  Celular"/>
    <s v="Palma Campos, Alejandra Beatriz, CAM"/>
    <d v="2013-10-10T00:00:00"/>
    <x v="0"/>
    <d v="2013-10-10T00:00:00"/>
    <x v="23"/>
    <x v="2"/>
    <x v="4"/>
    <x v="0"/>
    <d v="2013-10-11T00:00:00"/>
    <x v="2"/>
    <x v="25"/>
    <x v="7"/>
    <x v="0"/>
    <m/>
  </r>
  <r>
    <n v="1905"/>
    <s v="Minutos  Celular"/>
    <s v="Palma Campos, Alejandra Beatriz, CAM"/>
    <d v="2013-10-10T00:00:00"/>
    <x v="0"/>
    <d v="2013-10-10T00:00:00"/>
    <x v="23"/>
    <x v="2"/>
    <x v="4"/>
    <x v="0"/>
    <d v="2013-10-11T00:00:00"/>
    <x v="2"/>
    <x v="25"/>
    <x v="7"/>
    <x v="0"/>
    <m/>
  </r>
  <r>
    <n v="1904"/>
    <s v="Minutos  Celular"/>
    <s v="Palma Campos, Alejandra Beatriz, CAM"/>
    <d v="2013-10-10T00:00:00"/>
    <x v="0"/>
    <d v="2013-10-10T00:00:00"/>
    <x v="23"/>
    <x v="2"/>
    <x v="4"/>
    <x v="0"/>
    <d v="2013-10-11T00:00:00"/>
    <x v="2"/>
    <x v="25"/>
    <x v="7"/>
    <x v="0"/>
    <m/>
  </r>
  <r>
    <n v="1903"/>
    <s v="Solicita poder generar devolución minutos ON-NET "/>
    <s v="Garay Espinoza, Jorge Andres, CAM"/>
    <d v="2013-10-10T00:00:00"/>
    <x v="0"/>
    <d v="2013-10-10T00:00:00"/>
    <x v="23"/>
    <x v="2"/>
    <x v="4"/>
    <x v="0"/>
    <d v="2013-10-11T00:00:00"/>
    <x v="2"/>
    <x v="25"/>
    <x v="7"/>
    <x v="0"/>
    <m/>
  </r>
  <r>
    <n v="1902"/>
    <s v="Alta Estación de trabajo"/>
    <s v="Técnico Mesa de Ayuda, Externo"/>
    <d v="2013-10-10T00:00:00"/>
    <x v="0"/>
    <d v="2013-10-10T00:00:00"/>
    <x v="0"/>
    <x v="2"/>
    <x v="4"/>
    <x v="0"/>
    <d v="2013-10-11T00:00:00"/>
    <x v="2"/>
    <x v="25"/>
    <x v="7"/>
    <x v="0"/>
    <m/>
  </r>
  <r>
    <n v="1901"/>
    <s v="eleiva@agridulce.cl has sent you a file via WeTransfer"/>
    <s v="Meza Madariaga, Daniella Fernanda, CAM"/>
    <d v="2013-10-10T00:00:00"/>
    <x v="0"/>
    <d v="2013-10-10T00:00:00"/>
    <x v="24"/>
    <x v="2"/>
    <x v="4"/>
    <x v="0"/>
    <d v="2013-10-11T00:00:00"/>
    <x v="2"/>
    <x v="25"/>
    <x v="7"/>
    <x v="0"/>
    <m/>
  </r>
  <r>
    <n v="1900"/>
    <s v="Anexo 23897818 con problemas"/>
    <s v="Donoso Serey, Aldo Fabricio, CAM"/>
    <d v="2013-10-10T00:00:00"/>
    <x v="0"/>
    <d v="2013-10-10T00:00:00"/>
    <x v="2"/>
    <x v="2"/>
    <x v="4"/>
    <x v="0"/>
    <d v="2013-10-11T00:00:00"/>
    <x v="2"/>
    <x v="25"/>
    <x v="7"/>
    <x v="0"/>
    <m/>
  </r>
  <r>
    <n v="1899"/>
    <s v="Celular Bloqueado 61938242"/>
    <s v="Donoso Serey, Aldo Fabricio, CAM"/>
    <d v="2013-10-10T00:00:00"/>
    <x v="0"/>
    <d v="2013-10-10T00:00:00"/>
    <x v="23"/>
    <x v="2"/>
    <x v="4"/>
    <x v="0"/>
    <d v="2013-10-11T00:00:00"/>
    <x v="2"/>
    <x v="25"/>
    <x v="7"/>
    <x v="0"/>
    <m/>
  </r>
  <r>
    <n v="1898"/>
    <s v="Problema Fisico MC Fibra Zenteno 1646"/>
    <s v="Herrera Valdes, Ramon, CAM"/>
    <d v="2013-10-10T00:00:00"/>
    <x v="0"/>
    <d v="2013-10-10T00:00:00"/>
    <x v="24"/>
    <x v="2"/>
    <x v="4"/>
    <x v="0"/>
    <d v="2013-10-11T00:00:00"/>
    <x v="2"/>
    <x v="25"/>
    <x v="7"/>
    <x v="0"/>
    <m/>
  </r>
  <r>
    <n v="1897"/>
    <s v="TICKET 764071 - AD REGISTRO DE EQUIPO "/>
    <s v="Técnico Mesa de Ayuda, Externo"/>
    <d v="2013-10-10T00:00:00"/>
    <x v="0"/>
    <d v="2013-10-10T00:00:00"/>
    <x v="0"/>
    <x v="2"/>
    <x v="4"/>
    <x v="0"/>
    <d v="2013-10-11T00:00:00"/>
    <x v="2"/>
    <x v="25"/>
    <x v="7"/>
    <x v="0"/>
    <m/>
  </r>
  <r>
    <n v="1896"/>
    <s v="Cambio Mouse"/>
    <s v="Asenjo Hernandez, Gloria del Carmen, CAM"/>
    <d v="2013-10-10T00:00:00"/>
    <x v="0"/>
    <d v="2013-10-10T00:00:00"/>
    <x v="17"/>
    <x v="2"/>
    <x v="4"/>
    <x v="0"/>
    <d v="2013-10-11T00:00:00"/>
    <x v="2"/>
    <x v="25"/>
    <x v="7"/>
    <x v="0"/>
    <m/>
  </r>
  <r>
    <n v="1895"/>
    <s v="solicitud Guia de Emision"/>
    <s v="Ruz Salinas, Richard Alberto, CAM"/>
    <d v="2013-10-09T00:00:00"/>
    <x v="0"/>
    <d v="2013-10-09T00:00:00"/>
    <x v="5"/>
    <x v="2"/>
    <x v="4"/>
    <x v="0"/>
    <d v="2013-10-10T00:00:00"/>
    <x v="2"/>
    <x v="25"/>
    <x v="7"/>
    <x v="0"/>
    <m/>
  </r>
  <r>
    <n v="1894"/>
    <s v="Minutos  Celular"/>
    <s v="Palma Campos, Alejandra Beatriz, CAM"/>
    <d v="2013-10-09T00:00:00"/>
    <x v="0"/>
    <d v="2013-10-09T00:00:00"/>
    <x v="23"/>
    <x v="2"/>
    <x v="4"/>
    <x v="0"/>
    <d v="2013-10-10T00:00:00"/>
    <x v="2"/>
    <x v="25"/>
    <x v="7"/>
    <x v="0"/>
    <m/>
  </r>
  <r>
    <n v="1893"/>
    <s v="Monitor"/>
    <s v="Vergara Mera, Alejandro, CAM"/>
    <d v="2013-10-08T00:00:00"/>
    <x v="0"/>
    <d v="2013-10-08T00:00:00"/>
    <x v="17"/>
    <x v="2"/>
    <x v="4"/>
    <x v="0"/>
    <d v="2013-10-09T00:00:00"/>
    <x v="2"/>
    <x v="25"/>
    <x v="7"/>
    <x v="0"/>
    <m/>
  </r>
  <r>
    <n v="1892"/>
    <s v="Cambio Celular LG KP570"/>
    <s v="Basaez Araya, Mauricio, CAM"/>
    <d v="2013-10-03T00:00:00"/>
    <x v="0"/>
    <d v="2013-10-10T00:00:00"/>
    <x v="12"/>
    <x v="2"/>
    <x v="4"/>
    <x v="3"/>
    <d v="2013-10-14T00:00:00"/>
    <x v="2"/>
    <x v="52"/>
    <x v="7"/>
    <x v="0"/>
    <m/>
  </r>
  <r>
    <n v="1891"/>
    <s v="Activación de Minutos"/>
    <s v="Toloza Garrido, Samuel Isaac, CAM"/>
    <d v="2013-10-09T00:00:00"/>
    <x v="0"/>
    <d v="2013-10-09T00:00:00"/>
    <x v="23"/>
    <x v="2"/>
    <x v="4"/>
    <x v="0"/>
    <d v="2013-10-10T00:00:00"/>
    <x v="2"/>
    <x v="25"/>
    <x v="7"/>
    <x v="0"/>
    <m/>
  </r>
  <r>
    <n v="1890"/>
    <s v="Minutos Celular Juan Abrigo"/>
    <s v="Abrigo Elgueda, Juan Andres, CAM"/>
    <d v="2013-10-09T00:00:00"/>
    <x v="0"/>
    <d v="2013-10-09T00:00:00"/>
    <x v="23"/>
    <x v="2"/>
    <x v="4"/>
    <x v="0"/>
    <d v="2013-10-10T00:00:00"/>
    <x v="2"/>
    <x v="25"/>
    <x v="7"/>
    <x v="0"/>
    <m/>
  </r>
  <r>
    <n v="1889"/>
    <s v="CAMBIO DE APARATO DE CELULAR"/>
    <s v="Carreño Cerda, Mauricio Alfredo, CAM"/>
    <d v="2013-10-09T00:00:00"/>
    <x v="0"/>
    <d v="2013-10-14T00:00:00"/>
    <x v="12"/>
    <x v="2"/>
    <x v="4"/>
    <x v="3"/>
    <d v="2013-10-18T00:00:00"/>
    <x v="2"/>
    <x v="52"/>
    <x v="7"/>
    <x v="0"/>
    <m/>
  </r>
  <r>
    <n v="1888"/>
    <s v="Asignación Notebook - Trainee CAM CINE"/>
    <s v="Dossi Muñoz, Carolina, CAM"/>
    <d v="2013-10-03T00:00:00"/>
    <x v="0"/>
    <d v="2013-10-04T00:00:00"/>
    <x v="25"/>
    <x v="2"/>
    <x v="4"/>
    <x v="1"/>
    <d v="2013-10-08T00:00:00"/>
    <x v="2"/>
    <x v="25"/>
    <x v="7"/>
    <x v="0"/>
    <m/>
  </r>
  <r>
    <n v="1887"/>
    <s v="Asignación Notebook - Trainee CAM IATP"/>
    <s v="Dossi Muñoz, Carolina, CAM"/>
    <d v="2013-10-03T00:00:00"/>
    <x v="0"/>
    <d v="2013-10-04T00:00:00"/>
    <x v="25"/>
    <x v="2"/>
    <x v="4"/>
    <x v="1"/>
    <d v="2013-10-08T00:00:00"/>
    <x v="2"/>
    <x v="25"/>
    <x v="7"/>
    <x v="0"/>
    <m/>
  </r>
  <r>
    <n v="1886"/>
    <s v="solicitud de renovacion de pc "/>
    <s v="Muñoz Carvajal, Pedro Javier, CAM"/>
    <d v="2013-10-09T00:00:00"/>
    <x v="0"/>
    <d v="2013-10-09T00:00:00"/>
    <x v="25"/>
    <x v="2"/>
    <x v="4"/>
    <x v="1"/>
    <d v="2013-10-14T00:00:00"/>
    <x v="2"/>
    <x v="52"/>
    <x v="7"/>
    <x v="0"/>
    <m/>
  </r>
  <r>
    <n v="1885"/>
    <s v="Cambio de teléfono móvil, N° 9-2260680"/>
    <s v="Pirul Salfate, Demo, CAM"/>
    <d v="2013-10-03T00:00:00"/>
    <x v="0"/>
    <d v="2013-10-09T00:00:00"/>
    <x v="12"/>
    <x v="2"/>
    <x v="4"/>
    <x v="3"/>
    <d v="2013-10-14T00:00:00"/>
    <x v="2"/>
    <x v="52"/>
    <x v="7"/>
    <x v="0"/>
    <m/>
  </r>
  <r>
    <n v="1884"/>
    <s v="Conformidad OC"/>
    <s v="Ibarra Quiñinao, Juan Pablo, CAM"/>
    <d v="2013-10-09T00:00:00"/>
    <x v="0"/>
    <d v="2013-10-09T00:00:00"/>
    <x v="5"/>
    <x v="2"/>
    <x v="4"/>
    <x v="0"/>
    <d v="2013-10-10T00:00:00"/>
    <x v="2"/>
    <x v="25"/>
    <x v="7"/>
    <x v="0"/>
    <m/>
  </r>
  <r>
    <n v="1883"/>
    <s v="URGENTE Solicita instalación de Software para pruebas de comunicación de equipos de medida de SSEE CDEC SING"/>
    <s v="Garay Espinoza, Jorge Andres, CAM"/>
    <d v="2013-10-09T00:00:00"/>
    <x v="0"/>
    <d v="2013-10-09T00:00:00"/>
    <x v="8"/>
    <x v="2"/>
    <x v="4"/>
    <x v="0"/>
    <d v="2013-10-10T00:00:00"/>
    <x v="2"/>
    <x v="25"/>
    <x v="7"/>
    <x v="0"/>
    <m/>
  </r>
  <r>
    <n v="1882"/>
    <s v="Activación de Minutos 91622100"/>
    <s v="Pacheco Pinto, Alex  CAM"/>
    <d v="2013-10-09T00:00:00"/>
    <x v="0"/>
    <d v="2013-10-09T00:00:00"/>
    <x v="23"/>
    <x v="2"/>
    <x v="4"/>
    <x v="0"/>
    <d v="2013-10-10T00:00:00"/>
    <x v="2"/>
    <x v="25"/>
    <x v="7"/>
    <x v="0"/>
    <m/>
  </r>
  <r>
    <n v="1881"/>
    <s v="Activación de Minutos 68307823"/>
    <s v="Pacheco Pinto, Alex  CAM"/>
    <d v="2013-10-09T00:00:00"/>
    <x v="0"/>
    <d v="2013-10-09T00:00:00"/>
    <x v="23"/>
    <x v="2"/>
    <x v="4"/>
    <x v="0"/>
    <d v="2013-10-10T00:00:00"/>
    <x v="2"/>
    <x v="25"/>
    <x v="7"/>
    <x v="0"/>
    <m/>
  </r>
  <r>
    <n v="1880"/>
    <s v="por favor ver minutos disponibles"/>
    <s v="Schmidt Contreras, Ingrid Angélica, CAM"/>
    <d v="2013-10-09T00:00:00"/>
    <x v="0"/>
    <d v="2013-10-09T00:00:00"/>
    <x v="23"/>
    <x v="2"/>
    <x v="4"/>
    <x v="0"/>
    <d v="2013-10-10T00:00:00"/>
    <x v="2"/>
    <x v="25"/>
    <x v="7"/>
    <x v="0"/>
    <m/>
  </r>
  <r>
    <n v="1879"/>
    <s v="Renovación Notebook - Administración LFYE"/>
    <s v="Froemel Diaz, Juan Enrique, CAM"/>
    <d v="2013-10-07T00:00:00"/>
    <x v="0"/>
    <d v="2013-10-09T00:00:00"/>
    <x v="25"/>
    <x v="2"/>
    <x v="4"/>
    <x v="1"/>
    <d v="2013-10-10T00:00:00"/>
    <x v="2"/>
    <x v="25"/>
    <x v="7"/>
    <x v="0"/>
    <m/>
  </r>
  <r>
    <n v="1878"/>
    <s v="Renovación Notebook - Logistica EFPR"/>
    <s v="Froemel Diaz, Juan Enrique, CAM"/>
    <d v="2013-10-07T00:00:00"/>
    <x v="0"/>
    <d v="2013-10-09T00:00:00"/>
    <x v="25"/>
    <x v="2"/>
    <x v="4"/>
    <x v="1"/>
    <d v="2013-10-10T00:00:00"/>
    <x v="2"/>
    <x v="25"/>
    <x v="7"/>
    <x v="0"/>
    <m/>
  </r>
  <r>
    <n v="1877"/>
    <s v="Cambio PC - C&amp;R CGE OP NELC"/>
    <s v="Herrera Valdes, Ramon, CAM"/>
    <d v="2013-10-09T00:00:00"/>
    <x v="0"/>
    <d v="2013-10-09T00:00:00"/>
    <x v="25"/>
    <x v="2"/>
    <x v="4"/>
    <x v="1"/>
    <d v="2013-10-14T00:00:00"/>
    <x v="2"/>
    <x v="52"/>
    <x v="7"/>
    <x v="0"/>
    <m/>
  </r>
  <r>
    <n v="1876"/>
    <s v="Revisar equipo en el CI"/>
    <s v="Técnico Mesa de Ayuda, Externo"/>
    <d v="2013-10-09T00:00:00"/>
    <x v="0"/>
    <d v="2013-10-09T00:00:00"/>
    <x v="0"/>
    <x v="2"/>
    <x v="4"/>
    <x v="0"/>
    <d v="2013-10-10T00:00:00"/>
    <x v="2"/>
    <x v="25"/>
    <x v="7"/>
    <x v="0"/>
    <m/>
  </r>
  <r>
    <n v="1875"/>
    <s v="restitucion de minutos"/>
    <s v="Pajkuric Bustos, Ernesto Andrés, CAM"/>
    <d v="2013-10-09T00:00:00"/>
    <x v="0"/>
    <d v="2013-10-09T00:00:00"/>
    <x v="23"/>
    <x v="2"/>
    <x v="4"/>
    <x v="0"/>
    <d v="2013-10-10T00:00:00"/>
    <x v="2"/>
    <x v="25"/>
    <x v="7"/>
    <x v="0"/>
    <m/>
  </r>
  <r>
    <n v="1874"/>
    <s v="REVISAR NAVIGATOR"/>
    <s v="Castro Mery,Yeimei, CAM"/>
    <d v="2013-10-08T00:00:00"/>
    <x v="0"/>
    <d v="2013-10-08T00:00:00"/>
    <x v="5"/>
    <x v="2"/>
    <x v="4"/>
    <x v="0"/>
    <d v="2013-10-09T00:00:00"/>
    <x v="2"/>
    <x v="25"/>
    <x v="7"/>
    <x v="0"/>
    <m/>
  </r>
  <r>
    <n v="1873"/>
    <s v="Habilitación Impresora y scanner en Zenteno 1"/>
    <s v="Castro Moreno, Claudio Francisco, CAM"/>
    <d v="2013-10-08T00:00:00"/>
    <x v="0"/>
    <d v="2013-10-08T00:00:00"/>
    <x v="3"/>
    <x v="2"/>
    <x v="4"/>
    <x v="0"/>
    <d v="2013-10-09T00:00:00"/>
    <x v="2"/>
    <x v="25"/>
    <x v="7"/>
    <x v="0"/>
    <m/>
  </r>
  <r>
    <n v="1872"/>
    <s v="Alta Estación de Trabajo"/>
    <s v="Técnico Mesa de Ayuda, Externo"/>
    <d v="2013-10-08T00:00:00"/>
    <x v="0"/>
    <d v="2013-10-08T00:00:00"/>
    <x v="0"/>
    <x v="2"/>
    <x v="4"/>
    <x v="0"/>
    <d v="2013-10-09T00:00:00"/>
    <x v="2"/>
    <x v="25"/>
    <x v="7"/>
    <x v="0"/>
    <m/>
  </r>
  <r>
    <n v="1871"/>
    <s v="catalogo de luminarias"/>
    <s v="Vargas Baez, Waldemar Abelardo, CAM"/>
    <d v="2013-10-08T00:00:00"/>
    <x v="0"/>
    <d v="2013-10-08T00:00:00"/>
    <x v="7"/>
    <x v="2"/>
    <x v="4"/>
    <x v="0"/>
    <d v="2013-10-09T00:00:00"/>
    <x v="2"/>
    <x v="25"/>
    <x v="7"/>
    <x v="0"/>
    <m/>
  </r>
  <r>
    <n v="1870"/>
    <s v="Minutos  Celular"/>
    <s v="Palma Campos, Alejandra Beatriz, CAM"/>
    <d v="2013-10-08T00:00:00"/>
    <x v="0"/>
    <d v="2013-10-08T00:00:00"/>
    <x v="23"/>
    <x v="2"/>
    <x v="4"/>
    <x v="0"/>
    <d v="2013-10-09T00:00:00"/>
    <x v="2"/>
    <x v="25"/>
    <x v="7"/>
    <x v="0"/>
    <m/>
  </r>
  <r>
    <n v="1869"/>
    <s v="Alta Estación de Trabajo"/>
    <s v="Técnico Mesa de Ayuda, Externo"/>
    <d v="2013-10-08T00:00:00"/>
    <x v="0"/>
    <d v="2013-10-08T00:00:00"/>
    <x v="0"/>
    <x v="2"/>
    <x v="4"/>
    <x v="0"/>
    <d v="2013-10-09T00:00:00"/>
    <x v="2"/>
    <x v="25"/>
    <x v="7"/>
    <x v="0"/>
    <m/>
  </r>
  <r>
    <n v="1868"/>
    <s v="Plataformar NTB - Renovación MDC"/>
    <s v="del Río Castro, Matías Eduardo, CAM"/>
    <d v="2013-10-07T00:00:00"/>
    <x v="0"/>
    <d v="2013-10-08T00:00:00"/>
    <x v="25"/>
    <x v="2"/>
    <x v="4"/>
    <x v="1"/>
    <d v="2013-10-10T00:00:00"/>
    <x v="2"/>
    <x v="25"/>
    <x v="7"/>
    <x v="0"/>
    <m/>
  </r>
  <r>
    <n v="1867"/>
    <s v="Liberar web www.policia.cl"/>
    <s v="Caraa Carraha, Paula, CAM"/>
    <d v="2013-10-08T00:00:00"/>
    <x v="0"/>
    <d v="2013-10-08T00:00:00"/>
    <x v="7"/>
    <x v="2"/>
    <x v="4"/>
    <x v="0"/>
    <d v="2013-10-09T00:00:00"/>
    <x v="2"/>
    <x v="25"/>
    <x v="7"/>
    <x v="0"/>
    <m/>
  </r>
  <r>
    <n v="1866"/>
    <s v="Solicita minutos adicionales a celular Michel Castro"/>
    <s v="Castro Morales, Michel Fabian, CAM"/>
    <d v="2013-10-08T00:00:00"/>
    <x v="0"/>
    <d v="2013-10-08T00:00:00"/>
    <x v="23"/>
    <x v="2"/>
    <x v="4"/>
    <x v="0"/>
    <d v="2013-10-09T00:00:00"/>
    <x v="2"/>
    <x v="25"/>
    <x v="7"/>
    <x v="0"/>
    <m/>
  </r>
  <r>
    <n v="1865"/>
    <s v="Scanner Zenteno 2"/>
    <s v="Lillo Triviño, Lidia Tamara, CAM"/>
    <d v="2013-10-07T00:00:00"/>
    <x v="0"/>
    <d v="2013-10-07T00:00:00"/>
    <x v="3"/>
    <x v="2"/>
    <x v="4"/>
    <x v="0"/>
    <d v="2013-10-08T00:00:00"/>
    <x v="2"/>
    <x v="25"/>
    <x v="7"/>
    <x v="0"/>
    <m/>
  </r>
  <r>
    <n v="1864"/>
    <s v="Minutos Cam"/>
    <s v="Sepulveda Salas, Vladimir Arnoldo, CAM"/>
    <d v="2013-10-07T00:00:00"/>
    <x v="0"/>
    <d v="2013-10-08T00:00:00"/>
    <x v="23"/>
    <x v="2"/>
    <x v="4"/>
    <x v="0"/>
    <d v="2013-10-08T00:00:00"/>
    <x v="2"/>
    <x v="25"/>
    <x v="7"/>
    <x v="0"/>
    <m/>
  </r>
  <r>
    <n v="1863"/>
    <s v="Reposición de minutos Celular Michel Castro"/>
    <s v="Abrigo Elgueda, Juan Andres, CAM"/>
    <d v="2013-10-08T00:00:00"/>
    <x v="0"/>
    <d v="2013-10-08T00:00:00"/>
    <x v="23"/>
    <x v="2"/>
    <x v="4"/>
    <x v="0"/>
    <d v="2013-10-09T00:00:00"/>
    <x v="2"/>
    <x v="25"/>
    <x v="7"/>
    <x v="0"/>
    <m/>
  </r>
  <r>
    <n v="1862"/>
    <s v="Cambio Celular LG KP570"/>
    <s v="Basaez Araya, Mauricio, CAM"/>
    <d v="2013-10-03T00:00:00"/>
    <x v="0"/>
    <d v="2013-10-09T00:00:00"/>
    <x v="12"/>
    <x v="2"/>
    <x v="4"/>
    <x v="3"/>
    <d v="2013-10-14T00:00:00"/>
    <x v="2"/>
    <x v="52"/>
    <x v="7"/>
    <x v="0"/>
    <m/>
  </r>
  <r>
    <n v="1861"/>
    <s v="Plotter HP Designjet 110 Plus"/>
    <s v="Pavez Torres, Hector Alejandro, CAM"/>
    <d v="2013-10-04T00:00:00"/>
    <x v="0"/>
    <d v="2013-10-07T00:00:00"/>
    <x v="15"/>
    <x v="2"/>
    <x v="4"/>
    <x v="4"/>
    <d v="2014-02-28T00:00:00"/>
    <x v="0"/>
    <x v="36"/>
    <x v="1"/>
    <x v="0"/>
    <m/>
  </r>
  <r>
    <n v="1860"/>
    <s v="Minutos  Celular"/>
    <s v="Palma Campos, Alejandra Beatriz, CAM"/>
    <d v="2013-10-02T00:00:00"/>
    <x v="0"/>
    <d v="2013-10-02T00:00:00"/>
    <x v="23"/>
    <x v="2"/>
    <x v="4"/>
    <x v="0"/>
    <d v="2013-10-03T00:00:00"/>
    <x v="2"/>
    <x v="2"/>
    <x v="7"/>
    <x v="0"/>
    <m/>
  </r>
  <r>
    <n v="1859"/>
    <s v="Solicitud Insumos ID:W3029504715"/>
    <s v="Gonzalez R., Enrique, CAM"/>
    <d v="2013-10-03T00:00:00"/>
    <x v="0"/>
    <d v="2013-10-03T00:00:00"/>
    <x v="3"/>
    <x v="2"/>
    <x v="4"/>
    <x v="0"/>
    <d v="2013-10-04T00:00:00"/>
    <x v="2"/>
    <x v="2"/>
    <x v="7"/>
    <x v="0"/>
    <m/>
  </r>
  <r>
    <n v="1858"/>
    <s v="Problemas con el correo (Outlook)"/>
    <s v="Garay Espinoza, Jorge Andres, CAM"/>
    <d v="2013-10-03T00:00:00"/>
    <x v="0"/>
    <d v="2013-10-03T00:00:00"/>
    <x v="24"/>
    <x v="2"/>
    <x v="4"/>
    <x v="0"/>
    <d v="2013-10-04T00:00:00"/>
    <x v="2"/>
    <x v="2"/>
    <x v="7"/>
    <x v="0"/>
    <m/>
  </r>
  <r>
    <n v="1857"/>
    <s v="Liberación minutos On-Net"/>
    <s v="Castro Marchant, Jorge, CAM"/>
    <d v="2013-10-03T00:00:00"/>
    <x v="0"/>
    <d v="2013-10-03T00:00:00"/>
    <x v="23"/>
    <x v="2"/>
    <x v="4"/>
    <x v="0"/>
    <d v="2013-10-04T00:00:00"/>
    <x v="2"/>
    <x v="2"/>
    <x v="7"/>
    <x v="0"/>
    <m/>
  </r>
  <r>
    <n v="1856"/>
    <s v="No funciona SIOT."/>
    <s v="Canales Cardenas, Juan Carlos, CAM"/>
    <d v="2013-10-03T00:00:00"/>
    <x v="0"/>
    <d v="2013-10-03T00:00:00"/>
    <x v="5"/>
    <x v="2"/>
    <x v="4"/>
    <x v="0"/>
    <d v="2013-10-04T00:00:00"/>
    <x v="2"/>
    <x v="2"/>
    <x v="7"/>
    <x v="0"/>
    <m/>
  </r>
  <r>
    <n v="1855"/>
    <s v="Alta Cuentas Corporativas"/>
    <s v="Dossi Muñoz, Carolina, CAM"/>
    <d v="2013-10-03T00:00:00"/>
    <x v="0"/>
    <d v="2013-10-03T00:00:00"/>
    <x v="0"/>
    <x v="2"/>
    <x v="4"/>
    <x v="0"/>
    <d v="2013-10-04T00:00:00"/>
    <x v="2"/>
    <x v="2"/>
    <x v="7"/>
    <x v="0"/>
    <m/>
  </r>
  <r>
    <n v="1854"/>
    <s v="Dar de alta equipo en el AD"/>
    <s v="Técnico Mesa de Ayuda, Externo"/>
    <d v="2013-10-03T00:00:00"/>
    <x v="0"/>
    <d v="2013-10-03T00:00:00"/>
    <x v="0"/>
    <x v="2"/>
    <x v="4"/>
    <x v="0"/>
    <d v="2013-10-04T00:00:00"/>
    <x v="2"/>
    <x v="2"/>
    <x v="7"/>
    <x v="0"/>
    <m/>
  </r>
  <r>
    <n v="1853"/>
    <s v="auricular con fallas"/>
    <s v="Martinez Muñoz, Ximena Del Rosario, CAM"/>
    <d v="2013-10-03T00:00:00"/>
    <x v="0"/>
    <d v="2013-10-03T00:00:00"/>
    <x v="2"/>
    <x v="2"/>
    <x v="4"/>
    <x v="0"/>
    <d v="2013-10-04T00:00:00"/>
    <x v="2"/>
    <x v="2"/>
    <x v="7"/>
    <x v="0"/>
    <m/>
  </r>
  <r>
    <n v="1852"/>
    <s v="Alta Estación de Trabajo"/>
    <s v="Técnico Mesa de Ayuda, Externo"/>
    <d v="2013-10-07T00:00:00"/>
    <x v="0"/>
    <d v="2013-10-07T00:00:00"/>
    <x v="0"/>
    <x v="2"/>
    <x v="4"/>
    <x v="0"/>
    <d v="2013-10-08T00:00:00"/>
    <x v="2"/>
    <x v="25"/>
    <x v="7"/>
    <x v="0"/>
    <m/>
  </r>
  <r>
    <n v="1851"/>
    <s v="NUEVA RESPONSABILIDAD - ORACLE"/>
    <s v="Ruz Salinas, Richard Alberto, CAM"/>
    <d v="2013-10-07T00:00:00"/>
    <x v="0"/>
    <d v="2013-10-07T00:00:00"/>
    <x v="5"/>
    <x v="2"/>
    <x v="4"/>
    <x v="0"/>
    <d v="2013-10-08T00:00:00"/>
    <x v="2"/>
    <x v="25"/>
    <x v="7"/>
    <x v="0"/>
    <m/>
  </r>
  <r>
    <n v="1850"/>
    <s v="Cambio de equipos Celular"/>
    <s v="Orellana Flores, Jose Manuel, CAM"/>
    <d v="2013-10-04T00:00:00"/>
    <x v="0"/>
    <d v="2013-10-04T00:00:00"/>
    <x v="12"/>
    <x v="2"/>
    <x v="4"/>
    <x v="3"/>
    <d v="2013-10-15T00:00:00"/>
    <x v="2"/>
    <x v="52"/>
    <x v="7"/>
    <x v="0"/>
    <m/>
  </r>
  <r>
    <n v="1849"/>
    <s v="PROBLEMAS CON NAVIGATOR"/>
    <s v="Castro Mery,Yeimei, CAM"/>
    <d v="2013-10-04T00:00:00"/>
    <x v="0"/>
    <d v="2013-10-04T00:00:00"/>
    <x v="5"/>
    <x v="2"/>
    <x v="4"/>
    <x v="0"/>
    <d v="2013-10-07T00:00:00"/>
    <x v="2"/>
    <x v="25"/>
    <x v="7"/>
    <x v="0"/>
    <m/>
  </r>
  <r>
    <n v="1848"/>
    <s v="Activación de Minutos "/>
    <s v="Ramirez Vergara, Joseline, CAM"/>
    <d v="2013-10-04T00:00:00"/>
    <x v="0"/>
    <d v="2013-10-04T00:00:00"/>
    <x v="23"/>
    <x v="2"/>
    <x v="4"/>
    <x v="0"/>
    <d v="2013-10-07T00:00:00"/>
    <x v="2"/>
    <x v="25"/>
    <x v="7"/>
    <x v="0"/>
    <m/>
  </r>
  <r>
    <n v="1847"/>
    <s v="Activación de Minutos "/>
    <s v="Pacheco Pinto, Alex  CAM"/>
    <d v="2013-10-04T00:00:00"/>
    <x v="0"/>
    <d v="2013-10-04T00:00:00"/>
    <x v="23"/>
    <x v="2"/>
    <x v="4"/>
    <x v="0"/>
    <d v="2013-10-07T00:00:00"/>
    <x v="2"/>
    <x v="25"/>
    <x v="7"/>
    <x v="0"/>
    <m/>
  </r>
  <r>
    <n v="1846"/>
    <s v="Carga Minutos On Net"/>
    <s v="Altamirano Sanhueza, Mariane Daniela, CAM"/>
    <d v="2013-10-04T00:00:00"/>
    <x v="2"/>
    <d v="2013-10-04T00:00:00"/>
    <x v="23"/>
    <x v="2"/>
    <x v="4"/>
    <x v="0"/>
    <d v="2013-10-07T00:00:00"/>
    <x v="2"/>
    <x v="25"/>
    <x v="7"/>
    <x v="0"/>
    <m/>
  </r>
  <r>
    <n v="1845"/>
    <s v="CAMBIO DE RESPONSABILIDAD EN PERFIL ORACLE"/>
    <s v="Ruz Salinas, Richard Alberto, CAM"/>
    <d v="2013-10-04T00:00:00"/>
    <x v="0"/>
    <d v="2013-10-04T00:00:00"/>
    <x v="5"/>
    <x v="2"/>
    <x v="4"/>
    <x v="0"/>
    <d v="2013-10-07T00:00:00"/>
    <x v="2"/>
    <x v="25"/>
    <x v="7"/>
    <x v="0"/>
    <m/>
  </r>
  <r>
    <n v="1844"/>
    <s v="Solicita Incluir envio de escaner a correos corporativos de especialistas "/>
    <s v="Garay Espinoza, Jorge Andres, CAM"/>
    <d v="2013-10-03T00:00:00"/>
    <x v="0"/>
    <d v="2013-10-03T00:00:00"/>
    <x v="3"/>
    <x v="2"/>
    <x v="4"/>
    <x v="0"/>
    <d v="2013-10-04T00:00:00"/>
    <x v="2"/>
    <x v="2"/>
    <x v="7"/>
    <x v="0"/>
    <m/>
  </r>
  <r>
    <n v="1843"/>
    <s v="Autorización Acceso Carpetas Compartidas."/>
    <s v="Cortez Flores, Gerson Eduardo, CAM"/>
    <d v="2013-10-04T00:00:00"/>
    <x v="0"/>
    <d v="2013-10-04T00:00:00"/>
    <x v="7"/>
    <x v="2"/>
    <x v="4"/>
    <x v="0"/>
    <d v="2013-10-07T00:00:00"/>
    <x v="2"/>
    <x v="25"/>
    <x v="7"/>
    <x v="0"/>
    <m/>
  </r>
  <r>
    <n v="1842"/>
    <s v="Necesitamos el siguiente requerimiento:"/>
    <s v="Gonzalez Arredondo, Enrique Eduardo, CAM"/>
    <d v="2013-10-04T00:00:00"/>
    <x v="0"/>
    <d v="2013-10-07T00:00:00"/>
    <x v="8"/>
    <x v="2"/>
    <x v="4"/>
    <x v="0"/>
    <d v="2013-10-07T00:00:00"/>
    <x v="2"/>
    <x v="25"/>
    <x v="7"/>
    <x v="0"/>
    <m/>
  </r>
  <r>
    <n v="1841"/>
    <s v="PROBLEMAS CON NAVIGATOR"/>
    <s v="Castro Mery,Yeimei, CAM"/>
    <d v="2013-10-07T00:00:00"/>
    <x v="0"/>
    <d v="2013-10-07T00:00:00"/>
    <x v="5"/>
    <x v="2"/>
    <x v="4"/>
    <x v="0"/>
    <d v="2013-10-08T00:00:00"/>
    <x v="2"/>
    <x v="25"/>
    <x v="7"/>
    <x v="0"/>
    <m/>
  </r>
  <r>
    <n v="1840"/>
    <s v="PROBLEMAS NAVIGATOR"/>
    <s v="Ortega Soto, Jocelyn Alexandra, CAM"/>
    <d v="2013-10-07T00:00:00"/>
    <x v="0"/>
    <d v="2013-10-07T00:00:00"/>
    <x v="24"/>
    <x v="2"/>
    <x v="4"/>
    <x v="0"/>
    <d v="2013-10-08T00:00:00"/>
    <x v="2"/>
    <x v="25"/>
    <x v="7"/>
    <x v="0"/>
    <m/>
  </r>
  <r>
    <n v="1839"/>
    <s v="Sin Internet en Zenteno"/>
    <s v="Castro Moreno, Claudio Francisco, CAM"/>
    <d v="2013-10-07T00:00:00"/>
    <x v="0"/>
    <d v="2013-10-07T00:00:00"/>
    <x v="7"/>
    <x v="2"/>
    <x v="4"/>
    <x v="0"/>
    <d v="2013-10-08T00:00:00"/>
    <x v="2"/>
    <x v="25"/>
    <x v="7"/>
    <x v="0"/>
    <m/>
  </r>
  <r>
    <n v="1838"/>
    <s v="Minutos  Celular"/>
    <s v="Palma Campos, Alejandra Beatriz, CAM"/>
    <d v="2013-10-07T00:00:00"/>
    <x v="0"/>
    <d v="2013-10-07T00:00:00"/>
    <x v="23"/>
    <x v="2"/>
    <x v="4"/>
    <x v="0"/>
    <d v="2013-10-08T00:00:00"/>
    <x v="2"/>
    <x v="25"/>
    <x v="7"/>
    <x v="0"/>
    <m/>
  </r>
  <r>
    <n v="1837"/>
    <s v="Intranet Caída"/>
    <s v="Meza Madariaga, Daniella Fernanda, CAM"/>
    <d v="2013-10-07T00:00:00"/>
    <x v="0"/>
    <d v="2013-10-07T00:00:00"/>
    <x v="7"/>
    <x v="2"/>
    <x v="4"/>
    <x v="0"/>
    <d v="2013-10-08T00:00:00"/>
    <x v="2"/>
    <x v="25"/>
    <x v="7"/>
    <x v="0"/>
    <m/>
  </r>
  <r>
    <n v="1836"/>
    <s v="Activación de Minutos "/>
    <s v="Ramirez Vergara, Joseline, CAM"/>
    <d v="2013-10-07T00:00:00"/>
    <x v="0"/>
    <d v="2013-10-07T00:00:00"/>
    <x v="23"/>
    <x v="2"/>
    <x v="4"/>
    <x v="0"/>
    <d v="2013-10-08T00:00:00"/>
    <x v="2"/>
    <x v="25"/>
    <x v="7"/>
    <x v="0"/>
    <m/>
  </r>
  <r>
    <n v="1835"/>
    <s v="Minutos  Celular"/>
    <s v="Palma Campos, Alejandra Beatriz, CAM"/>
    <d v="2013-10-07T00:00:00"/>
    <x v="0"/>
    <d v="2013-10-07T00:00:00"/>
    <x v="23"/>
    <x v="2"/>
    <x v="4"/>
    <x v="0"/>
    <d v="2013-10-08T00:00:00"/>
    <x v="2"/>
    <x v="25"/>
    <x v="7"/>
    <x v="0"/>
    <m/>
  </r>
  <r>
    <n v="1834"/>
    <s v="Minutos  Celular"/>
    <s v="Palma Campos, Alejandra Beatriz, CAM"/>
    <d v="2013-10-07T00:00:00"/>
    <x v="0"/>
    <d v="2013-10-07T00:00:00"/>
    <x v="23"/>
    <x v="2"/>
    <x v="4"/>
    <x v="0"/>
    <d v="2013-10-08T00:00:00"/>
    <x v="2"/>
    <x v="25"/>
    <x v="7"/>
    <x v="0"/>
    <m/>
  </r>
  <r>
    <n v="1833"/>
    <s v="Dar de alta equipo"/>
    <s v="Técnico Mesa de Ayuda, Externo"/>
    <d v="2013-10-07T00:00:00"/>
    <x v="0"/>
    <d v="2013-10-07T00:00:00"/>
    <x v="21"/>
    <x v="2"/>
    <x v="4"/>
    <x v="0"/>
    <d v="2013-10-08T00:00:00"/>
    <x v="2"/>
    <x v="25"/>
    <x v="7"/>
    <x v="0"/>
    <m/>
  </r>
  <r>
    <n v="1832"/>
    <s v="Mail delivery failed: returning message to sender"/>
    <s v="Castro Marchant, Jorge, CAM"/>
    <d v="2013-10-07T00:00:00"/>
    <x v="0"/>
    <d v="2013-10-07T00:00:00"/>
    <x v="15"/>
    <x v="2"/>
    <x v="4"/>
    <x v="4"/>
    <d v="2014-03-03T00:00:00"/>
    <x v="0"/>
    <x v="35"/>
    <x v="9"/>
    <x v="0"/>
    <m/>
  </r>
  <r>
    <n v="1831"/>
    <s v="Solicitud de repuesto de tóner de impresora"/>
    <s v="Gonzalez R., Enrique, CAM"/>
    <d v="2013-10-02T00:00:00"/>
    <x v="0"/>
    <d v="2013-10-02T00:00:00"/>
    <x v="3"/>
    <x v="2"/>
    <x v="4"/>
    <x v="0"/>
    <d v="2013-10-03T00:00:00"/>
    <x v="2"/>
    <x v="2"/>
    <x v="7"/>
    <x v="0"/>
    <m/>
  </r>
  <r>
    <n v="1830"/>
    <s v="Acceso Solicitudes Internas"/>
    <s v="Ibarra Quiñinao, Juan Pablo, CAM"/>
    <d v="2013-10-02T00:00:00"/>
    <x v="0"/>
    <d v="2013-10-02T00:00:00"/>
    <x v="5"/>
    <x v="2"/>
    <x v="4"/>
    <x v="0"/>
    <d v="2013-10-03T00:00:00"/>
    <x v="2"/>
    <x v="2"/>
    <x v="7"/>
    <x v="0"/>
    <m/>
  </r>
  <r>
    <n v="1829"/>
    <s v="Solicitud Simcard - Abonado 74797806"/>
    <s v="Salas Redondo, Luis Miguel, CAM"/>
    <d v="2013-10-01T00:00:00"/>
    <x v="0"/>
    <d v="2013-10-04T00:00:00"/>
    <x v="12"/>
    <x v="2"/>
    <x v="4"/>
    <x v="3"/>
    <d v="2013-10-10T00:00:00"/>
    <x v="2"/>
    <x v="25"/>
    <x v="7"/>
    <x v="0"/>
    <m/>
  </r>
  <r>
    <n v="1828"/>
    <s v="TICKET 762876 - LISTA DE DISTRIBUCION MODIFICACION "/>
    <s v="Urrutia Villarroel, Mauricio, CAM"/>
    <d v="2013-10-01T00:00:00"/>
    <x v="0"/>
    <d v="2013-10-01T00:00:00"/>
    <x v="0"/>
    <x v="2"/>
    <x v="4"/>
    <x v="0"/>
    <d v="2013-10-02T00:00:00"/>
    <x v="2"/>
    <x v="2"/>
    <x v="7"/>
    <x v="0"/>
    <m/>
  </r>
  <r>
    <n v="1827"/>
    <s v="Actualización PrimeRead"/>
    <s v="Gonzalez Arredondo, Enrique Eduardo, CAM"/>
    <d v="2013-10-02T00:00:00"/>
    <x v="0"/>
    <d v="2013-10-02T00:00:00"/>
    <x v="7"/>
    <x v="2"/>
    <x v="4"/>
    <x v="0"/>
    <d v="2013-10-03T00:00:00"/>
    <x v="2"/>
    <x v="2"/>
    <x v="7"/>
    <x v="0"/>
    <m/>
  </r>
  <r>
    <n v="1826"/>
    <s v="Anexo telefónico para Christopher Lagos"/>
    <s v="Moreno Pailañir, Eugenio, EXTERNO"/>
    <d v="2013-10-02T00:00:00"/>
    <x v="0"/>
    <d v="2013-10-02T00:00:00"/>
    <x v="2"/>
    <x v="2"/>
    <x v="4"/>
    <x v="0"/>
    <d v="2013-10-03T00:00:00"/>
    <x v="2"/>
    <x v="2"/>
    <x v="7"/>
    <x v="0"/>
    <m/>
  </r>
  <r>
    <n v="1825"/>
    <s v="Tonners para impresora a Color impresora Gerencia General"/>
    <s v="Caraa Carraha, Paula, CAM"/>
    <d v="2013-10-01T00:00:00"/>
    <x v="0"/>
    <d v="2013-10-01T00:00:00"/>
    <x v="3"/>
    <x v="2"/>
    <x v="4"/>
    <x v="0"/>
    <d v="2013-10-02T00:00:00"/>
    <x v="2"/>
    <x v="2"/>
    <x v="7"/>
    <x v="0"/>
    <m/>
  </r>
  <r>
    <n v="1824"/>
    <s v="PROBLEMAS EN ANEXO"/>
    <s v="Figueroa Ramirez, Daniela Francisca, EXTERNO"/>
    <d v="2013-10-01T00:00:00"/>
    <x v="0"/>
    <d v="2013-10-01T00:00:00"/>
    <x v="19"/>
    <x v="2"/>
    <x v="4"/>
    <x v="1"/>
    <d v="2013-10-04T00:00:00"/>
    <x v="2"/>
    <x v="2"/>
    <x v="7"/>
    <x v="0"/>
    <m/>
  </r>
  <r>
    <n v="1823"/>
    <s v="cotizacion tablets"/>
    <s v="Gomez Rosales, Hector Ricardo, CAM"/>
    <d v="2013-10-02T00:00:00"/>
    <x v="0"/>
    <d v="2013-10-02T00:00:00"/>
    <x v="22"/>
    <x v="2"/>
    <x v="4"/>
    <x v="6"/>
    <d v="2013-10-09T00:00:00"/>
    <x v="2"/>
    <x v="25"/>
    <x v="7"/>
    <x v="0"/>
    <m/>
  </r>
  <r>
    <n v="1822"/>
    <s v=" PUNTO DE RED CON PROBLEMAS (BSM)"/>
    <s v="Ruz Salinas, Richard Alberto, CAM"/>
    <d v="2013-10-02T00:00:00"/>
    <x v="0"/>
    <d v="2013-10-02T00:00:00"/>
    <x v="19"/>
    <x v="2"/>
    <x v="4"/>
    <x v="1"/>
    <d v="2013-10-07T00:00:00"/>
    <x v="2"/>
    <x v="25"/>
    <x v="7"/>
    <x v="0"/>
    <m/>
  </r>
  <r>
    <n v="1821"/>
    <s v="Traslado Impresora Ricoh"/>
    <s v="Salas Redondo, Luis Miguel, CAM"/>
    <d v="2013-10-02T00:00:00"/>
    <x v="0"/>
    <d v="2013-10-02T00:00:00"/>
    <x v="3"/>
    <x v="2"/>
    <x v="4"/>
    <x v="0"/>
    <d v="2013-10-03T00:00:00"/>
    <x v="2"/>
    <x v="2"/>
    <x v="7"/>
    <x v="0"/>
    <m/>
  </r>
  <r>
    <n v="1820"/>
    <s v="Cambio Display - Cuenta AD y Exchange"/>
    <s v="del Río Castro, Matías Eduardo, CAM"/>
    <d v="2013-10-02T00:00:00"/>
    <x v="0"/>
    <d v="2013-10-02T00:00:00"/>
    <x v="0"/>
    <x v="2"/>
    <x v="4"/>
    <x v="0"/>
    <d v="2013-10-03T00:00:00"/>
    <x v="2"/>
    <x v="2"/>
    <x v="7"/>
    <x v="0"/>
    <m/>
  </r>
  <r>
    <n v="1819"/>
    <s v="Minutos  Celular"/>
    <s v="Palma Campos, Alejandra Beatriz, CAM"/>
    <d v="2013-10-02T00:00:00"/>
    <x v="0"/>
    <d v="2013-10-02T00:00:00"/>
    <x v="23"/>
    <x v="2"/>
    <x v="4"/>
    <x v="0"/>
    <d v="2013-10-03T00:00:00"/>
    <x v="2"/>
    <x v="2"/>
    <x v="7"/>
    <x v="0"/>
    <m/>
  </r>
  <r>
    <n v="1818"/>
    <s v="telefonos - Configurar Correo Corp."/>
    <s v="Villena Herrera, Maria Belen, CAM"/>
    <d v="2013-10-02T00:00:00"/>
    <x v="0"/>
    <d v="2013-10-02T00:00:00"/>
    <x v="23"/>
    <x v="2"/>
    <x v="4"/>
    <x v="0"/>
    <d v="2013-10-03T00:00:00"/>
    <x v="2"/>
    <x v="2"/>
    <x v="7"/>
    <x v="0"/>
    <m/>
  </r>
  <r>
    <n v="1817"/>
    <s v="Lay Out Zenteno 1 piso 1 final.pptx"/>
    <s v="Duarte Fuentes, Luis Alfredo, CAM"/>
    <d v="2013-10-02T00:00:00"/>
    <x v="0"/>
    <d v="2013-10-02T00:00:00"/>
    <x v="9"/>
    <x v="2"/>
    <x v="4"/>
    <x v="2"/>
    <d v="2013-10-16T00:00:00"/>
    <x v="2"/>
    <x v="52"/>
    <x v="7"/>
    <x v="0"/>
    <m/>
  </r>
  <r>
    <n v="1816"/>
    <s v="TICKET 763000 - AD REGISTRO DE HOST"/>
    <s v="Técnico Mesa de Ayuda, Externo"/>
    <d v="2013-10-02T00:00:00"/>
    <x v="0"/>
    <d v="2013-10-02T00:00:00"/>
    <x v="0"/>
    <x v="2"/>
    <x v="4"/>
    <x v="0"/>
    <d v="2013-10-03T00:00:00"/>
    <x v="2"/>
    <x v="2"/>
    <x v="7"/>
    <x v="0"/>
    <m/>
  </r>
  <r>
    <n v="1815"/>
    <s v="Minutos  Celular"/>
    <s v="Palma Campos, Alejandra Beatriz, CAM"/>
    <d v="2013-10-01T00:00:00"/>
    <x v="0"/>
    <d v="2013-10-01T00:00:00"/>
    <x v="23"/>
    <x v="2"/>
    <x v="4"/>
    <x v="0"/>
    <d v="2013-10-02T00:00:00"/>
    <x v="2"/>
    <x v="2"/>
    <x v="7"/>
    <x v="0"/>
    <m/>
  </r>
  <r>
    <n v="1814"/>
    <s v="calendario inducción "/>
    <s v="Dossi Muñoz, Carolina, CAM"/>
    <d v="2013-10-01T00:00:00"/>
    <x v="0"/>
    <d v="2013-10-01T00:00:00"/>
    <x v="13"/>
    <x v="2"/>
    <x v="4"/>
    <x v="0"/>
    <d v="2013-10-02T00:00:00"/>
    <x v="2"/>
    <x v="2"/>
    <x v="7"/>
    <x v="0"/>
    <m/>
  </r>
  <r>
    <n v="1813"/>
    <s v="Dar de alta equipo en el AD"/>
    <s v="Técnico Mesa de Ayuda, Externo"/>
    <d v="2013-10-01T00:00:00"/>
    <x v="0"/>
    <d v="2013-10-01T00:00:00"/>
    <x v="0"/>
    <x v="2"/>
    <x v="4"/>
    <x v="0"/>
    <d v="2013-10-02T00:00:00"/>
    <x v="2"/>
    <x v="2"/>
    <x v="7"/>
    <x v="0"/>
    <m/>
  </r>
  <r>
    <n v="1812"/>
    <s v="Minutos  Celular"/>
    <s v="Palma Campos, Alejandra Beatriz, CAM"/>
    <d v="2013-10-01T00:00:00"/>
    <x v="0"/>
    <d v="2013-10-01T00:00:00"/>
    <x v="23"/>
    <x v="2"/>
    <x v="4"/>
    <x v="0"/>
    <d v="2013-10-02T00:00:00"/>
    <x v="2"/>
    <x v="2"/>
    <x v="7"/>
    <x v="0"/>
    <m/>
  </r>
  <r>
    <n v="1811"/>
    <s v="recuperar contraseña oracle"/>
    <s v="Riveros Mancilla, Claudia Andrea, EXTERNO"/>
    <d v="2013-10-01T00:00:00"/>
    <x v="0"/>
    <d v="2013-10-01T00:00:00"/>
    <x v="5"/>
    <x v="2"/>
    <x v="4"/>
    <x v="0"/>
    <d v="2013-10-02T00:00:00"/>
    <x v="2"/>
    <x v="2"/>
    <x v="7"/>
    <x v="0"/>
    <m/>
  </r>
  <r>
    <n v="1810"/>
    <s v="Paquete Roaming - Abonado 74318931"/>
    <s v="Salas Redondo, Luis Miguel, CAM"/>
    <d v="2013-10-01T00:00:00"/>
    <x v="0"/>
    <d v="2013-10-01T00:00:00"/>
    <x v="18"/>
    <x v="2"/>
    <x v="4"/>
    <x v="0"/>
    <d v="2013-10-02T00:00:00"/>
    <x v="2"/>
    <x v="2"/>
    <x v="7"/>
    <x v="0"/>
    <m/>
  </r>
  <r>
    <n v="1809"/>
    <s v="Configurar Perfil PC"/>
    <s v="Castro Morales, Michel Fabian, CAM"/>
    <d v="2013-10-01T00:00:00"/>
    <x v="0"/>
    <d v="2013-10-01T00:00:00"/>
    <x v="25"/>
    <x v="2"/>
    <x v="4"/>
    <x v="1"/>
    <d v="2013-10-04T00:00:00"/>
    <x v="2"/>
    <x v="2"/>
    <x v="7"/>
    <x v="0"/>
    <m/>
  </r>
  <r>
    <n v="1808"/>
    <s v="Instalación y Configuración Docking"/>
    <s v="Brantt Zumarán, Claudia Andrea, CAM"/>
    <d v="2013-10-01T00:00:00"/>
    <x v="0"/>
    <d v="2013-10-01T00:00:00"/>
    <x v="15"/>
    <x v="2"/>
    <x v="4"/>
    <x v="4"/>
    <d v="2014-02-25T00:00:00"/>
    <x v="0"/>
    <x v="36"/>
    <x v="1"/>
    <x v="0"/>
    <m/>
  </r>
  <r>
    <n v="1806"/>
    <s v="Celular mal estado"/>
    <s v="Abarca Cerda, Cristian Andres, CAM"/>
    <d v="2013-09-30T00:00:00"/>
    <x v="0"/>
    <d v="2013-09-02T00:00:00"/>
    <x v="12"/>
    <x v="2"/>
    <x v="4"/>
    <x v="3"/>
    <d v="2013-10-09T00:00:00"/>
    <x v="2"/>
    <x v="25"/>
    <x v="7"/>
    <x v="0"/>
    <m/>
  </r>
  <r>
    <n v="1805"/>
    <s v="Desvinculaciones"/>
    <s v="Belmar Ramirez, Nelson Andres, CAM"/>
    <d v="2013-09-30T00:00:00"/>
    <x v="0"/>
    <d v="2013-09-30T00:00:00"/>
    <x v="0"/>
    <x v="2"/>
    <x v="4"/>
    <x v="0"/>
    <d v="2013-10-01T00:00:00"/>
    <x v="2"/>
    <x v="2"/>
    <x v="7"/>
    <x v="0"/>
    <m/>
  </r>
  <r>
    <n v="1804"/>
    <s v="SOLICITUD DE GESTION - CAMBIO DE CUENTAS"/>
    <s v="Ruz Salinas, Richard Alberto, CAM"/>
    <d v="2013-09-30T00:00:00"/>
    <x v="0"/>
    <d v="2013-09-30T00:00:00"/>
    <x v="5"/>
    <x v="2"/>
    <x v="4"/>
    <x v="0"/>
    <d v="2013-10-01T00:00:00"/>
    <x v="2"/>
    <x v="2"/>
    <x v="7"/>
    <x v="0"/>
    <m/>
  </r>
  <r>
    <n v="1803"/>
    <s v="Solicitud de CL para ROlando Saavedra"/>
    <s v="Castro Morales, Michel Fabian, CAM"/>
    <d v="2013-09-30T00:00:00"/>
    <x v="0"/>
    <d v="2013-09-30T00:00:00"/>
    <x v="0"/>
    <x v="2"/>
    <x v="4"/>
    <x v="0"/>
    <d v="2013-10-01T00:00:00"/>
    <x v="2"/>
    <x v="2"/>
    <x v="7"/>
    <x v="0"/>
    <m/>
  </r>
  <r>
    <n v="1802"/>
    <s v="Cambio Notebook"/>
    <s v="del Río Castro, Matías Eduardo, CAM"/>
    <d v="2013-09-30T00:00:00"/>
    <x v="0"/>
    <d v="2013-09-30T00:00:00"/>
    <x v="6"/>
    <x v="2"/>
    <x v="4"/>
    <x v="2"/>
    <d v="2013-10-14T00:00:00"/>
    <x v="2"/>
    <x v="52"/>
    <x v="7"/>
    <x v="0"/>
    <m/>
  </r>
  <r>
    <n v="1801"/>
    <s v="Solicita gestionar carpeta compartida"/>
    <s v="Vasquez Opazo, Maria Jose, CAM"/>
    <d v="2013-09-30T00:00:00"/>
    <x v="0"/>
    <d v="2013-09-30T00:00:00"/>
    <x v="7"/>
    <x v="2"/>
    <x v="4"/>
    <x v="0"/>
    <d v="2013-10-01T00:00:00"/>
    <x v="2"/>
    <x v="2"/>
    <x v="7"/>
    <x v="0"/>
    <m/>
  </r>
  <r>
    <n v="1800"/>
    <s v="Correos Frontel"/>
    <s v="Meza Madariaga, Daniella Fernanda, CAM"/>
    <d v="2013-09-30T00:00:00"/>
    <x v="0"/>
    <d v="2013-09-30T00:00:00"/>
    <x v="0"/>
    <x v="2"/>
    <x v="4"/>
    <x v="0"/>
    <d v="2013-10-01T00:00:00"/>
    <x v="2"/>
    <x v="2"/>
    <x v="7"/>
    <x v="0"/>
    <m/>
  </r>
  <r>
    <n v="1799"/>
    <s v="Site de Gestión Humana"/>
    <s v="Meza Madariaga, Daniella Fernanda, CAM"/>
    <d v="2013-09-30T00:00:00"/>
    <x v="0"/>
    <d v="2013-09-30T00:00:00"/>
    <x v="7"/>
    <x v="2"/>
    <x v="4"/>
    <x v="0"/>
    <d v="2013-10-01T00:00:00"/>
    <x v="2"/>
    <x v="2"/>
    <x v="7"/>
    <x v="0"/>
    <m/>
  </r>
  <r>
    <n v="1798"/>
    <s v="SOLICITUD DE GESTION - MODIFICAR FORMULARIO"/>
    <s v="Ruz Salinas, Richard Alberto, CAM"/>
    <d v="2013-09-30T00:00:00"/>
    <x v="0"/>
    <d v="2013-09-30T00:00:00"/>
    <x v="5"/>
    <x v="2"/>
    <x v="4"/>
    <x v="0"/>
    <d v="2013-10-01T00:00:00"/>
    <x v="2"/>
    <x v="2"/>
    <x v="7"/>
    <x v="0"/>
    <m/>
  </r>
  <r>
    <n v="1797"/>
    <s v="INFORMACIÓN ENCUESTA GPTW 2013"/>
    <s v="Meza Madariaga, Daniella Fernanda, CAM"/>
    <d v="2013-09-30T00:00:00"/>
    <x v="0"/>
    <d v="2013-09-30T00:00:00"/>
    <x v="0"/>
    <x v="2"/>
    <x v="4"/>
    <x v="0"/>
    <d v="2013-10-01T00:00:00"/>
    <x v="2"/>
    <x v="2"/>
    <x v="7"/>
    <x v="0"/>
    <m/>
  </r>
  <r>
    <n v="1796"/>
    <s v="Problema con correo Sr. Juan Ruiz"/>
    <s v="Martinez Fuentealba, Victor Alonso, CAM"/>
    <d v="2013-09-30T00:00:00"/>
    <x v="0"/>
    <d v="2013-09-30T00:00:00"/>
    <x v="0"/>
    <x v="2"/>
    <x v="4"/>
    <x v="0"/>
    <d v="2013-10-01T00:00:00"/>
    <x v="2"/>
    <x v="2"/>
    <x v="7"/>
    <x v="0"/>
    <m/>
  </r>
  <r>
    <n v="1795"/>
    <s v="SOLICITUD DE GESTION - AGREGAR RESPONSABILIDAD"/>
    <s v="Ruz Salinas, Richard Alberto, CAM"/>
    <d v="2013-09-30T00:00:00"/>
    <x v="0"/>
    <d v="2013-09-30T00:00:00"/>
    <x v="5"/>
    <x v="2"/>
    <x v="4"/>
    <x v="0"/>
    <d v="2013-10-01T00:00:00"/>
    <x v="2"/>
    <x v="2"/>
    <x v="7"/>
    <x v="0"/>
    <m/>
  </r>
  <r>
    <n v="1794"/>
    <s v="revisar el documento N° 66976"/>
    <s v="Martinez Muñoz, Ximena Del Rosario, CAM"/>
    <d v="2013-09-27T00:00:00"/>
    <x v="0"/>
    <d v="2013-09-27T00:00:00"/>
    <x v="5"/>
    <x v="2"/>
    <x v="4"/>
    <x v="0"/>
    <d v="2013-09-30T00:00:00"/>
    <x v="2"/>
    <x v="2"/>
    <x v="0"/>
    <x v="0"/>
    <m/>
  </r>
  <r>
    <n v="1793"/>
    <s v="TICKET 762444 - EXCHANGE REGISTRO SPAM"/>
    <s v="Salas Redondo, Luis Miguel, CAM"/>
    <d v="2013-09-30T00:00:00"/>
    <x v="0"/>
    <d v="2013-09-30T00:00:00"/>
    <x v="24"/>
    <x v="2"/>
    <x v="4"/>
    <x v="0"/>
    <d v="2013-10-01T00:00:00"/>
    <x v="2"/>
    <x v="2"/>
    <x v="7"/>
    <x v="0"/>
    <m/>
  </r>
  <r>
    <n v="1792"/>
    <s v="Alta Estación de Trabajo"/>
    <s v="Técnico Mesa de Ayuda, Externo"/>
    <d v="2013-09-30T00:00:00"/>
    <x v="0"/>
    <d v="2013-09-30T00:00:00"/>
    <x v="0"/>
    <x v="2"/>
    <x v="4"/>
    <x v="0"/>
    <d v="2013-10-01T00:00:00"/>
    <x v="2"/>
    <x v="2"/>
    <x v="7"/>
    <x v="0"/>
    <m/>
  </r>
  <r>
    <n v="1791"/>
    <s v="Cuentas de dominio bloqueadas"/>
    <s v="Técnico Mesa de Ayuda, Externo"/>
    <d v="2013-09-30T00:00:00"/>
    <x v="0"/>
    <d v="2013-09-30T00:00:00"/>
    <x v="0"/>
    <x v="2"/>
    <x v="4"/>
    <x v="0"/>
    <d v="2013-10-01T00:00:00"/>
    <x v="2"/>
    <x v="2"/>
    <x v="7"/>
    <x v="0"/>
    <m/>
  </r>
  <r>
    <n v="1790"/>
    <s v="Cuentas de dominio bloqueadas"/>
    <s v="Técnico Mesa de Ayuda, Externo"/>
    <d v="2013-09-30T00:00:00"/>
    <x v="0"/>
    <d v="2013-09-30T00:00:00"/>
    <x v="0"/>
    <x v="2"/>
    <x v="4"/>
    <x v="0"/>
    <d v="2013-10-01T00:00:00"/>
    <x v="2"/>
    <x v="2"/>
    <x v="7"/>
    <x v="0"/>
    <m/>
  </r>
  <r>
    <n v="1789"/>
    <s v="Cambio clave"/>
    <s v="Camaggi Garrido, Marcelo Andrés, EXTERNO"/>
    <d v="2013-09-30T00:00:00"/>
    <x v="0"/>
    <d v="2013-09-30T00:00:00"/>
    <x v="0"/>
    <x v="2"/>
    <x v="4"/>
    <x v="0"/>
    <d v="2013-10-01T00:00:00"/>
    <x v="2"/>
    <x v="2"/>
    <x v="7"/>
    <x v="0"/>
    <m/>
  </r>
  <r>
    <n v="1788"/>
    <s v="TICKET 762309 - CUENTA DE RED BAJA "/>
    <s v="Torrejón Osorio, Marcela Alejandra, CAM"/>
    <d v="2013-09-27T00:00:00"/>
    <x v="0"/>
    <d v="2013-09-27T00:00:00"/>
    <x v="0"/>
    <x v="2"/>
    <x v="4"/>
    <x v="0"/>
    <d v="2013-09-30T00:00:00"/>
    <x v="2"/>
    <x v="2"/>
    <x v="0"/>
    <x v="0"/>
    <m/>
  </r>
  <r>
    <n v="1787"/>
    <s v="Falla impresora Ricoh"/>
    <s v="Alarcon Soto, Maribel Viviana, CAM"/>
    <d v="2013-09-27T00:00:00"/>
    <x v="0"/>
    <d v="2013-09-27T00:00:00"/>
    <x v="3"/>
    <x v="2"/>
    <x v="4"/>
    <x v="0"/>
    <d v="2013-09-30T00:00:00"/>
    <x v="2"/>
    <x v="2"/>
    <x v="0"/>
    <x v="0"/>
    <m/>
  </r>
  <r>
    <n v="1786"/>
    <s v="Asignación PC - Incorporación OE JEAA"/>
    <s v="Moreno Pailañir, Eugenio, EXTERNO"/>
    <d v="2013-09-27T00:00:00"/>
    <x v="0"/>
    <d v="2013-09-27T00:00:00"/>
    <x v="25"/>
    <x v="2"/>
    <x v="4"/>
    <x v="1"/>
    <d v="2013-10-02T00:00:00"/>
    <x v="2"/>
    <x v="2"/>
    <x v="7"/>
    <x v="0"/>
    <m/>
  </r>
  <r>
    <n v="1785"/>
    <s v="Dar de alta equipo"/>
    <s v="Técnico Mesa de Ayuda, Externo"/>
    <d v="2013-09-27T00:00:00"/>
    <x v="0"/>
    <d v="2013-09-27T00:00:00"/>
    <x v="0"/>
    <x v="2"/>
    <x v="4"/>
    <x v="0"/>
    <d v="2013-09-30T00:00:00"/>
    <x v="2"/>
    <x v="2"/>
    <x v="0"/>
    <x v="0"/>
    <m/>
  </r>
  <r>
    <n v="1784"/>
    <s v="Problema con correo Srta. Anita Maria Ortiz Garcés"/>
    <s v="Martinez Fuentealba, Victor Alonso, CAM"/>
    <d v="2013-09-27T00:00:00"/>
    <x v="0"/>
    <d v="2013-09-27T00:00:00"/>
    <x v="0"/>
    <x v="2"/>
    <x v="4"/>
    <x v="0"/>
    <d v="2013-09-30T00:00:00"/>
    <x v="2"/>
    <x v="2"/>
    <x v="0"/>
    <x v="0"/>
    <m/>
  </r>
  <r>
    <n v="1783"/>
    <s v="Contacto canal especialista m2m - Movistar"/>
    <s v="Pavez Nuñez, Walter, CAM"/>
    <d v="2013-09-27T00:00:00"/>
    <x v="0"/>
    <d v="2013-09-27T00:00:00"/>
    <x v="12"/>
    <x v="2"/>
    <x v="4"/>
    <x v="3"/>
    <d v="2013-10-08T00:00:00"/>
    <x v="2"/>
    <x v="25"/>
    <x v="7"/>
    <x v="0"/>
    <m/>
  </r>
  <r>
    <n v="1782"/>
    <s v="Problemas Celular"/>
    <s v="Palma Campos, Alejandra Beatriz, CAM"/>
    <d v="2013-09-27T00:00:00"/>
    <x v="0"/>
    <d v="2013-09-27T00:00:00"/>
    <x v="23"/>
    <x v="2"/>
    <x v="4"/>
    <x v="0"/>
    <d v="2013-09-30T00:00:00"/>
    <x v="2"/>
    <x v="2"/>
    <x v="0"/>
    <x v="0"/>
    <m/>
  </r>
  <r>
    <n v="1781"/>
    <s v="Perdida de simcard 96310096"/>
    <s v="Belmar Ramirez, Nelson Andres, CAM"/>
    <d v="2013-09-27T00:00:00"/>
    <x v="0"/>
    <d v="2013-09-01T00:00:00"/>
    <x v="12"/>
    <x v="2"/>
    <x v="4"/>
    <x v="3"/>
    <d v="2013-10-08T00:00:00"/>
    <x v="2"/>
    <x v="25"/>
    <x v="7"/>
    <x v="0"/>
    <m/>
  </r>
  <r>
    <n v="1780"/>
    <s v="Restituir Minutos On Net - Abonado 68319648"/>
    <s v="Pajkuric Bustos, Ernesto Andrés, CAM"/>
    <d v="2013-09-27T00:00:00"/>
    <x v="0"/>
    <d v="2013-09-27T00:00:00"/>
    <x v="23"/>
    <x v="2"/>
    <x v="4"/>
    <x v="0"/>
    <d v="2013-09-30T00:00:00"/>
    <x v="2"/>
    <x v="2"/>
    <x v="0"/>
    <x v="0"/>
    <m/>
  </r>
  <r>
    <n v="1779"/>
    <s v="Soporte a usuarios oracle "/>
    <s v="Bulnes Vergara, Marco Aurelio, CAM"/>
    <d v="2013-09-27T00:00:00"/>
    <x v="0"/>
    <d v="2013-09-27T00:00:00"/>
    <x v="5"/>
    <x v="2"/>
    <x v="4"/>
    <x v="0"/>
    <d v="2013-09-30T00:00:00"/>
    <x v="2"/>
    <x v="2"/>
    <x v="0"/>
    <x v="0"/>
    <m/>
  </r>
  <r>
    <n v="1778"/>
    <s v="Guia sin estado"/>
    <s v="Bodega Carlos Silva Vildosola, EXTERNO"/>
    <d v="2013-09-27T00:00:00"/>
    <x v="0"/>
    <d v="2013-09-27T00:00:00"/>
    <x v="5"/>
    <x v="2"/>
    <x v="4"/>
    <x v="0"/>
    <d v="2013-09-30T00:00:00"/>
    <x v="2"/>
    <x v="2"/>
    <x v="0"/>
    <x v="0"/>
    <m/>
  </r>
  <r>
    <n v="1777"/>
    <s v="Solicitud cambio de equipo y número."/>
    <s v="Donoso Serey, Aldo Fabricio, CAM"/>
    <d v="2013-09-26T00:00:00"/>
    <x v="0"/>
    <d v="2013-09-26T00:00:00"/>
    <x v="12"/>
    <x v="2"/>
    <x v="4"/>
    <x v="3"/>
    <d v="2013-10-07T00:00:00"/>
    <x v="2"/>
    <x v="25"/>
    <x v="7"/>
    <x v="0"/>
    <m/>
  </r>
  <r>
    <n v="1776"/>
    <s v="Plataformado PC - Renovación OE CLA"/>
    <s v="Moreno Pailañir, Eugenio, EXTERNO"/>
    <d v="2013-09-26T00:00:00"/>
    <x v="0"/>
    <d v="2013-09-26T00:00:00"/>
    <x v="25"/>
    <x v="2"/>
    <x v="4"/>
    <x v="1"/>
    <d v="2013-10-01T00:00:00"/>
    <x v="2"/>
    <x v="2"/>
    <x v="7"/>
    <x v="0"/>
    <m/>
  </r>
  <r>
    <n v="1775"/>
    <s v="Solicitud de Celular."/>
    <s v="Bulnes Vergara, Marco Aurelio, CAM"/>
    <d v="2013-09-25T00:00:00"/>
    <x v="0"/>
    <d v="2013-10-01T00:00:00"/>
    <x v="12"/>
    <x v="2"/>
    <x v="4"/>
    <x v="3"/>
    <d v="2013-10-04T00:00:00"/>
    <x v="2"/>
    <x v="2"/>
    <x v="7"/>
    <x v="0"/>
    <m/>
  </r>
  <r>
    <n v="1774"/>
    <s v="Compra celular"/>
    <s v="Bulnes Vergara, Marco Aurelio, CAM"/>
    <d v="2013-09-25T00:00:00"/>
    <x v="0"/>
    <d v="1899-12-30T00:00:00"/>
    <x v="12"/>
    <x v="2"/>
    <x v="4"/>
    <x v="3"/>
    <d v="2013-10-04T00:00:00"/>
    <x v="2"/>
    <x v="2"/>
    <x v="7"/>
    <x v="2"/>
    <m/>
  </r>
  <r>
    <n v="1773"/>
    <s v="Solicitud Telefono Celular con Plan de datos"/>
    <s v="Abarca Vargas, Carlos, CAM"/>
    <d v="2013-09-25T00:00:00"/>
    <x v="0"/>
    <d v="2013-10-01T00:00:00"/>
    <x v="12"/>
    <x v="2"/>
    <x v="4"/>
    <x v="3"/>
    <d v="2013-10-04T00:00:00"/>
    <x v="2"/>
    <x v="2"/>
    <x v="7"/>
    <x v="0"/>
    <m/>
  </r>
  <r>
    <n v="1772"/>
    <s v="telefono fijo"/>
    <s v="Villena Herrera, Maria Belen, CAM"/>
    <d v="2013-09-25T00:00:00"/>
    <x v="0"/>
    <d v="2013-09-25T00:00:00"/>
    <x v="2"/>
    <x v="2"/>
    <x v="4"/>
    <x v="0"/>
    <d v="2013-09-26T00:00:00"/>
    <x v="2"/>
    <x v="1"/>
    <x v="0"/>
    <x v="0"/>
    <m/>
  </r>
  <r>
    <n v="1771"/>
    <s v="CUENTA DE RED BAJA "/>
    <s v="Castro Marchant, Jorge, CAM"/>
    <d v="2013-09-26T00:00:00"/>
    <x v="0"/>
    <d v="2013-09-26T00:00:00"/>
    <x v="0"/>
    <x v="2"/>
    <x v="4"/>
    <x v="0"/>
    <d v="2013-09-27T00:00:00"/>
    <x v="2"/>
    <x v="1"/>
    <x v="0"/>
    <x v="0"/>
    <m/>
  </r>
  <r>
    <n v="1770"/>
    <s v="Plataformado PC - Renovación OE JMA"/>
    <s v="Salas Redondo, Luis Miguel, CAM"/>
    <d v="2013-09-26T00:00:00"/>
    <x v="0"/>
    <d v="2013-09-26T00:00:00"/>
    <x v="25"/>
    <x v="2"/>
    <x v="4"/>
    <x v="1"/>
    <d v="2013-10-01T00:00:00"/>
    <x v="2"/>
    <x v="2"/>
    <x v="7"/>
    <x v="0"/>
    <m/>
  </r>
  <r>
    <n v="1769"/>
    <s v="SOlicitud de asignacion de equipo"/>
    <s v="Dossi Muñoz, Carolina, CAM"/>
    <d v="2013-09-25T00:00:00"/>
    <x v="0"/>
    <d v="2013-09-25T00:00:00"/>
    <x v="0"/>
    <x v="2"/>
    <x v="4"/>
    <x v="0"/>
    <d v="2013-09-26T00:00:00"/>
    <x v="2"/>
    <x v="1"/>
    <x v="0"/>
    <x v="0"/>
    <m/>
  </r>
  <r>
    <n v="1768"/>
    <s v="Problemas con Maquina Virtual Synergia."/>
    <s v="Jerez Valdebenito, Rodrigo Esteban, CAM"/>
    <d v="2013-09-26T00:00:00"/>
    <x v="0"/>
    <d v="2013-09-26T00:00:00"/>
    <x v="8"/>
    <x v="2"/>
    <x v="4"/>
    <x v="0"/>
    <d v="2013-09-27T00:00:00"/>
    <x v="2"/>
    <x v="1"/>
    <x v="0"/>
    <x v="0"/>
    <m/>
  </r>
  <r>
    <n v="1767"/>
    <s v="configuracion impresora"/>
    <s v="Villena Herrera, Maria Belen, CAM"/>
    <d v="2013-09-26T00:00:00"/>
    <x v="0"/>
    <d v="2013-09-26T00:00:00"/>
    <x v="3"/>
    <x v="2"/>
    <x v="4"/>
    <x v="0"/>
    <d v="2013-09-27T00:00:00"/>
    <x v="2"/>
    <x v="1"/>
    <x v="0"/>
    <x v="0"/>
    <m/>
  </r>
  <r>
    <n v="1766"/>
    <s v="Plataformar NTB TI - Imagen Corporativa"/>
    <s v="Salas Redondo, Luis Miguel, CAM"/>
    <d v="2013-09-26T00:00:00"/>
    <x v="0"/>
    <d v="2013-09-26T00:00:00"/>
    <x v="25"/>
    <x v="2"/>
    <x v="4"/>
    <x v="1"/>
    <d v="2013-10-01T00:00:00"/>
    <x v="2"/>
    <x v="2"/>
    <x v="7"/>
    <x v="0"/>
    <m/>
  </r>
  <r>
    <n v="1765"/>
    <s v="Desvinculaciones"/>
    <s v="Torrejón Osorio, Marcela Alejandra, CAM"/>
    <d v="2013-09-26T00:00:00"/>
    <x v="2"/>
    <d v="2013-09-26T00:00:00"/>
    <x v="0"/>
    <x v="2"/>
    <x v="4"/>
    <x v="0"/>
    <d v="2013-09-27T00:00:00"/>
    <x v="2"/>
    <x v="1"/>
    <x v="0"/>
    <x v="0"/>
    <m/>
  </r>
  <r>
    <n v="1764"/>
    <s v="Solicitud "/>
    <s v="Orellana Flores, Jose Manuel, CAM"/>
    <d v="2013-09-26T00:00:00"/>
    <x v="0"/>
    <d v="2013-09-26T00:00:00"/>
    <x v="7"/>
    <x v="2"/>
    <x v="4"/>
    <x v="0"/>
    <d v="2013-09-27T00:00:00"/>
    <x v="2"/>
    <x v="1"/>
    <x v="0"/>
    <x v="0"/>
    <m/>
  </r>
  <r>
    <n v="1763"/>
    <s v="Keys servidor minera Gaby"/>
    <s v="Abrigo Elgueda, Juan Andres, CAM"/>
    <d v="2013-09-26T00:00:00"/>
    <x v="0"/>
    <d v="2013-09-26T00:00:00"/>
    <x v="15"/>
    <x v="2"/>
    <x v="4"/>
    <x v="4"/>
    <d v="2014-02-20T00:00:00"/>
    <x v="0"/>
    <x v="37"/>
    <x v="1"/>
    <x v="0"/>
    <m/>
  </r>
  <r>
    <n v="1762"/>
    <s v="AD REGISTRO DE HOST "/>
    <s v="Técnico Mesa de Ayuda, Externo"/>
    <d v="2013-09-26T00:00:00"/>
    <x v="0"/>
    <d v="2013-09-26T00:00:00"/>
    <x v="0"/>
    <x v="2"/>
    <x v="4"/>
    <x v="0"/>
    <d v="2013-09-27T00:00:00"/>
    <x v="2"/>
    <x v="1"/>
    <x v="0"/>
    <x v="0"/>
    <m/>
  </r>
  <r>
    <n v="1761"/>
    <s v="Alta Estación de Trabajo"/>
    <s v="Técnico Mesa de Ayuda, Externo"/>
    <d v="2013-09-26T00:00:00"/>
    <x v="0"/>
    <d v="2013-09-26T00:00:00"/>
    <x v="0"/>
    <x v="2"/>
    <x v="4"/>
    <x v="0"/>
    <d v="2013-09-27T00:00:00"/>
    <x v="2"/>
    <x v="1"/>
    <x v="0"/>
    <x v="0"/>
    <m/>
  </r>
  <r>
    <n v="1760"/>
    <s v="vncviewer"/>
    <s v="Aravena Bravo, Veronica del Pilar, CAM"/>
    <d v="2013-09-25T00:00:00"/>
    <x v="0"/>
    <d v="2013-09-25T00:00:00"/>
    <x v="8"/>
    <x v="2"/>
    <x v="4"/>
    <x v="0"/>
    <d v="2013-09-26T00:00:00"/>
    <x v="2"/>
    <x v="1"/>
    <x v="0"/>
    <x v="0"/>
    <m/>
  </r>
  <r>
    <n v="1759"/>
    <s v="Alta Estación de Trabajo"/>
    <s v="Técnico Mesa de Ayuda, Externo"/>
    <d v="2013-09-25T00:00:00"/>
    <x v="0"/>
    <d v="2013-09-25T00:00:00"/>
    <x v="0"/>
    <x v="2"/>
    <x v="4"/>
    <x v="0"/>
    <d v="2013-09-26T00:00:00"/>
    <x v="2"/>
    <x v="1"/>
    <x v="0"/>
    <x v="0"/>
    <m/>
  </r>
  <r>
    <n v="1758"/>
    <s v="Información confidencial Encuesta GPTW"/>
    <s v="Meza Madariaga, Daniella Fernanda, CAM"/>
    <d v="2013-09-25T00:00:00"/>
    <x v="0"/>
    <d v="2013-09-25T00:00:00"/>
    <x v="24"/>
    <x v="2"/>
    <x v="4"/>
    <x v="0"/>
    <d v="2013-09-26T00:00:00"/>
    <x v="2"/>
    <x v="1"/>
    <x v="0"/>
    <x v="0"/>
    <m/>
  </r>
  <r>
    <n v="1757"/>
    <s v="Solicita desbloquear cl 11849786-4"/>
    <s v="Dominguez Rivera, Maximiliano Alfre, CAM"/>
    <d v="2013-09-25T00:00:00"/>
    <x v="0"/>
    <d v="2013-09-25T00:00:00"/>
    <x v="0"/>
    <x v="2"/>
    <x v="4"/>
    <x v="0"/>
    <d v="2013-09-26T00:00:00"/>
    <x v="2"/>
    <x v="1"/>
    <x v="0"/>
    <x v="0"/>
    <m/>
  </r>
  <r>
    <n v="1756"/>
    <s v="Proyector sala capacitacion cortijo"/>
    <s v="Sanchez Marchant, Loreto, CAM"/>
    <d v="2013-09-25T00:00:00"/>
    <x v="0"/>
    <d v="2013-09-25T00:00:00"/>
    <x v="13"/>
    <x v="2"/>
    <x v="4"/>
    <x v="0"/>
    <d v="2013-09-26T00:00:00"/>
    <x v="2"/>
    <x v="1"/>
    <x v="0"/>
    <x v="0"/>
    <m/>
  </r>
  <r>
    <n v="1755"/>
    <s v="No funciona SIOT."/>
    <s v="Canales Cardenas, Juan Carlos, CAM"/>
    <d v="2013-09-25T00:00:00"/>
    <x v="0"/>
    <d v="2013-09-25T00:00:00"/>
    <x v="5"/>
    <x v="2"/>
    <x v="4"/>
    <x v="0"/>
    <d v="2013-09-26T00:00:00"/>
    <x v="2"/>
    <x v="1"/>
    <x v="0"/>
    <x v="0"/>
    <m/>
  </r>
  <r>
    <n v="1754"/>
    <s v="AD REGISTRO DE HOST EN OU "/>
    <s v="Salas Redondo, Luis Miguel, CAM"/>
    <d v="2013-09-25T00:00:00"/>
    <x v="0"/>
    <d v="2013-09-25T00:00:00"/>
    <x v="0"/>
    <x v="2"/>
    <x v="4"/>
    <x v="0"/>
    <d v="2013-09-26T00:00:00"/>
    <x v="2"/>
    <x v="1"/>
    <x v="0"/>
    <x v="0"/>
    <m/>
  </r>
  <r>
    <n v="1753"/>
    <s v="Dominio CAM, Equipo Synapsis"/>
    <s v="Zuñiga Zuñiga, Christian Octavio, EXTERNO"/>
    <d v="2013-09-25T00:00:00"/>
    <x v="0"/>
    <d v="2013-09-25T00:00:00"/>
    <x v="25"/>
    <x v="2"/>
    <x v="4"/>
    <x v="1"/>
    <d v="2013-09-30T00:00:00"/>
    <x v="2"/>
    <x v="2"/>
    <x v="0"/>
    <x v="0"/>
    <m/>
  </r>
  <r>
    <n v="1752"/>
    <s v="Puesto Belen Villena"/>
    <s v="Elgueta Rojas, Deborah Lisset, CAM"/>
    <d v="2013-09-25T00:00:00"/>
    <x v="0"/>
    <d v="2013-09-25T00:00:00"/>
    <x v="15"/>
    <x v="2"/>
    <x v="4"/>
    <x v="4"/>
    <d v="2014-02-19T00:00:00"/>
    <x v="0"/>
    <x v="37"/>
    <x v="1"/>
    <x v="0"/>
    <m/>
  </r>
  <r>
    <n v="1751"/>
    <s v="Problemas al importar documentos"/>
    <s v="Martinez Muñoz, Ximena Del Rosario, CAM"/>
    <d v="2013-09-25T00:00:00"/>
    <x v="0"/>
    <d v="2013-09-25T00:00:00"/>
    <x v="5"/>
    <x v="2"/>
    <x v="4"/>
    <x v="0"/>
    <d v="2013-09-26T00:00:00"/>
    <x v="2"/>
    <x v="1"/>
    <x v="0"/>
    <x v="0"/>
    <m/>
  </r>
  <r>
    <n v="1750"/>
    <s v="Cotización"/>
    <s v="Bascuñan Reyes, Juan Ignacio, CAM"/>
    <d v="2013-09-25T00:00:00"/>
    <x v="0"/>
    <d v="2013-09-25T00:00:00"/>
    <x v="22"/>
    <x v="2"/>
    <x v="4"/>
    <x v="6"/>
    <d v="2013-10-02T00:00:00"/>
    <x v="2"/>
    <x v="2"/>
    <x v="7"/>
    <x v="0"/>
    <m/>
  </r>
  <r>
    <n v="1749"/>
    <s v="Problemas Celular"/>
    <s v="Palma Campos, Alejandra Beatriz, CAM"/>
    <d v="2013-09-25T00:00:00"/>
    <x v="0"/>
    <d v="2013-09-25T00:00:00"/>
    <x v="23"/>
    <x v="2"/>
    <x v="4"/>
    <x v="0"/>
    <d v="2013-09-26T00:00:00"/>
    <x v="2"/>
    <x v="1"/>
    <x v="0"/>
    <x v="0"/>
    <m/>
  </r>
  <r>
    <n v="1748"/>
    <s v="anexo 7705"/>
    <s v="Fuentes Maureira, Carla de Las Nieves, EXTERNO"/>
    <d v="2013-09-24T00:00:00"/>
    <x v="0"/>
    <d v="2013-09-24T00:00:00"/>
    <x v="2"/>
    <x v="2"/>
    <x v="4"/>
    <x v="0"/>
    <d v="2013-09-25T00:00:00"/>
    <x v="2"/>
    <x v="1"/>
    <x v="0"/>
    <x v="0"/>
    <m/>
  </r>
  <r>
    <n v="1747"/>
    <s v="Cuenta usuario - REMAV"/>
    <s v="Valdes Navarrete, David Exequiel, CAM"/>
    <d v="2013-09-24T00:00:00"/>
    <x v="0"/>
    <d v="2013-09-24T00:00:00"/>
    <x v="0"/>
    <x v="2"/>
    <x v="4"/>
    <x v="0"/>
    <d v="2013-09-25T00:00:00"/>
    <x v="2"/>
    <x v="1"/>
    <x v="0"/>
    <x v="0"/>
    <m/>
  </r>
  <r>
    <n v="1746"/>
    <s v="implementos TI"/>
    <s v="Villena Herrera, Maria Belen, CAM"/>
    <d v="2013-09-24T00:00:00"/>
    <x v="0"/>
    <d v="2013-09-24T00:00:00"/>
    <x v="15"/>
    <x v="2"/>
    <x v="4"/>
    <x v="4"/>
    <d v="2014-02-18T00:00:00"/>
    <x v="0"/>
    <x v="37"/>
    <x v="1"/>
    <x v="0"/>
    <m/>
  </r>
  <r>
    <n v="1745"/>
    <s v="Baja Totalidad Lineas - Cuenta S4.1074.00.00.100002"/>
    <s v="Leiva Cortazar, Edgardo Andres, CAM"/>
    <d v="2013-09-24T00:00:00"/>
    <x v="0"/>
    <d v="2013-09-24T00:00:00"/>
    <x v="15"/>
    <x v="2"/>
    <x v="4"/>
    <x v="4"/>
    <d v="2014-02-18T00:00:00"/>
    <x v="0"/>
    <x v="37"/>
    <x v="1"/>
    <x v="0"/>
    <m/>
  </r>
  <r>
    <n v="1744"/>
    <s v="Receteo"/>
    <s v="Muñoz Carvajal, Pedro Javier, CAM"/>
    <d v="2013-09-24T00:00:00"/>
    <x v="0"/>
    <d v="2013-09-24T00:00:00"/>
    <x v="0"/>
    <x v="2"/>
    <x v="4"/>
    <x v="0"/>
    <d v="2013-09-25T00:00:00"/>
    <x v="2"/>
    <x v="1"/>
    <x v="0"/>
    <x v="0"/>
    <m/>
  </r>
  <r>
    <n v="1743"/>
    <s v="Base datos Correos"/>
    <s v="Salazar Acuña, Ivan Andrés, CAM"/>
    <d v="2013-09-24T00:00:00"/>
    <x v="0"/>
    <d v="2013-09-24T00:00:00"/>
    <x v="15"/>
    <x v="2"/>
    <x v="4"/>
    <x v="4"/>
    <d v="2014-02-18T00:00:00"/>
    <x v="0"/>
    <x v="37"/>
    <x v="1"/>
    <x v="0"/>
    <m/>
  </r>
  <r>
    <n v="1742"/>
    <s v="Acción Requerida: El restablecimiento de contraseñas requiere "/>
    <s v="Carrasco Briones, Rodrigo, CAM"/>
    <d v="2013-09-24T00:00:00"/>
    <x v="0"/>
    <d v="2013-09-24T00:00:00"/>
    <x v="5"/>
    <x v="2"/>
    <x v="4"/>
    <x v="0"/>
    <d v="2013-09-25T00:00:00"/>
    <x v="2"/>
    <x v="1"/>
    <x v="0"/>
    <x v="0"/>
    <m/>
  </r>
  <r>
    <n v="1741"/>
    <s v="PANTALLA NO ENCIENDE"/>
    <s v="Reyes Tobar, Luis Andres, CAM"/>
    <d v="2013-09-24T00:00:00"/>
    <x v="0"/>
    <d v="2013-09-24T00:00:00"/>
    <x v="4"/>
    <x v="2"/>
    <x v="4"/>
    <x v="1"/>
    <d v="2013-09-27T00:00:00"/>
    <x v="2"/>
    <x v="1"/>
    <x v="0"/>
    <x v="0"/>
    <m/>
  </r>
  <r>
    <n v="1740"/>
    <s v="Toner Impresora San Miguel"/>
    <s v="Jorquera Sanhueza, Jeannette del Rosario, CAM"/>
    <d v="2013-09-24T00:00:00"/>
    <x v="0"/>
    <d v="2013-09-24T00:00:00"/>
    <x v="3"/>
    <x v="2"/>
    <x v="4"/>
    <x v="0"/>
    <d v="2013-09-25T00:00:00"/>
    <x v="2"/>
    <x v="1"/>
    <x v="0"/>
    <x v="0"/>
    <m/>
  </r>
  <r>
    <n v="1739"/>
    <s v="Alta Estación de Trabajo"/>
    <s v="Técnico Mesa de Ayuda, Externo"/>
    <d v="2013-09-24T00:00:00"/>
    <x v="0"/>
    <d v="2013-09-24T00:00:00"/>
    <x v="0"/>
    <x v="2"/>
    <x v="4"/>
    <x v="0"/>
    <d v="2013-09-25T00:00:00"/>
    <x v="2"/>
    <x v="1"/>
    <x v="0"/>
    <x v="0"/>
    <m/>
  </r>
  <r>
    <n v="1738"/>
    <s v="ORACLE, acceso a web adi"/>
    <s v="Berrios Ortiz, Elias Eduardo, CAM"/>
    <d v="2013-09-24T00:00:00"/>
    <x v="0"/>
    <d v="2013-09-24T00:00:00"/>
    <x v="5"/>
    <x v="2"/>
    <x v="4"/>
    <x v="0"/>
    <d v="2013-09-25T00:00:00"/>
    <x v="2"/>
    <x v="1"/>
    <x v="0"/>
    <x v="0"/>
    <m/>
  </r>
  <r>
    <n v="1737"/>
    <s v="Acceso Material Talleres  Lean y liderazgo"/>
    <s v="Pavez Torres, Hector Alejandro, CAM"/>
    <d v="2013-09-24T00:00:00"/>
    <x v="0"/>
    <d v="2013-09-24T00:00:00"/>
    <x v="7"/>
    <x v="2"/>
    <x v="4"/>
    <x v="0"/>
    <d v="2013-09-25T00:00:00"/>
    <x v="2"/>
    <x v="1"/>
    <x v="0"/>
    <x v="0"/>
    <m/>
  </r>
  <r>
    <n v="1736"/>
    <s v="Alta Estación de Trabajo"/>
    <s v="Técnico Mesa de Ayuda, Externo"/>
    <d v="2013-09-24T00:00:00"/>
    <x v="0"/>
    <d v="2013-09-24T00:00:00"/>
    <x v="0"/>
    <x v="2"/>
    <x v="4"/>
    <x v="0"/>
    <d v="2013-09-25T00:00:00"/>
    <x v="2"/>
    <x v="1"/>
    <x v="0"/>
    <x v="0"/>
    <m/>
  </r>
  <r>
    <n v="1735"/>
    <s v="Cambio de Cargador Notebook"/>
    <s v="Castro Moreno, Claudio Francisco, CAM"/>
    <d v="2013-09-23T00:00:00"/>
    <x v="0"/>
    <d v="2013-09-23T00:00:00"/>
    <x v="22"/>
    <x v="2"/>
    <x v="4"/>
    <x v="6"/>
    <d v="2013-09-30T00:00:00"/>
    <x v="2"/>
    <x v="2"/>
    <x v="0"/>
    <x v="0"/>
    <m/>
  </r>
  <r>
    <n v="1734"/>
    <s v=" Error Correo"/>
    <s v="Palma Campos, Alejandra Beatriz, CAM"/>
    <d v="2013-09-24T00:00:00"/>
    <x v="0"/>
    <d v="2013-09-24T00:00:00"/>
    <x v="0"/>
    <x v="2"/>
    <x v="4"/>
    <x v="0"/>
    <d v="2013-09-25T00:00:00"/>
    <x v="2"/>
    <x v="1"/>
    <x v="0"/>
    <x v="0"/>
    <m/>
  </r>
  <r>
    <n v="1733"/>
    <s v="Skype Corporativo"/>
    <s v="Brantt Zumarán, Claudia Andrea, CAM"/>
    <d v="2013-09-24T00:00:00"/>
    <x v="0"/>
    <d v="2013-09-24T00:00:00"/>
    <x v="8"/>
    <x v="2"/>
    <x v="4"/>
    <x v="0"/>
    <d v="2013-09-25T00:00:00"/>
    <x v="2"/>
    <x v="1"/>
    <x v="0"/>
    <x v="0"/>
    <m/>
  </r>
  <r>
    <n v="1732"/>
    <s v="Clave Oracle antiguo"/>
    <s v="Andrade Escobar, Agustina Mabel, CAM"/>
    <d v="2013-09-23T00:00:00"/>
    <x v="0"/>
    <d v="2013-09-23T00:00:00"/>
    <x v="5"/>
    <x v="2"/>
    <x v="4"/>
    <x v="0"/>
    <d v="2013-09-24T00:00:00"/>
    <x v="2"/>
    <x v="1"/>
    <x v="0"/>
    <x v="0"/>
    <m/>
  </r>
  <r>
    <n v="1731"/>
    <s v="SOLICITUD DE DESBLOQUEO CELULAR"/>
    <s v="Pavez Nuñez, Walter, CAM"/>
    <d v="2013-09-23T00:00:00"/>
    <x v="0"/>
    <d v="2013-09-23T00:00:00"/>
    <x v="23"/>
    <x v="2"/>
    <x v="4"/>
    <x v="0"/>
    <d v="2013-09-24T00:00:00"/>
    <x v="2"/>
    <x v="1"/>
    <x v="0"/>
    <x v="0"/>
    <m/>
  </r>
  <r>
    <n v="1730"/>
    <s v="Deshabilitar Cuenta Daniel Morales"/>
    <s v="Diaz Castro, Olivier Guillermo, CAM"/>
    <d v="2013-09-23T00:00:00"/>
    <x v="0"/>
    <d v="2013-09-23T00:00:00"/>
    <x v="0"/>
    <x v="2"/>
    <x v="4"/>
    <x v="0"/>
    <d v="2013-09-24T00:00:00"/>
    <x v="2"/>
    <x v="1"/>
    <x v="0"/>
    <x v="0"/>
    <m/>
  </r>
  <r>
    <n v="1729"/>
    <s v="Reasignación Equipo Daniel Morales"/>
    <s v="Diaz Castro, Olivier Guillermo, CAM"/>
    <d v="2013-09-23T00:00:00"/>
    <x v="0"/>
    <d v="2013-09-23T00:00:00"/>
    <x v="25"/>
    <x v="2"/>
    <x v="4"/>
    <x v="1"/>
    <d v="2013-09-26T00:00:00"/>
    <x v="2"/>
    <x v="1"/>
    <x v="0"/>
    <x v="0"/>
    <m/>
  </r>
  <r>
    <n v="1728"/>
    <s v="configurar impresora y revisión equipo"/>
    <s v="Barraza Ramos, Boris, CAM"/>
    <d v="2013-09-23T00:00:00"/>
    <x v="0"/>
    <d v="2013-09-23T00:00:00"/>
    <x v="8"/>
    <x v="2"/>
    <x v="4"/>
    <x v="0"/>
    <d v="2013-09-24T00:00:00"/>
    <x v="2"/>
    <x v="1"/>
    <x v="0"/>
    <x v="0"/>
    <m/>
  </r>
  <r>
    <n v="1727"/>
    <s v="PROBLEMAS EN ANEXO 7725"/>
    <s v="Perez Torres, Samuel Eduardo, CAM"/>
    <d v="2013-09-23T00:00:00"/>
    <x v="0"/>
    <d v="2013-09-23T00:00:00"/>
    <x v="2"/>
    <x v="2"/>
    <x v="4"/>
    <x v="0"/>
    <d v="2013-09-24T00:00:00"/>
    <x v="2"/>
    <x v="1"/>
    <x v="0"/>
    <x v="0"/>
    <m/>
  </r>
  <r>
    <n v="1726"/>
    <s v="No ingreso a outlook"/>
    <s v="Cortez Flores, Gerson Eduardo, CAM"/>
    <d v="2013-09-23T00:00:00"/>
    <x v="0"/>
    <d v="2013-09-23T00:00:00"/>
    <x v="0"/>
    <x v="2"/>
    <x v="4"/>
    <x v="0"/>
    <d v="2013-09-24T00:00:00"/>
    <x v="2"/>
    <x v="1"/>
    <x v="0"/>
    <x v="0"/>
    <m/>
  </r>
  <r>
    <n v="1725"/>
    <s v="Impresora Ricoh MP201 - Sede Frontel Lota "/>
    <s v="Palma Campos, Alejandra Beatriz, CAM"/>
    <d v="2013-09-23T00:00:00"/>
    <x v="0"/>
    <d v="2013-09-23T00:00:00"/>
    <x v="3"/>
    <x v="2"/>
    <x v="4"/>
    <x v="0"/>
    <d v="2013-09-24T00:00:00"/>
    <x v="2"/>
    <x v="1"/>
    <x v="0"/>
    <x v="0"/>
    <m/>
  </r>
  <r>
    <n v="1724"/>
    <s v="Alta Estación de Trabajo"/>
    <s v="Técnico Mesa de Ayuda, Externo"/>
    <d v="2013-09-23T00:00:00"/>
    <x v="0"/>
    <d v="2013-09-23T00:00:00"/>
    <x v="0"/>
    <x v="2"/>
    <x v="4"/>
    <x v="0"/>
    <d v="2013-09-24T00:00:00"/>
    <x v="2"/>
    <x v="1"/>
    <x v="0"/>
    <x v="0"/>
    <m/>
  </r>
  <r>
    <n v="1723"/>
    <s v="Configurar Nuevo Perfil"/>
    <s v="Carrasco Velarde, Luis Alberto, CAM"/>
    <d v="2013-09-23T00:00:00"/>
    <x v="0"/>
    <d v="2013-09-23T00:00:00"/>
    <x v="0"/>
    <x v="2"/>
    <x v="4"/>
    <x v="0"/>
    <d v="2013-09-24T00:00:00"/>
    <x v="2"/>
    <x v="1"/>
    <x v="0"/>
    <x v="0"/>
    <m/>
  </r>
  <r>
    <n v="1722"/>
    <s v="Reseteo Credenciales"/>
    <s v="Villena Herrera, Maria Belen, CAM"/>
    <d v="2013-09-23T00:00:00"/>
    <x v="0"/>
    <d v="2013-09-23T00:00:00"/>
    <x v="0"/>
    <x v="2"/>
    <x v="4"/>
    <x v="0"/>
    <d v="2013-09-24T00:00:00"/>
    <x v="2"/>
    <x v="1"/>
    <x v="0"/>
    <x v="0"/>
    <m/>
  </r>
  <r>
    <n v="1721"/>
    <s v="No ingresa outlook"/>
    <s v="Salinas Bustos, Max Leonardo, CAM"/>
    <d v="2013-09-23T00:00:00"/>
    <x v="0"/>
    <d v="2013-09-23T00:00:00"/>
    <x v="0"/>
    <x v="2"/>
    <x v="4"/>
    <x v="0"/>
    <d v="2013-09-24T00:00:00"/>
    <x v="2"/>
    <x v="1"/>
    <x v="0"/>
    <x v="0"/>
    <m/>
  </r>
  <r>
    <n v="1720"/>
    <s v="Consulta - Reinicio Contraseña"/>
    <s v="Pajkuric Bustos, Ernesto Andrés, CAM"/>
    <d v="2013-09-23T00:00:00"/>
    <x v="0"/>
    <d v="2013-09-23T00:00:00"/>
    <x v="0"/>
    <x v="2"/>
    <x v="4"/>
    <x v="0"/>
    <d v="2013-09-24T00:00:00"/>
    <x v="2"/>
    <x v="1"/>
    <x v="0"/>
    <x v="0"/>
    <m/>
  </r>
  <r>
    <n v="1719"/>
    <s v="Oracle No Ingresa"/>
    <s v="Diaz Castro, Olivier Guillermo, CAM"/>
    <d v="2013-09-23T00:00:00"/>
    <x v="0"/>
    <d v="2013-09-23T00:00:00"/>
    <x v="5"/>
    <x v="2"/>
    <x v="4"/>
    <x v="0"/>
    <d v="2013-09-24T00:00:00"/>
    <x v="2"/>
    <x v="1"/>
    <x v="0"/>
    <x v="0"/>
    <m/>
  </r>
  <r>
    <n v="1718"/>
    <s v="Reseteo Clave"/>
    <s v="Donoso Campos, Gert Adrian, CAM"/>
    <d v="2013-09-23T00:00:00"/>
    <x v="0"/>
    <d v="2013-09-23T00:00:00"/>
    <x v="0"/>
    <x v="2"/>
    <x v="4"/>
    <x v="0"/>
    <d v="2013-09-24T00:00:00"/>
    <x v="2"/>
    <x v="1"/>
    <x v="0"/>
    <x v="0"/>
    <m/>
  </r>
  <r>
    <n v="1717"/>
    <s v="Roaming"/>
    <s v="Moreno Chavez, Benito, CAM"/>
    <d v="2013-09-23T00:00:00"/>
    <x v="0"/>
    <d v="2013-09-23T00:00:00"/>
    <x v="18"/>
    <x v="2"/>
    <x v="4"/>
    <x v="0"/>
    <d v="2013-09-24T00:00:00"/>
    <x v="2"/>
    <x v="1"/>
    <x v="0"/>
    <x v="0"/>
    <m/>
  </r>
  <r>
    <n v="1716"/>
    <s v="Solicitud de Información"/>
    <s v="Paredes Aravena, Rodrigo Alexis, CAM"/>
    <d v="2013-09-11T00:00:00"/>
    <x v="0"/>
    <d v="2013-09-11T00:00:00"/>
    <x v="7"/>
    <x v="2"/>
    <x v="4"/>
    <x v="0"/>
    <d v="2013-09-12T00:00:00"/>
    <x v="2"/>
    <x v="3"/>
    <x v="0"/>
    <x v="0"/>
    <m/>
  </r>
  <r>
    <n v="1715"/>
    <s v="100 minutos extra"/>
    <s v="Carvajal Caceres, Luis Maximo, CAM"/>
    <d v="2013-09-10T00:00:00"/>
    <x v="0"/>
    <d v="2013-09-10T00:00:00"/>
    <x v="23"/>
    <x v="2"/>
    <x v="4"/>
    <x v="0"/>
    <d v="2013-09-11T00:00:00"/>
    <x v="2"/>
    <x v="3"/>
    <x v="0"/>
    <x v="0"/>
    <m/>
  </r>
  <r>
    <n v="1714"/>
    <s v="resposición de telefonia net  "/>
    <s v="Dossi Muñoz, Carolina, CAM"/>
    <d v="2013-09-11T00:00:00"/>
    <x v="0"/>
    <d v="2013-09-11T00:00:00"/>
    <x v="23"/>
    <x v="2"/>
    <x v="4"/>
    <x v="0"/>
    <d v="2013-09-12T00:00:00"/>
    <x v="2"/>
    <x v="3"/>
    <x v="0"/>
    <x v="0"/>
    <m/>
  </r>
  <r>
    <n v="1713"/>
    <s v="resposición de telefonia net "/>
    <s v="Dossi Muñoz, Carolina, CAM"/>
    <d v="2013-09-11T00:00:00"/>
    <x v="0"/>
    <d v="2013-09-11T00:00:00"/>
    <x v="23"/>
    <x v="2"/>
    <x v="4"/>
    <x v="0"/>
    <d v="2013-09-12T00:00:00"/>
    <x v="2"/>
    <x v="3"/>
    <x v="0"/>
    <x v="0"/>
    <m/>
  </r>
  <r>
    <n v="1712"/>
    <s v="Material Talleres  Lean y liderazgo"/>
    <s v="Baez Mella, Patricia Andrea, CAM"/>
    <d v="2013-09-11T00:00:00"/>
    <x v="0"/>
    <d v="2013-09-11T00:00:00"/>
    <x v="7"/>
    <x v="2"/>
    <x v="4"/>
    <x v="0"/>
    <d v="2013-09-12T00:00:00"/>
    <x v="2"/>
    <x v="3"/>
    <x v="0"/>
    <x v="0"/>
    <m/>
  </r>
  <r>
    <n v="1711"/>
    <s v="Cambio Plan TI150 a TI300"/>
    <s v="del Río Castro, Matías Eduardo, CAM"/>
    <d v="2013-09-11T00:00:00"/>
    <x v="0"/>
    <d v="2013-09-11T00:00:00"/>
    <x v="23"/>
    <x v="2"/>
    <x v="4"/>
    <x v="0"/>
    <d v="2013-09-12T00:00:00"/>
    <x v="2"/>
    <x v="3"/>
    <x v="0"/>
    <x v="0"/>
    <m/>
  </r>
  <r>
    <n v="1710"/>
    <s v="REPOSICION DE MINUTOS CELULAR 94691345"/>
    <s v="Barrientos Martinez, Lautaro Javier, CAM"/>
    <d v="2013-09-17T00:00:00"/>
    <x v="0"/>
    <d v="2013-09-17T00:00:00"/>
    <x v="23"/>
    <x v="2"/>
    <x v="4"/>
    <x v="0"/>
    <d v="2013-09-23T00:00:00"/>
    <x v="2"/>
    <x v="1"/>
    <x v="0"/>
    <x v="0"/>
    <m/>
  </r>
  <r>
    <n v="1709"/>
    <s v="Usuario Bloqueado"/>
    <s v="Espinoza Morral, Sergio Rodrigo, CAM"/>
    <d v="2013-09-17T00:00:00"/>
    <x v="0"/>
    <d v="2013-09-17T00:00:00"/>
    <x v="0"/>
    <x v="2"/>
    <x v="4"/>
    <x v="0"/>
    <d v="2013-09-23T00:00:00"/>
    <x v="2"/>
    <x v="1"/>
    <x v="0"/>
    <x v="0"/>
    <m/>
  </r>
  <r>
    <n v="1708"/>
    <s v="Skype Corporativo"/>
    <s v="Palma Campos, Alejandra Beatriz, CAM"/>
    <d v="2013-09-16T00:00:00"/>
    <x v="0"/>
    <d v="2013-09-16T00:00:00"/>
    <x v="8"/>
    <x v="2"/>
    <x v="4"/>
    <x v="0"/>
    <d v="2013-09-17T00:00:00"/>
    <x v="2"/>
    <x v="0"/>
    <x v="0"/>
    <x v="0"/>
    <m/>
  </r>
  <r>
    <n v="1707"/>
    <s v="Skype Corporativo"/>
    <s v="Henriquez Torres, Victor Alexis, CAM"/>
    <d v="2013-09-16T00:00:00"/>
    <x v="0"/>
    <d v="2013-09-16T00:00:00"/>
    <x v="8"/>
    <x v="2"/>
    <x v="4"/>
    <x v="0"/>
    <d v="2013-09-17T00:00:00"/>
    <x v="2"/>
    <x v="0"/>
    <x v="0"/>
    <x v="0"/>
    <m/>
  </r>
  <r>
    <n v="1706"/>
    <s v="Skype Corporativo"/>
    <s v="Hermosilla Rebolledo, Cristian Elias, CAM"/>
    <d v="2013-09-16T00:00:00"/>
    <x v="0"/>
    <d v="2013-09-16T00:00:00"/>
    <x v="8"/>
    <x v="2"/>
    <x v="4"/>
    <x v="0"/>
    <d v="2013-09-17T00:00:00"/>
    <x v="2"/>
    <x v="0"/>
    <x v="0"/>
    <x v="0"/>
    <m/>
  </r>
  <r>
    <n v="1705"/>
    <s v="Skype Corporativo"/>
    <s v="Molina Zambrano, Daniel Mauricio, CAM"/>
    <d v="2013-09-16T00:00:00"/>
    <x v="0"/>
    <d v="2013-09-16T00:00:00"/>
    <x v="8"/>
    <x v="2"/>
    <x v="4"/>
    <x v="0"/>
    <d v="2013-09-17T00:00:00"/>
    <x v="2"/>
    <x v="0"/>
    <x v="0"/>
    <x v="0"/>
    <m/>
  </r>
  <r>
    <n v="1704"/>
    <s v="Celular Aurora Flores"/>
    <s v="Riquelme Valdes, Eduardo, CAM"/>
    <d v="2013-09-17T00:00:00"/>
    <x v="0"/>
    <d v="2013-09-17T00:00:00"/>
    <x v="23"/>
    <x v="2"/>
    <x v="4"/>
    <x v="0"/>
    <d v="2013-09-23T00:00:00"/>
    <x v="2"/>
    <x v="1"/>
    <x v="0"/>
    <x v="0"/>
    <m/>
  </r>
  <r>
    <n v="1703"/>
    <s v="Desbloqueo de Cuentas"/>
    <s v="Castro Mery,Yeimei, CAM"/>
    <d v="2013-09-17T00:00:00"/>
    <x v="0"/>
    <d v="2013-09-17T00:00:00"/>
    <x v="0"/>
    <x v="2"/>
    <x v="4"/>
    <x v="0"/>
    <d v="2013-09-23T00:00:00"/>
    <x v="2"/>
    <x v="1"/>
    <x v="0"/>
    <x v="0"/>
    <m/>
  </r>
  <r>
    <n v="1702"/>
    <s v="Minutos On Net"/>
    <s v="Zarate Avila, Moises, CAM"/>
    <d v="2013-09-17T00:00:00"/>
    <x v="0"/>
    <d v="2013-09-17T00:00:00"/>
    <x v="23"/>
    <x v="2"/>
    <x v="4"/>
    <x v="0"/>
    <d v="2013-09-23T00:00:00"/>
    <x v="2"/>
    <x v="1"/>
    <x v="0"/>
    <x v="0"/>
    <m/>
  </r>
  <r>
    <n v="1701"/>
    <s v="Credenciales de Red"/>
    <s v="Carrasco Velarde, Luis Alberto, CAM"/>
    <d v="2013-09-17T00:00:00"/>
    <x v="0"/>
    <d v="2013-09-17T00:00:00"/>
    <x v="0"/>
    <x v="2"/>
    <x v="4"/>
    <x v="0"/>
    <d v="2013-09-23T00:00:00"/>
    <x v="2"/>
    <x v="1"/>
    <x v="0"/>
    <x v="0"/>
    <m/>
  </r>
  <r>
    <n v="1700"/>
    <s v="CORREOS"/>
    <s v="Carrasco Velarde, Luis Alberto, CAM"/>
    <d v="2013-09-13T00:00:00"/>
    <x v="0"/>
    <d v="2013-09-16T00:00:00"/>
    <x v="0"/>
    <x v="2"/>
    <x v="4"/>
    <x v="0"/>
    <d v="2013-09-16T00:00:00"/>
    <x v="2"/>
    <x v="0"/>
    <x v="0"/>
    <x v="0"/>
    <m/>
  </r>
  <r>
    <n v="1699"/>
    <s v="Alta Estación de Trabajo"/>
    <s v="Técnico Mesa de Ayuda, Externo"/>
    <d v="2013-09-17T00:00:00"/>
    <x v="0"/>
    <d v="2013-09-17T00:00:00"/>
    <x v="0"/>
    <x v="2"/>
    <x v="4"/>
    <x v="0"/>
    <d v="2013-09-23T00:00:00"/>
    <x v="2"/>
    <x v="1"/>
    <x v="0"/>
    <x v="0"/>
    <m/>
  </r>
  <r>
    <n v="1698"/>
    <s v="Activación de Minutos"/>
    <s v="Toloza Garrido, Samuel Isaac, CAM"/>
    <d v="2013-09-17T00:00:00"/>
    <x v="0"/>
    <d v="2013-09-17T00:00:00"/>
    <x v="23"/>
    <x v="2"/>
    <x v="4"/>
    <x v="0"/>
    <d v="2013-09-23T00:00:00"/>
    <x v="2"/>
    <x v="1"/>
    <x v="0"/>
    <x v="0"/>
    <m/>
  </r>
  <r>
    <n v="1697"/>
    <s v="Aumento Minuto On Net - Abonado 94452101"/>
    <s v="Valenzuela Sanzana, Mauricio Antonio, CAM"/>
    <d v="2013-09-16T00:00:00"/>
    <x v="0"/>
    <d v="2013-09-16T00:00:00"/>
    <x v="23"/>
    <x v="2"/>
    <x v="4"/>
    <x v="0"/>
    <d v="2013-09-17T00:00:00"/>
    <x v="2"/>
    <x v="0"/>
    <x v="0"/>
    <x v="0"/>
    <m/>
  </r>
  <r>
    <n v="1696"/>
    <s v="PROBLEMAS CON NAVIGATOR - ZENTENO"/>
    <s v="Castro Mery,Yeimei, CAM"/>
    <d v="2013-09-13T00:00:00"/>
    <x v="0"/>
    <d v="2013-09-16T00:00:00"/>
    <x v="24"/>
    <x v="2"/>
    <x v="4"/>
    <x v="0"/>
    <d v="2013-09-16T00:00:00"/>
    <x v="2"/>
    <x v="0"/>
    <x v="0"/>
    <x v="0"/>
    <m/>
  </r>
  <r>
    <n v="1695"/>
    <s v="CAM - Video Inducción 2013 (Mario Trelles)"/>
    <s v="Meza Madariaga, Daniella Fernanda, CAM"/>
    <d v="2013-09-14T00:00:00"/>
    <x v="0"/>
    <d v="2013-09-14T00:00:00"/>
    <x v="7"/>
    <x v="2"/>
    <x v="4"/>
    <x v="0"/>
    <d v="2013-09-16T00:00:00"/>
    <x v="2"/>
    <x v="0"/>
    <x v="0"/>
    <x v="0"/>
    <m/>
  </r>
  <r>
    <n v="1694"/>
    <s v="Solicitud  TELEFONOS"/>
    <s v="Palma Campos, Alejandra Beatriz, CAM"/>
    <d v="2013-09-16T00:00:00"/>
    <x v="0"/>
    <d v="2013-09-16T00:00:00"/>
    <x v="23"/>
    <x v="2"/>
    <x v="4"/>
    <x v="0"/>
    <d v="2013-09-17T00:00:00"/>
    <x v="2"/>
    <x v="0"/>
    <x v="0"/>
    <x v="0"/>
    <m/>
  </r>
  <r>
    <n v="1693"/>
    <s v=" Solicitud  TELEFONOS "/>
    <s v="Palma Campos, Alejandra Beatriz, CAM"/>
    <d v="2013-09-14T00:00:00"/>
    <x v="0"/>
    <d v="2013-09-16T00:00:00"/>
    <x v="12"/>
    <x v="2"/>
    <x v="4"/>
    <x v="3"/>
    <d v="2013-09-27T00:00:00"/>
    <x v="2"/>
    <x v="1"/>
    <x v="0"/>
    <x v="0"/>
    <m/>
  </r>
  <r>
    <n v="1692"/>
    <s v="Seguimeinto Proyecto Cygnus"/>
    <s v="Admin Cygnus, EXTERNO"/>
    <d v="2013-09-13T00:00:00"/>
    <x v="0"/>
    <d v="2013-09-14T00:00:00"/>
    <x v="23"/>
    <x v="2"/>
    <x v="4"/>
    <x v="0"/>
    <d v="2013-09-16T00:00:00"/>
    <x v="2"/>
    <x v="0"/>
    <x v="0"/>
    <x v="0"/>
    <m/>
  </r>
  <r>
    <n v="1691"/>
    <s v="Carga minutos"/>
    <s v="Abarca Cerda, Cristian Andres, CAM"/>
    <d v="2013-09-14T00:00:00"/>
    <x v="0"/>
    <d v="2013-09-14T00:00:00"/>
    <x v="23"/>
    <x v="2"/>
    <x v="4"/>
    <x v="0"/>
    <d v="2013-09-16T00:00:00"/>
    <x v="2"/>
    <x v="0"/>
    <x v="0"/>
    <x v="0"/>
    <m/>
  </r>
  <r>
    <n v="1690"/>
    <s v="Conexión Internet Lenta"/>
    <s v="Caceres Sarabia, Francisco Antonio, CAM"/>
    <d v="2013-09-13T00:00:00"/>
    <x v="0"/>
    <d v="2013-09-14T00:00:00"/>
    <x v="24"/>
    <x v="2"/>
    <x v="4"/>
    <x v="0"/>
    <d v="2013-09-16T00:00:00"/>
    <x v="2"/>
    <x v="0"/>
    <x v="0"/>
    <x v="0"/>
    <m/>
  </r>
  <r>
    <n v="1689"/>
    <s v="Minutos CAM"/>
    <s v="Hermosilla Rebolledo, Cristian Elias, CAM"/>
    <d v="2013-09-16T00:00:00"/>
    <x v="2"/>
    <d v="2013-09-16T00:00:00"/>
    <x v="23"/>
    <x v="2"/>
    <x v="4"/>
    <x v="0"/>
    <d v="2013-09-17T00:00:00"/>
    <x v="2"/>
    <x v="0"/>
    <x v="0"/>
    <x v="0"/>
    <m/>
  </r>
  <r>
    <n v="1688"/>
    <s v="Reembolsar minutos"/>
    <s v="Matus Delgado, Katherine Andrea, CAM"/>
    <d v="2013-09-16T00:00:00"/>
    <x v="0"/>
    <d v="2013-09-16T00:00:00"/>
    <x v="23"/>
    <x v="2"/>
    <x v="4"/>
    <x v="0"/>
    <d v="2013-09-17T00:00:00"/>
    <x v="2"/>
    <x v="0"/>
    <x v="0"/>
    <x v="0"/>
    <m/>
  </r>
  <r>
    <n v="1687"/>
    <s v="Subir minutos compañia"/>
    <s v="Palma Campos, Alejandra Beatriz, CAM"/>
    <d v="2013-09-16T00:00:00"/>
    <x v="2"/>
    <d v="2013-09-16T00:00:00"/>
    <x v="23"/>
    <x v="2"/>
    <x v="4"/>
    <x v="0"/>
    <d v="2013-09-17T00:00:00"/>
    <x v="2"/>
    <x v="0"/>
    <x v="0"/>
    <x v="0"/>
    <m/>
  </r>
  <r>
    <n v="1686"/>
    <s v="Devolver Minutos On Net - 68319648"/>
    <s v="Pajkuric Bustos, Ernesto Andrés, CAM"/>
    <d v="2013-09-16T00:00:00"/>
    <x v="0"/>
    <d v="2013-09-16T00:00:00"/>
    <x v="23"/>
    <x v="2"/>
    <x v="4"/>
    <x v="0"/>
    <d v="2013-09-17T00:00:00"/>
    <x v="2"/>
    <x v="0"/>
    <x v="0"/>
    <x v="0"/>
    <m/>
  </r>
  <r>
    <n v="1685"/>
    <s v="Activación de Minutos "/>
    <s v="Pacheco Pinto, Alex  CAM"/>
    <d v="2013-09-16T00:00:00"/>
    <x v="0"/>
    <d v="2013-09-16T00:00:00"/>
    <x v="23"/>
    <x v="2"/>
    <x v="4"/>
    <x v="0"/>
    <d v="2013-09-17T00:00:00"/>
    <x v="2"/>
    <x v="0"/>
    <x v="0"/>
    <x v="0"/>
    <m/>
  </r>
  <r>
    <n v="1684"/>
    <s v="Minutos Off Net"/>
    <s v="Valdes Navarrete, David Exequiel, CAM"/>
    <d v="2013-09-16T00:00:00"/>
    <x v="2"/>
    <d v="2013-09-16T00:00:00"/>
    <x v="23"/>
    <x v="2"/>
    <x v="4"/>
    <x v="0"/>
    <d v="2013-09-17T00:00:00"/>
    <x v="2"/>
    <x v="0"/>
    <x v="0"/>
    <x v="0"/>
    <m/>
  </r>
  <r>
    <n v="1683"/>
    <s v="Restitución de minutos"/>
    <s v="Elgueta Rojas, Deborah Lisset, CAM"/>
    <d v="2013-09-16T00:00:00"/>
    <x v="0"/>
    <d v="2013-09-16T00:00:00"/>
    <x v="23"/>
    <x v="2"/>
    <x v="4"/>
    <x v="0"/>
    <d v="2013-09-17T00:00:00"/>
    <x v="2"/>
    <x v="0"/>
    <x v="0"/>
    <x v="0"/>
    <m/>
  </r>
  <r>
    <n v="1682"/>
    <s v="Solicitid de Telefonos Area Gestión de Pérdidas"/>
    <s v="Martis Caceres, Roberto Jesus, CAM"/>
    <d v="2013-09-16T00:00:00"/>
    <x v="0"/>
    <d v="2013-09-25T00:00:00"/>
    <x v="12"/>
    <x v="2"/>
    <x v="4"/>
    <x v="3"/>
    <d v="2013-09-30T00:00:00"/>
    <x v="2"/>
    <x v="2"/>
    <x v="0"/>
    <x v="0"/>
    <m/>
  </r>
  <r>
    <n v="1681"/>
    <s v="Minutos en mi celular 68484015"/>
    <s v="Bulnes Vergara, Marco Aurelio, CAM"/>
    <d v="2013-09-13T00:00:00"/>
    <x v="0"/>
    <d v="2013-09-13T00:00:00"/>
    <x v="23"/>
    <x v="2"/>
    <x v="4"/>
    <x v="0"/>
    <d v="2013-09-16T00:00:00"/>
    <x v="2"/>
    <x v="0"/>
    <x v="0"/>
    <x v="0"/>
    <m/>
  </r>
  <r>
    <n v="1680"/>
    <s v="Configurar telefono para escuchar mensajes del telefono"/>
    <s v="Barraza Ramos, Boris, CAM"/>
    <d v="2013-09-11T00:00:00"/>
    <x v="0"/>
    <d v="2013-09-11T00:00:00"/>
    <x v="2"/>
    <x v="2"/>
    <x v="4"/>
    <x v="0"/>
    <d v="2013-09-12T00:00:00"/>
    <x v="2"/>
    <x v="3"/>
    <x v="0"/>
    <x v="0"/>
    <m/>
  </r>
  <r>
    <n v="1679"/>
    <s v="Minutos net"/>
    <s v="Tudela Rojo, Eduardo Javier, CAM"/>
    <d v="2013-09-13T00:00:00"/>
    <x v="0"/>
    <d v="2013-09-13T00:00:00"/>
    <x v="23"/>
    <x v="2"/>
    <x v="4"/>
    <x v="0"/>
    <d v="2013-09-16T00:00:00"/>
    <x v="2"/>
    <x v="0"/>
    <x v="0"/>
    <x v="0"/>
    <m/>
  </r>
  <r>
    <n v="1678"/>
    <s v="Agregar Scanner"/>
    <s v="Aravena Bravo, Veronica del Pilar, CAM"/>
    <d v="2013-09-12T00:00:00"/>
    <x v="0"/>
    <d v="2013-09-12T00:00:00"/>
    <x v="3"/>
    <x v="2"/>
    <x v="4"/>
    <x v="0"/>
    <d v="2013-09-13T00:00:00"/>
    <x v="2"/>
    <x v="3"/>
    <x v="0"/>
    <x v="0"/>
    <m/>
  </r>
  <r>
    <n v="1677"/>
    <s v="problemas con telefono"/>
    <s v="Donoso Serey, Aldo Fabricio, CAM"/>
    <d v="2013-09-12T00:00:00"/>
    <x v="0"/>
    <d v="2013-09-12T00:00:00"/>
    <x v="2"/>
    <x v="2"/>
    <x v="4"/>
    <x v="0"/>
    <d v="2013-09-13T00:00:00"/>
    <x v="2"/>
    <x v="3"/>
    <x v="0"/>
    <x v="0"/>
    <m/>
  </r>
  <r>
    <n v="1676"/>
    <s v="Costos Salida Entel - CGED"/>
    <s v="Castro Moreno, Claudio Francisco, CAM"/>
    <d v="2013-09-12T00:00:00"/>
    <x v="0"/>
    <d v="2013-09-13T00:00:00"/>
    <x v="23"/>
    <x v="2"/>
    <x v="4"/>
    <x v="0"/>
    <d v="2013-09-13T00:00:00"/>
    <x v="2"/>
    <x v="3"/>
    <x v="0"/>
    <x v="0"/>
    <m/>
  </r>
  <r>
    <n v="1675"/>
    <s v="Activación de Minutos "/>
    <s v="Pacheco Pinto, Alex  CAM"/>
    <d v="2013-09-13T00:00:00"/>
    <x v="0"/>
    <d v="2013-09-13T00:00:00"/>
    <x v="23"/>
    <x v="2"/>
    <x v="4"/>
    <x v="0"/>
    <d v="2013-09-16T00:00:00"/>
    <x v="2"/>
    <x v="0"/>
    <x v="0"/>
    <x v="0"/>
    <m/>
  </r>
  <r>
    <n v="1674"/>
    <s v="Solicitud minutos."/>
    <s v="Sarria Obreque, Jose Hernan, CAM"/>
    <d v="2013-09-13T00:00:00"/>
    <x v="0"/>
    <d v="2013-09-13T00:00:00"/>
    <x v="23"/>
    <x v="2"/>
    <x v="4"/>
    <x v="0"/>
    <d v="2013-09-16T00:00:00"/>
    <x v="2"/>
    <x v="0"/>
    <x v="0"/>
    <x v="0"/>
    <m/>
  </r>
  <r>
    <n v="1673"/>
    <s v="Miguel Ramirez F "/>
    <s v="Ramirez Figueroa, Miguel Angel, CAM"/>
    <d v="2013-09-13T00:00:00"/>
    <x v="0"/>
    <d v="2013-09-13T00:00:00"/>
    <x v="23"/>
    <x v="2"/>
    <x v="4"/>
    <x v="0"/>
    <d v="2013-09-16T00:00:00"/>
    <x v="2"/>
    <x v="0"/>
    <x v="0"/>
    <x v="0"/>
    <m/>
  </r>
  <r>
    <n v="1672"/>
    <s v="Robo de teléfono de CAM"/>
    <s v="Ibarra Quiñinao, Juan Pablo, CAM"/>
    <d v="2013-09-13T00:00:00"/>
    <x v="0"/>
    <d v="2013-09-13T00:00:00"/>
    <x v="12"/>
    <x v="2"/>
    <x v="4"/>
    <x v="3"/>
    <d v="2013-09-27T00:00:00"/>
    <x v="2"/>
    <x v="1"/>
    <x v="0"/>
    <x v="0"/>
    <m/>
  </r>
  <r>
    <n v="1671"/>
    <s v="Minutos disponibles..."/>
    <s v="Cordova Echeverria, Francisco Erasmo, CAM"/>
    <d v="2013-09-12T00:00:00"/>
    <x v="0"/>
    <d v="2013-09-12T00:00:00"/>
    <x v="23"/>
    <x v="2"/>
    <x v="4"/>
    <x v="0"/>
    <d v="2013-09-13T00:00:00"/>
    <x v="2"/>
    <x v="3"/>
    <x v="0"/>
    <x v="0"/>
    <m/>
  </r>
  <r>
    <n v="1670"/>
    <s v="TICKET 759833 - AD REGISTRO DE HOST "/>
    <s v="Técnico Mesa de Ayuda, Externo"/>
    <d v="2013-09-12T00:00:00"/>
    <x v="0"/>
    <d v="2013-09-12T00:00:00"/>
    <x v="0"/>
    <x v="2"/>
    <x v="4"/>
    <x v="0"/>
    <d v="2013-09-13T00:00:00"/>
    <x v="2"/>
    <x v="3"/>
    <x v="0"/>
    <x v="0"/>
    <m/>
  </r>
  <r>
    <n v="1669"/>
    <s v="TICKET 759835 - AD REGISTRO DE HOST "/>
    <s v="Técnico Mesa de Ayuda, Externo"/>
    <d v="2013-09-12T00:00:00"/>
    <x v="0"/>
    <d v="2013-09-12T00:00:00"/>
    <x v="0"/>
    <x v="2"/>
    <x v="4"/>
    <x v="0"/>
    <d v="2013-09-13T00:00:00"/>
    <x v="2"/>
    <x v="3"/>
    <x v="0"/>
    <x v="0"/>
    <m/>
  </r>
  <r>
    <n v="1668"/>
    <s v="TICKET 759838 - AD REGISTRO DE HOST "/>
    <s v="Técnico Mesa de Ayuda, Externo"/>
    <d v="2013-09-12T00:00:00"/>
    <x v="0"/>
    <d v="2013-09-12T00:00:00"/>
    <x v="21"/>
    <x v="2"/>
    <x v="4"/>
    <x v="0"/>
    <d v="2013-09-13T00:00:00"/>
    <x v="2"/>
    <x v="3"/>
    <x v="0"/>
    <x v="0"/>
    <m/>
  </r>
  <r>
    <n v="1667"/>
    <s v="Compra Cargador - NTB FBSS"/>
    <s v="Castro Marchant, Jorge, CAM"/>
    <d v="2013-09-13T00:00:00"/>
    <x v="0"/>
    <d v="2013-09-13T00:00:00"/>
    <x v="6"/>
    <x v="2"/>
    <x v="4"/>
    <x v="2"/>
    <d v="2013-10-02T00:00:00"/>
    <x v="2"/>
    <x v="2"/>
    <x v="7"/>
    <x v="0"/>
    <m/>
  </r>
  <r>
    <n v="1666"/>
    <s v="Liberación minutos on net"/>
    <s v="Costa Campos, Juan, CAM"/>
    <d v="2013-09-12T00:00:00"/>
    <x v="0"/>
    <d v="2013-09-12T00:00:00"/>
    <x v="23"/>
    <x v="2"/>
    <x v="4"/>
    <x v="0"/>
    <d v="2013-09-13T00:00:00"/>
    <x v="2"/>
    <x v="3"/>
    <x v="0"/>
    <x v="0"/>
    <m/>
  </r>
  <r>
    <n v="1665"/>
    <s v="Recarga de minutos"/>
    <s v="Belmar Ramirez, Nelson Andres, CAM"/>
    <d v="2013-09-12T00:00:00"/>
    <x v="0"/>
    <d v="2013-09-12T00:00:00"/>
    <x v="23"/>
    <x v="2"/>
    <x v="4"/>
    <x v="0"/>
    <d v="2013-09-13T00:00:00"/>
    <x v="2"/>
    <x v="3"/>
    <x v="0"/>
    <x v="0"/>
    <m/>
  </r>
  <r>
    <n v="1664"/>
    <s v="TICKET 759845 - CUENTA DE RED BAJA"/>
    <s v="Garrido Saavedra, Mario Andres, CAM"/>
    <d v="2013-09-12T00:00:00"/>
    <x v="0"/>
    <d v="2013-09-12T00:00:00"/>
    <x v="0"/>
    <x v="2"/>
    <x v="4"/>
    <x v="0"/>
    <d v="2013-09-13T00:00:00"/>
    <x v="2"/>
    <x v="3"/>
    <x v="0"/>
    <x v="0"/>
    <m/>
  </r>
  <r>
    <n v="1663"/>
    <s v="TICKET 759845 - CUENTA DE RED BAJA"/>
    <s v="Torrejón Osorio, Marcela Alejandra, CAM"/>
    <d v="2013-09-12T00:00:00"/>
    <x v="0"/>
    <d v="2013-09-12T00:00:00"/>
    <x v="0"/>
    <x v="2"/>
    <x v="4"/>
    <x v="0"/>
    <d v="2013-09-13T00:00:00"/>
    <x v="2"/>
    <x v="3"/>
    <x v="0"/>
    <x v="0"/>
    <m/>
  </r>
  <r>
    <n v="1662"/>
    <s v="Carga On Net"/>
    <s v="San Martin Toledo, Mauricio Ramon, CAM"/>
    <d v="2013-09-11T00:00:00"/>
    <x v="0"/>
    <d v="2013-09-11T00:00:00"/>
    <x v="23"/>
    <x v="2"/>
    <x v="4"/>
    <x v="0"/>
    <d v="2013-09-12T00:00:00"/>
    <x v="2"/>
    <x v="3"/>
    <x v="0"/>
    <x v="0"/>
    <m/>
  </r>
  <r>
    <n v="1661"/>
    <s v="eleiva@agridulce.cl has sent you a file via WeTransfer"/>
    <s v="Meza Madariaga, Daniella Fernanda, CAM"/>
    <d v="2013-09-11T00:00:00"/>
    <x v="0"/>
    <d v="2013-09-11T00:00:00"/>
    <x v="24"/>
    <x v="2"/>
    <x v="4"/>
    <x v="0"/>
    <d v="2013-09-12T00:00:00"/>
    <x v="2"/>
    <x v="3"/>
    <x v="0"/>
    <x v="0"/>
    <m/>
  </r>
  <r>
    <n v="1660"/>
    <s v="Tóner"/>
    <s v="Albornoz Chavez, Carlos Martin, CAM"/>
    <d v="2013-09-11T00:00:00"/>
    <x v="0"/>
    <d v="2013-09-11T00:00:00"/>
    <x v="3"/>
    <x v="2"/>
    <x v="4"/>
    <x v="0"/>
    <d v="2013-09-12T00:00:00"/>
    <x v="2"/>
    <x v="3"/>
    <x v="0"/>
    <x v="0"/>
    <m/>
  </r>
  <r>
    <n v="1659"/>
    <s v="SOLICITUD DE TONER "/>
    <s v="Carrasco Velarde, Luis Alberto, CAM"/>
    <d v="2013-09-12T00:00:00"/>
    <x v="0"/>
    <d v="2013-09-12T00:00:00"/>
    <x v="3"/>
    <x v="2"/>
    <x v="4"/>
    <x v="0"/>
    <d v="2013-09-13T00:00:00"/>
    <x v="2"/>
    <x v="3"/>
    <x v="0"/>
    <x v="0"/>
    <m/>
  </r>
  <r>
    <n v="1658"/>
    <s v="Restricció de acceso a internet"/>
    <s v="Gonzalez Soto, Javier Alejandro, CAM"/>
    <d v="2013-09-11T00:00:00"/>
    <x v="0"/>
    <d v="2013-09-12T00:00:00"/>
    <x v="24"/>
    <x v="2"/>
    <x v="4"/>
    <x v="0"/>
    <d v="2013-09-12T00:00:00"/>
    <x v="2"/>
    <x v="3"/>
    <x v="0"/>
    <x v="0"/>
    <m/>
  </r>
  <r>
    <n v="1657"/>
    <s v="solicitud de minutos On Net"/>
    <s v="Sepulveda Badillo, Nicolas Alejandro, CAM"/>
    <d v="2013-09-12T00:00:00"/>
    <x v="0"/>
    <d v="2013-09-12T00:00:00"/>
    <x v="23"/>
    <x v="2"/>
    <x v="4"/>
    <x v="0"/>
    <d v="2013-09-13T00:00:00"/>
    <x v="2"/>
    <x v="3"/>
    <x v="0"/>
    <x v="0"/>
    <m/>
  </r>
  <r>
    <n v="1656"/>
    <s v="TICKET 759721 - EXCHANGE REGISTRO ANTISPAM"/>
    <s v="Salas Redondo, Luis Miguel, CAM"/>
    <d v="2013-09-12T00:00:00"/>
    <x v="0"/>
    <d v="2013-09-12T00:00:00"/>
    <x v="24"/>
    <x v="2"/>
    <x v="4"/>
    <x v="0"/>
    <d v="2013-09-13T00:00:00"/>
    <x v="2"/>
    <x v="3"/>
    <x v="0"/>
    <x v="0"/>
    <m/>
  </r>
  <r>
    <n v="1655"/>
    <s v="Minutos On Net"/>
    <s v="Sepulveda Badillo, Nicolas Alejandro, CAM"/>
    <d v="2013-09-11T00:00:00"/>
    <x v="0"/>
    <d v="2013-09-11T00:00:00"/>
    <x v="23"/>
    <x v="2"/>
    <x v="4"/>
    <x v="0"/>
    <d v="2013-09-12T00:00:00"/>
    <x v="2"/>
    <x v="3"/>
    <x v="0"/>
    <x v="0"/>
    <m/>
  </r>
  <r>
    <n v="1654"/>
    <s v="celular con falla"/>
    <s v="Moreno Pailañir, Eugenio, EXTERNO"/>
    <d v="2013-09-11T00:00:00"/>
    <x v="0"/>
    <d v="2013-09-11T00:00:00"/>
    <x v="23"/>
    <x v="2"/>
    <x v="4"/>
    <x v="0"/>
    <d v="2013-09-12T00:00:00"/>
    <x v="2"/>
    <x v="3"/>
    <x v="0"/>
    <x v="0"/>
    <m/>
  </r>
  <r>
    <n v="1653"/>
    <s v="Celular Aurora Flores"/>
    <s v="Donoso Serey, Aldo Fabricio, CAM"/>
    <d v="2013-09-05T00:00:00"/>
    <x v="0"/>
    <d v="2013-09-10T00:00:00"/>
    <x v="12"/>
    <x v="2"/>
    <x v="4"/>
    <x v="3"/>
    <d v="2013-09-16T00:00:00"/>
    <x v="2"/>
    <x v="0"/>
    <x v="0"/>
    <x v="0"/>
    <m/>
  </r>
  <r>
    <n v="1652"/>
    <s v="móvil 94691462"/>
    <s v="Peñaloza Ordenes, Enrique Antonio, CAM"/>
    <d v="2013-09-10T00:00:00"/>
    <x v="0"/>
    <d v="2013-09-10T00:00:00"/>
    <x v="23"/>
    <x v="2"/>
    <x v="4"/>
    <x v="0"/>
    <d v="2013-09-11T00:00:00"/>
    <x v="2"/>
    <x v="3"/>
    <x v="0"/>
    <x v="0"/>
    <m/>
  </r>
  <r>
    <n v="1651"/>
    <s v=" Problemas con el celular  9469 1357"/>
    <s v="Cortez Flores, Gerson Eduardo, CAM"/>
    <d v="2013-09-10T00:00:00"/>
    <x v="0"/>
    <d v="2013-09-10T00:00:00"/>
    <x v="23"/>
    <x v="2"/>
    <x v="4"/>
    <x v="0"/>
    <d v="2013-09-11T00:00:00"/>
    <x v="2"/>
    <x v="3"/>
    <x v="0"/>
    <x v="0"/>
    <m/>
  </r>
  <r>
    <n v="1649"/>
    <s v="Activación de Minutos - 93214625"/>
    <s v="Ramirez Vergara, Joseline, CAM"/>
    <d v="2013-09-10T00:00:00"/>
    <x v="0"/>
    <d v="2013-09-10T00:00:00"/>
    <x v="23"/>
    <x v="2"/>
    <x v="4"/>
    <x v="0"/>
    <d v="2013-09-11T00:00:00"/>
    <x v="2"/>
    <x v="3"/>
    <x v="0"/>
    <x v="0"/>
    <m/>
  </r>
  <r>
    <n v="1648"/>
    <s v="TICKET 759359 - EXCHANGE REGISTRO ANTISPAM "/>
    <s v="Salas Redondo, Luis Miguel, CAM"/>
    <d v="2013-09-10T00:00:00"/>
    <x v="0"/>
    <d v="2013-09-10T00:00:00"/>
    <x v="24"/>
    <x v="2"/>
    <x v="4"/>
    <x v="0"/>
    <d v="2013-09-11T00:00:00"/>
    <x v="2"/>
    <x v="3"/>
    <x v="0"/>
    <x v="0"/>
    <m/>
  </r>
  <r>
    <n v="1647"/>
    <s v="Solicitud Simcard - Abonado 91625480"/>
    <s v="Martis Caceres, Roberto Jesus, CAM"/>
    <d v="2013-09-10T00:00:00"/>
    <x v="0"/>
    <d v="2013-09-10T00:00:00"/>
    <x v="12"/>
    <x v="2"/>
    <x v="4"/>
    <x v="3"/>
    <d v="2013-09-24T00:00:00"/>
    <x v="2"/>
    <x v="1"/>
    <x v="0"/>
    <x v="0"/>
    <m/>
  </r>
  <r>
    <n v="1646"/>
    <s v="CAMBIOS DE EQUIPOS - RRS"/>
    <s v="Ruz Salinas, Richard Alberto, CAM"/>
    <d v="2013-09-09T00:00:00"/>
    <x v="0"/>
    <d v="2013-09-10T00:00:00"/>
    <x v="25"/>
    <x v="2"/>
    <x v="4"/>
    <x v="1"/>
    <d v="2013-09-12T00:00:00"/>
    <x v="2"/>
    <x v="3"/>
    <x v="0"/>
    <x v="0"/>
    <m/>
  </r>
  <r>
    <n v="1645"/>
    <s v="Activación de Minutos - 95496638"/>
    <s v="Toloza Garrido, Samuel Isaac, CAM"/>
    <d v="2013-09-10T00:00:00"/>
    <x v="0"/>
    <d v="2013-09-10T00:00:00"/>
    <x v="23"/>
    <x v="2"/>
    <x v="4"/>
    <x v="0"/>
    <d v="2013-09-11T00:00:00"/>
    <x v="2"/>
    <x v="3"/>
    <x v="0"/>
    <x v="0"/>
    <m/>
  </r>
  <r>
    <n v="1644"/>
    <s v="Cambio o actualización de PC Claudio Muñoz"/>
    <s v="Monardes Letelier, Israel Rodolfo, CAM"/>
    <d v="2013-09-06T00:00:00"/>
    <x v="0"/>
    <d v="2013-09-06T00:00:00"/>
    <x v="25"/>
    <x v="2"/>
    <x v="4"/>
    <x v="1"/>
    <d v="2013-09-11T00:00:00"/>
    <x v="2"/>
    <x v="3"/>
    <x v="0"/>
    <x v="0"/>
    <m/>
  </r>
  <r>
    <n v="1643"/>
    <s v="problema oracle"/>
    <s v="Elgueta Rojas, Deborah Lisset, CAM"/>
    <d v="2013-09-06T00:00:00"/>
    <x v="0"/>
    <d v="2013-09-09T00:00:00"/>
    <x v="5"/>
    <x v="2"/>
    <x v="4"/>
    <x v="0"/>
    <d v="2013-09-09T00:00:00"/>
    <x v="2"/>
    <x v="3"/>
    <x v="0"/>
    <x v="0"/>
    <m/>
  </r>
  <r>
    <n v="1642"/>
    <s v="Pantalla Apagada"/>
    <s v="Dossi Muñoz, Carolina, CAM"/>
    <d v="2013-09-06T00:00:00"/>
    <x v="0"/>
    <d v="2013-09-06T00:00:00"/>
    <x v="15"/>
    <x v="2"/>
    <x v="4"/>
    <x v="4"/>
    <d v="2014-02-05T00:00:00"/>
    <x v="0"/>
    <x v="4"/>
    <x v="1"/>
    <x v="0"/>
    <m/>
  </r>
  <r>
    <n v="1641"/>
    <s v="Solicitud Serv. Técnico - Serie W3028502398"/>
    <s v="Storch Perez, Juan Carlos, CAM"/>
    <d v="2013-09-09T00:00:00"/>
    <x v="0"/>
    <d v="2013-09-09T00:00:00"/>
    <x v="3"/>
    <x v="2"/>
    <x v="4"/>
    <x v="0"/>
    <d v="2013-09-10T00:00:00"/>
    <x v="2"/>
    <x v="3"/>
    <x v="0"/>
    <x v="0"/>
    <m/>
  </r>
  <r>
    <n v="1640"/>
    <s v="CAMBIOS DE ANEXOS - BSM"/>
    <s v="Ruz Salinas, Richard Alberto, CAM"/>
    <d v="2013-09-05T00:00:00"/>
    <x v="0"/>
    <d v="2013-09-09T00:00:00"/>
    <x v="2"/>
    <x v="2"/>
    <x v="4"/>
    <x v="0"/>
    <d v="2013-09-06T00:00:00"/>
    <x v="2"/>
    <x v="5"/>
    <x v="0"/>
    <x v="3"/>
    <m/>
  </r>
  <r>
    <n v="1639"/>
    <s v="Solicitud de minutos"/>
    <s v="Schmidt Contreras, Ingrid Angélica, CAM"/>
    <d v="2013-09-09T00:00:00"/>
    <x v="0"/>
    <d v="2013-09-09T00:00:00"/>
    <x v="23"/>
    <x v="2"/>
    <x v="4"/>
    <x v="0"/>
    <d v="2013-09-10T00:00:00"/>
    <x v="2"/>
    <x v="3"/>
    <x v="0"/>
    <x v="0"/>
    <m/>
  </r>
  <r>
    <n v="1638"/>
    <s v="Cambio de Hora en Anexos"/>
    <s v="Técnico Mesa de Ayuda, Externo"/>
    <d v="2013-09-09T00:00:00"/>
    <x v="0"/>
    <d v="2013-09-09T00:00:00"/>
    <x v="2"/>
    <x v="2"/>
    <x v="4"/>
    <x v="0"/>
    <d v="2013-09-10T00:00:00"/>
    <x v="2"/>
    <x v="3"/>
    <x v="0"/>
    <x v="0"/>
    <m/>
  </r>
  <r>
    <n v="1637"/>
    <s v="Solicitud Tóner - ID:W3028502318"/>
    <s v="San Martin Toledo, Mauricio Ramon, CAM"/>
    <d v="2013-09-09T00:00:00"/>
    <x v="0"/>
    <d v="2013-09-09T00:00:00"/>
    <x v="3"/>
    <x v="2"/>
    <x v="4"/>
    <x v="0"/>
    <d v="2013-09-10T00:00:00"/>
    <x v="2"/>
    <x v="3"/>
    <x v="0"/>
    <x v="0"/>
    <m/>
  </r>
  <r>
    <n v="1636"/>
    <s v="Solicitud Oracle"/>
    <s v="Brantt Zumarán, Claudia Andrea, CAM"/>
    <d v="2013-09-06T00:00:00"/>
    <x v="0"/>
    <d v="2013-09-06T00:00:00"/>
    <x v="5"/>
    <x v="2"/>
    <x v="4"/>
    <x v="0"/>
    <d v="2013-09-09T00:00:00"/>
    <x v="2"/>
    <x v="3"/>
    <x v="0"/>
    <x v="0"/>
    <m/>
  </r>
  <r>
    <n v="1635"/>
    <s v="Plataformar NTB TI -Gcia. Adm. "/>
    <s v="Salas Redondo, Luis Miguel, CAM"/>
    <d v="2013-09-09T00:00:00"/>
    <x v="0"/>
    <d v="2013-09-09T00:00:00"/>
    <x v="25"/>
    <x v="2"/>
    <x v="4"/>
    <x v="1"/>
    <d v="2013-09-12T00:00:00"/>
    <x v="2"/>
    <x v="3"/>
    <x v="0"/>
    <x v="0"/>
    <m/>
  </r>
  <r>
    <n v="1634"/>
    <s v="minutos a celular - 68780122"/>
    <s v="Pacheco Pinto, Alex  CAM"/>
    <d v="2013-09-06T00:00:00"/>
    <x v="0"/>
    <d v="2013-09-06T00:00:00"/>
    <x v="23"/>
    <x v="2"/>
    <x v="4"/>
    <x v="0"/>
    <d v="2013-09-09T00:00:00"/>
    <x v="2"/>
    <x v="3"/>
    <x v="0"/>
    <x v="0"/>
    <m/>
  </r>
  <r>
    <n v="1633"/>
    <s v="minutos a celular - 89224533"/>
    <s v="Pacheco Pinto, Alex  CAM"/>
    <d v="2013-09-06T00:00:00"/>
    <x v="0"/>
    <d v="2013-09-06T00:00:00"/>
    <x v="23"/>
    <x v="2"/>
    <x v="4"/>
    <x v="0"/>
    <d v="2013-09-09T00:00:00"/>
    <x v="2"/>
    <x v="3"/>
    <x v="0"/>
    <x v="0"/>
    <m/>
  </r>
  <r>
    <n v="1632"/>
    <s v="minutos a celular - 93238677"/>
    <s v="Pacheco Pinto, Alex  CAM"/>
    <d v="2013-09-06T00:00:00"/>
    <x v="0"/>
    <d v="2013-09-06T00:00:00"/>
    <x v="23"/>
    <x v="2"/>
    <x v="4"/>
    <x v="0"/>
    <d v="2013-09-09T00:00:00"/>
    <x v="2"/>
    <x v="3"/>
    <x v="0"/>
    <x v="0"/>
    <m/>
  </r>
  <r>
    <n v="1631"/>
    <s v="Caida de SIOT 06/09/2013"/>
    <s v="Canales Cardenas, Juan Carlos, CAM"/>
    <d v="2013-09-06T00:00:00"/>
    <x v="0"/>
    <d v="2013-09-06T00:00:00"/>
    <x v="5"/>
    <x v="2"/>
    <x v="4"/>
    <x v="0"/>
    <d v="2013-09-09T00:00:00"/>
    <x v="2"/>
    <x v="3"/>
    <x v="0"/>
    <x v="0"/>
    <m/>
  </r>
  <r>
    <n v="1630"/>
    <s v="Restitucion de minutos 93227302"/>
    <s v="Elgueta Rojas, Deborah Lisset, CAM"/>
    <d v="2013-09-06T00:00:00"/>
    <x v="0"/>
    <d v="2013-09-06T00:00:00"/>
    <x v="23"/>
    <x v="2"/>
    <x v="4"/>
    <x v="0"/>
    <d v="2013-09-09T00:00:00"/>
    <x v="2"/>
    <x v="3"/>
    <x v="0"/>
    <x v="0"/>
    <m/>
  </r>
  <r>
    <n v="1629"/>
    <s v="Minutos on net Móvil 94691356"/>
    <s v="Duarte Fuentes, Luis Alfredo, CAM"/>
    <d v="2013-09-06T00:00:00"/>
    <x v="0"/>
    <d v="2013-09-06T00:00:00"/>
    <x v="23"/>
    <x v="2"/>
    <x v="4"/>
    <x v="0"/>
    <d v="2013-09-09T00:00:00"/>
    <x v="2"/>
    <x v="3"/>
    <x v="0"/>
    <x v="0"/>
    <m/>
  </r>
  <r>
    <n v="1628"/>
    <s v="Activación de Minutos - Celular 63090538"/>
    <s v="Ramirez Vergara, Joseline, CAM"/>
    <d v="2013-09-09T00:00:00"/>
    <x v="0"/>
    <d v="2013-09-09T00:00:00"/>
    <x v="23"/>
    <x v="2"/>
    <x v="4"/>
    <x v="0"/>
    <d v="2013-09-10T00:00:00"/>
    <x v="2"/>
    <x v="3"/>
    <x v="0"/>
    <x v="0"/>
    <m/>
  </r>
  <r>
    <n v="1627"/>
    <s v="Activación de Minutos - 68780122"/>
    <s v="Ramirez Vergara, Joseline, CAM"/>
    <d v="2013-09-09T00:00:00"/>
    <x v="0"/>
    <d v="2013-09-09T00:00:00"/>
    <x v="23"/>
    <x v="2"/>
    <x v="4"/>
    <x v="0"/>
    <d v="2013-09-10T00:00:00"/>
    <x v="2"/>
    <x v="3"/>
    <x v="0"/>
    <x v="0"/>
    <m/>
  </r>
  <r>
    <n v="1626"/>
    <s v="Configurar Perfil NTB - Gcia. RR.HH. MCPV"/>
    <s v="Salas Redondo, Luis Miguel, CAM"/>
    <d v="2013-09-09T00:00:00"/>
    <x v="0"/>
    <d v="2013-09-09T00:00:00"/>
    <x v="25"/>
    <x v="2"/>
    <x v="4"/>
    <x v="1"/>
    <d v="2013-09-12T00:00:00"/>
    <x v="2"/>
    <x v="3"/>
    <x v="0"/>
    <x v="0"/>
    <m/>
  </r>
  <r>
    <n v="1625"/>
    <s v="Cambio de Hora PC"/>
    <s v="Harrison Muñoz, Leandro, CAM"/>
    <d v="2013-09-09T00:00:00"/>
    <x v="0"/>
    <d v="2013-09-09T00:00:00"/>
    <x v="8"/>
    <x v="2"/>
    <x v="4"/>
    <x v="0"/>
    <d v="2013-09-10T00:00:00"/>
    <x v="2"/>
    <x v="3"/>
    <x v="0"/>
    <x v="0"/>
    <m/>
  </r>
  <r>
    <n v="1624"/>
    <s v="SOLICITUD DE GESTION - TONER DE IMPRESORA "/>
    <s v="Ruz Salinas, Richard Alberto, CAM"/>
    <d v="2013-09-09T00:00:00"/>
    <x v="0"/>
    <d v="2013-09-09T00:00:00"/>
    <x v="3"/>
    <x v="2"/>
    <x v="4"/>
    <x v="0"/>
    <d v="2013-09-10T00:00:00"/>
    <x v="2"/>
    <x v="3"/>
    <x v="0"/>
    <x v="0"/>
    <m/>
  </r>
  <r>
    <n v="1623"/>
    <s v="Reposición de minutos plan móvil"/>
    <s v="Garrido Fredes, Eduardo Adrian, CAM"/>
    <d v="2013-09-09T00:00:00"/>
    <x v="0"/>
    <d v="2013-09-09T00:00:00"/>
    <x v="23"/>
    <x v="2"/>
    <x v="4"/>
    <x v="0"/>
    <d v="2013-09-10T00:00:00"/>
    <x v="2"/>
    <x v="3"/>
    <x v="0"/>
    <x v="0"/>
    <m/>
  </r>
  <r>
    <n v="1622"/>
    <s v="Anexo 7886 Inoperativo"/>
    <s v="Harrison Muñoz, Leandro, CAM"/>
    <d v="2013-09-09T00:00:00"/>
    <x v="0"/>
    <d v="2013-09-09T00:00:00"/>
    <x v="2"/>
    <x v="2"/>
    <x v="4"/>
    <x v="0"/>
    <d v="2013-09-10T00:00:00"/>
    <x v="2"/>
    <x v="3"/>
    <x v="0"/>
    <x v="0"/>
    <m/>
  </r>
  <r>
    <n v="1621"/>
    <s v="Renovacion equipo celular"/>
    <s v="Abrigo Elgueda, Juan Andres, CAM"/>
    <d v="2013-09-09T00:00:00"/>
    <x v="0"/>
    <d v="2013-09-09T00:00:00"/>
    <x v="12"/>
    <x v="2"/>
    <x v="4"/>
    <x v="3"/>
    <d v="2013-09-23T00:00:00"/>
    <x v="2"/>
    <x v="1"/>
    <x v="0"/>
    <x v="0"/>
    <m/>
  </r>
  <r>
    <n v="1620"/>
    <s v="Aumento Minutos - Abonado 7 431 72 34"/>
    <s v="Vergara Belmar, Jaime Antonio, CAM"/>
    <d v="2013-09-09T00:00:00"/>
    <x v="0"/>
    <d v="2013-09-09T00:00:00"/>
    <x v="23"/>
    <x v="2"/>
    <x v="4"/>
    <x v="0"/>
    <d v="2013-09-10T00:00:00"/>
    <x v="2"/>
    <x v="3"/>
    <x v="0"/>
    <x v="0"/>
    <m/>
  </r>
  <r>
    <n v="1619"/>
    <s v="Solicita minutos adicionales a celular Michel Castro"/>
    <s v="Castro Morales, Michel Fabian, CAM"/>
    <d v="2013-09-09T00:00:00"/>
    <x v="0"/>
    <d v="2013-09-09T00:00:00"/>
    <x v="23"/>
    <x v="2"/>
    <x v="4"/>
    <x v="0"/>
    <d v="2013-09-10T00:00:00"/>
    <x v="2"/>
    <x v="3"/>
    <x v="0"/>
    <x v="0"/>
    <m/>
  </r>
  <r>
    <n v="1618"/>
    <s v="Direcciones"/>
    <s v="Salas Redondo, Luis Miguel, CAM"/>
    <d v="2013-09-09T00:00:00"/>
    <x v="0"/>
    <d v="2013-09-09T00:00:00"/>
    <x v="23"/>
    <x v="2"/>
    <x v="4"/>
    <x v="0"/>
    <d v="2013-09-10T00:00:00"/>
    <x v="2"/>
    <x v="3"/>
    <x v="0"/>
    <x v="0"/>
    <m/>
  </r>
  <r>
    <n v="1617"/>
    <s v="Minutos en Celular"/>
    <s v="Abrigo Elgueda, Juan Andres, CAM"/>
    <d v="2013-09-09T00:00:00"/>
    <x v="0"/>
    <d v="2013-09-09T00:00:00"/>
    <x v="23"/>
    <x v="2"/>
    <x v="4"/>
    <x v="0"/>
    <d v="2013-09-10T00:00:00"/>
    <x v="2"/>
    <x v="3"/>
    <x v="0"/>
    <x v="0"/>
    <m/>
  </r>
  <r>
    <n v="1616"/>
    <s v="Minutos On Net - Celular 94314878"/>
    <s v="Sepulveda Salas, Vladimir Arnoldo, CAM"/>
    <d v="2013-09-09T00:00:00"/>
    <x v="0"/>
    <d v="2013-09-09T00:00:00"/>
    <x v="23"/>
    <x v="2"/>
    <x v="4"/>
    <x v="0"/>
    <d v="2013-09-10T00:00:00"/>
    <x v="2"/>
    <x v="3"/>
    <x v="0"/>
    <x v="0"/>
    <m/>
  </r>
  <r>
    <n v="1615"/>
    <s v="Liberación minutos On-Net"/>
    <s v="Castro Marchant, Jorge, CAM"/>
    <d v="2013-09-09T00:00:00"/>
    <x v="0"/>
    <d v="2013-09-09T00:00:00"/>
    <x v="23"/>
    <x v="2"/>
    <x v="4"/>
    <x v="0"/>
    <d v="2013-09-10T00:00:00"/>
    <x v="2"/>
    <x v="3"/>
    <x v="0"/>
    <x v="0"/>
    <m/>
  </r>
  <r>
    <n v="1614"/>
    <s v="Restitucion de minutos 93227302"/>
    <s v="Elgueta Rojas, Deborah Lisset, CAM"/>
    <d v="2013-09-06T00:00:00"/>
    <x v="0"/>
    <d v="2013-09-06T00:00:00"/>
    <x v="23"/>
    <x v="2"/>
    <x v="4"/>
    <x v="0"/>
    <d v="2013-09-09T00:00:00"/>
    <x v="2"/>
    <x v="3"/>
    <x v="0"/>
    <x v="0"/>
    <m/>
  </r>
  <r>
    <n v="1613"/>
    <s v="Abono - 90158529"/>
    <s v="Mena Guajardo, Erica Del Pilar, CAM"/>
    <d v="2013-09-06T00:00:00"/>
    <x v="0"/>
    <d v="2013-09-06T00:00:00"/>
    <x v="23"/>
    <x v="2"/>
    <x v="4"/>
    <x v="0"/>
    <d v="2013-09-09T00:00:00"/>
    <x v="2"/>
    <x v="3"/>
    <x v="0"/>
    <x v="0"/>
    <m/>
  </r>
  <r>
    <n v="1612"/>
    <s v="Solicitud Servicio Técnico - BSM ID:V4408910685"/>
    <s v="Ruz Salinas, Richard Alberto, CAM"/>
    <d v="2013-09-06T00:00:00"/>
    <x v="0"/>
    <d v="2013-09-06T00:00:00"/>
    <x v="3"/>
    <x v="2"/>
    <x v="4"/>
    <x v="0"/>
    <d v="2013-09-09T00:00:00"/>
    <x v="2"/>
    <x v="3"/>
    <x v="0"/>
    <x v="0"/>
    <m/>
  </r>
  <r>
    <n v="1611"/>
    <s v="Cambio de notebook"/>
    <s v="Froemel Diaz, Juan Enrique, CAM"/>
    <d v="2013-09-06T00:00:00"/>
    <x v="0"/>
    <d v="2013-09-06T00:00:00"/>
    <x v="25"/>
    <x v="2"/>
    <x v="4"/>
    <x v="1"/>
    <d v="2013-09-11T00:00:00"/>
    <x v="2"/>
    <x v="3"/>
    <x v="0"/>
    <x v="0"/>
    <m/>
  </r>
  <r>
    <n v="1610"/>
    <s v="Cámaras Frontel -"/>
    <s v="Muñoz Contreras, Raul, CAM"/>
    <d v="2013-09-06T00:00:00"/>
    <x v="0"/>
    <d v="2013-09-06T00:00:00"/>
    <x v="22"/>
    <x v="2"/>
    <x v="4"/>
    <x v="6"/>
    <d v="2013-09-13T00:00:00"/>
    <x v="2"/>
    <x v="3"/>
    <x v="0"/>
    <x v="0"/>
    <m/>
  </r>
  <r>
    <n v="1609"/>
    <s v="Desbloqueo de cuente de dominio."/>
    <s v="Hernandez Sanchez, Samuel Antonio, CAM"/>
    <d v="2013-09-05T00:00:00"/>
    <x v="0"/>
    <d v="2013-09-05T00:00:00"/>
    <x v="0"/>
    <x v="2"/>
    <x v="4"/>
    <x v="0"/>
    <d v="2013-09-06T00:00:00"/>
    <x v="2"/>
    <x v="5"/>
    <x v="0"/>
    <x v="0"/>
    <m/>
  </r>
  <r>
    <n v="1608"/>
    <s v="Solicitud de Impresora"/>
    <s v="Donoso Serey, Aldo Fabricio, CAM"/>
    <d v="2013-09-04T00:00:00"/>
    <x v="0"/>
    <d v="2013-09-05T00:00:00"/>
    <x v="3"/>
    <x v="2"/>
    <x v="4"/>
    <x v="0"/>
    <d v="2013-09-05T00:00:00"/>
    <x v="2"/>
    <x v="5"/>
    <x v="0"/>
    <x v="0"/>
    <m/>
  </r>
  <r>
    <n v="1607"/>
    <s v="Traslado Impresora Ricoh - TAR a BSM"/>
    <s v="Salas Redondo, Luis Miguel, CAM"/>
    <d v="2013-09-05T00:00:00"/>
    <x v="0"/>
    <d v="2013-09-05T00:00:00"/>
    <x v="15"/>
    <x v="2"/>
    <x v="4"/>
    <x v="4"/>
    <d v="2014-02-04T00:00:00"/>
    <x v="0"/>
    <x v="4"/>
    <x v="1"/>
    <x v="0"/>
    <m/>
  </r>
  <r>
    <n v="1606"/>
    <s v="solicitud para habilitacion ern celular"/>
    <s v="Castro Morales, Michel Fabian, CAM"/>
    <d v="2013-09-05T00:00:00"/>
    <x v="0"/>
    <d v="2013-09-05T00:00:00"/>
    <x v="23"/>
    <x v="2"/>
    <x v="4"/>
    <x v="0"/>
    <d v="2013-09-06T00:00:00"/>
    <x v="2"/>
    <x v="5"/>
    <x v="0"/>
    <x v="0"/>
    <m/>
  </r>
  <r>
    <n v="1605"/>
    <s v="Sin Red Dependencia Zenteno 1"/>
    <s v="Castro Mery,Yeimei, CAM"/>
    <d v="2013-09-05T00:00:00"/>
    <x v="0"/>
    <d v="2013-09-05T00:00:00"/>
    <x v="24"/>
    <x v="2"/>
    <x v="4"/>
    <x v="0"/>
    <d v="2013-09-06T00:00:00"/>
    <x v="2"/>
    <x v="5"/>
    <x v="0"/>
    <x v="0"/>
    <m/>
  </r>
  <r>
    <n v="1604"/>
    <s v="Información Sobre el Despacho Entel Nº: 81400000157."/>
    <s v="Martinez Fuentealba, Victor Alonso, CAM"/>
    <d v="2013-09-04T00:00:00"/>
    <x v="0"/>
    <d v="2013-09-04T00:00:00"/>
    <x v="12"/>
    <x v="2"/>
    <x v="4"/>
    <x v="3"/>
    <d v="2013-09-13T00:00:00"/>
    <x v="2"/>
    <x v="3"/>
    <x v="0"/>
    <x v="0"/>
    <m/>
  </r>
  <r>
    <n v="1603"/>
    <s v="consulta de excel"/>
    <s v="Dossi Muñoz, Carolina, CAM"/>
    <d v="2013-09-05T00:00:00"/>
    <x v="0"/>
    <d v="2013-09-05T00:00:00"/>
    <x v="8"/>
    <x v="2"/>
    <x v="4"/>
    <x v="0"/>
    <d v="2013-09-06T00:00:00"/>
    <x v="2"/>
    <x v="5"/>
    <x v="0"/>
    <x v="0"/>
    <m/>
  </r>
  <r>
    <n v="1602"/>
    <s v="Alta de Equipos - chlcamp111265"/>
    <s v="Técnico Mesa de Ayuda, Externo"/>
    <d v="2013-09-05T00:00:00"/>
    <x v="0"/>
    <d v="2013-09-05T00:00:00"/>
    <x v="0"/>
    <x v="2"/>
    <x v="4"/>
    <x v="0"/>
    <d v="2013-09-06T00:00:00"/>
    <x v="2"/>
    <x v="5"/>
    <x v="0"/>
    <x v="0"/>
    <m/>
  </r>
  <r>
    <n v="1601"/>
    <s v="Alta de Equipos - chlcamf110275"/>
    <s v="Técnico Mesa de Ayuda, Externo"/>
    <d v="2013-09-05T00:00:00"/>
    <x v="0"/>
    <d v="2013-09-05T00:00:00"/>
    <x v="0"/>
    <x v="2"/>
    <x v="4"/>
    <x v="0"/>
    <d v="2013-09-06T00:00:00"/>
    <x v="2"/>
    <x v="5"/>
    <x v="0"/>
    <x v="0"/>
    <m/>
  </r>
  <r>
    <n v="1600"/>
    <s v="Alta de Equipos - chlcamf110429"/>
    <s v="Técnico Mesa de Ayuda, Externo"/>
    <d v="2013-09-05T00:00:00"/>
    <x v="0"/>
    <d v="2013-09-05T00:00:00"/>
    <x v="0"/>
    <x v="2"/>
    <x v="4"/>
    <x v="0"/>
    <d v="2013-09-06T00:00:00"/>
    <x v="2"/>
    <x v="5"/>
    <x v="0"/>
    <x v="0"/>
    <m/>
  </r>
  <r>
    <n v="1599"/>
    <s v=" Activación de Minutos - 93234191"/>
    <s v="Pacheco Pinto, Alex  CAM"/>
    <d v="2013-09-05T00:00:00"/>
    <x v="0"/>
    <d v="2013-09-05T00:00:00"/>
    <x v="23"/>
    <x v="2"/>
    <x v="4"/>
    <x v="0"/>
    <d v="2013-09-06T00:00:00"/>
    <x v="2"/>
    <x v="5"/>
    <x v="0"/>
    <x v="0"/>
    <m/>
  </r>
  <r>
    <n v="1598"/>
    <s v="Activación de Minutos - 94691365"/>
    <s v="Toloza Garrido, Samuel Isaac, CAM"/>
    <d v="2013-09-05T00:00:00"/>
    <x v="0"/>
    <d v="2013-09-05T00:00:00"/>
    <x v="23"/>
    <x v="2"/>
    <x v="4"/>
    <x v="0"/>
    <d v="2013-09-06T00:00:00"/>
    <x v="2"/>
    <x v="5"/>
    <x v="0"/>
    <x v="0"/>
    <m/>
  </r>
  <r>
    <n v="1597"/>
    <s v="Liberar Internet "/>
    <s v="Salazar Henriquez, Jose Miguel, CAM"/>
    <d v="2013-09-04T00:00:00"/>
    <x v="0"/>
    <d v="2013-09-05T00:00:00"/>
    <x v="7"/>
    <x v="2"/>
    <x v="4"/>
    <x v="0"/>
    <d v="2013-09-05T00:00:00"/>
    <x v="2"/>
    <x v="5"/>
    <x v="0"/>
    <x v="0"/>
    <m/>
  </r>
  <r>
    <n v="1596"/>
    <s v="Minutos - 94691347"/>
    <s v="Hermosilla Rebolledo, Cristian Elias, CAM"/>
    <d v="2013-09-05T00:00:00"/>
    <x v="0"/>
    <d v="2013-09-05T00:00:00"/>
    <x v="23"/>
    <x v="2"/>
    <x v="4"/>
    <x v="0"/>
    <d v="2013-09-06T00:00:00"/>
    <x v="2"/>
    <x v="5"/>
    <x v="0"/>
    <x v="0"/>
    <m/>
  </r>
  <r>
    <n v="1595"/>
    <s v="Alta Estación de Trabajo - CHLCAMP111264"/>
    <s v="Técnico Mesa de Ayuda, Externo"/>
    <d v="2013-09-04T00:00:00"/>
    <x v="0"/>
    <d v="2013-09-04T00:00:00"/>
    <x v="0"/>
    <x v="2"/>
    <x v="4"/>
    <x v="0"/>
    <d v="2013-09-05T00:00:00"/>
    <x v="2"/>
    <x v="5"/>
    <x v="0"/>
    <x v="0"/>
    <m/>
  </r>
  <r>
    <n v="1594"/>
    <s v="Alta Estación de Trabajo - CHLCAMF110401"/>
    <s v="Técnico Mesa de Ayuda, Externo"/>
    <d v="2013-09-04T00:00:00"/>
    <x v="0"/>
    <d v="2013-09-04T00:00:00"/>
    <x v="0"/>
    <x v="2"/>
    <x v="4"/>
    <x v="0"/>
    <d v="2013-09-05T00:00:00"/>
    <x v="2"/>
    <x v="5"/>
    <x v="0"/>
    <x v="0"/>
    <m/>
  </r>
  <r>
    <n v="1593"/>
    <s v="recarga de teléfono números CAM"/>
    <s v="Quilodran Chavez, Sergio Patricio, CAM"/>
    <d v="2013-09-04T00:00:00"/>
    <x v="0"/>
    <d v="2013-09-04T00:00:00"/>
    <x v="23"/>
    <x v="2"/>
    <x v="4"/>
    <x v="0"/>
    <d v="2013-09-05T00:00:00"/>
    <x v="2"/>
    <x v="5"/>
    <x v="0"/>
    <x v="0"/>
    <m/>
  </r>
  <r>
    <n v="1592"/>
    <s v="Configurar Telefono IP Yealink T22P - Anexo 7569"/>
    <s v="Salazar Henriquez, Jose Miguel, CAM"/>
    <d v="2013-09-04T00:00:00"/>
    <x v="2"/>
    <d v="2013-09-04T00:00:00"/>
    <x v="2"/>
    <x v="2"/>
    <x v="4"/>
    <x v="0"/>
    <d v="2013-09-05T00:00:00"/>
    <x v="2"/>
    <x v="5"/>
    <x v="0"/>
    <x v="0"/>
    <m/>
  </r>
  <r>
    <n v="1591"/>
    <s v="Punto de Red malo"/>
    <s v="Pavez Torres, Hector Alejandro, CAM"/>
    <d v="2013-09-04T00:00:00"/>
    <x v="0"/>
    <d v="2013-09-09T00:00:00"/>
    <x v="19"/>
    <x v="2"/>
    <x v="4"/>
    <x v="1"/>
    <d v="2013-09-09T00:00:00"/>
    <x v="2"/>
    <x v="3"/>
    <x v="0"/>
    <x v="0"/>
    <m/>
  </r>
  <r>
    <n v="1590"/>
    <s v="SOLICITUD DE CAMBIO DE UBICACION"/>
    <s v="Valdes Navarrete, David Exequiel, CAM"/>
    <d v="2013-09-04T00:00:00"/>
    <x v="0"/>
    <d v="2013-09-04T00:00:00"/>
    <x v="15"/>
    <x v="2"/>
    <x v="4"/>
    <x v="4"/>
    <d v="2014-02-03T00:00:00"/>
    <x v="0"/>
    <x v="4"/>
    <x v="1"/>
    <x v="0"/>
    <m/>
  </r>
  <r>
    <n v="1589"/>
    <s v="Solicito Recurso"/>
    <s v="Baez Mella, Patricia Andrea, CAM"/>
    <d v="2013-09-04T00:00:00"/>
    <x v="0"/>
    <d v="2013-09-04T00:00:00"/>
    <x v="13"/>
    <x v="2"/>
    <x v="4"/>
    <x v="0"/>
    <d v="2013-09-05T00:00:00"/>
    <x v="2"/>
    <x v="5"/>
    <x v="0"/>
    <x v="0"/>
    <m/>
  </r>
  <r>
    <n v="1588"/>
    <s v="Configurar Perfil - PC GestPer MBSP"/>
    <s v="Martis Caceres, Roberto Jesus, CAM"/>
    <d v="2013-09-04T00:00:00"/>
    <x v="0"/>
    <d v="2013-09-04T00:00:00"/>
    <x v="25"/>
    <x v="2"/>
    <x v="4"/>
    <x v="1"/>
    <d v="2013-09-09T00:00:00"/>
    <x v="2"/>
    <x v="3"/>
    <x v="0"/>
    <x v="0"/>
    <m/>
  </r>
  <r>
    <n v="1587"/>
    <s v="Configurar Perfil - PC GestPer RCEB"/>
    <s v="Martis Caceres, Roberto Jesus, CAM"/>
    <d v="2013-09-04T00:00:00"/>
    <x v="0"/>
    <d v="2013-09-04T00:00:00"/>
    <x v="25"/>
    <x v="2"/>
    <x v="4"/>
    <x v="1"/>
    <d v="2013-09-09T00:00:00"/>
    <x v="2"/>
    <x v="3"/>
    <x v="0"/>
    <x v="0"/>
    <m/>
  </r>
  <r>
    <n v="1586"/>
    <s v="Configurar Perfil - PC GestPer LAVC"/>
    <s v="Martis Caceres, Roberto Jesus, CAM"/>
    <d v="2013-09-04T00:00:00"/>
    <x v="0"/>
    <d v="2013-09-04T00:00:00"/>
    <x v="25"/>
    <x v="2"/>
    <x v="4"/>
    <x v="1"/>
    <d v="2013-09-09T00:00:00"/>
    <x v="2"/>
    <x v="3"/>
    <x v="0"/>
    <x v="0"/>
    <m/>
  </r>
  <r>
    <n v="1585"/>
    <s v="CREAR BUZON"/>
    <s v="Valdes Navarrete, David Exequiel, CAM"/>
    <d v="2013-09-04T00:00:00"/>
    <x v="0"/>
    <d v="2013-09-04T00:00:00"/>
    <x v="0"/>
    <x v="2"/>
    <x v="4"/>
    <x v="0"/>
    <d v="2013-09-05T00:00:00"/>
    <x v="2"/>
    <x v="5"/>
    <x v="0"/>
    <x v="0"/>
    <m/>
  </r>
  <r>
    <n v="1584"/>
    <s v="Plataformar Notebook - Gte. RR.HH. MParada"/>
    <s v="Parada Vizcaino, Martha Cecilia, CAM"/>
    <d v="2013-09-04T00:00:00"/>
    <x v="0"/>
    <d v="2013-09-04T00:00:00"/>
    <x v="25"/>
    <x v="2"/>
    <x v="4"/>
    <x v="1"/>
    <d v="2013-09-09T00:00:00"/>
    <x v="2"/>
    <x v="3"/>
    <x v="0"/>
    <x v="0"/>
    <m/>
  </r>
  <r>
    <n v="1583"/>
    <s v="Plataformar Notebook - Frontel DMMZ"/>
    <s v="Bulnes Vergara, Marco Aurelio, CAM"/>
    <d v="2013-09-04T00:00:00"/>
    <x v="0"/>
    <d v="2013-09-04T00:00:00"/>
    <x v="25"/>
    <x v="2"/>
    <x v="4"/>
    <x v="1"/>
    <d v="2013-09-09T00:00:00"/>
    <x v="2"/>
    <x v="3"/>
    <x v="0"/>
    <x v="0"/>
    <m/>
  </r>
  <r>
    <n v="1582"/>
    <s v="Archivos Dropbox"/>
    <s v="Garrido Fredes, Eduardo Adrian, CAM"/>
    <d v="2013-09-03T00:00:00"/>
    <x v="0"/>
    <d v="2013-09-03T00:00:00"/>
    <x v="7"/>
    <x v="2"/>
    <x v="4"/>
    <x v="0"/>
    <d v="2013-09-04T00:00:00"/>
    <x v="2"/>
    <x v="5"/>
    <x v="0"/>
    <x v="0"/>
    <m/>
  </r>
  <r>
    <n v="1581"/>
    <s v="Creación Perfil Oracle Magda Tapia "/>
    <s v="Gomez Valdebenito, Karina Andrea, CAM Brasil"/>
    <d v="2013-09-03T00:00:00"/>
    <x v="0"/>
    <d v="2013-09-03T00:00:00"/>
    <x v="5"/>
    <x v="2"/>
    <x v="4"/>
    <x v="0"/>
    <d v="2013-09-04T00:00:00"/>
    <x v="2"/>
    <x v="5"/>
    <x v="0"/>
    <x v="0"/>
    <m/>
  </r>
  <r>
    <n v="1580"/>
    <s v="Solicita toner "/>
    <s v="Caceres Sarabia, Francisco Antonio, CAM"/>
    <d v="2013-09-03T00:00:00"/>
    <x v="0"/>
    <d v="2013-09-04T00:00:00"/>
    <x v="3"/>
    <x v="2"/>
    <x v="4"/>
    <x v="0"/>
    <d v="2013-09-04T00:00:00"/>
    <x v="2"/>
    <x v="5"/>
    <x v="0"/>
    <x v="0"/>
    <m/>
  </r>
  <r>
    <n v="1579"/>
    <s v="Cotización "/>
    <s v="Bascuñan Reyes, Juan Ignacio, CAM"/>
    <d v="2013-09-04T00:00:00"/>
    <x v="0"/>
    <d v="2013-09-04T00:00:00"/>
    <x v="22"/>
    <x v="2"/>
    <x v="4"/>
    <x v="6"/>
    <d v="2013-09-11T00:00:00"/>
    <x v="2"/>
    <x v="3"/>
    <x v="0"/>
    <x v="0"/>
    <m/>
  </r>
  <r>
    <n v="1578"/>
    <s v="Conexion multifuncional"/>
    <s v="Lillo Triviño, Lidia Tamara, CAM"/>
    <d v="2013-09-04T00:00:00"/>
    <x v="0"/>
    <d v="2013-09-04T00:00:00"/>
    <x v="3"/>
    <x v="2"/>
    <x v="4"/>
    <x v="0"/>
    <d v="2013-09-05T00:00:00"/>
    <x v="2"/>
    <x v="5"/>
    <x v="0"/>
    <x v="0"/>
    <m/>
  </r>
  <r>
    <n v="1577"/>
    <s v=" EXCHANGE REGISTRO ANTI SPAM"/>
    <s v="Salas Redondo, Luis Miguel, CAM"/>
    <d v="2013-09-04T00:00:00"/>
    <x v="0"/>
    <d v="2013-09-04T00:00:00"/>
    <x v="0"/>
    <x v="2"/>
    <x v="4"/>
    <x v="0"/>
    <d v="2013-09-05T00:00:00"/>
    <x v="2"/>
    <x v="5"/>
    <x v="0"/>
    <x v="0"/>
    <m/>
  </r>
  <r>
    <n v="1576"/>
    <s v="RV: Solicita poder generar devolución minutos ON-NET "/>
    <s v="Garay Espinoza, Jorge Andres, CAM"/>
    <d v="2013-09-03T00:00:00"/>
    <x v="0"/>
    <d v="2013-09-03T00:00:00"/>
    <x v="23"/>
    <x v="2"/>
    <x v="4"/>
    <x v="0"/>
    <d v="2013-09-04T00:00:00"/>
    <x v="2"/>
    <x v="5"/>
    <x v="0"/>
    <x v="0"/>
    <m/>
  </r>
  <r>
    <n v="1575"/>
    <s v="SistOrdMT (\\camfserver)"/>
    <s v="Jerez Valdebenito, Rodrigo Esteban, CAM"/>
    <d v="2013-08-28T00:00:00"/>
    <x v="0"/>
    <d v="2013-08-28T00:00:00"/>
    <x v="7"/>
    <x v="2"/>
    <x v="4"/>
    <x v="0"/>
    <d v="2013-08-29T00:00:00"/>
    <x v="2"/>
    <x v="6"/>
    <x v="2"/>
    <x v="0"/>
    <m/>
  </r>
  <r>
    <n v="1574"/>
    <s v="CAMBIO DE NOTEBOCK WMPN"/>
    <s v="Pavez Nuñez, Walter, CAM"/>
    <d v="2013-08-22T00:00:00"/>
    <x v="0"/>
    <d v="2013-08-22T00:00:00"/>
    <x v="25"/>
    <x v="2"/>
    <x v="4"/>
    <x v="1"/>
    <d v="2013-08-27T00:00:00"/>
    <x v="2"/>
    <x v="6"/>
    <x v="2"/>
    <x v="0"/>
    <m/>
  </r>
  <r>
    <n v="1573"/>
    <s v="AD REGISTRO DE HOST "/>
    <s v="Técnico Mesa de Ayuda, Externo"/>
    <d v="2013-08-23T00:00:00"/>
    <x v="0"/>
    <d v="2013-08-23T00:00:00"/>
    <x v="0"/>
    <x v="2"/>
    <x v="4"/>
    <x v="0"/>
    <d v="2013-08-26T00:00:00"/>
    <x v="2"/>
    <x v="6"/>
    <x v="2"/>
    <x v="0"/>
    <m/>
  </r>
  <r>
    <n v="1572"/>
    <s v="configuración escáner"/>
    <s v="Sarria Obreque, Jose Hernan, CAM"/>
    <d v="2013-08-23T00:00:00"/>
    <x v="0"/>
    <d v="2013-08-23T00:00:00"/>
    <x v="3"/>
    <x v="2"/>
    <x v="4"/>
    <x v="0"/>
    <d v="2013-08-26T00:00:00"/>
    <x v="2"/>
    <x v="6"/>
    <x v="2"/>
    <x v="0"/>
    <m/>
  </r>
  <r>
    <n v="1571"/>
    <s v="AD REGISTRO DE HOST "/>
    <s v="Técnico Mesa de Ayuda, Externo"/>
    <d v="2013-08-23T00:00:00"/>
    <x v="0"/>
    <d v="2013-08-23T00:00:00"/>
    <x v="0"/>
    <x v="2"/>
    <x v="4"/>
    <x v="0"/>
    <d v="2013-08-26T00:00:00"/>
    <x v="2"/>
    <x v="6"/>
    <x v="2"/>
    <x v="0"/>
    <m/>
  </r>
  <r>
    <n v="1570"/>
    <s v="AD REGISTRO DE HOST "/>
    <s v="Técnico Mesa de Ayuda, Externo"/>
    <d v="2013-08-23T00:00:00"/>
    <x v="0"/>
    <d v="2013-08-23T00:00:00"/>
    <x v="0"/>
    <x v="2"/>
    <x v="4"/>
    <x v="0"/>
    <d v="2013-08-26T00:00:00"/>
    <x v="2"/>
    <x v="6"/>
    <x v="2"/>
    <x v="0"/>
    <m/>
  </r>
  <r>
    <n v="1569"/>
    <s v="Solicitud de instalación"/>
    <s v="Sepulveda Salas, Vladimir Arnoldo, CAM"/>
    <d v="2013-08-23T00:00:00"/>
    <x v="0"/>
    <d v="2013-08-23T00:00:00"/>
    <x v="8"/>
    <x v="2"/>
    <x v="4"/>
    <x v="0"/>
    <d v="2013-08-26T00:00:00"/>
    <x v="2"/>
    <x v="6"/>
    <x v="2"/>
    <x v="0"/>
    <m/>
  </r>
  <r>
    <n v="1568"/>
    <s v="Cambio en dinero asignado a Celulares Entel"/>
    <s v="Castro Moreno, Claudio Francisco, CAM"/>
    <d v="2013-08-23T00:00:00"/>
    <x v="0"/>
    <d v="2013-08-23T00:00:00"/>
    <x v="23"/>
    <x v="2"/>
    <x v="4"/>
    <x v="0"/>
    <d v="2013-08-26T00:00:00"/>
    <x v="2"/>
    <x v="6"/>
    <x v="2"/>
    <x v="0"/>
    <m/>
  </r>
  <r>
    <n v="1567"/>
    <s v="CUENTA DE RED BAJA "/>
    <s v="Cortez Flores, Gerson Eduardo, CAM"/>
    <d v="2013-08-23T00:00:00"/>
    <x v="0"/>
    <d v="2013-08-23T00:00:00"/>
    <x v="0"/>
    <x v="2"/>
    <x v="4"/>
    <x v="0"/>
    <d v="2013-08-26T00:00:00"/>
    <x v="2"/>
    <x v="6"/>
    <x v="2"/>
    <x v="0"/>
    <m/>
  </r>
  <r>
    <n v="1566"/>
    <s v="Activación de Minutos - 64963120"/>
    <s v="Barrientos Martinez, Lautaro Javier, CAM"/>
    <d v="2013-08-23T00:00:00"/>
    <x v="0"/>
    <d v="2013-08-23T00:00:00"/>
    <x v="23"/>
    <x v="2"/>
    <x v="4"/>
    <x v="0"/>
    <d v="2013-08-26T00:00:00"/>
    <x v="2"/>
    <x v="6"/>
    <x v="2"/>
    <x v="0"/>
    <m/>
  </r>
  <r>
    <n v="1565"/>
    <s v="AD CREACON DE POLITICA "/>
    <s v="Salas Redondo, Luis Miguel, CAM"/>
    <d v="2013-08-23T00:00:00"/>
    <x v="0"/>
    <d v="2013-08-23T00:00:00"/>
    <x v="24"/>
    <x v="2"/>
    <x v="4"/>
    <x v="0"/>
    <d v="2013-08-26T00:00:00"/>
    <x v="2"/>
    <x v="6"/>
    <x v="2"/>
    <x v="0"/>
    <m/>
  </r>
  <r>
    <n v="1564"/>
    <s v="Tralados Zenteno 1 a Zenteno 2"/>
    <s v="Elgueta Rojas, Deborah Lisset, CAM"/>
    <d v="2013-08-26T00:00:00"/>
    <x v="0"/>
    <d v="2013-08-26T00:00:00"/>
    <x v="15"/>
    <x v="2"/>
    <x v="4"/>
    <x v="4"/>
    <d v="2014-01-23T00:00:00"/>
    <x v="0"/>
    <x v="7"/>
    <x v="3"/>
    <x v="0"/>
    <m/>
  </r>
  <r>
    <n v="1563"/>
    <s v=" Control GPS cuadrillas de Terreno"/>
    <s v="Alcarruz Bernal, Cristian Erwin, CAM"/>
    <d v="2013-08-27T00:00:00"/>
    <x v="0"/>
    <d v="2013-08-27T00:00:00"/>
    <x v="7"/>
    <x v="2"/>
    <x v="4"/>
    <x v="0"/>
    <d v="2013-08-28T00:00:00"/>
    <x v="2"/>
    <x v="6"/>
    <x v="2"/>
    <x v="0"/>
    <m/>
  </r>
  <r>
    <n v="1562"/>
    <s v="Cambio celular 94691345"/>
    <s v="Barrientos Martinez, Lautaro Javier, CAM"/>
    <d v="2013-08-27T00:00:00"/>
    <x v="0"/>
    <d v="2013-09-02T00:00:00"/>
    <x v="12"/>
    <x v="2"/>
    <x v="4"/>
    <x v="3"/>
    <d v="2013-09-05T00:00:00"/>
    <x v="2"/>
    <x v="5"/>
    <x v="0"/>
    <x v="0"/>
    <m/>
  </r>
  <r>
    <n v="1561"/>
    <s v="Cambio Celular - 94691614"/>
    <s v="Rios Lopez, Jorge Antonio, CAM"/>
    <d v="2013-08-27T00:00:00"/>
    <x v="0"/>
    <d v="2013-09-02T00:00:00"/>
    <x v="12"/>
    <x v="2"/>
    <x v="4"/>
    <x v="3"/>
    <d v="2013-09-05T00:00:00"/>
    <x v="2"/>
    <x v="5"/>
    <x v="0"/>
    <x v="0"/>
    <m/>
  </r>
  <r>
    <n v="1560"/>
    <s v="revisión PC señor Winkler"/>
    <s v="Caraa Carraha, Paula, CAM"/>
    <d v="2013-09-03T00:00:00"/>
    <x v="0"/>
    <d v="2013-09-03T00:00:00"/>
    <x v="25"/>
    <x v="2"/>
    <x v="4"/>
    <x v="1"/>
    <d v="2013-09-06T00:00:00"/>
    <x v="2"/>
    <x v="5"/>
    <x v="0"/>
    <x v="0"/>
    <m/>
  </r>
  <r>
    <n v="1559"/>
    <s v="CCPA Control Centralizado"/>
    <s v="Pavez Torres, Hector Alejandro, CAM"/>
    <d v="2013-09-03T00:00:00"/>
    <x v="0"/>
    <d v="2013-09-03T00:00:00"/>
    <x v="7"/>
    <x v="2"/>
    <x v="4"/>
    <x v="0"/>
    <d v="2013-09-04T00:00:00"/>
    <x v="2"/>
    <x v="5"/>
    <x v="0"/>
    <x v="0"/>
    <m/>
  </r>
  <r>
    <n v="1558"/>
    <s v="Telefono Desconfigurado"/>
    <s v="Garrido Fredes, Eduardo Adrian, CAM"/>
    <d v="2013-09-02T00:00:00"/>
    <x v="0"/>
    <d v="2013-09-02T00:00:00"/>
    <x v="2"/>
    <x v="2"/>
    <x v="4"/>
    <x v="0"/>
    <d v="2013-09-03T00:00:00"/>
    <x v="2"/>
    <x v="5"/>
    <x v="0"/>
    <x v="0"/>
    <m/>
  </r>
  <r>
    <n v="1557"/>
    <s v="cable de carga de Iphone 5"/>
    <s v="Caraa Carraha, Paula, CAM"/>
    <d v="2013-09-02T00:00:00"/>
    <x v="0"/>
    <d v="2013-09-02T00:00:00"/>
    <x v="15"/>
    <x v="2"/>
    <x v="4"/>
    <x v="4"/>
    <d v="2014-01-30T00:00:00"/>
    <x v="0"/>
    <x v="39"/>
    <x v="3"/>
    <x v="0"/>
    <m/>
  </r>
  <r>
    <n v="1556"/>
    <s v="minutos a Celular - 94691467"/>
    <s v="Pacheco Pinto, Alex  CAM"/>
    <d v="2013-09-02T00:00:00"/>
    <x v="0"/>
    <d v="2013-09-03T00:00:00"/>
    <x v="23"/>
    <x v="2"/>
    <x v="4"/>
    <x v="0"/>
    <d v="2013-09-03T00:00:00"/>
    <x v="2"/>
    <x v="5"/>
    <x v="0"/>
    <x v="0"/>
    <m/>
  </r>
  <r>
    <n v="1555"/>
    <s v="minutos a Celular - 91622100"/>
    <s v="Pacheco Pinto, Alex  CAM"/>
    <d v="2013-09-02T00:00:00"/>
    <x v="0"/>
    <d v="2013-09-03T00:00:00"/>
    <x v="23"/>
    <x v="2"/>
    <x v="4"/>
    <x v="0"/>
    <d v="2013-09-03T00:00:00"/>
    <x v="2"/>
    <x v="5"/>
    <x v="0"/>
    <x v="0"/>
    <m/>
  </r>
  <r>
    <n v="1554"/>
    <s v="Alta Estación de Trabajo"/>
    <s v="Técnico Mesa de Ayuda, Externo"/>
    <d v="2013-09-02T00:00:00"/>
    <x v="0"/>
    <d v="2013-09-02T00:00:00"/>
    <x v="0"/>
    <x v="2"/>
    <x v="4"/>
    <x v="0"/>
    <d v="2013-09-03T00:00:00"/>
    <x v="2"/>
    <x v="5"/>
    <x v="0"/>
    <x v="0"/>
    <m/>
  </r>
  <r>
    <n v="1553"/>
    <s v="el buzón está casi lleno."/>
    <s v="Hormazábal Ortiz, Leonardo Antonio, CAM"/>
    <d v="2013-09-03T00:00:00"/>
    <x v="0"/>
    <d v="2013-09-03T00:00:00"/>
    <x v="0"/>
    <x v="2"/>
    <x v="4"/>
    <x v="0"/>
    <d v="2013-09-04T00:00:00"/>
    <x v="2"/>
    <x v="5"/>
    <x v="0"/>
    <x v="0"/>
    <m/>
  </r>
  <r>
    <n v="1552"/>
    <s v="Activación de Minutos - Nº  68307823"/>
    <s v="Pacheco Pinto, Alex  CAM"/>
    <d v="2013-09-03T00:00:00"/>
    <x v="0"/>
    <d v="2013-09-03T00:00:00"/>
    <x v="23"/>
    <x v="2"/>
    <x v="4"/>
    <x v="0"/>
    <d v="2013-09-04T00:00:00"/>
    <x v="2"/>
    <x v="5"/>
    <x v="0"/>
    <x v="0"/>
    <m/>
  </r>
  <r>
    <n v="1551"/>
    <s v="Activación de Minutos "/>
    <s v="Pacheco Pinto, Alex  CAM"/>
    <d v="2013-09-03T00:00:00"/>
    <x v="0"/>
    <d v="2013-09-03T00:00:00"/>
    <x v="23"/>
    <x v="2"/>
    <x v="4"/>
    <x v="0"/>
    <d v="2013-09-04T00:00:00"/>
    <x v="2"/>
    <x v="5"/>
    <x v="0"/>
    <x v="0"/>
    <m/>
  </r>
  <r>
    <n v="1550"/>
    <s v="NO HAY ACCESO A ORACLE"/>
    <s v="Carrasco Briones, Rodrigo, CAM"/>
    <d v="2013-09-03T00:00:00"/>
    <x v="0"/>
    <d v="2013-09-03T00:00:00"/>
    <x v="5"/>
    <x v="2"/>
    <x v="4"/>
    <x v="0"/>
    <d v="2013-09-04T00:00:00"/>
    <x v="2"/>
    <x v="5"/>
    <x v="0"/>
    <x v="0"/>
    <m/>
  </r>
  <r>
    <n v="1549"/>
    <s v="Habilitacion usuario Karem Robles Oracle"/>
    <s v="Robles Garcia, Karem Elizabeth, CAM"/>
    <d v="2013-09-03T00:00:00"/>
    <x v="0"/>
    <d v="2013-09-03T00:00:00"/>
    <x v="5"/>
    <x v="2"/>
    <x v="4"/>
    <x v="0"/>
    <d v="2013-09-04T00:00:00"/>
    <x v="2"/>
    <x v="5"/>
    <x v="0"/>
    <x v="0"/>
    <m/>
  </r>
  <r>
    <n v="1548"/>
    <s v="CAMBIOS DE EQUIPOS / CAMBIOS DE RESPONSABILIDAD / CREACION DE USUARIOS EN BSM"/>
    <s v="Ruz Salinas, Richard Alberto, CAM"/>
    <d v="2013-09-03T00:00:00"/>
    <x v="0"/>
    <d v="2013-09-03T00:00:00"/>
    <x v="25"/>
    <x v="2"/>
    <x v="4"/>
    <x v="1"/>
    <d v="2013-09-06T00:00:00"/>
    <x v="2"/>
    <x v="5"/>
    <x v="0"/>
    <x v="0"/>
    <m/>
  </r>
  <r>
    <n v="1547"/>
    <s v="Alta Cuenta Corporativa - AD y Exchange Chile"/>
    <s v="Donoso Serey, Aldo Fabricio, CAM"/>
    <d v="2013-09-03T00:00:00"/>
    <x v="0"/>
    <d v="2013-09-03T00:00:00"/>
    <x v="0"/>
    <x v="2"/>
    <x v="4"/>
    <x v="0"/>
    <d v="2013-09-04T00:00:00"/>
    <x v="2"/>
    <x v="5"/>
    <x v="0"/>
    <x v="0"/>
    <m/>
  </r>
  <r>
    <n v="1546"/>
    <s v="Alta Cuenta Corporativa - AD y Exchange Chile"/>
    <s v="Donoso Serey, Aldo Fabricio, CAM"/>
    <d v="2013-09-03T00:00:00"/>
    <x v="0"/>
    <d v="2013-09-03T00:00:00"/>
    <x v="0"/>
    <x v="2"/>
    <x v="4"/>
    <x v="0"/>
    <d v="2013-09-04T00:00:00"/>
    <x v="2"/>
    <x v="5"/>
    <x v="0"/>
    <x v="0"/>
    <m/>
  </r>
  <r>
    <n v="1545"/>
    <s v="Importacion de Asientos no Finalizan"/>
    <s v="Carrasco Briones, Rodrigo, CAM"/>
    <d v="2013-09-03T00:00:00"/>
    <x v="0"/>
    <d v="2013-09-03T00:00:00"/>
    <x v="5"/>
    <x v="2"/>
    <x v="4"/>
    <x v="0"/>
    <d v="2013-09-04T00:00:00"/>
    <x v="2"/>
    <x v="5"/>
    <x v="0"/>
    <x v="0"/>
    <m/>
  </r>
  <r>
    <n v="1544"/>
    <s v="Habilitar NEM Pro - Abonado 63090410"/>
    <s v="Bulnes Vergara, Marco Aurelio, CAM"/>
    <d v="2013-09-03T00:00:00"/>
    <x v="0"/>
    <d v="2013-09-03T00:00:00"/>
    <x v="23"/>
    <x v="2"/>
    <x v="4"/>
    <x v="0"/>
    <d v="2013-09-04T00:00:00"/>
    <x v="2"/>
    <x v="5"/>
    <x v="0"/>
    <x v="0"/>
    <m/>
  </r>
  <r>
    <n v="1543"/>
    <s v="Cambio equipo celular - Abonado 94691614"/>
    <s v="Barrientos Martinez, Lautaro Javier, CAM"/>
    <d v="2013-08-27T00:00:00"/>
    <x v="0"/>
    <d v="2013-08-27T00:00:00"/>
    <x v="12"/>
    <x v="2"/>
    <x v="4"/>
    <x v="3"/>
    <d v="2013-09-05T00:00:00"/>
    <x v="2"/>
    <x v="5"/>
    <x v="0"/>
    <x v="0"/>
    <m/>
  </r>
  <r>
    <n v="1542"/>
    <s v="Plataformar Notebook - Gcia. Operaciones CAV"/>
    <s v="Salas Redondo, Luis Miguel, CAM"/>
    <d v="2013-08-27T00:00:00"/>
    <x v="0"/>
    <d v="2013-08-27T00:00:00"/>
    <x v="25"/>
    <x v="2"/>
    <x v="4"/>
    <x v="1"/>
    <d v="2013-08-30T00:00:00"/>
    <x v="2"/>
    <x v="6"/>
    <x v="2"/>
    <x v="0"/>
    <m/>
  </r>
  <r>
    <n v="1541"/>
    <s v="Plataformar Notebook - Gcia. Operaciones JEFD"/>
    <s v="Salas Redondo, Luis Miguel, CAM"/>
    <d v="2013-08-27T00:00:00"/>
    <x v="0"/>
    <d v="2013-08-27T00:00:00"/>
    <x v="25"/>
    <x v="2"/>
    <x v="4"/>
    <x v="1"/>
    <d v="2013-08-30T00:00:00"/>
    <x v="2"/>
    <x v="6"/>
    <x v="2"/>
    <x v="0"/>
    <m/>
  </r>
  <r>
    <n v="1540"/>
    <s v="AD REGISTRO DE HOST "/>
    <s v="Técnico Mesa de Ayuda, Externo"/>
    <d v="2013-08-27T00:00:00"/>
    <x v="0"/>
    <d v="2013-08-27T00:00:00"/>
    <x v="0"/>
    <x v="2"/>
    <x v="4"/>
    <x v="0"/>
    <d v="2013-08-28T00:00:00"/>
    <x v="2"/>
    <x v="6"/>
    <x v="2"/>
    <x v="0"/>
    <m/>
  </r>
  <r>
    <n v="1539"/>
    <s v="AD REGISTRO DE HOST "/>
    <s v="Técnico Mesa de Ayuda, Externo"/>
    <d v="2013-08-27T00:00:00"/>
    <x v="0"/>
    <d v="2013-08-27T00:00:00"/>
    <x v="0"/>
    <x v="2"/>
    <x v="4"/>
    <x v="0"/>
    <d v="2013-08-28T00:00:00"/>
    <x v="2"/>
    <x v="6"/>
    <x v="2"/>
    <x v="0"/>
    <m/>
  </r>
  <r>
    <n v="1538"/>
    <s v="Ref. Ticket n° 157 2917- APN Problemas CAM Chile S.A."/>
    <s v="Pavez Nuñez, Walter, CAM"/>
    <d v="2013-08-27T00:00:00"/>
    <x v="0"/>
    <d v="2013-08-27T00:00:00"/>
    <x v="24"/>
    <x v="2"/>
    <x v="4"/>
    <x v="0"/>
    <d v="2013-08-28T00:00:00"/>
    <x v="2"/>
    <x v="6"/>
    <x v="2"/>
    <x v="0"/>
    <m/>
  </r>
  <r>
    <n v="1537"/>
    <s v="Informacion canal Internacional"/>
    <s v="Ruiz Leal, Eder Yair, CAM Colombia"/>
    <d v="2013-08-28T00:00:00"/>
    <x v="0"/>
    <d v="2013-08-28T00:00:00"/>
    <x v="24"/>
    <x v="2"/>
    <x v="4"/>
    <x v="0"/>
    <d v="2013-08-29T00:00:00"/>
    <x v="2"/>
    <x v="6"/>
    <x v="2"/>
    <x v="0"/>
    <m/>
  </r>
  <r>
    <n v="1536"/>
    <s v="Alta Estación de Trabajo"/>
    <s v="Técnico Mesa de Ayuda, Externo"/>
    <d v="2013-08-28T00:00:00"/>
    <x v="0"/>
    <d v="2013-08-28T00:00:00"/>
    <x v="0"/>
    <x v="2"/>
    <x v="4"/>
    <x v="0"/>
    <d v="2013-08-29T00:00:00"/>
    <x v="2"/>
    <x v="6"/>
    <x v="2"/>
    <x v="0"/>
    <m/>
  </r>
  <r>
    <n v="1535"/>
    <s v="SOLICITUD DE TONER - IMPRESORA BSM"/>
    <s v="Ruz Salinas, Richard Alberto, CAM"/>
    <d v="2013-08-28T00:00:00"/>
    <x v="0"/>
    <d v="2013-08-28T00:00:00"/>
    <x v="3"/>
    <x v="2"/>
    <x v="4"/>
    <x v="0"/>
    <d v="2013-08-29T00:00:00"/>
    <x v="2"/>
    <x v="6"/>
    <x v="2"/>
    <x v="0"/>
    <m/>
  </r>
  <r>
    <n v="1534"/>
    <s v="Problema con correo Srta. Anita Maria Ortiz Garcés"/>
    <s v="Martinez Fuentealba, Victor Alonso, CAM"/>
    <d v="2013-08-28T00:00:00"/>
    <x v="0"/>
    <d v="2013-08-28T00:00:00"/>
    <x v="0"/>
    <x v="2"/>
    <x v="4"/>
    <x v="0"/>
    <d v="2013-08-29T00:00:00"/>
    <x v="2"/>
    <x v="6"/>
    <x v="2"/>
    <x v="0"/>
    <m/>
  </r>
  <r>
    <n v="1533"/>
    <s v="Plataformar PC BSM - Logistica CHLCAMF111093"/>
    <s v="Salas Redondo, Luis Miguel, CAM"/>
    <d v="2013-08-28T00:00:00"/>
    <x v="0"/>
    <d v="2013-08-28T00:00:00"/>
    <x v="25"/>
    <x v="2"/>
    <x v="4"/>
    <x v="1"/>
    <d v="2013-09-02T00:00:00"/>
    <x v="2"/>
    <x v="5"/>
    <x v="0"/>
    <x v="0"/>
    <m/>
  </r>
  <r>
    <n v="1532"/>
    <s v="Plataformar PC E&amp;P - Operaciones CHLCAMF999999"/>
    <s v="Salas Redondo, Luis Miguel, CAM"/>
    <d v="2013-08-28T00:00:00"/>
    <x v="0"/>
    <d v="2013-08-28T00:00:00"/>
    <x v="25"/>
    <x v="2"/>
    <x v="4"/>
    <x v="1"/>
    <d v="2013-09-02T00:00:00"/>
    <x v="2"/>
    <x v="5"/>
    <x v="0"/>
    <x v="0"/>
    <m/>
  </r>
  <r>
    <n v="1531"/>
    <s v="Equipo provisorio"/>
    <s v="Duarte Fuentes, Luis Alfredo, CAM"/>
    <d v="2013-08-28T00:00:00"/>
    <x v="0"/>
    <d v="2013-08-28T00:00:00"/>
    <x v="13"/>
    <x v="2"/>
    <x v="4"/>
    <x v="0"/>
    <d v="2013-08-29T00:00:00"/>
    <x v="2"/>
    <x v="6"/>
    <x v="2"/>
    <x v="0"/>
    <m/>
  </r>
  <r>
    <n v="1530"/>
    <s v="Puntos de red Ana Araya"/>
    <s v="Jara San Martin, Rene Mauricio, CAM"/>
    <d v="2013-08-27T00:00:00"/>
    <x v="0"/>
    <d v="2013-08-27T00:00:00"/>
    <x v="19"/>
    <x v="2"/>
    <x v="4"/>
    <x v="1"/>
    <d v="2013-08-30T00:00:00"/>
    <x v="2"/>
    <x v="6"/>
    <x v="2"/>
    <x v="0"/>
    <m/>
  </r>
  <r>
    <n v="1529"/>
    <s v="Acceso PyC Chile - PyC Corp."/>
    <s v="Brantt Zumarán, Claudia Andrea, CAM"/>
    <d v="2013-08-28T00:00:00"/>
    <x v="0"/>
    <d v="2013-08-28T00:00:00"/>
    <x v="7"/>
    <x v="2"/>
    <x v="4"/>
    <x v="0"/>
    <d v="2013-08-29T00:00:00"/>
    <x v="2"/>
    <x v="6"/>
    <x v="2"/>
    <x v="0"/>
    <m/>
  </r>
  <r>
    <n v="1528"/>
    <s v="Conexión Fibra Enlace Zenteno"/>
    <s v="Carrasco Velarde, Luis Alberto, CAM"/>
    <d v="2013-08-28T00:00:00"/>
    <x v="0"/>
    <d v="2013-08-28T00:00:00"/>
    <x v="24"/>
    <x v="2"/>
    <x v="4"/>
    <x v="0"/>
    <d v="2013-08-29T00:00:00"/>
    <x v="2"/>
    <x v="6"/>
    <x v="2"/>
    <x v="0"/>
    <m/>
  </r>
  <r>
    <n v="1527"/>
    <s v="Retiro y Baja de Computador  y teléfono Carlos Menares"/>
    <s v="Urrutia Villarroel, Mauricio, CAM"/>
    <d v="2013-08-28T00:00:00"/>
    <x v="0"/>
    <d v="2013-08-28T00:00:00"/>
    <x v="25"/>
    <x v="2"/>
    <x v="4"/>
    <x v="1"/>
    <d v="2013-09-02T00:00:00"/>
    <x v="2"/>
    <x v="5"/>
    <x v="0"/>
    <x v="0"/>
    <m/>
  </r>
  <r>
    <n v="1526"/>
    <s v="o se ha  podido instalar PRIMEREAD en el equipo  CH110649."/>
    <s v="Gonzalez Arredondo, Enrique Eduardo, CAM"/>
    <d v="2013-08-28T00:00:00"/>
    <x v="0"/>
    <d v="2013-08-28T00:00:00"/>
    <x v="8"/>
    <x v="2"/>
    <x v="4"/>
    <x v="0"/>
    <d v="2013-08-29T00:00:00"/>
    <x v="2"/>
    <x v="6"/>
    <x v="2"/>
    <x v="0"/>
    <m/>
  </r>
  <r>
    <n v="1525"/>
    <s v="Desbloquear pagina proyecto de innovación"/>
    <s v="Garrido Saavedra, Mario Andres, CAM"/>
    <d v="2013-08-29T00:00:00"/>
    <x v="0"/>
    <d v="2013-08-29T00:00:00"/>
    <x v="7"/>
    <x v="2"/>
    <x v="4"/>
    <x v="0"/>
    <d v="2013-08-30T00:00:00"/>
    <x v="2"/>
    <x v="6"/>
    <x v="2"/>
    <x v="0"/>
    <m/>
  </r>
  <r>
    <n v="1524"/>
    <s v="Solicita instalar Active Sync"/>
    <s v="Rozas Palomino, Paola Valezka, CAM"/>
    <d v="2013-08-29T00:00:00"/>
    <x v="0"/>
    <d v="2013-08-29T00:00:00"/>
    <x v="8"/>
    <x v="2"/>
    <x v="4"/>
    <x v="0"/>
    <d v="2013-08-30T00:00:00"/>
    <x v="2"/>
    <x v="6"/>
    <x v="2"/>
    <x v="0"/>
    <m/>
  </r>
  <r>
    <n v="1523"/>
    <s v="AD REGISTRO HOST - Chlcamf110145"/>
    <s v="Técnico Mesa de Ayuda, Externo"/>
    <d v="2013-09-02T00:00:00"/>
    <x v="0"/>
    <d v="2013-09-02T00:00:00"/>
    <x v="0"/>
    <x v="2"/>
    <x v="4"/>
    <x v="0"/>
    <d v="2013-09-03T00:00:00"/>
    <x v="2"/>
    <x v="5"/>
    <x v="0"/>
    <x v="0"/>
    <m/>
  </r>
  <r>
    <n v="1522"/>
    <s v="AD REGISTRO HOST - chlcamf111093"/>
    <s v="Técnico Mesa de Ayuda, Externo"/>
    <d v="2013-09-02T00:00:00"/>
    <x v="0"/>
    <d v="2013-09-02T00:00:00"/>
    <x v="0"/>
    <x v="2"/>
    <x v="4"/>
    <x v="0"/>
    <d v="2013-09-03T00:00:00"/>
    <x v="2"/>
    <x v="5"/>
    <x v="0"/>
    <x v="0"/>
    <m/>
  </r>
  <r>
    <n v="1521"/>
    <s v="Creación carpeta compartida"/>
    <s v="Espinosa Palau, María Jesús, CAM"/>
    <d v="2013-08-29T00:00:00"/>
    <x v="0"/>
    <d v="2013-08-29T00:00:00"/>
    <x v="7"/>
    <x v="2"/>
    <x v="4"/>
    <x v="0"/>
    <d v="2013-08-30T00:00:00"/>
    <x v="2"/>
    <x v="6"/>
    <x v="2"/>
    <x v="0"/>
    <m/>
  </r>
  <r>
    <n v="1520"/>
    <s v="Segun lo conversado"/>
    <s v="Donoso Serey, Aldo Fabricio, CAM"/>
    <d v="2013-08-29T00:00:00"/>
    <x v="0"/>
    <d v="2013-08-29T00:00:00"/>
    <x v="0"/>
    <x v="2"/>
    <x v="4"/>
    <x v="0"/>
    <d v="2013-08-30T00:00:00"/>
    <x v="2"/>
    <x v="6"/>
    <x v="2"/>
    <x v="0"/>
    <m/>
  </r>
  <r>
    <n v="1519"/>
    <s v="Compra Cargador - NTB FBSS"/>
    <s v="Suazo San Martin, Fernando Braulio, CAM"/>
    <d v="2013-09-02T00:00:00"/>
    <x v="0"/>
    <d v="2013-09-02T00:00:00"/>
    <x v="22"/>
    <x v="2"/>
    <x v="4"/>
    <x v="6"/>
    <d v="2013-09-09T00:00:00"/>
    <x v="2"/>
    <x v="3"/>
    <x v="0"/>
    <x v="0"/>
    <m/>
  </r>
  <r>
    <n v="1518"/>
    <s v="Deshabilitar Cuentas Corporativas"/>
    <s v="Torrejón Osorio, Marcela Alejandra, CAM"/>
    <d v="2013-09-02T00:00:00"/>
    <x v="0"/>
    <d v="2013-09-02T00:00:00"/>
    <x v="0"/>
    <x v="2"/>
    <x v="4"/>
    <x v="0"/>
    <d v="2013-09-03T00:00:00"/>
    <x v="2"/>
    <x v="5"/>
    <x v="0"/>
    <x v="0"/>
    <m/>
  </r>
  <r>
    <n v="1517"/>
    <s v="Activación de Minutos  - Abonado 92431721"/>
    <s v="Pacheco Pinto, Alex  CAM"/>
    <d v="2013-08-30T00:00:00"/>
    <x v="0"/>
    <d v="2013-08-30T00:00:00"/>
    <x v="23"/>
    <x v="2"/>
    <x v="4"/>
    <x v="0"/>
    <d v="2013-09-02T00:00:00"/>
    <x v="2"/>
    <x v="5"/>
    <x v="0"/>
    <x v="0"/>
    <m/>
  </r>
  <r>
    <n v="1516"/>
    <s v="Activación de Minutos - 91930430"/>
    <s v="Pacheco Pinto, Alex  CAM"/>
    <d v="2013-08-30T00:00:00"/>
    <x v="0"/>
    <d v="2013-08-30T00:00:00"/>
    <x v="23"/>
    <x v="2"/>
    <x v="4"/>
    <x v="0"/>
    <d v="2013-09-02T00:00:00"/>
    <x v="2"/>
    <x v="5"/>
    <x v="0"/>
    <x v="0"/>
    <m/>
  </r>
  <r>
    <n v="1515"/>
    <s v="Deshabilitar Cuenta Corporativa AD y Exchange"/>
    <s v="Torrejón Osorio, Marcela Alejandra, CAM"/>
    <d v="2013-08-30T00:00:00"/>
    <x v="0"/>
    <d v="2013-08-30T00:00:00"/>
    <x v="0"/>
    <x v="2"/>
    <x v="4"/>
    <x v="0"/>
    <d v="2013-09-02T00:00:00"/>
    <x v="2"/>
    <x v="5"/>
    <x v="0"/>
    <x v="0"/>
    <m/>
  </r>
  <r>
    <n v="1514"/>
    <s v="perfil de comprador"/>
    <s v="Rodriguez Kolbach, Jorge Fernando, CAM"/>
    <d v="2013-08-30T00:00:00"/>
    <x v="0"/>
    <d v="2013-09-02T00:00:00"/>
    <x v="5"/>
    <x v="2"/>
    <x v="4"/>
    <x v="0"/>
    <d v="2013-09-02T00:00:00"/>
    <x v="2"/>
    <x v="5"/>
    <x v="0"/>
    <x v="0"/>
    <m/>
  </r>
  <r>
    <n v="1513"/>
    <s v="Solicitud 2 Impresoras Ricoh - Frontel"/>
    <s v="Muñoz Contreras, Raul, CAM"/>
    <d v="2013-09-02T00:00:00"/>
    <x v="0"/>
    <d v="2013-09-02T00:00:00"/>
    <x v="3"/>
    <x v="2"/>
    <x v="4"/>
    <x v="0"/>
    <d v="2013-09-03T00:00:00"/>
    <x v="2"/>
    <x v="5"/>
    <x v="0"/>
    <x v="0"/>
    <m/>
  </r>
  <r>
    <n v="1512"/>
    <s v="Alta Cuenta Corporativa - AD y Exchange Chile"/>
    <s v="Dossi Muñoz, Carolina, CAM"/>
    <d v="2013-09-02T00:00:00"/>
    <x v="0"/>
    <d v="2013-09-02T00:00:00"/>
    <x v="0"/>
    <x v="2"/>
    <x v="4"/>
    <x v="0"/>
    <d v="2013-09-03T00:00:00"/>
    <x v="2"/>
    <x v="5"/>
    <x v="0"/>
    <x v="0"/>
    <m/>
  </r>
  <r>
    <n v="1511"/>
    <s v="Habilitar Perfil Oracle"/>
    <s v="Brantt Zumarán, Claudia Andrea, CAM"/>
    <d v="2013-09-02T00:00:00"/>
    <x v="0"/>
    <d v="2013-09-02T00:00:00"/>
    <x v="5"/>
    <x v="2"/>
    <x v="4"/>
    <x v="0"/>
    <d v="2013-09-03T00:00:00"/>
    <x v="2"/>
    <x v="5"/>
    <x v="0"/>
    <x v="0"/>
    <m/>
  </r>
  <r>
    <n v="1510"/>
    <s v="Habilitacion usuario Karem Robles"/>
    <s v="Vasquez Ramirez, Enzo Omar, CAM"/>
    <d v="2013-09-02T00:00:00"/>
    <x v="0"/>
    <d v="2013-09-02T00:00:00"/>
    <x v="0"/>
    <x v="2"/>
    <x v="4"/>
    <x v="0"/>
    <d v="2013-09-03T00:00:00"/>
    <x v="2"/>
    <x v="5"/>
    <x v="0"/>
    <x v="0"/>
    <m/>
  </r>
  <r>
    <n v="1509"/>
    <s v="Reversar de minutos"/>
    <s v="Castro Altamirano, Miguel Angel, CAM"/>
    <d v="2013-09-02T00:00:00"/>
    <x v="0"/>
    <d v="2013-09-02T00:00:00"/>
    <x v="23"/>
    <x v="2"/>
    <x v="4"/>
    <x v="0"/>
    <d v="2013-09-03T00:00:00"/>
    <x v="2"/>
    <x v="5"/>
    <x v="0"/>
    <x v="0"/>
    <m/>
  </r>
  <r>
    <n v="1508"/>
    <s v="Solicitud de Equipo Celular"/>
    <s v="Morales Diaz, Mauricio Enrique, CAM"/>
    <d v="2013-09-02T00:00:00"/>
    <x v="0"/>
    <d v="2013-09-02T00:00:00"/>
    <x v="12"/>
    <x v="2"/>
    <x v="4"/>
    <x v="3"/>
    <d v="2013-09-11T00:00:00"/>
    <x v="2"/>
    <x v="3"/>
    <x v="0"/>
    <x v="0"/>
    <m/>
  </r>
  <r>
    <n v="1507"/>
    <s v="Problemas ORACLE"/>
    <s v="Chavez Ragninqueo, Antonio Israel, EXTERNO"/>
    <d v="2013-09-02T00:00:00"/>
    <x v="0"/>
    <d v="2013-09-02T00:00:00"/>
    <x v="5"/>
    <x v="2"/>
    <x v="4"/>
    <x v="0"/>
    <d v="2013-09-03T00:00:00"/>
    <x v="2"/>
    <x v="5"/>
    <x v="0"/>
    <x v="0"/>
    <m/>
  </r>
  <r>
    <n v="1506"/>
    <s v="Celulares "/>
    <s v="Palma Campos, Alejandra Beatriz, CAM"/>
    <d v="2013-09-02T00:00:00"/>
    <x v="0"/>
    <d v="2013-09-02T00:00:00"/>
    <x v="23"/>
    <x v="2"/>
    <x v="4"/>
    <x v="0"/>
    <d v="2013-09-03T00:00:00"/>
    <x v="2"/>
    <x v="5"/>
    <x v="0"/>
    <x v="0"/>
    <m/>
  </r>
  <r>
    <n v="1505"/>
    <s v="habilitar Perfil - Verónica Aravena"/>
    <s v="Valdes Navarrete, David Exequiel, CAM"/>
    <d v="2013-09-02T00:00:00"/>
    <x v="0"/>
    <d v="2013-09-02T00:00:00"/>
    <x v="0"/>
    <x v="2"/>
    <x v="4"/>
    <x v="0"/>
    <d v="2013-09-03T00:00:00"/>
    <x v="2"/>
    <x v="5"/>
    <x v="0"/>
    <x v="0"/>
    <m/>
  </r>
  <r>
    <n v="1504"/>
    <s v="BAM Pool RR.HH."/>
    <s v="Parada Vizcaino, Martha Cecilia, CAM"/>
    <d v="2013-09-02T00:00:00"/>
    <x v="0"/>
    <d v="2013-09-13T00:00:00"/>
    <x v="12"/>
    <x v="2"/>
    <x v="4"/>
    <x v="3"/>
    <d v="2013-09-11T00:00:00"/>
    <x v="2"/>
    <x v="3"/>
    <x v="0"/>
    <x v="3"/>
    <m/>
  </r>
  <r>
    <n v="1503"/>
    <s v="Cierre Org. Inv CN0"/>
    <s v="Carrasco Briones, Rodrigo, CAM"/>
    <d v="2013-09-02T00:00:00"/>
    <x v="0"/>
    <d v="2013-09-02T00:00:00"/>
    <x v="5"/>
    <x v="2"/>
    <x v="4"/>
    <x v="0"/>
    <d v="2013-09-03T00:00:00"/>
    <x v="2"/>
    <x v="5"/>
    <x v="0"/>
    <x v="0"/>
    <m/>
  </r>
  <r>
    <n v="1502"/>
    <s v="Urgente fondo pantalla Cam Perú "/>
    <s v="Meza Madariaga, Daniella Fernanda, CAM"/>
    <d v="2013-09-02T00:00:00"/>
    <x v="0"/>
    <d v="2013-09-02T00:00:00"/>
    <x v="15"/>
    <x v="2"/>
    <x v="4"/>
    <x v="4"/>
    <d v="2014-01-30T00:00:00"/>
    <x v="0"/>
    <x v="39"/>
    <x v="3"/>
    <x v="0"/>
    <m/>
  </r>
  <r>
    <n v="1501"/>
    <s v="bloqueo de cuenta"/>
    <s v="Salinas Bustos, Max Leonardo, CAM"/>
    <d v="2013-09-02T00:00:00"/>
    <x v="0"/>
    <d v="2013-09-02T00:00:00"/>
    <x v="0"/>
    <x v="2"/>
    <x v="4"/>
    <x v="0"/>
    <d v="2013-09-03T00:00:00"/>
    <x v="2"/>
    <x v="5"/>
    <x v="0"/>
    <x v="0"/>
    <m/>
  </r>
  <r>
    <n v="1500"/>
    <s v="Dar de Alta Equipo en el AD"/>
    <s v="Técnico Mesa de Ayuda, Externo"/>
    <d v="2013-09-02T00:00:00"/>
    <x v="0"/>
    <d v="2013-09-02T00:00:00"/>
    <x v="0"/>
    <x v="2"/>
    <x v="4"/>
    <x v="0"/>
    <d v="2013-09-03T00:00:00"/>
    <x v="2"/>
    <x v="5"/>
    <x v="0"/>
    <x v="0"/>
    <m/>
  </r>
  <r>
    <n v="1499"/>
    <s v="Roaming"/>
    <s v="Moreno Chavez, Benito, CAM"/>
    <d v="2013-09-02T00:00:00"/>
    <x v="0"/>
    <d v="2013-09-02T00:00:00"/>
    <x v="18"/>
    <x v="2"/>
    <x v="4"/>
    <x v="0"/>
    <d v="2013-09-03T00:00:00"/>
    <x v="2"/>
    <x v="5"/>
    <x v="0"/>
    <x v="0"/>
    <m/>
  </r>
  <r>
    <n v="1498"/>
    <s v="Celulares y Equipos Informaticos"/>
    <s v="Pajkuric Bustos, Ernesto Andrés, CAM"/>
    <d v="2013-09-02T00:00:00"/>
    <x v="0"/>
    <d v="2013-09-02T00:00:00"/>
    <x v="15"/>
    <x v="2"/>
    <x v="4"/>
    <x v="4"/>
    <d v="2014-01-30T00:00:00"/>
    <x v="0"/>
    <x v="39"/>
    <x v="3"/>
    <x v="0"/>
    <m/>
  </r>
  <r>
    <n v="1497"/>
    <s v="Problemas ORACLE"/>
    <s v="Chavez Ragninqueo, Antonio Israel, EXTERNO"/>
    <d v="2013-09-02T00:00:00"/>
    <x v="0"/>
    <d v="2013-09-02T00:00:00"/>
    <x v="21"/>
    <x v="2"/>
    <x v="4"/>
    <x v="0"/>
    <d v="2013-09-03T00:00:00"/>
    <x v="2"/>
    <x v="5"/>
    <x v="0"/>
    <x v="0"/>
    <m/>
  </r>
  <r>
    <n v="1496"/>
    <s v="Activación de Minutos - 94691452"/>
    <s v="Ramirez Vergara, Joseline, CAM"/>
    <d v="2013-08-30T00:00:00"/>
    <x v="0"/>
    <d v="2013-08-30T00:00:00"/>
    <x v="23"/>
    <x v="2"/>
    <x v="4"/>
    <x v="0"/>
    <d v="2013-09-02T00:00:00"/>
    <x v="2"/>
    <x v="5"/>
    <x v="0"/>
    <x v="0"/>
    <m/>
  </r>
  <r>
    <n v="1495"/>
    <s v="Alta Estación de Trabajo"/>
    <s v="Técnico Mesa de Ayuda, Externo"/>
    <d v="2013-08-30T00:00:00"/>
    <x v="0"/>
    <d v="2013-08-30T00:00:00"/>
    <x v="0"/>
    <x v="2"/>
    <x v="4"/>
    <x v="0"/>
    <d v="2013-09-02T00:00:00"/>
    <x v="2"/>
    <x v="5"/>
    <x v="0"/>
    <x v="0"/>
    <m/>
  </r>
  <r>
    <n v="1494"/>
    <s v="DND Activo - Anexo 2389 7463"/>
    <s v="Caniullan Melin, Roman Ignacio, CAM"/>
    <d v="2013-08-30T00:00:00"/>
    <x v="0"/>
    <d v="2013-08-30T00:00:00"/>
    <x v="2"/>
    <x v="2"/>
    <x v="4"/>
    <x v="0"/>
    <d v="2013-09-02T00:00:00"/>
    <x v="2"/>
    <x v="5"/>
    <x v="0"/>
    <x v="0"/>
    <m/>
  </r>
  <r>
    <n v="1493"/>
    <s v="Requerimiento en Facturacion AR ( Facturas Con Retenciones) "/>
    <s v="Berrios Ortiz, Elias Eduardo, CAM"/>
    <d v="2013-08-28T00:00:00"/>
    <x v="0"/>
    <d v="2013-08-28T00:00:00"/>
    <x v="5"/>
    <x v="2"/>
    <x v="4"/>
    <x v="0"/>
    <d v="2013-08-29T00:00:00"/>
    <x v="2"/>
    <x v="6"/>
    <x v="2"/>
    <x v="0"/>
    <m/>
  </r>
  <r>
    <n v="1492"/>
    <s v="Acceso PyC Chile - PyC Corp."/>
    <s v="Brantt Zumarán, Claudia Andrea, CAM"/>
    <d v="2013-08-28T00:00:00"/>
    <x v="0"/>
    <d v="2013-08-28T00:00:00"/>
    <x v="7"/>
    <x v="2"/>
    <x v="4"/>
    <x v="0"/>
    <d v="2013-08-29T00:00:00"/>
    <x v="2"/>
    <x v="6"/>
    <x v="2"/>
    <x v="0"/>
    <m/>
  </r>
  <r>
    <n v="1491"/>
    <s v="TICKET 757717 - AD REGISTRO DE HOST"/>
    <s v="Técnico Mesa de Ayuda, Externo"/>
    <d v="2013-08-28T00:00:00"/>
    <x v="0"/>
    <d v="2013-08-28T00:00:00"/>
    <x v="0"/>
    <x v="2"/>
    <x v="4"/>
    <x v="0"/>
    <d v="2013-08-29T00:00:00"/>
    <x v="2"/>
    <x v="6"/>
    <x v="2"/>
    <x v="0"/>
    <m/>
  </r>
  <r>
    <n v="1490"/>
    <s v="Plan de Datos - Abonado 63090409"/>
    <s v="Brantt Zumarán, Claudia Andrea, CAM"/>
    <d v="2013-08-28T00:00:00"/>
    <x v="0"/>
    <d v="2013-08-28T00:00:00"/>
    <x v="23"/>
    <x v="2"/>
    <x v="4"/>
    <x v="0"/>
    <d v="2013-08-29T00:00:00"/>
    <x v="2"/>
    <x v="6"/>
    <x v="2"/>
    <x v="0"/>
    <m/>
  </r>
  <r>
    <n v="1489"/>
    <s v="Alta Estación de Trabajo"/>
    <s v="Técnico Mesa de Ayuda, Externo"/>
    <d v="2013-08-27T00:00:00"/>
    <x v="0"/>
    <d v="2013-08-27T00:00:00"/>
    <x v="0"/>
    <x v="2"/>
    <x v="4"/>
    <x v="0"/>
    <d v="2013-08-28T00:00:00"/>
    <x v="2"/>
    <x v="6"/>
    <x v="2"/>
    <x v="0"/>
    <m/>
  </r>
  <r>
    <n v="1488"/>
    <s v="Solicitud de nueva impresora para Tarapacá 934 piso 2, para reemplazo de equipo SPC430"/>
    <s v="Escobar Chacon, Juan Pablo, CAM"/>
    <d v="2013-08-27T00:00:00"/>
    <x v="0"/>
    <d v="2013-08-27T00:00:00"/>
    <x v="3"/>
    <x v="2"/>
    <x v="4"/>
    <x v="0"/>
    <d v="2013-08-28T00:00:00"/>
    <x v="2"/>
    <x v="6"/>
    <x v="2"/>
    <x v="0"/>
    <m/>
  </r>
  <r>
    <n v="1487"/>
    <s v="Plataformar Notebook - E&amp;P EJTR"/>
    <s v="Espinosa Elguezabal, Luis Miguel, CAM"/>
    <d v="2013-08-27T00:00:00"/>
    <x v="0"/>
    <d v="2013-08-27T00:00:00"/>
    <x v="25"/>
    <x v="2"/>
    <x v="4"/>
    <x v="1"/>
    <d v="2013-08-30T00:00:00"/>
    <x v="2"/>
    <x v="6"/>
    <x v="2"/>
    <x v="0"/>
    <m/>
  </r>
  <r>
    <n v="1486"/>
    <s v="Sharepoint, y solicitudes de boletas de garantía"/>
    <s v="Peña Caceres, Gabriela, CAM"/>
    <d v="2013-08-27T00:00:00"/>
    <x v="0"/>
    <d v="2013-08-27T00:00:00"/>
    <x v="7"/>
    <x v="2"/>
    <x v="4"/>
    <x v="0"/>
    <d v="2013-08-28T00:00:00"/>
    <x v="2"/>
    <x v="6"/>
    <x v="2"/>
    <x v="0"/>
    <m/>
  </r>
  <r>
    <n v="1485"/>
    <s v="Alta Estación de Trabajo"/>
    <s v="Técnico Mesa de Ayuda, Externo"/>
    <d v="2013-08-27T00:00:00"/>
    <x v="0"/>
    <d v="2013-08-27T00:00:00"/>
    <x v="0"/>
    <x v="2"/>
    <x v="4"/>
    <x v="0"/>
    <d v="2013-08-28T00:00:00"/>
    <x v="2"/>
    <x v="6"/>
    <x v="2"/>
    <x v="0"/>
    <m/>
  </r>
  <r>
    <n v="1484"/>
    <s v="Alta Estación de Trabajo"/>
    <s v="Técnico Mesa de Ayuda, Externo"/>
    <d v="2013-08-27T00:00:00"/>
    <x v="0"/>
    <d v="2013-08-27T00:00:00"/>
    <x v="0"/>
    <x v="2"/>
    <x v="4"/>
    <x v="0"/>
    <d v="2013-08-28T00:00:00"/>
    <x v="2"/>
    <x v="6"/>
    <x v="2"/>
    <x v="0"/>
    <m/>
  </r>
  <r>
    <n v="1483"/>
    <s v="Alta Estación de Trabajo"/>
    <s v="Técnico Mesa de Ayuda, Externo"/>
    <d v="2013-08-27T00:00:00"/>
    <x v="0"/>
    <d v="2013-08-27T00:00:00"/>
    <x v="0"/>
    <x v="2"/>
    <x v="4"/>
    <x v="0"/>
    <d v="2013-08-28T00:00:00"/>
    <x v="2"/>
    <x v="6"/>
    <x v="2"/>
    <x v="0"/>
    <m/>
  </r>
  <r>
    <n v="1482"/>
    <s v="Problemas para recibir correos"/>
    <s v="Messenger Masot, Ingrid, CAM"/>
    <d v="2013-08-27T00:00:00"/>
    <x v="2"/>
    <d v="2013-08-27T00:00:00"/>
    <x v="0"/>
    <x v="2"/>
    <x v="4"/>
    <x v="0"/>
    <d v="2013-08-28T00:00:00"/>
    <x v="2"/>
    <x v="6"/>
    <x v="2"/>
    <x v="0"/>
    <m/>
  </r>
  <r>
    <n v="1481"/>
    <s v="Solicito atención servico técnico para impresora"/>
    <s v="Schmidt Contreras, Ingrid Angélica, CAM"/>
    <d v="2013-08-26T00:00:00"/>
    <x v="0"/>
    <d v="2013-08-26T00:00:00"/>
    <x v="3"/>
    <x v="2"/>
    <x v="4"/>
    <x v="0"/>
    <d v="2013-08-27T00:00:00"/>
    <x v="2"/>
    <x v="6"/>
    <x v="2"/>
    <x v="0"/>
    <m/>
  </r>
  <r>
    <n v="1480"/>
    <s v="Problemas acceso Oracle - Oracle Produccion"/>
    <s v="Bodega Carlos Silva Vildosola, EXTERNO"/>
    <d v="2013-08-26T00:00:00"/>
    <x v="0"/>
    <d v="2013-08-26T00:00:00"/>
    <x v="5"/>
    <x v="2"/>
    <x v="4"/>
    <x v="0"/>
    <d v="2013-08-27T00:00:00"/>
    <x v="2"/>
    <x v="6"/>
    <x v="2"/>
    <x v="0"/>
    <m/>
  </r>
  <r>
    <n v="1479"/>
    <s v="Teléfono con Falla"/>
    <s v="Morales Diaz, Mauricio Enrique, CAM"/>
    <d v="2013-08-26T00:00:00"/>
    <x v="0"/>
    <d v="2013-08-26T00:00:00"/>
    <x v="12"/>
    <x v="2"/>
    <x v="4"/>
    <x v="3"/>
    <d v="2013-09-04T00:00:00"/>
    <x v="2"/>
    <x v="5"/>
    <x v="0"/>
    <x v="0"/>
    <m/>
  </r>
  <r>
    <n v="1478"/>
    <s v="Salvapantalla - 80 GyM "/>
    <s v="Meza Madariaga, Daniella Fernanda, CAM"/>
    <d v="2013-08-26T00:00:00"/>
    <x v="0"/>
    <d v="2013-08-26T00:00:00"/>
    <x v="15"/>
    <x v="2"/>
    <x v="4"/>
    <x v="4"/>
    <d v="2014-01-23T00:00:00"/>
    <x v="0"/>
    <x v="7"/>
    <x v="3"/>
    <x v="0"/>
    <m/>
  </r>
  <r>
    <n v="1477"/>
    <s v="configurar impresora oficina señor Winkler"/>
    <s v="Caraa Carraha, Paula, CAM"/>
    <d v="2013-08-26T00:00:00"/>
    <x v="0"/>
    <d v="2013-08-26T00:00:00"/>
    <x v="8"/>
    <x v="2"/>
    <x v="4"/>
    <x v="0"/>
    <d v="2013-08-27T00:00:00"/>
    <x v="2"/>
    <x v="6"/>
    <x v="2"/>
    <x v="0"/>
    <m/>
  </r>
  <r>
    <n v="1476"/>
    <s v="PROBLEMAS CON TELEFONO"/>
    <s v="Castro Mery,Yeimei, CAM"/>
    <d v="2013-08-26T00:00:00"/>
    <x v="0"/>
    <d v="2013-08-26T00:00:00"/>
    <x v="2"/>
    <x v="2"/>
    <x v="4"/>
    <x v="0"/>
    <d v="2013-08-27T00:00:00"/>
    <x v="2"/>
    <x v="6"/>
    <x v="2"/>
    <x v="0"/>
    <m/>
  </r>
  <r>
    <n v="1475"/>
    <s v="Configurar Perfil - Admin SIOT"/>
    <s v="Gomez Rosales, Hector Ricardo, CAM"/>
    <d v="2013-08-27T00:00:00"/>
    <x v="0"/>
    <d v="2013-08-27T00:00:00"/>
    <x v="25"/>
    <x v="2"/>
    <x v="4"/>
    <x v="1"/>
    <d v="2013-08-30T00:00:00"/>
    <x v="2"/>
    <x v="6"/>
    <x v="2"/>
    <x v="0"/>
    <m/>
  </r>
  <r>
    <n v="1474"/>
    <s v="RE: REQ00018143 : Clave Oracle antiguo"/>
    <s v="Andrade Escobar, Agustina Mabel, CAM"/>
    <d v="2013-08-27T00:00:00"/>
    <x v="0"/>
    <d v="2013-08-27T00:00:00"/>
    <x v="5"/>
    <x v="2"/>
    <x v="4"/>
    <x v="0"/>
    <d v="2013-08-28T00:00:00"/>
    <x v="2"/>
    <x v="6"/>
    <x v="2"/>
    <x v="0"/>
    <m/>
  </r>
  <r>
    <n v="1473"/>
    <s v="Usuario Bloqueado"/>
    <s v="Fuentes Chandia, Patricio Humberto, CAM"/>
    <d v="2013-08-27T00:00:00"/>
    <x v="0"/>
    <d v="2013-08-27T00:00:00"/>
    <x v="0"/>
    <x v="2"/>
    <x v="4"/>
    <x v="0"/>
    <d v="2013-08-28T00:00:00"/>
    <x v="2"/>
    <x v="6"/>
    <x v="2"/>
    <x v="0"/>
    <m/>
  </r>
  <r>
    <n v="1472"/>
    <s v="TRANSFORMADOR DE TELEFONO  7873"/>
    <s v="Carpintero Bravo, Ruben Antonio, CAM"/>
    <d v="2013-08-27T00:00:00"/>
    <x v="0"/>
    <d v="2013-08-27T00:00:00"/>
    <x v="2"/>
    <x v="2"/>
    <x v="4"/>
    <x v="0"/>
    <d v="2013-08-28T00:00:00"/>
    <x v="2"/>
    <x v="6"/>
    <x v="2"/>
    <x v="0"/>
    <m/>
  </r>
  <r>
    <n v="1471"/>
    <s v="Creación de Rol"/>
    <s v="Gomez Rosales, Hector Ricardo, CAM"/>
    <d v="2013-08-26T00:00:00"/>
    <x v="0"/>
    <d v="2013-08-26T00:00:00"/>
    <x v="0"/>
    <x v="2"/>
    <x v="4"/>
    <x v="0"/>
    <d v="2013-08-27T00:00:00"/>
    <x v="2"/>
    <x v="6"/>
    <x v="2"/>
    <x v="0"/>
    <m/>
  </r>
  <r>
    <n v="1470"/>
    <s v="sin anexo"/>
    <s v="Reyes Castro, Esteban Javier, EXTERNO"/>
    <d v="2013-08-26T00:00:00"/>
    <x v="0"/>
    <d v="2013-08-26T00:00:00"/>
    <x v="2"/>
    <x v="2"/>
    <x v="4"/>
    <x v="0"/>
    <d v="2013-08-27T00:00:00"/>
    <x v="2"/>
    <x v="6"/>
    <x v="2"/>
    <x v="0"/>
    <m/>
  </r>
  <r>
    <n v="1469"/>
    <s v="PROBLEMAS DE INTERNET"/>
    <s v="Castro Moreno, Claudio Francisco, CAM"/>
    <d v="2013-08-26T00:00:00"/>
    <x v="0"/>
    <d v="2013-08-26T00:00:00"/>
    <x v="24"/>
    <x v="2"/>
    <x v="4"/>
    <x v="0"/>
    <d v="2013-08-27T00:00:00"/>
    <x v="2"/>
    <x v="6"/>
    <x v="2"/>
    <x v="0"/>
    <m/>
  </r>
  <r>
    <n v="1468"/>
    <s v="Minutos celular"/>
    <s v="Gonzalez Parra, Sergio Alberto, CAM"/>
    <d v="2013-08-26T00:00:00"/>
    <x v="0"/>
    <d v="2013-08-26T00:00:00"/>
    <x v="23"/>
    <x v="2"/>
    <x v="4"/>
    <x v="0"/>
    <d v="2013-08-27T00:00:00"/>
    <x v="2"/>
    <x v="6"/>
    <x v="2"/>
    <x v="0"/>
    <m/>
  </r>
  <r>
    <n v="1467"/>
    <s v="Solicitud mouse y teclado"/>
    <s v="Brantt Zumarán, Claudia Andrea, CAM"/>
    <d v="2013-08-26T00:00:00"/>
    <x v="0"/>
    <d v="2013-08-26T00:00:00"/>
    <x v="28"/>
    <x v="2"/>
    <x v="4"/>
    <x v="0"/>
    <d v="2013-08-27T00:00:00"/>
    <x v="2"/>
    <x v="6"/>
    <x v="2"/>
    <x v="0"/>
    <m/>
  </r>
  <r>
    <n v="1466"/>
    <s v="Activación de Minutos "/>
    <s v="Ramirez Vergara, Joseline, CAM"/>
    <d v="2013-08-26T00:00:00"/>
    <x v="0"/>
    <d v="2013-08-26T00:00:00"/>
    <x v="23"/>
    <x v="2"/>
    <x v="4"/>
    <x v="0"/>
    <d v="2013-08-27T00:00:00"/>
    <x v="2"/>
    <x v="6"/>
    <x v="2"/>
    <x v="0"/>
    <m/>
  </r>
  <r>
    <n v="1465"/>
    <s v="Roaming 94691367"/>
    <s v="Segovia Manzur, Hector Eduardo, CAM"/>
    <d v="2013-08-26T00:00:00"/>
    <x v="0"/>
    <d v="2013-08-26T00:00:00"/>
    <x v="18"/>
    <x v="2"/>
    <x v="4"/>
    <x v="0"/>
    <d v="2013-08-27T00:00:00"/>
    <x v="2"/>
    <x v="6"/>
    <x v="2"/>
    <x v="0"/>
    <m/>
  </r>
  <r>
    <n v="1464"/>
    <s v="Baja Cuenta Corporativa"/>
    <s v="Cortez Flores, Gerson Eduardo, CAM"/>
    <d v="2013-08-23T00:00:00"/>
    <x v="0"/>
    <d v="2013-08-23T00:00:00"/>
    <x v="0"/>
    <x v="2"/>
    <x v="4"/>
    <x v="0"/>
    <d v="2013-08-26T00:00:00"/>
    <x v="2"/>
    <x v="6"/>
    <x v="2"/>
    <x v="0"/>
    <m/>
  </r>
  <r>
    <n v="1463"/>
    <s v="Folio APN CAM - Movistar"/>
    <s v="Pavez Nuñez, Walter, CAM"/>
    <d v="2013-08-23T00:00:00"/>
    <x v="0"/>
    <d v="2013-08-23T00:00:00"/>
    <x v="5"/>
    <x v="2"/>
    <x v="4"/>
    <x v="0"/>
    <d v="2013-08-26T00:00:00"/>
    <x v="2"/>
    <x v="6"/>
    <x v="2"/>
    <x v="0"/>
    <m/>
  </r>
  <r>
    <n v="1462"/>
    <s v="sincronización correos señor Winkler en Iphone"/>
    <s v="Caraa Carraha, Paula, CAM"/>
    <d v="2013-08-23T00:00:00"/>
    <x v="0"/>
    <d v="2013-08-23T00:00:00"/>
    <x v="23"/>
    <x v="2"/>
    <x v="4"/>
    <x v="0"/>
    <d v="2013-08-26T00:00:00"/>
    <x v="2"/>
    <x v="6"/>
    <x v="2"/>
    <x v="0"/>
    <m/>
  </r>
  <r>
    <n v="1461"/>
    <s v="Alta Estación de Trabajo"/>
    <s v="Técnico Mesa de Ayuda, Externo"/>
    <d v="2013-08-23T00:00:00"/>
    <x v="0"/>
    <d v="2013-08-23T00:00:00"/>
    <x v="0"/>
    <x v="2"/>
    <x v="4"/>
    <x v="0"/>
    <d v="2013-08-26T00:00:00"/>
    <x v="2"/>
    <x v="6"/>
    <x v="2"/>
    <x v="0"/>
    <m/>
  </r>
  <r>
    <n v="1460"/>
    <s v="Instalación Nuevo Equipo"/>
    <s v="Dossi Muñoz, Carolina, CAM"/>
    <d v="2013-08-23T00:00:00"/>
    <x v="0"/>
    <d v="2013-08-23T00:00:00"/>
    <x v="25"/>
    <x v="2"/>
    <x v="4"/>
    <x v="1"/>
    <d v="2013-08-28T00:00:00"/>
    <x v="2"/>
    <x v="6"/>
    <x v="2"/>
    <x v="0"/>
    <m/>
  </r>
  <r>
    <n v="1459"/>
    <s v="Solicitud Mantención para impresora Ricoh"/>
    <s v="Banda Maulen, Luis Amable, CAM"/>
    <d v="2013-08-22T00:00:00"/>
    <x v="0"/>
    <d v="2013-08-22T00:00:00"/>
    <x v="3"/>
    <x v="2"/>
    <x v="4"/>
    <x v="0"/>
    <d v="2013-08-23T00:00:00"/>
    <x v="2"/>
    <x v="8"/>
    <x v="2"/>
    <x v="0"/>
    <m/>
  </r>
  <r>
    <n v="1458"/>
    <s v="Lentitud de red"/>
    <s v="Canales Cardenas, Juan Carlos, CAM"/>
    <d v="2013-08-22T00:00:00"/>
    <x v="0"/>
    <d v="2013-08-22T00:00:00"/>
    <x v="5"/>
    <x v="2"/>
    <x v="4"/>
    <x v="0"/>
    <d v="2013-08-23T00:00:00"/>
    <x v="2"/>
    <x v="8"/>
    <x v="2"/>
    <x v="0"/>
    <m/>
  </r>
  <r>
    <n v="1457"/>
    <s v="Configurar Telefono IP Yealink T26P - Anexo 7345"/>
    <s v="Escobar Chacon, Juan Pablo, CAM"/>
    <d v="2013-08-22T00:00:00"/>
    <x v="0"/>
    <d v="2013-08-22T00:00:00"/>
    <x v="2"/>
    <x v="2"/>
    <x v="4"/>
    <x v="0"/>
    <d v="2013-08-23T00:00:00"/>
    <x v="2"/>
    <x v="8"/>
    <x v="2"/>
    <x v="0"/>
    <m/>
  </r>
  <r>
    <n v="1456"/>
    <s v="solicitud"/>
    <s v="Pavez Nuñez, Walter, CAM"/>
    <d v="2013-08-21T00:00:00"/>
    <x v="0"/>
    <d v="2013-08-21T00:00:00"/>
    <x v="15"/>
    <x v="2"/>
    <x v="4"/>
    <x v="4"/>
    <d v="2014-01-20T00:00:00"/>
    <x v="0"/>
    <x v="7"/>
    <x v="3"/>
    <x v="0"/>
    <m/>
  </r>
  <r>
    <n v="1455"/>
    <s v="Alta Estación de Trabajo"/>
    <s v="Técnico Mesa de Ayuda, Externo"/>
    <d v="2013-08-21T00:00:00"/>
    <x v="0"/>
    <d v="2013-08-21T00:00:00"/>
    <x v="0"/>
    <x v="2"/>
    <x v="4"/>
    <x v="0"/>
    <d v="2013-08-22T00:00:00"/>
    <x v="2"/>
    <x v="8"/>
    <x v="2"/>
    <x v="0"/>
    <m/>
  </r>
  <r>
    <n v="1454"/>
    <s v="Servicio NEM PRO - Habilitar"/>
    <s v="Bulnes Vergara, Marco Aurelio, CAM"/>
    <d v="2013-08-21T00:00:00"/>
    <x v="0"/>
    <d v="2013-08-21T00:00:00"/>
    <x v="23"/>
    <x v="2"/>
    <x v="4"/>
    <x v="0"/>
    <d v="2013-08-22T00:00:00"/>
    <x v="2"/>
    <x v="8"/>
    <x v="2"/>
    <x v="0"/>
    <m/>
  </r>
  <r>
    <n v="1453"/>
    <s v="Solicitud Nueva Impresora A3"/>
    <s v="Escobar Chacon, Juan Pablo, CAM"/>
    <d v="2013-08-21T00:00:00"/>
    <x v="0"/>
    <d v="2013-08-21T00:00:00"/>
    <x v="22"/>
    <x v="2"/>
    <x v="4"/>
    <x v="6"/>
    <d v="2013-08-28T00:00:00"/>
    <x v="2"/>
    <x v="6"/>
    <x v="2"/>
    <x v="0"/>
    <m/>
  </r>
  <r>
    <n v="1452"/>
    <s v="punto de red "/>
    <s v="Pardo Paez, Samuel Enrique, CAM"/>
    <d v="2013-08-21T00:00:00"/>
    <x v="0"/>
    <d v="2013-08-21T00:00:00"/>
    <x v="19"/>
    <x v="2"/>
    <x v="4"/>
    <x v="1"/>
    <d v="2013-08-26T00:00:00"/>
    <x v="2"/>
    <x v="6"/>
    <x v="2"/>
    <x v="0"/>
    <m/>
  </r>
  <r>
    <n v="1451"/>
    <s v="Roaming"/>
    <s v="Espinoza Morral, Sergio Rodrigo, CAM"/>
    <d v="2013-08-21T00:00:00"/>
    <x v="0"/>
    <d v="2013-08-21T00:00:00"/>
    <x v="18"/>
    <x v="2"/>
    <x v="4"/>
    <x v="0"/>
    <d v="2013-08-22T00:00:00"/>
    <x v="2"/>
    <x v="8"/>
    <x v="2"/>
    <x v="0"/>
    <m/>
  </r>
  <r>
    <n v="1450"/>
    <s v="Cambio de puesto"/>
    <s v="Elgueta Rojas, Deborah Lisset, CAM"/>
    <d v="2013-08-20T00:00:00"/>
    <x v="0"/>
    <d v="2013-08-20T00:00:00"/>
    <x v="15"/>
    <x v="2"/>
    <x v="4"/>
    <x v="4"/>
    <d v="2014-01-17T00:00:00"/>
    <x v="0"/>
    <x v="40"/>
    <x v="3"/>
    <x v="0"/>
    <m/>
  </r>
  <r>
    <n v="1449"/>
    <s v="Habilitación de Teléfono"/>
    <s v="Leiva Cortazar, Edgardo Andres, CAM"/>
    <d v="2013-08-21T00:00:00"/>
    <x v="0"/>
    <d v="2013-08-21T00:00:00"/>
    <x v="2"/>
    <x v="2"/>
    <x v="4"/>
    <x v="0"/>
    <d v="2013-08-22T00:00:00"/>
    <x v="2"/>
    <x v="8"/>
    <x v="2"/>
    <x v="0"/>
    <m/>
  </r>
  <r>
    <n v="1448"/>
    <s v="Habilitación de Teléfono"/>
    <s v="Díaz Salazar, Oscar Abel, CAM"/>
    <d v="2013-08-21T00:00:00"/>
    <x v="0"/>
    <d v="2013-08-21T00:00:00"/>
    <x v="2"/>
    <x v="2"/>
    <x v="4"/>
    <x v="0"/>
    <d v="2013-08-22T00:00:00"/>
    <x v="2"/>
    <x v="8"/>
    <x v="2"/>
    <x v="0"/>
    <m/>
  </r>
  <r>
    <n v="1447"/>
    <s v="Configurar Perfil - NTB Frontel"/>
    <s v="Muñoz Contreras, Raul, CAM"/>
    <d v="2013-08-21T00:00:00"/>
    <x v="0"/>
    <d v="2013-08-21T00:00:00"/>
    <x v="25"/>
    <x v="2"/>
    <x v="4"/>
    <x v="1"/>
    <d v="2013-08-26T00:00:00"/>
    <x v="2"/>
    <x v="6"/>
    <x v="2"/>
    <x v="0"/>
    <m/>
  </r>
  <r>
    <n v="1446"/>
    <s v="Configurar Perfil - NTB Frontel"/>
    <s v="Muñoz Contreras, Raul, CAM"/>
    <d v="2013-08-21T00:00:00"/>
    <x v="0"/>
    <d v="2013-08-21T00:00:00"/>
    <x v="25"/>
    <x v="2"/>
    <x v="4"/>
    <x v="1"/>
    <d v="2013-08-26T00:00:00"/>
    <x v="2"/>
    <x v="6"/>
    <x v="2"/>
    <x v="0"/>
    <m/>
  </r>
  <r>
    <n v="1445"/>
    <s v="Plataformado - Notebook Frontel"/>
    <s v="Muñoz Contreras, Raul, CAM"/>
    <d v="2013-08-21T00:00:00"/>
    <x v="0"/>
    <d v="2013-08-21T00:00:00"/>
    <x v="25"/>
    <x v="2"/>
    <x v="4"/>
    <x v="1"/>
    <d v="2013-08-26T00:00:00"/>
    <x v="2"/>
    <x v="6"/>
    <x v="2"/>
    <x v="0"/>
    <m/>
  </r>
  <r>
    <n v="1444"/>
    <s v="ecurso en Red - Carpeta Contratistas : JUAN LUIS CORONADO : 12.628.658-9"/>
    <s v="Coronado Nuñez, Juan Luis, CAM"/>
    <d v="2013-08-21T00:00:00"/>
    <x v="0"/>
    <d v="2013-08-21T00:00:00"/>
    <x v="7"/>
    <x v="2"/>
    <x v="4"/>
    <x v="0"/>
    <d v="2013-08-22T00:00:00"/>
    <x v="2"/>
    <x v="8"/>
    <x v="2"/>
    <x v="0"/>
    <m/>
  </r>
  <r>
    <n v="1443"/>
    <s v="Instalación y Movimiento Usuario Tarapacá"/>
    <s v="Diaz Castro, Olivier Guillermo, CAM"/>
    <d v="2013-08-21T00:00:00"/>
    <x v="0"/>
    <d v="2013-08-21T00:00:00"/>
    <x v="0"/>
    <x v="2"/>
    <x v="4"/>
    <x v="0"/>
    <d v="2013-08-22T00:00:00"/>
    <x v="2"/>
    <x v="8"/>
    <x v="2"/>
    <x v="0"/>
    <m/>
  </r>
  <r>
    <n v="1442"/>
    <s v="Alta Estación de Trabajo"/>
    <s v="Técnico Mesa de Ayuda, Externo"/>
    <d v="2013-08-21T00:00:00"/>
    <x v="0"/>
    <d v="2013-08-21T00:00:00"/>
    <x v="0"/>
    <x v="2"/>
    <x v="4"/>
    <x v="0"/>
    <d v="2013-08-22T00:00:00"/>
    <x v="2"/>
    <x v="8"/>
    <x v="2"/>
    <x v="0"/>
    <m/>
  </r>
  <r>
    <n v="1441"/>
    <s v="acceso a web"/>
    <s v="Pavez Nuñez, Walter, CAM"/>
    <d v="2013-08-21T00:00:00"/>
    <x v="0"/>
    <d v="2013-08-21T00:00:00"/>
    <x v="7"/>
    <x v="2"/>
    <x v="4"/>
    <x v="0"/>
    <d v="2013-08-22T00:00:00"/>
    <x v="2"/>
    <x v="8"/>
    <x v="2"/>
    <x v="0"/>
    <m/>
  </r>
  <r>
    <n v="1440"/>
    <s v="solicitud acceso - servicio traducción google"/>
    <s v="Mujica Bascuñan, Alonso, CAM"/>
    <d v="2013-08-21T00:00:00"/>
    <x v="0"/>
    <d v="2013-08-22T00:00:00"/>
    <x v="7"/>
    <x v="2"/>
    <x v="4"/>
    <x v="0"/>
    <d v="2013-08-22T00:00:00"/>
    <x v="2"/>
    <x v="8"/>
    <x v="2"/>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2" cacheId="12"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103:D122" firstHeaderRow="1" firstDataRow="2" firstDataCol="1"/>
  <pivotFields count="16">
    <pivotField showAll="0"/>
    <pivotField showAll="0"/>
    <pivotField showAll="0"/>
    <pivotField showAll="0"/>
    <pivotField showAll="0"/>
    <pivotField showAll="0"/>
    <pivotField showAll="0"/>
    <pivotField axis="axisCol" showAll="0">
      <items count="4">
        <item h="1" x="2"/>
        <item x="1"/>
        <item x="0"/>
        <item t="default"/>
      </items>
    </pivotField>
    <pivotField showAll="0" defaultSubtotal="0"/>
    <pivotField showAll="0"/>
    <pivotField showAll="0"/>
    <pivotField axis="axisRow" showAll="0">
      <items count="4">
        <item x="2"/>
        <item x="0"/>
        <item x="1"/>
        <item t="default"/>
      </items>
    </pivotField>
    <pivotField showAll="0"/>
    <pivotField axis="axisRow" showAll="0">
      <items count="13">
        <item x="3"/>
        <item x="1"/>
        <item x="9"/>
        <item x="8"/>
        <item x="6"/>
        <item x="5"/>
        <item x="4"/>
        <item x="2"/>
        <item x="0"/>
        <item x="7"/>
        <item x="11"/>
        <item x="10"/>
        <item t="default"/>
      </items>
    </pivotField>
    <pivotField dataField="1" showAll="0"/>
    <pivotField showAll="0"/>
  </pivotFields>
  <rowFields count="2">
    <field x="11"/>
    <field x="13"/>
  </rowFields>
  <rowItems count="18">
    <i>
      <x/>
    </i>
    <i r="1">
      <x v="9"/>
    </i>
    <i r="1">
      <x v="10"/>
    </i>
    <i>
      <x v="1"/>
    </i>
    <i r="1">
      <x/>
    </i>
    <i r="1">
      <x v="1"/>
    </i>
    <i r="1">
      <x v="2"/>
    </i>
    <i r="1">
      <x v="3"/>
    </i>
    <i r="1">
      <x v="4"/>
    </i>
    <i r="1">
      <x v="5"/>
    </i>
    <i r="1">
      <x v="6"/>
    </i>
    <i r="1">
      <x v="7"/>
    </i>
    <i r="1">
      <x v="8"/>
    </i>
    <i r="1">
      <x v="9"/>
    </i>
    <i>
      <x v="2"/>
    </i>
    <i r="1">
      <x/>
    </i>
    <i r="1">
      <x v="1"/>
    </i>
    <i t="grand">
      <x/>
    </i>
  </rowItems>
  <colFields count="1">
    <field x="7"/>
  </colFields>
  <colItems count="3">
    <i>
      <x v="1"/>
    </i>
    <i>
      <x v="2"/>
    </i>
    <i t="grand">
      <x/>
    </i>
  </colItems>
  <dataFields count="1">
    <dataField name="Cuenta de Cumplimiento" fld="14" subtotal="count" baseField="0"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Tabla dinámica3" cacheId="12"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6">
  <location ref="A80:D98" firstHeaderRow="1" firstDataRow="2" firstDataCol="1" rowPageCount="2" colPageCount="1"/>
  <pivotFields count="16">
    <pivotField dataField="1" showAll="0"/>
    <pivotField showAll="0"/>
    <pivotField showAll="0"/>
    <pivotField showAll="0"/>
    <pivotField axis="axisPage" multipleItemSelectionAllowed="1" showAll="0">
      <items count="8">
        <item x="1"/>
        <item x="0"/>
        <item x="2"/>
        <item h="1" m="1" x="6"/>
        <item h="1" m="1" x="4"/>
        <item h="1" m="1" x="5"/>
        <item h="1" m="1" x="3"/>
        <item t="default"/>
      </items>
    </pivotField>
    <pivotField showAll="0"/>
    <pivotField showAll="0"/>
    <pivotField showAll="0" defaultSubtotal="0"/>
    <pivotField showAll="0" defaultSubtotal="0"/>
    <pivotField axis="axisPage" multipleItemSelectionAllowed="1" showAll="0">
      <items count="8">
        <item x="0"/>
        <item x="1"/>
        <item x="5"/>
        <item x="6"/>
        <item x="3"/>
        <item x="2"/>
        <item h="1" x="4"/>
        <item t="default"/>
      </items>
    </pivotField>
    <pivotField showAll="0"/>
    <pivotField axis="axisRow" showAll="0" sortType="ascending">
      <items count="4">
        <item x="2"/>
        <item x="0"/>
        <item x="1"/>
        <item t="default"/>
      </items>
    </pivotField>
    <pivotField showAll="0" sortType="ascending"/>
    <pivotField axis="axisRow" showAll="0" sortType="ascending" defaultSubtotal="0">
      <items count="12">
        <item x="3"/>
        <item x="1"/>
        <item x="9"/>
        <item x="8"/>
        <item x="6"/>
        <item x="5"/>
        <item x="4"/>
        <item x="2"/>
        <item x="0"/>
        <item x="7"/>
        <item x="11"/>
        <item x="10"/>
      </items>
    </pivotField>
    <pivotField axis="axisCol" showAll="0">
      <items count="7">
        <item x="0"/>
        <item h="1" m="1" x="5"/>
        <item x="3"/>
        <item h="1" x="1"/>
        <item h="1" x="2"/>
        <item h="1" m="1" x="4"/>
        <item t="default"/>
      </items>
    </pivotField>
    <pivotField showAll="0"/>
  </pivotFields>
  <rowFields count="2">
    <field x="11"/>
    <field x="13"/>
  </rowFields>
  <rowItems count="17">
    <i>
      <x/>
    </i>
    <i r="1">
      <x v="7"/>
    </i>
    <i r="1">
      <x v="8"/>
    </i>
    <i r="1">
      <x v="9"/>
    </i>
    <i r="1">
      <x v="10"/>
    </i>
    <i r="1">
      <x v="11"/>
    </i>
    <i>
      <x v="1"/>
    </i>
    <i r="1">
      <x/>
    </i>
    <i r="1">
      <x v="1"/>
    </i>
    <i r="1">
      <x v="2"/>
    </i>
    <i r="1">
      <x v="3"/>
    </i>
    <i r="1">
      <x v="4"/>
    </i>
    <i r="1">
      <x v="5"/>
    </i>
    <i r="1">
      <x v="6"/>
    </i>
    <i r="1">
      <x v="7"/>
    </i>
    <i r="1">
      <x v="8"/>
    </i>
    <i t="grand">
      <x/>
    </i>
  </rowItems>
  <colFields count="1">
    <field x="14"/>
  </colFields>
  <colItems count="3">
    <i>
      <x/>
    </i>
    <i>
      <x v="2"/>
    </i>
    <i t="grand">
      <x/>
    </i>
  </colItems>
  <pageFields count="2">
    <pageField fld="4" hier="-1"/>
    <pageField fld="9" hier="-1"/>
  </pageFields>
  <dataFields count="1">
    <dataField name="Cuenta de ID" fld="0" subtotal="count" baseField="0" baseItem="0"/>
  </dataFields>
  <formats count="9">
    <format dxfId="60">
      <pivotArea type="topRight" dataOnly="0" labelOnly="1" outline="0" fieldPosition="0"/>
    </format>
    <format dxfId="59">
      <pivotArea dataOnly="0" labelOnly="1" fieldPosition="0">
        <references count="1">
          <reference field="14" count="1">
            <x v="2"/>
          </reference>
        </references>
      </pivotArea>
    </format>
    <format dxfId="58">
      <pivotArea dataOnly="0" labelOnly="1" grandCol="1" outline="0" fieldPosition="0"/>
    </format>
    <format dxfId="57">
      <pivotArea type="topRight" dataOnly="0" labelOnly="1" outline="0" fieldPosition="0"/>
    </format>
    <format dxfId="56">
      <pivotArea dataOnly="0" labelOnly="1" fieldPosition="0">
        <references count="1">
          <reference field="14" count="1">
            <x v="0"/>
          </reference>
        </references>
      </pivotArea>
    </format>
    <format dxfId="55">
      <pivotArea dataOnly="0" labelOnly="1" fieldPosition="0">
        <references count="1">
          <reference field="14" count="0"/>
        </references>
      </pivotArea>
    </format>
    <format dxfId="54">
      <pivotArea dataOnly="0" labelOnly="1" grandCol="1" outline="0" fieldPosition="0"/>
    </format>
    <format dxfId="53">
      <pivotArea outline="0" collapsedLevelsAreSubtotals="1" fieldPosition="0"/>
    </format>
    <format dxfId="52">
      <pivotArea outline="0" collapsedLevelsAreSubtotals="1" fieldPosition="0"/>
    </format>
  </formats>
  <chartFormats count="12">
    <chartFormat chart="2" format="5"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 chart="1" format="6" series="1">
      <pivotArea type="data" outline="0" fieldPosition="0">
        <references count="2">
          <reference field="4294967294" count="1" selected="0">
            <x v="0"/>
          </reference>
          <reference field="1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1" count="1" selected="0">
            <x v="0"/>
          </reference>
        </references>
      </pivotArea>
    </chartFormat>
    <chartFormat chart="3" format="21" series="1">
      <pivotArea type="data" outline="0" fieldPosition="0">
        <references count="2">
          <reference field="4294967294" count="1" selected="0">
            <x v="0"/>
          </reference>
          <reference field="14" count="1" selected="0">
            <x v="0"/>
          </reference>
        </references>
      </pivotArea>
    </chartFormat>
    <chartFormat chart="3" format="24" series="1">
      <pivotArea type="data" outline="0" fieldPosition="0">
        <references count="2">
          <reference field="4294967294" count="1" selected="0">
            <x v="0"/>
          </reference>
          <reference field="14" count="1" selected="0">
            <x v="2"/>
          </reference>
        </references>
      </pivotArea>
    </chartFormat>
    <chartFormat chart="4" format="0" series="1">
      <pivotArea type="data" outline="0" fieldPosition="0">
        <references count="2">
          <reference field="4294967294" count="1" selected="0">
            <x v="0"/>
          </reference>
          <reference field="14" count="1" selected="0">
            <x v="0"/>
          </reference>
        </references>
      </pivotArea>
    </chartFormat>
    <chartFormat chart="4" format="3" series="1">
      <pivotArea type="data" outline="0" fieldPosition="0">
        <references count="2">
          <reference field="4294967294" count="1" selected="0">
            <x v="0"/>
          </reference>
          <reference field="14" count="1" selected="0">
            <x v="2"/>
          </reference>
        </references>
      </pivotArea>
    </chartFormat>
    <chartFormat chart="5" format="0" series="1">
      <pivotArea type="data" outline="0" fieldPosition="0">
        <references count="2">
          <reference field="4294967294" count="1" selected="0">
            <x v="0"/>
          </reference>
          <reference field="14" count="1" selected="0">
            <x v="0"/>
          </reference>
        </references>
      </pivotArea>
    </chartFormat>
    <chartFormat chart="5" format="1"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Tabla dinámica1" cacheId="12"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chartFormat="59">
  <location ref="A6:D49" firstHeaderRow="1" firstDataRow="2" firstDataCol="1" rowPageCount="4" colPageCount="1"/>
  <pivotFields count="16">
    <pivotField dataField="1" showAll="0"/>
    <pivotField showAll="0"/>
    <pivotField showAll="0"/>
    <pivotField showAll="0"/>
    <pivotField axis="axisPage" multipleItemSelectionAllowed="1" showAll="0">
      <items count="8">
        <item x="1"/>
        <item x="0"/>
        <item x="2"/>
        <item h="1" m="1" x="6"/>
        <item h="1" m="1" x="4"/>
        <item m="1" x="5"/>
        <item h="1" m="1" x="3"/>
        <item t="default"/>
      </items>
    </pivotField>
    <pivotField showAll="0"/>
    <pivotField axis="axisPage" multipleItemSelectionAllowed="1" showAll="0">
      <items count="32">
        <item x="20"/>
        <item x="17"/>
        <item x="12"/>
        <item x="6"/>
        <item x="9"/>
        <item x="22"/>
        <item x="2"/>
        <item x="21"/>
        <item x="0"/>
        <item x="7"/>
        <item x="23"/>
        <item x="27"/>
        <item x="8"/>
        <item x="19"/>
        <item x="11"/>
        <item x="15"/>
        <item x="13"/>
        <item x="4"/>
        <item x="25"/>
        <item x="5"/>
        <item x="26"/>
        <item x="24"/>
        <item x="3"/>
        <item x="28"/>
        <item x="18"/>
        <item h="1" m="1" x="30"/>
        <item m="1" x="29"/>
        <item x="16"/>
        <item x="10"/>
        <item x="1"/>
        <item x="14"/>
        <item t="default"/>
      </items>
    </pivotField>
    <pivotField showAll="0" defaultSubtotal="0"/>
    <pivotField axis="axisPage" multipleItemSelectionAllowed="1" showAll="0" defaultSubtotal="0">
      <items count="5">
        <item x="4"/>
        <item x="2"/>
        <item x="3"/>
        <item x="0"/>
        <item x="1"/>
      </items>
    </pivotField>
    <pivotField axis="axisPage" multipleItemSelectionAllowed="1" showAll="0">
      <items count="8">
        <item x="0"/>
        <item x="1"/>
        <item x="5"/>
        <item x="6"/>
        <item x="3"/>
        <item x="2"/>
        <item h="1" x="4"/>
        <item t="default"/>
      </items>
    </pivotField>
    <pivotField showAll="0"/>
    <pivotField axis="axisRow" showAll="0" sortType="ascending">
      <items count="4">
        <item h="1" x="2"/>
        <item x="0"/>
        <item h="1" x="1"/>
        <item t="default"/>
      </items>
    </pivotField>
    <pivotField axis="axisRow" showAll="0" sortType="ascending">
      <items count="54">
        <item x="41"/>
        <item x="10"/>
        <item sd="0" x="40"/>
        <item sd="0" x="7"/>
        <item sd="0" x="39"/>
        <item sd="0" x="4"/>
        <item sd="0" x="38"/>
        <item sd="0" x="37"/>
        <item sd="0" x="36"/>
        <item sd="0" x="35"/>
        <item sd="0" x="34"/>
        <item sd="0" x="33"/>
        <item sd="0" x="32"/>
        <item sd="0" x="31"/>
        <item sd="0" x="30"/>
        <item sd="0" x="29"/>
        <item sd="0" x="28"/>
        <item sd="0" x="27"/>
        <item sd="0" x="26"/>
        <item x="24"/>
        <item x="23"/>
        <item x="21"/>
        <item x="20"/>
        <item sd="0" x="17"/>
        <item sd="0" x="18"/>
        <item sd="0" x="19"/>
        <item sd="0" x="16"/>
        <item sd="0" x="14"/>
        <item x="15"/>
        <item sd="0" x="13"/>
        <item sd="0" x="12"/>
        <item x="11"/>
        <item x="9"/>
        <item x="8"/>
        <item x="6"/>
        <item x="5"/>
        <item x="3"/>
        <item x="0"/>
        <item x="1"/>
        <item x="2"/>
        <item x="25"/>
        <item x="52"/>
        <item x="22"/>
        <item x="51"/>
        <item x="50"/>
        <item x="49"/>
        <item x="48"/>
        <item x="47"/>
        <item x="46"/>
        <item x="45"/>
        <item x="44"/>
        <item x="43"/>
        <item x="42"/>
        <item t="default" sd="0"/>
      </items>
    </pivotField>
    <pivotField showAll="0" defaultSubtotal="0"/>
    <pivotField axis="axisCol" showAll="0">
      <items count="7">
        <item x="0"/>
        <item h="1" m="1" x="5"/>
        <item x="3"/>
        <item h="1" x="1"/>
        <item h="1" x="2"/>
        <item h="1" m="1" x="4"/>
        <item t="default"/>
      </items>
    </pivotField>
    <pivotField showAll="0"/>
  </pivotFields>
  <rowFields count="2">
    <field x="11"/>
    <field x="12"/>
  </rowFields>
  <rowItems count="42">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t="grand">
      <x/>
    </i>
  </rowItems>
  <colFields count="1">
    <field x="14"/>
  </colFields>
  <colItems count="3">
    <i>
      <x/>
    </i>
    <i>
      <x v="2"/>
    </i>
    <i t="grand">
      <x/>
    </i>
  </colItems>
  <pageFields count="4">
    <pageField fld="4" hier="-1"/>
    <pageField fld="9" hier="-1"/>
    <pageField fld="6" hier="-1"/>
    <pageField fld="8" hier="-1"/>
  </pageFields>
  <dataFields count="1">
    <dataField name="Cuenta de ID" fld="0" subtotal="count" baseField="0" baseItem="0"/>
  </dataFields>
  <formats count="9">
    <format dxfId="69">
      <pivotArea type="topRight" dataOnly="0" labelOnly="1" outline="0" fieldPosition="0"/>
    </format>
    <format dxfId="68">
      <pivotArea dataOnly="0" labelOnly="1" fieldPosition="0">
        <references count="1">
          <reference field="14" count="1">
            <x v="2"/>
          </reference>
        </references>
      </pivotArea>
    </format>
    <format dxfId="67">
      <pivotArea dataOnly="0" labelOnly="1" grandCol="1" outline="0" fieldPosition="0"/>
    </format>
    <format dxfId="66">
      <pivotArea type="topRight" dataOnly="0" labelOnly="1" outline="0" fieldPosition="0"/>
    </format>
    <format dxfId="65">
      <pivotArea dataOnly="0" labelOnly="1" fieldPosition="0">
        <references count="1">
          <reference field="14" count="1">
            <x v="0"/>
          </reference>
        </references>
      </pivotArea>
    </format>
    <format dxfId="64">
      <pivotArea dataOnly="0" labelOnly="1" fieldPosition="0">
        <references count="1">
          <reference field="14" count="0"/>
        </references>
      </pivotArea>
    </format>
    <format dxfId="63">
      <pivotArea dataOnly="0" labelOnly="1" grandCol="1" outline="0" fieldPosition="0"/>
    </format>
    <format dxfId="62">
      <pivotArea outline="0" collapsedLevelsAreSubtotals="1" fieldPosition="0"/>
    </format>
    <format dxfId="61">
      <pivotArea outline="0" collapsedLevelsAreSubtotals="1" fieldPosition="0"/>
    </format>
  </formats>
  <chartFormats count="63">
    <chartFormat chart="2" format="5"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 chart="1" format="6" series="1">
      <pivotArea type="data" outline="0" fieldPosition="0">
        <references count="2">
          <reference field="4294967294" count="1" selected="0">
            <x v="0"/>
          </reference>
          <reference field="1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11" count="1" selected="0">
            <x v="0"/>
          </reference>
        </references>
      </pivotArea>
    </chartFormat>
    <chartFormat chart="3" format="0" series="1">
      <pivotArea type="data" outline="0" fieldPosition="0">
        <references count="3">
          <reference field="4294967294" count="1" selected="0">
            <x v="0"/>
          </reference>
          <reference field="11" count="1" selected="0">
            <x v="0"/>
          </reference>
          <reference field="12" count="1" selected="0">
            <x v="2"/>
          </reference>
        </references>
      </pivotArea>
    </chartFormat>
    <chartFormat chart="3" format="1" series="1">
      <pivotArea type="data" outline="0" fieldPosition="0">
        <references count="3">
          <reference field="4294967294" count="1" selected="0">
            <x v="0"/>
          </reference>
          <reference field="11" count="1" selected="0">
            <x v="0"/>
          </reference>
          <reference field="12" count="1" selected="0">
            <x v="3"/>
          </reference>
        </references>
      </pivotArea>
    </chartFormat>
    <chartFormat chart="3" format="2" series="1">
      <pivotArea type="data" outline="0" fieldPosition="0">
        <references count="3">
          <reference field="4294967294" count="1" selected="0">
            <x v="0"/>
          </reference>
          <reference field="11" count="1" selected="0">
            <x v="0"/>
          </reference>
          <reference field="12" count="1" selected="0">
            <x v="4"/>
          </reference>
        </references>
      </pivotArea>
    </chartFormat>
    <chartFormat chart="3" format="3" series="1">
      <pivotArea type="data" outline="0" fieldPosition="0">
        <references count="3">
          <reference field="4294967294" count="1" selected="0">
            <x v="0"/>
          </reference>
          <reference field="11" count="1" selected="0">
            <x v="0"/>
          </reference>
          <reference field="12" count="1" selected="0">
            <x v="5"/>
          </reference>
        </references>
      </pivotArea>
    </chartFormat>
    <chartFormat chart="3" format="4" series="1">
      <pivotArea type="data" outline="0" fieldPosition="0">
        <references count="3">
          <reference field="4294967294" count="1" selected="0">
            <x v="0"/>
          </reference>
          <reference field="11" count="1" selected="0">
            <x v="0"/>
          </reference>
          <reference field="12" count="1" selected="0">
            <x v="6"/>
          </reference>
        </references>
      </pivotArea>
    </chartFormat>
    <chartFormat chart="3" format="5" series="1">
      <pivotArea type="data" outline="0" fieldPosition="0">
        <references count="3">
          <reference field="4294967294" count="1" selected="0">
            <x v="0"/>
          </reference>
          <reference field="11" count="1" selected="0">
            <x v="0"/>
          </reference>
          <reference field="12" count="1" selected="0">
            <x v="7"/>
          </reference>
        </references>
      </pivotArea>
    </chartFormat>
    <chartFormat chart="3" format="6" series="1">
      <pivotArea type="data" outline="0" fieldPosition="0">
        <references count="3">
          <reference field="4294967294" count="1" selected="0">
            <x v="0"/>
          </reference>
          <reference field="11" count="1" selected="0">
            <x v="0"/>
          </reference>
          <reference field="12" count="1" selected="0">
            <x v="8"/>
          </reference>
        </references>
      </pivotArea>
    </chartFormat>
    <chartFormat chart="3" format="7" series="1">
      <pivotArea type="data" outline="0" fieldPosition="0">
        <references count="3">
          <reference field="4294967294" count="1" selected="0">
            <x v="0"/>
          </reference>
          <reference field="12" count="1" selected="0">
            <x v="2"/>
          </reference>
          <reference field="14" count="1" selected="0">
            <x v="0"/>
          </reference>
        </references>
      </pivotArea>
    </chartFormat>
    <chartFormat chart="3" format="8" series="1">
      <pivotArea type="data" outline="0" fieldPosition="0">
        <references count="3">
          <reference field="4294967294" count="1" selected="0">
            <x v="0"/>
          </reference>
          <reference field="12" count="1" selected="0">
            <x v="2"/>
          </reference>
          <reference field="14" count="1" selected="0">
            <x v="2"/>
          </reference>
        </references>
      </pivotArea>
    </chartFormat>
    <chartFormat chart="3" format="9" series="1">
      <pivotArea type="data" outline="0" fieldPosition="0">
        <references count="3">
          <reference field="4294967294" count="1" selected="0">
            <x v="0"/>
          </reference>
          <reference field="12" count="1" selected="0">
            <x v="3"/>
          </reference>
          <reference field="14" count="1" selected="0">
            <x v="0"/>
          </reference>
        </references>
      </pivotArea>
    </chartFormat>
    <chartFormat chart="3" format="10" series="1">
      <pivotArea type="data" outline="0" fieldPosition="0">
        <references count="3">
          <reference field="4294967294" count="1" selected="0">
            <x v="0"/>
          </reference>
          <reference field="12" count="1" selected="0">
            <x v="3"/>
          </reference>
          <reference field="14" count="1" selected="0">
            <x v="2"/>
          </reference>
        </references>
      </pivotArea>
    </chartFormat>
    <chartFormat chart="3" format="11" series="1">
      <pivotArea type="data" outline="0" fieldPosition="0">
        <references count="3">
          <reference field="4294967294" count="1" selected="0">
            <x v="0"/>
          </reference>
          <reference field="12" count="1" selected="0">
            <x v="4"/>
          </reference>
          <reference field="14" count="1" selected="0">
            <x v="0"/>
          </reference>
        </references>
      </pivotArea>
    </chartFormat>
    <chartFormat chart="3" format="12" series="1">
      <pivotArea type="data" outline="0" fieldPosition="0">
        <references count="3">
          <reference field="4294967294" count="1" selected="0">
            <x v="0"/>
          </reference>
          <reference field="12" count="1" selected="0">
            <x v="4"/>
          </reference>
          <reference field="14" count="1" selected="0">
            <x v="2"/>
          </reference>
        </references>
      </pivotArea>
    </chartFormat>
    <chartFormat chart="3" format="13" series="1">
      <pivotArea type="data" outline="0" fieldPosition="0">
        <references count="3">
          <reference field="4294967294" count="1" selected="0">
            <x v="0"/>
          </reference>
          <reference field="12" count="1" selected="0">
            <x v="5"/>
          </reference>
          <reference field="14" count="1" selected="0">
            <x v="0"/>
          </reference>
        </references>
      </pivotArea>
    </chartFormat>
    <chartFormat chart="3" format="15" series="1">
      <pivotArea type="data" outline="0" fieldPosition="0">
        <references count="3">
          <reference field="4294967294" count="1" selected="0">
            <x v="0"/>
          </reference>
          <reference field="12" count="1" selected="0">
            <x v="5"/>
          </reference>
          <reference field="14" count="1" selected="0">
            <x v="2"/>
          </reference>
        </references>
      </pivotArea>
    </chartFormat>
    <chartFormat chart="3" format="16" series="1">
      <pivotArea type="data" outline="0" fieldPosition="0">
        <references count="3">
          <reference field="4294967294" count="1" selected="0">
            <x v="0"/>
          </reference>
          <reference field="12" count="1" selected="0">
            <x v="6"/>
          </reference>
          <reference field="14" count="1" selected="0">
            <x v="0"/>
          </reference>
        </references>
      </pivotArea>
    </chartFormat>
    <chartFormat chart="3" format="18" series="1">
      <pivotArea type="data" outline="0" fieldPosition="0">
        <references count="3">
          <reference field="4294967294" count="1" selected="0">
            <x v="0"/>
          </reference>
          <reference field="12" count="1" selected="0">
            <x v="7"/>
          </reference>
          <reference field="14" count="1" selected="0">
            <x v="0"/>
          </reference>
        </references>
      </pivotArea>
    </chartFormat>
    <chartFormat chart="3" format="21" series="1">
      <pivotArea type="data" outline="0" fieldPosition="0">
        <references count="2">
          <reference field="4294967294" count="1" selected="0">
            <x v="0"/>
          </reference>
          <reference field="14" count="1" selected="0">
            <x v="0"/>
          </reference>
        </references>
      </pivotArea>
    </chartFormat>
    <chartFormat chart="3" format="24" series="1">
      <pivotArea type="data" outline="0" fieldPosition="0">
        <references count="2">
          <reference field="4294967294" count="1" selected="0">
            <x v="0"/>
          </reference>
          <reference field="14" count="1" selected="0">
            <x v="2"/>
          </reference>
        </references>
      </pivotArea>
    </chartFormat>
    <chartFormat chart="4" format="0" series="1">
      <pivotArea type="data" outline="0" fieldPosition="0">
        <references count="2">
          <reference field="4294967294" count="1" selected="0">
            <x v="0"/>
          </reference>
          <reference field="14" count="1" selected="0">
            <x v="0"/>
          </reference>
        </references>
      </pivotArea>
    </chartFormat>
    <chartFormat chart="4" format="3" series="1">
      <pivotArea type="data" outline="0" fieldPosition="0">
        <references count="2">
          <reference field="4294967294" count="1" selected="0">
            <x v="0"/>
          </reference>
          <reference field="14" count="1" selected="0">
            <x v="2"/>
          </reference>
        </references>
      </pivotArea>
    </chartFormat>
    <chartFormat chart="5" format="25" series="1">
      <pivotArea type="data" outline="0" fieldPosition="0">
        <references count="2">
          <reference field="4294967294" count="1" selected="0">
            <x v="0"/>
          </reference>
          <reference field="14" count="1" selected="0">
            <x v="0"/>
          </reference>
        </references>
      </pivotArea>
    </chartFormat>
    <chartFormat chart="5" format="26" series="1">
      <pivotArea type="data" outline="0" fieldPosition="0">
        <references count="2">
          <reference field="4294967294" count="1" selected="0">
            <x v="0"/>
          </reference>
          <reference field="14" count="1" selected="0">
            <x v="2"/>
          </reference>
        </references>
      </pivotArea>
    </chartFormat>
    <chartFormat chart="7" format="25" series="1">
      <pivotArea type="data" outline="0" fieldPosition="0">
        <references count="2">
          <reference field="4294967294" count="1" selected="0">
            <x v="0"/>
          </reference>
          <reference field="14" count="1" selected="0">
            <x v="0"/>
          </reference>
        </references>
      </pivotArea>
    </chartFormat>
    <chartFormat chart="7" format="26" series="1">
      <pivotArea type="data" outline="0" fieldPosition="0">
        <references count="2">
          <reference field="4294967294" count="1" selected="0">
            <x v="0"/>
          </reference>
          <reference field="14" count="1" selected="0">
            <x v="2"/>
          </reference>
        </references>
      </pivotArea>
    </chartFormat>
    <chartFormat chart="9" format="25" series="1">
      <pivotArea type="data" outline="0" fieldPosition="0">
        <references count="2">
          <reference field="4294967294" count="1" selected="0">
            <x v="0"/>
          </reference>
          <reference field="14" count="1" selected="0">
            <x v="0"/>
          </reference>
        </references>
      </pivotArea>
    </chartFormat>
    <chartFormat chart="9" format="26" series="1">
      <pivotArea type="data" outline="0" fieldPosition="0">
        <references count="2">
          <reference field="4294967294" count="1" selected="0">
            <x v="0"/>
          </reference>
          <reference field="14" count="1" selected="0">
            <x v="2"/>
          </reference>
        </references>
      </pivotArea>
    </chartFormat>
    <chartFormat chart="11" format="25" series="1">
      <pivotArea type="data" outline="0" fieldPosition="0">
        <references count="2">
          <reference field="4294967294" count="1" selected="0">
            <x v="0"/>
          </reference>
          <reference field="14" count="1" selected="0">
            <x v="0"/>
          </reference>
        </references>
      </pivotArea>
    </chartFormat>
    <chartFormat chart="11" format="26" series="1">
      <pivotArea type="data" outline="0" fieldPosition="0">
        <references count="2">
          <reference field="4294967294" count="1" selected="0">
            <x v="0"/>
          </reference>
          <reference field="14" count="1" selected="0">
            <x v="2"/>
          </reference>
        </references>
      </pivotArea>
    </chartFormat>
    <chartFormat chart="13" format="25" series="1">
      <pivotArea type="data" outline="0" fieldPosition="0">
        <references count="2">
          <reference field="4294967294" count="1" selected="0">
            <x v="0"/>
          </reference>
          <reference field="14" count="1" selected="0">
            <x v="0"/>
          </reference>
        </references>
      </pivotArea>
    </chartFormat>
    <chartFormat chart="13" format="26" series="1">
      <pivotArea type="data" outline="0" fieldPosition="0">
        <references count="2">
          <reference field="4294967294" count="1" selected="0">
            <x v="0"/>
          </reference>
          <reference field="14" count="1" selected="0">
            <x v="2"/>
          </reference>
        </references>
      </pivotArea>
    </chartFormat>
    <chartFormat chart="19" format="25" series="1">
      <pivotArea type="data" outline="0" fieldPosition="0">
        <references count="2">
          <reference field="4294967294" count="1" selected="0">
            <x v="0"/>
          </reference>
          <reference field="14" count="1" selected="0">
            <x v="0"/>
          </reference>
        </references>
      </pivotArea>
    </chartFormat>
    <chartFormat chart="35" format="25" series="1">
      <pivotArea type="data" outline="0" fieldPosition="0">
        <references count="2">
          <reference field="4294967294" count="1" selected="0">
            <x v="0"/>
          </reference>
          <reference field="14" count="1" selected="0">
            <x v="0"/>
          </reference>
        </references>
      </pivotArea>
    </chartFormat>
    <chartFormat chart="38" format="25" series="1">
      <pivotArea type="data" outline="0" fieldPosition="0">
        <references count="2">
          <reference field="4294967294" count="1" selected="0">
            <x v="0"/>
          </reference>
          <reference field="14" count="1" selected="0">
            <x v="0"/>
          </reference>
        </references>
      </pivotArea>
    </chartFormat>
    <chartFormat chart="43" format="25" series="1">
      <pivotArea type="data" outline="0" fieldPosition="0">
        <references count="2">
          <reference field="4294967294" count="1" selected="0">
            <x v="0"/>
          </reference>
          <reference field="14" count="1" selected="0">
            <x v="0"/>
          </reference>
        </references>
      </pivotArea>
    </chartFormat>
    <chartFormat chart="44" format="25" series="1">
      <pivotArea type="data" outline="0" fieldPosition="0">
        <references count="2">
          <reference field="4294967294" count="1" selected="0">
            <x v="0"/>
          </reference>
          <reference field="14" count="1" selected="0">
            <x v="0"/>
          </reference>
        </references>
      </pivotArea>
    </chartFormat>
    <chartFormat chart="44" format="26" series="1">
      <pivotArea type="data" outline="0" fieldPosition="0">
        <references count="2">
          <reference field="4294967294" count="1" selected="0">
            <x v="0"/>
          </reference>
          <reference field="14" count="1" selected="0">
            <x v="2"/>
          </reference>
        </references>
      </pivotArea>
    </chartFormat>
    <chartFormat chart="45" format="25" series="1">
      <pivotArea type="data" outline="0" fieldPosition="0">
        <references count="2">
          <reference field="4294967294" count="1" selected="0">
            <x v="0"/>
          </reference>
          <reference field="14" count="1" selected="0">
            <x v="0"/>
          </reference>
        </references>
      </pivotArea>
    </chartFormat>
    <chartFormat chart="45" format="26" series="1">
      <pivotArea type="data" outline="0" fieldPosition="0">
        <references count="2">
          <reference field="4294967294" count="1" selected="0">
            <x v="0"/>
          </reference>
          <reference field="14" count="1" selected="0">
            <x v="2"/>
          </reference>
        </references>
      </pivotArea>
    </chartFormat>
    <chartFormat chart="47" format="25" series="1">
      <pivotArea type="data" outline="0" fieldPosition="0">
        <references count="2">
          <reference field="4294967294" count="1" selected="0">
            <x v="0"/>
          </reference>
          <reference field="14" count="1" selected="0">
            <x v="0"/>
          </reference>
        </references>
      </pivotArea>
    </chartFormat>
    <chartFormat chart="47" format="26" series="1">
      <pivotArea type="data" outline="0" fieldPosition="0">
        <references count="2">
          <reference field="4294967294" count="1" selected="0">
            <x v="0"/>
          </reference>
          <reference field="14" count="1" selected="0">
            <x v="2"/>
          </reference>
        </references>
      </pivotArea>
    </chartFormat>
    <chartFormat chart="48" format="25" series="1">
      <pivotArea type="data" outline="0" fieldPosition="0">
        <references count="2">
          <reference field="4294967294" count="1" selected="0">
            <x v="0"/>
          </reference>
          <reference field="14" count="1" selected="0">
            <x v="0"/>
          </reference>
        </references>
      </pivotArea>
    </chartFormat>
    <chartFormat chart="48" format="26" series="1">
      <pivotArea type="data" outline="0" fieldPosition="0">
        <references count="2">
          <reference field="4294967294" count="1" selected="0">
            <x v="0"/>
          </reference>
          <reference field="14" count="1" selected="0">
            <x v="2"/>
          </reference>
        </references>
      </pivotArea>
    </chartFormat>
    <chartFormat chart="49" format="25" series="1">
      <pivotArea type="data" outline="0" fieldPosition="0">
        <references count="2">
          <reference field="4294967294" count="1" selected="0">
            <x v="0"/>
          </reference>
          <reference field="14" count="1" selected="0">
            <x v="0"/>
          </reference>
        </references>
      </pivotArea>
    </chartFormat>
    <chartFormat chart="49" format="26" series="1">
      <pivotArea type="data" outline="0" fieldPosition="0">
        <references count="2">
          <reference field="4294967294" count="1" selected="0">
            <x v="0"/>
          </reference>
          <reference field="14" count="1" selected="0">
            <x v="2"/>
          </reference>
        </references>
      </pivotArea>
    </chartFormat>
    <chartFormat chart="50" format="25" series="1">
      <pivotArea type="data" outline="0" fieldPosition="0">
        <references count="2">
          <reference field="4294967294" count="1" selected="0">
            <x v="0"/>
          </reference>
          <reference field="14" count="1" selected="0">
            <x v="0"/>
          </reference>
        </references>
      </pivotArea>
    </chartFormat>
    <chartFormat chart="50" format="26" series="1">
      <pivotArea type="data" outline="0" fieldPosition="0">
        <references count="2">
          <reference field="4294967294" count="1" selected="0">
            <x v="0"/>
          </reference>
          <reference field="14" count="1" selected="0">
            <x v="2"/>
          </reference>
        </references>
      </pivotArea>
    </chartFormat>
    <chartFormat chart="51" format="25" series="1">
      <pivotArea type="data" outline="0" fieldPosition="0">
        <references count="2">
          <reference field="4294967294" count="1" selected="0">
            <x v="0"/>
          </reference>
          <reference field="14" count="1" selected="0">
            <x v="0"/>
          </reference>
        </references>
      </pivotArea>
    </chartFormat>
    <chartFormat chart="51" format="26" series="1">
      <pivotArea type="data" outline="0" fieldPosition="0">
        <references count="2">
          <reference field="4294967294" count="1" selected="0">
            <x v="0"/>
          </reference>
          <reference field="14" count="1" selected="0">
            <x v="2"/>
          </reference>
        </references>
      </pivotArea>
    </chartFormat>
    <chartFormat chart="52" format="25" series="1">
      <pivotArea type="data" outline="0" fieldPosition="0">
        <references count="2">
          <reference field="4294967294" count="1" selected="0">
            <x v="0"/>
          </reference>
          <reference field="14" count="1" selected="0">
            <x v="0"/>
          </reference>
        </references>
      </pivotArea>
    </chartFormat>
    <chartFormat chart="52" format="26" series="1">
      <pivotArea type="data" outline="0" fieldPosition="0">
        <references count="2">
          <reference field="4294967294" count="1" selected="0">
            <x v="0"/>
          </reference>
          <reference field="14" count="1" selected="0">
            <x v="2"/>
          </reference>
        </references>
      </pivotArea>
    </chartFormat>
    <chartFormat chart="53" format="25" series="1">
      <pivotArea type="data" outline="0" fieldPosition="0">
        <references count="2">
          <reference field="4294967294" count="1" selected="0">
            <x v="0"/>
          </reference>
          <reference field="14" count="1" selected="0">
            <x v="0"/>
          </reference>
        </references>
      </pivotArea>
    </chartFormat>
    <chartFormat chart="53" format="26" series="1">
      <pivotArea type="data" outline="0" fieldPosition="0">
        <references count="2">
          <reference field="4294967294" count="1" selected="0">
            <x v="0"/>
          </reference>
          <reference field="14" count="1" selected="0">
            <x v="2"/>
          </reference>
        </references>
      </pivotArea>
    </chartFormat>
    <chartFormat chart="56" format="25" series="1">
      <pivotArea type="data" outline="0" fieldPosition="0">
        <references count="2">
          <reference field="4294967294" count="1" selected="0">
            <x v="0"/>
          </reference>
          <reference field="14" count="1" selected="0">
            <x v="0"/>
          </reference>
        </references>
      </pivotArea>
    </chartFormat>
    <chartFormat chart="56" format="26" series="1">
      <pivotArea type="data" outline="0" fieldPosition="0">
        <references count="2">
          <reference field="4294967294" count="1" selected="0">
            <x v="0"/>
          </reference>
          <reference field="14" count="1" selected="0">
            <x v="2"/>
          </reference>
        </references>
      </pivotArea>
    </chartFormat>
    <chartFormat chart="57" format="25" series="1">
      <pivotArea type="data" outline="0" fieldPosition="0">
        <references count="2">
          <reference field="4294967294" count="1" selected="0">
            <x v="0"/>
          </reference>
          <reference field="14" count="1" selected="0">
            <x v="0"/>
          </reference>
        </references>
      </pivotArea>
    </chartFormat>
    <chartFormat chart="57" format="26"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pivotTableDefinition>
</file>

<file path=xl/queryTables/queryTable1.xml><?xml version="1.0" encoding="utf-8"?>
<queryTable xmlns="http://schemas.openxmlformats.org/spreadsheetml/2006/main" name="owssvr (2)" backgroundRefresh="0" connectionId="1" autoFormatId="16" applyNumberFormats="0" applyBorderFormats="0" applyFontFormats="0" applyPatternFormats="0" applyAlignmentFormats="0" applyWidthHeightFormats="0">
  <queryTableRefresh nextId="17">
    <queryTableFields count="16">
      <queryTableField id="8" name="ID" tableColumnId="1"/>
      <queryTableField id="1" name="Título" tableColumnId="2"/>
      <queryTableField id="2" name="Descripcion" tableColumnId="3"/>
      <queryTableField id="3" name="Solicitante" tableColumnId="4"/>
      <queryTableField id="4" name="Fecha Solicitud" tableColumnId="5"/>
      <queryTableField id="5" name="Estado" tableColumnId="6"/>
      <queryTableField id="6" name="Fecha Cierre" tableColumnId="7"/>
      <queryTableField id="7" name="Categoria" tableColumnId="8"/>
      <queryTableField id="10" name="Tipo de elemento" tableColumnId="9"/>
      <queryTableField id="9" name="Ruta" tableColumnId="10"/>
      <queryTableField id="11" name="Modificado por" tableColumnId="11"/>
      <queryTableField id="12" name="Modificado" tableColumnId="12"/>
      <queryTableField id="13" name="Enviado a TI" tableColumnId="13"/>
      <queryTableField id="14" name="Nuevo Solicitudes TI" tableColumnId="14"/>
      <queryTableField id="15" name="Cierre solicitud" tableColumnId="15"/>
      <queryTableField id="16" name="Regiones" tableColumnId="16"/>
    </queryTableFields>
  </queryTableRefresh>
</queryTable>
</file>

<file path=xl/queryTables/queryTable2.xml><?xml version="1.0" encoding="utf-8"?>
<queryTable xmlns="http://schemas.openxmlformats.org/spreadsheetml/2006/main" name="owssvr_1" backgroundRefresh="0" connectionId="2" autoFormatId="16" applyNumberFormats="0" applyBorderFormats="0" applyFontFormats="0" applyPatternFormats="0" applyAlignmentFormats="0" applyWidthHeightFormats="0">
  <queryTableRefresh nextId="5">
    <queryTableFields count="4">
      <queryTableField id="1" name="Servicio" tableColumnId="1"/>
      <queryTableField id="2" name="Plazo Dias" tableColumnId="2"/>
      <queryTableField id="4" name="Tipo de elemento" tableColumnId="3"/>
      <queryTableField id="3" name="Ruta"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3" name="Tabla_owssvr__2" displayName="Tabla_owssvr__2" ref="A1:P5200" tableType="queryTable" totalsRowShown="0">
  <tableColumns count="16">
    <tableColumn id="1" uniqueName="ID" name="ID" queryTableFieldId="8" dataDxfId="51"/>
    <tableColumn id="2" uniqueName="Title" name="Título" queryTableFieldId="1" dataDxfId="50"/>
    <tableColumn id="3" uniqueName="Descripcion" name="Descripcion" queryTableFieldId="2" dataDxfId="49"/>
    <tableColumn id="4" uniqueName="Solicitante" name="Solicitante" queryTableFieldId="3" dataDxfId="48"/>
    <tableColumn id="5" uniqueName="Fecha_x005f_x0020_Solicitud" name="Fecha Solicitud" queryTableFieldId="4" dataDxfId="47"/>
    <tableColumn id="6" uniqueName="Estado" name="Estado" queryTableFieldId="5" dataDxfId="46"/>
    <tableColumn id="7" uniqueName="Fecha_x005f_x0020_Cierre" name="Fecha Cierre" queryTableFieldId="6" dataDxfId="45"/>
    <tableColumn id="8" uniqueName="Categoria" name="Categoria" queryTableFieldId="7" dataDxfId="44"/>
    <tableColumn id="9" uniqueName="FSObjType" name="Tipo de elemento" queryTableFieldId="10" dataDxfId="43"/>
    <tableColumn id="10" uniqueName="FileDirRef" name="Ruta" queryTableFieldId="9" dataDxfId="42"/>
    <tableColumn id="11" uniqueName="Editor" name="Modificado por" queryTableFieldId="11" dataDxfId="41"/>
    <tableColumn id="12" uniqueName="Modified" name="Modificado" queryTableFieldId="12" dataDxfId="40"/>
    <tableColumn id="13" uniqueName="Enviado_x005f_x0020_a_x005f_x0020_TI" name="Enviado a TI" queryTableFieldId="13" dataDxfId="39"/>
    <tableColumn id="14" uniqueName="NuevoSol" name="Nuevo Solicitudes TI" queryTableFieldId="14" dataDxfId="38"/>
    <tableColumn id="15" uniqueName="Cierreso" name="Cierre solicitud" queryTableFieldId="15" dataDxfId="37"/>
    <tableColumn id="16" uniqueName="Regiones" name="Regiones" queryTableFieldId="16" dataDxfId="36"/>
  </tableColumns>
  <tableStyleInfo name="TableStyleMedium9" showFirstColumn="0" showLastColumn="0" showRowStripes="1" showColumnStripes="0"/>
</table>
</file>

<file path=xl/tables/table2.xml><?xml version="1.0" encoding="utf-8"?>
<table xmlns="http://schemas.openxmlformats.org/spreadsheetml/2006/main" id="2" name="Tabla_owssvr_1" displayName="Tabla_owssvr_1" ref="A1:D30" tableType="queryTable" totalsRowShown="0">
  <autoFilter ref="A1:D30"/>
  <tableColumns count="4">
    <tableColumn id="1" uniqueName="Title" name="Servicio" queryTableFieldId="1" dataDxfId="73"/>
    <tableColumn id="2" uniqueName="Plazo_x005f_x0020_Dais" name="Plazo Dias" queryTableFieldId="2" dataDxfId="72"/>
    <tableColumn id="3" uniqueName="FSObjType" name="Tipo de elemento" queryTableFieldId="4" dataDxfId="71"/>
    <tableColumn id="4" uniqueName="FileDirRef" name="Ruta" queryTableFieldId="3" dataDxfId="70"/>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P5200"/>
  <sheetViews>
    <sheetView topLeftCell="C1" workbookViewId="0">
      <selection activeCell="C4" sqref="C4"/>
    </sheetView>
  </sheetViews>
  <sheetFormatPr baseColWidth="10" defaultRowHeight="15"/>
  <cols>
    <col min="1" max="1" width="5" bestFit="1" customWidth="1"/>
    <col min="2" max="3" width="81.140625" bestFit="1" customWidth="1"/>
    <col min="4" max="4" width="48.85546875" bestFit="1" customWidth="1"/>
    <col min="5" max="5" width="14.28515625" bestFit="1" customWidth="1"/>
    <col min="6" max="6" width="20.140625" bestFit="1" customWidth="1"/>
    <col min="7" max="7" width="12" bestFit="1" customWidth="1"/>
    <col min="8" max="8" width="81.140625" bestFit="1" customWidth="1"/>
    <col min="9" max="9" width="16.85546875" bestFit="1" customWidth="1"/>
    <col min="10" max="10" width="29.7109375" bestFit="1" customWidth="1"/>
    <col min="11" max="11" width="31.28515625" bestFit="1" customWidth="1"/>
    <col min="12" max="12" width="11.140625" style="4" bestFit="1" customWidth="1"/>
    <col min="13" max="13" width="11.42578125" style="4" bestFit="1" customWidth="1"/>
    <col min="14" max="14" width="19.140625" style="4" bestFit="1" customWidth="1"/>
    <col min="15" max="15" width="14.42578125" style="4" bestFit="1" customWidth="1"/>
    <col min="16" max="16" width="9.140625" style="4" bestFit="1" customWidth="1"/>
  </cols>
  <sheetData>
    <row r="1" spans="1:16">
      <c r="A1" t="s">
        <v>79</v>
      </c>
      <c r="B1" t="s">
        <v>0</v>
      </c>
      <c r="C1" t="s">
        <v>1</v>
      </c>
      <c r="D1" t="s">
        <v>2</v>
      </c>
      <c r="E1" t="s">
        <v>3</v>
      </c>
      <c r="F1" t="s">
        <v>4</v>
      </c>
      <c r="G1" t="s">
        <v>5</v>
      </c>
      <c r="H1" t="s">
        <v>6</v>
      </c>
      <c r="I1" t="s">
        <v>8</v>
      </c>
      <c r="J1" t="s">
        <v>7</v>
      </c>
      <c r="K1" t="s">
        <v>264</v>
      </c>
      <c r="L1" s="4" t="s">
        <v>752</v>
      </c>
      <c r="M1" s="4" t="s">
        <v>5148</v>
      </c>
      <c r="N1" s="4" t="s">
        <v>5149</v>
      </c>
      <c r="O1" s="4" t="s">
        <v>5150</v>
      </c>
      <c r="P1" s="4" t="s">
        <v>6785</v>
      </c>
    </row>
    <row r="2" spans="1:16">
      <c r="A2" s="14">
        <v>5219</v>
      </c>
      <c r="B2" s="2" t="s">
        <v>9369</v>
      </c>
      <c r="C2" s="1" t="s">
        <v>9371</v>
      </c>
      <c r="D2" s="3" t="s">
        <v>9370</v>
      </c>
      <c r="E2" s="4">
        <v>41898</v>
      </c>
      <c r="F2" s="3" t="s">
        <v>15</v>
      </c>
      <c r="G2" s="4">
        <v>41898</v>
      </c>
      <c r="H2" s="3" t="s">
        <v>40</v>
      </c>
      <c r="I2" s="2" t="s">
        <v>13</v>
      </c>
      <c r="J2" s="2" t="s">
        <v>12</v>
      </c>
      <c r="K2" s="2" t="s">
        <v>268</v>
      </c>
      <c r="L2" s="19">
        <v>41898.388449074075</v>
      </c>
      <c r="M2" s="2" t="s">
        <v>5154</v>
      </c>
      <c r="N2" s="2" t="s">
        <v>5153</v>
      </c>
      <c r="O2" s="2" t="s">
        <v>5153</v>
      </c>
      <c r="P2" s="2" t="s">
        <v>5151</v>
      </c>
    </row>
    <row r="3" spans="1:16" ht="30">
      <c r="A3" s="14">
        <v>5218</v>
      </c>
      <c r="B3" s="2" t="s">
        <v>1039</v>
      </c>
      <c r="C3" s="1" t="s">
        <v>9372</v>
      </c>
      <c r="D3" s="3" t="s">
        <v>3420</v>
      </c>
      <c r="E3" s="4">
        <v>41898</v>
      </c>
      <c r="F3" s="3" t="s">
        <v>15</v>
      </c>
      <c r="G3" s="4">
        <v>41898</v>
      </c>
      <c r="H3" s="3" t="s">
        <v>6735</v>
      </c>
      <c r="I3" s="2" t="s">
        <v>13</v>
      </c>
      <c r="J3" s="2" t="s">
        <v>12</v>
      </c>
      <c r="K3" s="2" t="s">
        <v>268</v>
      </c>
      <c r="L3" s="19">
        <v>41898.377465277779</v>
      </c>
      <c r="M3" s="2" t="s">
        <v>5151</v>
      </c>
      <c r="N3" s="2" t="s">
        <v>5153</v>
      </c>
      <c r="O3" s="2" t="s">
        <v>5153</v>
      </c>
      <c r="P3" s="2" t="s">
        <v>5151</v>
      </c>
    </row>
    <row r="4" spans="1:16" ht="45">
      <c r="A4" s="14">
        <v>5217</v>
      </c>
      <c r="B4" s="2" t="s">
        <v>8272</v>
      </c>
      <c r="C4" s="1" t="s">
        <v>9373</v>
      </c>
      <c r="D4" s="3" t="s">
        <v>1054</v>
      </c>
      <c r="E4" s="4">
        <v>41897</v>
      </c>
      <c r="F4" s="3" t="s">
        <v>15</v>
      </c>
      <c r="G4" s="4">
        <v>41897</v>
      </c>
      <c r="H4" s="3" t="s">
        <v>6735</v>
      </c>
      <c r="I4" s="2" t="s">
        <v>13</v>
      </c>
      <c r="J4" s="2" t="s">
        <v>12</v>
      </c>
      <c r="K4" s="2" t="s">
        <v>268</v>
      </c>
      <c r="L4" s="19">
        <v>41897.726840277777</v>
      </c>
      <c r="M4" s="2" t="s">
        <v>5154</v>
      </c>
      <c r="N4" s="2" t="s">
        <v>5153</v>
      </c>
      <c r="O4" s="2" t="s">
        <v>5153</v>
      </c>
      <c r="P4" s="2" t="s">
        <v>5154</v>
      </c>
    </row>
    <row r="5" spans="1:16" ht="90">
      <c r="A5" s="14">
        <v>5216</v>
      </c>
      <c r="B5" s="2" t="s">
        <v>9374</v>
      </c>
      <c r="C5" s="1" t="s">
        <v>9376</v>
      </c>
      <c r="D5" s="3" t="s">
        <v>9375</v>
      </c>
      <c r="E5" s="4">
        <v>41897</v>
      </c>
      <c r="F5" s="3" t="s">
        <v>15</v>
      </c>
      <c r="G5" s="4">
        <v>41897</v>
      </c>
      <c r="H5" s="3" t="s">
        <v>54</v>
      </c>
      <c r="I5" s="2" t="s">
        <v>13</v>
      </c>
      <c r="J5" s="2" t="s">
        <v>12</v>
      </c>
      <c r="K5" s="2" t="s">
        <v>268</v>
      </c>
      <c r="L5" s="19">
        <v>41897.725300925929</v>
      </c>
      <c r="M5" s="2" t="s">
        <v>5154</v>
      </c>
      <c r="N5" s="2" t="s">
        <v>5153</v>
      </c>
      <c r="O5" s="2" t="s">
        <v>5153</v>
      </c>
      <c r="P5" s="2" t="s">
        <v>5154</v>
      </c>
    </row>
    <row r="6" spans="1:16" ht="30">
      <c r="A6" s="14">
        <v>5215</v>
      </c>
      <c r="B6" s="2" t="s">
        <v>8186</v>
      </c>
      <c r="C6" s="1" t="s">
        <v>9377</v>
      </c>
      <c r="D6" s="3" t="s">
        <v>5061</v>
      </c>
      <c r="E6" s="4">
        <v>41897</v>
      </c>
      <c r="F6" s="3" t="s">
        <v>15</v>
      </c>
      <c r="G6" s="4">
        <v>41897</v>
      </c>
      <c r="H6" s="3" t="s">
        <v>6735</v>
      </c>
      <c r="I6" s="2" t="s">
        <v>13</v>
      </c>
      <c r="J6" s="2" t="s">
        <v>12</v>
      </c>
      <c r="K6" s="2" t="s">
        <v>268</v>
      </c>
      <c r="L6" s="19">
        <v>41897.720104166663</v>
      </c>
      <c r="M6" s="2" t="s">
        <v>5154</v>
      </c>
      <c r="N6" s="2" t="s">
        <v>5153</v>
      </c>
      <c r="O6" s="2" t="s">
        <v>5153</v>
      </c>
      <c r="P6" s="2" t="s">
        <v>5151</v>
      </c>
    </row>
    <row r="7" spans="1:16" ht="45">
      <c r="A7" s="14">
        <v>5214</v>
      </c>
      <c r="B7" s="2" t="s">
        <v>9378</v>
      </c>
      <c r="C7" s="1" t="s">
        <v>9379</v>
      </c>
      <c r="D7" s="3" t="s">
        <v>3699</v>
      </c>
      <c r="E7" s="4">
        <v>41897</v>
      </c>
      <c r="F7" s="3" t="s">
        <v>15</v>
      </c>
      <c r="G7" s="4">
        <v>41897</v>
      </c>
      <c r="H7" s="3" t="s">
        <v>6735</v>
      </c>
      <c r="I7" s="2" t="s">
        <v>13</v>
      </c>
      <c r="J7" s="2" t="s">
        <v>12</v>
      </c>
      <c r="K7" s="2" t="s">
        <v>268</v>
      </c>
      <c r="L7" s="19">
        <v>41897.715624999997</v>
      </c>
      <c r="M7" s="2" t="s">
        <v>5154</v>
      </c>
      <c r="N7" s="2" t="s">
        <v>5153</v>
      </c>
      <c r="O7" s="2" t="s">
        <v>5153</v>
      </c>
      <c r="P7" s="2" t="s">
        <v>5151</v>
      </c>
    </row>
    <row r="8" spans="1:16" ht="75">
      <c r="A8" s="14">
        <v>5213</v>
      </c>
      <c r="B8" s="2" t="s">
        <v>9380</v>
      </c>
      <c r="C8" s="1" t="s">
        <v>9381</v>
      </c>
      <c r="D8" s="3" t="s">
        <v>2999</v>
      </c>
      <c r="E8" s="4">
        <v>41897</v>
      </c>
      <c r="F8" s="3" t="s">
        <v>166</v>
      </c>
      <c r="G8" s="4">
        <v>41897</v>
      </c>
      <c r="H8" s="3" t="s">
        <v>19</v>
      </c>
      <c r="I8" s="2" t="s">
        <v>13</v>
      </c>
      <c r="J8" s="2" t="s">
        <v>12</v>
      </c>
      <c r="K8" s="2" t="s">
        <v>268</v>
      </c>
      <c r="L8" s="19">
        <v>41897.679895833331</v>
      </c>
      <c r="M8" s="2" t="s">
        <v>5154</v>
      </c>
      <c r="N8" s="2" t="s">
        <v>5153</v>
      </c>
      <c r="O8" s="2" t="s">
        <v>5153</v>
      </c>
      <c r="P8" s="2" t="s">
        <v>5151</v>
      </c>
    </row>
    <row r="9" spans="1:16" ht="60">
      <c r="A9" s="14">
        <v>5212</v>
      </c>
      <c r="B9" s="2" t="s">
        <v>9382</v>
      </c>
      <c r="C9" s="1" t="s">
        <v>9383</v>
      </c>
      <c r="D9" s="3" t="s">
        <v>2259</v>
      </c>
      <c r="E9" s="4">
        <v>41897</v>
      </c>
      <c r="F9" s="3" t="s">
        <v>166</v>
      </c>
      <c r="G9" s="4">
        <v>41897</v>
      </c>
      <c r="H9" s="3" t="s">
        <v>53</v>
      </c>
      <c r="I9" s="2" t="s">
        <v>13</v>
      </c>
      <c r="J9" s="2" t="s">
        <v>12</v>
      </c>
      <c r="K9" s="2" t="s">
        <v>268</v>
      </c>
      <c r="L9" s="19">
        <v>41897.665694444448</v>
      </c>
      <c r="M9" s="2" t="s">
        <v>5154</v>
      </c>
      <c r="N9" s="2" t="s">
        <v>5153</v>
      </c>
      <c r="O9" s="2" t="s">
        <v>5153</v>
      </c>
      <c r="P9" s="2" t="s">
        <v>5151</v>
      </c>
    </row>
    <row r="10" spans="1:16" ht="60">
      <c r="A10" s="14">
        <v>5211</v>
      </c>
      <c r="B10" s="2" t="s">
        <v>9384</v>
      </c>
      <c r="C10" s="1" t="s">
        <v>9385</v>
      </c>
      <c r="D10" s="3" t="s">
        <v>408</v>
      </c>
      <c r="E10" s="4">
        <v>41897</v>
      </c>
      <c r="F10" s="3" t="s">
        <v>15</v>
      </c>
      <c r="G10" s="4">
        <v>41897</v>
      </c>
      <c r="H10" s="3" t="s">
        <v>6735</v>
      </c>
      <c r="I10" s="2" t="s">
        <v>13</v>
      </c>
      <c r="J10" s="2" t="s">
        <v>12</v>
      </c>
      <c r="K10" s="2" t="s">
        <v>268</v>
      </c>
      <c r="L10" s="19">
        <v>41897.654363425929</v>
      </c>
      <c r="M10" s="2" t="s">
        <v>5151</v>
      </c>
      <c r="N10" s="2" t="s">
        <v>5153</v>
      </c>
      <c r="O10" s="2" t="s">
        <v>5153</v>
      </c>
      <c r="P10" s="2" t="s">
        <v>5151</v>
      </c>
    </row>
    <row r="11" spans="1:16" ht="30">
      <c r="A11" s="14">
        <v>5210</v>
      </c>
      <c r="B11" s="2" t="s">
        <v>9386</v>
      </c>
      <c r="C11" s="1" t="s">
        <v>9387</v>
      </c>
      <c r="D11" s="3" t="s">
        <v>9072</v>
      </c>
      <c r="E11" s="4">
        <v>41897</v>
      </c>
      <c r="F11" s="3" t="s">
        <v>15</v>
      </c>
      <c r="G11" s="4">
        <v>41897</v>
      </c>
      <c r="H11" s="3" t="s">
        <v>6735</v>
      </c>
      <c r="I11" s="2" t="s">
        <v>13</v>
      </c>
      <c r="J11" s="2" t="s">
        <v>12</v>
      </c>
      <c r="K11" s="2" t="s">
        <v>268</v>
      </c>
      <c r="L11" s="19">
        <v>41897.615983796299</v>
      </c>
      <c r="M11" s="2" t="s">
        <v>5154</v>
      </c>
      <c r="N11" s="2" t="s">
        <v>5153</v>
      </c>
      <c r="O11" s="2" t="s">
        <v>5153</v>
      </c>
      <c r="P11" s="2" t="s">
        <v>5151</v>
      </c>
    </row>
    <row r="12" spans="1:16">
      <c r="A12" s="14">
        <v>5209</v>
      </c>
      <c r="B12" s="2" t="s">
        <v>9388</v>
      </c>
      <c r="C12" s="1" t="s">
        <v>9389</v>
      </c>
      <c r="D12" s="3" t="s">
        <v>92</v>
      </c>
      <c r="E12" s="4">
        <v>41897</v>
      </c>
      <c r="F12" s="3" t="s">
        <v>15</v>
      </c>
      <c r="G12" s="4">
        <v>41897</v>
      </c>
      <c r="H12" s="3" t="s">
        <v>6735</v>
      </c>
      <c r="I12" s="2" t="s">
        <v>13</v>
      </c>
      <c r="J12" s="2" t="s">
        <v>12</v>
      </c>
      <c r="K12" s="2" t="s">
        <v>268</v>
      </c>
      <c r="L12" s="19">
        <v>41897.612905092596</v>
      </c>
      <c r="M12" s="2" t="s">
        <v>5151</v>
      </c>
      <c r="N12" s="2" t="s">
        <v>5153</v>
      </c>
      <c r="O12" s="2" t="s">
        <v>5153</v>
      </c>
      <c r="P12" s="2" t="s">
        <v>5151</v>
      </c>
    </row>
    <row r="13" spans="1:16" ht="30">
      <c r="A13" s="14">
        <v>5208</v>
      </c>
      <c r="B13" s="2" t="s">
        <v>2458</v>
      </c>
      <c r="C13" s="1" t="s">
        <v>9390</v>
      </c>
      <c r="D13" s="3" t="s">
        <v>1054</v>
      </c>
      <c r="E13" s="4">
        <v>41897</v>
      </c>
      <c r="F13" s="3" t="s">
        <v>15</v>
      </c>
      <c r="G13" s="4">
        <v>41897</v>
      </c>
      <c r="H13" s="3" t="s">
        <v>6735</v>
      </c>
      <c r="I13" s="2" t="s">
        <v>13</v>
      </c>
      <c r="J13" s="2" t="s">
        <v>12</v>
      </c>
      <c r="K13" s="2" t="s">
        <v>268</v>
      </c>
      <c r="L13" s="19">
        <v>41897.577511574076</v>
      </c>
      <c r="M13" s="2" t="s">
        <v>5154</v>
      </c>
      <c r="N13" s="2" t="s">
        <v>5153</v>
      </c>
      <c r="O13" s="2" t="s">
        <v>5153</v>
      </c>
      <c r="P13" s="2" t="s">
        <v>5154</v>
      </c>
    </row>
    <row r="14" spans="1:16" ht="45">
      <c r="A14" s="14">
        <v>5207</v>
      </c>
      <c r="B14" s="2" t="s">
        <v>9391</v>
      </c>
      <c r="C14" s="1" t="s">
        <v>9392</v>
      </c>
      <c r="D14" s="3" t="s">
        <v>84</v>
      </c>
      <c r="E14" s="4">
        <v>41897</v>
      </c>
      <c r="F14" s="3" t="s">
        <v>15</v>
      </c>
      <c r="G14" s="4">
        <v>41897</v>
      </c>
      <c r="H14" s="3" t="s">
        <v>6735</v>
      </c>
      <c r="I14" s="2" t="s">
        <v>13</v>
      </c>
      <c r="J14" s="2" t="s">
        <v>12</v>
      </c>
      <c r="K14" s="2" t="s">
        <v>268</v>
      </c>
      <c r="L14" s="19">
        <v>41897.571192129632</v>
      </c>
      <c r="M14" s="2" t="s">
        <v>5154</v>
      </c>
      <c r="N14" s="2" t="s">
        <v>5153</v>
      </c>
      <c r="O14" s="2" t="s">
        <v>5153</v>
      </c>
      <c r="P14" s="2" t="s">
        <v>5151</v>
      </c>
    </row>
    <row r="15" spans="1:16" ht="30">
      <c r="A15" s="14">
        <v>5206</v>
      </c>
      <c r="B15" s="2" t="s">
        <v>9393</v>
      </c>
      <c r="C15" s="1" t="s">
        <v>9394</v>
      </c>
      <c r="D15" s="3" t="s">
        <v>332</v>
      </c>
      <c r="E15" s="4">
        <v>41897</v>
      </c>
      <c r="F15" s="3" t="s">
        <v>15</v>
      </c>
      <c r="G15" s="4">
        <v>41897</v>
      </c>
      <c r="H15" s="3" t="s">
        <v>6735</v>
      </c>
      <c r="I15" s="2" t="s">
        <v>13</v>
      </c>
      <c r="J15" s="2" t="s">
        <v>12</v>
      </c>
      <c r="K15" s="2" t="s">
        <v>268</v>
      </c>
      <c r="L15" s="19">
        <v>41897.53434027778</v>
      </c>
      <c r="M15" s="2" t="s">
        <v>5154</v>
      </c>
      <c r="N15" s="2" t="s">
        <v>5153</v>
      </c>
      <c r="O15" s="2" t="s">
        <v>5153</v>
      </c>
      <c r="P15" s="2" t="s">
        <v>5151</v>
      </c>
    </row>
    <row r="16" spans="1:16" ht="75">
      <c r="A16" s="14">
        <v>5205</v>
      </c>
      <c r="B16" s="2" t="s">
        <v>9395</v>
      </c>
      <c r="C16" s="1" t="s">
        <v>9396</v>
      </c>
      <c r="D16" s="3" t="s">
        <v>3515</v>
      </c>
      <c r="E16" s="4">
        <v>41897</v>
      </c>
      <c r="F16" s="3" t="s">
        <v>102</v>
      </c>
      <c r="G16" s="4">
        <v>41897</v>
      </c>
      <c r="H16" s="3" t="s">
        <v>29</v>
      </c>
      <c r="I16" s="2" t="s">
        <v>13</v>
      </c>
      <c r="J16" s="2" t="s">
        <v>12</v>
      </c>
      <c r="K16" s="2" t="s">
        <v>268</v>
      </c>
      <c r="L16" s="19">
        <v>41897.465520833335</v>
      </c>
      <c r="M16" s="2" t="s">
        <v>5154</v>
      </c>
      <c r="N16" s="2" t="s">
        <v>5153</v>
      </c>
      <c r="O16" s="2" t="s">
        <v>5153</v>
      </c>
      <c r="P16" s="2" t="s">
        <v>5151</v>
      </c>
    </row>
    <row r="17" spans="1:16" ht="45">
      <c r="A17" s="14">
        <v>5204</v>
      </c>
      <c r="B17" s="2" t="s">
        <v>6302</v>
      </c>
      <c r="C17" s="1" t="s">
        <v>9397</v>
      </c>
      <c r="D17" s="3" t="s">
        <v>1529</v>
      </c>
      <c r="E17" s="4">
        <v>41895</v>
      </c>
      <c r="F17" s="3" t="s">
        <v>15</v>
      </c>
      <c r="G17" s="4">
        <v>41895</v>
      </c>
      <c r="H17" s="3" t="s">
        <v>6735</v>
      </c>
      <c r="I17" s="2" t="s">
        <v>13</v>
      </c>
      <c r="J17" s="2" t="s">
        <v>12</v>
      </c>
      <c r="K17" s="2" t="s">
        <v>268</v>
      </c>
      <c r="L17" s="19">
        <v>41897.441932870373</v>
      </c>
      <c r="M17" s="2" t="s">
        <v>5154</v>
      </c>
      <c r="N17" s="2" t="s">
        <v>5153</v>
      </c>
      <c r="O17" s="2" t="s">
        <v>5153</v>
      </c>
      <c r="P17" s="2" t="s">
        <v>5151</v>
      </c>
    </row>
    <row r="18" spans="1:16" ht="30">
      <c r="A18" s="14">
        <v>5203</v>
      </c>
      <c r="B18" s="2" t="s">
        <v>6080</v>
      </c>
      <c r="C18" s="1" t="s">
        <v>9398</v>
      </c>
      <c r="D18" s="3" t="s">
        <v>5096</v>
      </c>
      <c r="E18" s="4">
        <v>41897</v>
      </c>
      <c r="F18" s="3" t="s">
        <v>15</v>
      </c>
      <c r="G18" s="4">
        <v>41897</v>
      </c>
      <c r="H18" s="3" t="s">
        <v>6735</v>
      </c>
      <c r="I18" s="2" t="s">
        <v>13</v>
      </c>
      <c r="J18" s="2" t="s">
        <v>12</v>
      </c>
      <c r="K18" s="2" t="s">
        <v>268</v>
      </c>
      <c r="L18" s="19">
        <v>41897.437916666669</v>
      </c>
      <c r="M18" s="2" t="s">
        <v>5154</v>
      </c>
      <c r="N18" s="2" t="s">
        <v>5153</v>
      </c>
      <c r="O18" s="2" t="s">
        <v>5153</v>
      </c>
      <c r="P18" s="2" t="s">
        <v>5151</v>
      </c>
    </row>
    <row r="19" spans="1:16" ht="45">
      <c r="A19" s="14">
        <v>5202</v>
      </c>
      <c r="B19" s="2" t="s">
        <v>7665</v>
      </c>
      <c r="C19" s="1" t="s">
        <v>9399</v>
      </c>
      <c r="D19" s="3" t="s">
        <v>924</v>
      </c>
      <c r="E19" s="4">
        <v>41897</v>
      </c>
      <c r="F19" s="3" t="s">
        <v>15</v>
      </c>
      <c r="G19" s="4">
        <v>41897</v>
      </c>
      <c r="H19" s="3" t="s">
        <v>6735</v>
      </c>
      <c r="I19" s="2" t="s">
        <v>13</v>
      </c>
      <c r="J19" s="2" t="s">
        <v>12</v>
      </c>
      <c r="K19" s="2" t="s">
        <v>268</v>
      </c>
      <c r="L19" s="19">
        <v>41897.437303240738</v>
      </c>
      <c r="M19" s="2" t="s">
        <v>5154</v>
      </c>
      <c r="N19" s="2" t="s">
        <v>5153</v>
      </c>
      <c r="O19" s="2" t="s">
        <v>5153</v>
      </c>
      <c r="P19" s="2" t="s">
        <v>5151</v>
      </c>
    </row>
    <row r="20" spans="1:16" ht="30">
      <c r="A20" s="14">
        <v>5201</v>
      </c>
      <c r="B20" s="2" t="s">
        <v>2317</v>
      </c>
      <c r="C20" s="1" t="s">
        <v>2874</v>
      </c>
      <c r="D20" s="3" t="s">
        <v>9017</v>
      </c>
      <c r="E20" s="4">
        <v>41897</v>
      </c>
      <c r="F20" s="3" t="s">
        <v>15</v>
      </c>
      <c r="G20" s="4">
        <v>41897</v>
      </c>
      <c r="H20" s="3" t="s">
        <v>6735</v>
      </c>
      <c r="I20" s="2" t="s">
        <v>13</v>
      </c>
      <c r="J20" s="2" t="s">
        <v>12</v>
      </c>
      <c r="K20" s="2" t="s">
        <v>268</v>
      </c>
      <c r="L20" s="19">
        <v>41897.433229166665</v>
      </c>
      <c r="M20" s="2" t="s">
        <v>5154</v>
      </c>
      <c r="N20" s="2" t="s">
        <v>5153</v>
      </c>
      <c r="O20" s="2" t="s">
        <v>5153</v>
      </c>
      <c r="P20" s="2" t="s">
        <v>5151</v>
      </c>
    </row>
    <row r="21" spans="1:16" ht="60">
      <c r="A21" s="14">
        <v>5200</v>
      </c>
      <c r="B21" s="2" t="s">
        <v>9400</v>
      </c>
      <c r="C21" s="1" t="s">
        <v>9401</v>
      </c>
      <c r="D21" s="3" t="s">
        <v>8195</v>
      </c>
      <c r="E21" s="4">
        <v>41897</v>
      </c>
      <c r="F21" s="3" t="s">
        <v>15</v>
      </c>
      <c r="G21" s="4">
        <v>41897</v>
      </c>
      <c r="H21" s="3" t="s">
        <v>6735</v>
      </c>
      <c r="I21" s="2" t="s">
        <v>13</v>
      </c>
      <c r="J21" s="2" t="s">
        <v>12</v>
      </c>
      <c r="K21" s="2" t="s">
        <v>268</v>
      </c>
      <c r="L21" s="19">
        <v>41897.427094907405</v>
      </c>
      <c r="M21" s="2" t="s">
        <v>5151</v>
      </c>
      <c r="N21" s="2" t="s">
        <v>5153</v>
      </c>
      <c r="O21" s="2" t="s">
        <v>5153</v>
      </c>
      <c r="P21" s="2" t="s">
        <v>5151</v>
      </c>
    </row>
    <row r="22" spans="1:16" ht="75">
      <c r="A22" s="14">
        <v>5199</v>
      </c>
      <c r="B22" s="2" t="s">
        <v>9402</v>
      </c>
      <c r="C22" s="1" t="s">
        <v>9403</v>
      </c>
      <c r="D22" s="3" t="s">
        <v>6147</v>
      </c>
      <c r="E22" s="4">
        <v>41897</v>
      </c>
      <c r="F22" s="3" t="s">
        <v>15</v>
      </c>
      <c r="G22" s="4">
        <v>41897</v>
      </c>
      <c r="H22" s="3" t="s">
        <v>6735</v>
      </c>
      <c r="I22" s="2" t="s">
        <v>13</v>
      </c>
      <c r="J22" s="2" t="s">
        <v>12</v>
      </c>
      <c r="K22" s="2" t="s">
        <v>268</v>
      </c>
      <c r="L22" s="19">
        <v>41897.419745370367</v>
      </c>
      <c r="M22" s="2" t="s">
        <v>5154</v>
      </c>
      <c r="N22" s="2" t="s">
        <v>5153</v>
      </c>
      <c r="O22" s="2" t="s">
        <v>5153</v>
      </c>
      <c r="P22" s="2" t="s">
        <v>5151</v>
      </c>
    </row>
    <row r="23" spans="1:16" ht="45">
      <c r="A23" s="14">
        <v>5198</v>
      </c>
      <c r="B23" s="2" t="s">
        <v>8685</v>
      </c>
      <c r="C23" s="1" t="s">
        <v>9404</v>
      </c>
      <c r="D23" s="3" t="s">
        <v>6150</v>
      </c>
      <c r="E23" s="4">
        <v>41897</v>
      </c>
      <c r="F23" s="3" t="s">
        <v>15</v>
      </c>
      <c r="G23" s="4">
        <v>41897</v>
      </c>
      <c r="H23" s="3" t="s">
        <v>6735</v>
      </c>
      <c r="I23" s="2" t="s">
        <v>13</v>
      </c>
      <c r="J23" s="2" t="s">
        <v>12</v>
      </c>
      <c r="K23" s="2" t="s">
        <v>268</v>
      </c>
      <c r="L23" s="19">
        <v>41897.41914351852</v>
      </c>
      <c r="M23" s="2" t="s">
        <v>5151</v>
      </c>
      <c r="N23" s="2" t="s">
        <v>5153</v>
      </c>
      <c r="O23" s="2" t="s">
        <v>5153</v>
      </c>
      <c r="P23" s="2" t="s">
        <v>5151</v>
      </c>
    </row>
    <row r="24" spans="1:16" ht="30">
      <c r="A24" s="14">
        <v>5197</v>
      </c>
      <c r="B24" s="2" t="s">
        <v>9405</v>
      </c>
      <c r="C24" s="1" t="s">
        <v>9406</v>
      </c>
      <c r="D24" s="3" t="s">
        <v>945</v>
      </c>
      <c r="E24" s="4">
        <v>41897</v>
      </c>
      <c r="F24" s="3" t="s">
        <v>15</v>
      </c>
      <c r="G24" s="4">
        <v>41897</v>
      </c>
      <c r="H24" s="3" t="s">
        <v>6735</v>
      </c>
      <c r="I24" s="2" t="s">
        <v>13</v>
      </c>
      <c r="J24" s="2" t="s">
        <v>12</v>
      </c>
      <c r="K24" s="2" t="s">
        <v>268</v>
      </c>
      <c r="L24" s="19">
        <v>41897.39984953704</v>
      </c>
      <c r="M24" s="2" t="s">
        <v>5154</v>
      </c>
      <c r="N24" s="2" t="s">
        <v>5153</v>
      </c>
      <c r="O24" s="2" t="s">
        <v>5153</v>
      </c>
      <c r="P24" s="2" t="s">
        <v>5151</v>
      </c>
    </row>
    <row r="25" spans="1:16">
      <c r="A25" s="14">
        <v>5196</v>
      </c>
      <c r="B25" s="2" t="s">
        <v>406</v>
      </c>
      <c r="C25" s="1" t="s">
        <v>9407</v>
      </c>
      <c r="D25" s="3" t="s">
        <v>5448</v>
      </c>
      <c r="E25" s="4">
        <v>41897</v>
      </c>
      <c r="F25" s="3" t="s">
        <v>15</v>
      </c>
      <c r="G25" s="4">
        <v>41897</v>
      </c>
      <c r="H25" s="3" t="s">
        <v>40</v>
      </c>
      <c r="I25" s="2" t="s">
        <v>13</v>
      </c>
      <c r="J25" s="2" t="s">
        <v>12</v>
      </c>
      <c r="K25" s="2" t="s">
        <v>268</v>
      </c>
      <c r="L25" s="19">
        <v>41897.384988425925</v>
      </c>
      <c r="M25" s="2" t="s">
        <v>5154</v>
      </c>
      <c r="N25" s="2" t="s">
        <v>5153</v>
      </c>
      <c r="O25" s="2" t="s">
        <v>5153</v>
      </c>
      <c r="P25" s="2" t="s">
        <v>5151</v>
      </c>
    </row>
    <row r="26" spans="1:16" ht="60">
      <c r="A26" s="14">
        <v>5195</v>
      </c>
      <c r="B26" s="2" t="s">
        <v>3485</v>
      </c>
      <c r="C26" s="1" t="s">
        <v>9408</v>
      </c>
      <c r="D26" s="3" t="s">
        <v>8723</v>
      </c>
      <c r="E26" s="4">
        <v>41894</v>
      </c>
      <c r="F26" s="3" t="s">
        <v>15</v>
      </c>
      <c r="G26" s="4">
        <v>41894</v>
      </c>
      <c r="H26" s="3" t="s">
        <v>6735</v>
      </c>
      <c r="I26" s="2" t="s">
        <v>13</v>
      </c>
      <c r="J26" s="2" t="s">
        <v>12</v>
      </c>
      <c r="K26" s="2" t="s">
        <v>268</v>
      </c>
      <c r="L26" s="19">
        <v>41894.506805555553</v>
      </c>
      <c r="M26" s="2" t="s">
        <v>5154</v>
      </c>
      <c r="N26" s="2" t="s">
        <v>5153</v>
      </c>
      <c r="O26" s="2" t="s">
        <v>5153</v>
      </c>
      <c r="P26" s="2" t="s">
        <v>5151</v>
      </c>
    </row>
    <row r="27" spans="1:16">
      <c r="A27" s="14">
        <v>5194</v>
      </c>
      <c r="B27" s="2" t="s">
        <v>9409</v>
      </c>
      <c r="C27" s="1" t="s">
        <v>9410</v>
      </c>
      <c r="D27" s="3" t="s">
        <v>803</v>
      </c>
      <c r="E27" s="4">
        <v>41894</v>
      </c>
      <c r="F27" s="3" t="s">
        <v>166</v>
      </c>
      <c r="G27" s="4"/>
      <c r="H27" s="3" t="s">
        <v>49</v>
      </c>
      <c r="I27" s="2" t="s">
        <v>13</v>
      </c>
      <c r="J27" s="2" t="s">
        <v>12</v>
      </c>
      <c r="K27" s="2" t="s">
        <v>268</v>
      </c>
      <c r="L27" s="19">
        <v>41894.50236111111</v>
      </c>
      <c r="M27" s="2" t="s">
        <v>5154</v>
      </c>
      <c r="N27" s="2" t="s">
        <v>5153</v>
      </c>
      <c r="O27" s="2" t="s">
        <v>5153</v>
      </c>
      <c r="P27" s="2" t="s">
        <v>5151</v>
      </c>
    </row>
    <row r="28" spans="1:16" ht="45">
      <c r="A28" s="14">
        <v>5193</v>
      </c>
      <c r="B28" s="2" t="s">
        <v>9411</v>
      </c>
      <c r="C28" s="1" t="s">
        <v>9412</v>
      </c>
      <c r="D28" s="3" t="s">
        <v>355</v>
      </c>
      <c r="E28" s="4">
        <v>41894</v>
      </c>
      <c r="F28" s="3" t="s">
        <v>15</v>
      </c>
      <c r="G28" s="4">
        <v>41894</v>
      </c>
      <c r="H28" s="3" t="s">
        <v>6735</v>
      </c>
      <c r="I28" s="2" t="s">
        <v>13</v>
      </c>
      <c r="J28" s="2" t="s">
        <v>12</v>
      </c>
      <c r="K28" s="2" t="s">
        <v>268</v>
      </c>
      <c r="L28" s="19">
        <v>41894.479837962965</v>
      </c>
      <c r="M28" s="2" t="s">
        <v>5151</v>
      </c>
      <c r="N28" s="2" t="s">
        <v>5153</v>
      </c>
      <c r="O28" s="2" t="s">
        <v>5153</v>
      </c>
      <c r="P28" s="2" t="s">
        <v>5151</v>
      </c>
    </row>
    <row r="29" spans="1:16">
      <c r="A29" s="14">
        <v>5192</v>
      </c>
      <c r="B29" s="2" t="s">
        <v>2236</v>
      </c>
      <c r="C29" s="1" t="s">
        <v>9413</v>
      </c>
      <c r="D29" s="3" t="s">
        <v>7886</v>
      </c>
      <c r="E29" s="4">
        <v>41894</v>
      </c>
      <c r="F29" s="3" t="s">
        <v>15</v>
      </c>
      <c r="G29" s="4">
        <v>41894</v>
      </c>
      <c r="H29" s="3" t="s">
        <v>6735</v>
      </c>
      <c r="I29" s="2" t="s">
        <v>13</v>
      </c>
      <c r="J29" s="2" t="s">
        <v>12</v>
      </c>
      <c r="K29" s="2" t="s">
        <v>268</v>
      </c>
      <c r="L29" s="19">
        <v>41894.471087962964</v>
      </c>
      <c r="M29" s="2" t="s">
        <v>5154</v>
      </c>
      <c r="N29" s="2" t="s">
        <v>5153</v>
      </c>
      <c r="O29" s="2" t="s">
        <v>5153</v>
      </c>
      <c r="P29" s="2" t="s">
        <v>5151</v>
      </c>
    </row>
    <row r="30" spans="1:16" ht="30">
      <c r="A30" s="14">
        <v>5191</v>
      </c>
      <c r="B30" s="2" t="s">
        <v>2332</v>
      </c>
      <c r="C30" s="1" t="s">
        <v>9414</v>
      </c>
      <c r="D30" s="3" t="s">
        <v>6263</v>
      </c>
      <c r="E30" s="4">
        <v>41894</v>
      </c>
      <c r="F30" s="3" t="s">
        <v>15</v>
      </c>
      <c r="G30" s="4">
        <v>41894</v>
      </c>
      <c r="H30" s="3" t="s">
        <v>6735</v>
      </c>
      <c r="I30" s="2" t="s">
        <v>13</v>
      </c>
      <c r="J30" s="2" t="s">
        <v>12</v>
      </c>
      <c r="K30" s="2" t="s">
        <v>268</v>
      </c>
      <c r="L30" s="19">
        <v>41894.459675925929</v>
      </c>
      <c r="M30" s="2" t="s">
        <v>5154</v>
      </c>
      <c r="N30" s="2" t="s">
        <v>5153</v>
      </c>
      <c r="O30" s="2" t="s">
        <v>5153</v>
      </c>
      <c r="P30" s="2" t="s">
        <v>5154</v>
      </c>
    </row>
    <row r="31" spans="1:16" ht="45">
      <c r="A31" s="14">
        <v>5190</v>
      </c>
      <c r="B31" s="2" t="s">
        <v>9415</v>
      </c>
      <c r="C31" s="1" t="s">
        <v>9416</v>
      </c>
      <c r="D31" s="3" t="s">
        <v>514</v>
      </c>
      <c r="E31" s="4">
        <v>41893</v>
      </c>
      <c r="F31" s="3" t="s">
        <v>15</v>
      </c>
      <c r="G31" s="4">
        <v>41894</v>
      </c>
      <c r="H31" s="3" t="s">
        <v>42</v>
      </c>
      <c r="I31" s="2" t="s">
        <v>13</v>
      </c>
      <c r="J31" s="2" t="s">
        <v>12</v>
      </c>
      <c r="K31" s="2" t="s">
        <v>268</v>
      </c>
      <c r="L31" s="19">
        <v>41894.447106481479</v>
      </c>
      <c r="M31" s="2" t="s">
        <v>5154</v>
      </c>
      <c r="N31" s="2" t="s">
        <v>5153</v>
      </c>
      <c r="O31" s="2" t="s">
        <v>5153</v>
      </c>
      <c r="P31" s="2" t="s">
        <v>5151</v>
      </c>
    </row>
    <row r="32" spans="1:16" ht="30">
      <c r="A32" s="14">
        <v>5189</v>
      </c>
      <c r="B32" s="2" t="s">
        <v>9417</v>
      </c>
      <c r="C32" s="1" t="s">
        <v>9419</v>
      </c>
      <c r="D32" s="3" t="s">
        <v>9418</v>
      </c>
      <c r="E32" s="4">
        <v>41893</v>
      </c>
      <c r="F32" s="3" t="s">
        <v>15</v>
      </c>
      <c r="G32" s="4">
        <v>41894</v>
      </c>
      <c r="H32" s="3" t="s">
        <v>42</v>
      </c>
      <c r="I32" s="2" t="s">
        <v>13</v>
      </c>
      <c r="J32" s="2" t="s">
        <v>12</v>
      </c>
      <c r="K32" s="2" t="s">
        <v>268</v>
      </c>
      <c r="L32" s="19">
        <v>41894.443043981482</v>
      </c>
      <c r="M32" s="2" t="s">
        <v>5154</v>
      </c>
      <c r="N32" s="2" t="s">
        <v>5153</v>
      </c>
      <c r="O32" s="2" t="s">
        <v>5153</v>
      </c>
      <c r="P32" s="2" t="s">
        <v>5151</v>
      </c>
    </row>
    <row r="33" spans="1:16">
      <c r="A33" s="14">
        <v>5188</v>
      </c>
      <c r="B33" s="2" t="s">
        <v>9420</v>
      </c>
      <c r="C33" s="1" t="s">
        <v>9421</v>
      </c>
      <c r="D33" s="3" t="s">
        <v>32</v>
      </c>
      <c r="E33" s="4">
        <v>41894</v>
      </c>
      <c r="F33" s="3" t="s">
        <v>15</v>
      </c>
      <c r="G33" s="4">
        <v>41894</v>
      </c>
      <c r="H33" s="3" t="s">
        <v>54</v>
      </c>
      <c r="I33" s="2" t="s">
        <v>13</v>
      </c>
      <c r="J33" s="2" t="s">
        <v>12</v>
      </c>
      <c r="K33" s="2" t="s">
        <v>268</v>
      </c>
      <c r="L33" s="19">
        <v>41894.431238425925</v>
      </c>
      <c r="M33" s="2" t="s">
        <v>5151</v>
      </c>
      <c r="N33" s="2" t="s">
        <v>5153</v>
      </c>
      <c r="O33" s="2" t="s">
        <v>5153</v>
      </c>
      <c r="P33" s="2" t="s">
        <v>5151</v>
      </c>
    </row>
    <row r="34" spans="1:16" ht="45">
      <c r="A34" s="14">
        <v>5187</v>
      </c>
      <c r="B34" s="2" t="s">
        <v>8927</v>
      </c>
      <c r="C34" s="1" t="s">
        <v>9422</v>
      </c>
      <c r="D34" s="3" t="s">
        <v>105</v>
      </c>
      <c r="E34" s="4">
        <v>41893</v>
      </c>
      <c r="F34" s="3" t="s">
        <v>15</v>
      </c>
      <c r="G34" s="4">
        <v>41894</v>
      </c>
      <c r="H34" s="3" t="s">
        <v>6735</v>
      </c>
      <c r="I34" s="2" t="s">
        <v>13</v>
      </c>
      <c r="J34" s="2" t="s">
        <v>12</v>
      </c>
      <c r="K34" s="2" t="s">
        <v>268</v>
      </c>
      <c r="L34" s="19">
        <v>41894.420995370368</v>
      </c>
      <c r="M34" s="2" t="s">
        <v>5151</v>
      </c>
      <c r="N34" s="2" t="s">
        <v>5153</v>
      </c>
      <c r="O34" s="2" t="s">
        <v>5153</v>
      </c>
      <c r="P34" s="2" t="s">
        <v>5151</v>
      </c>
    </row>
    <row r="35" spans="1:16" ht="30">
      <c r="A35" s="14">
        <v>5186</v>
      </c>
      <c r="B35" s="2" t="s">
        <v>7701</v>
      </c>
      <c r="C35" s="1" t="s">
        <v>9423</v>
      </c>
      <c r="D35" s="3" t="s">
        <v>1054</v>
      </c>
      <c r="E35" s="4">
        <v>41894</v>
      </c>
      <c r="F35" s="3" t="s">
        <v>15</v>
      </c>
      <c r="G35" s="4">
        <v>41894</v>
      </c>
      <c r="H35" s="3" t="s">
        <v>40</v>
      </c>
      <c r="I35" s="2" t="s">
        <v>13</v>
      </c>
      <c r="J35" s="2" t="s">
        <v>12</v>
      </c>
      <c r="K35" s="2" t="s">
        <v>268</v>
      </c>
      <c r="L35" s="19">
        <v>41894.414548611108</v>
      </c>
      <c r="M35" s="2" t="s">
        <v>5154</v>
      </c>
      <c r="N35" s="2" t="s">
        <v>5153</v>
      </c>
      <c r="O35" s="2" t="s">
        <v>5153</v>
      </c>
      <c r="P35" s="2" t="s">
        <v>5154</v>
      </c>
    </row>
    <row r="36" spans="1:16" ht="30">
      <c r="A36" s="14">
        <v>5185</v>
      </c>
      <c r="B36" s="2" t="s">
        <v>9424</v>
      </c>
      <c r="C36" s="1" t="s">
        <v>9425</v>
      </c>
      <c r="D36" s="3" t="s">
        <v>1002</v>
      </c>
      <c r="E36" s="4">
        <v>41894</v>
      </c>
      <c r="F36" s="3" t="s">
        <v>166</v>
      </c>
      <c r="G36" s="4">
        <v>41894</v>
      </c>
      <c r="H36" s="3" t="s">
        <v>51</v>
      </c>
      <c r="I36" s="2" t="s">
        <v>13</v>
      </c>
      <c r="J36" s="2" t="s">
        <v>12</v>
      </c>
      <c r="K36" s="2" t="s">
        <v>268</v>
      </c>
      <c r="L36" s="19">
        <v>41894.398877314816</v>
      </c>
      <c r="M36" s="2" t="s">
        <v>5154</v>
      </c>
      <c r="N36" s="2" t="s">
        <v>5153</v>
      </c>
      <c r="O36" s="2" t="s">
        <v>5153</v>
      </c>
      <c r="P36" s="2" t="s">
        <v>5151</v>
      </c>
    </row>
    <row r="37" spans="1:16" ht="60">
      <c r="A37" s="14">
        <v>5184</v>
      </c>
      <c r="B37" s="2" t="s">
        <v>9426</v>
      </c>
      <c r="C37" s="1" t="s">
        <v>9427</v>
      </c>
      <c r="D37" s="3" t="s">
        <v>543</v>
      </c>
      <c r="E37" s="4">
        <v>41893</v>
      </c>
      <c r="F37" s="3" t="s">
        <v>166</v>
      </c>
      <c r="G37" s="4">
        <v>41894</v>
      </c>
      <c r="H37" s="3" t="s">
        <v>40</v>
      </c>
      <c r="I37" s="2" t="s">
        <v>13</v>
      </c>
      <c r="J37" s="2" t="s">
        <v>12</v>
      </c>
      <c r="K37" s="2" t="s">
        <v>268</v>
      </c>
      <c r="L37" s="19">
        <v>41894.39738425926</v>
      </c>
      <c r="M37" s="2" t="s">
        <v>5151</v>
      </c>
      <c r="N37" s="2" t="s">
        <v>5153</v>
      </c>
      <c r="O37" s="2" t="s">
        <v>5153</v>
      </c>
      <c r="P37" s="2" t="s">
        <v>5151</v>
      </c>
    </row>
    <row r="38" spans="1:16" ht="30">
      <c r="A38" s="14">
        <v>5183</v>
      </c>
      <c r="B38" s="2" t="s">
        <v>2684</v>
      </c>
      <c r="C38" s="1" t="s">
        <v>9428</v>
      </c>
      <c r="D38" s="3" t="s">
        <v>9190</v>
      </c>
      <c r="E38" s="4">
        <v>41894</v>
      </c>
      <c r="F38" s="3" t="s">
        <v>166</v>
      </c>
      <c r="G38" s="4">
        <v>41894</v>
      </c>
      <c r="H38" s="3" t="s">
        <v>51</v>
      </c>
      <c r="I38" s="2" t="s">
        <v>13</v>
      </c>
      <c r="J38" s="2" t="s">
        <v>12</v>
      </c>
      <c r="K38" s="2" t="s">
        <v>268</v>
      </c>
      <c r="L38" s="19">
        <v>41894.395173611112</v>
      </c>
      <c r="M38" s="2" t="s">
        <v>5154</v>
      </c>
      <c r="N38" s="2" t="s">
        <v>5153</v>
      </c>
      <c r="O38" s="2" t="s">
        <v>5153</v>
      </c>
      <c r="P38" s="2" t="s">
        <v>5151</v>
      </c>
    </row>
    <row r="39" spans="1:16" ht="45">
      <c r="A39" s="14">
        <v>5182</v>
      </c>
      <c r="B39" s="2" t="s">
        <v>9429</v>
      </c>
      <c r="C39" s="1" t="s">
        <v>9430</v>
      </c>
      <c r="D39" s="3" t="s">
        <v>1121</v>
      </c>
      <c r="E39" s="4">
        <v>41893</v>
      </c>
      <c r="F39" s="3" t="s">
        <v>166</v>
      </c>
      <c r="G39" s="4">
        <v>41894</v>
      </c>
      <c r="H39" s="3" t="s">
        <v>51</v>
      </c>
      <c r="I39" s="2" t="s">
        <v>13</v>
      </c>
      <c r="J39" s="2" t="s">
        <v>12</v>
      </c>
      <c r="K39" s="2" t="s">
        <v>268</v>
      </c>
      <c r="L39" s="19">
        <v>41894.386122685188</v>
      </c>
      <c r="M39" s="2" t="s">
        <v>5154</v>
      </c>
      <c r="N39" s="2" t="s">
        <v>5153</v>
      </c>
      <c r="O39" s="2" t="s">
        <v>5153</v>
      </c>
      <c r="P39" s="2" t="s">
        <v>5151</v>
      </c>
    </row>
    <row r="40" spans="1:16" ht="45">
      <c r="A40" s="14">
        <v>5181</v>
      </c>
      <c r="B40" s="2" t="s">
        <v>9431</v>
      </c>
      <c r="C40" s="1" t="s">
        <v>9432</v>
      </c>
      <c r="D40" s="3" t="s">
        <v>497</v>
      </c>
      <c r="E40" s="4">
        <v>41894</v>
      </c>
      <c r="F40" s="3" t="s">
        <v>15</v>
      </c>
      <c r="G40" s="4">
        <v>41894</v>
      </c>
      <c r="H40" s="3" t="s">
        <v>40</v>
      </c>
      <c r="I40" s="2" t="s">
        <v>13</v>
      </c>
      <c r="J40" s="2" t="s">
        <v>12</v>
      </c>
      <c r="K40" s="2" t="s">
        <v>268</v>
      </c>
      <c r="L40" s="19">
        <v>41894.382835648146</v>
      </c>
      <c r="M40" s="2" t="s">
        <v>5154</v>
      </c>
      <c r="N40" s="2" t="s">
        <v>5153</v>
      </c>
      <c r="O40" s="2" t="s">
        <v>5153</v>
      </c>
      <c r="P40" s="2" t="s">
        <v>5151</v>
      </c>
    </row>
    <row r="41" spans="1:16">
      <c r="A41" s="14">
        <v>5180</v>
      </c>
      <c r="B41" s="2" t="s">
        <v>9433</v>
      </c>
      <c r="C41" s="1" t="s">
        <v>9434</v>
      </c>
      <c r="D41" s="3" t="s">
        <v>731</v>
      </c>
      <c r="E41" s="4">
        <v>41894</v>
      </c>
      <c r="F41" s="3" t="s">
        <v>15</v>
      </c>
      <c r="G41" s="4">
        <v>41894</v>
      </c>
      <c r="H41" s="3" t="s">
        <v>6735</v>
      </c>
      <c r="I41" s="2" t="s">
        <v>13</v>
      </c>
      <c r="J41" s="2" t="s">
        <v>12</v>
      </c>
      <c r="K41" s="2" t="s">
        <v>268</v>
      </c>
      <c r="L41" s="19">
        <v>41894.361238425925</v>
      </c>
      <c r="M41" s="2" t="s">
        <v>5151</v>
      </c>
      <c r="N41" s="2" t="s">
        <v>5153</v>
      </c>
      <c r="O41" s="2" t="s">
        <v>5153</v>
      </c>
      <c r="P41" s="2" t="s">
        <v>5151</v>
      </c>
    </row>
    <row r="42" spans="1:16" ht="45">
      <c r="A42" s="14">
        <v>5179</v>
      </c>
      <c r="B42" s="2" t="s">
        <v>9435</v>
      </c>
      <c r="C42" s="1" t="s">
        <v>9436</v>
      </c>
      <c r="D42" s="3" t="s">
        <v>4035</v>
      </c>
      <c r="E42" s="4">
        <v>41894</v>
      </c>
      <c r="F42" s="3" t="s">
        <v>15</v>
      </c>
      <c r="G42" s="4">
        <v>41894</v>
      </c>
      <c r="H42" s="3" t="s">
        <v>6735</v>
      </c>
      <c r="I42" s="2" t="s">
        <v>13</v>
      </c>
      <c r="J42" s="2" t="s">
        <v>12</v>
      </c>
      <c r="K42" s="2" t="s">
        <v>268</v>
      </c>
      <c r="L42" s="19">
        <v>41894.356446759259</v>
      </c>
      <c r="M42" s="2" t="s">
        <v>5154</v>
      </c>
      <c r="N42" s="2" t="s">
        <v>5153</v>
      </c>
      <c r="O42" s="2" t="s">
        <v>5153</v>
      </c>
      <c r="P42" s="2" t="s">
        <v>5151</v>
      </c>
    </row>
    <row r="43" spans="1:16" ht="60">
      <c r="A43" s="14">
        <v>5178</v>
      </c>
      <c r="B43" s="2" t="s">
        <v>9437</v>
      </c>
      <c r="C43" s="1" t="s">
        <v>9438</v>
      </c>
      <c r="D43" s="3" t="s">
        <v>5061</v>
      </c>
      <c r="E43" s="4">
        <v>41894</v>
      </c>
      <c r="F43" s="3" t="s">
        <v>15</v>
      </c>
      <c r="G43" s="4">
        <v>41894</v>
      </c>
      <c r="H43" s="3" t="s">
        <v>42</v>
      </c>
      <c r="I43" s="2" t="s">
        <v>13</v>
      </c>
      <c r="J43" s="2" t="s">
        <v>12</v>
      </c>
      <c r="K43" s="2" t="s">
        <v>268</v>
      </c>
      <c r="L43" s="19">
        <v>41894.345543981479</v>
      </c>
      <c r="M43" s="2" t="s">
        <v>5154</v>
      </c>
      <c r="N43" s="2" t="s">
        <v>5153</v>
      </c>
      <c r="O43" s="2" t="s">
        <v>5153</v>
      </c>
      <c r="P43" s="2" t="s">
        <v>5151</v>
      </c>
    </row>
    <row r="44" spans="1:16" ht="30">
      <c r="A44" s="14">
        <v>5177</v>
      </c>
      <c r="B44" s="2" t="s">
        <v>9078</v>
      </c>
      <c r="C44" s="1" t="s">
        <v>9439</v>
      </c>
      <c r="D44" s="3" t="s">
        <v>2701</v>
      </c>
      <c r="E44" s="4">
        <v>41894</v>
      </c>
      <c r="F44" s="3" t="s">
        <v>15</v>
      </c>
      <c r="G44" s="4">
        <v>41894</v>
      </c>
      <c r="H44" s="3" t="s">
        <v>6735</v>
      </c>
      <c r="I44" s="2" t="s">
        <v>13</v>
      </c>
      <c r="J44" s="2" t="s">
        <v>12</v>
      </c>
      <c r="K44" s="2" t="s">
        <v>268</v>
      </c>
      <c r="L44" s="19">
        <v>41894.344583333332</v>
      </c>
      <c r="M44" s="2" t="s">
        <v>5151</v>
      </c>
      <c r="N44" s="2" t="s">
        <v>5153</v>
      </c>
      <c r="O44" s="2" t="s">
        <v>5153</v>
      </c>
      <c r="P44" s="2" t="s">
        <v>5151</v>
      </c>
    </row>
    <row r="45" spans="1:16" ht="30">
      <c r="A45" s="14">
        <v>5176</v>
      </c>
      <c r="B45" s="2" t="s">
        <v>9206</v>
      </c>
      <c r="C45" s="1" t="s">
        <v>9440</v>
      </c>
      <c r="D45" s="3" t="s">
        <v>9207</v>
      </c>
      <c r="E45" s="4">
        <v>41894</v>
      </c>
      <c r="F45" s="3" t="s">
        <v>15</v>
      </c>
      <c r="G45" s="4">
        <v>41894</v>
      </c>
      <c r="H45" s="3" t="s">
        <v>6735</v>
      </c>
      <c r="I45" s="2" t="s">
        <v>13</v>
      </c>
      <c r="J45" s="2" t="s">
        <v>12</v>
      </c>
      <c r="K45" s="2" t="s">
        <v>268</v>
      </c>
      <c r="L45" s="19">
        <v>41894.325694444444</v>
      </c>
      <c r="M45" s="2" t="s">
        <v>5151</v>
      </c>
      <c r="N45" s="2" t="s">
        <v>5153</v>
      </c>
      <c r="O45" s="2" t="s">
        <v>5153</v>
      </c>
      <c r="P45" s="2" t="s">
        <v>5154</v>
      </c>
    </row>
    <row r="46" spans="1:16" ht="45">
      <c r="A46" s="14">
        <v>5175</v>
      </c>
      <c r="B46" s="2" t="s">
        <v>9441</v>
      </c>
      <c r="C46" s="1" t="s">
        <v>9443</v>
      </c>
      <c r="D46" s="3" t="s">
        <v>9442</v>
      </c>
      <c r="E46" s="4">
        <v>41893</v>
      </c>
      <c r="F46" s="3" t="s">
        <v>15</v>
      </c>
      <c r="G46" s="4">
        <v>41893</v>
      </c>
      <c r="H46" s="3" t="s">
        <v>6735</v>
      </c>
      <c r="I46" s="2" t="s">
        <v>13</v>
      </c>
      <c r="J46" s="2" t="s">
        <v>12</v>
      </c>
      <c r="K46" s="2" t="s">
        <v>268</v>
      </c>
      <c r="L46" s="19">
        <v>41893.429560185185</v>
      </c>
      <c r="M46" s="2" t="s">
        <v>5151</v>
      </c>
      <c r="N46" s="2" t="s">
        <v>5153</v>
      </c>
      <c r="O46" s="2" t="s">
        <v>5153</v>
      </c>
      <c r="P46" s="2" t="s">
        <v>5151</v>
      </c>
    </row>
    <row r="47" spans="1:16">
      <c r="A47" s="14">
        <v>5174</v>
      </c>
      <c r="B47" s="2" t="s">
        <v>9444</v>
      </c>
      <c r="C47" s="1" t="s">
        <v>9445</v>
      </c>
      <c r="D47" s="3" t="s">
        <v>950</v>
      </c>
      <c r="E47" s="4">
        <v>41893</v>
      </c>
      <c r="F47" s="3" t="s">
        <v>166</v>
      </c>
      <c r="G47" s="4">
        <v>41893</v>
      </c>
      <c r="H47" s="3" t="s">
        <v>50</v>
      </c>
      <c r="I47" s="2" t="s">
        <v>13</v>
      </c>
      <c r="J47" s="2" t="s">
        <v>12</v>
      </c>
      <c r="K47" s="2" t="s">
        <v>268</v>
      </c>
      <c r="L47" s="19">
        <v>41893.401076388887</v>
      </c>
      <c r="M47" s="2" t="s">
        <v>5151</v>
      </c>
      <c r="N47" s="2" t="s">
        <v>5153</v>
      </c>
      <c r="O47" s="2" t="s">
        <v>5153</v>
      </c>
      <c r="P47" s="2" t="s">
        <v>5151</v>
      </c>
    </row>
    <row r="48" spans="1:16">
      <c r="A48" s="14">
        <v>5173</v>
      </c>
      <c r="B48" s="2" t="s">
        <v>9446</v>
      </c>
      <c r="C48" s="1" t="s">
        <v>9447</v>
      </c>
      <c r="D48" s="3" t="s">
        <v>1905</v>
      </c>
      <c r="E48" s="4">
        <v>41893</v>
      </c>
      <c r="F48" s="3" t="s">
        <v>166</v>
      </c>
      <c r="G48" s="4">
        <v>41893</v>
      </c>
      <c r="H48" s="3" t="s">
        <v>6735</v>
      </c>
      <c r="I48" s="2" t="s">
        <v>13</v>
      </c>
      <c r="J48" s="2" t="s">
        <v>12</v>
      </c>
      <c r="K48" s="2" t="s">
        <v>268</v>
      </c>
      <c r="L48" s="19">
        <v>41893.389490740738</v>
      </c>
      <c r="M48" s="2" t="s">
        <v>5151</v>
      </c>
      <c r="N48" s="2" t="s">
        <v>5153</v>
      </c>
      <c r="O48" s="2" t="s">
        <v>5153</v>
      </c>
      <c r="P48" s="2" t="s">
        <v>5151</v>
      </c>
    </row>
    <row r="49" spans="1:16" ht="45">
      <c r="A49" s="14">
        <v>5172</v>
      </c>
      <c r="B49" s="2" t="s">
        <v>3456</v>
      </c>
      <c r="C49" s="1" t="s">
        <v>9247</v>
      </c>
      <c r="D49" s="3" t="s">
        <v>8643</v>
      </c>
      <c r="E49" s="4">
        <v>41893</v>
      </c>
      <c r="F49" s="3" t="s">
        <v>15</v>
      </c>
      <c r="G49" s="4">
        <v>41893</v>
      </c>
      <c r="H49" s="3" t="s">
        <v>6735</v>
      </c>
      <c r="I49" s="2" t="s">
        <v>13</v>
      </c>
      <c r="J49" s="2" t="s">
        <v>12</v>
      </c>
      <c r="K49" s="2" t="s">
        <v>268</v>
      </c>
      <c r="L49" s="19">
        <v>41893.383900462963</v>
      </c>
      <c r="M49" s="2" t="s">
        <v>5154</v>
      </c>
      <c r="N49" s="2" t="s">
        <v>5153</v>
      </c>
      <c r="O49" s="2" t="s">
        <v>5153</v>
      </c>
      <c r="P49" s="2" t="s">
        <v>5151</v>
      </c>
    </row>
    <row r="50" spans="1:16">
      <c r="A50" s="14">
        <v>5171</v>
      </c>
      <c r="B50" s="2" t="s">
        <v>3456</v>
      </c>
      <c r="C50" s="1" t="s">
        <v>9448</v>
      </c>
      <c r="D50" s="3" t="s">
        <v>586</v>
      </c>
      <c r="E50" s="4">
        <v>41893</v>
      </c>
      <c r="F50" s="3" t="s">
        <v>15</v>
      </c>
      <c r="G50" s="4">
        <v>41893</v>
      </c>
      <c r="H50" s="3" t="s">
        <v>6735</v>
      </c>
      <c r="I50" s="2" t="s">
        <v>13</v>
      </c>
      <c r="J50" s="2" t="s">
        <v>12</v>
      </c>
      <c r="K50" s="2" t="s">
        <v>268</v>
      </c>
      <c r="L50" s="19">
        <v>41893.383379629631</v>
      </c>
      <c r="M50" s="2" t="s">
        <v>5154</v>
      </c>
      <c r="N50" s="2" t="s">
        <v>5153</v>
      </c>
      <c r="O50" s="2" t="s">
        <v>5153</v>
      </c>
      <c r="P50" s="2" t="s">
        <v>5151</v>
      </c>
    </row>
    <row r="51" spans="1:16" ht="60">
      <c r="A51" s="14">
        <v>5170</v>
      </c>
      <c r="B51" s="2" t="s">
        <v>9449</v>
      </c>
      <c r="C51" s="1" t="s">
        <v>9450</v>
      </c>
      <c r="D51" s="3" t="s">
        <v>291</v>
      </c>
      <c r="E51" s="4">
        <v>41893</v>
      </c>
      <c r="F51" s="3" t="s">
        <v>166</v>
      </c>
      <c r="G51" s="4">
        <v>41893</v>
      </c>
      <c r="H51" s="3" t="s">
        <v>6733</v>
      </c>
      <c r="I51" s="2" t="s">
        <v>13</v>
      </c>
      <c r="J51" s="2" t="s">
        <v>12</v>
      </c>
      <c r="K51" s="2" t="s">
        <v>268</v>
      </c>
      <c r="L51" s="19">
        <v>41893.382905092592</v>
      </c>
      <c r="M51" s="2" t="s">
        <v>5154</v>
      </c>
      <c r="N51" s="2" t="s">
        <v>5153</v>
      </c>
      <c r="O51" s="2" t="s">
        <v>5153</v>
      </c>
      <c r="P51" s="2" t="s">
        <v>5151</v>
      </c>
    </row>
    <row r="52" spans="1:16">
      <c r="A52" s="14">
        <v>5169</v>
      </c>
      <c r="B52" s="2" t="s">
        <v>9451</v>
      </c>
      <c r="C52" s="1" t="s">
        <v>9452</v>
      </c>
      <c r="D52" s="3" t="s">
        <v>227</v>
      </c>
      <c r="E52" s="4">
        <v>41893</v>
      </c>
      <c r="F52" s="3" t="s">
        <v>15</v>
      </c>
      <c r="G52" s="4">
        <v>41893</v>
      </c>
      <c r="H52" s="3" t="s">
        <v>6735</v>
      </c>
      <c r="I52" s="2" t="s">
        <v>13</v>
      </c>
      <c r="J52" s="2" t="s">
        <v>12</v>
      </c>
      <c r="K52" s="2" t="s">
        <v>268</v>
      </c>
      <c r="L52" s="19">
        <v>41893.380011574074</v>
      </c>
      <c r="M52" s="2" t="s">
        <v>5154</v>
      </c>
      <c r="N52" s="2" t="s">
        <v>5153</v>
      </c>
      <c r="O52" s="2" t="s">
        <v>5153</v>
      </c>
      <c r="P52" s="2" t="s">
        <v>5151</v>
      </c>
    </row>
    <row r="53" spans="1:16" ht="45">
      <c r="A53" s="14">
        <v>5168</v>
      </c>
      <c r="B53" s="2" t="s">
        <v>9453</v>
      </c>
      <c r="C53" s="1" t="s">
        <v>9454</v>
      </c>
      <c r="D53" s="3" t="s">
        <v>1265</v>
      </c>
      <c r="E53" s="4">
        <v>41892</v>
      </c>
      <c r="F53" s="3" t="s">
        <v>15</v>
      </c>
      <c r="G53" s="4">
        <v>41892</v>
      </c>
      <c r="H53" s="3" t="s">
        <v>6735</v>
      </c>
      <c r="I53" s="2" t="s">
        <v>13</v>
      </c>
      <c r="J53" s="2" t="s">
        <v>12</v>
      </c>
      <c r="K53" s="2" t="s">
        <v>268</v>
      </c>
      <c r="L53" s="19">
        <v>41892.728993055556</v>
      </c>
      <c r="M53" s="2" t="s">
        <v>5154</v>
      </c>
      <c r="N53" s="2" t="s">
        <v>5153</v>
      </c>
      <c r="O53" s="2" t="s">
        <v>5153</v>
      </c>
      <c r="P53" s="2" t="s">
        <v>5151</v>
      </c>
    </row>
    <row r="54" spans="1:16" ht="105">
      <c r="A54" s="14">
        <v>5167</v>
      </c>
      <c r="B54" s="2" t="s">
        <v>9455</v>
      </c>
      <c r="C54" s="1" t="s">
        <v>9456</v>
      </c>
      <c r="D54" s="3" t="s">
        <v>84</v>
      </c>
      <c r="E54" s="4">
        <v>41892</v>
      </c>
      <c r="F54" s="3" t="s">
        <v>166</v>
      </c>
      <c r="G54" s="4">
        <v>41892</v>
      </c>
      <c r="H54" s="3" t="s">
        <v>40</v>
      </c>
      <c r="I54" s="2" t="s">
        <v>13</v>
      </c>
      <c r="J54" s="2" t="s">
        <v>12</v>
      </c>
      <c r="K54" s="2" t="s">
        <v>268</v>
      </c>
      <c r="L54" s="19">
        <v>41892.678136574075</v>
      </c>
      <c r="M54" s="2" t="s">
        <v>5154</v>
      </c>
      <c r="N54" s="2" t="s">
        <v>5153</v>
      </c>
      <c r="O54" s="2" t="s">
        <v>5153</v>
      </c>
      <c r="P54" s="2" t="s">
        <v>5151</v>
      </c>
    </row>
    <row r="55" spans="1:16" ht="30">
      <c r="A55" s="14">
        <v>5166</v>
      </c>
      <c r="B55" s="2" t="s">
        <v>7129</v>
      </c>
      <c r="C55" s="1" t="s">
        <v>9457</v>
      </c>
      <c r="D55" s="3" t="s">
        <v>18</v>
      </c>
      <c r="E55" s="4">
        <v>41892</v>
      </c>
      <c r="F55" s="3" t="s">
        <v>15</v>
      </c>
      <c r="G55" s="4">
        <v>41892</v>
      </c>
      <c r="H55" s="3" t="s">
        <v>6735</v>
      </c>
      <c r="I55" s="2" t="s">
        <v>13</v>
      </c>
      <c r="J55" s="2" t="s">
        <v>12</v>
      </c>
      <c r="K55" s="2" t="s">
        <v>268</v>
      </c>
      <c r="L55" s="19">
        <v>41892.662546296298</v>
      </c>
      <c r="M55" s="2" t="s">
        <v>5154</v>
      </c>
      <c r="N55" s="2" t="s">
        <v>5153</v>
      </c>
      <c r="O55" s="2" t="s">
        <v>5153</v>
      </c>
      <c r="P55" s="2" t="s">
        <v>5151</v>
      </c>
    </row>
    <row r="56" spans="1:16" ht="45">
      <c r="A56" s="14">
        <v>5165</v>
      </c>
      <c r="B56" s="2" t="s">
        <v>9458</v>
      </c>
      <c r="C56" s="1" t="s">
        <v>9459</v>
      </c>
      <c r="D56" s="3" t="s">
        <v>2731</v>
      </c>
      <c r="E56" s="4">
        <v>41892</v>
      </c>
      <c r="F56" s="3" t="s">
        <v>15</v>
      </c>
      <c r="G56" s="4">
        <v>41892</v>
      </c>
      <c r="H56" s="3" t="s">
        <v>6735</v>
      </c>
      <c r="I56" s="2" t="s">
        <v>13</v>
      </c>
      <c r="J56" s="2" t="s">
        <v>12</v>
      </c>
      <c r="K56" s="2" t="s">
        <v>268</v>
      </c>
      <c r="L56" s="19">
        <v>41892.643368055556</v>
      </c>
      <c r="M56" s="2" t="s">
        <v>5154</v>
      </c>
      <c r="N56" s="2" t="s">
        <v>5153</v>
      </c>
      <c r="O56" s="2" t="s">
        <v>5153</v>
      </c>
      <c r="P56" s="2" t="s">
        <v>5151</v>
      </c>
    </row>
    <row r="57" spans="1:16" ht="30">
      <c r="A57" s="14">
        <v>5164</v>
      </c>
      <c r="B57" s="2" t="s">
        <v>9460</v>
      </c>
      <c r="C57" s="1" t="s">
        <v>9461</v>
      </c>
      <c r="D57" s="3" t="s">
        <v>586</v>
      </c>
      <c r="E57" s="4">
        <v>41892</v>
      </c>
      <c r="F57" s="3" t="s">
        <v>15</v>
      </c>
      <c r="G57" s="4">
        <v>41892</v>
      </c>
      <c r="H57" s="3" t="s">
        <v>11</v>
      </c>
      <c r="I57" s="2" t="s">
        <v>13</v>
      </c>
      <c r="J57" s="2" t="s">
        <v>12</v>
      </c>
      <c r="K57" s="2" t="s">
        <v>268</v>
      </c>
      <c r="L57" s="19">
        <v>41892.621782407405</v>
      </c>
      <c r="M57" s="2" t="s">
        <v>5154</v>
      </c>
      <c r="N57" s="2" t="s">
        <v>5153</v>
      </c>
      <c r="O57" s="2" t="s">
        <v>5153</v>
      </c>
      <c r="P57" s="2" t="s">
        <v>5151</v>
      </c>
    </row>
    <row r="58" spans="1:16" ht="30">
      <c r="A58" s="14">
        <v>5163</v>
      </c>
      <c r="B58" s="2" t="s">
        <v>2299</v>
      </c>
      <c r="C58" s="1" t="s">
        <v>9462</v>
      </c>
      <c r="D58" s="3" t="s">
        <v>514</v>
      </c>
      <c r="E58" s="4">
        <v>41892</v>
      </c>
      <c r="F58" s="3" t="s">
        <v>15</v>
      </c>
      <c r="G58" s="4">
        <v>41892</v>
      </c>
      <c r="H58" s="3" t="s">
        <v>6735</v>
      </c>
      <c r="I58" s="2" t="s">
        <v>13</v>
      </c>
      <c r="J58" s="2" t="s">
        <v>12</v>
      </c>
      <c r="K58" s="2" t="s">
        <v>268</v>
      </c>
      <c r="L58" s="19">
        <v>41892.620752314811</v>
      </c>
      <c r="M58" s="2" t="s">
        <v>5151</v>
      </c>
      <c r="N58" s="2" t="s">
        <v>5153</v>
      </c>
      <c r="O58" s="2" t="s">
        <v>5153</v>
      </c>
      <c r="P58" s="2" t="s">
        <v>5151</v>
      </c>
    </row>
    <row r="59" spans="1:16" ht="30">
      <c r="A59" s="14">
        <v>5162</v>
      </c>
      <c r="B59" s="2" t="s">
        <v>9463</v>
      </c>
      <c r="C59" s="1" t="s">
        <v>9464</v>
      </c>
      <c r="D59" s="3" t="s">
        <v>104</v>
      </c>
      <c r="E59" s="4">
        <v>41892</v>
      </c>
      <c r="F59" s="3" t="s">
        <v>166</v>
      </c>
      <c r="G59" s="4"/>
      <c r="H59" s="3" t="s">
        <v>56</v>
      </c>
      <c r="I59" s="2" t="s">
        <v>13</v>
      </c>
      <c r="J59" s="2" t="s">
        <v>12</v>
      </c>
      <c r="K59" s="2" t="s">
        <v>268</v>
      </c>
      <c r="L59" s="19">
        <v>41892.613055555557</v>
      </c>
      <c r="M59" s="2" t="s">
        <v>5154</v>
      </c>
      <c r="N59" s="2" t="s">
        <v>5153</v>
      </c>
      <c r="O59" s="2" t="s">
        <v>5153</v>
      </c>
      <c r="P59" s="2" t="s">
        <v>5151</v>
      </c>
    </row>
    <row r="60" spans="1:16" ht="45">
      <c r="A60" s="14">
        <v>5161</v>
      </c>
      <c r="B60" s="2" t="s">
        <v>7137</v>
      </c>
      <c r="C60" s="1" t="s">
        <v>9465</v>
      </c>
      <c r="D60" s="3" t="s">
        <v>1709</v>
      </c>
      <c r="E60" s="4">
        <v>41892</v>
      </c>
      <c r="F60" s="3" t="s">
        <v>15</v>
      </c>
      <c r="G60" s="4">
        <v>41892</v>
      </c>
      <c r="H60" s="3" t="s">
        <v>6735</v>
      </c>
      <c r="I60" s="2" t="s">
        <v>13</v>
      </c>
      <c r="J60" s="2" t="s">
        <v>12</v>
      </c>
      <c r="K60" s="2" t="s">
        <v>268</v>
      </c>
      <c r="L60" s="19">
        <v>41892.605034722219</v>
      </c>
      <c r="M60" s="2" t="s">
        <v>5154</v>
      </c>
      <c r="N60" s="2" t="s">
        <v>5153</v>
      </c>
      <c r="O60" s="2" t="s">
        <v>5153</v>
      </c>
      <c r="P60" s="2" t="s">
        <v>5154</v>
      </c>
    </row>
    <row r="61" spans="1:16" ht="30">
      <c r="A61" s="14">
        <v>5160</v>
      </c>
      <c r="B61" s="2" t="s">
        <v>1977</v>
      </c>
      <c r="C61" s="1" t="s">
        <v>9466</v>
      </c>
      <c r="D61" s="3" t="s">
        <v>224</v>
      </c>
      <c r="E61" s="4">
        <v>41892</v>
      </c>
      <c r="F61" s="3" t="s">
        <v>15</v>
      </c>
      <c r="G61" s="4">
        <v>41892</v>
      </c>
      <c r="H61" s="3" t="s">
        <v>6735</v>
      </c>
      <c r="I61" s="2" t="s">
        <v>13</v>
      </c>
      <c r="J61" s="2" t="s">
        <v>12</v>
      </c>
      <c r="K61" s="2" t="s">
        <v>268</v>
      </c>
      <c r="L61" s="19">
        <v>41892.590509259258</v>
      </c>
      <c r="M61" s="2" t="s">
        <v>5154</v>
      </c>
      <c r="N61" s="2" t="s">
        <v>5153</v>
      </c>
      <c r="O61" s="2" t="s">
        <v>5153</v>
      </c>
      <c r="P61" s="2" t="s">
        <v>5151</v>
      </c>
    </row>
    <row r="62" spans="1:16" ht="45">
      <c r="A62" s="14">
        <v>5159</v>
      </c>
      <c r="B62" s="2" t="s">
        <v>6138</v>
      </c>
      <c r="C62" s="1" t="s">
        <v>9467</v>
      </c>
      <c r="D62" s="3" t="s">
        <v>2105</v>
      </c>
      <c r="E62" s="4">
        <v>41892</v>
      </c>
      <c r="F62" s="3" t="s">
        <v>15</v>
      </c>
      <c r="G62" s="4">
        <v>41892</v>
      </c>
      <c r="H62" s="3" t="s">
        <v>6735</v>
      </c>
      <c r="I62" s="2" t="s">
        <v>13</v>
      </c>
      <c r="J62" s="2" t="s">
        <v>12</v>
      </c>
      <c r="K62" s="2" t="s">
        <v>268</v>
      </c>
      <c r="L62" s="19">
        <v>41892.586921296293</v>
      </c>
      <c r="M62" s="2" t="s">
        <v>5154</v>
      </c>
      <c r="N62" s="2" t="s">
        <v>5153</v>
      </c>
      <c r="O62" s="2" t="s">
        <v>5153</v>
      </c>
      <c r="P62" s="2" t="s">
        <v>5151</v>
      </c>
    </row>
    <row r="63" spans="1:16" ht="90">
      <c r="A63" s="14">
        <v>5158</v>
      </c>
      <c r="B63" s="2" t="s">
        <v>1977</v>
      </c>
      <c r="C63" s="1" t="s">
        <v>9468</v>
      </c>
      <c r="D63" s="3" t="s">
        <v>586</v>
      </c>
      <c r="E63" s="4">
        <v>41892</v>
      </c>
      <c r="F63" s="3" t="s">
        <v>15</v>
      </c>
      <c r="G63" s="4">
        <v>41892</v>
      </c>
      <c r="H63" s="3" t="s">
        <v>6735</v>
      </c>
      <c r="I63" s="2" t="s">
        <v>13</v>
      </c>
      <c r="J63" s="2" t="s">
        <v>12</v>
      </c>
      <c r="K63" s="2" t="s">
        <v>268</v>
      </c>
      <c r="L63" s="19">
        <v>41892.570648148147</v>
      </c>
      <c r="M63" s="2" t="s">
        <v>5154</v>
      </c>
      <c r="N63" s="2" t="s">
        <v>5153</v>
      </c>
      <c r="O63" s="2" t="s">
        <v>5153</v>
      </c>
      <c r="P63" s="2" t="s">
        <v>5151</v>
      </c>
    </row>
    <row r="64" spans="1:16" ht="45">
      <c r="A64" s="14">
        <v>5157</v>
      </c>
      <c r="B64" s="2" t="s">
        <v>9460</v>
      </c>
      <c r="C64" s="1" t="s">
        <v>9469</v>
      </c>
      <c r="D64" s="3" t="s">
        <v>586</v>
      </c>
      <c r="E64" s="4">
        <v>41892</v>
      </c>
      <c r="F64" s="3" t="s">
        <v>15</v>
      </c>
      <c r="G64" s="4">
        <v>41892</v>
      </c>
      <c r="H64" s="3" t="s">
        <v>54</v>
      </c>
      <c r="I64" s="2" t="s">
        <v>13</v>
      </c>
      <c r="J64" s="2" t="s">
        <v>12</v>
      </c>
      <c r="K64" s="2" t="s">
        <v>268</v>
      </c>
      <c r="L64" s="19">
        <v>41892.567604166667</v>
      </c>
      <c r="M64" s="2" t="s">
        <v>5154</v>
      </c>
      <c r="N64" s="2" t="s">
        <v>5153</v>
      </c>
      <c r="O64" s="2" t="s">
        <v>5153</v>
      </c>
      <c r="P64" s="2" t="s">
        <v>5151</v>
      </c>
    </row>
    <row r="65" spans="1:16" ht="60">
      <c r="A65" s="14">
        <v>5156</v>
      </c>
      <c r="B65" s="2" t="s">
        <v>9470</v>
      </c>
      <c r="C65" s="1" t="s">
        <v>9471</v>
      </c>
      <c r="D65" s="3" t="s">
        <v>2915</v>
      </c>
      <c r="E65" s="4">
        <v>41892</v>
      </c>
      <c r="F65" s="3" t="s">
        <v>15</v>
      </c>
      <c r="G65" s="4">
        <v>41892</v>
      </c>
      <c r="H65" s="3" t="s">
        <v>46</v>
      </c>
      <c r="I65" s="2" t="s">
        <v>13</v>
      </c>
      <c r="J65" s="2" t="s">
        <v>12</v>
      </c>
      <c r="K65" s="2" t="s">
        <v>268</v>
      </c>
      <c r="L65" s="19">
        <v>41892.554155092592</v>
      </c>
      <c r="M65" s="2" t="s">
        <v>5154</v>
      </c>
      <c r="N65" s="2" t="s">
        <v>5153</v>
      </c>
      <c r="O65" s="2" t="s">
        <v>5153</v>
      </c>
      <c r="P65" s="2" t="s">
        <v>5151</v>
      </c>
    </row>
    <row r="66" spans="1:16">
      <c r="A66" s="14">
        <v>5155</v>
      </c>
      <c r="B66" s="2" t="s">
        <v>9472</v>
      </c>
      <c r="C66" s="1" t="s">
        <v>9473</v>
      </c>
      <c r="D66" s="3" t="s">
        <v>9190</v>
      </c>
      <c r="E66" s="4">
        <v>41892</v>
      </c>
      <c r="F66" s="3" t="s">
        <v>15</v>
      </c>
      <c r="G66" s="4">
        <v>41892</v>
      </c>
      <c r="H66" s="3" t="s">
        <v>54</v>
      </c>
      <c r="I66" s="2" t="s">
        <v>13</v>
      </c>
      <c r="J66" s="2" t="s">
        <v>12</v>
      </c>
      <c r="K66" s="2" t="s">
        <v>268</v>
      </c>
      <c r="L66" s="19">
        <v>41892.492025462961</v>
      </c>
      <c r="M66" s="2" t="s">
        <v>5151</v>
      </c>
      <c r="N66" s="2" t="s">
        <v>5153</v>
      </c>
      <c r="O66" s="2" t="s">
        <v>5153</v>
      </c>
      <c r="P66" s="2" t="s">
        <v>5151</v>
      </c>
    </row>
    <row r="67" spans="1:16">
      <c r="A67" s="14">
        <v>5154</v>
      </c>
      <c r="B67" s="2" t="s">
        <v>9474</v>
      </c>
      <c r="C67" s="1" t="s">
        <v>9476</v>
      </c>
      <c r="D67" s="3" t="s">
        <v>9475</v>
      </c>
      <c r="E67" s="4">
        <v>41892</v>
      </c>
      <c r="F67" s="3" t="s">
        <v>15</v>
      </c>
      <c r="G67" s="4">
        <v>41892</v>
      </c>
      <c r="H67" s="3" t="s">
        <v>54</v>
      </c>
      <c r="I67" s="2" t="s">
        <v>13</v>
      </c>
      <c r="J67" s="2" t="s">
        <v>12</v>
      </c>
      <c r="K67" s="2" t="s">
        <v>268</v>
      </c>
      <c r="L67" s="19">
        <v>41892.491516203707</v>
      </c>
      <c r="M67" s="2" t="s">
        <v>5151</v>
      </c>
      <c r="N67" s="2" t="s">
        <v>5153</v>
      </c>
      <c r="O67" s="2" t="s">
        <v>5153</v>
      </c>
      <c r="P67" s="2" t="s">
        <v>5151</v>
      </c>
    </row>
    <row r="68" spans="1:16">
      <c r="A68" s="14">
        <v>5153</v>
      </c>
      <c r="B68" s="2" t="s">
        <v>3002</v>
      </c>
      <c r="C68" s="1" t="s">
        <v>9477</v>
      </c>
      <c r="D68" s="3" t="s">
        <v>950</v>
      </c>
      <c r="E68" s="4">
        <v>41892</v>
      </c>
      <c r="F68" s="3" t="s">
        <v>15</v>
      </c>
      <c r="G68" s="4">
        <v>41892</v>
      </c>
      <c r="H68" s="3" t="s">
        <v>6735</v>
      </c>
      <c r="I68" s="2" t="s">
        <v>13</v>
      </c>
      <c r="J68" s="2" t="s">
        <v>12</v>
      </c>
      <c r="K68" s="2" t="s">
        <v>268</v>
      </c>
      <c r="L68" s="19">
        <v>41892.490046296298</v>
      </c>
      <c r="M68" s="2" t="s">
        <v>5151</v>
      </c>
      <c r="N68" s="2" t="s">
        <v>5153</v>
      </c>
      <c r="O68" s="2" t="s">
        <v>5153</v>
      </c>
      <c r="P68" s="2" t="s">
        <v>5151</v>
      </c>
    </row>
    <row r="69" spans="1:16" ht="45">
      <c r="A69" s="14">
        <v>5152</v>
      </c>
      <c r="B69" s="2" t="s">
        <v>9143</v>
      </c>
      <c r="C69" s="1" t="s">
        <v>9478</v>
      </c>
      <c r="D69" s="3" t="s">
        <v>3768</v>
      </c>
      <c r="E69" s="4">
        <v>41892</v>
      </c>
      <c r="F69" s="3" t="s">
        <v>15</v>
      </c>
      <c r="G69" s="4">
        <v>41892</v>
      </c>
      <c r="H69" s="3" t="s">
        <v>6735</v>
      </c>
      <c r="I69" s="2" t="s">
        <v>13</v>
      </c>
      <c r="J69" s="2" t="s">
        <v>12</v>
      </c>
      <c r="K69" s="2" t="s">
        <v>268</v>
      </c>
      <c r="L69" s="19">
        <v>41892.463449074072</v>
      </c>
      <c r="M69" s="2" t="s">
        <v>5154</v>
      </c>
      <c r="N69" s="2" t="s">
        <v>5153</v>
      </c>
      <c r="O69" s="2" t="s">
        <v>5153</v>
      </c>
      <c r="P69" s="2" t="s">
        <v>5154</v>
      </c>
    </row>
    <row r="70" spans="1:16">
      <c r="A70" s="14">
        <v>5151</v>
      </c>
      <c r="B70" s="2" t="s">
        <v>5559</v>
      </c>
      <c r="C70" s="1" t="s">
        <v>9479</v>
      </c>
      <c r="D70" s="3" t="s">
        <v>5572</v>
      </c>
      <c r="E70" s="4">
        <v>41892</v>
      </c>
      <c r="F70" s="3" t="s">
        <v>15</v>
      </c>
      <c r="G70" s="4">
        <v>41892</v>
      </c>
      <c r="H70" s="3" t="s">
        <v>40</v>
      </c>
      <c r="I70" s="2" t="s">
        <v>13</v>
      </c>
      <c r="J70" s="2" t="s">
        <v>12</v>
      </c>
      <c r="K70" s="2" t="s">
        <v>268</v>
      </c>
      <c r="L70" s="19">
        <v>41892.462060185186</v>
      </c>
      <c r="M70" s="2" t="s">
        <v>5151</v>
      </c>
      <c r="N70" s="2" t="s">
        <v>5153</v>
      </c>
      <c r="O70" s="2" t="s">
        <v>5153</v>
      </c>
      <c r="P70" s="2" t="s">
        <v>5151</v>
      </c>
    </row>
    <row r="71" spans="1:16" ht="195">
      <c r="A71" s="14">
        <v>5150</v>
      </c>
      <c r="B71" s="2" t="s">
        <v>5337</v>
      </c>
      <c r="C71" s="1" t="s">
        <v>9480</v>
      </c>
      <c r="D71" s="3" t="s">
        <v>424</v>
      </c>
      <c r="E71" s="4">
        <v>41892</v>
      </c>
      <c r="F71" s="3" t="s">
        <v>15</v>
      </c>
      <c r="G71" s="4">
        <v>41892</v>
      </c>
      <c r="H71" s="3" t="s">
        <v>8217</v>
      </c>
      <c r="I71" s="2" t="s">
        <v>13</v>
      </c>
      <c r="J71" s="2" t="s">
        <v>12</v>
      </c>
      <c r="K71" s="2" t="s">
        <v>8286</v>
      </c>
      <c r="L71" s="19">
        <v>41893.316678240742</v>
      </c>
      <c r="M71" s="2" t="s">
        <v>5154</v>
      </c>
      <c r="N71" s="2" t="s">
        <v>5153</v>
      </c>
      <c r="O71" s="2" t="s">
        <v>5153</v>
      </c>
      <c r="P71" s="2" t="s">
        <v>5151</v>
      </c>
    </row>
    <row r="72" spans="1:16" ht="105">
      <c r="A72" s="14">
        <v>5149</v>
      </c>
      <c r="B72" s="2" t="s">
        <v>9481</v>
      </c>
      <c r="C72" s="1" t="s">
        <v>9482</v>
      </c>
      <c r="D72" s="3" t="s">
        <v>1179</v>
      </c>
      <c r="E72" s="4">
        <v>41892</v>
      </c>
      <c r="F72" s="3" t="s">
        <v>15</v>
      </c>
      <c r="G72" s="4">
        <v>41892</v>
      </c>
      <c r="H72" s="3" t="s">
        <v>8217</v>
      </c>
      <c r="I72" s="2" t="s">
        <v>13</v>
      </c>
      <c r="J72" s="2" t="s">
        <v>12</v>
      </c>
      <c r="K72" s="2" t="s">
        <v>8286</v>
      </c>
      <c r="L72" s="19">
        <v>41893.348587962966</v>
      </c>
      <c r="M72" s="2" t="s">
        <v>5154</v>
      </c>
      <c r="N72" s="2" t="s">
        <v>5153</v>
      </c>
      <c r="O72" s="2" t="s">
        <v>5153</v>
      </c>
      <c r="P72" s="2" t="s">
        <v>5151</v>
      </c>
    </row>
    <row r="73" spans="1:16" ht="105">
      <c r="A73" s="14">
        <v>5148</v>
      </c>
      <c r="B73" s="2" t="s">
        <v>9483</v>
      </c>
      <c r="C73" s="1" t="s">
        <v>9484</v>
      </c>
      <c r="D73" s="3" t="s">
        <v>104</v>
      </c>
      <c r="E73" s="4">
        <v>41891</v>
      </c>
      <c r="F73" s="3" t="s">
        <v>15</v>
      </c>
      <c r="G73" s="4">
        <v>41891</v>
      </c>
      <c r="H73" s="3" t="s">
        <v>213</v>
      </c>
      <c r="I73" s="2" t="s">
        <v>13</v>
      </c>
      <c r="J73" s="2" t="s">
        <v>12</v>
      </c>
      <c r="K73" s="2" t="s">
        <v>268</v>
      </c>
      <c r="L73" s="19">
        <v>41891.837395833332</v>
      </c>
      <c r="M73" s="2" t="s">
        <v>5154</v>
      </c>
      <c r="N73" s="2" t="s">
        <v>5153</v>
      </c>
      <c r="O73" s="2" t="s">
        <v>5153</v>
      </c>
      <c r="P73" s="2" t="s">
        <v>5151</v>
      </c>
    </row>
    <row r="74" spans="1:16" ht="90">
      <c r="A74" s="14">
        <v>5147</v>
      </c>
      <c r="B74" s="2" t="s">
        <v>9485</v>
      </c>
      <c r="C74" s="1" t="s">
        <v>9486</v>
      </c>
      <c r="D74" s="3" t="s">
        <v>4624</v>
      </c>
      <c r="E74" s="4">
        <v>41891</v>
      </c>
      <c r="F74" s="3" t="s">
        <v>15</v>
      </c>
      <c r="G74" s="4">
        <v>41891</v>
      </c>
      <c r="H74" s="3" t="s">
        <v>42</v>
      </c>
      <c r="I74" s="2" t="s">
        <v>13</v>
      </c>
      <c r="J74" s="2" t="s">
        <v>12</v>
      </c>
      <c r="K74" s="2" t="s">
        <v>268</v>
      </c>
      <c r="L74" s="19">
        <v>41891.813587962963</v>
      </c>
      <c r="M74" s="2" t="s">
        <v>5151</v>
      </c>
      <c r="N74" s="2" t="s">
        <v>5153</v>
      </c>
      <c r="O74" s="2" t="s">
        <v>5153</v>
      </c>
      <c r="P74" s="2" t="s">
        <v>5151</v>
      </c>
    </row>
    <row r="75" spans="1:16" ht="75">
      <c r="A75" s="14">
        <v>5146</v>
      </c>
      <c r="B75" s="2" t="s">
        <v>9487</v>
      </c>
      <c r="C75" s="1" t="s">
        <v>9488</v>
      </c>
      <c r="D75" s="3" t="s">
        <v>8421</v>
      </c>
      <c r="E75" s="4">
        <v>41891</v>
      </c>
      <c r="F75" s="3" t="s">
        <v>15</v>
      </c>
      <c r="G75" s="4">
        <v>41891</v>
      </c>
      <c r="H75" s="3" t="s">
        <v>42</v>
      </c>
      <c r="I75" s="2" t="s">
        <v>13</v>
      </c>
      <c r="J75" s="2" t="s">
        <v>12</v>
      </c>
      <c r="K75" s="2" t="s">
        <v>268</v>
      </c>
      <c r="L75" s="19">
        <v>41891.7969212963</v>
      </c>
      <c r="M75" s="2" t="s">
        <v>5154</v>
      </c>
      <c r="N75" s="2" t="s">
        <v>5153</v>
      </c>
      <c r="O75" s="2" t="s">
        <v>5153</v>
      </c>
      <c r="P75" s="2" t="s">
        <v>5151</v>
      </c>
    </row>
    <row r="76" spans="1:16" ht="45">
      <c r="A76" s="14">
        <v>5145</v>
      </c>
      <c r="B76" s="2" t="s">
        <v>9206</v>
      </c>
      <c r="C76" s="1" t="s">
        <v>9489</v>
      </c>
      <c r="D76" s="3" t="s">
        <v>9207</v>
      </c>
      <c r="E76" s="4">
        <v>41891</v>
      </c>
      <c r="F76" s="3" t="s">
        <v>15</v>
      </c>
      <c r="G76" s="4">
        <v>41891</v>
      </c>
      <c r="H76" s="3" t="s">
        <v>6735</v>
      </c>
      <c r="I76" s="2" t="s">
        <v>13</v>
      </c>
      <c r="J76" s="2" t="s">
        <v>12</v>
      </c>
      <c r="K76" s="2" t="s">
        <v>268</v>
      </c>
      <c r="L76" s="19">
        <v>41891.763969907406</v>
      </c>
      <c r="M76" s="2" t="s">
        <v>5151</v>
      </c>
      <c r="N76" s="2" t="s">
        <v>5153</v>
      </c>
      <c r="O76" s="2" t="s">
        <v>5153</v>
      </c>
      <c r="P76" s="2" t="s">
        <v>5154</v>
      </c>
    </row>
    <row r="77" spans="1:16" ht="60">
      <c r="A77" s="14">
        <v>5144</v>
      </c>
      <c r="B77" s="2" t="s">
        <v>9049</v>
      </c>
      <c r="C77" s="1" t="s">
        <v>9490</v>
      </c>
      <c r="D77" s="3" t="s">
        <v>561</v>
      </c>
      <c r="E77" s="4">
        <v>41891</v>
      </c>
      <c r="F77" s="3" t="s">
        <v>15</v>
      </c>
      <c r="G77" s="4">
        <v>41891</v>
      </c>
      <c r="H77" s="3" t="s">
        <v>6733</v>
      </c>
      <c r="I77" s="2" t="s">
        <v>13</v>
      </c>
      <c r="J77" s="2" t="s">
        <v>12</v>
      </c>
      <c r="K77" s="2" t="s">
        <v>268</v>
      </c>
      <c r="L77" s="19">
        <v>41893.400613425925</v>
      </c>
      <c r="M77" s="2" t="s">
        <v>5154</v>
      </c>
      <c r="N77" s="2" t="s">
        <v>5153</v>
      </c>
      <c r="O77" s="2" t="s">
        <v>5153</v>
      </c>
      <c r="P77" s="2" t="s">
        <v>5151</v>
      </c>
    </row>
    <row r="78" spans="1:16" ht="45">
      <c r="A78" s="14">
        <v>5143</v>
      </c>
      <c r="B78" s="2" t="s">
        <v>9491</v>
      </c>
      <c r="C78" s="1" t="s">
        <v>9492</v>
      </c>
      <c r="D78" s="3" t="s">
        <v>1265</v>
      </c>
      <c r="E78" s="4">
        <v>41891</v>
      </c>
      <c r="F78" s="3" t="s">
        <v>15</v>
      </c>
      <c r="G78" s="4">
        <v>41891</v>
      </c>
      <c r="H78" s="3" t="s">
        <v>6733</v>
      </c>
      <c r="I78" s="2" t="s">
        <v>13</v>
      </c>
      <c r="J78" s="2" t="s">
        <v>12</v>
      </c>
      <c r="K78" s="2" t="s">
        <v>268</v>
      </c>
      <c r="L78" s="19">
        <v>41891.782893518517</v>
      </c>
      <c r="M78" s="2" t="s">
        <v>5154</v>
      </c>
      <c r="N78" s="2" t="s">
        <v>5153</v>
      </c>
      <c r="O78" s="2" t="s">
        <v>5153</v>
      </c>
      <c r="P78" s="2" t="s">
        <v>5151</v>
      </c>
    </row>
    <row r="79" spans="1:16">
      <c r="A79" s="14">
        <v>5142</v>
      </c>
      <c r="B79" s="2" t="s">
        <v>9493</v>
      </c>
      <c r="C79" s="1" t="s">
        <v>7009</v>
      </c>
      <c r="D79" s="3" t="s">
        <v>285</v>
      </c>
      <c r="E79" s="4">
        <v>41891</v>
      </c>
      <c r="F79" s="3" t="s">
        <v>15</v>
      </c>
      <c r="G79" s="4">
        <v>41891</v>
      </c>
      <c r="H79" s="3" t="s">
        <v>40</v>
      </c>
      <c r="I79" s="2" t="s">
        <v>13</v>
      </c>
      <c r="J79" s="2" t="s">
        <v>12</v>
      </c>
      <c r="K79" s="2" t="s">
        <v>268</v>
      </c>
      <c r="L79" s="19">
        <v>41891.626550925925</v>
      </c>
      <c r="M79" s="2" t="s">
        <v>5154</v>
      </c>
      <c r="N79" s="2" t="s">
        <v>5153</v>
      </c>
      <c r="O79" s="2" t="s">
        <v>5153</v>
      </c>
      <c r="P79" s="2" t="s">
        <v>5151</v>
      </c>
    </row>
    <row r="80" spans="1:16" ht="45">
      <c r="A80" s="14">
        <v>5141</v>
      </c>
      <c r="B80" s="2" t="s">
        <v>1952</v>
      </c>
      <c r="C80" s="1" t="s">
        <v>9494</v>
      </c>
      <c r="D80" s="3" t="s">
        <v>1071</v>
      </c>
      <c r="E80" s="4">
        <v>41891</v>
      </c>
      <c r="F80" s="3" t="s">
        <v>15</v>
      </c>
      <c r="G80" s="4">
        <v>41891</v>
      </c>
      <c r="H80" s="3" t="s">
        <v>6735</v>
      </c>
      <c r="I80" s="2" t="s">
        <v>13</v>
      </c>
      <c r="J80" s="2" t="s">
        <v>12</v>
      </c>
      <c r="K80" s="2" t="s">
        <v>268</v>
      </c>
      <c r="L80" s="19">
        <v>41891.609212962961</v>
      </c>
      <c r="M80" s="2" t="s">
        <v>5154</v>
      </c>
      <c r="N80" s="2" t="s">
        <v>5153</v>
      </c>
      <c r="O80" s="2" t="s">
        <v>5153</v>
      </c>
      <c r="P80" s="2" t="s">
        <v>5151</v>
      </c>
    </row>
    <row r="81" spans="1:16" ht="60">
      <c r="A81" s="14">
        <v>5140</v>
      </c>
      <c r="B81" s="2" t="s">
        <v>8844</v>
      </c>
      <c r="C81" s="1" t="s">
        <v>9495</v>
      </c>
      <c r="D81" s="3" t="s">
        <v>408</v>
      </c>
      <c r="E81" s="4">
        <v>41891</v>
      </c>
      <c r="F81" s="3" t="s">
        <v>15</v>
      </c>
      <c r="G81" s="4">
        <v>41891</v>
      </c>
      <c r="H81" s="3" t="s">
        <v>6733</v>
      </c>
      <c r="I81" s="2" t="s">
        <v>13</v>
      </c>
      <c r="J81" s="2" t="s">
        <v>12</v>
      </c>
      <c r="K81" s="2" t="s">
        <v>268</v>
      </c>
      <c r="L81" s="19">
        <v>41891.783043981479</v>
      </c>
      <c r="M81" s="2" t="s">
        <v>5154</v>
      </c>
      <c r="N81" s="2" t="s">
        <v>5153</v>
      </c>
      <c r="O81" s="2" t="s">
        <v>5153</v>
      </c>
      <c r="P81" s="2" t="s">
        <v>5151</v>
      </c>
    </row>
    <row r="82" spans="1:16">
      <c r="A82" s="14">
        <v>5139</v>
      </c>
      <c r="B82" s="2" t="s">
        <v>7897</v>
      </c>
      <c r="C82" s="1" t="s">
        <v>9496</v>
      </c>
      <c r="D82" s="3" t="s">
        <v>3768</v>
      </c>
      <c r="E82" s="4">
        <v>41891</v>
      </c>
      <c r="F82" s="3" t="s">
        <v>15</v>
      </c>
      <c r="G82" s="4">
        <v>41891</v>
      </c>
      <c r="H82" s="3" t="s">
        <v>40</v>
      </c>
      <c r="I82" s="2" t="s">
        <v>13</v>
      </c>
      <c r="J82" s="2" t="s">
        <v>12</v>
      </c>
      <c r="K82" s="2" t="s">
        <v>268</v>
      </c>
      <c r="L82" s="19">
        <v>41891.601712962962</v>
      </c>
      <c r="M82" s="2" t="s">
        <v>5151</v>
      </c>
      <c r="N82" s="2" t="s">
        <v>5153</v>
      </c>
      <c r="O82" s="2" t="s">
        <v>5153</v>
      </c>
      <c r="P82" s="2" t="s">
        <v>5154</v>
      </c>
    </row>
    <row r="83" spans="1:16" ht="45">
      <c r="A83" s="14">
        <v>5138</v>
      </c>
      <c r="B83" s="2" t="s">
        <v>9497</v>
      </c>
      <c r="C83" s="1" t="s">
        <v>9498</v>
      </c>
      <c r="D83" s="3" t="s">
        <v>1709</v>
      </c>
      <c r="E83" s="4">
        <v>41891</v>
      </c>
      <c r="F83" s="3" t="s">
        <v>15</v>
      </c>
      <c r="G83" s="4">
        <v>41891</v>
      </c>
      <c r="H83" s="3" t="s">
        <v>40</v>
      </c>
      <c r="I83" s="2" t="s">
        <v>13</v>
      </c>
      <c r="J83" s="2" t="s">
        <v>12</v>
      </c>
      <c r="K83" s="2" t="s">
        <v>268</v>
      </c>
      <c r="L83" s="19">
        <v>41891.591087962966</v>
      </c>
      <c r="M83" s="2" t="s">
        <v>5154</v>
      </c>
      <c r="N83" s="2" t="s">
        <v>5153</v>
      </c>
      <c r="O83" s="2" t="s">
        <v>5153</v>
      </c>
      <c r="P83" s="2" t="s">
        <v>5154</v>
      </c>
    </row>
    <row r="84" spans="1:16">
      <c r="A84" s="14">
        <v>5137</v>
      </c>
      <c r="B84" s="2" t="s">
        <v>9499</v>
      </c>
      <c r="C84" s="1" t="s">
        <v>9500</v>
      </c>
      <c r="D84" s="3" t="s">
        <v>104</v>
      </c>
      <c r="E84" s="4">
        <v>41891</v>
      </c>
      <c r="F84" s="3" t="s">
        <v>15</v>
      </c>
      <c r="G84" s="4">
        <v>41891</v>
      </c>
      <c r="H84" s="3" t="s">
        <v>6735</v>
      </c>
      <c r="I84" s="2" t="s">
        <v>13</v>
      </c>
      <c r="J84" s="2" t="s">
        <v>12</v>
      </c>
      <c r="K84" s="2" t="s">
        <v>268</v>
      </c>
      <c r="L84" s="19">
        <v>41891.588043981479</v>
      </c>
      <c r="M84" s="2" t="s">
        <v>5154</v>
      </c>
      <c r="N84" s="2" t="s">
        <v>5153</v>
      </c>
      <c r="O84" s="2" t="s">
        <v>5153</v>
      </c>
      <c r="P84" s="2" t="s">
        <v>5151</v>
      </c>
    </row>
    <row r="85" spans="1:16" ht="45">
      <c r="A85" s="14">
        <v>5136</v>
      </c>
      <c r="B85" s="2" t="s">
        <v>9463</v>
      </c>
      <c r="C85" s="1" t="s">
        <v>9501</v>
      </c>
      <c r="D85" s="3" t="s">
        <v>104</v>
      </c>
      <c r="E85" s="4">
        <v>41891</v>
      </c>
      <c r="F85" s="3" t="s">
        <v>166</v>
      </c>
      <c r="G85" s="4"/>
      <c r="H85" s="3" t="s">
        <v>56</v>
      </c>
      <c r="I85" s="2" t="s">
        <v>13</v>
      </c>
      <c r="J85" s="2" t="s">
        <v>12</v>
      </c>
      <c r="K85" s="2" t="s">
        <v>268</v>
      </c>
      <c r="L85" s="19">
        <v>41891.586145833331</v>
      </c>
      <c r="M85" s="2" t="s">
        <v>5154</v>
      </c>
      <c r="N85" s="2" t="s">
        <v>5153</v>
      </c>
      <c r="O85" s="2" t="s">
        <v>5153</v>
      </c>
      <c r="P85" s="2" t="s">
        <v>5151</v>
      </c>
    </row>
    <row r="86" spans="1:16" ht="30">
      <c r="A86" s="14">
        <v>5135</v>
      </c>
      <c r="B86" s="2" t="s">
        <v>1072</v>
      </c>
      <c r="C86" s="1" t="s">
        <v>9502</v>
      </c>
      <c r="D86" s="3" t="s">
        <v>1056</v>
      </c>
      <c r="E86" s="4">
        <v>41891</v>
      </c>
      <c r="F86" s="3" t="s">
        <v>15</v>
      </c>
      <c r="G86" s="4">
        <v>41891</v>
      </c>
      <c r="H86" s="3" t="s">
        <v>6735</v>
      </c>
      <c r="I86" s="2" t="s">
        <v>13</v>
      </c>
      <c r="J86" s="2" t="s">
        <v>12</v>
      </c>
      <c r="K86" s="2" t="s">
        <v>268</v>
      </c>
      <c r="L86" s="19">
        <v>41891.585578703707</v>
      </c>
      <c r="M86" s="2" t="s">
        <v>5154</v>
      </c>
      <c r="N86" s="2" t="s">
        <v>5153</v>
      </c>
      <c r="O86" s="2" t="s">
        <v>5153</v>
      </c>
      <c r="P86" s="2" t="s">
        <v>5151</v>
      </c>
    </row>
    <row r="87" spans="1:16">
      <c r="A87" s="14">
        <v>5134</v>
      </c>
      <c r="B87" s="2" t="s">
        <v>239</v>
      </c>
      <c r="C87" s="1" t="s">
        <v>9503</v>
      </c>
      <c r="D87" s="3" t="s">
        <v>1653</v>
      </c>
      <c r="E87" s="4">
        <v>41891</v>
      </c>
      <c r="F87" s="3" t="s">
        <v>15</v>
      </c>
      <c r="G87" s="4">
        <v>41891</v>
      </c>
      <c r="H87" s="3" t="s">
        <v>40</v>
      </c>
      <c r="I87" s="2" t="s">
        <v>13</v>
      </c>
      <c r="J87" s="2" t="s">
        <v>12</v>
      </c>
      <c r="K87" s="2" t="s">
        <v>268</v>
      </c>
      <c r="L87" s="19">
        <v>41891.582592592589</v>
      </c>
      <c r="M87" s="2" t="s">
        <v>5154</v>
      </c>
      <c r="N87" s="2" t="s">
        <v>5153</v>
      </c>
      <c r="O87" s="2" t="s">
        <v>5153</v>
      </c>
      <c r="P87" s="2" t="s">
        <v>5151</v>
      </c>
    </row>
    <row r="88" spans="1:16">
      <c r="A88" s="14">
        <v>5133</v>
      </c>
      <c r="B88" s="2" t="s">
        <v>9504</v>
      </c>
      <c r="C88" s="1" t="s">
        <v>9505</v>
      </c>
      <c r="D88" s="3" t="s">
        <v>1688</v>
      </c>
      <c r="E88" s="4">
        <v>41891</v>
      </c>
      <c r="F88" s="3" t="s">
        <v>15</v>
      </c>
      <c r="G88" s="4">
        <v>41891</v>
      </c>
      <c r="H88" s="3" t="s">
        <v>40</v>
      </c>
      <c r="I88" s="2" t="s">
        <v>13</v>
      </c>
      <c r="J88" s="2" t="s">
        <v>12</v>
      </c>
      <c r="K88" s="2" t="s">
        <v>268</v>
      </c>
      <c r="L88" s="19">
        <v>41891.578252314815</v>
      </c>
      <c r="M88" s="2" t="s">
        <v>5154</v>
      </c>
      <c r="N88" s="2" t="s">
        <v>5153</v>
      </c>
      <c r="O88" s="2" t="s">
        <v>5153</v>
      </c>
      <c r="P88" s="2" t="s">
        <v>5151</v>
      </c>
    </row>
    <row r="89" spans="1:16" ht="60">
      <c r="A89" s="14">
        <v>5132</v>
      </c>
      <c r="B89" s="2" t="s">
        <v>9506</v>
      </c>
      <c r="C89" s="1" t="s">
        <v>9507</v>
      </c>
      <c r="D89" s="3" t="s">
        <v>84</v>
      </c>
      <c r="E89" s="4">
        <v>41891</v>
      </c>
      <c r="F89" s="3" t="s">
        <v>15</v>
      </c>
      <c r="G89" s="4">
        <v>41891</v>
      </c>
      <c r="H89" s="3" t="s">
        <v>40</v>
      </c>
      <c r="I89" s="2" t="s">
        <v>13</v>
      </c>
      <c r="J89" s="2" t="s">
        <v>12</v>
      </c>
      <c r="K89" s="2" t="s">
        <v>268</v>
      </c>
      <c r="L89" s="19">
        <v>41891.764224537037</v>
      </c>
      <c r="M89" s="2" t="s">
        <v>5154</v>
      </c>
      <c r="N89" s="2" t="s">
        <v>5153</v>
      </c>
      <c r="O89" s="2" t="s">
        <v>5153</v>
      </c>
      <c r="P89" s="2" t="s">
        <v>5151</v>
      </c>
    </row>
    <row r="90" spans="1:16" ht="165">
      <c r="A90" s="14">
        <v>5131</v>
      </c>
      <c r="B90" s="2" t="s">
        <v>9167</v>
      </c>
      <c r="C90" s="1" t="s">
        <v>9168</v>
      </c>
      <c r="D90" s="3" t="s">
        <v>950</v>
      </c>
      <c r="E90" s="4">
        <v>41891</v>
      </c>
      <c r="F90" s="3" t="s">
        <v>15</v>
      </c>
      <c r="G90" s="4">
        <v>41891</v>
      </c>
      <c r="H90" s="3" t="s">
        <v>42</v>
      </c>
      <c r="I90" s="2" t="s">
        <v>13</v>
      </c>
      <c r="J90" s="2" t="s">
        <v>12</v>
      </c>
      <c r="K90" s="2" t="s">
        <v>268</v>
      </c>
      <c r="L90" s="19">
        <v>41891.466909722221</v>
      </c>
      <c r="M90" s="2" t="s">
        <v>5151</v>
      </c>
      <c r="N90" s="2" t="s">
        <v>5153</v>
      </c>
      <c r="O90" s="2" t="s">
        <v>5153</v>
      </c>
      <c r="P90" s="2" t="s">
        <v>5151</v>
      </c>
    </row>
    <row r="91" spans="1:16" ht="30">
      <c r="A91" s="14">
        <v>5130</v>
      </c>
      <c r="B91" s="2" t="s">
        <v>9169</v>
      </c>
      <c r="C91" s="1" t="s">
        <v>9170</v>
      </c>
      <c r="D91" s="3" t="s">
        <v>6748</v>
      </c>
      <c r="E91" s="4">
        <v>41891</v>
      </c>
      <c r="F91" s="3" t="s">
        <v>15</v>
      </c>
      <c r="G91" s="4">
        <v>41891</v>
      </c>
      <c r="H91" s="3" t="s">
        <v>6735</v>
      </c>
      <c r="I91" s="2" t="s">
        <v>13</v>
      </c>
      <c r="J91" s="2" t="s">
        <v>12</v>
      </c>
      <c r="K91" s="2" t="s">
        <v>268</v>
      </c>
      <c r="L91" s="19">
        <v>41891.455625000002</v>
      </c>
      <c r="M91" s="2" t="s">
        <v>5154</v>
      </c>
      <c r="N91" s="2" t="s">
        <v>5153</v>
      </c>
      <c r="O91" s="2" t="s">
        <v>5153</v>
      </c>
      <c r="P91" s="2" t="s">
        <v>5151</v>
      </c>
    </row>
    <row r="92" spans="1:16" ht="45">
      <c r="A92" s="14">
        <v>5129</v>
      </c>
      <c r="B92" s="2" t="s">
        <v>9171</v>
      </c>
      <c r="C92" s="1" t="s">
        <v>9172</v>
      </c>
      <c r="D92" s="3" t="s">
        <v>6512</v>
      </c>
      <c r="E92" s="4">
        <v>41891</v>
      </c>
      <c r="F92" s="3" t="s">
        <v>15</v>
      </c>
      <c r="G92" s="4">
        <v>41891</v>
      </c>
      <c r="H92" s="3" t="s">
        <v>6735</v>
      </c>
      <c r="I92" s="2" t="s">
        <v>13</v>
      </c>
      <c r="J92" s="2" t="s">
        <v>12</v>
      </c>
      <c r="K92" s="2" t="s">
        <v>268</v>
      </c>
      <c r="L92" s="19">
        <v>41891.419722222221</v>
      </c>
      <c r="M92" s="2" t="s">
        <v>5154</v>
      </c>
      <c r="N92" s="2" t="s">
        <v>5153</v>
      </c>
      <c r="O92" s="2" t="s">
        <v>5153</v>
      </c>
      <c r="P92" s="2" t="s">
        <v>5151</v>
      </c>
    </row>
    <row r="93" spans="1:16" ht="30">
      <c r="A93" s="14">
        <v>5128</v>
      </c>
      <c r="B93" s="2" t="s">
        <v>9173</v>
      </c>
      <c r="C93" s="1" t="s">
        <v>9174</v>
      </c>
      <c r="D93" s="3" t="s">
        <v>555</v>
      </c>
      <c r="E93" s="4">
        <v>41891</v>
      </c>
      <c r="F93" s="3" t="s">
        <v>15</v>
      </c>
      <c r="G93" s="4">
        <v>41891</v>
      </c>
      <c r="H93" s="3" t="s">
        <v>6735</v>
      </c>
      <c r="I93" s="2" t="s">
        <v>13</v>
      </c>
      <c r="J93" s="2" t="s">
        <v>12</v>
      </c>
      <c r="K93" s="2" t="s">
        <v>268</v>
      </c>
      <c r="L93" s="19">
        <v>41891.385775462964</v>
      </c>
      <c r="M93" s="2" t="s">
        <v>5154</v>
      </c>
      <c r="N93" s="2" t="s">
        <v>5153</v>
      </c>
      <c r="O93" s="2" t="s">
        <v>5153</v>
      </c>
      <c r="P93" s="2" t="s">
        <v>5151</v>
      </c>
    </row>
    <row r="94" spans="1:16" ht="75">
      <c r="A94" s="14">
        <v>5127</v>
      </c>
      <c r="B94" s="2" t="s">
        <v>9175</v>
      </c>
      <c r="C94" s="1" t="s">
        <v>9176</v>
      </c>
      <c r="D94" s="3" t="s">
        <v>2031</v>
      </c>
      <c r="E94" s="4">
        <v>41891</v>
      </c>
      <c r="F94" s="3" t="s">
        <v>15</v>
      </c>
      <c r="G94" s="4">
        <v>41891</v>
      </c>
      <c r="H94" s="3" t="s">
        <v>8217</v>
      </c>
      <c r="I94" s="2" t="s">
        <v>13</v>
      </c>
      <c r="J94" s="2" t="s">
        <v>12</v>
      </c>
      <c r="K94" s="2" t="s">
        <v>8286</v>
      </c>
      <c r="L94" s="19">
        <v>41892.31722222222</v>
      </c>
      <c r="M94" s="2" t="s">
        <v>5154</v>
      </c>
      <c r="N94" s="2" t="s">
        <v>5153</v>
      </c>
      <c r="O94" s="2" t="s">
        <v>5153</v>
      </c>
      <c r="P94" s="2" t="s">
        <v>5151</v>
      </c>
    </row>
    <row r="95" spans="1:16" ht="75">
      <c r="A95" s="14">
        <v>5126</v>
      </c>
      <c r="B95" s="2" t="s">
        <v>9177</v>
      </c>
      <c r="C95" s="1" t="s">
        <v>9176</v>
      </c>
      <c r="D95" s="3" t="s">
        <v>2031</v>
      </c>
      <c r="E95" s="4">
        <v>41891</v>
      </c>
      <c r="F95" s="3" t="s">
        <v>15</v>
      </c>
      <c r="G95" s="4">
        <v>41891</v>
      </c>
      <c r="H95" s="3" t="s">
        <v>8217</v>
      </c>
      <c r="I95" s="2" t="s">
        <v>13</v>
      </c>
      <c r="J95" s="2" t="s">
        <v>12</v>
      </c>
      <c r="K95" s="2" t="s">
        <v>8286</v>
      </c>
      <c r="L95" s="19">
        <v>41891.382430555554</v>
      </c>
      <c r="M95" s="2" t="s">
        <v>5154</v>
      </c>
      <c r="N95" s="2" t="s">
        <v>5153</v>
      </c>
      <c r="O95" s="2" t="s">
        <v>5153</v>
      </c>
      <c r="P95" s="2" t="s">
        <v>5151</v>
      </c>
    </row>
    <row r="96" spans="1:16" ht="75">
      <c r="A96" s="14">
        <v>5125</v>
      </c>
      <c r="B96" s="2" t="s">
        <v>9178</v>
      </c>
      <c r="C96" s="1" t="s">
        <v>9179</v>
      </c>
      <c r="D96" s="3" t="s">
        <v>746</v>
      </c>
      <c r="E96" s="4">
        <v>41891</v>
      </c>
      <c r="F96" s="3" t="s">
        <v>15</v>
      </c>
      <c r="G96" s="4">
        <v>41891</v>
      </c>
      <c r="H96" s="3" t="s">
        <v>47</v>
      </c>
      <c r="I96" s="2" t="s">
        <v>13</v>
      </c>
      <c r="J96" s="2" t="s">
        <v>12</v>
      </c>
      <c r="K96" s="2" t="s">
        <v>8286</v>
      </c>
      <c r="L96" s="19">
        <v>41892.316932870373</v>
      </c>
      <c r="M96" s="2" t="s">
        <v>5154</v>
      </c>
      <c r="N96" s="2" t="s">
        <v>5153</v>
      </c>
      <c r="O96" s="2" t="s">
        <v>5153</v>
      </c>
      <c r="P96" s="2" t="s">
        <v>5151</v>
      </c>
    </row>
    <row r="97" spans="1:16" ht="45">
      <c r="A97" s="14">
        <v>5124</v>
      </c>
      <c r="B97" s="2" t="s">
        <v>8641</v>
      </c>
      <c r="C97" s="1" t="s">
        <v>9180</v>
      </c>
      <c r="D97" s="3" t="s">
        <v>8421</v>
      </c>
      <c r="E97" s="4">
        <v>41891</v>
      </c>
      <c r="F97" s="3" t="s">
        <v>15</v>
      </c>
      <c r="G97" s="4">
        <v>41891</v>
      </c>
      <c r="H97" s="3" t="s">
        <v>6735</v>
      </c>
      <c r="I97" s="2" t="s">
        <v>13</v>
      </c>
      <c r="J97" s="2" t="s">
        <v>12</v>
      </c>
      <c r="K97" s="2" t="s">
        <v>268</v>
      </c>
      <c r="L97" s="19">
        <v>41891.35769675926</v>
      </c>
      <c r="M97" s="2" t="s">
        <v>5151</v>
      </c>
      <c r="N97" s="2" t="s">
        <v>5153</v>
      </c>
      <c r="O97" s="2" t="s">
        <v>5153</v>
      </c>
      <c r="P97" s="2" t="s">
        <v>5151</v>
      </c>
    </row>
    <row r="98" spans="1:16" ht="30">
      <c r="A98" s="14">
        <v>5123</v>
      </c>
      <c r="B98" s="2" t="s">
        <v>3002</v>
      </c>
      <c r="C98" s="1" t="s">
        <v>9181</v>
      </c>
      <c r="D98" s="3" t="s">
        <v>349</v>
      </c>
      <c r="E98" s="4">
        <v>41891</v>
      </c>
      <c r="F98" s="3" t="s">
        <v>15</v>
      </c>
      <c r="G98" s="4">
        <v>41891</v>
      </c>
      <c r="H98" s="3" t="s">
        <v>6735</v>
      </c>
      <c r="I98" s="2" t="s">
        <v>13</v>
      </c>
      <c r="J98" s="2" t="s">
        <v>12</v>
      </c>
      <c r="K98" s="2" t="s">
        <v>268</v>
      </c>
      <c r="L98" s="19">
        <v>41891.354085648149</v>
      </c>
      <c r="M98" s="2" t="s">
        <v>5154</v>
      </c>
      <c r="N98" s="2" t="s">
        <v>5153</v>
      </c>
      <c r="O98" s="2" t="s">
        <v>5153</v>
      </c>
      <c r="P98" s="2" t="s">
        <v>5154</v>
      </c>
    </row>
    <row r="99" spans="1:16" ht="45">
      <c r="A99" s="14">
        <v>5122</v>
      </c>
      <c r="B99" s="2" t="s">
        <v>9182</v>
      </c>
      <c r="C99" s="1" t="s">
        <v>9183</v>
      </c>
      <c r="D99" s="3" t="s">
        <v>92</v>
      </c>
      <c r="E99" s="4">
        <v>41891</v>
      </c>
      <c r="F99" s="3" t="s">
        <v>15</v>
      </c>
      <c r="G99" s="4">
        <v>41891</v>
      </c>
      <c r="H99" s="3" t="s">
        <v>42</v>
      </c>
      <c r="I99" s="2" t="s">
        <v>13</v>
      </c>
      <c r="J99" s="2" t="s">
        <v>12</v>
      </c>
      <c r="K99" s="2" t="s">
        <v>268</v>
      </c>
      <c r="L99" s="19">
        <v>41891.353032407409</v>
      </c>
      <c r="M99" s="2" t="s">
        <v>5154</v>
      </c>
      <c r="N99" s="2" t="s">
        <v>5153</v>
      </c>
      <c r="O99" s="2" t="s">
        <v>5153</v>
      </c>
      <c r="P99" s="2" t="s">
        <v>5151</v>
      </c>
    </row>
    <row r="100" spans="1:16" ht="30">
      <c r="A100" s="14">
        <v>5121</v>
      </c>
      <c r="B100" s="2" t="s">
        <v>9184</v>
      </c>
      <c r="C100" s="1" t="s">
        <v>9185</v>
      </c>
      <c r="D100" s="3" t="s">
        <v>411</v>
      </c>
      <c r="E100" s="4">
        <v>41891</v>
      </c>
      <c r="F100" s="3" t="s">
        <v>15</v>
      </c>
      <c r="G100" s="4">
        <v>41891</v>
      </c>
      <c r="H100" s="3" t="s">
        <v>6735</v>
      </c>
      <c r="I100" s="2" t="s">
        <v>13</v>
      </c>
      <c r="J100" s="2" t="s">
        <v>12</v>
      </c>
      <c r="K100" s="2" t="s">
        <v>268</v>
      </c>
      <c r="L100" s="19">
        <v>41891.351481481484</v>
      </c>
      <c r="M100" s="2" t="s">
        <v>5154</v>
      </c>
      <c r="N100" s="2" t="s">
        <v>5153</v>
      </c>
      <c r="O100" s="2" t="s">
        <v>5153</v>
      </c>
      <c r="P100" s="2" t="s">
        <v>5151</v>
      </c>
    </row>
    <row r="101" spans="1:16">
      <c r="A101" s="14">
        <v>5120</v>
      </c>
      <c r="B101" s="2" t="s">
        <v>8272</v>
      </c>
      <c r="C101" s="1" t="s">
        <v>9186</v>
      </c>
      <c r="D101" s="3" t="s">
        <v>1054</v>
      </c>
      <c r="E101" s="4">
        <v>41890</v>
      </c>
      <c r="F101" s="3" t="s">
        <v>15</v>
      </c>
      <c r="G101" s="4">
        <v>41890</v>
      </c>
      <c r="H101" s="3" t="s">
        <v>6735</v>
      </c>
      <c r="I101" s="2" t="s">
        <v>13</v>
      </c>
      <c r="J101" s="2" t="s">
        <v>12</v>
      </c>
      <c r="K101" s="2" t="s">
        <v>268</v>
      </c>
      <c r="L101" s="19">
        <v>41890.787592592591</v>
      </c>
      <c r="M101" s="2" t="s">
        <v>5154</v>
      </c>
      <c r="N101" s="2" t="s">
        <v>5153</v>
      </c>
      <c r="O101" s="2" t="s">
        <v>5153</v>
      </c>
      <c r="P101" s="2" t="s">
        <v>5154</v>
      </c>
    </row>
    <row r="102" spans="1:16" ht="45">
      <c r="A102" s="14">
        <v>5119</v>
      </c>
      <c r="B102" s="2" t="s">
        <v>9187</v>
      </c>
      <c r="C102" s="1" t="s">
        <v>9188</v>
      </c>
      <c r="D102" s="3" t="s">
        <v>377</v>
      </c>
      <c r="E102" s="4">
        <v>41886</v>
      </c>
      <c r="F102" s="3" t="s">
        <v>15</v>
      </c>
      <c r="G102" s="4">
        <v>41886</v>
      </c>
      <c r="H102" s="3" t="s">
        <v>51</v>
      </c>
      <c r="I102" s="2" t="s">
        <v>13</v>
      </c>
      <c r="J102" s="2" t="s">
        <v>12</v>
      </c>
      <c r="K102" s="2" t="s">
        <v>268</v>
      </c>
      <c r="L102" s="19">
        <v>41890.77685185185</v>
      </c>
      <c r="M102" s="2" t="s">
        <v>5151</v>
      </c>
      <c r="N102" s="2" t="s">
        <v>5153</v>
      </c>
      <c r="O102" s="2" t="s">
        <v>5153</v>
      </c>
      <c r="P102" s="2" t="s">
        <v>5151</v>
      </c>
    </row>
    <row r="103" spans="1:16" ht="60">
      <c r="A103" s="14">
        <v>5118</v>
      </c>
      <c r="B103" s="2" t="s">
        <v>6945</v>
      </c>
      <c r="C103" s="1" t="s">
        <v>6946</v>
      </c>
      <c r="D103" s="3" t="s">
        <v>5411</v>
      </c>
      <c r="E103" s="4">
        <v>41890</v>
      </c>
      <c r="F103" s="3" t="s">
        <v>15</v>
      </c>
      <c r="G103" s="4">
        <v>41860</v>
      </c>
      <c r="H103" s="3" t="s">
        <v>51</v>
      </c>
      <c r="I103" s="2" t="s">
        <v>13</v>
      </c>
      <c r="J103" s="2" t="s">
        <v>12</v>
      </c>
      <c r="K103" s="2" t="s">
        <v>268</v>
      </c>
      <c r="L103" s="19">
        <v>41891.583541666667</v>
      </c>
      <c r="M103" s="2" t="s">
        <v>5151</v>
      </c>
      <c r="N103" s="2" t="s">
        <v>5153</v>
      </c>
      <c r="O103" s="2" t="s">
        <v>5153</v>
      </c>
      <c r="P103" s="2" t="s">
        <v>5151</v>
      </c>
    </row>
    <row r="104" spans="1:16" ht="45">
      <c r="A104" s="14">
        <v>5117</v>
      </c>
      <c r="B104" s="2" t="s">
        <v>9189</v>
      </c>
      <c r="C104" s="1" t="s">
        <v>9191</v>
      </c>
      <c r="D104" s="3" t="s">
        <v>9190</v>
      </c>
      <c r="E104" s="4">
        <v>41885</v>
      </c>
      <c r="F104" s="3" t="s">
        <v>15</v>
      </c>
      <c r="G104" s="4">
        <v>41885</v>
      </c>
      <c r="H104" s="3" t="s">
        <v>48</v>
      </c>
      <c r="I104" s="2" t="s">
        <v>13</v>
      </c>
      <c r="J104" s="2" t="s">
        <v>12</v>
      </c>
      <c r="K104" s="2" t="s">
        <v>268</v>
      </c>
      <c r="L104" s="19">
        <v>41890.766238425924</v>
      </c>
      <c r="M104" s="2" t="s">
        <v>5154</v>
      </c>
      <c r="N104" s="2" t="s">
        <v>5153</v>
      </c>
      <c r="O104" s="2" t="s">
        <v>5153</v>
      </c>
      <c r="P104" s="2" t="s">
        <v>5151</v>
      </c>
    </row>
    <row r="105" spans="1:16" ht="45">
      <c r="A105" s="14">
        <v>5116</v>
      </c>
      <c r="B105" s="2" t="s">
        <v>8842</v>
      </c>
      <c r="C105" s="1" t="s">
        <v>9192</v>
      </c>
      <c r="D105" s="3" t="s">
        <v>73</v>
      </c>
      <c r="E105" s="4">
        <v>41886</v>
      </c>
      <c r="F105" s="3" t="s">
        <v>15</v>
      </c>
      <c r="G105" s="4">
        <v>41887</v>
      </c>
      <c r="H105" s="3" t="s">
        <v>48</v>
      </c>
      <c r="I105" s="2" t="s">
        <v>13</v>
      </c>
      <c r="J105" s="2" t="s">
        <v>12</v>
      </c>
      <c r="K105" s="2" t="s">
        <v>268</v>
      </c>
      <c r="L105" s="19">
        <v>41890.765474537038</v>
      </c>
      <c r="M105" s="2" t="s">
        <v>5151</v>
      </c>
      <c r="N105" s="2" t="s">
        <v>5153</v>
      </c>
      <c r="O105" s="2" t="s">
        <v>5153</v>
      </c>
      <c r="P105" s="2" t="s">
        <v>5151</v>
      </c>
    </row>
    <row r="106" spans="1:16" ht="60">
      <c r="A106" s="14">
        <v>5115</v>
      </c>
      <c r="B106" s="2" t="s">
        <v>9193</v>
      </c>
      <c r="C106" s="1" t="s">
        <v>9194</v>
      </c>
      <c r="D106" s="3" t="s">
        <v>950</v>
      </c>
      <c r="E106" s="4">
        <v>41886</v>
      </c>
      <c r="F106" s="3" t="s">
        <v>15</v>
      </c>
      <c r="G106" s="4">
        <v>41886</v>
      </c>
      <c r="H106" s="3" t="s">
        <v>51</v>
      </c>
      <c r="I106" s="2" t="s">
        <v>13</v>
      </c>
      <c r="J106" s="2" t="s">
        <v>12</v>
      </c>
      <c r="K106" s="2" t="s">
        <v>268</v>
      </c>
      <c r="L106" s="19">
        <v>41890.754513888889</v>
      </c>
      <c r="M106" s="2" t="s">
        <v>5151</v>
      </c>
      <c r="N106" s="2" t="s">
        <v>5153</v>
      </c>
      <c r="O106" s="2" t="s">
        <v>5153</v>
      </c>
      <c r="P106" s="2" t="s">
        <v>5151</v>
      </c>
    </row>
    <row r="107" spans="1:16" ht="30">
      <c r="A107" s="14">
        <v>5114</v>
      </c>
      <c r="B107" s="2" t="s">
        <v>8396</v>
      </c>
      <c r="C107" s="1" t="s">
        <v>9195</v>
      </c>
      <c r="D107" s="3" t="s">
        <v>1516</v>
      </c>
      <c r="E107" s="4">
        <v>41890</v>
      </c>
      <c r="F107" s="3" t="s">
        <v>15</v>
      </c>
      <c r="G107" s="4">
        <v>41890</v>
      </c>
      <c r="H107" s="3" t="s">
        <v>6735</v>
      </c>
      <c r="I107" s="2" t="s">
        <v>13</v>
      </c>
      <c r="J107" s="2" t="s">
        <v>12</v>
      </c>
      <c r="K107" s="2" t="s">
        <v>268</v>
      </c>
      <c r="L107" s="19">
        <v>41890.725983796299</v>
      </c>
      <c r="M107" s="2" t="s">
        <v>5151</v>
      </c>
      <c r="N107" s="2" t="s">
        <v>5153</v>
      </c>
      <c r="O107" s="2" t="s">
        <v>5153</v>
      </c>
      <c r="P107" s="2" t="s">
        <v>5151</v>
      </c>
    </row>
    <row r="108" spans="1:16">
      <c r="A108" s="14">
        <v>5113</v>
      </c>
      <c r="B108" s="2" t="s">
        <v>9196</v>
      </c>
      <c r="C108" s="1" t="s">
        <v>9197</v>
      </c>
      <c r="D108" s="3" t="s">
        <v>92</v>
      </c>
      <c r="E108" s="4">
        <v>41890</v>
      </c>
      <c r="F108" s="3" t="s">
        <v>15</v>
      </c>
      <c r="G108" s="4">
        <v>41890</v>
      </c>
      <c r="H108" s="3" t="s">
        <v>40</v>
      </c>
      <c r="I108" s="2" t="s">
        <v>13</v>
      </c>
      <c r="J108" s="2" t="s">
        <v>12</v>
      </c>
      <c r="K108" s="2" t="s">
        <v>268</v>
      </c>
      <c r="L108" s="19">
        <v>41890.72378472222</v>
      </c>
      <c r="M108" s="2" t="s">
        <v>5151</v>
      </c>
      <c r="N108" s="2" t="s">
        <v>5153</v>
      </c>
      <c r="O108" s="2" t="s">
        <v>5153</v>
      </c>
      <c r="P108" s="2" t="s">
        <v>5151</v>
      </c>
    </row>
    <row r="109" spans="1:16" ht="45">
      <c r="A109" s="14">
        <v>5112</v>
      </c>
      <c r="B109" s="2" t="s">
        <v>9198</v>
      </c>
      <c r="C109" s="1" t="s">
        <v>9199</v>
      </c>
      <c r="D109" s="3" t="s">
        <v>87</v>
      </c>
      <c r="E109" s="4">
        <v>41887</v>
      </c>
      <c r="F109" s="3" t="s">
        <v>15</v>
      </c>
      <c r="G109" s="4">
        <v>41887</v>
      </c>
      <c r="H109" s="3" t="s">
        <v>204</v>
      </c>
      <c r="I109" s="2" t="s">
        <v>13</v>
      </c>
      <c r="J109" s="2" t="s">
        <v>12</v>
      </c>
      <c r="K109" s="2" t="s">
        <v>268</v>
      </c>
      <c r="L109" s="19">
        <v>41890.722500000003</v>
      </c>
      <c r="M109" s="2" t="s">
        <v>5151</v>
      </c>
      <c r="N109" s="2" t="s">
        <v>5153</v>
      </c>
      <c r="O109" s="2" t="s">
        <v>5153</v>
      </c>
      <c r="P109" s="2" t="s">
        <v>5151</v>
      </c>
    </row>
    <row r="110" spans="1:16" ht="45">
      <c r="A110" s="14">
        <v>5111</v>
      </c>
      <c r="B110" s="2" t="s">
        <v>9200</v>
      </c>
      <c r="C110" s="1" t="s">
        <v>9201</v>
      </c>
      <c r="D110" s="3" t="s">
        <v>742</v>
      </c>
      <c r="E110" s="4">
        <v>41887</v>
      </c>
      <c r="F110" s="3" t="s">
        <v>15</v>
      </c>
      <c r="G110" s="4">
        <v>41887</v>
      </c>
      <c r="H110" s="3" t="s">
        <v>204</v>
      </c>
      <c r="I110" s="2" t="s">
        <v>13</v>
      </c>
      <c r="J110" s="2" t="s">
        <v>12</v>
      </c>
      <c r="K110" s="2" t="s">
        <v>268</v>
      </c>
      <c r="L110" s="19">
        <v>41890.721435185187</v>
      </c>
      <c r="M110" s="2" t="s">
        <v>5154</v>
      </c>
      <c r="N110" s="2" t="s">
        <v>5153</v>
      </c>
      <c r="O110" s="2" t="s">
        <v>5153</v>
      </c>
      <c r="P110" s="2" t="s">
        <v>5151</v>
      </c>
    </row>
    <row r="111" spans="1:16" ht="60">
      <c r="A111" s="14">
        <v>5110</v>
      </c>
      <c r="B111" s="2" t="s">
        <v>9202</v>
      </c>
      <c r="C111" s="1" t="s">
        <v>9203</v>
      </c>
      <c r="D111" s="3" t="s">
        <v>2568</v>
      </c>
      <c r="E111" s="4">
        <v>41887</v>
      </c>
      <c r="F111" s="3" t="s">
        <v>15</v>
      </c>
      <c r="G111" s="4">
        <v>41887</v>
      </c>
      <c r="H111" s="3" t="s">
        <v>204</v>
      </c>
      <c r="I111" s="2" t="s">
        <v>13</v>
      </c>
      <c r="J111" s="2" t="s">
        <v>12</v>
      </c>
      <c r="K111" s="2" t="s">
        <v>268</v>
      </c>
      <c r="L111" s="19">
        <v>41890.718425925923</v>
      </c>
      <c r="M111" s="2" t="s">
        <v>5154</v>
      </c>
      <c r="N111" s="2" t="s">
        <v>5153</v>
      </c>
      <c r="O111" s="2" t="s">
        <v>5153</v>
      </c>
      <c r="P111" s="2" t="s">
        <v>5151</v>
      </c>
    </row>
    <row r="112" spans="1:16" ht="45">
      <c r="A112" s="14">
        <v>5109</v>
      </c>
      <c r="B112" s="2" t="s">
        <v>9204</v>
      </c>
      <c r="C112" s="1" t="s">
        <v>9205</v>
      </c>
      <c r="D112" s="3" t="s">
        <v>299</v>
      </c>
      <c r="E112" s="4">
        <v>41888</v>
      </c>
      <c r="F112" s="3" t="s">
        <v>15</v>
      </c>
      <c r="G112" s="4">
        <v>41888</v>
      </c>
      <c r="H112" s="3" t="s">
        <v>204</v>
      </c>
      <c r="I112" s="2" t="s">
        <v>13</v>
      </c>
      <c r="J112" s="2" t="s">
        <v>12</v>
      </c>
      <c r="K112" s="2" t="s">
        <v>268</v>
      </c>
      <c r="L112" s="19">
        <v>41890.717407407406</v>
      </c>
      <c r="M112" s="2" t="s">
        <v>5151</v>
      </c>
      <c r="N112" s="2" t="s">
        <v>5153</v>
      </c>
      <c r="O112" s="2" t="s">
        <v>5153</v>
      </c>
      <c r="P112" s="2" t="s">
        <v>5151</v>
      </c>
    </row>
    <row r="113" spans="1:16" ht="30">
      <c r="A113" s="14">
        <v>5108</v>
      </c>
      <c r="B113" s="2" t="s">
        <v>9206</v>
      </c>
      <c r="C113" s="1" t="s">
        <v>9208</v>
      </c>
      <c r="D113" s="3" t="s">
        <v>9207</v>
      </c>
      <c r="E113" s="4">
        <v>41890</v>
      </c>
      <c r="F113" s="3" t="s">
        <v>15</v>
      </c>
      <c r="G113" s="4">
        <v>41890</v>
      </c>
      <c r="H113" s="3" t="s">
        <v>6735</v>
      </c>
      <c r="I113" s="2" t="s">
        <v>13</v>
      </c>
      <c r="J113" s="2" t="s">
        <v>12</v>
      </c>
      <c r="K113" s="2" t="s">
        <v>268</v>
      </c>
      <c r="L113" s="19">
        <v>41890.715069444443</v>
      </c>
      <c r="M113" s="2" t="s">
        <v>5154</v>
      </c>
      <c r="N113" s="2" t="s">
        <v>5153</v>
      </c>
      <c r="O113" s="2" t="s">
        <v>5153</v>
      </c>
      <c r="P113" s="2" t="s">
        <v>5154</v>
      </c>
    </row>
    <row r="114" spans="1:16" ht="30">
      <c r="A114" s="14">
        <v>5107</v>
      </c>
      <c r="B114" s="2" t="s">
        <v>9209</v>
      </c>
      <c r="C114" s="1" t="s">
        <v>9210</v>
      </c>
      <c r="D114" s="3" t="s">
        <v>625</v>
      </c>
      <c r="E114" s="4">
        <v>41890</v>
      </c>
      <c r="F114" s="3" t="s">
        <v>15</v>
      </c>
      <c r="G114" s="4">
        <v>41890</v>
      </c>
      <c r="H114" s="3" t="s">
        <v>6735</v>
      </c>
      <c r="I114" s="2" t="s">
        <v>13</v>
      </c>
      <c r="J114" s="2" t="s">
        <v>12</v>
      </c>
      <c r="K114" s="2" t="s">
        <v>268</v>
      </c>
      <c r="L114" s="19">
        <v>41890.711226851854</v>
      </c>
      <c r="M114" s="2" t="s">
        <v>5154</v>
      </c>
      <c r="N114" s="2" t="s">
        <v>5153</v>
      </c>
      <c r="O114" s="2" t="s">
        <v>5153</v>
      </c>
      <c r="P114" s="2" t="s">
        <v>5151</v>
      </c>
    </row>
    <row r="115" spans="1:16" ht="30">
      <c r="A115" s="14">
        <v>5106</v>
      </c>
      <c r="B115" s="2" t="s">
        <v>9211</v>
      </c>
      <c r="C115" s="1" t="s">
        <v>9212</v>
      </c>
      <c r="D115" s="3" t="s">
        <v>2000</v>
      </c>
      <c r="E115" s="4">
        <v>41890</v>
      </c>
      <c r="F115" s="3" t="s">
        <v>15</v>
      </c>
      <c r="G115" s="4">
        <v>41890</v>
      </c>
      <c r="H115" s="3" t="s">
        <v>42</v>
      </c>
      <c r="I115" s="2" t="s">
        <v>13</v>
      </c>
      <c r="J115" s="2" t="s">
        <v>12</v>
      </c>
      <c r="K115" s="2" t="s">
        <v>268</v>
      </c>
      <c r="L115" s="19">
        <v>41890.704965277779</v>
      </c>
      <c r="M115" s="2" t="s">
        <v>5154</v>
      </c>
      <c r="N115" s="2" t="s">
        <v>5153</v>
      </c>
      <c r="O115" s="2" t="s">
        <v>5153</v>
      </c>
      <c r="P115" s="2" t="s">
        <v>5151</v>
      </c>
    </row>
    <row r="116" spans="1:16" ht="45">
      <c r="A116" s="14">
        <v>5105</v>
      </c>
      <c r="B116" s="2" t="s">
        <v>9213</v>
      </c>
      <c r="C116" s="1" t="s">
        <v>9214</v>
      </c>
      <c r="D116" s="3" t="s">
        <v>803</v>
      </c>
      <c r="E116" s="4">
        <v>41890</v>
      </c>
      <c r="F116" s="3" t="s">
        <v>15</v>
      </c>
      <c r="G116" s="4">
        <v>41890</v>
      </c>
      <c r="H116" s="3" t="s">
        <v>6735</v>
      </c>
      <c r="I116" s="2" t="s">
        <v>13</v>
      </c>
      <c r="J116" s="2" t="s">
        <v>12</v>
      </c>
      <c r="K116" s="2" t="s">
        <v>268</v>
      </c>
      <c r="L116" s="19">
        <v>41890.688206018516</v>
      </c>
      <c r="M116" s="2" t="s">
        <v>5151</v>
      </c>
      <c r="N116" s="2" t="s">
        <v>5153</v>
      </c>
      <c r="O116" s="2" t="s">
        <v>5153</v>
      </c>
      <c r="P116" s="2" t="s">
        <v>5151</v>
      </c>
    </row>
    <row r="117" spans="1:16" ht="60">
      <c r="A117" s="14">
        <v>5104</v>
      </c>
      <c r="B117" s="2" t="s">
        <v>9215</v>
      </c>
      <c r="C117" s="1" t="s">
        <v>9216</v>
      </c>
      <c r="D117" s="3" t="s">
        <v>2701</v>
      </c>
      <c r="E117" s="4">
        <v>41887</v>
      </c>
      <c r="F117" s="3" t="s">
        <v>15</v>
      </c>
      <c r="G117" s="4">
        <v>41887</v>
      </c>
      <c r="H117" s="3" t="s">
        <v>40</v>
      </c>
      <c r="I117" s="2" t="s">
        <v>13</v>
      </c>
      <c r="J117" s="2" t="s">
        <v>12</v>
      </c>
      <c r="K117" s="2" t="s">
        <v>268</v>
      </c>
      <c r="L117" s="19">
        <v>41890.656041666669</v>
      </c>
      <c r="M117" s="2" t="s">
        <v>5154</v>
      </c>
      <c r="N117" s="2" t="s">
        <v>5153</v>
      </c>
      <c r="O117" s="2" t="s">
        <v>5153</v>
      </c>
      <c r="P117" s="2" t="s">
        <v>5151</v>
      </c>
    </row>
    <row r="118" spans="1:16" ht="105">
      <c r="A118" s="14">
        <v>5103</v>
      </c>
      <c r="B118" s="2" t="s">
        <v>9217</v>
      </c>
      <c r="C118" s="1" t="s">
        <v>9219</v>
      </c>
      <c r="D118" s="3" t="s">
        <v>9218</v>
      </c>
      <c r="E118" s="4">
        <v>41890</v>
      </c>
      <c r="F118" s="3" t="s">
        <v>15</v>
      </c>
      <c r="G118" s="4">
        <v>41890</v>
      </c>
      <c r="H118" s="3" t="s">
        <v>48</v>
      </c>
      <c r="I118" s="2" t="s">
        <v>13</v>
      </c>
      <c r="J118" s="2" t="s">
        <v>12</v>
      </c>
      <c r="K118" s="2" t="s">
        <v>268</v>
      </c>
      <c r="L118" s="19">
        <v>41891.584143518521</v>
      </c>
      <c r="M118" s="2" t="s">
        <v>5154</v>
      </c>
      <c r="N118" s="2" t="s">
        <v>5153</v>
      </c>
      <c r="O118" s="2" t="s">
        <v>5153</v>
      </c>
      <c r="P118" s="2" t="s">
        <v>5151</v>
      </c>
    </row>
    <row r="119" spans="1:16" ht="45">
      <c r="A119" s="14">
        <v>5102</v>
      </c>
      <c r="B119" s="2" t="s">
        <v>9220</v>
      </c>
      <c r="C119" s="1" t="s">
        <v>9221</v>
      </c>
      <c r="D119" s="3" t="s">
        <v>411</v>
      </c>
      <c r="E119" s="4">
        <v>41890</v>
      </c>
      <c r="F119" s="3" t="s">
        <v>15</v>
      </c>
      <c r="G119" s="4">
        <v>41890</v>
      </c>
      <c r="H119" s="3" t="s">
        <v>6735</v>
      </c>
      <c r="I119" s="2" t="s">
        <v>13</v>
      </c>
      <c r="J119" s="2" t="s">
        <v>12</v>
      </c>
      <c r="K119" s="2" t="s">
        <v>268</v>
      </c>
      <c r="L119" s="19">
        <v>41890.618125000001</v>
      </c>
      <c r="M119" s="2" t="s">
        <v>5154</v>
      </c>
      <c r="N119" s="2" t="s">
        <v>5153</v>
      </c>
      <c r="O119" s="2" t="s">
        <v>5153</v>
      </c>
      <c r="P119" s="2" t="s">
        <v>5151</v>
      </c>
    </row>
    <row r="120" spans="1:16" ht="30">
      <c r="A120" s="14">
        <v>5101</v>
      </c>
      <c r="B120" s="2" t="s">
        <v>2332</v>
      </c>
      <c r="C120" s="1" t="s">
        <v>9222</v>
      </c>
      <c r="D120" s="3" t="s">
        <v>6263</v>
      </c>
      <c r="E120" s="4">
        <v>41887</v>
      </c>
      <c r="F120" s="3" t="s">
        <v>15</v>
      </c>
      <c r="G120" s="4">
        <v>41887</v>
      </c>
      <c r="H120" s="3" t="s">
        <v>6735</v>
      </c>
      <c r="I120" s="2" t="s">
        <v>13</v>
      </c>
      <c r="J120" s="2" t="s">
        <v>12</v>
      </c>
      <c r="K120" s="2" t="s">
        <v>268</v>
      </c>
      <c r="L120" s="19">
        <v>41890.602708333332</v>
      </c>
      <c r="M120" s="2" t="s">
        <v>5154</v>
      </c>
      <c r="N120" s="2" t="s">
        <v>5153</v>
      </c>
      <c r="O120" s="2" t="s">
        <v>5153</v>
      </c>
      <c r="P120" s="2" t="s">
        <v>5154</v>
      </c>
    </row>
    <row r="121" spans="1:16" ht="75">
      <c r="A121" s="14">
        <v>5100</v>
      </c>
      <c r="B121" s="2" t="s">
        <v>8188</v>
      </c>
      <c r="C121" s="1" t="s">
        <v>9223</v>
      </c>
      <c r="D121" s="3" t="s">
        <v>2701</v>
      </c>
      <c r="E121" s="4">
        <v>41890</v>
      </c>
      <c r="F121" s="3" t="s">
        <v>15</v>
      </c>
      <c r="G121" s="4">
        <v>41890</v>
      </c>
      <c r="H121" s="3" t="s">
        <v>40</v>
      </c>
      <c r="I121" s="2" t="s">
        <v>13</v>
      </c>
      <c r="J121" s="2" t="s">
        <v>12</v>
      </c>
      <c r="K121" s="2" t="s">
        <v>268</v>
      </c>
      <c r="L121" s="19">
        <v>41891.583969907406</v>
      </c>
      <c r="M121" s="2" t="s">
        <v>5151</v>
      </c>
      <c r="N121" s="2" t="s">
        <v>5153</v>
      </c>
      <c r="O121" s="2" t="s">
        <v>5153</v>
      </c>
      <c r="P121" s="2" t="s">
        <v>5151</v>
      </c>
    </row>
    <row r="122" spans="1:16" ht="45">
      <c r="A122" s="14">
        <v>5099</v>
      </c>
      <c r="B122" s="2" t="s">
        <v>1039</v>
      </c>
      <c r="C122" s="1" t="s">
        <v>9224</v>
      </c>
      <c r="D122" s="3" t="s">
        <v>1025</v>
      </c>
      <c r="E122" s="4">
        <v>41890</v>
      </c>
      <c r="F122" s="3" t="s">
        <v>15</v>
      </c>
      <c r="G122" s="4">
        <v>41890</v>
      </c>
      <c r="H122" s="3" t="s">
        <v>6735</v>
      </c>
      <c r="I122" s="2" t="s">
        <v>13</v>
      </c>
      <c r="J122" s="2" t="s">
        <v>12</v>
      </c>
      <c r="K122" s="2" t="s">
        <v>268</v>
      </c>
      <c r="L122" s="19">
        <v>41890.58734953704</v>
      </c>
      <c r="M122" s="2" t="s">
        <v>5154</v>
      </c>
      <c r="N122" s="2" t="s">
        <v>5153</v>
      </c>
      <c r="O122" s="2" t="s">
        <v>5153</v>
      </c>
      <c r="P122" s="2" t="s">
        <v>5151</v>
      </c>
    </row>
    <row r="123" spans="1:16" ht="45">
      <c r="A123" s="14">
        <v>5098</v>
      </c>
      <c r="B123" s="2" t="s">
        <v>9225</v>
      </c>
      <c r="C123" s="1" t="s">
        <v>9226</v>
      </c>
      <c r="D123" s="3" t="s">
        <v>215</v>
      </c>
      <c r="E123" s="4">
        <v>41890</v>
      </c>
      <c r="F123" s="3" t="s">
        <v>166</v>
      </c>
      <c r="G123" s="4">
        <v>41890</v>
      </c>
      <c r="H123" s="3" t="s">
        <v>6733</v>
      </c>
      <c r="I123" s="2" t="s">
        <v>13</v>
      </c>
      <c r="J123" s="2" t="s">
        <v>12</v>
      </c>
      <c r="K123" s="2" t="s">
        <v>268</v>
      </c>
      <c r="L123" s="19">
        <v>41890.58315972222</v>
      </c>
      <c r="M123" s="2" t="s">
        <v>5154</v>
      </c>
      <c r="N123" s="2" t="s">
        <v>5153</v>
      </c>
      <c r="O123" s="2" t="s">
        <v>5153</v>
      </c>
      <c r="P123" s="2" t="s">
        <v>5151</v>
      </c>
    </row>
    <row r="124" spans="1:16" ht="45">
      <c r="A124" s="14">
        <v>5097</v>
      </c>
      <c r="B124" s="2" t="s">
        <v>9227</v>
      </c>
      <c r="C124" s="1" t="s">
        <v>9228</v>
      </c>
      <c r="D124" s="3" t="s">
        <v>291</v>
      </c>
      <c r="E124" s="4">
        <v>41887</v>
      </c>
      <c r="F124" s="3" t="s">
        <v>15</v>
      </c>
      <c r="G124" s="4">
        <v>41887</v>
      </c>
      <c r="H124" s="3" t="s">
        <v>54</v>
      </c>
      <c r="I124" s="2" t="s">
        <v>13</v>
      </c>
      <c r="J124" s="2" t="s">
        <v>12</v>
      </c>
      <c r="K124" s="2" t="s">
        <v>268</v>
      </c>
      <c r="L124" s="19">
        <v>41890.601875</v>
      </c>
      <c r="M124" s="2" t="s">
        <v>5151</v>
      </c>
      <c r="N124" s="2" t="s">
        <v>5153</v>
      </c>
      <c r="O124" s="2" t="s">
        <v>5153</v>
      </c>
      <c r="P124" s="2" t="s">
        <v>5151</v>
      </c>
    </row>
    <row r="125" spans="1:16" ht="120">
      <c r="A125" s="14">
        <v>5096</v>
      </c>
      <c r="B125" s="2" t="s">
        <v>9229</v>
      </c>
      <c r="C125" s="1" t="s">
        <v>9230</v>
      </c>
      <c r="D125" s="3" t="s">
        <v>344</v>
      </c>
      <c r="E125" s="4">
        <v>41890</v>
      </c>
      <c r="F125" s="3" t="s">
        <v>15</v>
      </c>
      <c r="G125" s="4">
        <v>41890</v>
      </c>
      <c r="H125" s="3" t="s">
        <v>8217</v>
      </c>
      <c r="I125" s="2" t="s">
        <v>13</v>
      </c>
      <c r="J125" s="2" t="s">
        <v>12</v>
      </c>
      <c r="K125" s="2" t="s">
        <v>8286</v>
      </c>
      <c r="L125" s="19">
        <v>41893.348854166667</v>
      </c>
      <c r="M125" s="2" t="s">
        <v>5154</v>
      </c>
      <c r="N125" s="2" t="s">
        <v>5153</v>
      </c>
      <c r="O125" s="2" t="s">
        <v>5153</v>
      </c>
      <c r="P125" s="2" t="s">
        <v>5151</v>
      </c>
    </row>
    <row r="126" spans="1:16" ht="120">
      <c r="A126" s="14">
        <v>5095</v>
      </c>
      <c r="B126" s="2" t="s">
        <v>9231</v>
      </c>
      <c r="C126" s="1" t="s">
        <v>9232</v>
      </c>
      <c r="D126" s="3" t="s">
        <v>1002</v>
      </c>
      <c r="E126" s="4">
        <v>41890</v>
      </c>
      <c r="F126" s="3" t="s">
        <v>15</v>
      </c>
      <c r="G126" s="4">
        <v>41890</v>
      </c>
      <c r="H126" s="3" t="s">
        <v>19</v>
      </c>
      <c r="I126" s="2" t="s">
        <v>13</v>
      </c>
      <c r="J126" s="2" t="s">
        <v>12</v>
      </c>
      <c r="K126" s="2" t="s">
        <v>268</v>
      </c>
      <c r="L126" s="19">
        <v>41891.783171296294</v>
      </c>
      <c r="M126" s="2" t="s">
        <v>5151</v>
      </c>
      <c r="N126" s="2" t="s">
        <v>5153</v>
      </c>
      <c r="O126" s="2" t="s">
        <v>5153</v>
      </c>
      <c r="P126" s="2" t="s">
        <v>5151</v>
      </c>
    </row>
    <row r="127" spans="1:16" ht="45">
      <c r="A127" s="14">
        <v>5094</v>
      </c>
      <c r="B127" s="2" t="s">
        <v>9233</v>
      </c>
      <c r="C127" s="1" t="s">
        <v>9234</v>
      </c>
      <c r="D127" s="3" t="s">
        <v>731</v>
      </c>
      <c r="E127" s="4">
        <v>41890</v>
      </c>
      <c r="F127" s="3" t="s">
        <v>15</v>
      </c>
      <c r="G127" s="4">
        <v>41890</v>
      </c>
      <c r="H127" s="3" t="s">
        <v>6735</v>
      </c>
      <c r="I127" s="2" t="s">
        <v>13</v>
      </c>
      <c r="J127" s="2" t="s">
        <v>12</v>
      </c>
      <c r="K127" s="2" t="s">
        <v>268</v>
      </c>
      <c r="L127" s="19">
        <v>41890.498715277776</v>
      </c>
      <c r="M127" s="2" t="s">
        <v>5151</v>
      </c>
      <c r="N127" s="2" t="s">
        <v>5153</v>
      </c>
      <c r="O127" s="2" t="s">
        <v>5153</v>
      </c>
      <c r="P127" s="2" t="s">
        <v>5151</v>
      </c>
    </row>
    <row r="128" spans="1:16" ht="45">
      <c r="A128" s="14">
        <v>5093</v>
      </c>
      <c r="B128" s="2" t="s">
        <v>9235</v>
      </c>
      <c r="C128" s="1" t="s">
        <v>9236</v>
      </c>
      <c r="D128" s="3" t="s">
        <v>349</v>
      </c>
      <c r="E128" s="4">
        <v>41890</v>
      </c>
      <c r="F128" s="3" t="s">
        <v>15</v>
      </c>
      <c r="G128" s="4">
        <v>41890</v>
      </c>
      <c r="H128" s="3" t="s">
        <v>40</v>
      </c>
      <c r="I128" s="2" t="s">
        <v>13</v>
      </c>
      <c r="J128" s="2" t="s">
        <v>12</v>
      </c>
      <c r="K128" s="2" t="s">
        <v>268</v>
      </c>
      <c r="L128" s="19">
        <v>41890.494317129633</v>
      </c>
      <c r="M128" s="2" t="s">
        <v>5154</v>
      </c>
      <c r="N128" s="2" t="s">
        <v>5153</v>
      </c>
      <c r="O128" s="2" t="s">
        <v>5153</v>
      </c>
      <c r="P128" s="2" t="s">
        <v>5154</v>
      </c>
    </row>
    <row r="129" spans="1:16" ht="60">
      <c r="A129" s="14">
        <v>5092</v>
      </c>
      <c r="B129" s="2" t="s">
        <v>8116</v>
      </c>
      <c r="C129" s="1" t="s">
        <v>9237</v>
      </c>
      <c r="D129" s="3" t="s">
        <v>149</v>
      </c>
      <c r="E129" s="4">
        <v>41890</v>
      </c>
      <c r="F129" s="3" t="s">
        <v>15</v>
      </c>
      <c r="G129" s="4">
        <v>41890</v>
      </c>
      <c r="H129" s="3" t="s">
        <v>40</v>
      </c>
      <c r="I129" s="2" t="s">
        <v>13</v>
      </c>
      <c r="J129" s="2" t="s">
        <v>12</v>
      </c>
      <c r="K129" s="2" t="s">
        <v>268</v>
      </c>
      <c r="L129" s="19">
        <v>41890.476064814815</v>
      </c>
      <c r="M129" s="2" t="s">
        <v>5151</v>
      </c>
      <c r="N129" s="2" t="s">
        <v>5153</v>
      </c>
      <c r="O129" s="2" t="s">
        <v>5153</v>
      </c>
      <c r="P129" s="2" t="s">
        <v>5151</v>
      </c>
    </row>
    <row r="130" spans="1:16" ht="60">
      <c r="A130" s="14">
        <v>5091</v>
      </c>
      <c r="B130" s="2" t="s">
        <v>9238</v>
      </c>
      <c r="C130" s="1" t="s">
        <v>9239</v>
      </c>
      <c r="D130" s="3" t="s">
        <v>344</v>
      </c>
      <c r="E130" s="4">
        <v>41890</v>
      </c>
      <c r="F130" s="3" t="s">
        <v>15</v>
      </c>
      <c r="G130" s="4">
        <v>41890</v>
      </c>
      <c r="H130" s="3" t="s">
        <v>8217</v>
      </c>
      <c r="I130" s="2" t="s">
        <v>13</v>
      </c>
      <c r="J130" s="2" t="s">
        <v>12</v>
      </c>
      <c r="K130" s="2" t="s">
        <v>8286</v>
      </c>
      <c r="L130" s="19">
        <v>41891.314803240741</v>
      </c>
      <c r="M130" s="2" t="s">
        <v>5154</v>
      </c>
      <c r="N130" s="2" t="s">
        <v>5153</v>
      </c>
      <c r="O130" s="2" t="s">
        <v>5153</v>
      </c>
      <c r="P130" s="2" t="s">
        <v>5151</v>
      </c>
    </row>
    <row r="131" spans="1:16" ht="60">
      <c r="A131" s="14">
        <v>5090</v>
      </c>
      <c r="B131" s="2" t="s">
        <v>9240</v>
      </c>
      <c r="C131" s="1" t="s">
        <v>9241</v>
      </c>
      <c r="D131" s="3" t="s">
        <v>389</v>
      </c>
      <c r="E131" s="4">
        <v>41890</v>
      </c>
      <c r="F131" s="3" t="s">
        <v>15</v>
      </c>
      <c r="G131" s="4">
        <v>41890</v>
      </c>
      <c r="H131" s="3" t="s">
        <v>29</v>
      </c>
      <c r="I131" s="2" t="s">
        <v>13</v>
      </c>
      <c r="J131" s="2" t="s">
        <v>12</v>
      </c>
      <c r="K131" s="2" t="s">
        <v>268</v>
      </c>
      <c r="L131" s="19">
        <v>41890.462939814817</v>
      </c>
      <c r="M131" s="2" t="s">
        <v>5154</v>
      </c>
      <c r="N131" s="2" t="s">
        <v>5153</v>
      </c>
      <c r="O131" s="2" t="s">
        <v>5153</v>
      </c>
      <c r="P131" s="2" t="s">
        <v>5151</v>
      </c>
    </row>
    <row r="132" spans="1:16" ht="180">
      <c r="A132" s="14">
        <v>5089</v>
      </c>
      <c r="B132" s="2" t="s">
        <v>9242</v>
      </c>
      <c r="C132" s="1" t="s">
        <v>9243</v>
      </c>
      <c r="D132" s="3" t="s">
        <v>5411</v>
      </c>
      <c r="E132" s="4">
        <v>41890</v>
      </c>
      <c r="F132" s="3" t="s">
        <v>15</v>
      </c>
      <c r="G132" s="4">
        <v>41890</v>
      </c>
      <c r="H132" s="3" t="s">
        <v>8217</v>
      </c>
      <c r="I132" s="2" t="s">
        <v>13</v>
      </c>
      <c r="J132" s="2" t="s">
        <v>12</v>
      </c>
      <c r="K132" s="2" t="s">
        <v>8286</v>
      </c>
      <c r="L132" s="19">
        <v>41891.315625000003</v>
      </c>
      <c r="M132" s="2" t="s">
        <v>5154</v>
      </c>
      <c r="N132" s="2" t="s">
        <v>5153</v>
      </c>
      <c r="O132" s="2" t="s">
        <v>5153</v>
      </c>
      <c r="P132" s="2" t="s">
        <v>5151</v>
      </c>
    </row>
    <row r="133" spans="1:16" ht="45">
      <c r="A133" s="14">
        <v>5088</v>
      </c>
      <c r="B133" s="2" t="s">
        <v>9244</v>
      </c>
      <c r="C133" s="1" t="s">
        <v>9245</v>
      </c>
      <c r="D133" s="3" t="s">
        <v>615</v>
      </c>
      <c r="E133" s="4">
        <v>41890</v>
      </c>
      <c r="F133" s="3" t="s">
        <v>15</v>
      </c>
      <c r="G133" s="4">
        <v>41890</v>
      </c>
      <c r="H133" s="3" t="s">
        <v>40</v>
      </c>
      <c r="I133" s="2" t="s">
        <v>13</v>
      </c>
      <c r="J133" s="2" t="s">
        <v>12</v>
      </c>
      <c r="K133" s="2" t="s">
        <v>268</v>
      </c>
      <c r="L133" s="19">
        <v>41890.41914351852</v>
      </c>
      <c r="M133" s="2" t="s">
        <v>5151</v>
      </c>
      <c r="N133" s="2" t="s">
        <v>5153</v>
      </c>
      <c r="O133" s="2" t="s">
        <v>5153</v>
      </c>
      <c r="P133" s="2" t="s">
        <v>5151</v>
      </c>
    </row>
    <row r="134" spans="1:16" ht="30">
      <c r="A134" s="14">
        <v>5087</v>
      </c>
      <c r="B134" s="2" t="s">
        <v>6027</v>
      </c>
      <c r="C134" s="1" t="s">
        <v>9246</v>
      </c>
      <c r="D134" s="3" t="s">
        <v>104</v>
      </c>
      <c r="E134" s="4">
        <v>41890</v>
      </c>
      <c r="F134" s="3" t="s">
        <v>15</v>
      </c>
      <c r="G134" s="4">
        <v>41890</v>
      </c>
      <c r="H134" s="3" t="s">
        <v>6735</v>
      </c>
      <c r="I134" s="2" t="s">
        <v>13</v>
      </c>
      <c r="J134" s="2" t="s">
        <v>12</v>
      </c>
      <c r="K134" s="2" t="s">
        <v>268</v>
      </c>
      <c r="L134" s="19">
        <v>41890.407534722224</v>
      </c>
      <c r="M134" s="2" t="s">
        <v>5151</v>
      </c>
      <c r="N134" s="2" t="s">
        <v>5153</v>
      </c>
      <c r="O134" s="2" t="s">
        <v>5153</v>
      </c>
      <c r="P134" s="2" t="s">
        <v>5151</v>
      </c>
    </row>
    <row r="135" spans="1:16" ht="45">
      <c r="A135" s="14">
        <v>5086</v>
      </c>
      <c r="B135" s="2" t="s">
        <v>3456</v>
      </c>
      <c r="C135" s="1" t="s">
        <v>9247</v>
      </c>
      <c r="D135" s="3" t="s">
        <v>8643</v>
      </c>
      <c r="E135" s="4">
        <v>41890</v>
      </c>
      <c r="F135" s="3" t="s">
        <v>15</v>
      </c>
      <c r="G135" s="4">
        <v>41890</v>
      </c>
      <c r="H135" s="3" t="s">
        <v>6735</v>
      </c>
      <c r="I135" s="2" t="s">
        <v>13</v>
      </c>
      <c r="J135" s="2" t="s">
        <v>12</v>
      </c>
      <c r="K135" s="2" t="s">
        <v>268</v>
      </c>
      <c r="L135" s="19">
        <v>41890.392708333333</v>
      </c>
      <c r="M135" s="2" t="s">
        <v>5154</v>
      </c>
      <c r="N135" s="2" t="s">
        <v>5153</v>
      </c>
      <c r="O135" s="2" t="s">
        <v>5153</v>
      </c>
      <c r="P135" s="2" t="s">
        <v>5151</v>
      </c>
    </row>
    <row r="136" spans="1:16" ht="30">
      <c r="A136" s="14">
        <v>5085</v>
      </c>
      <c r="B136" s="2" t="s">
        <v>9248</v>
      </c>
      <c r="C136" s="1" t="s">
        <v>9249</v>
      </c>
      <c r="D136" s="3" t="s">
        <v>950</v>
      </c>
      <c r="E136" s="4">
        <v>41890</v>
      </c>
      <c r="F136" s="3" t="s">
        <v>166</v>
      </c>
      <c r="G136" s="4">
        <v>41890</v>
      </c>
      <c r="H136" s="3" t="s">
        <v>6735</v>
      </c>
      <c r="I136" s="2" t="s">
        <v>13</v>
      </c>
      <c r="J136" s="2" t="s">
        <v>12</v>
      </c>
      <c r="K136" s="2" t="s">
        <v>268</v>
      </c>
      <c r="L136" s="19">
        <v>41890.391909722224</v>
      </c>
      <c r="M136" s="2" t="s">
        <v>5151</v>
      </c>
      <c r="N136" s="2" t="s">
        <v>5153</v>
      </c>
      <c r="O136" s="2" t="s">
        <v>5153</v>
      </c>
      <c r="P136" s="2" t="s">
        <v>5151</v>
      </c>
    </row>
    <row r="137" spans="1:16" ht="45">
      <c r="A137" s="14">
        <v>5084</v>
      </c>
      <c r="B137" s="2" t="s">
        <v>9250</v>
      </c>
      <c r="C137" s="1" t="s">
        <v>9251</v>
      </c>
      <c r="D137" s="3" t="s">
        <v>215</v>
      </c>
      <c r="E137" s="4">
        <v>41890</v>
      </c>
      <c r="F137" s="3" t="s">
        <v>15</v>
      </c>
      <c r="G137" s="4">
        <v>41890</v>
      </c>
      <c r="H137" s="3" t="s">
        <v>6735</v>
      </c>
      <c r="I137" s="2" t="s">
        <v>13</v>
      </c>
      <c r="J137" s="2" t="s">
        <v>12</v>
      </c>
      <c r="K137" s="2" t="s">
        <v>268</v>
      </c>
      <c r="L137" s="19">
        <v>41890.384189814817</v>
      </c>
      <c r="M137" s="2" t="s">
        <v>5154</v>
      </c>
      <c r="N137" s="2" t="s">
        <v>5153</v>
      </c>
      <c r="O137" s="2" t="s">
        <v>5153</v>
      </c>
      <c r="P137" s="2" t="s">
        <v>5151</v>
      </c>
    </row>
    <row r="138" spans="1:16" ht="90">
      <c r="A138" s="14">
        <v>5083</v>
      </c>
      <c r="B138" s="2" t="s">
        <v>9252</v>
      </c>
      <c r="C138" s="1" t="s">
        <v>9253</v>
      </c>
      <c r="D138" s="3" t="s">
        <v>638</v>
      </c>
      <c r="E138" s="4">
        <v>41890</v>
      </c>
      <c r="F138" s="3" t="s">
        <v>15</v>
      </c>
      <c r="G138" s="4">
        <v>41890</v>
      </c>
      <c r="H138" s="3" t="s">
        <v>6735</v>
      </c>
      <c r="I138" s="2" t="s">
        <v>13</v>
      </c>
      <c r="J138" s="2" t="s">
        <v>12</v>
      </c>
      <c r="K138" s="2" t="s">
        <v>268</v>
      </c>
      <c r="L138" s="19">
        <v>41890.38349537037</v>
      </c>
      <c r="M138" s="2" t="s">
        <v>5151</v>
      </c>
      <c r="N138" s="2" t="s">
        <v>5153</v>
      </c>
      <c r="O138" s="2" t="s">
        <v>5153</v>
      </c>
      <c r="P138" s="2" t="s">
        <v>5151</v>
      </c>
    </row>
    <row r="139" spans="1:16" ht="30">
      <c r="A139" s="14">
        <v>5082</v>
      </c>
      <c r="B139" s="2" t="s">
        <v>1952</v>
      </c>
      <c r="C139" s="1" t="s">
        <v>9254</v>
      </c>
      <c r="D139" s="3" t="s">
        <v>1037</v>
      </c>
      <c r="E139" s="4">
        <v>41890</v>
      </c>
      <c r="F139" s="3" t="s">
        <v>15</v>
      </c>
      <c r="G139" s="4">
        <v>41890</v>
      </c>
      <c r="H139" s="3" t="s">
        <v>6735</v>
      </c>
      <c r="I139" s="2" t="s">
        <v>13</v>
      </c>
      <c r="J139" s="2" t="s">
        <v>12</v>
      </c>
      <c r="K139" s="2" t="s">
        <v>268</v>
      </c>
      <c r="L139" s="19">
        <v>41890.382743055554</v>
      </c>
      <c r="M139" s="2" t="s">
        <v>5154</v>
      </c>
      <c r="N139" s="2" t="s">
        <v>5153</v>
      </c>
      <c r="O139" s="2" t="s">
        <v>5153</v>
      </c>
      <c r="P139" s="2" t="s">
        <v>5151</v>
      </c>
    </row>
    <row r="140" spans="1:16" ht="30">
      <c r="A140" s="14">
        <v>5081</v>
      </c>
      <c r="B140" s="2" t="s">
        <v>9255</v>
      </c>
      <c r="C140" s="1" t="s">
        <v>9256</v>
      </c>
      <c r="D140" s="3" t="s">
        <v>26</v>
      </c>
      <c r="E140" s="4">
        <v>41890</v>
      </c>
      <c r="F140" s="3" t="s">
        <v>166</v>
      </c>
      <c r="G140" s="4"/>
      <c r="H140" s="3" t="s">
        <v>56</v>
      </c>
      <c r="I140" s="2" t="s">
        <v>13</v>
      </c>
      <c r="J140" s="2" t="s">
        <v>12</v>
      </c>
      <c r="K140" s="2" t="s">
        <v>268</v>
      </c>
      <c r="L140" s="19">
        <v>41890.381180555552</v>
      </c>
      <c r="M140" s="2" t="s">
        <v>5151</v>
      </c>
      <c r="N140" s="2" t="s">
        <v>5153</v>
      </c>
      <c r="O140" s="2" t="s">
        <v>5153</v>
      </c>
      <c r="P140" s="2" t="s">
        <v>5151</v>
      </c>
    </row>
    <row r="141" spans="1:16" ht="30">
      <c r="A141" s="14">
        <v>5080</v>
      </c>
      <c r="B141" s="2" t="s">
        <v>9257</v>
      </c>
      <c r="C141" s="1" t="s">
        <v>9258</v>
      </c>
      <c r="D141" s="3" t="s">
        <v>7327</v>
      </c>
      <c r="E141" s="4">
        <v>41890</v>
      </c>
      <c r="F141" s="3" t="s">
        <v>15</v>
      </c>
      <c r="G141" s="4">
        <v>41890</v>
      </c>
      <c r="H141" s="3" t="s">
        <v>6735</v>
      </c>
      <c r="I141" s="2" t="s">
        <v>13</v>
      </c>
      <c r="J141" s="2" t="s">
        <v>12</v>
      </c>
      <c r="K141" s="2" t="s">
        <v>268</v>
      </c>
      <c r="L141" s="19">
        <v>41890.380787037036</v>
      </c>
      <c r="M141" s="2" t="s">
        <v>5154</v>
      </c>
      <c r="N141" s="2" t="s">
        <v>5153</v>
      </c>
      <c r="O141" s="2" t="s">
        <v>5153</v>
      </c>
      <c r="P141" s="2" t="s">
        <v>5151</v>
      </c>
    </row>
    <row r="142" spans="1:16" ht="75">
      <c r="A142" s="14">
        <v>5079</v>
      </c>
      <c r="B142" s="2" t="s">
        <v>9259</v>
      </c>
      <c r="C142" s="1" t="s">
        <v>9260</v>
      </c>
      <c r="D142" s="3" t="s">
        <v>2031</v>
      </c>
      <c r="E142" s="4">
        <v>41890</v>
      </c>
      <c r="F142" s="3" t="s">
        <v>15</v>
      </c>
      <c r="G142" s="4">
        <v>41890</v>
      </c>
      <c r="H142" s="3" t="s">
        <v>8217</v>
      </c>
      <c r="I142" s="2" t="s">
        <v>13</v>
      </c>
      <c r="J142" s="2" t="s">
        <v>12</v>
      </c>
      <c r="K142" s="2" t="s">
        <v>8286</v>
      </c>
      <c r="L142" s="19">
        <v>41891.313784722224</v>
      </c>
      <c r="M142" s="2" t="s">
        <v>5154</v>
      </c>
      <c r="N142" s="2" t="s">
        <v>5153</v>
      </c>
      <c r="O142" s="2" t="s">
        <v>5153</v>
      </c>
      <c r="P142" s="2" t="s">
        <v>5151</v>
      </c>
    </row>
    <row r="143" spans="1:16" ht="30">
      <c r="A143" s="14">
        <v>5078</v>
      </c>
      <c r="B143" s="2" t="s">
        <v>9261</v>
      </c>
      <c r="C143" s="1" t="s">
        <v>9262</v>
      </c>
      <c r="D143" s="3" t="s">
        <v>369</v>
      </c>
      <c r="E143" s="4">
        <v>41887</v>
      </c>
      <c r="F143" s="3" t="s">
        <v>15</v>
      </c>
      <c r="G143" s="4">
        <v>41887</v>
      </c>
      <c r="H143" s="3" t="s">
        <v>6735</v>
      </c>
      <c r="I143" s="2" t="s">
        <v>13</v>
      </c>
      <c r="J143" s="2" t="s">
        <v>12</v>
      </c>
      <c r="K143" s="2" t="s">
        <v>268</v>
      </c>
      <c r="L143" s="19">
        <v>41887.733599537038</v>
      </c>
      <c r="M143" s="2" t="s">
        <v>5154</v>
      </c>
      <c r="N143" s="2" t="s">
        <v>5153</v>
      </c>
      <c r="O143" s="2" t="s">
        <v>5153</v>
      </c>
      <c r="P143" s="2" t="s">
        <v>5151</v>
      </c>
    </row>
    <row r="144" spans="1:16" ht="30">
      <c r="A144" s="14">
        <v>5077</v>
      </c>
      <c r="B144" s="2" t="s">
        <v>9263</v>
      </c>
      <c r="C144" s="1" t="s">
        <v>9264</v>
      </c>
      <c r="D144" s="3" t="s">
        <v>625</v>
      </c>
      <c r="E144" s="4">
        <v>41887</v>
      </c>
      <c r="F144" s="3" t="s">
        <v>15</v>
      </c>
      <c r="G144" s="4">
        <v>41887</v>
      </c>
      <c r="H144" s="3" t="s">
        <v>19</v>
      </c>
      <c r="I144" s="2" t="s">
        <v>13</v>
      </c>
      <c r="J144" s="2" t="s">
        <v>12</v>
      </c>
      <c r="K144" s="2" t="s">
        <v>268</v>
      </c>
      <c r="L144" s="19">
        <v>41891.783449074072</v>
      </c>
      <c r="M144" s="2" t="s">
        <v>5151</v>
      </c>
      <c r="N144" s="2" t="s">
        <v>5153</v>
      </c>
      <c r="O144" s="2" t="s">
        <v>5153</v>
      </c>
      <c r="P144" s="2" t="s">
        <v>5151</v>
      </c>
    </row>
    <row r="145" spans="1:16" ht="60">
      <c r="A145" s="14">
        <v>5076</v>
      </c>
      <c r="B145" s="2" t="s">
        <v>9265</v>
      </c>
      <c r="C145" s="1" t="s">
        <v>9266</v>
      </c>
      <c r="D145" s="3" t="s">
        <v>561</v>
      </c>
      <c r="E145" s="4">
        <v>41887</v>
      </c>
      <c r="F145" s="3" t="s">
        <v>15</v>
      </c>
      <c r="G145" s="4">
        <v>41887</v>
      </c>
      <c r="H145" s="3" t="s">
        <v>6733</v>
      </c>
      <c r="I145" s="2" t="s">
        <v>13</v>
      </c>
      <c r="J145" s="2" t="s">
        <v>12</v>
      </c>
      <c r="K145" s="2" t="s">
        <v>268</v>
      </c>
      <c r="L145" s="19">
        <v>41887.730069444442</v>
      </c>
      <c r="M145" s="2" t="s">
        <v>5154</v>
      </c>
      <c r="N145" s="2" t="s">
        <v>5153</v>
      </c>
      <c r="O145" s="2" t="s">
        <v>5153</v>
      </c>
      <c r="P145" s="2" t="s">
        <v>5151</v>
      </c>
    </row>
    <row r="146" spans="1:16" ht="105">
      <c r="A146" s="14">
        <v>5075</v>
      </c>
      <c r="B146" s="2" t="s">
        <v>9267</v>
      </c>
      <c r="C146" s="1" t="s">
        <v>9268</v>
      </c>
      <c r="D146" s="3" t="s">
        <v>3911</v>
      </c>
      <c r="E146" s="4">
        <v>41887</v>
      </c>
      <c r="F146" s="3" t="s">
        <v>15</v>
      </c>
      <c r="G146" s="4">
        <v>41887</v>
      </c>
      <c r="H146" s="3" t="s">
        <v>40</v>
      </c>
      <c r="I146" s="2" t="s">
        <v>13</v>
      </c>
      <c r="J146" s="2" t="s">
        <v>12</v>
      </c>
      <c r="K146" s="2" t="s">
        <v>268</v>
      </c>
      <c r="L146" s="19">
        <v>41887.729189814818</v>
      </c>
      <c r="M146" s="2" t="s">
        <v>5154</v>
      </c>
      <c r="N146" s="2" t="s">
        <v>5153</v>
      </c>
      <c r="O146" s="2" t="s">
        <v>5153</v>
      </c>
      <c r="P146" s="2" t="s">
        <v>5151</v>
      </c>
    </row>
    <row r="147" spans="1:16" ht="60">
      <c r="A147" s="14">
        <v>5074</v>
      </c>
      <c r="B147" s="2" t="s">
        <v>9269</v>
      </c>
      <c r="C147" s="1" t="s">
        <v>9270</v>
      </c>
      <c r="D147" s="3" t="s">
        <v>5013</v>
      </c>
      <c r="E147" s="4">
        <v>41887</v>
      </c>
      <c r="F147" s="3" t="s">
        <v>15</v>
      </c>
      <c r="G147" s="4">
        <v>41887</v>
      </c>
      <c r="H147" s="3" t="s">
        <v>19</v>
      </c>
      <c r="I147" s="2" t="s">
        <v>13</v>
      </c>
      <c r="J147" s="2" t="s">
        <v>12</v>
      </c>
      <c r="K147" s="2" t="s">
        <v>268</v>
      </c>
      <c r="L147" s="19">
        <v>41887.728703703702</v>
      </c>
      <c r="M147" s="2" t="s">
        <v>5151</v>
      </c>
      <c r="N147" s="2" t="s">
        <v>5153</v>
      </c>
      <c r="O147" s="2" t="s">
        <v>5153</v>
      </c>
      <c r="P147" s="2" t="s">
        <v>5151</v>
      </c>
    </row>
    <row r="148" spans="1:16" ht="30">
      <c r="A148" s="14">
        <v>5073</v>
      </c>
      <c r="B148" s="2" t="s">
        <v>9271</v>
      </c>
      <c r="C148" s="1" t="s">
        <v>9272</v>
      </c>
      <c r="D148" s="3" t="s">
        <v>84</v>
      </c>
      <c r="E148" s="4">
        <v>41887</v>
      </c>
      <c r="F148" s="3" t="s">
        <v>15</v>
      </c>
      <c r="G148" s="4">
        <v>41887</v>
      </c>
      <c r="H148" s="3" t="s">
        <v>40</v>
      </c>
      <c r="I148" s="2" t="s">
        <v>13</v>
      </c>
      <c r="J148" s="2" t="s">
        <v>12</v>
      </c>
      <c r="K148" s="2" t="s">
        <v>268</v>
      </c>
      <c r="L148" s="19">
        <v>41887.726574074077</v>
      </c>
      <c r="M148" s="2" t="s">
        <v>5154</v>
      </c>
      <c r="N148" s="2" t="s">
        <v>5153</v>
      </c>
      <c r="O148" s="2" t="s">
        <v>5153</v>
      </c>
      <c r="P148" s="2" t="s">
        <v>5151</v>
      </c>
    </row>
    <row r="149" spans="1:16" ht="60">
      <c r="A149" s="14">
        <v>5072</v>
      </c>
      <c r="B149" s="2" t="s">
        <v>9273</v>
      </c>
      <c r="C149" s="1" t="s">
        <v>9275</v>
      </c>
      <c r="D149" s="3" t="s">
        <v>9274</v>
      </c>
      <c r="E149" s="4">
        <v>41887</v>
      </c>
      <c r="F149" s="3" t="s">
        <v>15</v>
      </c>
      <c r="G149" s="4">
        <v>41887</v>
      </c>
      <c r="H149" s="3" t="s">
        <v>54</v>
      </c>
      <c r="I149" s="2" t="s">
        <v>13</v>
      </c>
      <c r="J149" s="2" t="s">
        <v>12</v>
      </c>
      <c r="K149" s="2" t="s">
        <v>268</v>
      </c>
      <c r="L149" s="19">
        <v>41887.725798611114</v>
      </c>
      <c r="M149" s="2" t="s">
        <v>5151</v>
      </c>
      <c r="N149" s="2" t="s">
        <v>5153</v>
      </c>
      <c r="O149" s="2" t="s">
        <v>5153</v>
      </c>
      <c r="P149" s="2" t="s">
        <v>5151</v>
      </c>
    </row>
    <row r="150" spans="1:16" ht="45">
      <c r="A150" s="14">
        <v>5071</v>
      </c>
      <c r="B150" s="2" t="s">
        <v>9103</v>
      </c>
      <c r="C150" s="1" t="s">
        <v>9276</v>
      </c>
      <c r="D150" s="3" t="s">
        <v>4647</v>
      </c>
      <c r="E150" s="4">
        <v>41887</v>
      </c>
      <c r="F150" s="3" t="s">
        <v>15</v>
      </c>
      <c r="G150" s="4">
        <v>41887</v>
      </c>
      <c r="H150" s="3" t="s">
        <v>56</v>
      </c>
      <c r="I150" s="2" t="s">
        <v>13</v>
      </c>
      <c r="J150" s="2" t="s">
        <v>12</v>
      </c>
      <c r="K150" s="2" t="s">
        <v>268</v>
      </c>
      <c r="L150" s="19">
        <v>41887.724560185183</v>
      </c>
      <c r="M150" s="2" t="s">
        <v>5151</v>
      </c>
      <c r="N150" s="2" t="s">
        <v>5153</v>
      </c>
      <c r="O150" s="2" t="s">
        <v>5153</v>
      </c>
      <c r="P150" s="2" t="s">
        <v>5151</v>
      </c>
    </row>
    <row r="151" spans="1:16" ht="30">
      <c r="A151" s="14">
        <v>5070</v>
      </c>
      <c r="B151" s="2" t="s">
        <v>9277</v>
      </c>
      <c r="C151" s="1" t="s">
        <v>9278</v>
      </c>
      <c r="D151" s="3" t="s">
        <v>803</v>
      </c>
      <c r="E151" s="4">
        <v>41887</v>
      </c>
      <c r="F151" s="3" t="s">
        <v>15</v>
      </c>
      <c r="G151" s="4">
        <v>41887</v>
      </c>
      <c r="H151" s="3" t="s">
        <v>6735</v>
      </c>
      <c r="I151" s="2" t="s">
        <v>13</v>
      </c>
      <c r="J151" s="2" t="s">
        <v>12</v>
      </c>
      <c r="K151" s="2" t="s">
        <v>268</v>
      </c>
      <c r="L151" s="19">
        <v>41887.722627314812</v>
      </c>
      <c r="M151" s="2" t="s">
        <v>5151</v>
      </c>
      <c r="N151" s="2" t="s">
        <v>5153</v>
      </c>
      <c r="O151" s="2" t="s">
        <v>5153</v>
      </c>
      <c r="P151" s="2" t="s">
        <v>5151</v>
      </c>
    </row>
    <row r="152" spans="1:16" ht="45">
      <c r="A152" s="14">
        <v>5069</v>
      </c>
      <c r="B152" s="2" t="s">
        <v>9279</v>
      </c>
      <c r="C152" s="1" t="s">
        <v>9280</v>
      </c>
      <c r="D152" s="3" t="s">
        <v>149</v>
      </c>
      <c r="E152" s="4">
        <v>41887</v>
      </c>
      <c r="F152" s="3" t="s">
        <v>15</v>
      </c>
      <c r="G152" s="4">
        <v>41887</v>
      </c>
      <c r="H152" s="3" t="s">
        <v>55</v>
      </c>
      <c r="I152" s="2" t="s">
        <v>13</v>
      </c>
      <c r="J152" s="2" t="s">
        <v>12</v>
      </c>
      <c r="K152" s="2" t="s">
        <v>268</v>
      </c>
      <c r="L152" s="19">
        <v>41887.702824074076</v>
      </c>
      <c r="M152" s="2" t="s">
        <v>5151</v>
      </c>
      <c r="N152" s="2" t="s">
        <v>5153</v>
      </c>
      <c r="O152" s="2" t="s">
        <v>5153</v>
      </c>
      <c r="P152" s="2" t="s">
        <v>5151</v>
      </c>
    </row>
    <row r="153" spans="1:16" ht="30">
      <c r="A153" s="14">
        <v>5068</v>
      </c>
      <c r="B153" s="2" t="s">
        <v>1793</v>
      </c>
      <c r="C153" s="1" t="s">
        <v>5322</v>
      </c>
      <c r="D153" s="3" t="s">
        <v>497</v>
      </c>
      <c r="E153" s="4">
        <v>41887</v>
      </c>
      <c r="F153" s="3" t="s">
        <v>15</v>
      </c>
      <c r="G153" s="4">
        <v>41887</v>
      </c>
      <c r="H153" s="3" t="s">
        <v>6735</v>
      </c>
      <c r="I153" s="2" t="s">
        <v>13</v>
      </c>
      <c r="J153" s="2" t="s">
        <v>12</v>
      </c>
      <c r="K153" s="2" t="s">
        <v>268</v>
      </c>
      <c r="L153" s="19">
        <v>41887.70239583333</v>
      </c>
      <c r="M153" s="2" t="s">
        <v>5151</v>
      </c>
      <c r="N153" s="2" t="s">
        <v>5153</v>
      </c>
      <c r="O153" s="2" t="s">
        <v>5153</v>
      </c>
      <c r="P153" s="2" t="s">
        <v>5151</v>
      </c>
    </row>
    <row r="154" spans="1:16" ht="75">
      <c r="A154" s="14">
        <v>5067</v>
      </c>
      <c r="B154" s="2" t="s">
        <v>9281</v>
      </c>
      <c r="C154" s="1" t="s">
        <v>9282</v>
      </c>
      <c r="D154" s="3" t="s">
        <v>169</v>
      </c>
      <c r="E154" s="4">
        <v>41887</v>
      </c>
      <c r="F154" s="3" t="s">
        <v>15</v>
      </c>
      <c r="G154" s="4">
        <v>41887</v>
      </c>
      <c r="H154" s="3" t="s">
        <v>6735</v>
      </c>
      <c r="I154" s="2" t="s">
        <v>13</v>
      </c>
      <c r="J154" s="2" t="s">
        <v>12</v>
      </c>
      <c r="K154" s="2" t="s">
        <v>268</v>
      </c>
      <c r="L154" s="19">
        <v>41887.690254629626</v>
      </c>
      <c r="M154" s="2" t="s">
        <v>5154</v>
      </c>
      <c r="N154" s="2" t="s">
        <v>5153</v>
      </c>
      <c r="O154" s="2" t="s">
        <v>5153</v>
      </c>
      <c r="P154" s="2" t="s">
        <v>5151</v>
      </c>
    </row>
    <row r="155" spans="1:16">
      <c r="A155" s="14">
        <v>5066</v>
      </c>
      <c r="B155" s="2" t="s">
        <v>4182</v>
      </c>
      <c r="C155" s="1" t="s">
        <v>5671</v>
      </c>
      <c r="D155" s="3" t="s">
        <v>98</v>
      </c>
      <c r="E155" s="4">
        <v>41887</v>
      </c>
      <c r="F155" s="3" t="s">
        <v>15</v>
      </c>
      <c r="G155" s="4">
        <v>41887</v>
      </c>
      <c r="H155" s="3" t="s">
        <v>6735</v>
      </c>
      <c r="I155" s="2" t="s">
        <v>13</v>
      </c>
      <c r="J155" s="2" t="s">
        <v>12</v>
      </c>
      <c r="K155" s="2" t="s">
        <v>268</v>
      </c>
      <c r="L155" s="19">
        <v>41887.63925925926</v>
      </c>
      <c r="M155" s="2" t="s">
        <v>5154</v>
      </c>
      <c r="N155" s="2" t="s">
        <v>5153</v>
      </c>
      <c r="O155" s="2" t="s">
        <v>5153</v>
      </c>
      <c r="P155" s="2" t="s">
        <v>5151</v>
      </c>
    </row>
    <row r="156" spans="1:16" ht="75">
      <c r="A156" s="14">
        <v>5065</v>
      </c>
      <c r="B156" s="2" t="s">
        <v>9283</v>
      </c>
      <c r="C156" s="1" t="s">
        <v>9284</v>
      </c>
      <c r="D156" s="3" t="s">
        <v>2031</v>
      </c>
      <c r="E156" s="4">
        <v>41887</v>
      </c>
      <c r="F156" s="3" t="s">
        <v>15</v>
      </c>
      <c r="G156" s="4">
        <v>41887</v>
      </c>
      <c r="H156" s="3" t="s">
        <v>8217</v>
      </c>
      <c r="I156" s="2" t="s">
        <v>13</v>
      </c>
      <c r="J156" s="2" t="s">
        <v>12</v>
      </c>
      <c r="K156" s="2" t="s">
        <v>8286</v>
      </c>
      <c r="L156" s="19">
        <v>41890.31758101852</v>
      </c>
      <c r="M156" s="2" t="s">
        <v>5154</v>
      </c>
      <c r="N156" s="2" t="s">
        <v>5153</v>
      </c>
      <c r="O156" s="2" t="s">
        <v>5153</v>
      </c>
      <c r="P156" s="2" t="s">
        <v>5151</v>
      </c>
    </row>
    <row r="157" spans="1:16" ht="45">
      <c r="A157" s="14">
        <v>5064</v>
      </c>
      <c r="B157" s="2" t="s">
        <v>3485</v>
      </c>
      <c r="C157" s="1" t="s">
        <v>9285</v>
      </c>
      <c r="D157" s="3" t="s">
        <v>8723</v>
      </c>
      <c r="E157" s="4">
        <v>41887</v>
      </c>
      <c r="F157" s="3" t="s">
        <v>15</v>
      </c>
      <c r="G157" s="4">
        <v>41887</v>
      </c>
      <c r="H157" s="3" t="s">
        <v>6735</v>
      </c>
      <c r="I157" s="2" t="s">
        <v>13</v>
      </c>
      <c r="J157" s="2" t="s">
        <v>12</v>
      </c>
      <c r="K157" s="2" t="s">
        <v>268</v>
      </c>
      <c r="L157" s="19">
        <v>41887.509571759256</v>
      </c>
      <c r="M157" s="2" t="s">
        <v>5154</v>
      </c>
      <c r="N157" s="2" t="s">
        <v>5153</v>
      </c>
      <c r="O157" s="2" t="s">
        <v>5153</v>
      </c>
      <c r="P157" s="2" t="s">
        <v>5151</v>
      </c>
    </row>
    <row r="158" spans="1:16" ht="45">
      <c r="A158" s="14">
        <v>5063</v>
      </c>
      <c r="B158" s="2" t="s">
        <v>9286</v>
      </c>
      <c r="C158" s="1" t="s">
        <v>9287</v>
      </c>
      <c r="D158" s="3" t="s">
        <v>700</v>
      </c>
      <c r="E158" s="4">
        <v>41887</v>
      </c>
      <c r="F158" s="3" t="s">
        <v>15</v>
      </c>
      <c r="G158" s="4">
        <v>41887</v>
      </c>
      <c r="H158" s="3" t="s">
        <v>6735</v>
      </c>
      <c r="I158" s="2" t="s">
        <v>13</v>
      </c>
      <c r="J158" s="2" t="s">
        <v>12</v>
      </c>
      <c r="K158" s="2" t="s">
        <v>268</v>
      </c>
      <c r="L158" s="19">
        <v>41887.485613425924</v>
      </c>
      <c r="M158" s="2" t="s">
        <v>5154</v>
      </c>
      <c r="N158" s="2" t="s">
        <v>5153</v>
      </c>
      <c r="O158" s="2" t="s">
        <v>5153</v>
      </c>
      <c r="P158" s="2" t="s">
        <v>5151</v>
      </c>
    </row>
    <row r="159" spans="1:16" ht="30">
      <c r="A159" s="14">
        <v>5062</v>
      </c>
      <c r="B159" s="2" t="s">
        <v>9288</v>
      </c>
      <c r="C159" s="1" t="s">
        <v>9289</v>
      </c>
      <c r="D159" s="3" t="s">
        <v>349</v>
      </c>
      <c r="E159" s="4">
        <v>41887</v>
      </c>
      <c r="F159" s="3" t="s">
        <v>15</v>
      </c>
      <c r="G159" s="4">
        <v>41887</v>
      </c>
      <c r="H159" s="3" t="s">
        <v>6735</v>
      </c>
      <c r="I159" s="2" t="s">
        <v>13</v>
      </c>
      <c r="J159" s="2" t="s">
        <v>12</v>
      </c>
      <c r="K159" s="2" t="s">
        <v>268</v>
      </c>
      <c r="L159" s="19">
        <v>41887.479456018518</v>
      </c>
      <c r="M159" s="2" t="s">
        <v>5154</v>
      </c>
      <c r="N159" s="2" t="s">
        <v>5153</v>
      </c>
      <c r="O159" s="2" t="s">
        <v>5153</v>
      </c>
      <c r="P159" s="2" t="s">
        <v>5154</v>
      </c>
    </row>
    <row r="160" spans="1:16" ht="105">
      <c r="A160" s="14">
        <v>5061</v>
      </c>
      <c r="B160" s="2" t="s">
        <v>9290</v>
      </c>
      <c r="C160" s="1" t="s">
        <v>9291</v>
      </c>
      <c r="D160" s="3" t="s">
        <v>2031</v>
      </c>
      <c r="E160" s="4">
        <v>41887</v>
      </c>
      <c r="F160" s="3" t="s">
        <v>15</v>
      </c>
      <c r="G160" s="4">
        <v>41887</v>
      </c>
      <c r="H160" s="3" t="s">
        <v>8217</v>
      </c>
      <c r="I160" s="2" t="s">
        <v>13</v>
      </c>
      <c r="J160" s="2" t="s">
        <v>12</v>
      </c>
      <c r="K160" s="2" t="s">
        <v>8286</v>
      </c>
      <c r="L160" s="19">
        <v>41891.31417824074</v>
      </c>
      <c r="M160" s="2" t="s">
        <v>5154</v>
      </c>
      <c r="N160" s="2" t="s">
        <v>5153</v>
      </c>
      <c r="O160" s="2" t="s">
        <v>5153</v>
      </c>
      <c r="P160" s="2" t="s">
        <v>5151</v>
      </c>
    </row>
    <row r="161" spans="1:16" ht="45">
      <c r="A161" s="14">
        <v>5060</v>
      </c>
      <c r="B161" s="2" t="s">
        <v>9292</v>
      </c>
      <c r="C161" s="1" t="s">
        <v>9293</v>
      </c>
      <c r="D161" s="3" t="s">
        <v>18</v>
      </c>
      <c r="E161" s="4">
        <v>41887</v>
      </c>
      <c r="F161" s="3" t="s">
        <v>15</v>
      </c>
      <c r="G161" s="4">
        <v>41887</v>
      </c>
      <c r="H161" s="3" t="s">
        <v>6735</v>
      </c>
      <c r="I161" s="2" t="s">
        <v>13</v>
      </c>
      <c r="J161" s="2" t="s">
        <v>12</v>
      </c>
      <c r="K161" s="2" t="s">
        <v>268</v>
      </c>
      <c r="L161" s="19">
        <v>41887.400289351855</v>
      </c>
      <c r="M161" s="2" t="s">
        <v>5154</v>
      </c>
      <c r="N161" s="2" t="s">
        <v>5153</v>
      </c>
      <c r="O161" s="2" t="s">
        <v>5153</v>
      </c>
      <c r="P161" s="2" t="s">
        <v>5151</v>
      </c>
    </row>
    <row r="162" spans="1:16" ht="30">
      <c r="A162" s="14">
        <v>5059</v>
      </c>
      <c r="B162" s="2" t="s">
        <v>9294</v>
      </c>
      <c r="C162" s="1" t="s">
        <v>9295</v>
      </c>
      <c r="D162" s="3" t="s">
        <v>4419</v>
      </c>
      <c r="E162" s="4">
        <v>41887</v>
      </c>
      <c r="F162" s="3" t="s">
        <v>15</v>
      </c>
      <c r="G162" s="4">
        <v>41887</v>
      </c>
      <c r="H162" s="3" t="s">
        <v>6735</v>
      </c>
      <c r="I162" s="2" t="s">
        <v>13</v>
      </c>
      <c r="J162" s="2" t="s">
        <v>12</v>
      </c>
      <c r="K162" s="2" t="s">
        <v>268</v>
      </c>
      <c r="L162" s="19">
        <v>41887.396898148145</v>
      </c>
      <c r="M162" s="2" t="s">
        <v>5151</v>
      </c>
      <c r="N162" s="2" t="s">
        <v>5153</v>
      </c>
      <c r="O162" s="2" t="s">
        <v>5153</v>
      </c>
      <c r="P162" s="2" t="s">
        <v>5151</v>
      </c>
    </row>
    <row r="163" spans="1:16" ht="30">
      <c r="A163" s="14">
        <v>5058</v>
      </c>
      <c r="B163" s="2" t="s">
        <v>3824</v>
      </c>
      <c r="C163" s="1" t="s">
        <v>9296</v>
      </c>
      <c r="D163" s="3" t="s">
        <v>430</v>
      </c>
      <c r="E163" s="4">
        <v>41887</v>
      </c>
      <c r="F163" s="3" t="s">
        <v>15</v>
      </c>
      <c r="G163" s="4">
        <v>41887</v>
      </c>
      <c r="H163" s="3" t="s">
        <v>6735</v>
      </c>
      <c r="I163" s="2" t="s">
        <v>13</v>
      </c>
      <c r="J163" s="2" t="s">
        <v>12</v>
      </c>
      <c r="K163" s="2" t="s">
        <v>268</v>
      </c>
      <c r="L163" s="19">
        <v>41887.390486111108</v>
      </c>
      <c r="M163" s="2" t="s">
        <v>5154</v>
      </c>
      <c r="N163" s="2" t="s">
        <v>5153</v>
      </c>
      <c r="O163" s="2" t="s">
        <v>5153</v>
      </c>
      <c r="P163" s="2" t="s">
        <v>5151</v>
      </c>
    </row>
    <row r="164" spans="1:16" ht="30">
      <c r="A164" s="14">
        <v>5057</v>
      </c>
      <c r="B164" s="2" t="s">
        <v>9297</v>
      </c>
      <c r="C164" s="1" t="s">
        <v>9298</v>
      </c>
      <c r="D164" s="3" t="s">
        <v>586</v>
      </c>
      <c r="E164" s="4">
        <v>41886</v>
      </c>
      <c r="F164" s="3" t="s">
        <v>15</v>
      </c>
      <c r="G164" s="4">
        <v>41886</v>
      </c>
      <c r="H164" s="3" t="s">
        <v>40</v>
      </c>
      <c r="I164" s="2" t="s">
        <v>13</v>
      </c>
      <c r="J164" s="2" t="s">
        <v>12</v>
      </c>
      <c r="K164" s="2" t="s">
        <v>268</v>
      </c>
      <c r="L164" s="19">
        <v>41886.592534722222</v>
      </c>
      <c r="M164" s="2" t="s">
        <v>5154</v>
      </c>
      <c r="N164" s="2" t="s">
        <v>5153</v>
      </c>
      <c r="O164" s="2" t="s">
        <v>5153</v>
      </c>
      <c r="P164" s="2" t="s">
        <v>5151</v>
      </c>
    </row>
    <row r="165" spans="1:16" ht="60">
      <c r="A165" s="14">
        <v>5056</v>
      </c>
      <c r="B165" s="2" t="s">
        <v>9299</v>
      </c>
      <c r="C165" s="1" t="s">
        <v>9300</v>
      </c>
      <c r="D165" s="3" t="s">
        <v>335</v>
      </c>
      <c r="E165" s="4">
        <v>41885</v>
      </c>
      <c r="F165" s="3" t="s">
        <v>15</v>
      </c>
      <c r="G165" s="4">
        <v>41886</v>
      </c>
      <c r="H165" s="3" t="s">
        <v>42</v>
      </c>
      <c r="I165" s="2" t="s">
        <v>13</v>
      </c>
      <c r="J165" s="2" t="s">
        <v>12</v>
      </c>
      <c r="K165" s="2" t="s">
        <v>268</v>
      </c>
      <c r="L165" s="19">
        <v>41886.555405092593</v>
      </c>
      <c r="M165" s="2" t="s">
        <v>5154</v>
      </c>
      <c r="N165" s="2" t="s">
        <v>5153</v>
      </c>
      <c r="O165" s="2" t="s">
        <v>5153</v>
      </c>
      <c r="P165" s="2" t="s">
        <v>5151</v>
      </c>
    </row>
    <row r="166" spans="1:16" ht="60">
      <c r="A166" s="14">
        <v>5055</v>
      </c>
      <c r="B166" s="2" t="s">
        <v>9301</v>
      </c>
      <c r="C166" s="1" t="s">
        <v>9302</v>
      </c>
      <c r="D166" s="3" t="s">
        <v>84</v>
      </c>
      <c r="E166" s="4">
        <v>41886</v>
      </c>
      <c r="F166" s="3" t="s">
        <v>15</v>
      </c>
      <c r="G166" s="4">
        <v>41886</v>
      </c>
      <c r="H166" s="3" t="s">
        <v>40</v>
      </c>
      <c r="I166" s="2" t="s">
        <v>13</v>
      </c>
      <c r="J166" s="2" t="s">
        <v>12</v>
      </c>
      <c r="K166" s="2" t="s">
        <v>268</v>
      </c>
      <c r="L166" s="19">
        <v>41886.547581018516</v>
      </c>
      <c r="M166" s="2" t="s">
        <v>5154</v>
      </c>
      <c r="N166" s="2" t="s">
        <v>5153</v>
      </c>
      <c r="O166" s="2" t="s">
        <v>5153</v>
      </c>
      <c r="P166" s="2" t="s">
        <v>5151</v>
      </c>
    </row>
    <row r="167" spans="1:16" ht="45">
      <c r="A167" s="14">
        <v>5054</v>
      </c>
      <c r="B167" s="2" t="s">
        <v>4803</v>
      </c>
      <c r="C167" s="1" t="s">
        <v>9303</v>
      </c>
      <c r="D167" s="3" t="s">
        <v>6150</v>
      </c>
      <c r="E167" s="4">
        <v>41886</v>
      </c>
      <c r="F167" s="3" t="s">
        <v>102</v>
      </c>
      <c r="G167" s="4">
        <v>41886</v>
      </c>
      <c r="H167" s="3" t="s">
        <v>6735</v>
      </c>
      <c r="I167" s="2" t="s">
        <v>13</v>
      </c>
      <c r="J167" s="2" t="s">
        <v>12</v>
      </c>
      <c r="K167" s="2" t="s">
        <v>268</v>
      </c>
      <c r="L167" s="19">
        <v>41886.537303240744</v>
      </c>
      <c r="M167" s="2" t="s">
        <v>5151</v>
      </c>
      <c r="N167" s="2" t="s">
        <v>5153</v>
      </c>
      <c r="O167" s="2" t="s">
        <v>5153</v>
      </c>
      <c r="P167" s="2" t="s">
        <v>5151</v>
      </c>
    </row>
    <row r="168" spans="1:16" ht="60">
      <c r="A168" s="14">
        <v>5053</v>
      </c>
      <c r="B168" s="2" t="s">
        <v>9304</v>
      </c>
      <c r="C168" s="1" t="s">
        <v>9305</v>
      </c>
      <c r="D168" s="3" t="s">
        <v>247</v>
      </c>
      <c r="E168" s="4">
        <v>41886</v>
      </c>
      <c r="F168" s="3" t="s">
        <v>15</v>
      </c>
      <c r="G168" s="4">
        <v>41886</v>
      </c>
      <c r="H168" s="3" t="s">
        <v>42</v>
      </c>
      <c r="I168" s="2" t="s">
        <v>13</v>
      </c>
      <c r="J168" s="2" t="s">
        <v>12</v>
      </c>
      <c r="K168" s="2" t="s">
        <v>268</v>
      </c>
      <c r="L168" s="19">
        <v>41886.534247685187</v>
      </c>
      <c r="M168" s="2" t="s">
        <v>5154</v>
      </c>
      <c r="N168" s="2" t="s">
        <v>5153</v>
      </c>
      <c r="O168" s="2" t="s">
        <v>5153</v>
      </c>
      <c r="P168" s="2" t="s">
        <v>5151</v>
      </c>
    </row>
    <row r="169" spans="1:16" ht="120">
      <c r="A169" s="14">
        <v>5052</v>
      </c>
      <c r="B169" s="2" t="s">
        <v>9306</v>
      </c>
      <c r="C169" s="1" t="s">
        <v>9307</v>
      </c>
      <c r="D169" s="3" t="s">
        <v>355</v>
      </c>
      <c r="E169" s="4">
        <v>41886</v>
      </c>
      <c r="F169" s="3" t="s">
        <v>15</v>
      </c>
      <c r="G169" s="4">
        <v>41886</v>
      </c>
      <c r="H169" s="3" t="s">
        <v>8217</v>
      </c>
      <c r="I169" s="2" t="s">
        <v>13</v>
      </c>
      <c r="J169" s="2" t="s">
        <v>12</v>
      </c>
      <c r="K169" s="2" t="s">
        <v>8286</v>
      </c>
      <c r="L169" s="19">
        <v>41890.31690972222</v>
      </c>
      <c r="M169" s="2" t="s">
        <v>5154</v>
      </c>
      <c r="N169" s="2" t="s">
        <v>5153</v>
      </c>
      <c r="O169" s="2" t="s">
        <v>5153</v>
      </c>
      <c r="P169" s="2" t="s">
        <v>5151</v>
      </c>
    </row>
    <row r="170" spans="1:16" ht="210">
      <c r="A170" s="14">
        <v>5051</v>
      </c>
      <c r="B170" s="2" t="s">
        <v>8726</v>
      </c>
      <c r="C170" s="1" t="s">
        <v>9308</v>
      </c>
      <c r="D170" s="3" t="s">
        <v>5411</v>
      </c>
      <c r="E170" s="4">
        <v>41886</v>
      </c>
      <c r="F170" s="3" t="s">
        <v>15</v>
      </c>
      <c r="G170" s="4">
        <v>41886</v>
      </c>
      <c r="H170" s="3" t="s">
        <v>8217</v>
      </c>
      <c r="I170" s="2" t="s">
        <v>13</v>
      </c>
      <c r="J170" s="2" t="s">
        <v>12</v>
      </c>
      <c r="K170" s="2" t="s">
        <v>8286</v>
      </c>
      <c r="L170" s="19">
        <v>41887.364918981482</v>
      </c>
      <c r="M170" s="2" t="s">
        <v>5154</v>
      </c>
      <c r="N170" s="2" t="s">
        <v>5153</v>
      </c>
      <c r="O170" s="2" t="s">
        <v>5153</v>
      </c>
      <c r="P170" s="2" t="s">
        <v>5151</v>
      </c>
    </row>
    <row r="171" spans="1:16" ht="75">
      <c r="A171" s="14">
        <v>5050</v>
      </c>
      <c r="B171" s="2" t="s">
        <v>9309</v>
      </c>
      <c r="C171" s="1" t="s">
        <v>9310</v>
      </c>
      <c r="D171" s="3" t="s">
        <v>84</v>
      </c>
      <c r="E171" s="4">
        <v>41886</v>
      </c>
      <c r="F171" s="3" t="s">
        <v>15</v>
      </c>
      <c r="G171" s="4">
        <v>41886</v>
      </c>
      <c r="H171" s="3" t="s">
        <v>40</v>
      </c>
      <c r="I171" s="2" t="s">
        <v>13</v>
      </c>
      <c r="J171" s="2" t="s">
        <v>12</v>
      </c>
      <c r="K171" s="2" t="s">
        <v>268</v>
      </c>
      <c r="L171" s="19">
        <v>41890.408437500002</v>
      </c>
      <c r="M171" s="2" t="s">
        <v>5154</v>
      </c>
      <c r="N171" s="2" t="s">
        <v>5153</v>
      </c>
      <c r="O171" s="2" t="s">
        <v>5153</v>
      </c>
      <c r="P171" s="2" t="s">
        <v>5151</v>
      </c>
    </row>
    <row r="172" spans="1:16" ht="60">
      <c r="A172" s="14">
        <v>5049</v>
      </c>
      <c r="B172" s="2" t="s">
        <v>5144</v>
      </c>
      <c r="C172" s="1" t="s">
        <v>9311</v>
      </c>
      <c r="D172" s="3" t="s">
        <v>2701</v>
      </c>
      <c r="E172" s="4">
        <v>41886</v>
      </c>
      <c r="F172" s="3" t="s">
        <v>15</v>
      </c>
      <c r="G172" s="4">
        <v>41886</v>
      </c>
      <c r="H172" s="3" t="s">
        <v>40</v>
      </c>
      <c r="I172" s="2" t="s">
        <v>13</v>
      </c>
      <c r="J172" s="2" t="s">
        <v>12</v>
      </c>
      <c r="K172" s="2" t="s">
        <v>268</v>
      </c>
      <c r="L172" s="19">
        <v>41886.496145833335</v>
      </c>
      <c r="M172" s="2" t="s">
        <v>5151</v>
      </c>
      <c r="N172" s="2" t="s">
        <v>5153</v>
      </c>
      <c r="O172" s="2" t="s">
        <v>5153</v>
      </c>
      <c r="P172" s="2" t="s">
        <v>5151</v>
      </c>
    </row>
    <row r="173" spans="1:16" ht="30">
      <c r="A173" s="14">
        <v>5048</v>
      </c>
      <c r="B173" s="2" t="s">
        <v>239</v>
      </c>
      <c r="C173" s="1" t="s">
        <v>9312</v>
      </c>
      <c r="D173" s="3" t="s">
        <v>5934</v>
      </c>
      <c r="E173" s="4">
        <v>41886</v>
      </c>
      <c r="F173" s="3" t="s">
        <v>15</v>
      </c>
      <c r="G173" s="4">
        <v>41886</v>
      </c>
      <c r="H173" s="3" t="s">
        <v>40</v>
      </c>
      <c r="I173" s="2" t="s">
        <v>13</v>
      </c>
      <c r="J173" s="2" t="s">
        <v>12</v>
      </c>
      <c r="K173" s="2" t="s">
        <v>268</v>
      </c>
      <c r="L173" s="19">
        <v>41886.464074074072</v>
      </c>
      <c r="M173" s="2" t="s">
        <v>5154</v>
      </c>
      <c r="N173" s="2" t="s">
        <v>5153</v>
      </c>
      <c r="O173" s="2" t="s">
        <v>5153</v>
      </c>
      <c r="P173" s="2" t="s">
        <v>5151</v>
      </c>
    </row>
    <row r="174" spans="1:16" ht="30">
      <c r="A174" s="14">
        <v>5047</v>
      </c>
      <c r="B174" s="2" t="s">
        <v>9313</v>
      </c>
      <c r="C174" s="1" t="s">
        <v>9314</v>
      </c>
      <c r="D174" s="3" t="s">
        <v>5625</v>
      </c>
      <c r="E174" s="4">
        <v>41886</v>
      </c>
      <c r="F174" s="3" t="s">
        <v>15</v>
      </c>
      <c r="G174" s="4">
        <v>41886</v>
      </c>
      <c r="H174" s="3" t="s">
        <v>6735</v>
      </c>
      <c r="I174" s="2" t="s">
        <v>13</v>
      </c>
      <c r="J174" s="2" t="s">
        <v>12</v>
      </c>
      <c r="K174" s="2" t="s">
        <v>268</v>
      </c>
      <c r="L174" s="19">
        <v>41886.461898148147</v>
      </c>
      <c r="M174" s="2" t="s">
        <v>5154</v>
      </c>
      <c r="N174" s="2" t="s">
        <v>5153</v>
      </c>
      <c r="O174" s="2" t="s">
        <v>5153</v>
      </c>
      <c r="P174" s="2" t="s">
        <v>5154</v>
      </c>
    </row>
    <row r="175" spans="1:16">
      <c r="A175" s="14">
        <v>5046</v>
      </c>
      <c r="B175" s="2" t="s">
        <v>9315</v>
      </c>
      <c r="C175" s="1" t="s">
        <v>9316</v>
      </c>
      <c r="D175" s="3" t="s">
        <v>8401</v>
      </c>
      <c r="E175" s="4">
        <v>41886</v>
      </c>
      <c r="F175" s="3" t="s">
        <v>15</v>
      </c>
      <c r="G175" s="4">
        <v>41886</v>
      </c>
      <c r="H175" s="3" t="s">
        <v>40</v>
      </c>
      <c r="I175" s="2" t="s">
        <v>13</v>
      </c>
      <c r="J175" s="2" t="s">
        <v>12</v>
      </c>
      <c r="K175" s="2" t="s">
        <v>268</v>
      </c>
      <c r="L175" s="19">
        <v>41886.449976851851</v>
      </c>
      <c r="M175" s="2" t="s">
        <v>5151</v>
      </c>
      <c r="N175" s="2" t="s">
        <v>5153</v>
      </c>
      <c r="O175" s="2" t="s">
        <v>5153</v>
      </c>
      <c r="P175" s="2" t="s">
        <v>5151</v>
      </c>
    </row>
    <row r="176" spans="1:16" ht="45">
      <c r="A176" s="14">
        <v>5045</v>
      </c>
      <c r="B176" s="2" t="s">
        <v>9317</v>
      </c>
      <c r="C176" s="1" t="s">
        <v>9318</v>
      </c>
      <c r="D176" s="3" t="s">
        <v>8431</v>
      </c>
      <c r="E176" s="4">
        <v>41886</v>
      </c>
      <c r="F176" s="3" t="s">
        <v>166</v>
      </c>
      <c r="G176" s="4">
        <v>41886</v>
      </c>
      <c r="H176" s="3" t="s">
        <v>40</v>
      </c>
      <c r="I176" s="2" t="s">
        <v>13</v>
      </c>
      <c r="J176" s="2" t="s">
        <v>12</v>
      </c>
      <c r="K176" s="2" t="s">
        <v>268</v>
      </c>
      <c r="L176" s="19">
        <v>41886.445821759262</v>
      </c>
      <c r="M176" s="2" t="s">
        <v>5154</v>
      </c>
      <c r="N176" s="2" t="s">
        <v>5153</v>
      </c>
      <c r="O176" s="2" t="s">
        <v>5153</v>
      </c>
      <c r="P176" s="2" t="s">
        <v>5151</v>
      </c>
    </row>
    <row r="177" spans="1:16" ht="90">
      <c r="A177" s="14">
        <v>5044</v>
      </c>
      <c r="B177" s="2" t="s">
        <v>9319</v>
      </c>
      <c r="C177" s="1" t="s">
        <v>9320</v>
      </c>
      <c r="D177" s="3" t="s">
        <v>291</v>
      </c>
      <c r="E177" s="4">
        <v>41886</v>
      </c>
      <c r="F177" s="3" t="s">
        <v>15</v>
      </c>
      <c r="G177" s="4">
        <v>41886</v>
      </c>
      <c r="H177" s="3" t="s">
        <v>40</v>
      </c>
      <c r="I177" s="2" t="s">
        <v>13</v>
      </c>
      <c r="J177" s="2" t="s">
        <v>12</v>
      </c>
      <c r="K177" s="2" t="s">
        <v>268</v>
      </c>
      <c r="L177" s="19">
        <v>41886.498159722221</v>
      </c>
      <c r="M177" s="2" t="s">
        <v>5154</v>
      </c>
      <c r="N177" s="2" t="s">
        <v>5153</v>
      </c>
      <c r="O177" s="2" t="s">
        <v>5153</v>
      </c>
      <c r="P177" s="2" t="s">
        <v>5151</v>
      </c>
    </row>
    <row r="178" spans="1:16" ht="30">
      <c r="A178" s="14">
        <v>5043</v>
      </c>
      <c r="B178" s="2" t="s">
        <v>9321</v>
      </c>
      <c r="C178" s="1" t="s">
        <v>9322</v>
      </c>
      <c r="D178" s="3" t="s">
        <v>561</v>
      </c>
      <c r="E178" s="4">
        <v>41886</v>
      </c>
      <c r="F178" s="3" t="s">
        <v>166</v>
      </c>
      <c r="G178" s="4">
        <v>41886</v>
      </c>
      <c r="H178" s="3" t="s">
        <v>6733</v>
      </c>
      <c r="I178" s="2" t="s">
        <v>13</v>
      </c>
      <c r="J178" s="2" t="s">
        <v>12</v>
      </c>
      <c r="K178" s="2" t="s">
        <v>268</v>
      </c>
      <c r="L178" s="19">
        <v>41886.422581018516</v>
      </c>
      <c r="M178" s="2" t="s">
        <v>5154</v>
      </c>
      <c r="N178" s="2" t="s">
        <v>5153</v>
      </c>
      <c r="O178" s="2" t="s">
        <v>5153</v>
      </c>
      <c r="P178" s="2" t="s">
        <v>5151</v>
      </c>
    </row>
    <row r="179" spans="1:16" ht="45">
      <c r="A179" s="14">
        <v>5042</v>
      </c>
      <c r="B179" s="2" t="s">
        <v>9323</v>
      </c>
      <c r="C179" s="1" t="s">
        <v>9324</v>
      </c>
      <c r="D179" s="3" t="s">
        <v>299</v>
      </c>
      <c r="E179" s="4">
        <v>41886</v>
      </c>
      <c r="F179" s="3" t="s">
        <v>15</v>
      </c>
      <c r="G179" s="4">
        <v>41886</v>
      </c>
      <c r="H179" s="3" t="s">
        <v>6735</v>
      </c>
      <c r="I179" s="2" t="s">
        <v>13</v>
      </c>
      <c r="J179" s="2" t="s">
        <v>12</v>
      </c>
      <c r="K179" s="2" t="s">
        <v>268</v>
      </c>
      <c r="L179" s="19">
        <v>41886.416400462964</v>
      </c>
      <c r="M179" s="2" t="s">
        <v>5154</v>
      </c>
      <c r="N179" s="2" t="s">
        <v>5153</v>
      </c>
      <c r="O179" s="2" t="s">
        <v>5153</v>
      </c>
      <c r="P179" s="2" t="s">
        <v>5151</v>
      </c>
    </row>
    <row r="180" spans="1:16" ht="135">
      <c r="A180" s="14">
        <v>5041</v>
      </c>
      <c r="B180" s="2" t="s">
        <v>9325</v>
      </c>
      <c r="C180" s="1" t="s">
        <v>9326</v>
      </c>
      <c r="D180" s="3" t="s">
        <v>2031</v>
      </c>
      <c r="E180" s="4">
        <v>41886</v>
      </c>
      <c r="F180" s="3" t="s">
        <v>15</v>
      </c>
      <c r="G180" s="4">
        <v>41886</v>
      </c>
      <c r="H180" s="3" t="s">
        <v>8217</v>
      </c>
      <c r="I180" s="2" t="s">
        <v>13</v>
      </c>
      <c r="J180" s="2" t="s">
        <v>12</v>
      </c>
      <c r="K180" s="2" t="s">
        <v>8286</v>
      </c>
      <c r="L180" s="19">
        <v>41887.364039351851</v>
      </c>
      <c r="M180" s="2" t="s">
        <v>5154</v>
      </c>
      <c r="N180" s="2" t="s">
        <v>5153</v>
      </c>
      <c r="O180" s="2" t="s">
        <v>5153</v>
      </c>
      <c r="P180" s="2" t="s">
        <v>5151</v>
      </c>
    </row>
    <row r="181" spans="1:16" ht="210">
      <c r="A181" s="14">
        <v>5040</v>
      </c>
      <c r="B181" s="2" t="s">
        <v>9327</v>
      </c>
      <c r="C181" s="1" t="s">
        <v>9328</v>
      </c>
      <c r="D181" s="3" t="s">
        <v>149</v>
      </c>
      <c r="E181" s="4">
        <v>41886</v>
      </c>
      <c r="F181" s="3" t="s">
        <v>15</v>
      </c>
      <c r="G181" s="4">
        <v>41886</v>
      </c>
      <c r="H181" s="3" t="s">
        <v>8217</v>
      </c>
      <c r="I181" s="2" t="s">
        <v>13</v>
      </c>
      <c r="J181" s="2" t="s">
        <v>12</v>
      </c>
      <c r="K181" s="2" t="s">
        <v>8286</v>
      </c>
      <c r="L181" s="19">
        <v>41887.368194444447</v>
      </c>
      <c r="M181" s="2" t="s">
        <v>5154</v>
      </c>
      <c r="N181" s="2" t="s">
        <v>5153</v>
      </c>
      <c r="O181" s="2" t="s">
        <v>5153</v>
      </c>
      <c r="P181" s="2" t="s">
        <v>5151</v>
      </c>
    </row>
    <row r="182" spans="1:16" ht="45">
      <c r="A182" s="14">
        <v>5039</v>
      </c>
      <c r="B182" s="2" t="s">
        <v>9329</v>
      </c>
      <c r="C182" s="1" t="s">
        <v>9330</v>
      </c>
      <c r="D182" s="3" t="s">
        <v>291</v>
      </c>
      <c r="E182" s="4">
        <v>41885</v>
      </c>
      <c r="F182" s="3" t="s">
        <v>15</v>
      </c>
      <c r="G182" s="4">
        <v>41885</v>
      </c>
      <c r="H182" s="3" t="s">
        <v>6733</v>
      </c>
      <c r="I182" s="2" t="s">
        <v>13</v>
      </c>
      <c r="J182" s="2" t="s">
        <v>12</v>
      </c>
      <c r="K182" s="2" t="s">
        <v>268</v>
      </c>
      <c r="L182" s="19">
        <v>41886.465833333335</v>
      </c>
      <c r="M182" s="2" t="s">
        <v>5154</v>
      </c>
      <c r="N182" s="2" t="s">
        <v>5153</v>
      </c>
      <c r="O182" s="2" t="s">
        <v>5153</v>
      </c>
      <c r="P182" s="2" t="s">
        <v>5151</v>
      </c>
    </row>
    <row r="183" spans="1:16" ht="30">
      <c r="A183" s="14">
        <v>5038</v>
      </c>
      <c r="B183" s="2" t="s">
        <v>9331</v>
      </c>
      <c r="C183" s="1" t="s">
        <v>9332</v>
      </c>
      <c r="D183" s="3" t="s">
        <v>8602</v>
      </c>
      <c r="E183" s="4">
        <v>41885</v>
      </c>
      <c r="F183" s="3" t="s">
        <v>15</v>
      </c>
      <c r="G183" s="4">
        <v>41885</v>
      </c>
      <c r="H183" s="3" t="s">
        <v>6735</v>
      </c>
      <c r="I183" s="2" t="s">
        <v>13</v>
      </c>
      <c r="J183" s="2" t="s">
        <v>12</v>
      </c>
      <c r="K183" s="2" t="s">
        <v>268</v>
      </c>
      <c r="L183" s="19">
        <v>41885.712592592594</v>
      </c>
      <c r="M183" s="2" t="s">
        <v>5151</v>
      </c>
      <c r="N183" s="2" t="s">
        <v>5153</v>
      </c>
      <c r="O183" s="2" t="s">
        <v>5153</v>
      </c>
      <c r="P183" s="2" t="s">
        <v>5151</v>
      </c>
    </row>
    <row r="184" spans="1:16" ht="45">
      <c r="A184" s="14">
        <v>5037</v>
      </c>
      <c r="B184" s="2" t="s">
        <v>9333</v>
      </c>
      <c r="C184" s="1" t="s">
        <v>9221</v>
      </c>
      <c r="D184" s="3" t="s">
        <v>411</v>
      </c>
      <c r="E184" s="4">
        <v>41885</v>
      </c>
      <c r="F184" s="3" t="s">
        <v>15</v>
      </c>
      <c r="G184" s="4">
        <v>41885</v>
      </c>
      <c r="H184" s="3" t="s">
        <v>6735</v>
      </c>
      <c r="I184" s="2" t="s">
        <v>13</v>
      </c>
      <c r="J184" s="2" t="s">
        <v>12</v>
      </c>
      <c r="K184" s="2" t="s">
        <v>268</v>
      </c>
      <c r="L184" s="19">
        <v>41885.687627314815</v>
      </c>
      <c r="M184" s="2" t="s">
        <v>5154</v>
      </c>
      <c r="N184" s="2" t="s">
        <v>5153</v>
      </c>
      <c r="O184" s="2" t="s">
        <v>5153</v>
      </c>
      <c r="P184" s="2" t="s">
        <v>5151</v>
      </c>
    </row>
    <row r="185" spans="1:16" ht="45">
      <c r="A185" s="14">
        <v>5036</v>
      </c>
      <c r="B185" s="2" t="s">
        <v>4067</v>
      </c>
      <c r="C185" s="1" t="s">
        <v>9334</v>
      </c>
      <c r="D185" s="3" t="s">
        <v>6150</v>
      </c>
      <c r="E185" s="4">
        <v>41885</v>
      </c>
      <c r="F185" s="3" t="s">
        <v>102</v>
      </c>
      <c r="G185" s="4">
        <v>41885</v>
      </c>
      <c r="H185" s="3" t="s">
        <v>6735</v>
      </c>
      <c r="I185" s="2" t="s">
        <v>13</v>
      </c>
      <c r="J185" s="2" t="s">
        <v>12</v>
      </c>
      <c r="K185" s="2" t="s">
        <v>268</v>
      </c>
      <c r="L185" s="19">
        <v>41885.683796296296</v>
      </c>
      <c r="M185" s="2" t="s">
        <v>5151</v>
      </c>
      <c r="N185" s="2" t="s">
        <v>5153</v>
      </c>
      <c r="O185" s="2" t="s">
        <v>5153</v>
      </c>
      <c r="P185" s="2" t="s">
        <v>5151</v>
      </c>
    </row>
    <row r="186" spans="1:16" ht="90">
      <c r="A186" s="14">
        <v>5035</v>
      </c>
      <c r="B186" s="2" t="s">
        <v>9335</v>
      </c>
      <c r="C186" s="1" t="s">
        <v>9336</v>
      </c>
      <c r="D186" s="3" t="s">
        <v>1347</v>
      </c>
      <c r="E186" s="4">
        <v>41885</v>
      </c>
      <c r="F186" s="3" t="s">
        <v>166</v>
      </c>
      <c r="G186" s="4"/>
      <c r="H186" s="3" t="s">
        <v>56</v>
      </c>
      <c r="I186" s="2" t="s">
        <v>13</v>
      </c>
      <c r="J186" s="2" t="s">
        <v>12</v>
      </c>
      <c r="K186" s="2" t="s">
        <v>268</v>
      </c>
      <c r="L186" s="19">
        <v>41885.675486111111</v>
      </c>
      <c r="M186" s="2" t="s">
        <v>5154</v>
      </c>
      <c r="N186" s="2" t="s">
        <v>5153</v>
      </c>
      <c r="O186" s="2" t="s">
        <v>5153</v>
      </c>
      <c r="P186" s="2" t="s">
        <v>5151</v>
      </c>
    </row>
    <row r="187" spans="1:16" ht="30">
      <c r="A187" s="14">
        <v>5034</v>
      </c>
      <c r="B187" s="2" t="s">
        <v>9049</v>
      </c>
      <c r="C187" s="1" t="s">
        <v>9337</v>
      </c>
      <c r="D187" s="3" t="s">
        <v>561</v>
      </c>
      <c r="E187" s="4">
        <v>41885</v>
      </c>
      <c r="F187" s="3" t="s">
        <v>15</v>
      </c>
      <c r="G187" s="4">
        <v>41885</v>
      </c>
      <c r="H187" s="3" t="s">
        <v>6733</v>
      </c>
      <c r="I187" s="2" t="s">
        <v>13</v>
      </c>
      <c r="J187" s="2" t="s">
        <v>12</v>
      </c>
      <c r="K187" s="2" t="s">
        <v>268</v>
      </c>
      <c r="L187" s="19">
        <v>41886.466064814813</v>
      </c>
      <c r="M187" s="2" t="s">
        <v>5154</v>
      </c>
      <c r="N187" s="2" t="s">
        <v>5153</v>
      </c>
      <c r="O187" s="2" t="s">
        <v>5153</v>
      </c>
      <c r="P187" s="2" t="s">
        <v>5151</v>
      </c>
    </row>
    <row r="188" spans="1:16" ht="45">
      <c r="A188" s="14">
        <v>5033</v>
      </c>
      <c r="B188" s="2" t="s">
        <v>8685</v>
      </c>
      <c r="C188" s="1" t="s">
        <v>8686</v>
      </c>
      <c r="D188" s="3" t="s">
        <v>6150</v>
      </c>
      <c r="E188" s="4">
        <v>41885</v>
      </c>
      <c r="F188" s="3" t="s">
        <v>15</v>
      </c>
      <c r="G188" s="4">
        <v>41885</v>
      </c>
      <c r="H188" s="3" t="s">
        <v>6735</v>
      </c>
      <c r="I188" s="2" t="s">
        <v>13</v>
      </c>
      <c r="J188" s="2" t="s">
        <v>12</v>
      </c>
      <c r="K188" s="2" t="s">
        <v>268</v>
      </c>
      <c r="L188" s="19">
        <v>41885.663576388892</v>
      </c>
      <c r="M188" s="2" t="s">
        <v>5154</v>
      </c>
      <c r="N188" s="2" t="s">
        <v>5153</v>
      </c>
      <c r="O188" s="2" t="s">
        <v>5153</v>
      </c>
      <c r="P188" s="2" t="s">
        <v>5151</v>
      </c>
    </row>
    <row r="189" spans="1:16" ht="30">
      <c r="A189" s="14">
        <v>5032</v>
      </c>
      <c r="B189" s="2" t="s">
        <v>9338</v>
      </c>
      <c r="C189" s="1" t="s">
        <v>9339</v>
      </c>
      <c r="D189" s="3" t="s">
        <v>84</v>
      </c>
      <c r="E189" s="4">
        <v>41885</v>
      </c>
      <c r="F189" s="3" t="s">
        <v>15</v>
      </c>
      <c r="G189" s="4">
        <v>41885</v>
      </c>
      <c r="H189" s="3" t="s">
        <v>40</v>
      </c>
      <c r="I189" s="2" t="s">
        <v>13</v>
      </c>
      <c r="J189" s="2" t="s">
        <v>12</v>
      </c>
      <c r="K189" s="2" t="s">
        <v>268</v>
      </c>
      <c r="L189" s="19">
        <v>41886.466203703705</v>
      </c>
      <c r="M189" s="2" t="s">
        <v>5154</v>
      </c>
      <c r="N189" s="2" t="s">
        <v>5153</v>
      </c>
      <c r="O189" s="2" t="s">
        <v>5153</v>
      </c>
      <c r="P189" s="2" t="s">
        <v>5151</v>
      </c>
    </row>
    <row r="190" spans="1:16" ht="120">
      <c r="A190" s="14">
        <v>5031</v>
      </c>
      <c r="B190" s="2" t="s">
        <v>9340</v>
      </c>
      <c r="C190" s="1" t="s">
        <v>9341</v>
      </c>
      <c r="D190" s="3" t="s">
        <v>2031</v>
      </c>
      <c r="E190" s="4">
        <v>41885</v>
      </c>
      <c r="F190" s="3" t="s">
        <v>15</v>
      </c>
      <c r="G190" s="4">
        <v>41885</v>
      </c>
      <c r="H190" s="3" t="s">
        <v>8217</v>
      </c>
      <c r="I190" s="2" t="s">
        <v>13</v>
      </c>
      <c r="J190" s="2" t="s">
        <v>12</v>
      </c>
      <c r="K190" s="2" t="s">
        <v>8286</v>
      </c>
      <c r="L190" s="19">
        <v>41887.368055555555</v>
      </c>
      <c r="M190" s="2" t="s">
        <v>5154</v>
      </c>
      <c r="N190" s="2" t="s">
        <v>5153</v>
      </c>
      <c r="O190" s="2" t="s">
        <v>5153</v>
      </c>
      <c r="P190" s="2" t="s">
        <v>5151</v>
      </c>
    </row>
    <row r="191" spans="1:16" ht="409.5">
      <c r="A191" s="14">
        <v>5030</v>
      </c>
      <c r="B191" s="2" t="s">
        <v>9342</v>
      </c>
      <c r="C191" s="1" t="s">
        <v>9343</v>
      </c>
      <c r="D191" s="3" t="s">
        <v>149</v>
      </c>
      <c r="E191" s="4">
        <v>41885</v>
      </c>
      <c r="F191" s="3" t="s">
        <v>15</v>
      </c>
      <c r="G191" s="4">
        <v>41885</v>
      </c>
      <c r="H191" s="3" t="s">
        <v>8217</v>
      </c>
      <c r="I191" s="2" t="s">
        <v>13</v>
      </c>
      <c r="J191" s="2" t="s">
        <v>12</v>
      </c>
      <c r="K191" s="2" t="s">
        <v>8286</v>
      </c>
      <c r="L191" s="19">
        <v>41887.364224537036</v>
      </c>
      <c r="M191" s="2" t="s">
        <v>5154</v>
      </c>
      <c r="N191" s="2" t="s">
        <v>5153</v>
      </c>
      <c r="O191" s="2" t="s">
        <v>5153</v>
      </c>
      <c r="P191" s="2" t="s">
        <v>5151</v>
      </c>
    </row>
    <row r="192" spans="1:16" ht="120">
      <c r="A192" s="14">
        <v>5029</v>
      </c>
      <c r="B192" s="2" t="s">
        <v>9344</v>
      </c>
      <c r="C192" s="1" t="s">
        <v>9345</v>
      </c>
      <c r="D192" s="3" t="s">
        <v>104</v>
      </c>
      <c r="E192" s="4">
        <v>41885</v>
      </c>
      <c r="F192" s="3" t="s">
        <v>15</v>
      </c>
      <c r="G192" s="4">
        <v>41885</v>
      </c>
      <c r="H192" s="3" t="s">
        <v>8217</v>
      </c>
      <c r="I192" s="2" t="s">
        <v>13</v>
      </c>
      <c r="J192" s="2" t="s">
        <v>12</v>
      </c>
      <c r="K192" s="2" t="s">
        <v>8286</v>
      </c>
      <c r="L192" s="19">
        <v>41887.36582175926</v>
      </c>
      <c r="M192" s="2" t="s">
        <v>5154</v>
      </c>
      <c r="N192" s="2" t="s">
        <v>5153</v>
      </c>
      <c r="O192" s="2" t="s">
        <v>5153</v>
      </c>
      <c r="P192" s="2" t="s">
        <v>5151</v>
      </c>
    </row>
    <row r="193" spans="1:16" ht="30">
      <c r="A193" s="14">
        <v>5028</v>
      </c>
      <c r="B193" s="2" t="s">
        <v>9346</v>
      </c>
      <c r="C193" s="1" t="s">
        <v>9347</v>
      </c>
      <c r="D193" s="3" t="s">
        <v>2568</v>
      </c>
      <c r="E193" s="4">
        <v>41885</v>
      </c>
      <c r="F193" s="3" t="s">
        <v>15</v>
      </c>
      <c r="G193" s="4">
        <v>41885</v>
      </c>
      <c r="H193" s="3" t="s">
        <v>6735</v>
      </c>
      <c r="I193" s="2" t="s">
        <v>13</v>
      </c>
      <c r="J193" s="2" t="s">
        <v>12</v>
      </c>
      <c r="K193" s="2" t="s">
        <v>268</v>
      </c>
      <c r="L193" s="19">
        <v>41885.557916666665</v>
      </c>
      <c r="M193" s="2" t="s">
        <v>5154</v>
      </c>
      <c r="N193" s="2" t="s">
        <v>5153</v>
      </c>
      <c r="O193" s="2" t="s">
        <v>5153</v>
      </c>
      <c r="P193" s="2" t="s">
        <v>5151</v>
      </c>
    </row>
    <row r="194" spans="1:16" ht="30">
      <c r="A194" s="14">
        <v>5027</v>
      </c>
      <c r="B194" s="2" t="s">
        <v>9348</v>
      </c>
      <c r="C194" s="1" t="s">
        <v>9349</v>
      </c>
      <c r="D194" s="3" t="s">
        <v>742</v>
      </c>
      <c r="E194" s="4">
        <v>41885</v>
      </c>
      <c r="F194" s="3" t="s">
        <v>15</v>
      </c>
      <c r="G194" s="4">
        <v>41885</v>
      </c>
      <c r="H194" s="3" t="s">
        <v>42</v>
      </c>
      <c r="I194" s="2" t="s">
        <v>13</v>
      </c>
      <c r="J194" s="2" t="s">
        <v>12</v>
      </c>
      <c r="K194" s="2" t="s">
        <v>268</v>
      </c>
      <c r="L194" s="19">
        <v>41885.535763888889</v>
      </c>
      <c r="M194" s="2" t="s">
        <v>5154</v>
      </c>
      <c r="N194" s="2" t="s">
        <v>5153</v>
      </c>
      <c r="O194" s="2" t="s">
        <v>5153</v>
      </c>
      <c r="P194" s="2" t="s">
        <v>5151</v>
      </c>
    </row>
    <row r="195" spans="1:16" ht="30">
      <c r="A195" s="14">
        <v>5026</v>
      </c>
      <c r="B195" s="2" t="s">
        <v>9350</v>
      </c>
      <c r="C195" s="1" t="s">
        <v>9351</v>
      </c>
      <c r="D195" s="3" t="s">
        <v>84</v>
      </c>
      <c r="E195" s="4">
        <v>41884</v>
      </c>
      <c r="F195" s="3" t="s">
        <v>15</v>
      </c>
      <c r="G195" s="4">
        <v>41885</v>
      </c>
      <c r="H195" s="3" t="s">
        <v>40</v>
      </c>
      <c r="I195" s="2" t="s">
        <v>13</v>
      </c>
      <c r="J195" s="2" t="s">
        <v>12</v>
      </c>
      <c r="K195" s="2" t="s">
        <v>268</v>
      </c>
      <c r="L195" s="19">
        <v>41885.527719907404</v>
      </c>
      <c r="M195" s="2" t="s">
        <v>5154</v>
      </c>
      <c r="N195" s="2" t="s">
        <v>5153</v>
      </c>
      <c r="O195" s="2" t="s">
        <v>5153</v>
      </c>
      <c r="P195" s="2" t="s">
        <v>5151</v>
      </c>
    </row>
    <row r="196" spans="1:16" ht="45">
      <c r="A196" s="14">
        <v>5025</v>
      </c>
      <c r="B196" s="2" t="s">
        <v>9352</v>
      </c>
      <c r="C196" s="1" t="s">
        <v>9353</v>
      </c>
      <c r="D196" s="3" t="s">
        <v>247</v>
      </c>
      <c r="E196" s="4">
        <v>41885</v>
      </c>
      <c r="F196" s="3" t="s">
        <v>15</v>
      </c>
      <c r="G196" s="4">
        <v>41885</v>
      </c>
      <c r="H196" s="3" t="s">
        <v>6735</v>
      </c>
      <c r="I196" s="2" t="s">
        <v>13</v>
      </c>
      <c r="J196" s="2" t="s">
        <v>12</v>
      </c>
      <c r="K196" s="2" t="s">
        <v>268</v>
      </c>
      <c r="L196" s="19">
        <v>41885.479363425926</v>
      </c>
      <c r="M196" s="2" t="s">
        <v>5154</v>
      </c>
      <c r="N196" s="2" t="s">
        <v>5153</v>
      </c>
      <c r="O196" s="2" t="s">
        <v>5153</v>
      </c>
      <c r="P196" s="2" t="s">
        <v>5151</v>
      </c>
    </row>
    <row r="197" spans="1:16" ht="45">
      <c r="A197" s="14">
        <v>5024</v>
      </c>
      <c r="B197" s="2" t="s">
        <v>9354</v>
      </c>
      <c r="C197" s="1" t="s">
        <v>9355</v>
      </c>
      <c r="D197" s="3" t="s">
        <v>104</v>
      </c>
      <c r="E197" s="4">
        <v>41885</v>
      </c>
      <c r="F197" s="3" t="s">
        <v>166</v>
      </c>
      <c r="G197" s="4"/>
      <c r="H197" s="3" t="s">
        <v>56</v>
      </c>
      <c r="I197" s="2" t="s">
        <v>13</v>
      </c>
      <c r="J197" s="2" t="s">
        <v>12</v>
      </c>
      <c r="K197" s="2" t="s">
        <v>268</v>
      </c>
      <c r="L197" s="19">
        <v>41885.434965277775</v>
      </c>
      <c r="M197" s="2" t="s">
        <v>5154</v>
      </c>
      <c r="N197" s="2" t="s">
        <v>5153</v>
      </c>
      <c r="O197" s="2" t="s">
        <v>5153</v>
      </c>
      <c r="P197" s="2" t="s">
        <v>5151</v>
      </c>
    </row>
    <row r="198" spans="1:16" ht="45">
      <c r="A198" s="14">
        <v>5023</v>
      </c>
      <c r="B198" s="2" t="s">
        <v>9356</v>
      </c>
      <c r="C198" s="1" t="s">
        <v>9357</v>
      </c>
      <c r="D198" s="3" t="s">
        <v>355</v>
      </c>
      <c r="E198" s="4">
        <v>41885</v>
      </c>
      <c r="F198" s="3" t="s">
        <v>15</v>
      </c>
      <c r="G198" s="4">
        <v>41885</v>
      </c>
      <c r="H198" s="3" t="s">
        <v>6735</v>
      </c>
      <c r="I198" s="2" t="s">
        <v>13</v>
      </c>
      <c r="J198" s="2" t="s">
        <v>12</v>
      </c>
      <c r="K198" s="2" t="s">
        <v>268</v>
      </c>
      <c r="L198" s="19">
        <v>41885.417569444442</v>
      </c>
      <c r="M198" s="2" t="s">
        <v>5154</v>
      </c>
      <c r="N198" s="2" t="s">
        <v>5153</v>
      </c>
      <c r="O198" s="2" t="s">
        <v>5153</v>
      </c>
      <c r="P198" s="2" t="s">
        <v>5151</v>
      </c>
    </row>
    <row r="199" spans="1:16" ht="60">
      <c r="A199" s="14">
        <v>5022</v>
      </c>
      <c r="B199" s="2" t="s">
        <v>9358</v>
      </c>
      <c r="C199" s="1" t="s">
        <v>9359</v>
      </c>
      <c r="D199" s="3" t="s">
        <v>379</v>
      </c>
      <c r="E199" s="4">
        <v>41885</v>
      </c>
      <c r="F199" s="3" t="s">
        <v>15</v>
      </c>
      <c r="G199" s="4">
        <v>41885</v>
      </c>
      <c r="H199" s="3" t="s">
        <v>8217</v>
      </c>
      <c r="I199" s="2" t="s">
        <v>13</v>
      </c>
      <c r="J199" s="2" t="s">
        <v>12</v>
      </c>
      <c r="K199" s="2" t="s">
        <v>8286</v>
      </c>
      <c r="L199" s="19">
        <v>41887.364525462966</v>
      </c>
      <c r="M199" s="2" t="s">
        <v>5154</v>
      </c>
      <c r="N199" s="2" t="s">
        <v>5153</v>
      </c>
      <c r="O199" s="2" t="s">
        <v>5153</v>
      </c>
      <c r="P199" s="2" t="s">
        <v>5151</v>
      </c>
    </row>
    <row r="200" spans="1:16" ht="30">
      <c r="A200" s="14">
        <v>5021</v>
      </c>
      <c r="B200" s="2" t="s">
        <v>9360</v>
      </c>
      <c r="C200" s="1" t="s">
        <v>9361</v>
      </c>
      <c r="D200" s="3" t="s">
        <v>6512</v>
      </c>
      <c r="E200" s="4">
        <v>41884</v>
      </c>
      <c r="F200" s="3" t="s">
        <v>15</v>
      </c>
      <c r="G200" s="4">
        <v>41884</v>
      </c>
      <c r="H200" s="3" t="s">
        <v>6735</v>
      </c>
      <c r="I200" s="2" t="s">
        <v>13</v>
      </c>
      <c r="J200" s="2" t="s">
        <v>12</v>
      </c>
      <c r="K200" s="2" t="s">
        <v>268</v>
      </c>
      <c r="L200" s="19">
        <v>41884.751759259256</v>
      </c>
      <c r="M200" s="2" t="s">
        <v>5154</v>
      </c>
      <c r="N200" s="2" t="s">
        <v>5153</v>
      </c>
      <c r="O200" s="2" t="s">
        <v>5153</v>
      </c>
      <c r="P200" s="2" t="s">
        <v>5151</v>
      </c>
    </row>
    <row r="201" spans="1:16" ht="105">
      <c r="A201" s="14">
        <v>5020</v>
      </c>
      <c r="B201" s="2" t="s">
        <v>9362</v>
      </c>
      <c r="C201" s="1" t="s">
        <v>9363</v>
      </c>
      <c r="D201" s="3" t="s">
        <v>1229</v>
      </c>
      <c r="E201" s="4">
        <v>41884</v>
      </c>
      <c r="F201" s="3" t="s">
        <v>15</v>
      </c>
      <c r="G201" s="4">
        <v>41884</v>
      </c>
      <c r="H201" s="3" t="s">
        <v>19</v>
      </c>
      <c r="I201" s="2" t="s">
        <v>13</v>
      </c>
      <c r="J201" s="2" t="s">
        <v>12</v>
      </c>
      <c r="K201" s="2" t="s">
        <v>268</v>
      </c>
      <c r="L201" s="19">
        <v>41890.408819444441</v>
      </c>
      <c r="M201" s="2" t="s">
        <v>5154</v>
      </c>
      <c r="N201" s="2" t="s">
        <v>5153</v>
      </c>
      <c r="O201" s="2" t="s">
        <v>5153</v>
      </c>
      <c r="P201" s="2" t="s">
        <v>5151</v>
      </c>
    </row>
    <row r="202" spans="1:16">
      <c r="A202" s="14">
        <v>5019</v>
      </c>
      <c r="B202" s="2" t="s">
        <v>187</v>
      </c>
      <c r="C202" s="1" t="s">
        <v>9364</v>
      </c>
      <c r="D202" s="3" t="s">
        <v>196</v>
      </c>
      <c r="E202" s="4">
        <v>41884</v>
      </c>
      <c r="F202" s="3" t="s">
        <v>15</v>
      </c>
      <c r="G202" s="4">
        <v>41884</v>
      </c>
      <c r="H202" s="3" t="s">
        <v>40</v>
      </c>
      <c r="I202" s="2" t="s">
        <v>13</v>
      </c>
      <c r="J202" s="2" t="s">
        <v>12</v>
      </c>
      <c r="K202" s="2" t="s">
        <v>268</v>
      </c>
      <c r="L202" s="19">
        <v>41884.680520833332</v>
      </c>
      <c r="M202" s="2" t="s">
        <v>5154</v>
      </c>
      <c r="N202" s="2" t="s">
        <v>5153</v>
      </c>
      <c r="O202" s="2" t="s">
        <v>5153</v>
      </c>
      <c r="P202" s="2" t="s">
        <v>5151</v>
      </c>
    </row>
    <row r="203" spans="1:16" ht="60">
      <c r="A203" s="14">
        <v>5018</v>
      </c>
      <c r="B203" s="2" t="s">
        <v>9365</v>
      </c>
      <c r="C203" s="1" t="s">
        <v>9366</v>
      </c>
      <c r="D203" s="3" t="s">
        <v>3129</v>
      </c>
      <c r="E203" s="4">
        <v>41884</v>
      </c>
      <c r="F203" s="3" t="s">
        <v>166</v>
      </c>
      <c r="G203" s="4">
        <v>41884</v>
      </c>
      <c r="H203" s="3" t="s">
        <v>19</v>
      </c>
      <c r="I203" s="2" t="s">
        <v>13</v>
      </c>
      <c r="J203" s="2" t="s">
        <v>12</v>
      </c>
      <c r="K203" s="2" t="s">
        <v>268</v>
      </c>
      <c r="L203" s="19">
        <v>41884.677430555559</v>
      </c>
      <c r="M203" s="2" t="s">
        <v>5154</v>
      </c>
      <c r="N203" s="2" t="s">
        <v>5153</v>
      </c>
      <c r="O203" s="2" t="s">
        <v>5153</v>
      </c>
      <c r="P203" s="2" t="s">
        <v>5154</v>
      </c>
    </row>
    <row r="204" spans="1:16">
      <c r="A204" s="14">
        <v>5017</v>
      </c>
      <c r="B204" s="2" t="s">
        <v>187</v>
      </c>
      <c r="C204" s="1" t="s">
        <v>9367</v>
      </c>
      <c r="D204" s="3" t="s">
        <v>1631</v>
      </c>
      <c r="E204" s="4">
        <v>41884</v>
      </c>
      <c r="F204" s="3" t="s">
        <v>15</v>
      </c>
      <c r="G204" s="4">
        <v>41884</v>
      </c>
      <c r="H204" s="3" t="s">
        <v>40</v>
      </c>
      <c r="I204" s="2" t="s">
        <v>13</v>
      </c>
      <c r="J204" s="2" t="s">
        <v>12</v>
      </c>
      <c r="K204" s="2" t="s">
        <v>268</v>
      </c>
      <c r="L204" s="19">
        <v>41884.628287037034</v>
      </c>
      <c r="M204" s="2" t="s">
        <v>5154</v>
      </c>
      <c r="N204" s="2" t="s">
        <v>5153</v>
      </c>
      <c r="O204" s="2" t="s">
        <v>5153</v>
      </c>
      <c r="P204" s="2" t="s">
        <v>5151</v>
      </c>
    </row>
    <row r="205" spans="1:16" ht="45">
      <c r="A205" s="14">
        <v>5016</v>
      </c>
      <c r="B205" s="2" t="s">
        <v>9018</v>
      </c>
      <c r="C205" s="1" t="s">
        <v>9019</v>
      </c>
      <c r="D205" s="3" t="s">
        <v>389</v>
      </c>
      <c r="E205" s="4">
        <v>41884</v>
      </c>
      <c r="F205" s="3" t="s">
        <v>15</v>
      </c>
      <c r="G205" s="4">
        <v>41884</v>
      </c>
      <c r="H205" s="3" t="s">
        <v>29</v>
      </c>
      <c r="I205" s="2" t="s">
        <v>13</v>
      </c>
      <c r="J205" s="2" t="s">
        <v>12</v>
      </c>
      <c r="K205" s="2" t="s">
        <v>268</v>
      </c>
      <c r="L205" s="19">
        <v>41884.501875000002</v>
      </c>
      <c r="M205" s="2" t="s">
        <v>5154</v>
      </c>
      <c r="N205" s="2" t="s">
        <v>5153</v>
      </c>
      <c r="O205" s="2" t="s">
        <v>5153</v>
      </c>
      <c r="P205" s="2" t="s">
        <v>5151</v>
      </c>
    </row>
    <row r="206" spans="1:16" ht="60">
      <c r="A206" s="14">
        <v>5015</v>
      </c>
      <c r="B206" s="2" t="s">
        <v>5144</v>
      </c>
      <c r="C206" s="1" t="s">
        <v>9020</v>
      </c>
      <c r="D206" s="3" t="s">
        <v>2701</v>
      </c>
      <c r="E206" s="4">
        <v>41884</v>
      </c>
      <c r="F206" s="3" t="s">
        <v>15</v>
      </c>
      <c r="G206" s="4">
        <v>41884</v>
      </c>
      <c r="H206" s="3" t="s">
        <v>40</v>
      </c>
      <c r="I206" s="2" t="s">
        <v>13</v>
      </c>
      <c r="J206" s="2" t="s">
        <v>12</v>
      </c>
      <c r="K206" s="2" t="s">
        <v>268</v>
      </c>
      <c r="L206" s="19">
        <v>41886.464513888888</v>
      </c>
      <c r="M206" s="2" t="s">
        <v>5154</v>
      </c>
      <c r="N206" s="2" t="s">
        <v>5153</v>
      </c>
      <c r="O206" s="2" t="s">
        <v>5153</v>
      </c>
      <c r="P206" s="2" t="s">
        <v>5151</v>
      </c>
    </row>
    <row r="207" spans="1:16" ht="75">
      <c r="A207" s="14">
        <v>5014</v>
      </c>
      <c r="B207" s="2" t="s">
        <v>9021</v>
      </c>
      <c r="C207" s="1" t="s">
        <v>9368</v>
      </c>
      <c r="D207" s="3" t="s">
        <v>586</v>
      </c>
      <c r="E207" s="4">
        <v>41884</v>
      </c>
      <c r="F207" s="3" t="s">
        <v>15</v>
      </c>
      <c r="G207" s="4">
        <v>41884</v>
      </c>
      <c r="H207" s="3" t="s">
        <v>40</v>
      </c>
      <c r="I207" s="2" t="s">
        <v>13</v>
      </c>
      <c r="J207" s="2" t="s">
        <v>12</v>
      </c>
      <c r="K207" s="2" t="s">
        <v>268</v>
      </c>
      <c r="L207" s="19">
        <v>41884.603425925925</v>
      </c>
      <c r="M207" s="2" t="s">
        <v>5154</v>
      </c>
      <c r="N207" s="2" t="s">
        <v>5153</v>
      </c>
      <c r="O207" s="2" t="s">
        <v>5153</v>
      </c>
      <c r="P207" s="2" t="s">
        <v>5151</v>
      </c>
    </row>
    <row r="208" spans="1:16">
      <c r="A208" s="14">
        <v>5013</v>
      </c>
      <c r="B208" s="2" t="s">
        <v>9022</v>
      </c>
      <c r="C208" s="1" t="s">
        <v>9023</v>
      </c>
      <c r="D208" s="3" t="s">
        <v>8244</v>
      </c>
      <c r="E208" s="4">
        <v>41884</v>
      </c>
      <c r="F208" s="3" t="s">
        <v>15</v>
      </c>
      <c r="G208" s="4">
        <v>41884</v>
      </c>
      <c r="H208" s="3" t="s">
        <v>40</v>
      </c>
      <c r="I208" s="2" t="s">
        <v>13</v>
      </c>
      <c r="J208" s="2" t="s">
        <v>12</v>
      </c>
      <c r="K208" s="2" t="s">
        <v>268</v>
      </c>
      <c r="L208" s="19">
        <v>41884.472905092596</v>
      </c>
      <c r="M208" s="2" t="s">
        <v>5151</v>
      </c>
      <c r="N208" s="2" t="s">
        <v>5153</v>
      </c>
      <c r="O208" s="2" t="s">
        <v>5153</v>
      </c>
      <c r="P208" s="2" t="s">
        <v>5151</v>
      </c>
    </row>
    <row r="209" spans="1:16" ht="120">
      <c r="A209" s="14">
        <v>5012</v>
      </c>
      <c r="B209" s="2" t="s">
        <v>5730</v>
      </c>
      <c r="C209" s="1" t="s">
        <v>9024</v>
      </c>
      <c r="D209" s="3" t="s">
        <v>2147</v>
      </c>
      <c r="E209" s="4">
        <v>41884</v>
      </c>
      <c r="F209" s="3" t="s">
        <v>15</v>
      </c>
      <c r="G209" s="4">
        <v>41884</v>
      </c>
      <c r="H209" s="3" t="s">
        <v>40</v>
      </c>
      <c r="I209" s="2" t="s">
        <v>13</v>
      </c>
      <c r="J209" s="2" t="s">
        <v>12</v>
      </c>
      <c r="K209" s="2" t="s">
        <v>268</v>
      </c>
      <c r="L209" s="19">
        <v>41886.517337962963</v>
      </c>
      <c r="M209" s="2" t="s">
        <v>5151</v>
      </c>
      <c r="N209" s="2" t="s">
        <v>5153</v>
      </c>
      <c r="O209" s="2" t="s">
        <v>5153</v>
      </c>
      <c r="P209" s="2" t="s">
        <v>5151</v>
      </c>
    </row>
    <row r="210" spans="1:16">
      <c r="A210" s="14">
        <v>5011</v>
      </c>
      <c r="B210" s="2" t="s">
        <v>9025</v>
      </c>
      <c r="C210" s="1" t="s">
        <v>9026</v>
      </c>
      <c r="D210" s="3" t="s">
        <v>169</v>
      </c>
      <c r="E210" s="4">
        <v>41884</v>
      </c>
      <c r="F210" s="3" t="s">
        <v>166</v>
      </c>
      <c r="G210" s="4"/>
      <c r="H210" s="3" t="s">
        <v>56</v>
      </c>
      <c r="I210" s="2" t="s">
        <v>13</v>
      </c>
      <c r="J210" s="2" t="s">
        <v>12</v>
      </c>
      <c r="K210" s="2" t="s">
        <v>268</v>
      </c>
      <c r="L210" s="19">
        <v>41884.454074074078</v>
      </c>
      <c r="M210" s="2" t="s">
        <v>5154</v>
      </c>
      <c r="N210" s="2" t="s">
        <v>5153</v>
      </c>
      <c r="O210" s="2" t="s">
        <v>5153</v>
      </c>
      <c r="P210" s="2" t="s">
        <v>5151</v>
      </c>
    </row>
    <row r="211" spans="1:16" ht="30">
      <c r="A211" s="14">
        <v>5010</v>
      </c>
      <c r="B211" s="2" t="s">
        <v>9027</v>
      </c>
      <c r="C211" s="1" t="s">
        <v>9028</v>
      </c>
      <c r="D211" s="3" t="s">
        <v>700</v>
      </c>
      <c r="E211" s="4">
        <v>41884</v>
      </c>
      <c r="F211" s="3" t="s">
        <v>15</v>
      </c>
      <c r="G211" s="4">
        <v>41884</v>
      </c>
      <c r="H211" s="3" t="s">
        <v>6733</v>
      </c>
      <c r="I211" s="2" t="s">
        <v>13</v>
      </c>
      <c r="J211" s="2" t="s">
        <v>12</v>
      </c>
      <c r="K211" s="2" t="s">
        <v>268</v>
      </c>
      <c r="L211" s="19">
        <v>41884.429108796299</v>
      </c>
      <c r="M211" s="2" t="s">
        <v>5154</v>
      </c>
      <c r="N211" s="2" t="s">
        <v>5153</v>
      </c>
      <c r="O211" s="2" t="s">
        <v>5153</v>
      </c>
      <c r="P211" s="2" t="s">
        <v>5151</v>
      </c>
    </row>
    <row r="212" spans="1:16" ht="30">
      <c r="A212" s="14">
        <v>5009</v>
      </c>
      <c r="B212" s="2" t="s">
        <v>9029</v>
      </c>
      <c r="C212" s="1" t="s">
        <v>9030</v>
      </c>
      <c r="D212" s="3" t="s">
        <v>6748</v>
      </c>
      <c r="E212" s="4">
        <v>41884</v>
      </c>
      <c r="F212" s="3" t="s">
        <v>15</v>
      </c>
      <c r="G212" s="4">
        <v>41884</v>
      </c>
      <c r="H212" s="3" t="s">
        <v>48</v>
      </c>
      <c r="I212" s="2" t="s">
        <v>13</v>
      </c>
      <c r="J212" s="2" t="s">
        <v>12</v>
      </c>
      <c r="K212" s="2" t="s">
        <v>268</v>
      </c>
      <c r="L212" s="19">
        <v>41884.464282407411</v>
      </c>
      <c r="M212" s="2" t="s">
        <v>5154</v>
      </c>
      <c r="N212" s="2" t="s">
        <v>5153</v>
      </c>
      <c r="O212" s="2" t="s">
        <v>5153</v>
      </c>
      <c r="P212" s="2" t="s">
        <v>5151</v>
      </c>
    </row>
    <row r="213" spans="1:16" ht="45">
      <c r="A213" s="14">
        <v>5008</v>
      </c>
      <c r="B213" s="2" t="s">
        <v>479</v>
      </c>
      <c r="C213" s="1" t="s">
        <v>9031</v>
      </c>
      <c r="D213" s="3" t="s">
        <v>446</v>
      </c>
      <c r="E213" s="4">
        <v>41884</v>
      </c>
      <c r="F213" s="3" t="s">
        <v>15</v>
      </c>
      <c r="G213" s="4">
        <v>41884</v>
      </c>
      <c r="H213" s="3" t="s">
        <v>6735</v>
      </c>
      <c r="I213" s="2" t="s">
        <v>13</v>
      </c>
      <c r="J213" s="2" t="s">
        <v>12</v>
      </c>
      <c r="K213" s="2" t="s">
        <v>268</v>
      </c>
      <c r="L213" s="19">
        <v>41884.422511574077</v>
      </c>
      <c r="M213" s="2" t="s">
        <v>5151</v>
      </c>
      <c r="N213" s="2" t="s">
        <v>5153</v>
      </c>
      <c r="O213" s="2" t="s">
        <v>5153</v>
      </c>
      <c r="P213" s="2" t="s">
        <v>5151</v>
      </c>
    </row>
    <row r="214" spans="1:16" ht="45">
      <c r="A214" s="14">
        <v>5007</v>
      </c>
      <c r="B214" s="2" t="s">
        <v>9032</v>
      </c>
      <c r="C214" s="1" t="s">
        <v>9033</v>
      </c>
      <c r="D214" s="3" t="s">
        <v>8643</v>
      </c>
      <c r="E214" s="4">
        <v>41884</v>
      </c>
      <c r="F214" s="3" t="s">
        <v>15</v>
      </c>
      <c r="G214" s="4">
        <v>41884</v>
      </c>
      <c r="H214" s="3" t="s">
        <v>56</v>
      </c>
      <c r="I214" s="2" t="s">
        <v>13</v>
      </c>
      <c r="J214" s="2" t="s">
        <v>12</v>
      </c>
      <c r="K214" s="2" t="s">
        <v>268</v>
      </c>
      <c r="L214" s="19">
        <v>41884.427118055559</v>
      </c>
      <c r="M214" s="2" t="s">
        <v>5154</v>
      </c>
      <c r="N214" s="2" t="s">
        <v>5153</v>
      </c>
      <c r="O214" s="2" t="s">
        <v>5153</v>
      </c>
      <c r="P214" s="2" t="s">
        <v>5151</v>
      </c>
    </row>
    <row r="215" spans="1:16">
      <c r="A215" s="14">
        <v>5006</v>
      </c>
      <c r="B215" s="2" t="s">
        <v>9034</v>
      </c>
      <c r="C215" s="1" t="s">
        <v>9035</v>
      </c>
      <c r="D215" s="3" t="s">
        <v>255</v>
      </c>
      <c r="E215" s="4">
        <v>41884</v>
      </c>
      <c r="F215" s="3" t="s">
        <v>166</v>
      </c>
      <c r="G215" s="4">
        <v>41884</v>
      </c>
      <c r="H215" s="3" t="s">
        <v>49</v>
      </c>
      <c r="I215" s="2" t="s">
        <v>13</v>
      </c>
      <c r="J215" s="2" t="s">
        <v>12</v>
      </c>
      <c r="K215" s="2" t="s">
        <v>268</v>
      </c>
      <c r="L215" s="19">
        <v>41884.382268518515</v>
      </c>
      <c r="M215" s="2" t="s">
        <v>5154</v>
      </c>
      <c r="N215" s="2" t="s">
        <v>5153</v>
      </c>
      <c r="O215" s="2" t="s">
        <v>5153</v>
      </c>
      <c r="P215" s="2" t="s">
        <v>5151</v>
      </c>
    </row>
    <row r="216" spans="1:16">
      <c r="A216" s="14">
        <v>5005</v>
      </c>
      <c r="B216" s="2" t="s">
        <v>239</v>
      </c>
      <c r="C216" s="1" t="s">
        <v>9036</v>
      </c>
      <c r="D216" s="3" t="s">
        <v>7944</v>
      </c>
      <c r="E216" s="4">
        <v>41883</v>
      </c>
      <c r="F216" s="3" t="s">
        <v>15</v>
      </c>
      <c r="G216" s="4">
        <v>41883</v>
      </c>
      <c r="H216" s="3" t="s">
        <v>40</v>
      </c>
      <c r="I216" s="2" t="s">
        <v>13</v>
      </c>
      <c r="J216" s="2" t="s">
        <v>12</v>
      </c>
      <c r="K216" s="2" t="s">
        <v>268</v>
      </c>
      <c r="L216" s="19">
        <v>41883.765532407408</v>
      </c>
      <c r="M216" s="2" t="s">
        <v>5154</v>
      </c>
      <c r="N216" s="2" t="s">
        <v>5153</v>
      </c>
      <c r="O216" s="2" t="s">
        <v>5153</v>
      </c>
      <c r="P216" s="2" t="s">
        <v>5151</v>
      </c>
    </row>
    <row r="217" spans="1:16" ht="30">
      <c r="A217" s="14">
        <v>5004</v>
      </c>
      <c r="B217" s="2" t="s">
        <v>9037</v>
      </c>
      <c r="C217" s="1" t="s">
        <v>9038</v>
      </c>
      <c r="D217" s="3" t="s">
        <v>84</v>
      </c>
      <c r="E217" s="4">
        <v>41883</v>
      </c>
      <c r="F217" s="3" t="s">
        <v>15</v>
      </c>
      <c r="G217" s="4">
        <v>41883</v>
      </c>
      <c r="H217" s="3" t="s">
        <v>6735</v>
      </c>
      <c r="I217" s="2" t="s">
        <v>13</v>
      </c>
      <c r="J217" s="2" t="s">
        <v>12</v>
      </c>
      <c r="K217" s="2" t="s">
        <v>268</v>
      </c>
      <c r="L217" s="19">
        <v>41883.738796296297</v>
      </c>
      <c r="M217" s="2" t="s">
        <v>5154</v>
      </c>
      <c r="N217" s="2" t="s">
        <v>5153</v>
      </c>
      <c r="O217" s="2" t="s">
        <v>5153</v>
      </c>
      <c r="P217" s="2" t="s">
        <v>5151</v>
      </c>
    </row>
    <row r="218" spans="1:16">
      <c r="A218" s="14">
        <v>5003</v>
      </c>
      <c r="B218" s="2" t="s">
        <v>9039</v>
      </c>
      <c r="C218" s="1" t="s">
        <v>9040</v>
      </c>
      <c r="D218" s="3" t="s">
        <v>716</v>
      </c>
      <c r="E218" s="4">
        <v>41883</v>
      </c>
      <c r="F218" s="3" t="s">
        <v>15</v>
      </c>
      <c r="G218" s="4">
        <v>41883</v>
      </c>
      <c r="H218" s="3" t="s">
        <v>40</v>
      </c>
      <c r="I218" s="2" t="s">
        <v>13</v>
      </c>
      <c r="J218" s="2" t="s">
        <v>12</v>
      </c>
      <c r="K218" s="2" t="s">
        <v>268</v>
      </c>
      <c r="L218" s="19">
        <v>41883.727268518516</v>
      </c>
      <c r="M218" s="2" t="s">
        <v>5151</v>
      </c>
      <c r="N218" s="2" t="s">
        <v>5153</v>
      </c>
      <c r="O218" s="2" t="s">
        <v>5153</v>
      </c>
      <c r="P218" s="2" t="s">
        <v>5151</v>
      </c>
    </row>
    <row r="219" spans="1:16" ht="105">
      <c r="A219" s="14">
        <v>5002</v>
      </c>
      <c r="B219" s="2" t="s">
        <v>9041</v>
      </c>
      <c r="C219" s="1" t="s">
        <v>9042</v>
      </c>
      <c r="D219" s="3" t="s">
        <v>344</v>
      </c>
      <c r="E219" s="4">
        <v>41883</v>
      </c>
      <c r="F219" s="3" t="s">
        <v>15</v>
      </c>
      <c r="G219" s="4">
        <v>41883</v>
      </c>
      <c r="H219" s="3" t="s">
        <v>8217</v>
      </c>
      <c r="I219" s="2" t="s">
        <v>13</v>
      </c>
      <c r="J219" s="2" t="s">
        <v>12</v>
      </c>
      <c r="K219" s="2" t="s">
        <v>8286</v>
      </c>
      <c r="L219" s="19">
        <v>41884.423078703701</v>
      </c>
      <c r="M219" s="2" t="s">
        <v>5154</v>
      </c>
      <c r="N219" s="2" t="s">
        <v>5153</v>
      </c>
      <c r="O219" s="2" t="s">
        <v>5153</v>
      </c>
      <c r="P219" s="2" t="s">
        <v>5151</v>
      </c>
    </row>
    <row r="220" spans="1:16" ht="75">
      <c r="A220" s="14">
        <v>5001</v>
      </c>
      <c r="B220" s="2" t="s">
        <v>9043</v>
      </c>
      <c r="C220" s="1" t="s">
        <v>9044</v>
      </c>
      <c r="D220" s="3" t="s">
        <v>84</v>
      </c>
      <c r="E220" s="4">
        <v>41883</v>
      </c>
      <c r="F220" s="3" t="s">
        <v>166</v>
      </c>
      <c r="G220" s="4">
        <v>41883</v>
      </c>
      <c r="H220" s="3" t="s">
        <v>40</v>
      </c>
      <c r="I220" s="2" t="s">
        <v>13</v>
      </c>
      <c r="J220" s="2" t="s">
        <v>12</v>
      </c>
      <c r="K220" s="2" t="s">
        <v>268</v>
      </c>
      <c r="L220" s="19">
        <v>41883.653333333335</v>
      </c>
      <c r="M220" s="2" t="s">
        <v>5154</v>
      </c>
      <c r="N220" s="2" t="s">
        <v>5153</v>
      </c>
      <c r="O220" s="2" t="s">
        <v>5153</v>
      </c>
      <c r="P220" s="2" t="s">
        <v>5151</v>
      </c>
    </row>
    <row r="221" spans="1:16" ht="45">
      <c r="A221" s="14">
        <v>5000</v>
      </c>
      <c r="B221" s="2" t="s">
        <v>9045</v>
      </c>
      <c r="C221" s="1" t="s">
        <v>9046</v>
      </c>
      <c r="D221" s="3" t="s">
        <v>84</v>
      </c>
      <c r="E221" s="4">
        <v>41883</v>
      </c>
      <c r="F221" s="3" t="s">
        <v>15</v>
      </c>
      <c r="G221" s="4">
        <v>41883</v>
      </c>
      <c r="H221" s="3" t="s">
        <v>40</v>
      </c>
      <c r="I221" s="2" t="s">
        <v>13</v>
      </c>
      <c r="J221" s="2" t="s">
        <v>12</v>
      </c>
      <c r="K221" s="2" t="s">
        <v>268</v>
      </c>
      <c r="L221" s="19">
        <v>41890.408333333333</v>
      </c>
      <c r="M221" s="2" t="s">
        <v>5154</v>
      </c>
      <c r="N221" s="2" t="s">
        <v>5153</v>
      </c>
      <c r="O221" s="2" t="s">
        <v>5153</v>
      </c>
      <c r="P221" s="2" t="s">
        <v>5151</v>
      </c>
    </row>
    <row r="222" spans="1:16" ht="30">
      <c r="A222" s="14">
        <v>4999</v>
      </c>
      <c r="B222" s="2" t="s">
        <v>9047</v>
      </c>
      <c r="C222" s="1" t="s">
        <v>9048</v>
      </c>
      <c r="D222" s="3" t="s">
        <v>700</v>
      </c>
      <c r="E222" s="4">
        <v>41883</v>
      </c>
      <c r="F222" s="3" t="s">
        <v>15</v>
      </c>
      <c r="G222" s="4">
        <v>41883</v>
      </c>
      <c r="H222" s="3" t="s">
        <v>6735</v>
      </c>
      <c r="I222" s="2" t="s">
        <v>13</v>
      </c>
      <c r="J222" s="2" t="s">
        <v>12</v>
      </c>
      <c r="K222" s="2" t="s">
        <v>268</v>
      </c>
      <c r="L222" s="19">
        <v>41883.540925925925</v>
      </c>
      <c r="M222" s="2" t="s">
        <v>5154</v>
      </c>
      <c r="N222" s="2" t="s">
        <v>5153</v>
      </c>
      <c r="O222" s="2" t="s">
        <v>5153</v>
      </c>
      <c r="P222" s="2" t="s">
        <v>5151</v>
      </c>
    </row>
    <row r="223" spans="1:16" ht="30">
      <c r="A223" s="14">
        <v>4998</v>
      </c>
      <c r="B223" s="2" t="s">
        <v>9049</v>
      </c>
      <c r="C223" s="1" t="s">
        <v>9050</v>
      </c>
      <c r="D223" s="3" t="s">
        <v>561</v>
      </c>
      <c r="E223" s="4">
        <v>41883</v>
      </c>
      <c r="F223" s="3" t="s">
        <v>15</v>
      </c>
      <c r="G223" s="4">
        <v>41883</v>
      </c>
      <c r="H223" s="3" t="s">
        <v>6733</v>
      </c>
      <c r="I223" s="2" t="s">
        <v>13</v>
      </c>
      <c r="J223" s="2" t="s">
        <v>12</v>
      </c>
      <c r="K223" s="2" t="s">
        <v>268</v>
      </c>
      <c r="L223" s="19">
        <v>41883.538391203707</v>
      </c>
      <c r="M223" s="2" t="s">
        <v>5154</v>
      </c>
      <c r="N223" s="2" t="s">
        <v>5153</v>
      </c>
      <c r="O223" s="2" t="s">
        <v>5153</v>
      </c>
      <c r="P223" s="2" t="s">
        <v>5151</v>
      </c>
    </row>
    <row r="224" spans="1:16" ht="45">
      <c r="A224" s="14">
        <v>4997</v>
      </c>
      <c r="B224" s="2" t="s">
        <v>9051</v>
      </c>
      <c r="C224" s="1" t="s">
        <v>9052</v>
      </c>
      <c r="D224" s="3" t="s">
        <v>1688</v>
      </c>
      <c r="E224" s="4">
        <v>41883</v>
      </c>
      <c r="F224" s="3" t="s">
        <v>15</v>
      </c>
      <c r="G224" s="4">
        <v>41883</v>
      </c>
      <c r="H224" s="3" t="s">
        <v>29</v>
      </c>
      <c r="I224" s="2" t="s">
        <v>13</v>
      </c>
      <c r="J224" s="2" t="s">
        <v>12</v>
      </c>
      <c r="K224" s="2" t="s">
        <v>268</v>
      </c>
      <c r="L224" s="19">
        <v>41883.48233796296</v>
      </c>
      <c r="M224" s="2" t="s">
        <v>5154</v>
      </c>
      <c r="N224" s="2" t="s">
        <v>5153</v>
      </c>
      <c r="O224" s="2" t="s">
        <v>5153</v>
      </c>
      <c r="P224" s="2" t="s">
        <v>5151</v>
      </c>
    </row>
    <row r="225" spans="1:16" ht="75">
      <c r="A225" s="14">
        <v>4996</v>
      </c>
      <c r="B225" s="2" t="s">
        <v>9053</v>
      </c>
      <c r="C225" s="1" t="s">
        <v>9054</v>
      </c>
      <c r="D225" s="3" t="s">
        <v>1279</v>
      </c>
      <c r="E225" s="4">
        <v>41883</v>
      </c>
      <c r="F225" s="3" t="s">
        <v>15</v>
      </c>
      <c r="G225" s="4">
        <v>41883</v>
      </c>
      <c r="H225" s="3" t="s">
        <v>29</v>
      </c>
      <c r="I225" s="2" t="s">
        <v>13</v>
      </c>
      <c r="J225" s="2" t="s">
        <v>12</v>
      </c>
      <c r="K225" s="2" t="s">
        <v>268</v>
      </c>
      <c r="L225" s="19">
        <v>41883.476053240738</v>
      </c>
      <c r="M225" s="2" t="s">
        <v>5154</v>
      </c>
      <c r="N225" s="2" t="s">
        <v>5153</v>
      </c>
      <c r="O225" s="2" t="s">
        <v>5153</v>
      </c>
      <c r="P225" s="2" t="s">
        <v>5151</v>
      </c>
    </row>
    <row r="226" spans="1:16">
      <c r="A226" s="14">
        <v>4995</v>
      </c>
      <c r="B226" s="2" t="s">
        <v>1465</v>
      </c>
      <c r="C226" s="1" t="s">
        <v>9055</v>
      </c>
      <c r="D226" s="3" t="s">
        <v>803</v>
      </c>
      <c r="E226" s="4">
        <v>41883</v>
      </c>
      <c r="F226" s="3" t="s">
        <v>15</v>
      </c>
      <c r="G226" s="4">
        <v>41883</v>
      </c>
      <c r="H226" s="3" t="s">
        <v>6735</v>
      </c>
      <c r="I226" s="2" t="s">
        <v>13</v>
      </c>
      <c r="J226" s="2" t="s">
        <v>12</v>
      </c>
      <c r="K226" s="2" t="s">
        <v>268</v>
      </c>
      <c r="L226" s="19">
        <v>41883.444918981484</v>
      </c>
      <c r="M226" s="2" t="s">
        <v>5154</v>
      </c>
      <c r="N226" s="2" t="s">
        <v>5153</v>
      </c>
      <c r="O226" s="2" t="s">
        <v>5153</v>
      </c>
      <c r="P226" s="2" t="s">
        <v>5151</v>
      </c>
    </row>
    <row r="227" spans="1:16" ht="75">
      <c r="A227" s="14">
        <v>4994</v>
      </c>
      <c r="B227" s="2" t="s">
        <v>9056</v>
      </c>
      <c r="C227" s="1" t="s">
        <v>9057</v>
      </c>
      <c r="D227" s="3" t="s">
        <v>335</v>
      </c>
      <c r="E227" s="4">
        <v>41883</v>
      </c>
      <c r="F227" s="3" t="s">
        <v>102</v>
      </c>
      <c r="G227" s="4">
        <v>41883</v>
      </c>
      <c r="H227" s="3" t="s">
        <v>42</v>
      </c>
      <c r="I227" s="2" t="s">
        <v>13</v>
      </c>
      <c r="J227" s="2" t="s">
        <v>12</v>
      </c>
      <c r="K227" s="2" t="s">
        <v>268</v>
      </c>
      <c r="L227" s="19">
        <v>41883.443877314814</v>
      </c>
      <c r="M227" s="2" t="s">
        <v>5154</v>
      </c>
      <c r="N227" s="2" t="s">
        <v>5153</v>
      </c>
      <c r="O227" s="2" t="s">
        <v>5153</v>
      </c>
      <c r="P227" s="2" t="s">
        <v>5151</v>
      </c>
    </row>
    <row r="228" spans="1:16">
      <c r="A228" s="14">
        <v>4993</v>
      </c>
      <c r="B228" s="2" t="s">
        <v>9058</v>
      </c>
      <c r="C228" s="1" t="s">
        <v>9059</v>
      </c>
      <c r="D228" s="3" t="s">
        <v>1365</v>
      </c>
      <c r="E228" s="4">
        <v>41883</v>
      </c>
      <c r="F228" s="3" t="s">
        <v>15</v>
      </c>
      <c r="G228" s="4">
        <v>41883</v>
      </c>
      <c r="H228" s="3" t="s">
        <v>8217</v>
      </c>
      <c r="I228" s="2" t="s">
        <v>13</v>
      </c>
      <c r="J228" s="2" t="s">
        <v>12</v>
      </c>
      <c r="K228" s="2" t="s">
        <v>8286</v>
      </c>
      <c r="L228" s="19">
        <v>41883.769583333335</v>
      </c>
      <c r="M228" s="2" t="s">
        <v>5154</v>
      </c>
      <c r="N228" s="2" t="s">
        <v>5153</v>
      </c>
      <c r="O228" s="2" t="s">
        <v>5153</v>
      </c>
      <c r="P228" s="2" t="s">
        <v>5151</v>
      </c>
    </row>
    <row r="229" spans="1:16" ht="45">
      <c r="A229" s="14">
        <v>4992</v>
      </c>
      <c r="B229" s="2" t="s">
        <v>9056</v>
      </c>
      <c r="C229" s="1" t="s">
        <v>9060</v>
      </c>
      <c r="D229" s="3" t="s">
        <v>73</v>
      </c>
      <c r="E229" s="4">
        <v>41883</v>
      </c>
      <c r="F229" s="3" t="s">
        <v>15</v>
      </c>
      <c r="G229" s="4">
        <v>41883</v>
      </c>
      <c r="H229" s="3" t="s">
        <v>42</v>
      </c>
      <c r="I229" s="2" t="s">
        <v>13</v>
      </c>
      <c r="J229" s="2" t="s">
        <v>12</v>
      </c>
      <c r="K229" s="2" t="s">
        <v>268</v>
      </c>
      <c r="L229" s="19">
        <v>41883.430451388886</v>
      </c>
      <c r="M229" s="2" t="s">
        <v>5151</v>
      </c>
      <c r="N229" s="2" t="s">
        <v>5153</v>
      </c>
      <c r="O229" s="2" t="s">
        <v>5153</v>
      </c>
      <c r="P229" s="2" t="s">
        <v>5151</v>
      </c>
    </row>
    <row r="230" spans="1:16" ht="30">
      <c r="A230" s="14">
        <v>4991</v>
      </c>
      <c r="B230" s="2" t="s">
        <v>9061</v>
      </c>
      <c r="C230" s="1" t="s">
        <v>9062</v>
      </c>
      <c r="D230" s="3" t="s">
        <v>2999</v>
      </c>
      <c r="E230" s="4">
        <v>41883</v>
      </c>
      <c r="F230" s="3" t="s">
        <v>15</v>
      </c>
      <c r="G230" s="4">
        <v>41883</v>
      </c>
      <c r="H230" s="3" t="s">
        <v>6735</v>
      </c>
      <c r="I230" s="2" t="s">
        <v>13</v>
      </c>
      <c r="J230" s="2" t="s">
        <v>12</v>
      </c>
      <c r="K230" s="2" t="s">
        <v>268</v>
      </c>
      <c r="L230" s="19">
        <v>41883.408831018518</v>
      </c>
      <c r="M230" s="2" t="s">
        <v>5151</v>
      </c>
      <c r="N230" s="2" t="s">
        <v>5153</v>
      </c>
      <c r="O230" s="2" t="s">
        <v>5153</v>
      </c>
      <c r="P230" s="2" t="s">
        <v>5151</v>
      </c>
    </row>
    <row r="231" spans="1:16">
      <c r="A231" s="14">
        <v>4990</v>
      </c>
      <c r="B231" s="2" t="s">
        <v>2393</v>
      </c>
      <c r="C231" s="1" t="s">
        <v>9063</v>
      </c>
      <c r="D231" s="3" t="s">
        <v>430</v>
      </c>
      <c r="E231" s="4">
        <v>41883</v>
      </c>
      <c r="F231" s="3" t="s">
        <v>15</v>
      </c>
      <c r="G231" s="4">
        <v>41883</v>
      </c>
      <c r="H231" s="3" t="s">
        <v>6735</v>
      </c>
      <c r="I231" s="2" t="s">
        <v>13</v>
      </c>
      <c r="J231" s="2" t="s">
        <v>12</v>
      </c>
      <c r="K231" s="2" t="s">
        <v>268</v>
      </c>
      <c r="L231" s="19">
        <v>41883.398506944446</v>
      </c>
      <c r="M231" s="2" t="s">
        <v>5151</v>
      </c>
      <c r="N231" s="2" t="s">
        <v>5153</v>
      </c>
      <c r="O231" s="2" t="s">
        <v>5153</v>
      </c>
      <c r="P231" s="2" t="s">
        <v>5151</v>
      </c>
    </row>
    <row r="232" spans="1:16">
      <c r="A232" s="14">
        <v>4989</v>
      </c>
      <c r="B232" s="2" t="s">
        <v>1848</v>
      </c>
      <c r="C232" s="1" t="s">
        <v>5801</v>
      </c>
      <c r="D232" s="3" t="s">
        <v>169</v>
      </c>
      <c r="E232" s="4">
        <v>41883</v>
      </c>
      <c r="F232" s="3" t="s">
        <v>15</v>
      </c>
      <c r="G232" s="4">
        <v>41883</v>
      </c>
      <c r="H232" s="3" t="s">
        <v>6735</v>
      </c>
      <c r="I232" s="2" t="s">
        <v>13</v>
      </c>
      <c r="J232" s="2" t="s">
        <v>12</v>
      </c>
      <c r="K232" s="2" t="s">
        <v>268</v>
      </c>
      <c r="L232" s="19">
        <v>41883.398055555554</v>
      </c>
      <c r="M232" s="2" t="s">
        <v>5151</v>
      </c>
      <c r="N232" s="2" t="s">
        <v>5153</v>
      </c>
      <c r="O232" s="2" t="s">
        <v>5153</v>
      </c>
      <c r="P232" s="2" t="s">
        <v>5151</v>
      </c>
    </row>
    <row r="233" spans="1:16" ht="45">
      <c r="A233" s="14">
        <v>4988</v>
      </c>
      <c r="B233" s="2" t="s">
        <v>2236</v>
      </c>
      <c r="C233" s="1" t="s">
        <v>9064</v>
      </c>
      <c r="D233" s="3" t="s">
        <v>8244</v>
      </c>
      <c r="E233" s="4">
        <v>41880</v>
      </c>
      <c r="F233" s="3" t="s">
        <v>15</v>
      </c>
      <c r="G233" s="4">
        <v>41880</v>
      </c>
      <c r="H233" s="3" t="s">
        <v>6735</v>
      </c>
      <c r="I233" s="2" t="s">
        <v>13</v>
      </c>
      <c r="J233" s="2" t="s">
        <v>12</v>
      </c>
      <c r="K233" s="2" t="s">
        <v>268</v>
      </c>
      <c r="L233" s="19">
        <v>41880.492974537039</v>
      </c>
      <c r="M233" s="2" t="s">
        <v>5151</v>
      </c>
      <c r="N233" s="2" t="s">
        <v>5153</v>
      </c>
      <c r="O233" s="2" t="s">
        <v>5153</v>
      </c>
      <c r="P233" s="2" t="s">
        <v>5151</v>
      </c>
    </row>
    <row r="234" spans="1:16" ht="45">
      <c r="A234" s="14">
        <v>4987</v>
      </c>
      <c r="B234" s="2" t="s">
        <v>9065</v>
      </c>
      <c r="C234" s="1" t="s">
        <v>9066</v>
      </c>
      <c r="D234" s="3" t="s">
        <v>716</v>
      </c>
      <c r="E234" s="4">
        <v>41880</v>
      </c>
      <c r="F234" s="3" t="s">
        <v>15</v>
      </c>
      <c r="G234" s="4">
        <v>41880</v>
      </c>
      <c r="H234" s="3" t="s">
        <v>54</v>
      </c>
      <c r="I234" s="2" t="s">
        <v>13</v>
      </c>
      <c r="J234" s="2" t="s">
        <v>12</v>
      </c>
      <c r="K234" s="2" t="s">
        <v>268</v>
      </c>
      <c r="L234" s="19">
        <v>41883.396932870368</v>
      </c>
      <c r="M234" s="2" t="s">
        <v>5151</v>
      </c>
      <c r="N234" s="2" t="s">
        <v>5153</v>
      </c>
      <c r="O234" s="2" t="s">
        <v>5153</v>
      </c>
      <c r="P234" s="2" t="s">
        <v>5151</v>
      </c>
    </row>
    <row r="235" spans="1:16" ht="225">
      <c r="A235" s="14">
        <v>4986</v>
      </c>
      <c r="B235" s="2" t="s">
        <v>9067</v>
      </c>
      <c r="C235" s="1" t="s">
        <v>9068</v>
      </c>
      <c r="D235" s="3" t="s">
        <v>2031</v>
      </c>
      <c r="E235" s="4">
        <v>41880</v>
      </c>
      <c r="F235" s="3" t="s">
        <v>15</v>
      </c>
      <c r="G235" s="4">
        <v>41880</v>
      </c>
      <c r="H235" s="3" t="s">
        <v>8217</v>
      </c>
      <c r="I235" s="2" t="s">
        <v>13</v>
      </c>
      <c r="J235" s="2" t="s">
        <v>12</v>
      </c>
      <c r="K235" s="2" t="s">
        <v>8286</v>
      </c>
      <c r="L235" s="19">
        <v>41883.380046296297</v>
      </c>
      <c r="M235" s="2" t="s">
        <v>5154</v>
      </c>
      <c r="N235" s="2" t="s">
        <v>5153</v>
      </c>
      <c r="O235" s="2" t="s">
        <v>5153</v>
      </c>
      <c r="P235" s="2" t="s">
        <v>5151</v>
      </c>
    </row>
    <row r="236" spans="1:16">
      <c r="A236" s="14">
        <v>4985</v>
      </c>
      <c r="B236" s="2" t="s">
        <v>9069</v>
      </c>
      <c r="C236" s="1" t="s">
        <v>9070</v>
      </c>
      <c r="D236" s="3" t="s">
        <v>196</v>
      </c>
      <c r="E236" s="4">
        <v>41880</v>
      </c>
      <c r="F236" s="3" t="s">
        <v>15</v>
      </c>
      <c r="G236" s="4">
        <v>41880</v>
      </c>
      <c r="H236" s="3" t="s">
        <v>8217</v>
      </c>
      <c r="I236" s="2" t="s">
        <v>13</v>
      </c>
      <c r="J236" s="2" t="s">
        <v>12</v>
      </c>
      <c r="K236" s="2" t="s">
        <v>8286</v>
      </c>
      <c r="L236" s="19">
        <v>41883.378564814811</v>
      </c>
      <c r="M236" s="2" t="s">
        <v>5154</v>
      </c>
      <c r="N236" s="2" t="s">
        <v>5153</v>
      </c>
      <c r="O236" s="2" t="s">
        <v>5153</v>
      </c>
      <c r="P236" s="2" t="s">
        <v>5151</v>
      </c>
    </row>
    <row r="237" spans="1:16" ht="45">
      <c r="A237" s="14">
        <v>4984</v>
      </c>
      <c r="B237" s="2" t="s">
        <v>9071</v>
      </c>
      <c r="C237" s="1" t="s">
        <v>9073</v>
      </c>
      <c r="D237" s="3" t="s">
        <v>9072</v>
      </c>
      <c r="E237" s="4">
        <v>41880</v>
      </c>
      <c r="F237" s="3" t="s">
        <v>15</v>
      </c>
      <c r="G237" s="4">
        <v>41880</v>
      </c>
      <c r="H237" s="3" t="s">
        <v>48</v>
      </c>
      <c r="I237" s="2" t="s">
        <v>13</v>
      </c>
      <c r="J237" s="2" t="s">
        <v>12</v>
      </c>
      <c r="K237" s="2" t="s">
        <v>268</v>
      </c>
      <c r="L237" s="19">
        <v>41883.720277777778</v>
      </c>
      <c r="M237" s="2" t="s">
        <v>5154</v>
      </c>
      <c r="N237" s="2" t="s">
        <v>5153</v>
      </c>
      <c r="O237" s="2" t="s">
        <v>5153</v>
      </c>
      <c r="P237" s="2" t="s">
        <v>5151</v>
      </c>
    </row>
    <row r="238" spans="1:16" ht="45">
      <c r="A238" s="14">
        <v>4983</v>
      </c>
      <c r="B238" s="2" t="s">
        <v>9074</v>
      </c>
      <c r="C238" s="1" t="s">
        <v>9075</v>
      </c>
      <c r="D238" s="3" t="s">
        <v>1060</v>
      </c>
      <c r="E238" s="4">
        <v>41879</v>
      </c>
      <c r="F238" s="3" t="s">
        <v>15</v>
      </c>
      <c r="G238" s="4">
        <v>41879</v>
      </c>
      <c r="H238" s="3" t="s">
        <v>6735</v>
      </c>
      <c r="I238" s="2" t="s">
        <v>13</v>
      </c>
      <c r="J238" s="2" t="s">
        <v>12</v>
      </c>
      <c r="K238" s="2" t="s">
        <v>268</v>
      </c>
      <c r="L238" s="19">
        <v>41879.767789351848</v>
      </c>
      <c r="M238" s="2" t="s">
        <v>5154</v>
      </c>
      <c r="N238" s="2" t="s">
        <v>5153</v>
      </c>
      <c r="O238" s="2" t="s">
        <v>5153</v>
      </c>
      <c r="P238" s="2" t="s">
        <v>5151</v>
      </c>
    </row>
    <row r="239" spans="1:16" ht="60">
      <c r="A239" s="14">
        <v>4982</v>
      </c>
      <c r="B239" s="2" t="s">
        <v>9076</v>
      </c>
      <c r="C239" s="1" t="s">
        <v>9077</v>
      </c>
      <c r="D239" s="3" t="s">
        <v>92</v>
      </c>
      <c r="E239" s="4">
        <v>41879</v>
      </c>
      <c r="F239" s="3" t="s">
        <v>15</v>
      </c>
      <c r="G239" s="4">
        <v>41879</v>
      </c>
      <c r="H239" s="3" t="s">
        <v>40</v>
      </c>
      <c r="I239" s="2" t="s">
        <v>13</v>
      </c>
      <c r="J239" s="2" t="s">
        <v>12</v>
      </c>
      <c r="K239" s="2" t="s">
        <v>268</v>
      </c>
      <c r="L239" s="19">
        <v>41879.758136574077</v>
      </c>
      <c r="M239" s="2" t="s">
        <v>5151</v>
      </c>
      <c r="N239" s="2" t="s">
        <v>5153</v>
      </c>
      <c r="O239" s="2" t="s">
        <v>5153</v>
      </c>
      <c r="P239" s="2" t="s">
        <v>5151</v>
      </c>
    </row>
    <row r="240" spans="1:16" ht="45">
      <c r="A240" s="14">
        <v>4981</v>
      </c>
      <c r="B240" s="2" t="s">
        <v>9078</v>
      </c>
      <c r="C240" s="1" t="s">
        <v>9079</v>
      </c>
      <c r="D240" s="3" t="s">
        <v>2701</v>
      </c>
      <c r="E240" s="4">
        <v>41879</v>
      </c>
      <c r="F240" s="3" t="s">
        <v>15</v>
      </c>
      <c r="G240" s="4">
        <v>41879</v>
      </c>
      <c r="H240" s="3" t="s">
        <v>40</v>
      </c>
      <c r="I240" s="2" t="s">
        <v>13</v>
      </c>
      <c r="J240" s="2" t="s">
        <v>12</v>
      </c>
      <c r="K240" s="2" t="s">
        <v>268</v>
      </c>
      <c r="L240" s="19">
        <v>41879.830057870371</v>
      </c>
      <c r="M240" s="2" t="s">
        <v>5154</v>
      </c>
      <c r="N240" s="2" t="s">
        <v>5153</v>
      </c>
      <c r="O240" s="2" t="s">
        <v>5153</v>
      </c>
      <c r="P240" s="2" t="s">
        <v>5151</v>
      </c>
    </row>
    <row r="241" spans="1:16" ht="405">
      <c r="A241" s="14">
        <v>4980</v>
      </c>
      <c r="B241" s="2" t="s">
        <v>9080</v>
      </c>
      <c r="C241" s="1" t="s">
        <v>9081</v>
      </c>
      <c r="D241" s="3" t="s">
        <v>2031</v>
      </c>
      <c r="E241" s="4">
        <v>41879</v>
      </c>
      <c r="F241" s="3" t="s">
        <v>15</v>
      </c>
      <c r="G241" s="4">
        <v>41879</v>
      </c>
      <c r="H241" s="3" t="s">
        <v>8217</v>
      </c>
      <c r="I241" s="2" t="s">
        <v>13</v>
      </c>
      <c r="J241" s="2" t="s">
        <v>12</v>
      </c>
      <c r="K241" s="2" t="s">
        <v>8286</v>
      </c>
      <c r="L241" s="19">
        <v>41880.394409722219</v>
      </c>
      <c r="M241" s="2" t="s">
        <v>5154</v>
      </c>
      <c r="N241" s="2" t="s">
        <v>5153</v>
      </c>
      <c r="O241" s="2" t="s">
        <v>5153</v>
      </c>
      <c r="P241" s="2" t="s">
        <v>5151</v>
      </c>
    </row>
    <row r="242" spans="1:16" ht="45">
      <c r="A242" s="14">
        <v>4979</v>
      </c>
      <c r="B242" s="2" t="s">
        <v>9082</v>
      </c>
      <c r="C242" s="1" t="s">
        <v>9084</v>
      </c>
      <c r="D242" s="3" t="s">
        <v>9083</v>
      </c>
      <c r="E242" s="4">
        <v>41879</v>
      </c>
      <c r="F242" s="3" t="s">
        <v>15</v>
      </c>
      <c r="G242" s="4">
        <v>41879</v>
      </c>
      <c r="H242" s="3" t="s">
        <v>42</v>
      </c>
      <c r="I242" s="2" t="s">
        <v>13</v>
      </c>
      <c r="J242" s="2" t="s">
        <v>12</v>
      </c>
      <c r="K242" s="2" t="s">
        <v>268</v>
      </c>
      <c r="L242" s="19">
        <v>41879.712361111109</v>
      </c>
      <c r="M242" s="2" t="s">
        <v>5151</v>
      </c>
      <c r="N242" s="2" t="s">
        <v>5153</v>
      </c>
      <c r="O242" s="2" t="s">
        <v>5153</v>
      </c>
      <c r="P242" s="2" t="s">
        <v>5151</v>
      </c>
    </row>
    <row r="243" spans="1:16" ht="45">
      <c r="A243" s="14">
        <v>4978</v>
      </c>
      <c r="B243" s="2" t="s">
        <v>4564</v>
      </c>
      <c r="C243" s="1" t="s">
        <v>9085</v>
      </c>
      <c r="D243" s="3" t="s">
        <v>1054</v>
      </c>
      <c r="E243" s="4">
        <v>41879</v>
      </c>
      <c r="F243" s="3" t="s">
        <v>15</v>
      </c>
      <c r="G243" s="4">
        <v>41879</v>
      </c>
      <c r="H243" s="3" t="s">
        <v>40</v>
      </c>
      <c r="I243" s="2" t="s">
        <v>13</v>
      </c>
      <c r="J243" s="2" t="s">
        <v>12</v>
      </c>
      <c r="K243" s="2" t="s">
        <v>268</v>
      </c>
      <c r="L243" s="19">
        <v>41879.708298611113</v>
      </c>
      <c r="M243" s="2" t="s">
        <v>5151</v>
      </c>
      <c r="N243" s="2" t="s">
        <v>5153</v>
      </c>
      <c r="O243" s="2" t="s">
        <v>5153</v>
      </c>
      <c r="P243" s="2" t="s">
        <v>5154</v>
      </c>
    </row>
    <row r="244" spans="1:16" ht="30">
      <c r="A244" s="14">
        <v>4977</v>
      </c>
      <c r="B244" s="2" t="s">
        <v>9086</v>
      </c>
      <c r="C244" s="1" t="s">
        <v>9087</v>
      </c>
      <c r="D244" s="3" t="s">
        <v>1054</v>
      </c>
      <c r="E244" s="4">
        <v>41879</v>
      </c>
      <c r="F244" s="3" t="s">
        <v>15</v>
      </c>
      <c r="G244" s="4">
        <v>41879</v>
      </c>
      <c r="H244" s="3" t="s">
        <v>6735</v>
      </c>
      <c r="I244" s="2" t="s">
        <v>13</v>
      </c>
      <c r="J244" s="2" t="s">
        <v>12</v>
      </c>
      <c r="K244" s="2" t="s">
        <v>268</v>
      </c>
      <c r="L244" s="19">
        <v>41879.696296296293</v>
      </c>
      <c r="M244" s="2" t="s">
        <v>5154</v>
      </c>
      <c r="N244" s="2" t="s">
        <v>5153</v>
      </c>
      <c r="O244" s="2" t="s">
        <v>5153</v>
      </c>
      <c r="P244" s="2" t="s">
        <v>5151</v>
      </c>
    </row>
    <row r="245" spans="1:16" ht="30">
      <c r="A245" s="14">
        <v>4976</v>
      </c>
      <c r="B245" s="2" t="s">
        <v>9088</v>
      </c>
      <c r="C245" s="1" t="s">
        <v>9089</v>
      </c>
      <c r="D245" s="3" t="s">
        <v>1938</v>
      </c>
      <c r="E245" s="4">
        <v>41879</v>
      </c>
      <c r="F245" s="3" t="s">
        <v>15</v>
      </c>
      <c r="G245" s="4">
        <v>41879</v>
      </c>
      <c r="H245" s="3" t="s">
        <v>6735</v>
      </c>
      <c r="I245" s="2" t="s">
        <v>13</v>
      </c>
      <c r="J245" s="2" t="s">
        <v>12</v>
      </c>
      <c r="K245" s="2" t="s">
        <v>268</v>
      </c>
      <c r="L245" s="19">
        <v>41879.632349537038</v>
      </c>
      <c r="M245" s="2" t="s">
        <v>5154</v>
      </c>
      <c r="N245" s="2" t="s">
        <v>5153</v>
      </c>
      <c r="O245" s="2" t="s">
        <v>5153</v>
      </c>
      <c r="P245" s="2" t="s">
        <v>5151</v>
      </c>
    </row>
    <row r="246" spans="1:16">
      <c r="A246" s="14">
        <v>4975</v>
      </c>
      <c r="B246" s="2" t="s">
        <v>9090</v>
      </c>
      <c r="C246" s="1" t="s">
        <v>9091</v>
      </c>
      <c r="D246" s="3" t="s">
        <v>2031</v>
      </c>
      <c r="E246" s="4">
        <v>41879</v>
      </c>
      <c r="F246" s="3" t="s">
        <v>15</v>
      </c>
      <c r="G246" s="4">
        <v>41879</v>
      </c>
      <c r="H246" s="3" t="s">
        <v>8217</v>
      </c>
      <c r="I246" s="2" t="s">
        <v>13</v>
      </c>
      <c r="J246" s="2" t="s">
        <v>12</v>
      </c>
      <c r="K246" s="2" t="s">
        <v>8286</v>
      </c>
      <c r="L246" s="19">
        <v>41880.394224537034</v>
      </c>
      <c r="M246" s="2" t="s">
        <v>5154</v>
      </c>
      <c r="N246" s="2" t="s">
        <v>5153</v>
      </c>
      <c r="O246" s="2" t="s">
        <v>5153</v>
      </c>
      <c r="P246" s="2" t="s">
        <v>5151</v>
      </c>
    </row>
    <row r="247" spans="1:16" ht="45">
      <c r="A247" s="14">
        <v>4974</v>
      </c>
      <c r="B247" s="2" t="s">
        <v>9092</v>
      </c>
      <c r="C247" s="1" t="s">
        <v>9093</v>
      </c>
      <c r="D247" s="3" t="s">
        <v>291</v>
      </c>
      <c r="E247" s="4">
        <v>41879</v>
      </c>
      <c r="F247" s="3" t="s">
        <v>15</v>
      </c>
      <c r="G247" s="4">
        <v>41879</v>
      </c>
      <c r="H247" s="3" t="s">
        <v>6733</v>
      </c>
      <c r="I247" s="2" t="s">
        <v>13</v>
      </c>
      <c r="J247" s="2" t="s">
        <v>12</v>
      </c>
      <c r="K247" s="2" t="s">
        <v>268</v>
      </c>
      <c r="L247" s="19">
        <v>41884.398194444446</v>
      </c>
      <c r="M247" s="2" t="s">
        <v>5154</v>
      </c>
      <c r="N247" s="2" t="s">
        <v>5153</v>
      </c>
      <c r="O247" s="2" t="s">
        <v>5153</v>
      </c>
      <c r="P247" s="2" t="s">
        <v>5151</v>
      </c>
    </row>
    <row r="248" spans="1:16" ht="225">
      <c r="A248" s="14">
        <v>4973</v>
      </c>
      <c r="B248" s="2" t="s">
        <v>9094</v>
      </c>
      <c r="C248" s="1" t="s">
        <v>9095</v>
      </c>
      <c r="D248" s="3" t="s">
        <v>355</v>
      </c>
      <c r="E248" s="4">
        <v>41879</v>
      </c>
      <c r="F248" s="3" t="s">
        <v>15</v>
      </c>
      <c r="G248" s="4">
        <v>41879</v>
      </c>
      <c r="H248" s="3" t="s">
        <v>8217</v>
      </c>
      <c r="I248" s="2" t="s">
        <v>13</v>
      </c>
      <c r="J248" s="2" t="s">
        <v>12</v>
      </c>
      <c r="K248" s="2" t="s">
        <v>8286</v>
      </c>
      <c r="L248" s="19">
        <v>41884.424618055556</v>
      </c>
      <c r="M248" s="2" t="s">
        <v>5154</v>
      </c>
      <c r="N248" s="2" t="s">
        <v>5153</v>
      </c>
      <c r="O248" s="2" t="s">
        <v>5153</v>
      </c>
      <c r="P248" s="2" t="s">
        <v>5151</v>
      </c>
    </row>
    <row r="249" spans="1:16" ht="30">
      <c r="A249" s="14">
        <v>4972</v>
      </c>
      <c r="B249" s="2" t="s">
        <v>9096</v>
      </c>
      <c r="C249" s="1" t="s">
        <v>9097</v>
      </c>
      <c r="D249" s="3" t="s">
        <v>2031</v>
      </c>
      <c r="E249" s="4">
        <v>41879</v>
      </c>
      <c r="F249" s="3" t="s">
        <v>15</v>
      </c>
      <c r="G249" s="4">
        <v>41879</v>
      </c>
      <c r="H249" s="3" t="s">
        <v>8217</v>
      </c>
      <c r="I249" s="2" t="s">
        <v>13</v>
      </c>
      <c r="J249" s="2" t="s">
        <v>12</v>
      </c>
      <c r="K249" s="2" t="s">
        <v>8286</v>
      </c>
      <c r="L249" s="19">
        <v>41880.393900462965</v>
      </c>
      <c r="M249" s="2" t="s">
        <v>5154</v>
      </c>
      <c r="N249" s="2" t="s">
        <v>5153</v>
      </c>
      <c r="O249" s="2" t="s">
        <v>5153</v>
      </c>
      <c r="P249" s="2" t="s">
        <v>5151</v>
      </c>
    </row>
    <row r="250" spans="1:16" ht="30">
      <c r="A250" s="14">
        <v>4971</v>
      </c>
      <c r="B250" s="2" t="s">
        <v>9098</v>
      </c>
      <c r="C250" s="1" t="s">
        <v>9099</v>
      </c>
      <c r="D250" s="3" t="s">
        <v>9072</v>
      </c>
      <c r="E250" s="4">
        <v>41879</v>
      </c>
      <c r="F250" s="3" t="s">
        <v>15</v>
      </c>
      <c r="G250" s="4">
        <v>41879</v>
      </c>
      <c r="H250" s="3" t="s">
        <v>6735</v>
      </c>
      <c r="I250" s="2" t="s">
        <v>13</v>
      </c>
      <c r="J250" s="2" t="s">
        <v>12</v>
      </c>
      <c r="K250" s="2" t="s">
        <v>268</v>
      </c>
      <c r="L250" s="19">
        <v>41879.398506944446</v>
      </c>
      <c r="M250" s="2" t="s">
        <v>5154</v>
      </c>
      <c r="N250" s="2" t="s">
        <v>5153</v>
      </c>
      <c r="O250" s="2" t="s">
        <v>5153</v>
      </c>
      <c r="P250" s="2" t="s">
        <v>5151</v>
      </c>
    </row>
    <row r="251" spans="1:16">
      <c r="A251" s="14">
        <v>4970</v>
      </c>
      <c r="B251" s="2" t="s">
        <v>6121</v>
      </c>
      <c r="C251" s="1" t="s">
        <v>9100</v>
      </c>
      <c r="D251" s="3" t="s">
        <v>32</v>
      </c>
      <c r="E251" s="4">
        <v>41879</v>
      </c>
      <c r="F251" s="3" t="s">
        <v>15</v>
      </c>
      <c r="G251" s="4">
        <v>41879</v>
      </c>
      <c r="H251" s="3" t="s">
        <v>40</v>
      </c>
      <c r="I251" s="2" t="s">
        <v>13</v>
      </c>
      <c r="J251" s="2" t="s">
        <v>12</v>
      </c>
      <c r="K251" s="2" t="s">
        <v>268</v>
      </c>
      <c r="L251" s="19">
        <v>41879.38076388889</v>
      </c>
      <c r="M251" s="2" t="s">
        <v>5151</v>
      </c>
      <c r="N251" s="2" t="s">
        <v>5153</v>
      </c>
      <c r="O251" s="2" t="s">
        <v>5153</v>
      </c>
      <c r="P251" s="2" t="s">
        <v>5154</v>
      </c>
    </row>
    <row r="252" spans="1:16" ht="30">
      <c r="A252" s="14">
        <v>4969</v>
      </c>
      <c r="B252" s="2" t="s">
        <v>9101</v>
      </c>
      <c r="C252" s="1" t="s">
        <v>9102</v>
      </c>
      <c r="D252" s="3" t="s">
        <v>24</v>
      </c>
      <c r="E252" s="4">
        <v>41869</v>
      </c>
      <c r="F252" s="3" t="s">
        <v>15</v>
      </c>
      <c r="G252" s="4">
        <v>41872</v>
      </c>
      <c r="H252" s="3" t="s">
        <v>56</v>
      </c>
      <c r="I252" s="2" t="s">
        <v>13</v>
      </c>
      <c r="J252" s="2" t="s">
        <v>12</v>
      </c>
      <c r="K252" s="2" t="s">
        <v>268</v>
      </c>
      <c r="L252" s="19">
        <v>41878.821342592593</v>
      </c>
      <c r="M252" s="2" t="s">
        <v>5151</v>
      </c>
      <c r="N252" s="2" t="s">
        <v>5153</v>
      </c>
      <c r="O252" s="2" t="s">
        <v>5153</v>
      </c>
      <c r="P252" s="2" t="s">
        <v>5151</v>
      </c>
    </row>
    <row r="253" spans="1:16" ht="30">
      <c r="A253" s="14">
        <v>4968</v>
      </c>
      <c r="B253" s="2" t="s">
        <v>9103</v>
      </c>
      <c r="C253" s="1" t="s">
        <v>9104</v>
      </c>
      <c r="D253" s="3" t="s">
        <v>194</v>
      </c>
      <c r="E253" s="4">
        <v>41878</v>
      </c>
      <c r="F253" s="3" t="s">
        <v>15</v>
      </c>
      <c r="G253" s="4">
        <v>41883</v>
      </c>
      <c r="H253" s="3" t="s">
        <v>56</v>
      </c>
      <c r="I253" s="2" t="s">
        <v>13</v>
      </c>
      <c r="J253" s="2" t="s">
        <v>12</v>
      </c>
      <c r="K253" s="2" t="s">
        <v>268</v>
      </c>
      <c r="L253" s="19">
        <v>41883.719965277778</v>
      </c>
      <c r="M253" s="2" t="s">
        <v>5151</v>
      </c>
      <c r="N253" s="2" t="s">
        <v>5153</v>
      </c>
      <c r="O253" s="2" t="s">
        <v>5153</v>
      </c>
      <c r="P253" s="2" t="s">
        <v>5151</v>
      </c>
    </row>
    <row r="254" spans="1:16" ht="30">
      <c r="A254" s="14">
        <v>4967</v>
      </c>
      <c r="B254" s="2" t="s">
        <v>9103</v>
      </c>
      <c r="C254" s="1" t="s">
        <v>9105</v>
      </c>
      <c r="D254" s="3" t="s">
        <v>194</v>
      </c>
      <c r="E254" s="4">
        <v>41878</v>
      </c>
      <c r="F254" s="3" t="s">
        <v>15</v>
      </c>
      <c r="G254" s="4">
        <v>41883</v>
      </c>
      <c r="H254" s="3" t="s">
        <v>56</v>
      </c>
      <c r="I254" s="2" t="s">
        <v>13</v>
      </c>
      <c r="J254" s="2" t="s">
        <v>12</v>
      </c>
      <c r="K254" s="2" t="s">
        <v>268</v>
      </c>
      <c r="L254" s="19">
        <v>41883.720150462963</v>
      </c>
      <c r="M254" s="2" t="s">
        <v>5151</v>
      </c>
      <c r="N254" s="2" t="s">
        <v>5153</v>
      </c>
      <c r="O254" s="2" t="s">
        <v>5153</v>
      </c>
      <c r="P254" s="2" t="s">
        <v>5151</v>
      </c>
    </row>
    <row r="255" spans="1:16" ht="45">
      <c r="A255" s="14">
        <v>4966</v>
      </c>
      <c r="B255" s="2" t="s">
        <v>9106</v>
      </c>
      <c r="C255" s="1" t="s">
        <v>9107</v>
      </c>
      <c r="D255" s="3" t="s">
        <v>84</v>
      </c>
      <c r="E255" s="4">
        <v>41878</v>
      </c>
      <c r="F255" s="3" t="s">
        <v>15</v>
      </c>
      <c r="G255" s="4">
        <v>41878</v>
      </c>
      <c r="H255" s="3" t="s">
        <v>40</v>
      </c>
      <c r="I255" s="2" t="s">
        <v>13</v>
      </c>
      <c r="J255" s="2" t="s">
        <v>12</v>
      </c>
      <c r="K255" s="2" t="s">
        <v>268</v>
      </c>
      <c r="L255" s="19">
        <v>41883.720532407409</v>
      </c>
      <c r="M255" s="2" t="s">
        <v>5154</v>
      </c>
      <c r="N255" s="2" t="s">
        <v>5153</v>
      </c>
      <c r="O255" s="2" t="s">
        <v>5153</v>
      </c>
      <c r="P255" s="2" t="s">
        <v>5151</v>
      </c>
    </row>
    <row r="256" spans="1:16" ht="30">
      <c r="A256" s="14">
        <v>4965</v>
      </c>
      <c r="B256" s="2" t="s">
        <v>9108</v>
      </c>
      <c r="C256" s="1" t="s">
        <v>9109</v>
      </c>
      <c r="D256" s="3" t="s">
        <v>332</v>
      </c>
      <c r="E256" s="4">
        <v>41876</v>
      </c>
      <c r="F256" s="3" t="s">
        <v>166</v>
      </c>
      <c r="G256" s="4"/>
      <c r="H256" s="3" t="s">
        <v>56</v>
      </c>
      <c r="I256" s="2" t="s">
        <v>13</v>
      </c>
      <c r="J256" s="2" t="s">
        <v>12</v>
      </c>
      <c r="K256" s="2" t="s">
        <v>268</v>
      </c>
      <c r="L256" s="19">
        <v>41878.780891203707</v>
      </c>
      <c r="M256" s="2" t="s">
        <v>5154</v>
      </c>
      <c r="N256" s="2" t="s">
        <v>5153</v>
      </c>
      <c r="O256" s="2" t="s">
        <v>5153</v>
      </c>
      <c r="P256" s="2" t="s">
        <v>5151</v>
      </c>
    </row>
    <row r="257" spans="1:16">
      <c r="A257" s="14">
        <v>4964</v>
      </c>
      <c r="B257" s="2" t="s">
        <v>9110</v>
      </c>
      <c r="C257" s="1" t="s">
        <v>9111</v>
      </c>
      <c r="D257" s="3" t="s">
        <v>700</v>
      </c>
      <c r="E257" s="4">
        <v>41876</v>
      </c>
      <c r="F257" s="3" t="s">
        <v>166</v>
      </c>
      <c r="G257" s="4"/>
      <c r="H257" s="3" t="s">
        <v>56</v>
      </c>
      <c r="I257" s="2" t="s">
        <v>13</v>
      </c>
      <c r="J257" s="2" t="s">
        <v>12</v>
      </c>
      <c r="K257" s="2" t="s">
        <v>268</v>
      </c>
      <c r="L257" s="19">
        <v>41878.779050925928</v>
      </c>
      <c r="M257" s="2" t="s">
        <v>5154</v>
      </c>
      <c r="N257" s="2" t="s">
        <v>5153</v>
      </c>
      <c r="O257" s="2" t="s">
        <v>5153</v>
      </c>
      <c r="P257" s="2" t="s">
        <v>5151</v>
      </c>
    </row>
    <row r="258" spans="1:16" ht="45">
      <c r="A258" s="14">
        <v>4963</v>
      </c>
      <c r="B258" s="2" t="s">
        <v>8636</v>
      </c>
      <c r="C258" s="1" t="s">
        <v>9112</v>
      </c>
      <c r="D258" s="3" t="s">
        <v>349</v>
      </c>
      <c r="E258" s="4">
        <v>41878</v>
      </c>
      <c r="F258" s="3" t="s">
        <v>15</v>
      </c>
      <c r="G258" s="4">
        <v>41878</v>
      </c>
      <c r="H258" s="3" t="s">
        <v>40</v>
      </c>
      <c r="I258" s="2" t="s">
        <v>13</v>
      </c>
      <c r="J258" s="2" t="s">
        <v>12</v>
      </c>
      <c r="K258" s="2" t="s">
        <v>268</v>
      </c>
      <c r="L258" s="19">
        <v>41878.773912037039</v>
      </c>
      <c r="M258" s="2" t="s">
        <v>5154</v>
      </c>
      <c r="N258" s="2" t="s">
        <v>5153</v>
      </c>
      <c r="O258" s="2" t="s">
        <v>5153</v>
      </c>
      <c r="P258" s="2" t="s">
        <v>5154</v>
      </c>
    </row>
    <row r="259" spans="1:16" ht="45">
      <c r="A259" s="14">
        <v>4962</v>
      </c>
      <c r="B259" s="2" t="s">
        <v>5704</v>
      </c>
      <c r="C259" s="1" t="s">
        <v>9113</v>
      </c>
      <c r="D259" s="3" t="s">
        <v>6512</v>
      </c>
      <c r="E259" s="4">
        <v>41878</v>
      </c>
      <c r="F259" s="3" t="s">
        <v>15</v>
      </c>
      <c r="G259" s="4">
        <v>41878</v>
      </c>
      <c r="H259" s="3" t="s">
        <v>6735</v>
      </c>
      <c r="I259" s="2" t="s">
        <v>13</v>
      </c>
      <c r="J259" s="2" t="s">
        <v>12</v>
      </c>
      <c r="K259" s="2" t="s">
        <v>268</v>
      </c>
      <c r="L259" s="19">
        <v>41878.767199074071</v>
      </c>
      <c r="M259" s="2" t="s">
        <v>5154</v>
      </c>
      <c r="N259" s="2" t="s">
        <v>5153</v>
      </c>
      <c r="O259" s="2" t="s">
        <v>5153</v>
      </c>
      <c r="P259" s="2" t="s">
        <v>5151</v>
      </c>
    </row>
    <row r="260" spans="1:16" ht="135">
      <c r="A260" s="14">
        <v>4961</v>
      </c>
      <c r="B260" s="2" t="s">
        <v>9114</v>
      </c>
      <c r="C260" s="1" t="s">
        <v>9116</v>
      </c>
      <c r="D260" s="3" t="s">
        <v>9115</v>
      </c>
      <c r="E260" s="4">
        <v>41878</v>
      </c>
      <c r="F260" s="3" t="s">
        <v>15</v>
      </c>
      <c r="G260" s="4">
        <v>41879</v>
      </c>
      <c r="H260" s="3" t="s">
        <v>8217</v>
      </c>
      <c r="I260" s="2" t="s">
        <v>13</v>
      </c>
      <c r="J260" s="2" t="s">
        <v>12</v>
      </c>
      <c r="K260" s="2" t="s">
        <v>8286</v>
      </c>
      <c r="L260" s="19">
        <v>41879.388865740744</v>
      </c>
      <c r="M260" s="2" t="s">
        <v>5151</v>
      </c>
      <c r="N260" s="2" t="s">
        <v>5153</v>
      </c>
      <c r="O260" s="2" t="s">
        <v>5153</v>
      </c>
      <c r="P260" s="2" t="s">
        <v>5151</v>
      </c>
    </row>
    <row r="261" spans="1:16" ht="45">
      <c r="A261" s="14">
        <v>4960</v>
      </c>
      <c r="B261" s="2" t="s">
        <v>9117</v>
      </c>
      <c r="C261" s="1" t="s">
        <v>9118</v>
      </c>
      <c r="D261" s="3" t="s">
        <v>716</v>
      </c>
      <c r="E261" s="4">
        <v>41878</v>
      </c>
      <c r="F261" s="3" t="s">
        <v>15</v>
      </c>
      <c r="G261" s="4">
        <v>41878</v>
      </c>
      <c r="H261" s="3" t="s">
        <v>19</v>
      </c>
      <c r="I261" s="2" t="s">
        <v>13</v>
      </c>
      <c r="J261" s="2" t="s">
        <v>12</v>
      </c>
      <c r="K261" s="2" t="s">
        <v>268</v>
      </c>
      <c r="L261" s="19">
        <v>41883.720856481479</v>
      </c>
      <c r="M261" s="2" t="s">
        <v>5154</v>
      </c>
      <c r="N261" s="2" t="s">
        <v>5153</v>
      </c>
      <c r="O261" s="2" t="s">
        <v>5153</v>
      </c>
      <c r="P261" s="2" t="s">
        <v>5151</v>
      </c>
    </row>
    <row r="262" spans="1:16" ht="30">
      <c r="A262" s="14">
        <v>4959</v>
      </c>
      <c r="B262" s="2" t="s">
        <v>9119</v>
      </c>
      <c r="C262" s="1" t="s">
        <v>9120</v>
      </c>
      <c r="D262" s="3" t="s">
        <v>2073</v>
      </c>
      <c r="E262" s="4">
        <v>41878</v>
      </c>
      <c r="F262" s="3" t="s">
        <v>15</v>
      </c>
      <c r="G262" s="4">
        <v>41878</v>
      </c>
      <c r="H262" s="3" t="s">
        <v>40</v>
      </c>
      <c r="I262" s="2" t="s">
        <v>13</v>
      </c>
      <c r="J262" s="2" t="s">
        <v>12</v>
      </c>
      <c r="K262" s="2" t="s">
        <v>268</v>
      </c>
      <c r="L262" s="19">
        <v>41878.655046296299</v>
      </c>
      <c r="M262" s="2" t="s">
        <v>5154</v>
      </c>
      <c r="N262" s="2" t="s">
        <v>5153</v>
      </c>
      <c r="O262" s="2" t="s">
        <v>5153</v>
      </c>
      <c r="P262" s="2" t="s">
        <v>5151</v>
      </c>
    </row>
    <row r="263" spans="1:16" ht="30">
      <c r="A263" s="14">
        <v>4958</v>
      </c>
      <c r="B263" s="2" t="s">
        <v>9121</v>
      </c>
      <c r="C263" s="1" t="s">
        <v>9122</v>
      </c>
      <c r="D263" s="3" t="s">
        <v>84</v>
      </c>
      <c r="E263" s="4">
        <v>41878</v>
      </c>
      <c r="F263" s="3" t="s">
        <v>15</v>
      </c>
      <c r="G263" s="4">
        <v>41878</v>
      </c>
      <c r="H263" s="3" t="s">
        <v>40</v>
      </c>
      <c r="I263" s="2" t="s">
        <v>13</v>
      </c>
      <c r="J263" s="2" t="s">
        <v>12</v>
      </c>
      <c r="K263" s="2" t="s">
        <v>268</v>
      </c>
      <c r="L263" s="19">
        <v>41878.643842592595</v>
      </c>
      <c r="M263" s="2" t="s">
        <v>5154</v>
      </c>
      <c r="N263" s="2" t="s">
        <v>5153</v>
      </c>
      <c r="O263" s="2" t="s">
        <v>5153</v>
      </c>
      <c r="P263" s="2" t="s">
        <v>5151</v>
      </c>
    </row>
    <row r="264" spans="1:16" ht="45">
      <c r="A264" s="14">
        <v>4957</v>
      </c>
      <c r="B264" s="2" t="s">
        <v>9123</v>
      </c>
      <c r="C264" s="1" t="s">
        <v>9124</v>
      </c>
      <c r="D264" s="3" t="s">
        <v>389</v>
      </c>
      <c r="E264" s="4">
        <v>41878</v>
      </c>
      <c r="F264" s="3" t="s">
        <v>15</v>
      </c>
      <c r="G264" s="4">
        <v>41878</v>
      </c>
      <c r="H264" s="3" t="s">
        <v>29</v>
      </c>
      <c r="I264" s="2" t="s">
        <v>13</v>
      </c>
      <c r="J264" s="2" t="s">
        <v>12</v>
      </c>
      <c r="K264" s="2" t="s">
        <v>268</v>
      </c>
      <c r="L264" s="19">
        <v>41878.633425925924</v>
      </c>
      <c r="M264" s="2" t="s">
        <v>5154</v>
      </c>
      <c r="N264" s="2" t="s">
        <v>5153</v>
      </c>
      <c r="O264" s="2" t="s">
        <v>5153</v>
      </c>
      <c r="P264" s="2" t="s">
        <v>5151</v>
      </c>
    </row>
    <row r="265" spans="1:16" ht="30">
      <c r="A265" s="14">
        <v>4956</v>
      </c>
      <c r="B265" s="2" t="s">
        <v>9125</v>
      </c>
      <c r="C265" s="1" t="s">
        <v>9126</v>
      </c>
      <c r="D265" s="3" t="s">
        <v>5103</v>
      </c>
      <c r="E265" s="4">
        <v>41878</v>
      </c>
      <c r="F265" s="3" t="s">
        <v>15</v>
      </c>
      <c r="G265" s="4">
        <v>41878</v>
      </c>
      <c r="H265" s="3" t="s">
        <v>19</v>
      </c>
      <c r="I265" s="2" t="s">
        <v>13</v>
      </c>
      <c r="J265" s="2" t="s">
        <v>12</v>
      </c>
      <c r="K265" s="2" t="s">
        <v>268</v>
      </c>
      <c r="L265" s="19">
        <v>41883.721018518518</v>
      </c>
      <c r="M265" s="2" t="s">
        <v>5154</v>
      </c>
      <c r="N265" s="2" t="s">
        <v>5153</v>
      </c>
      <c r="O265" s="2" t="s">
        <v>5153</v>
      </c>
      <c r="P265" s="2" t="s">
        <v>5151</v>
      </c>
    </row>
    <row r="266" spans="1:16" ht="45">
      <c r="A266" s="14">
        <v>4955</v>
      </c>
      <c r="B266" s="2" t="s">
        <v>9106</v>
      </c>
      <c r="C266" s="1" t="s">
        <v>9127</v>
      </c>
      <c r="D266" s="3" t="s">
        <v>84</v>
      </c>
      <c r="E266" s="4">
        <v>41878</v>
      </c>
      <c r="F266" s="3" t="s">
        <v>15</v>
      </c>
      <c r="G266" s="4">
        <v>41878</v>
      </c>
      <c r="H266" s="3" t="s">
        <v>40</v>
      </c>
      <c r="I266" s="2" t="s">
        <v>13</v>
      </c>
      <c r="J266" s="2" t="s">
        <v>12</v>
      </c>
      <c r="K266" s="2" t="s">
        <v>268</v>
      </c>
      <c r="L266" s="19">
        <v>41883.72115740741</v>
      </c>
      <c r="M266" s="2" t="s">
        <v>5154</v>
      </c>
      <c r="N266" s="2" t="s">
        <v>5153</v>
      </c>
      <c r="O266" s="2" t="s">
        <v>5153</v>
      </c>
      <c r="P266" s="2" t="s">
        <v>5151</v>
      </c>
    </row>
    <row r="267" spans="1:16" ht="105">
      <c r="A267" s="14">
        <v>4954</v>
      </c>
      <c r="B267" s="2" t="s">
        <v>9128</v>
      </c>
      <c r="C267" s="1" t="s">
        <v>9130</v>
      </c>
      <c r="D267" s="3" t="s">
        <v>9129</v>
      </c>
      <c r="E267" s="4">
        <v>41878</v>
      </c>
      <c r="F267" s="3" t="s">
        <v>15</v>
      </c>
      <c r="G267" s="4">
        <v>41878</v>
      </c>
      <c r="H267" s="3" t="s">
        <v>8217</v>
      </c>
      <c r="I267" s="2" t="s">
        <v>13</v>
      </c>
      <c r="J267" s="2" t="s">
        <v>12</v>
      </c>
      <c r="K267" s="2" t="s">
        <v>268</v>
      </c>
      <c r="L267" s="19">
        <v>41878.570914351854</v>
      </c>
      <c r="M267" s="2" t="s">
        <v>5154</v>
      </c>
      <c r="N267" s="2" t="s">
        <v>5153</v>
      </c>
      <c r="O267" s="2" t="s">
        <v>5153</v>
      </c>
      <c r="P267" s="2" t="s">
        <v>5151</v>
      </c>
    </row>
    <row r="268" spans="1:16" ht="75">
      <c r="A268" s="14">
        <v>4953</v>
      </c>
      <c r="B268" s="2" t="s">
        <v>9131</v>
      </c>
      <c r="C268" s="1" t="s">
        <v>9132</v>
      </c>
      <c r="D268" s="3" t="s">
        <v>3006</v>
      </c>
      <c r="E268" s="4">
        <v>41878</v>
      </c>
      <c r="F268" s="3" t="s">
        <v>15</v>
      </c>
      <c r="G268" s="4">
        <v>41878</v>
      </c>
      <c r="H268" s="3" t="s">
        <v>8217</v>
      </c>
      <c r="I268" s="2" t="s">
        <v>13</v>
      </c>
      <c r="J268" s="2" t="s">
        <v>12</v>
      </c>
      <c r="K268" s="2" t="s">
        <v>8286</v>
      </c>
      <c r="L268" s="19">
        <v>41880.393611111111</v>
      </c>
      <c r="M268" s="2" t="s">
        <v>5154</v>
      </c>
      <c r="N268" s="2" t="s">
        <v>5153</v>
      </c>
      <c r="O268" s="2" t="s">
        <v>5153</v>
      </c>
      <c r="P268" s="2" t="s">
        <v>5151</v>
      </c>
    </row>
    <row r="269" spans="1:16" ht="60">
      <c r="A269" s="14">
        <v>4952</v>
      </c>
      <c r="B269" s="2" t="s">
        <v>9133</v>
      </c>
      <c r="C269" s="1" t="s">
        <v>9134</v>
      </c>
      <c r="D269" s="3" t="s">
        <v>586</v>
      </c>
      <c r="E269" s="4">
        <v>41878</v>
      </c>
      <c r="F269" s="3" t="s">
        <v>15</v>
      </c>
      <c r="G269" s="4">
        <v>41878</v>
      </c>
      <c r="H269" s="3" t="s">
        <v>8217</v>
      </c>
      <c r="I269" s="2" t="s">
        <v>13</v>
      </c>
      <c r="J269" s="2" t="s">
        <v>12</v>
      </c>
      <c r="K269" s="2" t="s">
        <v>8286</v>
      </c>
      <c r="L269" s="19">
        <v>41880.393321759257</v>
      </c>
      <c r="M269" s="2" t="s">
        <v>5154</v>
      </c>
      <c r="N269" s="2" t="s">
        <v>5153</v>
      </c>
      <c r="O269" s="2" t="s">
        <v>5153</v>
      </c>
      <c r="P269" s="2" t="s">
        <v>5151</v>
      </c>
    </row>
    <row r="270" spans="1:16" ht="45">
      <c r="A270" s="14">
        <v>4951</v>
      </c>
      <c r="B270" s="2" t="s">
        <v>9135</v>
      </c>
      <c r="C270" s="1" t="s">
        <v>9136</v>
      </c>
      <c r="D270" s="3" t="s">
        <v>84</v>
      </c>
      <c r="E270" s="4">
        <v>41878</v>
      </c>
      <c r="F270" s="3" t="s">
        <v>15</v>
      </c>
      <c r="G270" s="4">
        <v>41878</v>
      </c>
      <c r="H270" s="3" t="s">
        <v>40</v>
      </c>
      <c r="I270" s="2" t="s">
        <v>13</v>
      </c>
      <c r="J270" s="2" t="s">
        <v>12</v>
      </c>
      <c r="K270" s="2" t="s">
        <v>268</v>
      </c>
      <c r="L270" s="19">
        <v>41886.464837962965</v>
      </c>
      <c r="M270" s="2" t="s">
        <v>5154</v>
      </c>
      <c r="N270" s="2" t="s">
        <v>5153</v>
      </c>
      <c r="O270" s="2" t="s">
        <v>5153</v>
      </c>
      <c r="P270" s="2" t="s">
        <v>5151</v>
      </c>
    </row>
    <row r="271" spans="1:16" ht="75">
      <c r="A271" s="14">
        <v>4950</v>
      </c>
      <c r="B271" s="2" t="s">
        <v>9137</v>
      </c>
      <c r="C271" s="1" t="s">
        <v>9138</v>
      </c>
      <c r="D271" s="3" t="s">
        <v>2031</v>
      </c>
      <c r="E271" s="4">
        <v>41878</v>
      </c>
      <c r="F271" s="3" t="s">
        <v>15</v>
      </c>
      <c r="G271" s="4">
        <v>41878</v>
      </c>
      <c r="H271" s="3" t="s">
        <v>8217</v>
      </c>
      <c r="I271" s="2" t="s">
        <v>13</v>
      </c>
      <c r="J271" s="2" t="s">
        <v>12</v>
      </c>
      <c r="K271" s="2" t="s">
        <v>8286</v>
      </c>
      <c r="L271" s="19">
        <v>41880.393067129633</v>
      </c>
      <c r="M271" s="2" t="s">
        <v>5154</v>
      </c>
      <c r="N271" s="2" t="s">
        <v>5153</v>
      </c>
      <c r="O271" s="2" t="s">
        <v>5153</v>
      </c>
      <c r="P271" s="2" t="s">
        <v>5151</v>
      </c>
    </row>
    <row r="272" spans="1:16" ht="120">
      <c r="A272" s="14">
        <v>4949</v>
      </c>
      <c r="B272" s="2" t="s">
        <v>9139</v>
      </c>
      <c r="C272" s="1" t="s">
        <v>9140</v>
      </c>
      <c r="D272" s="3" t="s">
        <v>3387</v>
      </c>
      <c r="E272" s="4">
        <v>41878</v>
      </c>
      <c r="F272" s="3" t="s">
        <v>15</v>
      </c>
      <c r="G272" s="4">
        <v>41878</v>
      </c>
      <c r="H272" s="3" t="s">
        <v>40</v>
      </c>
      <c r="I272" s="2" t="s">
        <v>13</v>
      </c>
      <c r="J272" s="2" t="s">
        <v>12</v>
      </c>
      <c r="K272" s="2" t="s">
        <v>268</v>
      </c>
      <c r="L272" s="19">
        <v>41878.420659722222</v>
      </c>
      <c r="M272" s="2" t="s">
        <v>5154</v>
      </c>
      <c r="N272" s="2" t="s">
        <v>5153</v>
      </c>
      <c r="O272" s="2" t="s">
        <v>5153</v>
      </c>
      <c r="P272" s="2" t="s">
        <v>5151</v>
      </c>
    </row>
    <row r="273" spans="1:16" ht="60">
      <c r="A273" s="14">
        <v>4948</v>
      </c>
      <c r="B273" s="2" t="s">
        <v>9141</v>
      </c>
      <c r="C273" s="1" t="s">
        <v>9142</v>
      </c>
      <c r="D273" s="3" t="s">
        <v>84</v>
      </c>
      <c r="E273" s="4">
        <v>41878</v>
      </c>
      <c r="F273" s="3" t="s">
        <v>15</v>
      </c>
      <c r="G273" s="4">
        <v>41883</v>
      </c>
      <c r="H273" s="3" t="s">
        <v>56</v>
      </c>
      <c r="I273" s="2" t="s">
        <v>13</v>
      </c>
      <c r="J273" s="2" t="s">
        <v>12</v>
      </c>
      <c r="K273" s="2" t="s">
        <v>268</v>
      </c>
      <c r="L273" s="19">
        <v>41883.721388888887</v>
      </c>
      <c r="M273" s="2" t="s">
        <v>5154</v>
      </c>
      <c r="N273" s="2" t="s">
        <v>5153</v>
      </c>
      <c r="O273" s="2" t="s">
        <v>5153</v>
      </c>
      <c r="P273" s="2" t="s">
        <v>5151</v>
      </c>
    </row>
    <row r="274" spans="1:16">
      <c r="A274" s="14">
        <v>4947</v>
      </c>
      <c r="B274" s="2" t="s">
        <v>9143</v>
      </c>
      <c r="C274" s="1" t="s">
        <v>9144</v>
      </c>
      <c r="D274" s="3" t="s">
        <v>227</v>
      </c>
      <c r="E274" s="4">
        <v>41878</v>
      </c>
      <c r="F274" s="3" t="s">
        <v>15</v>
      </c>
      <c r="G274" s="4">
        <v>41878</v>
      </c>
      <c r="H274" s="3" t="s">
        <v>6735</v>
      </c>
      <c r="I274" s="2" t="s">
        <v>13</v>
      </c>
      <c r="J274" s="2" t="s">
        <v>12</v>
      </c>
      <c r="K274" s="2" t="s">
        <v>268</v>
      </c>
      <c r="L274" s="19">
        <v>41878.40552083333</v>
      </c>
      <c r="M274" s="2" t="s">
        <v>5154</v>
      </c>
      <c r="N274" s="2" t="s">
        <v>5153</v>
      </c>
      <c r="O274" s="2" t="s">
        <v>5153</v>
      </c>
      <c r="P274" s="2" t="s">
        <v>5151</v>
      </c>
    </row>
    <row r="275" spans="1:16" ht="180">
      <c r="A275" s="14">
        <v>4946</v>
      </c>
      <c r="B275" s="2" t="s">
        <v>9145</v>
      </c>
      <c r="C275" s="1" t="s">
        <v>9146</v>
      </c>
      <c r="D275" s="3" t="s">
        <v>2031</v>
      </c>
      <c r="E275" s="4">
        <v>41878</v>
      </c>
      <c r="F275" s="3" t="s">
        <v>15</v>
      </c>
      <c r="G275" s="4">
        <v>41878</v>
      </c>
      <c r="H275" s="3" t="s">
        <v>8217</v>
      </c>
      <c r="I275" s="2" t="s">
        <v>13</v>
      </c>
      <c r="J275" s="2" t="s">
        <v>12</v>
      </c>
      <c r="K275" s="2" t="s">
        <v>8286</v>
      </c>
      <c r="L275" s="19">
        <v>41880.392893518518</v>
      </c>
      <c r="M275" s="2" t="s">
        <v>5154</v>
      </c>
      <c r="N275" s="2" t="s">
        <v>5153</v>
      </c>
      <c r="O275" s="2" t="s">
        <v>5153</v>
      </c>
      <c r="P275" s="2" t="s">
        <v>5151</v>
      </c>
    </row>
    <row r="276" spans="1:16" ht="180">
      <c r="A276" s="14">
        <v>4945</v>
      </c>
      <c r="B276" s="2" t="s">
        <v>9147</v>
      </c>
      <c r="C276" s="1" t="s">
        <v>9148</v>
      </c>
      <c r="D276" s="3" t="s">
        <v>731</v>
      </c>
      <c r="E276" s="4">
        <v>41877</v>
      </c>
      <c r="F276" s="3" t="s">
        <v>15</v>
      </c>
      <c r="G276" s="4">
        <v>41877</v>
      </c>
      <c r="H276" s="3" t="s">
        <v>42</v>
      </c>
      <c r="I276" s="2" t="s">
        <v>13</v>
      </c>
      <c r="J276" s="2" t="s">
        <v>12</v>
      </c>
      <c r="K276" s="2" t="s">
        <v>268</v>
      </c>
      <c r="L276" s="19">
        <v>41877.812094907407</v>
      </c>
      <c r="M276" s="2" t="s">
        <v>5154</v>
      </c>
      <c r="N276" s="2" t="s">
        <v>5153</v>
      </c>
      <c r="O276" s="2" t="s">
        <v>5153</v>
      </c>
      <c r="P276" s="2" t="s">
        <v>5151</v>
      </c>
    </row>
    <row r="277" spans="1:16" ht="90">
      <c r="A277" s="14">
        <v>4944</v>
      </c>
      <c r="B277" s="2" t="s">
        <v>9149</v>
      </c>
      <c r="C277" s="1" t="s">
        <v>9150</v>
      </c>
      <c r="D277" s="3" t="s">
        <v>3387</v>
      </c>
      <c r="E277" s="4">
        <v>41877</v>
      </c>
      <c r="F277" s="3" t="s">
        <v>15</v>
      </c>
      <c r="G277" s="4">
        <v>41877</v>
      </c>
      <c r="H277" s="3" t="s">
        <v>40</v>
      </c>
      <c r="I277" s="2" t="s">
        <v>13</v>
      </c>
      <c r="J277" s="2" t="s">
        <v>12</v>
      </c>
      <c r="K277" s="2" t="s">
        <v>268</v>
      </c>
      <c r="L277" s="19">
        <v>41877.807951388888</v>
      </c>
      <c r="M277" s="2" t="s">
        <v>5154</v>
      </c>
      <c r="N277" s="2" t="s">
        <v>5153</v>
      </c>
      <c r="O277" s="2" t="s">
        <v>5153</v>
      </c>
      <c r="P277" s="2" t="s">
        <v>5151</v>
      </c>
    </row>
    <row r="278" spans="1:16" ht="30">
      <c r="A278" s="14">
        <v>4943</v>
      </c>
      <c r="B278" s="2" t="s">
        <v>9151</v>
      </c>
      <c r="C278" s="1" t="s">
        <v>9152</v>
      </c>
      <c r="D278" s="3" t="s">
        <v>98</v>
      </c>
      <c r="E278" s="4">
        <v>41877</v>
      </c>
      <c r="F278" s="3" t="s">
        <v>15</v>
      </c>
      <c r="G278" s="4">
        <v>41879</v>
      </c>
      <c r="H278" s="3" t="s">
        <v>213</v>
      </c>
      <c r="I278" s="2" t="s">
        <v>13</v>
      </c>
      <c r="J278" s="2" t="s">
        <v>12</v>
      </c>
      <c r="K278" s="2" t="s">
        <v>268</v>
      </c>
      <c r="L278" s="19">
        <v>41897.616759259261</v>
      </c>
      <c r="M278" s="2" t="s">
        <v>5151</v>
      </c>
      <c r="N278" s="2" t="s">
        <v>5153</v>
      </c>
      <c r="O278" s="2" t="s">
        <v>5153</v>
      </c>
      <c r="P278" s="2" t="s">
        <v>5151</v>
      </c>
    </row>
    <row r="279" spans="1:16" ht="30">
      <c r="A279" s="14">
        <v>4942</v>
      </c>
      <c r="B279" s="2" t="s">
        <v>9153</v>
      </c>
      <c r="C279" s="1" t="s">
        <v>9154</v>
      </c>
      <c r="D279" s="3" t="s">
        <v>182</v>
      </c>
      <c r="E279" s="4">
        <v>41877</v>
      </c>
      <c r="F279" s="3" t="s">
        <v>15</v>
      </c>
      <c r="G279" s="4">
        <v>41877</v>
      </c>
      <c r="H279" s="3" t="s">
        <v>40</v>
      </c>
      <c r="I279" s="2" t="s">
        <v>13</v>
      </c>
      <c r="J279" s="2" t="s">
        <v>12</v>
      </c>
      <c r="K279" s="2" t="s">
        <v>268</v>
      </c>
      <c r="L279" s="19">
        <v>41877.804884259262</v>
      </c>
      <c r="M279" s="2" t="s">
        <v>5154</v>
      </c>
      <c r="N279" s="2" t="s">
        <v>5153</v>
      </c>
      <c r="O279" s="2" t="s">
        <v>5153</v>
      </c>
      <c r="P279" s="2" t="s">
        <v>5151</v>
      </c>
    </row>
    <row r="280" spans="1:16">
      <c r="A280" s="14">
        <v>4941</v>
      </c>
      <c r="B280" s="2" t="s">
        <v>2299</v>
      </c>
      <c r="C280" s="1" t="s">
        <v>9155</v>
      </c>
      <c r="D280" s="3" t="s">
        <v>430</v>
      </c>
      <c r="E280" s="4">
        <v>41877</v>
      </c>
      <c r="F280" s="3" t="s">
        <v>15</v>
      </c>
      <c r="G280" s="4">
        <v>41877</v>
      </c>
      <c r="H280" s="3" t="s">
        <v>6735</v>
      </c>
      <c r="I280" s="2" t="s">
        <v>13</v>
      </c>
      <c r="J280" s="2" t="s">
        <v>12</v>
      </c>
      <c r="K280" s="2" t="s">
        <v>268</v>
      </c>
      <c r="L280" s="19">
        <v>41877.796134259261</v>
      </c>
      <c r="M280" s="2" t="s">
        <v>5154</v>
      </c>
      <c r="N280" s="2" t="s">
        <v>5153</v>
      </c>
      <c r="O280" s="2" t="s">
        <v>5153</v>
      </c>
      <c r="P280" s="2" t="s">
        <v>5151</v>
      </c>
    </row>
    <row r="281" spans="1:16" ht="330">
      <c r="A281" s="14">
        <v>4940</v>
      </c>
      <c r="B281" s="2" t="s">
        <v>9147</v>
      </c>
      <c r="C281" s="1" t="s">
        <v>9156</v>
      </c>
      <c r="D281" s="3" t="s">
        <v>731</v>
      </c>
      <c r="E281" s="4">
        <v>41876</v>
      </c>
      <c r="F281" s="3" t="s">
        <v>15</v>
      </c>
      <c r="G281" s="4">
        <v>41877</v>
      </c>
      <c r="H281" s="3" t="s">
        <v>42</v>
      </c>
      <c r="I281" s="2" t="s">
        <v>13</v>
      </c>
      <c r="J281" s="2" t="s">
        <v>12</v>
      </c>
      <c r="K281" s="2" t="s">
        <v>268</v>
      </c>
      <c r="L281" s="19">
        <v>41877.758298611108</v>
      </c>
      <c r="M281" s="2" t="s">
        <v>5154</v>
      </c>
      <c r="N281" s="2" t="s">
        <v>5153</v>
      </c>
      <c r="O281" s="2" t="s">
        <v>5153</v>
      </c>
      <c r="P281" s="2" t="s">
        <v>5151</v>
      </c>
    </row>
    <row r="282" spans="1:16" ht="150">
      <c r="A282" s="14">
        <v>4939</v>
      </c>
      <c r="B282" s="2" t="s">
        <v>9157</v>
      </c>
      <c r="C282" s="1" t="s">
        <v>9158</v>
      </c>
      <c r="D282" s="3" t="s">
        <v>355</v>
      </c>
      <c r="E282" s="4">
        <v>41877</v>
      </c>
      <c r="F282" s="3" t="s">
        <v>15</v>
      </c>
      <c r="G282" s="4">
        <v>41877</v>
      </c>
      <c r="H282" s="3" t="s">
        <v>8217</v>
      </c>
      <c r="I282" s="2" t="s">
        <v>13</v>
      </c>
      <c r="J282" s="2" t="s">
        <v>12</v>
      </c>
      <c r="K282" s="2" t="s">
        <v>8286</v>
      </c>
      <c r="L282" s="19">
        <v>41879.518368055556</v>
      </c>
      <c r="M282" s="2" t="s">
        <v>5154</v>
      </c>
      <c r="N282" s="2" t="s">
        <v>5153</v>
      </c>
      <c r="O282" s="2" t="s">
        <v>5153</v>
      </c>
      <c r="P282" s="2" t="s">
        <v>5151</v>
      </c>
    </row>
    <row r="283" spans="1:16" ht="45">
      <c r="A283" s="14">
        <v>4938</v>
      </c>
      <c r="B283" s="2" t="s">
        <v>9159</v>
      </c>
      <c r="C283" s="1" t="s">
        <v>9160</v>
      </c>
      <c r="D283" s="3" t="s">
        <v>335</v>
      </c>
      <c r="E283" s="4">
        <v>41877</v>
      </c>
      <c r="F283" s="3" t="s">
        <v>15</v>
      </c>
      <c r="G283" s="4">
        <v>41877</v>
      </c>
      <c r="H283" s="3" t="s">
        <v>51</v>
      </c>
      <c r="I283" s="2" t="s">
        <v>13</v>
      </c>
      <c r="J283" s="2" t="s">
        <v>12</v>
      </c>
      <c r="K283" s="2" t="s">
        <v>268</v>
      </c>
      <c r="L283" s="19">
        <v>41877.699456018519</v>
      </c>
      <c r="M283" s="2" t="s">
        <v>5154</v>
      </c>
      <c r="N283" s="2" t="s">
        <v>5153</v>
      </c>
      <c r="O283" s="2" t="s">
        <v>5153</v>
      </c>
      <c r="P283" s="2" t="s">
        <v>5151</v>
      </c>
    </row>
    <row r="284" spans="1:16">
      <c r="A284" s="14">
        <v>4937</v>
      </c>
      <c r="B284" s="2" t="s">
        <v>4963</v>
      </c>
      <c r="C284" s="1" t="s">
        <v>9161</v>
      </c>
      <c r="D284" s="3" t="s">
        <v>6274</v>
      </c>
      <c r="E284" s="4">
        <v>41877</v>
      </c>
      <c r="F284" s="3" t="s">
        <v>15</v>
      </c>
      <c r="G284" s="4">
        <v>41877</v>
      </c>
      <c r="H284" s="3" t="s">
        <v>54</v>
      </c>
      <c r="I284" s="2" t="s">
        <v>13</v>
      </c>
      <c r="J284" s="2" t="s">
        <v>12</v>
      </c>
      <c r="K284" s="2" t="s">
        <v>268</v>
      </c>
      <c r="L284" s="19">
        <v>41877.669050925928</v>
      </c>
      <c r="M284" s="2" t="s">
        <v>5151</v>
      </c>
      <c r="N284" s="2" t="s">
        <v>5153</v>
      </c>
      <c r="O284" s="2" t="s">
        <v>5153</v>
      </c>
      <c r="P284" s="2" t="s">
        <v>5151</v>
      </c>
    </row>
    <row r="285" spans="1:16" ht="30">
      <c r="A285" s="14">
        <v>4936</v>
      </c>
      <c r="B285" s="2" t="s">
        <v>2236</v>
      </c>
      <c r="C285" s="1" t="s">
        <v>9162</v>
      </c>
      <c r="D285" s="3" t="s">
        <v>7886</v>
      </c>
      <c r="E285" s="4">
        <v>41877</v>
      </c>
      <c r="F285" s="3" t="s">
        <v>15</v>
      </c>
      <c r="G285" s="4">
        <v>41877</v>
      </c>
      <c r="H285" s="3" t="s">
        <v>6735</v>
      </c>
      <c r="I285" s="2" t="s">
        <v>13</v>
      </c>
      <c r="J285" s="2" t="s">
        <v>12</v>
      </c>
      <c r="K285" s="2" t="s">
        <v>268</v>
      </c>
      <c r="L285" s="19">
        <v>41877.64539351852</v>
      </c>
      <c r="M285" s="2" t="s">
        <v>5154</v>
      </c>
      <c r="N285" s="2" t="s">
        <v>5153</v>
      </c>
      <c r="O285" s="2" t="s">
        <v>5153</v>
      </c>
      <c r="P285" s="2" t="s">
        <v>5151</v>
      </c>
    </row>
    <row r="286" spans="1:16" ht="45">
      <c r="A286" s="14">
        <v>4935</v>
      </c>
      <c r="B286" s="2" t="s">
        <v>9163</v>
      </c>
      <c r="C286" s="1" t="s">
        <v>9164</v>
      </c>
      <c r="D286" s="3" t="s">
        <v>620</v>
      </c>
      <c r="E286" s="4">
        <v>41877</v>
      </c>
      <c r="F286" s="3" t="s">
        <v>15</v>
      </c>
      <c r="G286" s="4">
        <v>41877</v>
      </c>
      <c r="H286" s="3" t="s">
        <v>19</v>
      </c>
      <c r="I286" s="2" t="s">
        <v>13</v>
      </c>
      <c r="J286" s="2" t="s">
        <v>12</v>
      </c>
      <c r="K286" s="2" t="s">
        <v>268</v>
      </c>
      <c r="L286" s="19">
        <v>41883.724178240744</v>
      </c>
      <c r="M286" s="2" t="s">
        <v>5154</v>
      </c>
      <c r="N286" s="2" t="s">
        <v>5153</v>
      </c>
      <c r="O286" s="2" t="s">
        <v>5153</v>
      </c>
      <c r="P286" s="2" t="s">
        <v>5151</v>
      </c>
    </row>
    <row r="287" spans="1:16" ht="30">
      <c r="A287" s="14">
        <v>4934</v>
      </c>
      <c r="B287" s="2" t="s">
        <v>5730</v>
      </c>
      <c r="C287" s="1" t="s">
        <v>9165</v>
      </c>
      <c r="D287" s="3" t="s">
        <v>1002</v>
      </c>
      <c r="E287" s="4">
        <v>41877</v>
      </c>
      <c r="F287" s="3" t="s">
        <v>15</v>
      </c>
      <c r="G287" s="4">
        <v>41877</v>
      </c>
      <c r="H287" s="3" t="s">
        <v>40</v>
      </c>
      <c r="I287" s="2" t="s">
        <v>13</v>
      </c>
      <c r="J287" s="2" t="s">
        <v>12</v>
      </c>
      <c r="K287" s="2" t="s">
        <v>268</v>
      </c>
      <c r="L287" s="19">
        <v>41878.448344907411</v>
      </c>
      <c r="M287" s="2" t="s">
        <v>5151</v>
      </c>
      <c r="N287" s="2" t="s">
        <v>5153</v>
      </c>
      <c r="O287" s="2" t="s">
        <v>5153</v>
      </c>
      <c r="P287" s="2" t="s">
        <v>5151</v>
      </c>
    </row>
    <row r="288" spans="1:16" ht="75">
      <c r="A288" s="14">
        <v>4933</v>
      </c>
      <c r="B288" s="2" t="s">
        <v>8958</v>
      </c>
      <c r="C288" s="1" t="s">
        <v>8960</v>
      </c>
      <c r="D288" s="3" t="s">
        <v>8959</v>
      </c>
      <c r="E288" s="4">
        <v>41877</v>
      </c>
      <c r="F288" s="3" t="s">
        <v>15</v>
      </c>
      <c r="G288" s="4">
        <v>41877</v>
      </c>
      <c r="H288" s="3" t="s">
        <v>51</v>
      </c>
      <c r="I288" s="2" t="s">
        <v>13</v>
      </c>
      <c r="J288" s="2" t="s">
        <v>12</v>
      </c>
      <c r="K288" s="2" t="s">
        <v>268</v>
      </c>
      <c r="L288" s="19">
        <v>41877.604201388887</v>
      </c>
      <c r="M288" s="2" t="s">
        <v>5151</v>
      </c>
      <c r="N288" s="2" t="s">
        <v>5153</v>
      </c>
      <c r="O288" s="2" t="s">
        <v>5153</v>
      </c>
      <c r="P288" s="2" t="s">
        <v>5151</v>
      </c>
    </row>
    <row r="289" spans="1:16" ht="150">
      <c r="A289" s="14">
        <v>4932</v>
      </c>
      <c r="B289" s="2" t="s">
        <v>8961</v>
      </c>
      <c r="C289" s="1" t="s">
        <v>8962</v>
      </c>
      <c r="D289" s="3" t="s">
        <v>2031</v>
      </c>
      <c r="E289" s="4">
        <v>41877</v>
      </c>
      <c r="F289" s="3" t="s">
        <v>15</v>
      </c>
      <c r="G289" s="4">
        <v>41877</v>
      </c>
      <c r="H289" s="3" t="s">
        <v>8217</v>
      </c>
      <c r="I289" s="2" t="s">
        <v>13</v>
      </c>
      <c r="J289" s="2" t="s">
        <v>12</v>
      </c>
      <c r="K289" s="2" t="s">
        <v>8286</v>
      </c>
      <c r="L289" s="19">
        <v>41878.406898148147</v>
      </c>
      <c r="M289" s="2" t="s">
        <v>5154</v>
      </c>
      <c r="N289" s="2" t="s">
        <v>5153</v>
      </c>
      <c r="O289" s="2" t="s">
        <v>5153</v>
      </c>
      <c r="P289" s="2" t="s">
        <v>5151</v>
      </c>
    </row>
    <row r="290" spans="1:16" ht="45">
      <c r="A290" s="14">
        <v>4931</v>
      </c>
      <c r="B290" s="2" t="s">
        <v>8963</v>
      </c>
      <c r="C290" s="1" t="s">
        <v>8965</v>
      </c>
      <c r="D290" s="3" t="s">
        <v>8964</v>
      </c>
      <c r="E290" s="4">
        <v>41877</v>
      </c>
      <c r="F290" s="3" t="s">
        <v>15</v>
      </c>
      <c r="G290" s="4">
        <v>41877</v>
      </c>
      <c r="H290" s="3" t="s">
        <v>48</v>
      </c>
      <c r="I290" s="2" t="s">
        <v>13</v>
      </c>
      <c r="J290" s="2" t="s">
        <v>12</v>
      </c>
      <c r="K290" s="2" t="s">
        <v>268</v>
      </c>
      <c r="L290" s="19">
        <v>41877.604328703703</v>
      </c>
      <c r="M290" s="2" t="s">
        <v>5154</v>
      </c>
      <c r="N290" s="2" t="s">
        <v>5153</v>
      </c>
      <c r="O290" s="2" t="s">
        <v>5153</v>
      </c>
      <c r="P290" s="2" t="s">
        <v>5151</v>
      </c>
    </row>
    <row r="291" spans="1:16" ht="60">
      <c r="A291" s="14">
        <v>4930</v>
      </c>
      <c r="B291" s="2" t="s">
        <v>8966</v>
      </c>
      <c r="C291" s="1" t="s">
        <v>8967</v>
      </c>
      <c r="D291" s="3" t="s">
        <v>945</v>
      </c>
      <c r="E291" s="4">
        <v>41877</v>
      </c>
      <c r="F291" s="3" t="s">
        <v>15</v>
      </c>
      <c r="G291" s="4">
        <v>41877</v>
      </c>
      <c r="H291" s="3" t="s">
        <v>40</v>
      </c>
      <c r="I291" s="2" t="s">
        <v>13</v>
      </c>
      <c r="J291" s="2" t="s">
        <v>12</v>
      </c>
      <c r="K291" s="2" t="s">
        <v>268</v>
      </c>
      <c r="L291" s="19">
        <v>41877.604456018518</v>
      </c>
      <c r="M291" s="2" t="s">
        <v>5154</v>
      </c>
      <c r="N291" s="2" t="s">
        <v>5153</v>
      </c>
      <c r="O291" s="2" t="s">
        <v>5153</v>
      </c>
      <c r="P291" s="2" t="s">
        <v>5151</v>
      </c>
    </row>
    <row r="292" spans="1:16" ht="30">
      <c r="A292" s="14">
        <v>4929</v>
      </c>
      <c r="B292" s="2" t="s">
        <v>8968</v>
      </c>
      <c r="C292" s="1" t="s">
        <v>8969</v>
      </c>
      <c r="D292" s="3" t="s">
        <v>1631</v>
      </c>
      <c r="E292" s="4">
        <v>41877</v>
      </c>
      <c r="F292" s="3" t="s">
        <v>15</v>
      </c>
      <c r="G292" s="4">
        <v>41877</v>
      </c>
      <c r="H292" s="3" t="s">
        <v>8217</v>
      </c>
      <c r="I292" s="2" t="s">
        <v>13</v>
      </c>
      <c r="J292" s="2" t="s">
        <v>12</v>
      </c>
      <c r="K292" s="2" t="s">
        <v>8286</v>
      </c>
      <c r="L292" s="19">
        <v>41878.407118055555</v>
      </c>
      <c r="M292" s="2" t="s">
        <v>5154</v>
      </c>
      <c r="N292" s="2" t="s">
        <v>5153</v>
      </c>
      <c r="O292" s="2" t="s">
        <v>5153</v>
      </c>
      <c r="P292" s="2" t="s">
        <v>5151</v>
      </c>
    </row>
    <row r="293" spans="1:16" ht="30">
      <c r="A293" s="14">
        <v>4928</v>
      </c>
      <c r="B293" s="2" t="s">
        <v>8968</v>
      </c>
      <c r="C293" s="1" t="s">
        <v>8970</v>
      </c>
      <c r="D293" s="3" t="s">
        <v>3046</v>
      </c>
      <c r="E293" s="4">
        <v>41877</v>
      </c>
      <c r="F293" s="3" t="s">
        <v>15</v>
      </c>
      <c r="G293" s="4">
        <v>41877</v>
      </c>
      <c r="H293" s="3" t="s">
        <v>8217</v>
      </c>
      <c r="I293" s="2" t="s">
        <v>13</v>
      </c>
      <c r="J293" s="2" t="s">
        <v>12</v>
      </c>
      <c r="K293" s="2" t="s">
        <v>8286</v>
      </c>
      <c r="L293" s="19">
        <v>41878.407256944447</v>
      </c>
      <c r="M293" s="2" t="s">
        <v>5154</v>
      </c>
      <c r="N293" s="2" t="s">
        <v>5153</v>
      </c>
      <c r="O293" s="2" t="s">
        <v>5153</v>
      </c>
      <c r="P293" s="2" t="s">
        <v>5151</v>
      </c>
    </row>
    <row r="294" spans="1:16" ht="30">
      <c r="A294" s="14">
        <v>4927</v>
      </c>
      <c r="B294" s="2" t="s">
        <v>8971</v>
      </c>
      <c r="C294" s="1" t="s">
        <v>8973</v>
      </c>
      <c r="D294" s="3" t="s">
        <v>8972</v>
      </c>
      <c r="E294" s="4">
        <v>41876</v>
      </c>
      <c r="F294" s="3" t="s">
        <v>15</v>
      </c>
      <c r="G294" s="4">
        <v>41884</v>
      </c>
      <c r="H294" s="3" t="s">
        <v>56</v>
      </c>
      <c r="I294" s="2" t="s">
        <v>13</v>
      </c>
      <c r="J294" s="2" t="s">
        <v>12</v>
      </c>
      <c r="K294" s="2" t="s">
        <v>268</v>
      </c>
      <c r="L294" s="19">
        <v>41886.50372685185</v>
      </c>
      <c r="M294" s="2" t="s">
        <v>5154</v>
      </c>
      <c r="N294" s="2" t="s">
        <v>5153</v>
      </c>
      <c r="O294" s="2" t="s">
        <v>5153</v>
      </c>
      <c r="P294" s="2" t="s">
        <v>5151</v>
      </c>
    </row>
    <row r="295" spans="1:16" ht="45">
      <c r="A295" s="14">
        <v>4926</v>
      </c>
      <c r="B295" s="2" t="s">
        <v>3920</v>
      </c>
      <c r="C295" s="1" t="s">
        <v>8974</v>
      </c>
      <c r="D295" s="3" t="s">
        <v>8421</v>
      </c>
      <c r="E295" s="4">
        <v>41876</v>
      </c>
      <c r="F295" s="3" t="s">
        <v>15</v>
      </c>
      <c r="G295" s="4">
        <v>41876</v>
      </c>
      <c r="H295" s="3" t="s">
        <v>204</v>
      </c>
      <c r="I295" s="2" t="s">
        <v>13</v>
      </c>
      <c r="J295" s="2" t="s">
        <v>12</v>
      </c>
      <c r="K295" s="2" t="s">
        <v>268</v>
      </c>
      <c r="L295" s="19">
        <v>41877.45103009259</v>
      </c>
      <c r="M295" s="2" t="s">
        <v>5151</v>
      </c>
      <c r="N295" s="2" t="s">
        <v>5153</v>
      </c>
      <c r="O295" s="2" t="s">
        <v>5153</v>
      </c>
      <c r="P295" s="2" t="s">
        <v>5151</v>
      </c>
    </row>
    <row r="296" spans="1:16" ht="45">
      <c r="A296" s="14">
        <v>4925</v>
      </c>
      <c r="B296" s="2" t="s">
        <v>8975</v>
      </c>
      <c r="C296" s="1" t="s">
        <v>8976</v>
      </c>
      <c r="D296" s="3" t="s">
        <v>5615</v>
      </c>
      <c r="E296" s="4">
        <v>41876</v>
      </c>
      <c r="F296" s="3" t="s">
        <v>15</v>
      </c>
      <c r="G296" s="4">
        <v>41876</v>
      </c>
      <c r="H296" s="3" t="s">
        <v>42</v>
      </c>
      <c r="I296" s="2" t="s">
        <v>13</v>
      </c>
      <c r="J296" s="2" t="s">
        <v>12</v>
      </c>
      <c r="K296" s="2" t="s">
        <v>268</v>
      </c>
      <c r="L296" s="19">
        <v>41876.780613425923</v>
      </c>
      <c r="M296" s="2" t="s">
        <v>5151</v>
      </c>
      <c r="N296" s="2" t="s">
        <v>5153</v>
      </c>
      <c r="O296" s="2" t="s">
        <v>5153</v>
      </c>
      <c r="P296" s="2" t="s">
        <v>5151</v>
      </c>
    </row>
    <row r="297" spans="1:16" ht="30">
      <c r="A297" s="14">
        <v>4924</v>
      </c>
      <c r="B297" s="2" t="s">
        <v>8977</v>
      </c>
      <c r="C297" s="1" t="s">
        <v>8978</v>
      </c>
      <c r="D297" s="3" t="s">
        <v>6332</v>
      </c>
      <c r="E297" s="4">
        <v>41876</v>
      </c>
      <c r="F297" s="3" t="s">
        <v>15</v>
      </c>
      <c r="G297" s="4">
        <v>41876</v>
      </c>
      <c r="H297" s="3" t="s">
        <v>40</v>
      </c>
      <c r="I297" s="2" t="s">
        <v>13</v>
      </c>
      <c r="J297" s="2" t="s">
        <v>12</v>
      </c>
      <c r="K297" s="2" t="s">
        <v>268</v>
      </c>
      <c r="L297" s="19">
        <v>41876.701689814814</v>
      </c>
      <c r="M297" s="2" t="s">
        <v>5154</v>
      </c>
      <c r="N297" s="2" t="s">
        <v>5153</v>
      </c>
      <c r="O297" s="2" t="s">
        <v>5153</v>
      </c>
      <c r="P297" s="2" t="s">
        <v>5154</v>
      </c>
    </row>
    <row r="298" spans="1:16" ht="105">
      <c r="A298" s="14">
        <v>4923</v>
      </c>
      <c r="B298" s="2" t="s">
        <v>8979</v>
      </c>
      <c r="C298" s="1" t="s">
        <v>8980</v>
      </c>
      <c r="D298" s="3" t="s">
        <v>355</v>
      </c>
      <c r="E298" s="4">
        <v>41876</v>
      </c>
      <c r="F298" s="3" t="s">
        <v>15</v>
      </c>
      <c r="G298" s="4">
        <v>41876</v>
      </c>
      <c r="H298" s="3" t="s">
        <v>8217</v>
      </c>
      <c r="I298" s="2" t="s">
        <v>13</v>
      </c>
      <c r="J298" s="2" t="s">
        <v>12</v>
      </c>
      <c r="K298" s="2" t="s">
        <v>8286</v>
      </c>
      <c r="L298" s="19">
        <v>41877.536898148152</v>
      </c>
      <c r="M298" s="2" t="s">
        <v>5154</v>
      </c>
      <c r="N298" s="2" t="s">
        <v>5153</v>
      </c>
      <c r="O298" s="2" t="s">
        <v>5153</v>
      </c>
      <c r="P298" s="2" t="s">
        <v>5151</v>
      </c>
    </row>
    <row r="299" spans="1:16" ht="75">
      <c r="A299" s="14">
        <v>4922</v>
      </c>
      <c r="B299" s="2" t="s">
        <v>8981</v>
      </c>
      <c r="C299" s="1" t="s">
        <v>8982</v>
      </c>
      <c r="D299" s="3" t="s">
        <v>182</v>
      </c>
      <c r="E299" s="4">
        <v>41876</v>
      </c>
      <c r="F299" s="3" t="s">
        <v>15</v>
      </c>
      <c r="G299" s="4">
        <v>41876</v>
      </c>
      <c r="H299" s="3" t="s">
        <v>8217</v>
      </c>
      <c r="I299" s="2" t="s">
        <v>13</v>
      </c>
      <c r="J299" s="2" t="s">
        <v>12</v>
      </c>
      <c r="K299" s="2" t="s">
        <v>8286</v>
      </c>
      <c r="L299" s="19">
        <v>41876.607997685183</v>
      </c>
      <c r="M299" s="2" t="s">
        <v>5154</v>
      </c>
      <c r="N299" s="2" t="s">
        <v>5153</v>
      </c>
      <c r="O299" s="2" t="s">
        <v>5153</v>
      </c>
      <c r="P299" s="2" t="s">
        <v>5151</v>
      </c>
    </row>
    <row r="300" spans="1:16" ht="90">
      <c r="A300" s="14">
        <v>4921</v>
      </c>
      <c r="B300" s="2" t="s">
        <v>4690</v>
      </c>
      <c r="C300" s="1" t="s">
        <v>8983</v>
      </c>
      <c r="D300" s="3" t="s">
        <v>2000</v>
      </c>
      <c r="E300" s="4">
        <v>41876</v>
      </c>
      <c r="F300" s="3" t="s">
        <v>15</v>
      </c>
      <c r="G300" s="4">
        <v>41876</v>
      </c>
      <c r="H300" s="3" t="s">
        <v>8217</v>
      </c>
      <c r="I300" s="2" t="s">
        <v>13</v>
      </c>
      <c r="J300" s="2" t="s">
        <v>12</v>
      </c>
      <c r="K300" s="2" t="s">
        <v>8286</v>
      </c>
      <c r="L300" s="19">
        <v>41876.658518518518</v>
      </c>
      <c r="M300" s="2" t="s">
        <v>5154</v>
      </c>
      <c r="N300" s="2" t="s">
        <v>5153</v>
      </c>
      <c r="O300" s="2" t="s">
        <v>5153</v>
      </c>
      <c r="P300" s="2" t="s">
        <v>5151</v>
      </c>
    </row>
    <row r="301" spans="1:16">
      <c r="A301" s="14">
        <v>4920</v>
      </c>
      <c r="B301" s="2" t="s">
        <v>8984</v>
      </c>
      <c r="C301" s="1" t="s">
        <v>8985</v>
      </c>
      <c r="D301" s="3" t="s">
        <v>731</v>
      </c>
      <c r="E301" s="4">
        <v>41873</v>
      </c>
      <c r="F301" s="3" t="s">
        <v>15</v>
      </c>
      <c r="G301" s="4">
        <v>41873</v>
      </c>
      <c r="H301" s="3" t="s">
        <v>42</v>
      </c>
      <c r="I301" s="2" t="s">
        <v>13</v>
      </c>
      <c r="J301" s="2" t="s">
        <v>12</v>
      </c>
      <c r="K301" s="2" t="s">
        <v>268</v>
      </c>
      <c r="L301" s="19">
        <v>41876.464560185188</v>
      </c>
      <c r="M301" s="2" t="s">
        <v>5151</v>
      </c>
      <c r="N301" s="2" t="s">
        <v>5153</v>
      </c>
      <c r="O301" s="2" t="s">
        <v>5153</v>
      </c>
      <c r="P301" s="2" t="s">
        <v>5151</v>
      </c>
    </row>
    <row r="302" spans="1:16">
      <c r="A302" s="14">
        <v>4919</v>
      </c>
      <c r="B302" s="2" t="s">
        <v>8986</v>
      </c>
      <c r="C302" s="1" t="s">
        <v>8987</v>
      </c>
      <c r="D302" s="3" t="s">
        <v>3006</v>
      </c>
      <c r="E302" s="4">
        <v>41876</v>
      </c>
      <c r="F302" s="3" t="s">
        <v>15</v>
      </c>
      <c r="G302" s="4">
        <v>41876</v>
      </c>
      <c r="H302" s="3" t="s">
        <v>204</v>
      </c>
      <c r="I302" s="2" t="s">
        <v>13</v>
      </c>
      <c r="J302" s="2" t="s">
        <v>12</v>
      </c>
      <c r="K302" s="2" t="s">
        <v>268</v>
      </c>
      <c r="L302" s="19">
        <v>41877.451157407406</v>
      </c>
      <c r="M302" s="2" t="s">
        <v>5151</v>
      </c>
      <c r="N302" s="2" t="s">
        <v>5153</v>
      </c>
      <c r="O302" s="2" t="s">
        <v>5153</v>
      </c>
      <c r="P302" s="2" t="s">
        <v>5151</v>
      </c>
    </row>
    <row r="303" spans="1:16">
      <c r="A303" s="14">
        <v>4918</v>
      </c>
      <c r="B303" s="2" t="s">
        <v>8986</v>
      </c>
      <c r="C303" s="1" t="s">
        <v>8987</v>
      </c>
      <c r="D303" s="3" t="s">
        <v>577</v>
      </c>
      <c r="E303" s="4">
        <v>41876</v>
      </c>
      <c r="F303" s="3" t="s">
        <v>15</v>
      </c>
      <c r="G303" s="4">
        <v>41876</v>
      </c>
      <c r="H303" s="3" t="s">
        <v>204</v>
      </c>
      <c r="I303" s="2" t="s">
        <v>13</v>
      </c>
      <c r="J303" s="2" t="s">
        <v>12</v>
      </c>
      <c r="K303" s="2" t="s">
        <v>268</v>
      </c>
      <c r="L303" s="19">
        <v>41877.451261574075</v>
      </c>
      <c r="M303" s="2" t="s">
        <v>5151</v>
      </c>
      <c r="N303" s="2" t="s">
        <v>5153</v>
      </c>
      <c r="O303" s="2" t="s">
        <v>5153</v>
      </c>
      <c r="P303" s="2" t="s">
        <v>5151</v>
      </c>
    </row>
    <row r="304" spans="1:16">
      <c r="A304" s="14">
        <v>4917</v>
      </c>
      <c r="B304" s="2" t="s">
        <v>8988</v>
      </c>
      <c r="C304" s="1" t="s">
        <v>8989</v>
      </c>
      <c r="D304" s="3" t="s">
        <v>950</v>
      </c>
      <c r="E304" s="4">
        <v>41873</v>
      </c>
      <c r="F304" s="3" t="s">
        <v>166</v>
      </c>
      <c r="G304" s="4"/>
      <c r="H304" s="3" t="s">
        <v>56</v>
      </c>
      <c r="I304" s="2" t="s">
        <v>13</v>
      </c>
      <c r="J304" s="2" t="s">
        <v>12</v>
      </c>
      <c r="K304" s="2" t="s">
        <v>268</v>
      </c>
      <c r="L304" s="19">
        <v>41876.443969907406</v>
      </c>
      <c r="M304" s="2" t="s">
        <v>5151</v>
      </c>
      <c r="N304" s="2" t="s">
        <v>5153</v>
      </c>
      <c r="O304" s="2" t="s">
        <v>5153</v>
      </c>
      <c r="P304" s="2" t="s">
        <v>5151</v>
      </c>
    </row>
    <row r="305" spans="1:16" ht="45">
      <c r="A305" s="14">
        <v>4916</v>
      </c>
      <c r="B305" s="2" t="s">
        <v>8990</v>
      </c>
      <c r="C305" s="1" t="s">
        <v>8992</v>
      </c>
      <c r="D305" s="3" t="s">
        <v>8991</v>
      </c>
      <c r="E305" s="4">
        <v>41873</v>
      </c>
      <c r="F305" s="3" t="s">
        <v>15</v>
      </c>
      <c r="G305" s="4">
        <v>41873</v>
      </c>
      <c r="H305" s="3" t="s">
        <v>29</v>
      </c>
      <c r="I305" s="2" t="s">
        <v>13</v>
      </c>
      <c r="J305" s="2" t="s">
        <v>12</v>
      </c>
      <c r="K305" s="2" t="s">
        <v>268</v>
      </c>
      <c r="L305" s="19">
        <v>41876.44195601852</v>
      </c>
      <c r="M305" s="2" t="s">
        <v>5151</v>
      </c>
      <c r="N305" s="2" t="s">
        <v>5153</v>
      </c>
      <c r="O305" s="2" t="s">
        <v>5153</v>
      </c>
      <c r="P305" s="2" t="s">
        <v>5151</v>
      </c>
    </row>
    <row r="306" spans="1:16" ht="45">
      <c r="A306" s="14">
        <v>4915</v>
      </c>
      <c r="B306" s="2" t="s">
        <v>8993</v>
      </c>
      <c r="C306" s="1" t="s">
        <v>8994</v>
      </c>
      <c r="D306" s="3" t="s">
        <v>26</v>
      </c>
      <c r="E306" s="4">
        <v>41873</v>
      </c>
      <c r="F306" s="3" t="s">
        <v>15</v>
      </c>
      <c r="G306" s="4">
        <v>41876</v>
      </c>
      <c r="H306" s="3" t="s">
        <v>204</v>
      </c>
      <c r="I306" s="2" t="s">
        <v>13</v>
      </c>
      <c r="J306" s="2" t="s">
        <v>12</v>
      </c>
      <c r="K306" s="2" t="s">
        <v>268</v>
      </c>
      <c r="L306" s="19">
        <v>41876.441145833334</v>
      </c>
      <c r="M306" s="2" t="s">
        <v>5154</v>
      </c>
      <c r="N306" s="2" t="s">
        <v>5153</v>
      </c>
      <c r="O306" s="2" t="s">
        <v>5153</v>
      </c>
      <c r="P306" s="2" t="s">
        <v>5151</v>
      </c>
    </row>
    <row r="307" spans="1:16" ht="30">
      <c r="A307" s="14">
        <v>4914</v>
      </c>
      <c r="B307" s="2" t="s">
        <v>8995</v>
      </c>
      <c r="C307" s="1" t="s">
        <v>8996</v>
      </c>
      <c r="D307" s="3" t="s">
        <v>1529</v>
      </c>
      <c r="E307" s="4">
        <v>41873</v>
      </c>
      <c r="F307" s="3" t="s">
        <v>15</v>
      </c>
      <c r="G307" s="4">
        <v>41876</v>
      </c>
      <c r="H307" s="3" t="s">
        <v>56</v>
      </c>
      <c r="I307" s="2" t="s">
        <v>13</v>
      </c>
      <c r="J307" s="2" t="s">
        <v>12</v>
      </c>
      <c r="K307" s="2" t="s">
        <v>268</v>
      </c>
      <c r="L307" s="19">
        <v>41876.438611111109</v>
      </c>
      <c r="M307" s="2" t="s">
        <v>5151</v>
      </c>
      <c r="N307" s="2" t="s">
        <v>5153</v>
      </c>
      <c r="O307" s="2" t="s">
        <v>5153</v>
      </c>
      <c r="P307" s="2" t="s">
        <v>5151</v>
      </c>
    </row>
    <row r="308" spans="1:16" ht="60">
      <c r="A308" s="14">
        <v>4913</v>
      </c>
      <c r="B308" s="2" t="s">
        <v>8997</v>
      </c>
      <c r="C308" s="1" t="s">
        <v>8998</v>
      </c>
      <c r="D308" s="3" t="s">
        <v>992</v>
      </c>
      <c r="E308" s="4">
        <v>41876</v>
      </c>
      <c r="F308" s="3" t="s">
        <v>15</v>
      </c>
      <c r="G308" s="4">
        <v>41876</v>
      </c>
      <c r="H308" s="3" t="s">
        <v>19</v>
      </c>
      <c r="I308" s="2" t="s">
        <v>13</v>
      </c>
      <c r="J308" s="2" t="s">
        <v>12</v>
      </c>
      <c r="K308" s="2" t="s">
        <v>268</v>
      </c>
      <c r="L308" s="19">
        <v>41884.399861111109</v>
      </c>
      <c r="M308" s="2" t="s">
        <v>5154</v>
      </c>
      <c r="N308" s="2" t="s">
        <v>5153</v>
      </c>
      <c r="O308" s="2" t="s">
        <v>5153</v>
      </c>
      <c r="P308" s="2" t="s">
        <v>5151</v>
      </c>
    </row>
    <row r="309" spans="1:16" ht="75">
      <c r="A309" s="14">
        <v>4912</v>
      </c>
      <c r="B309" s="2" t="s">
        <v>8999</v>
      </c>
      <c r="C309" s="1" t="s">
        <v>9000</v>
      </c>
      <c r="D309" s="3" t="s">
        <v>731</v>
      </c>
      <c r="E309" s="4">
        <v>41876</v>
      </c>
      <c r="F309" s="3" t="s">
        <v>15</v>
      </c>
      <c r="G309" s="4">
        <v>41876</v>
      </c>
      <c r="H309" s="3" t="s">
        <v>51</v>
      </c>
      <c r="I309" s="2" t="s">
        <v>13</v>
      </c>
      <c r="J309" s="2" t="s">
        <v>12</v>
      </c>
      <c r="K309" s="2" t="s">
        <v>268</v>
      </c>
      <c r="L309" s="19">
        <v>41877.451527777775</v>
      </c>
      <c r="M309" s="2" t="s">
        <v>5154</v>
      </c>
      <c r="N309" s="2" t="s">
        <v>5153</v>
      </c>
      <c r="O309" s="2" t="s">
        <v>5153</v>
      </c>
      <c r="P309" s="2" t="s">
        <v>5151</v>
      </c>
    </row>
    <row r="310" spans="1:16" ht="75">
      <c r="A310" s="14">
        <v>4911</v>
      </c>
      <c r="B310" s="2" t="s">
        <v>9001</v>
      </c>
      <c r="C310" s="1" t="s">
        <v>9002</v>
      </c>
      <c r="D310" s="3" t="s">
        <v>746</v>
      </c>
      <c r="E310" s="4">
        <v>41876</v>
      </c>
      <c r="F310" s="3" t="s">
        <v>15</v>
      </c>
      <c r="G310" s="4">
        <v>41876</v>
      </c>
      <c r="H310" s="3" t="s">
        <v>40</v>
      </c>
      <c r="I310" s="2" t="s">
        <v>13</v>
      </c>
      <c r="J310" s="2" t="s">
        <v>12</v>
      </c>
      <c r="K310" s="2" t="s">
        <v>268</v>
      </c>
      <c r="L310" s="19">
        <v>41877.451631944445</v>
      </c>
      <c r="M310" s="2" t="s">
        <v>5154</v>
      </c>
      <c r="N310" s="2" t="s">
        <v>5153</v>
      </c>
      <c r="O310" s="2" t="s">
        <v>5153</v>
      </c>
      <c r="P310" s="2" t="s">
        <v>5151</v>
      </c>
    </row>
    <row r="311" spans="1:16" ht="30">
      <c r="A311" s="14">
        <v>4910</v>
      </c>
      <c r="B311" s="2" t="s">
        <v>9003</v>
      </c>
      <c r="C311" s="1" t="s">
        <v>7712</v>
      </c>
      <c r="D311" s="3" t="s">
        <v>411</v>
      </c>
      <c r="E311" s="4">
        <v>41876</v>
      </c>
      <c r="F311" s="3" t="s">
        <v>15</v>
      </c>
      <c r="G311" s="4">
        <v>41876</v>
      </c>
      <c r="H311" s="3" t="s">
        <v>6735</v>
      </c>
      <c r="I311" s="2" t="s">
        <v>13</v>
      </c>
      <c r="J311" s="2" t="s">
        <v>12</v>
      </c>
      <c r="K311" s="2" t="s">
        <v>268</v>
      </c>
      <c r="L311" s="19">
        <v>41876.378009259257</v>
      </c>
      <c r="M311" s="2" t="s">
        <v>5154</v>
      </c>
      <c r="N311" s="2" t="s">
        <v>5153</v>
      </c>
      <c r="O311" s="2" t="s">
        <v>5153</v>
      </c>
      <c r="P311" s="2" t="s">
        <v>5151</v>
      </c>
    </row>
    <row r="312" spans="1:16" ht="210">
      <c r="A312" s="14">
        <v>4909</v>
      </c>
      <c r="B312" s="2" t="s">
        <v>9004</v>
      </c>
      <c r="C312" s="1" t="s">
        <v>9005</v>
      </c>
      <c r="D312" s="3" t="s">
        <v>2031</v>
      </c>
      <c r="E312" s="4">
        <v>41876</v>
      </c>
      <c r="F312" s="3" t="s">
        <v>15</v>
      </c>
      <c r="G312" s="4">
        <v>41876</v>
      </c>
      <c r="H312" s="3" t="s">
        <v>8217</v>
      </c>
      <c r="I312" s="2" t="s">
        <v>13</v>
      </c>
      <c r="J312" s="2" t="s">
        <v>12</v>
      </c>
      <c r="K312" s="2" t="s">
        <v>8286</v>
      </c>
      <c r="L312" s="19">
        <v>41877.537372685183</v>
      </c>
      <c r="M312" s="2" t="s">
        <v>5154</v>
      </c>
      <c r="N312" s="2" t="s">
        <v>5153</v>
      </c>
      <c r="O312" s="2" t="s">
        <v>5153</v>
      </c>
      <c r="P312" s="2" t="s">
        <v>5151</v>
      </c>
    </row>
    <row r="313" spans="1:16" ht="165">
      <c r="A313" s="14">
        <v>4908</v>
      </c>
      <c r="B313" s="2" t="s">
        <v>9006</v>
      </c>
      <c r="C313" s="1" t="s">
        <v>9007</v>
      </c>
      <c r="D313" s="3" t="s">
        <v>2031</v>
      </c>
      <c r="E313" s="4">
        <v>41873</v>
      </c>
      <c r="F313" s="3" t="s">
        <v>15</v>
      </c>
      <c r="G313" s="4">
        <v>41876</v>
      </c>
      <c r="H313" s="3" t="s">
        <v>8217</v>
      </c>
      <c r="I313" s="2" t="s">
        <v>13</v>
      </c>
      <c r="J313" s="2" t="s">
        <v>12</v>
      </c>
      <c r="K313" s="2" t="s">
        <v>8286</v>
      </c>
      <c r="L313" s="19">
        <v>41876.393842592595</v>
      </c>
      <c r="M313" s="2" t="s">
        <v>5154</v>
      </c>
      <c r="N313" s="2" t="s">
        <v>5153</v>
      </c>
      <c r="O313" s="2" t="s">
        <v>5153</v>
      </c>
      <c r="P313" s="2" t="s">
        <v>5151</v>
      </c>
    </row>
    <row r="314" spans="1:16">
      <c r="A314" s="14">
        <v>4907</v>
      </c>
      <c r="B314" s="2" t="s">
        <v>4963</v>
      </c>
      <c r="C314" s="1" t="s">
        <v>9009</v>
      </c>
      <c r="D314" s="3" t="s">
        <v>9008</v>
      </c>
      <c r="E314" s="4">
        <v>41873</v>
      </c>
      <c r="F314" s="3" t="s">
        <v>15</v>
      </c>
      <c r="G314" s="4">
        <v>41873</v>
      </c>
      <c r="H314" s="3" t="s">
        <v>54</v>
      </c>
      <c r="I314" s="2" t="s">
        <v>13</v>
      </c>
      <c r="J314" s="2" t="s">
        <v>12</v>
      </c>
      <c r="K314" s="2" t="s">
        <v>268</v>
      </c>
      <c r="L314" s="19">
        <v>41873.583599537036</v>
      </c>
      <c r="M314" s="2" t="s">
        <v>5154</v>
      </c>
      <c r="N314" s="2" t="s">
        <v>5153</v>
      </c>
      <c r="O314" s="2" t="s">
        <v>5153</v>
      </c>
      <c r="P314" s="2" t="s">
        <v>5151</v>
      </c>
    </row>
    <row r="315" spans="1:16" ht="30">
      <c r="A315" s="14">
        <v>4906</v>
      </c>
      <c r="B315" s="2" t="s">
        <v>3693</v>
      </c>
      <c r="C315" s="1" t="s">
        <v>9010</v>
      </c>
      <c r="D315" s="3" t="s">
        <v>389</v>
      </c>
      <c r="E315" s="4">
        <v>41873</v>
      </c>
      <c r="F315" s="3" t="s">
        <v>15</v>
      </c>
      <c r="G315" s="4">
        <v>41873</v>
      </c>
      <c r="H315" s="3" t="s">
        <v>29</v>
      </c>
      <c r="I315" s="2" t="s">
        <v>13</v>
      </c>
      <c r="J315" s="2" t="s">
        <v>12</v>
      </c>
      <c r="K315" s="2" t="s">
        <v>268</v>
      </c>
      <c r="L315" s="19">
        <v>41873.582002314812</v>
      </c>
      <c r="M315" s="2" t="s">
        <v>5154</v>
      </c>
      <c r="N315" s="2" t="s">
        <v>5153</v>
      </c>
      <c r="O315" s="2" t="s">
        <v>5153</v>
      </c>
      <c r="P315" s="2" t="s">
        <v>5151</v>
      </c>
    </row>
    <row r="316" spans="1:16">
      <c r="A316" s="14">
        <v>4905</v>
      </c>
      <c r="B316" s="2" t="s">
        <v>9011</v>
      </c>
      <c r="C316" s="1" t="s">
        <v>9012</v>
      </c>
      <c r="D316" s="3" t="s">
        <v>3417</v>
      </c>
      <c r="E316" s="4">
        <v>41873</v>
      </c>
      <c r="F316" s="3" t="s">
        <v>15</v>
      </c>
      <c r="G316" s="4">
        <v>41873</v>
      </c>
      <c r="H316" s="3" t="s">
        <v>40</v>
      </c>
      <c r="I316" s="2" t="s">
        <v>13</v>
      </c>
      <c r="J316" s="2" t="s">
        <v>12</v>
      </c>
      <c r="K316" s="2" t="s">
        <v>268</v>
      </c>
      <c r="L316" s="19">
        <v>41873.527824074074</v>
      </c>
      <c r="M316" s="2" t="s">
        <v>5151</v>
      </c>
      <c r="N316" s="2" t="s">
        <v>5153</v>
      </c>
      <c r="O316" s="2" t="s">
        <v>5153</v>
      </c>
      <c r="P316" s="2" t="s">
        <v>5154</v>
      </c>
    </row>
    <row r="317" spans="1:16">
      <c r="A317" s="14">
        <v>4904</v>
      </c>
      <c r="B317" s="2" t="s">
        <v>2989</v>
      </c>
      <c r="C317" s="1" t="s">
        <v>9013</v>
      </c>
      <c r="D317" s="3" t="s">
        <v>3270</v>
      </c>
      <c r="E317" s="4">
        <v>41873</v>
      </c>
      <c r="F317" s="3" t="s">
        <v>15</v>
      </c>
      <c r="G317" s="4">
        <v>41873</v>
      </c>
      <c r="H317" s="3" t="s">
        <v>40</v>
      </c>
      <c r="I317" s="2" t="s">
        <v>13</v>
      </c>
      <c r="J317" s="2" t="s">
        <v>12</v>
      </c>
      <c r="K317" s="2" t="s">
        <v>268</v>
      </c>
      <c r="L317" s="19">
        <v>41873.447951388887</v>
      </c>
      <c r="M317" s="2" t="s">
        <v>5151</v>
      </c>
      <c r="N317" s="2" t="s">
        <v>5153</v>
      </c>
      <c r="O317" s="2" t="s">
        <v>5153</v>
      </c>
      <c r="P317" s="2" t="s">
        <v>5154</v>
      </c>
    </row>
    <row r="318" spans="1:16" ht="90">
      <c r="A318" s="14">
        <v>4903</v>
      </c>
      <c r="B318" s="2" t="s">
        <v>9014</v>
      </c>
      <c r="C318" s="1" t="s">
        <v>9015</v>
      </c>
      <c r="D318" s="3" t="s">
        <v>8991</v>
      </c>
      <c r="E318" s="4">
        <v>41873</v>
      </c>
      <c r="F318" s="3" t="s">
        <v>15</v>
      </c>
      <c r="G318" s="4">
        <v>41873</v>
      </c>
      <c r="H318" s="3" t="s">
        <v>6735</v>
      </c>
      <c r="I318" s="2" t="s">
        <v>13</v>
      </c>
      <c r="J318" s="2" t="s">
        <v>12</v>
      </c>
      <c r="K318" s="2" t="s">
        <v>268</v>
      </c>
      <c r="L318" s="19">
        <v>41873.432037037041</v>
      </c>
      <c r="M318" s="2" t="s">
        <v>5154</v>
      </c>
      <c r="N318" s="2" t="s">
        <v>5153</v>
      </c>
      <c r="O318" s="2" t="s">
        <v>5153</v>
      </c>
      <c r="P318" s="2" t="s">
        <v>5151</v>
      </c>
    </row>
    <row r="319" spans="1:16" ht="30">
      <c r="A319" s="14">
        <v>4902</v>
      </c>
      <c r="B319" s="2" t="s">
        <v>8067</v>
      </c>
      <c r="C319" s="1" t="s">
        <v>9016</v>
      </c>
      <c r="D319" s="3" t="s">
        <v>18</v>
      </c>
      <c r="E319" s="4">
        <v>41873</v>
      </c>
      <c r="F319" s="3" t="s">
        <v>15</v>
      </c>
      <c r="G319" s="4">
        <v>41873</v>
      </c>
      <c r="H319" s="3" t="s">
        <v>19</v>
      </c>
      <c r="I319" s="2" t="s">
        <v>13</v>
      </c>
      <c r="J319" s="2" t="s">
        <v>12</v>
      </c>
      <c r="K319" s="2" t="s">
        <v>268</v>
      </c>
      <c r="L319" s="19">
        <v>41876.376006944447</v>
      </c>
      <c r="M319" s="2" t="s">
        <v>5154</v>
      </c>
      <c r="N319" s="2" t="s">
        <v>5153</v>
      </c>
      <c r="O319" s="2" t="s">
        <v>5153</v>
      </c>
      <c r="P319" s="2" t="s">
        <v>5151</v>
      </c>
    </row>
    <row r="320" spans="1:16" ht="45">
      <c r="A320" s="14">
        <v>4901</v>
      </c>
      <c r="B320" s="2" t="s">
        <v>8789</v>
      </c>
      <c r="C320" s="1" t="s">
        <v>8790</v>
      </c>
      <c r="D320" s="3" t="s">
        <v>543</v>
      </c>
      <c r="E320" s="4">
        <v>41872</v>
      </c>
      <c r="F320" s="3" t="s">
        <v>166</v>
      </c>
      <c r="G320" s="4">
        <v>41872</v>
      </c>
      <c r="H320" s="3" t="s">
        <v>50</v>
      </c>
      <c r="I320" s="2" t="s">
        <v>13</v>
      </c>
      <c r="J320" s="2" t="s">
        <v>12</v>
      </c>
      <c r="K320" s="2" t="s">
        <v>268</v>
      </c>
      <c r="L320" s="19">
        <v>41872.806701388887</v>
      </c>
      <c r="M320" s="2" t="s">
        <v>5154</v>
      </c>
      <c r="N320" s="2" t="s">
        <v>5153</v>
      </c>
      <c r="O320" s="2" t="s">
        <v>5153</v>
      </c>
      <c r="P320" s="2" t="s">
        <v>5151</v>
      </c>
    </row>
    <row r="321" spans="1:16" ht="45">
      <c r="A321" s="14">
        <v>4900</v>
      </c>
      <c r="B321" s="2" t="s">
        <v>8791</v>
      </c>
      <c r="C321" s="1" t="s">
        <v>8792</v>
      </c>
      <c r="D321" s="3" t="s">
        <v>861</v>
      </c>
      <c r="E321" s="4">
        <v>41872</v>
      </c>
      <c r="F321" s="3" t="s">
        <v>15</v>
      </c>
      <c r="G321" s="4">
        <v>41872</v>
      </c>
      <c r="H321" s="3" t="s">
        <v>48</v>
      </c>
      <c r="I321" s="2" t="s">
        <v>13</v>
      </c>
      <c r="J321" s="2" t="s">
        <v>12</v>
      </c>
      <c r="K321" s="2" t="s">
        <v>268</v>
      </c>
      <c r="L321" s="19">
        <v>41877.604594907411</v>
      </c>
      <c r="M321" s="2" t="s">
        <v>5154</v>
      </c>
      <c r="N321" s="2" t="s">
        <v>5153</v>
      </c>
      <c r="O321" s="2" t="s">
        <v>5153</v>
      </c>
      <c r="P321" s="2" t="s">
        <v>5151</v>
      </c>
    </row>
    <row r="322" spans="1:16" ht="75">
      <c r="A322" s="14">
        <v>4899</v>
      </c>
      <c r="B322" s="2" t="s">
        <v>8793</v>
      </c>
      <c r="C322" s="1" t="s">
        <v>8795</v>
      </c>
      <c r="D322" s="3" t="s">
        <v>8794</v>
      </c>
      <c r="E322" s="4">
        <v>41872</v>
      </c>
      <c r="F322" s="3" t="s">
        <v>15</v>
      </c>
      <c r="G322" s="4">
        <v>41872</v>
      </c>
      <c r="H322" s="3" t="s">
        <v>54</v>
      </c>
      <c r="I322" s="2" t="s">
        <v>13</v>
      </c>
      <c r="J322" s="2" t="s">
        <v>12</v>
      </c>
      <c r="K322" s="2" t="s">
        <v>268</v>
      </c>
      <c r="L322" s="19">
        <v>41872.801979166667</v>
      </c>
      <c r="M322" s="2" t="s">
        <v>5154</v>
      </c>
      <c r="N322" s="2" t="s">
        <v>5153</v>
      </c>
      <c r="O322" s="2" t="s">
        <v>5153</v>
      </c>
      <c r="P322" s="2" t="s">
        <v>5151</v>
      </c>
    </row>
    <row r="323" spans="1:16">
      <c r="A323" s="14">
        <v>4898</v>
      </c>
      <c r="B323" s="2" t="s">
        <v>8796</v>
      </c>
      <c r="C323" s="1" t="s">
        <v>8797</v>
      </c>
      <c r="D323" s="3" t="s">
        <v>6843</v>
      </c>
      <c r="E323" s="4">
        <v>41872</v>
      </c>
      <c r="F323" s="3" t="s">
        <v>15</v>
      </c>
      <c r="G323" s="4">
        <v>41872</v>
      </c>
      <c r="H323" s="3" t="s">
        <v>54</v>
      </c>
      <c r="I323" s="2" t="s">
        <v>13</v>
      </c>
      <c r="J323" s="2" t="s">
        <v>12</v>
      </c>
      <c r="K323" s="2" t="s">
        <v>268</v>
      </c>
      <c r="L323" s="19">
        <v>41872.795451388891</v>
      </c>
      <c r="M323" s="2" t="s">
        <v>5154</v>
      </c>
      <c r="N323" s="2" t="s">
        <v>5153</v>
      </c>
      <c r="O323" s="2" t="s">
        <v>5153</v>
      </c>
      <c r="P323" s="2" t="s">
        <v>5151</v>
      </c>
    </row>
    <row r="324" spans="1:16" ht="60">
      <c r="A324" s="14">
        <v>4897</v>
      </c>
      <c r="B324" s="2" t="s">
        <v>8798</v>
      </c>
      <c r="C324" s="1" t="s">
        <v>8799</v>
      </c>
      <c r="D324" s="3" t="s">
        <v>6570</v>
      </c>
      <c r="E324" s="4">
        <v>41872</v>
      </c>
      <c r="F324" s="3" t="s">
        <v>15</v>
      </c>
      <c r="G324" s="4">
        <v>41876</v>
      </c>
      <c r="H324" s="3" t="s">
        <v>56</v>
      </c>
      <c r="I324" s="2" t="s">
        <v>13</v>
      </c>
      <c r="J324" s="2" t="s">
        <v>12</v>
      </c>
      <c r="K324" s="2" t="s">
        <v>268</v>
      </c>
      <c r="L324" s="19">
        <v>41876.703055555554</v>
      </c>
      <c r="M324" s="2" t="s">
        <v>5151</v>
      </c>
      <c r="N324" s="2" t="s">
        <v>5153</v>
      </c>
      <c r="O324" s="2" t="s">
        <v>5153</v>
      </c>
      <c r="P324" s="2" t="s">
        <v>5151</v>
      </c>
    </row>
    <row r="325" spans="1:16" ht="30">
      <c r="A325" s="14">
        <v>4896</v>
      </c>
      <c r="B325" s="2" t="s">
        <v>8800</v>
      </c>
      <c r="C325" s="1" t="s">
        <v>8801</v>
      </c>
      <c r="D325" s="3" t="s">
        <v>2701</v>
      </c>
      <c r="E325" s="4">
        <v>41872</v>
      </c>
      <c r="F325" s="3" t="s">
        <v>15</v>
      </c>
      <c r="G325" s="4">
        <v>41872</v>
      </c>
      <c r="H325" s="3" t="s">
        <v>40</v>
      </c>
      <c r="I325" s="2" t="s">
        <v>13</v>
      </c>
      <c r="J325" s="2" t="s">
        <v>12</v>
      </c>
      <c r="K325" s="2" t="s">
        <v>268</v>
      </c>
      <c r="L325" s="19">
        <v>41872.725590277776</v>
      </c>
      <c r="M325" s="2" t="s">
        <v>5154</v>
      </c>
      <c r="N325" s="2" t="s">
        <v>5153</v>
      </c>
      <c r="O325" s="2" t="s">
        <v>5153</v>
      </c>
      <c r="P325" s="2" t="s">
        <v>5151</v>
      </c>
    </row>
    <row r="326" spans="1:16">
      <c r="A326" s="14">
        <v>4895</v>
      </c>
      <c r="B326" s="2" t="s">
        <v>8802</v>
      </c>
      <c r="C326" s="1" t="s">
        <v>8803</v>
      </c>
      <c r="D326" s="3" t="s">
        <v>8192</v>
      </c>
      <c r="E326" s="4">
        <v>41872</v>
      </c>
      <c r="F326" s="3" t="s">
        <v>15</v>
      </c>
      <c r="G326" s="4">
        <v>41872</v>
      </c>
      <c r="H326" s="3" t="s">
        <v>54</v>
      </c>
      <c r="I326" s="2" t="s">
        <v>13</v>
      </c>
      <c r="J326" s="2" t="s">
        <v>12</v>
      </c>
      <c r="K326" s="2" t="s">
        <v>268</v>
      </c>
      <c r="L326" s="19">
        <v>41872.72378472222</v>
      </c>
      <c r="M326" s="2" t="s">
        <v>5154</v>
      </c>
      <c r="N326" s="2" t="s">
        <v>5153</v>
      </c>
      <c r="O326" s="2" t="s">
        <v>5153</v>
      </c>
      <c r="P326" s="2" t="s">
        <v>5151</v>
      </c>
    </row>
    <row r="327" spans="1:16" ht="75">
      <c r="A327" s="14">
        <v>4894</v>
      </c>
      <c r="B327" s="2" t="s">
        <v>8804</v>
      </c>
      <c r="C327" s="1" t="s">
        <v>8805</v>
      </c>
      <c r="D327" s="3" t="s">
        <v>3815</v>
      </c>
      <c r="E327" s="4">
        <v>41872</v>
      </c>
      <c r="F327" s="3" t="s">
        <v>15</v>
      </c>
      <c r="G327" s="4">
        <v>41872</v>
      </c>
      <c r="H327" s="3" t="s">
        <v>51</v>
      </c>
      <c r="I327" s="2" t="s">
        <v>13</v>
      </c>
      <c r="J327" s="2" t="s">
        <v>12</v>
      </c>
      <c r="K327" s="2" t="s">
        <v>268</v>
      </c>
      <c r="L327" s="19">
        <v>41872.706932870373</v>
      </c>
      <c r="M327" s="2" t="s">
        <v>5151</v>
      </c>
      <c r="N327" s="2" t="s">
        <v>5153</v>
      </c>
      <c r="O327" s="2" t="s">
        <v>5153</v>
      </c>
      <c r="P327" s="2" t="s">
        <v>5151</v>
      </c>
    </row>
    <row r="328" spans="1:16" ht="90">
      <c r="A328" s="14">
        <v>4893</v>
      </c>
      <c r="B328" s="2" t="s">
        <v>8806</v>
      </c>
      <c r="C328" s="1" t="s">
        <v>8807</v>
      </c>
      <c r="D328" s="3" t="s">
        <v>2031</v>
      </c>
      <c r="E328" s="4">
        <v>41872</v>
      </c>
      <c r="F328" s="3" t="s">
        <v>15</v>
      </c>
      <c r="G328" s="4">
        <v>41872</v>
      </c>
      <c r="H328" s="3" t="s">
        <v>8217</v>
      </c>
      <c r="I328" s="2" t="s">
        <v>13</v>
      </c>
      <c r="J328" s="2" t="s">
        <v>12</v>
      </c>
      <c r="K328" s="2" t="s">
        <v>8286</v>
      </c>
      <c r="L328" s="19">
        <v>41873.644305555557</v>
      </c>
      <c r="M328" s="2" t="s">
        <v>5154</v>
      </c>
      <c r="N328" s="2" t="s">
        <v>5153</v>
      </c>
      <c r="O328" s="2" t="s">
        <v>5153</v>
      </c>
      <c r="P328" s="2" t="s">
        <v>5151</v>
      </c>
    </row>
    <row r="329" spans="1:16" ht="75">
      <c r="A329" s="14">
        <v>4892</v>
      </c>
      <c r="B329" s="2" t="s">
        <v>8808</v>
      </c>
      <c r="C329" s="1" t="s">
        <v>8809</v>
      </c>
      <c r="D329" s="3" t="s">
        <v>3815</v>
      </c>
      <c r="E329" s="4">
        <v>41872</v>
      </c>
      <c r="F329" s="3" t="s">
        <v>15</v>
      </c>
      <c r="G329" s="4">
        <v>41872</v>
      </c>
      <c r="H329" s="3" t="s">
        <v>19</v>
      </c>
      <c r="I329" s="2" t="s">
        <v>13</v>
      </c>
      <c r="J329" s="2" t="s">
        <v>12</v>
      </c>
      <c r="K329" s="2" t="s">
        <v>268</v>
      </c>
      <c r="L329" s="19">
        <v>41876.372812499998</v>
      </c>
      <c r="M329" s="2" t="s">
        <v>5151</v>
      </c>
      <c r="N329" s="2" t="s">
        <v>5153</v>
      </c>
      <c r="O329" s="2" t="s">
        <v>5153</v>
      </c>
      <c r="P329" s="2" t="s">
        <v>5151</v>
      </c>
    </row>
    <row r="330" spans="1:16" ht="30">
      <c r="A330" s="14">
        <v>4891</v>
      </c>
      <c r="B330" s="2" t="s">
        <v>5331</v>
      </c>
      <c r="C330" s="1" t="s">
        <v>8810</v>
      </c>
      <c r="D330" s="3" t="s">
        <v>4735</v>
      </c>
      <c r="E330" s="4">
        <v>41872</v>
      </c>
      <c r="F330" s="3" t="s">
        <v>15</v>
      </c>
      <c r="G330" s="4">
        <v>41872</v>
      </c>
      <c r="H330" s="3" t="s">
        <v>19</v>
      </c>
      <c r="I330" s="2" t="s">
        <v>13</v>
      </c>
      <c r="J330" s="2" t="s">
        <v>12</v>
      </c>
      <c r="K330" s="2" t="s">
        <v>268</v>
      </c>
      <c r="L330" s="19">
        <v>41876.420659722222</v>
      </c>
      <c r="M330" s="2" t="s">
        <v>5154</v>
      </c>
      <c r="N330" s="2" t="s">
        <v>5153</v>
      </c>
      <c r="O330" s="2" t="s">
        <v>5153</v>
      </c>
      <c r="P330" s="2" t="s">
        <v>5151</v>
      </c>
    </row>
    <row r="331" spans="1:16">
      <c r="A331" s="14">
        <v>4890</v>
      </c>
      <c r="B331" s="2" t="s">
        <v>8811</v>
      </c>
      <c r="C331" s="1" t="s">
        <v>8812</v>
      </c>
      <c r="D331" s="3" t="s">
        <v>586</v>
      </c>
      <c r="E331" s="4">
        <v>41872</v>
      </c>
      <c r="F331" s="3" t="s">
        <v>15</v>
      </c>
      <c r="G331" s="4">
        <v>41872</v>
      </c>
      <c r="H331" s="3" t="s">
        <v>55</v>
      </c>
      <c r="I331" s="2" t="s">
        <v>13</v>
      </c>
      <c r="J331" s="2" t="s">
        <v>12</v>
      </c>
      <c r="K331" s="2" t="s">
        <v>268</v>
      </c>
      <c r="L331" s="19">
        <v>41883.714837962965</v>
      </c>
      <c r="M331" s="2" t="s">
        <v>5154</v>
      </c>
      <c r="N331" s="2" t="s">
        <v>5153</v>
      </c>
      <c r="O331" s="2" t="s">
        <v>5153</v>
      </c>
      <c r="P331" s="2" t="s">
        <v>5151</v>
      </c>
    </row>
    <row r="332" spans="1:16" ht="45">
      <c r="A332" s="14">
        <v>4889</v>
      </c>
      <c r="B332" s="2" t="s">
        <v>8813</v>
      </c>
      <c r="C332" s="1" t="s">
        <v>8814</v>
      </c>
      <c r="D332" s="3" t="s">
        <v>561</v>
      </c>
      <c r="E332" s="4">
        <v>41872</v>
      </c>
      <c r="F332" s="3" t="s">
        <v>15</v>
      </c>
      <c r="G332" s="4">
        <v>41872</v>
      </c>
      <c r="H332" s="3" t="s">
        <v>6733</v>
      </c>
      <c r="I332" s="2" t="s">
        <v>13</v>
      </c>
      <c r="J332" s="2" t="s">
        <v>12</v>
      </c>
      <c r="K332" s="2" t="s">
        <v>268</v>
      </c>
      <c r="L332" s="19">
        <v>41872.569618055553</v>
      </c>
      <c r="M332" s="2" t="s">
        <v>5154</v>
      </c>
      <c r="N332" s="2" t="s">
        <v>5153</v>
      </c>
      <c r="O332" s="2" t="s">
        <v>5153</v>
      </c>
      <c r="P332" s="2" t="s">
        <v>5151</v>
      </c>
    </row>
    <row r="333" spans="1:16" ht="30">
      <c r="A333" s="14">
        <v>4888</v>
      </c>
      <c r="B333" s="2" t="s">
        <v>8815</v>
      </c>
      <c r="C333" s="1" t="s">
        <v>8816</v>
      </c>
      <c r="D333" s="3" t="s">
        <v>215</v>
      </c>
      <c r="E333" s="4">
        <v>41872</v>
      </c>
      <c r="F333" s="3" t="s">
        <v>15</v>
      </c>
      <c r="G333" s="4">
        <v>41872</v>
      </c>
      <c r="H333" s="3" t="s">
        <v>54</v>
      </c>
      <c r="I333" s="2" t="s">
        <v>13</v>
      </c>
      <c r="J333" s="2" t="s">
        <v>12</v>
      </c>
      <c r="K333" s="2" t="s">
        <v>268</v>
      </c>
      <c r="L333" s="19">
        <v>41873.529467592591</v>
      </c>
      <c r="M333" s="2" t="s">
        <v>5154</v>
      </c>
      <c r="N333" s="2" t="s">
        <v>5153</v>
      </c>
      <c r="O333" s="2" t="s">
        <v>5153</v>
      </c>
      <c r="P333" s="2" t="s">
        <v>5151</v>
      </c>
    </row>
    <row r="334" spans="1:16">
      <c r="A334" s="14">
        <v>4887</v>
      </c>
      <c r="B334" s="2" t="s">
        <v>8817</v>
      </c>
      <c r="C334" s="1" t="s">
        <v>8818</v>
      </c>
      <c r="D334" s="3" t="s">
        <v>586</v>
      </c>
      <c r="E334" s="4">
        <v>41872</v>
      </c>
      <c r="F334" s="3" t="s">
        <v>15</v>
      </c>
      <c r="G334" s="4">
        <v>41872</v>
      </c>
      <c r="H334" s="3" t="s">
        <v>54</v>
      </c>
      <c r="I334" s="2" t="s">
        <v>13</v>
      </c>
      <c r="J334" s="2" t="s">
        <v>12</v>
      </c>
      <c r="K334" s="2" t="s">
        <v>268</v>
      </c>
      <c r="L334" s="19">
        <v>41872.368391203701</v>
      </c>
      <c r="M334" s="2" t="s">
        <v>5151</v>
      </c>
      <c r="N334" s="2" t="s">
        <v>5153</v>
      </c>
      <c r="O334" s="2" t="s">
        <v>5153</v>
      </c>
      <c r="P334" s="2" t="s">
        <v>5151</v>
      </c>
    </row>
    <row r="335" spans="1:16" ht="30">
      <c r="A335" s="14">
        <v>4886</v>
      </c>
      <c r="B335" s="2" t="s">
        <v>4099</v>
      </c>
      <c r="C335" s="1" t="s">
        <v>8819</v>
      </c>
      <c r="D335" s="3" t="s">
        <v>2701</v>
      </c>
      <c r="E335" s="4">
        <v>41871</v>
      </c>
      <c r="F335" s="3" t="s">
        <v>15</v>
      </c>
      <c r="G335" s="4">
        <v>41871</v>
      </c>
      <c r="H335" s="3" t="s">
        <v>40</v>
      </c>
      <c r="I335" s="2" t="s">
        <v>13</v>
      </c>
      <c r="J335" s="2" t="s">
        <v>12</v>
      </c>
      <c r="K335" s="2" t="s">
        <v>268</v>
      </c>
      <c r="L335" s="19">
        <v>41871.841168981482</v>
      </c>
      <c r="M335" s="2" t="s">
        <v>5154</v>
      </c>
      <c r="N335" s="2" t="s">
        <v>5153</v>
      </c>
      <c r="O335" s="2" t="s">
        <v>5153</v>
      </c>
      <c r="P335" s="2" t="s">
        <v>5151</v>
      </c>
    </row>
    <row r="336" spans="1:16" ht="75">
      <c r="A336" s="14">
        <v>4885</v>
      </c>
      <c r="B336" s="2" t="s">
        <v>8820</v>
      </c>
      <c r="C336" s="1" t="s">
        <v>8821</v>
      </c>
      <c r="D336" s="3" t="s">
        <v>488</v>
      </c>
      <c r="E336" s="4">
        <v>41871</v>
      </c>
      <c r="F336" s="3" t="s">
        <v>15</v>
      </c>
      <c r="G336" s="4">
        <v>41871</v>
      </c>
      <c r="H336" s="3" t="s">
        <v>42</v>
      </c>
      <c r="I336" s="2" t="s">
        <v>13</v>
      </c>
      <c r="J336" s="2" t="s">
        <v>12</v>
      </c>
      <c r="K336" s="2" t="s">
        <v>268</v>
      </c>
      <c r="L336" s="19">
        <v>41872.569780092592</v>
      </c>
      <c r="M336" s="2" t="s">
        <v>5151</v>
      </c>
      <c r="N336" s="2" t="s">
        <v>5153</v>
      </c>
      <c r="O336" s="2" t="s">
        <v>5153</v>
      </c>
      <c r="P336" s="2" t="s">
        <v>5151</v>
      </c>
    </row>
    <row r="337" spans="1:16" ht="105">
      <c r="A337" s="14">
        <v>4884</v>
      </c>
      <c r="B337" s="2" t="s">
        <v>8822</v>
      </c>
      <c r="C337" s="1" t="s">
        <v>8823</v>
      </c>
      <c r="D337" s="3" t="s">
        <v>8421</v>
      </c>
      <c r="E337" s="4">
        <v>41871</v>
      </c>
      <c r="F337" s="3" t="s">
        <v>15</v>
      </c>
      <c r="G337" s="4">
        <v>41871</v>
      </c>
      <c r="H337" s="3" t="s">
        <v>51</v>
      </c>
      <c r="I337" s="2" t="s">
        <v>13</v>
      </c>
      <c r="J337" s="2" t="s">
        <v>12</v>
      </c>
      <c r="K337" s="2" t="s">
        <v>268</v>
      </c>
      <c r="L337" s="19">
        <v>41871.82167824074</v>
      </c>
      <c r="M337" s="2" t="s">
        <v>5151</v>
      </c>
      <c r="N337" s="2" t="s">
        <v>5153</v>
      </c>
      <c r="O337" s="2" t="s">
        <v>5153</v>
      </c>
      <c r="P337" s="2" t="s">
        <v>5151</v>
      </c>
    </row>
    <row r="338" spans="1:16" ht="45">
      <c r="A338" s="14">
        <v>4883</v>
      </c>
      <c r="B338" s="2" t="s">
        <v>4963</v>
      </c>
      <c r="C338" s="1" t="s">
        <v>8825</v>
      </c>
      <c r="D338" s="3" t="s">
        <v>8824</v>
      </c>
      <c r="E338" s="4">
        <v>41871</v>
      </c>
      <c r="F338" s="3" t="s">
        <v>15</v>
      </c>
      <c r="G338" s="4">
        <v>41871</v>
      </c>
      <c r="H338" s="3" t="s">
        <v>54</v>
      </c>
      <c r="I338" s="2" t="s">
        <v>13</v>
      </c>
      <c r="J338" s="2" t="s">
        <v>12</v>
      </c>
      <c r="K338" s="2" t="s">
        <v>268</v>
      </c>
      <c r="L338" s="19">
        <v>41871.816111111111</v>
      </c>
      <c r="M338" s="2" t="s">
        <v>5154</v>
      </c>
      <c r="N338" s="2" t="s">
        <v>5153</v>
      </c>
      <c r="O338" s="2" t="s">
        <v>5153</v>
      </c>
      <c r="P338" s="2" t="s">
        <v>5151</v>
      </c>
    </row>
    <row r="339" spans="1:16" ht="30">
      <c r="A339" s="14">
        <v>4882</v>
      </c>
      <c r="B339" s="2" t="s">
        <v>8826</v>
      </c>
      <c r="C339" s="1" t="s">
        <v>8828</v>
      </c>
      <c r="D339" s="3" t="s">
        <v>8827</v>
      </c>
      <c r="E339" s="4">
        <v>41871</v>
      </c>
      <c r="F339" s="3" t="s">
        <v>15</v>
      </c>
      <c r="G339" s="4">
        <v>41871</v>
      </c>
      <c r="H339" s="3" t="s">
        <v>54</v>
      </c>
      <c r="I339" s="2" t="s">
        <v>13</v>
      </c>
      <c r="J339" s="2" t="s">
        <v>12</v>
      </c>
      <c r="K339" s="2" t="s">
        <v>268</v>
      </c>
      <c r="L339" s="19">
        <v>41871.804756944446</v>
      </c>
      <c r="M339" s="2" t="s">
        <v>5154</v>
      </c>
      <c r="N339" s="2" t="s">
        <v>5153</v>
      </c>
      <c r="O339" s="2" t="s">
        <v>5153</v>
      </c>
      <c r="P339" s="2" t="s">
        <v>5151</v>
      </c>
    </row>
    <row r="340" spans="1:16" ht="30">
      <c r="A340" s="14">
        <v>4881</v>
      </c>
      <c r="B340" s="2" t="s">
        <v>8829</v>
      </c>
      <c r="C340" s="1" t="s">
        <v>8830</v>
      </c>
      <c r="D340" s="3" t="s">
        <v>2701</v>
      </c>
      <c r="E340" s="4">
        <v>41871</v>
      </c>
      <c r="F340" s="3" t="s">
        <v>15</v>
      </c>
      <c r="G340" s="4">
        <v>41871</v>
      </c>
      <c r="H340" s="3" t="s">
        <v>40</v>
      </c>
      <c r="I340" s="2" t="s">
        <v>13</v>
      </c>
      <c r="J340" s="2" t="s">
        <v>12</v>
      </c>
      <c r="K340" s="2" t="s">
        <v>268</v>
      </c>
      <c r="L340" s="19">
        <v>41871.769699074073</v>
      </c>
      <c r="M340" s="2" t="s">
        <v>5154</v>
      </c>
      <c r="N340" s="2" t="s">
        <v>5153</v>
      </c>
      <c r="O340" s="2" t="s">
        <v>5153</v>
      </c>
      <c r="P340" s="2" t="s">
        <v>5151</v>
      </c>
    </row>
    <row r="341" spans="1:16" ht="45">
      <c r="A341" s="14">
        <v>4880</v>
      </c>
      <c r="B341" s="2" t="s">
        <v>8831</v>
      </c>
      <c r="C341" s="1" t="s">
        <v>8832</v>
      </c>
      <c r="D341" s="3" t="s">
        <v>1179</v>
      </c>
      <c r="E341" s="4">
        <v>41871</v>
      </c>
      <c r="F341" s="3" t="s">
        <v>15</v>
      </c>
      <c r="G341" s="4">
        <v>41871</v>
      </c>
      <c r="H341" s="3" t="s">
        <v>51</v>
      </c>
      <c r="I341" s="2" t="s">
        <v>13</v>
      </c>
      <c r="J341" s="2" t="s">
        <v>12</v>
      </c>
      <c r="K341" s="2" t="s">
        <v>268</v>
      </c>
      <c r="L341" s="19">
        <v>41871.763611111113</v>
      </c>
      <c r="M341" s="2" t="s">
        <v>5154</v>
      </c>
      <c r="N341" s="2" t="s">
        <v>5153</v>
      </c>
      <c r="O341" s="2" t="s">
        <v>5153</v>
      </c>
      <c r="P341" s="2" t="s">
        <v>5151</v>
      </c>
    </row>
    <row r="342" spans="1:16" ht="30">
      <c r="A342" s="14">
        <v>4879</v>
      </c>
      <c r="B342" s="2" t="s">
        <v>8833</v>
      </c>
      <c r="C342" s="1" t="s">
        <v>8834</v>
      </c>
      <c r="D342" s="3" t="s">
        <v>1864</v>
      </c>
      <c r="E342" s="4">
        <v>41871</v>
      </c>
      <c r="F342" s="3" t="s">
        <v>15</v>
      </c>
      <c r="G342" s="4">
        <v>41871</v>
      </c>
      <c r="H342" s="3" t="s">
        <v>19</v>
      </c>
      <c r="I342" s="2" t="s">
        <v>13</v>
      </c>
      <c r="J342" s="2" t="s">
        <v>12</v>
      </c>
      <c r="K342" s="2" t="s">
        <v>268</v>
      </c>
      <c r="L342" s="19">
        <v>41876.373888888891</v>
      </c>
      <c r="M342" s="2" t="s">
        <v>5154</v>
      </c>
      <c r="N342" s="2" t="s">
        <v>5153</v>
      </c>
      <c r="O342" s="2" t="s">
        <v>5153</v>
      </c>
      <c r="P342" s="2" t="s">
        <v>5151</v>
      </c>
    </row>
    <row r="343" spans="1:16" ht="45">
      <c r="A343" s="14">
        <v>4878</v>
      </c>
      <c r="B343" s="2" t="s">
        <v>5765</v>
      </c>
      <c r="C343" s="1" t="s">
        <v>8836</v>
      </c>
      <c r="D343" s="3" t="s">
        <v>8835</v>
      </c>
      <c r="E343" s="4">
        <v>41871</v>
      </c>
      <c r="F343" s="3" t="s">
        <v>15</v>
      </c>
      <c r="G343" s="4">
        <v>41871</v>
      </c>
      <c r="H343" s="3" t="s">
        <v>40</v>
      </c>
      <c r="I343" s="2" t="s">
        <v>13</v>
      </c>
      <c r="J343" s="2" t="s">
        <v>12</v>
      </c>
      <c r="K343" s="2" t="s">
        <v>268</v>
      </c>
      <c r="L343" s="19">
        <v>41871.751793981479</v>
      </c>
      <c r="M343" s="2" t="s">
        <v>5154</v>
      </c>
      <c r="N343" s="2" t="s">
        <v>5153</v>
      </c>
      <c r="O343" s="2" t="s">
        <v>5153</v>
      </c>
      <c r="P343" s="2" t="s">
        <v>5151</v>
      </c>
    </row>
    <row r="344" spans="1:16" ht="45">
      <c r="A344" s="14">
        <v>4877</v>
      </c>
      <c r="B344" s="2" t="s">
        <v>8837</v>
      </c>
      <c r="C344" s="1" t="s">
        <v>8838</v>
      </c>
      <c r="D344" s="3" t="s">
        <v>1763</v>
      </c>
      <c r="E344" s="4">
        <v>41871</v>
      </c>
      <c r="F344" s="3" t="s">
        <v>15</v>
      </c>
      <c r="G344" s="4">
        <v>41871</v>
      </c>
      <c r="H344" s="3" t="s">
        <v>19</v>
      </c>
      <c r="I344" s="2" t="s">
        <v>13</v>
      </c>
      <c r="J344" s="2" t="s">
        <v>12</v>
      </c>
      <c r="K344" s="2" t="s">
        <v>268</v>
      </c>
      <c r="L344" s="19">
        <v>41871.750648148147</v>
      </c>
      <c r="M344" s="2" t="s">
        <v>5154</v>
      </c>
      <c r="N344" s="2" t="s">
        <v>5153</v>
      </c>
      <c r="O344" s="2" t="s">
        <v>5153</v>
      </c>
      <c r="P344" s="2" t="s">
        <v>5151</v>
      </c>
    </row>
    <row r="345" spans="1:16" ht="60">
      <c r="A345" s="14">
        <v>4876</v>
      </c>
      <c r="B345" s="2" t="s">
        <v>8839</v>
      </c>
      <c r="C345" s="1" t="s">
        <v>8841</v>
      </c>
      <c r="D345" s="3" t="s">
        <v>8840</v>
      </c>
      <c r="E345" s="4">
        <v>41871</v>
      </c>
      <c r="F345" s="3" t="s">
        <v>15</v>
      </c>
      <c r="G345" s="4">
        <v>41871</v>
      </c>
      <c r="H345" s="3" t="s">
        <v>51</v>
      </c>
      <c r="I345" s="2" t="s">
        <v>13</v>
      </c>
      <c r="J345" s="2" t="s">
        <v>12</v>
      </c>
      <c r="K345" s="2" t="s">
        <v>268</v>
      </c>
      <c r="L345" s="19">
        <v>41871.747754629629</v>
      </c>
      <c r="M345" s="2" t="s">
        <v>5154</v>
      </c>
      <c r="N345" s="2" t="s">
        <v>5153</v>
      </c>
      <c r="O345" s="2" t="s">
        <v>5153</v>
      </c>
      <c r="P345" s="2" t="s">
        <v>5151</v>
      </c>
    </row>
    <row r="346" spans="1:16" ht="30">
      <c r="A346" s="14">
        <v>4875</v>
      </c>
      <c r="B346" s="2" t="s">
        <v>8842</v>
      </c>
      <c r="C346" s="1" t="s">
        <v>8843</v>
      </c>
      <c r="D346" s="3" t="s">
        <v>1179</v>
      </c>
      <c r="E346" s="4">
        <v>41871</v>
      </c>
      <c r="F346" s="3" t="s">
        <v>15</v>
      </c>
      <c r="G346" s="4">
        <v>41871</v>
      </c>
      <c r="H346" s="3" t="s">
        <v>45</v>
      </c>
      <c r="I346" s="2" t="s">
        <v>13</v>
      </c>
      <c r="J346" s="2" t="s">
        <v>12</v>
      </c>
      <c r="K346" s="2" t="s">
        <v>268</v>
      </c>
      <c r="L346" s="19">
        <v>41871.745115740741</v>
      </c>
      <c r="M346" s="2" t="s">
        <v>5151</v>
      </c>
      <c r="N346" s="2" t="s">
        <v>5153</v>
      </c>
      <c r="O346" s="2" t="s">
        <v>5153</v>
      </c>
      <c r="P346" s="2" t="s">
        <v>5151</v>
      </c>
    </row>
    <row r="347" spans="1:16" ht="105">
      <c r="A347" s="14">
        <v>4874</v>
      </c>
      <c r="B347" s="2" t="s">
        <v>8844</v>
      </c>
      <c r="C347" s="1" t="s">
        <v>9166</v>
      </c>
      <c r="D347" s="3" t="s">
        <v>291</v>
      </c>
      <c r="E347" s="4">
        <v>41871</v>
      </c>
      <c r="F347" s="3" t="s">
        <v>102</v>
      </c>
      <c r="G347" s="4">
        <v>41871</v>
      </c>
      <c r="H347" s="3" t="s">
        <v>8217</v>
      </c>
      <c r="I347" s="2" t="s">
        <v>13</v>
      </c>
      <c r="J347" s="2" t="s">
        <v>12</v>
      </c>
      <c r="K347" s="2" t="s">
        <v>8286</v>
      </c>
      <c r="L347" s="19">
        <v>41878.749131944445</v>
      </c>
      <c r="M347" s="2" t="s">
        <v>5154</v>
      </c>
      <c r="N347" s="2" t="s">
        <v>5153</v>
      </c>
      <c r="O347" s="2" t="s">
        <v>5153</v>
      </c>
      <c r="P347" s="2" t="s">
        <v>5151</v>
      </c>
    </row>
    <row r="348" spans="1:16" ht="105">
      <c r="A348" s="14">
        <v>4873</v>
      </c>
      <c r="B348" s="2" t="s">
        <v>8806</v>
      </c>
      <c r="C348" s="1" t="s">
        <v>8845</v>
      </c>
      <c r="D348" s="3" t="s">
        <v>2031</v>
      </c>
      <c r="E348" s="4">
        <v>41871</v>
      </c>
      <c r="F348" s="3" t="s">
        <v>15</v>
      </c>
      <c r="G348" s="4">
        <v>41871</v>
      </c>
      <c r="H348" s="3" t="s">
        <v>8217</v>
      </c>
      <c r="I348" s="2" t="s">
        <v>13</v>
      </c>
      <c r="J348" s="2" t="s">
        <v>12</v>
      </c>
      <c r="K348" s="2" t="s">
        <v>8286</v>
      </c>
      <c r="L348" s="19">
        <v>41871.547627314816</v>
      </c>
      <c r="M348" s="2" t="s">
        <v>5154</v>
      </c>
      <c r="N348" s="2" t="s">
        <v>5153</v>
      </c>
      <c r="O348" s="2" t="s">
        <v>5153</v>
      </c>
      <c r="P348" s="2" t="s">
        <v>5151</v>
      </c>
    </row>
    <row r="349" spans="1:16" ht="45">
      <c r="A349" s="14">
        <v>4872</v>
      </c>
      <c r="B349" s="2" t="s">
        <v>8846</v>
      </c>
      <c r="C349" s="1" t="s">
        <v>8847</v>
      </c>
      <c r="D349" s="3" t="s">
        <v>408</v>
      </c>
      <c r="E349" s="4">
        <v>41870</v>
      </c>
      <c r="F349" s="3" t="s">
        <v>15</v>
      </c>
      <c r="G349" s="4">
        <v>41870</v>
      </c>
      <c r="H349" s="3" t="s">
        <v>6733</v>
      </c>
      <c r="I349" s="2" t="s">
        <v>13</v>
      </c>
      <c r="J349" s="2" t="s">
        <v>12</v>
      </c>
      <c r="K349" s="2" t="s">
        <v>268</v>
      </c>
      <c r="L349" s="19">
        <v>41878.448750000003</v>
      </c>
      <c r="M349" s="2" t="s">
        <v>5154</v>
      </c>
      <c r="N349" s="2" t="s">
        <v>5153</v>
      </c>
      <c r="O349" s="2" t="s">
        <v>5153</v>
      </c>
      <c r="P349" s="2" t="s">
        <v>5151</v>
      </c>
    </row>
    <row r="350" spans="1:16">
      <c r="A350" s="14">
        <v>4871</v>
      </c>
      <c r="B350" s="2" t="s">
        <v>4963</v>
      </c>
      <c r="C350" s="1" t="s">
        <v>8849</v>
      </c>
      <c r="D350" s="3" t="s">
        <v>8848</v>
      </c>
      <c r="E350" s="4">
        <v>41870</v>
      </c>
      <c r="F350" s="3" t="s">
        <v>15</v>
      </c>
      <c r="G350" s="4">
        <v>41870</v>
      </c>
      <c r="H350" s="3" t="s">
        <v>54</v>
      </c>
      <c r="I350" s="2" t="s">
        <v>13</v>
      </c>
      <c r="J350" s="2" t="s">
        <v>12</v>
      </c>
      <c r="K350" s="2" t="s">
        <v>268</v>
      </c>
      <c r="L350" s="19">
        <v>41870.763321759259</v>
      </c>
      <c r="M350" s="2" t="s">
        <v>5154</v>
      </c>
      <c r="N350" s="2" t="s">
        <v>5153</v>
      </c>
      <c r="O350" s="2" t="s">
        <v>5153</v>
      </c>
      <c r="P350" s="2" t="s">
        <v>5151</v>
      </c>
    </row>
    <row r="351" spans="1:16" ht="60">
      <c r="A351" s="14">
        <v>4870</v>
      </c>
      <c r="B351" s="2" t="s">
        <v>8850</v>
      </c>
      <c r="C351" s="1" t="s">
        <v>8851</v>
      </c>
      <c r="D351" s="3" t="s">
        <v>1222</v>
      </c>
      <c r="E351" s="4">
        <v>41870</v>
      </c>
      <c r="F351" s="3" t="s">
        <v>15</v>
      </c>
      <c r="G351" s="4">
        <v>41870</v>
      </c>
      <c r="H351" s="3" t="s">
        <v>6733</v>
      </c>
      <c r="I351" s="2" t="s">
        <v>13</v>
      </c>
      <c r="J351" s="2" t="s">
        <v>12</v>
      </c>
      <c r="K351" s="2" t="s">
        <v>268</v>
      </c>
      <c r="L351" s="19">
        <v>41870.735543981478</v>
      </c>
      <c r="M351" s="2" t="s">
        <v>5154</v>
      </c>
      <c r="N351" s="2" t="s">
        <v>5153</v>
      </c>
      <c r="O351" s="2" t="s">
        <v>5153</v>
      </c>
      <c r="P351" s="2" t="s">
        <v>5151</v>
      </c>
    </row>
    <row r="352" spans="1:16" ht="30">
      <c r="A352" s="14">
        <v>4869</v>
      </c>
      <c r="B352" s="2" t="s">
        <v>4099</v>
      </c>
      <c r="C352" s="1" t="s">
        <v>8852</v>
      </c>
      <c r="D352" s="3" t="s">
        <v>2701</v>
      </c>
      <c r="E352" s="4">
        <v>41870</v>
      </c>
      <c r="F352" s="3" t="s">
        <v>15</v>
      </c>
      <c r="G352" s="4">
        <v>41870</v>
      </c>
      <c r="H352" s="3" t="s">
        <v>40</v>
      </c>
      <c r="I352" s="2" t="s">
        <v>13</v>
      </c>
      <c r="J352" s="2" t="s">
        <v>12</v>
      </c>
      <c r="K352" s="2" t="s">
        <v>268</v>
      </c>
      <c r="L352" s="19">
        <v>41870.732303240744</v>
      </c>
      <c r="M352" s="2" t="s">
        <v>5154</v>
      </c>
      <c r="N352" s="2" t="s">
        <v>5153</v>
      </c>
      <c r="O352" s="2" t="s">
        <v>5153</v>
      </c>
      <c r="P352" s="2" t="s">
        <v>5151</v>
      </c>
    </row>
    <row r="353" spans="1:16" ht="30">
      <c r="A353" s="14">
        <v>4868</v>
      </c>
      <c r="B353" s="2" t="s">
        <v>8853</v>
      </c>
      <c r="C353" s="1" t="s">
        <v>8854</v>
      </c>
      <c r="D353" s="3" t="s">
        <v>586</v>
      </c>
      <c r="E353" s="4">
        <v>41870</v>
      </c>
      <c r="F353" s="3" t="s">
        <v>15</v>
      </c>
      <c r="G353" s="4">
        <v>41883</v>
      </c>
      <c r="H353" s="3" t="s">
        <v>56</v>
      </c>
      <c r="I353" s="2" t="s">
        <v>13</v>
      </c>
      <c r="J353" s="2" t="s">
        <v>12</v>
      </c>
      <c r="K353" s="2" t="s">
        <v>268</v>
      </c>
      <c r="L353" s="19">
        <v>41883.714687500003</v>
      </c>
      <c r="M353" s="2" t="s">
        <v>5154</v>
      </c>
      <c r="N353" s="2" t="s">
        <v>5153</v>
      </c>
      <c r="O353" s="2" t="s">
        <v>5153</v>
      </c>
      <c r="P353" s="2" t="s">
        <v>5151</v>
      </c>
    </row>
    <row r="354" spans="1:16">
      <c r="A354" s="14">
        <v>4867</v>
      </c>
      <c r="B354" s="2" t="s">
        <v>6121</v>
      </c>
      <c r="C354" s="1" t="s">
        <v>8855</v>
      </c>
      <c r="D354" s="3" t="s">
        <v>8260</v>
      </c>
      <c r="E354" s="4">
        <v>41870</v>
      </c>
      <c r="F354" s="3" t="s">
        <v>15</v>
      </c>
      <c r="G354" s="4">
        <v>41870</v>
      </c>
      <c r="H354" s="3" t="s">
        <v>40</v>
      </c>
      <c r="I354" s="2" t="s">
        <v>13</v>
      </c>
      <c r="J354" s="2" t="s">
        <v>12</v>
      </c>
      <c r="K354" s="2" t="s">
        <v>268</v>
      </c>
      <c r="L354" s="19">
        <v>41870.522245370368</v>
      </c>
      <c r="M354" s="2" t="s">
        <v>5154</v>
      </c>
      <c r="N354" s="2" t="s">
        <v>5153</v>
      </c>
      <c r="O354" s="2" t="s">
        <v>5153</v>
      </c>
      <c r="P354" s="2" t="s">
        <v>5151</v>
      </c>
    </row>
    <row r="355" spans="1:16" ht="60">
      <c r="A355" s="14">
        <v>4866</v>
      </c>
      <c r="B355" s="2" t="s">
        <v>8856</v>
      </c>
      <c r="C355" s="1" t="s">
        <v>8857</v>
      </c>
      <c r="D355" s="3" t="s">
        <v>5134</v>
      </c>
      <c r="E355" s="4">
        <v>41870</v>
      </c>
      <c r="F355" s="3" t="s">
        <v>15</v>
      </c>
      <c r="G355" s="4">
        <v>41870</v>
      </c>
      <c r="H355" s="3" t="s">
        <v>40</v>
      </c>
      <c r="I355" s="2" t="s">
        <v>13</v>
      </c>
      <c r="J355" s="2" t="s">
        <v>12</v>
      </c>
      <c r="K355" s="2" t="s">
        <v>268</v>
      </c>
      <c r="L355" s="19">
        <v>41871.749699074076</v>
      </c>
      <c r="M355" s="2" t="s">
        <v>5154</v>
      </c>
      <c r="N355" s="2" t="s">
        <v>5153</v>
      </c>
      <c r="O355" s="2" t="s">
        <v>5153</v>
      </c>
      <c r="P355" s="2" t="s">
        <v>5151</v>
      </c>
    </row>
    <row r="356" spans="1:16" ht="105">
      <c r="A356" s="14">
        <v>4865</v>
      </c>
      <c r="B356" s="2" t="s">
        <v>6586</v>
      </c>
      <c r="C356" s="1" t="s">
        <v>8858</v>
      </c>
      <c r="D356" s="3" t="s">
        <v>291</v>
      </c>
      <c r="E356" s="4">
        <v>41870</v>
      </c>
      <c r="F356" s="3" t="s">
        <v>15</v>
      </c>
      <c r="G356" s="4">
        <v>41870</v>
      </c>
      <c r="H356" s="3" t="s">
        <v>8217</v>
      </c>
      <c r="I356" s="2" t="s">
        <v>13</v>
      </c>
      <c r="J356" s="2" t="s">
        <v>12</v>
      </c>
      <c r="K356" s="2" t="s">
        <v>8286</v>
      </c>
      <c r="L356" s="19">
        <v>41870.439467592594</v>
      </c>
      <c r="M356" s="2" t="s">
        <v>5154</v>
      </c>
      <c r="N356" s="2" t="s">
        <v>5153</v>
      </c>
      <c r="O356" s="2" t="s">
        <v>5153</v>
      </c>
      <c r="P356" s="2" t="s">
        <v>5151</v>
      </c>
    </row>
    <row r="357" spans="1:16" ht="30">
      <c r="A357" s="14">
        <v>4864</v>
      </c>
      <c r="B357" s="2" t="s">
        <v>8859</v>
      </c>
      <c r="C357" s="1" t="s">
        <v>8860</v>
      </c>
      <c r="D357" s="3" t="s">
        <v>73</v>
      </c>
      <c r="E357" s="4">
        <v>41869</v>
      </c>
      <c r="F357" s="3" t="s">
        <v>15</v>
      </c>
      <c r="G357" s="4">
        <v>41869</v>
      </c>
      <c r="H357" s="3" t="s">
        <v>51</v>
      </c>
      <c r="I357" s="2" t="s">
        <v>13</v>
      </c>
      <c r="J357" s="2" t="s">
        <v>12</v>
      </c>
      <c r="K357" s="2" t="s">
        <v>268</v>
      </c>
      <c r="L357" s="19">
        <v>41878.686851851853</v>
      </c>
      <c r="M357" s="2" t="s">
        <v>5151</v>
      </c>
      <c r="N357" s="2" t="s">
        <v>5153</v>
      </c>
      <c r="O357" s="2" t="s">
        <v>5153</v>
      </c>
      <c r="P357" s="2" t="s">
        <v>5151</v>
      </c>
    </row>
    <row r="358" spans="1:16" ht="45">
      <c r="A358" s="14">
        <v>4863</v>
      </c>
      <c r="B358" s="2" t="s">
        <v>8676</v>
      </c>
      <c r="C358" s="1" t="s">
        <v>8861</v>
      </c>
      <c r="D358" s="3" t="s">
        <v>408</v>
      </c>
      <c r="E358" s="4">
        <v>41869</v>
      </c>
      <c r="F358" s="3" t="s">
        <v>15</v>
      </c>
      <c r="G358" s="4">
        <v>41869</v>
      </c>
      <c r="H358" s="3" t="s">
        <v>6733</v>
      </c>
      <c r="I358" s="2" t="s">
        <v>13</v>
      </c>
      <c r="J358" s="2" t="s">
        <v>12</v>
      </c>
      <c r="K358" s="2" t="s">
        <v>268</v>
      </c>
      <c r="L358" s="19">
        <v>41878.449236111112</v>
      </c>
      <c r="M358" s="2" t="s">
        <v>5154</v>
      </c>
      <c r="N358" s="2" t="s">
        <v>5153</v>
      </c>
      <c r="O358" s="2" t="s">
        <v>5153</v>
      </c>
      <c r="P358" s="2" t="s">
        <v>5151</v>
      </c>
    </row>
    <row r="359" spans="1:16" ht="45">
      <c r="A359" s="14">
        <v>4862</v>
      </c>
      <c r="B359" s="2" t="s">
        <v>8862</v>
      </c>
      <c r="C359" s="1" t="s">
        <v>8863</v>
      </c>
      <c r="D359" s="3" t="s">
        <v>549</v>
      </c>
      <c r="E359" s="4">
        <v>41869</v>
      </c>
      <c r="F359" s="3" t="s">
        <v>15</v>
      </c>
      <c r="G359" s="4">
        <v>41869</v>
      </c>
      <c r="H359" s="3" t="s">
        <v>19</v>
      </c>
      <c r="I359" s="2" t="s">
        <v>13</v>
      </c>
      <c r="J359" s="2" t="s">
        <v>12</v>
      </c>
      <c r="K359" s="2" t="s">
        <v>268</v>
      </c>
      <c r="L359" s="19">
        <v>41872.384895833333</v>
      </c>
      <c r="M359" s="2" t="s">
        <v>5151</v>
      </c>
      <c r="N359" s="2" t="s">
        <v>5153</v>
      </c>
      <c r="O359" s="2" t="s">
        <v>5153</v>
      </c>
      <c r="P359" s="2" t="s">
        <v>5151</v>
      </c>
    </row>
    <row r="360" spans="1:16" ht="30">
      <c r="A360" s="14">
        <v>4861</v>
      </c>
      <c r="B360" s="2" t="s">
        <v>8864</v>
      </c>
      <c r="C360" s="1" t="s">
        <v>8865</v>
      </c>
      <c r="D360" s="3" t="s">
        <v>488</v>
      </c>
      <c r="E360" s="4">
        <v>41869</v>
      </c>
      <c r="F360" s="3" t="s">
        <v>15</v>
      </c>
      <c r="G360" s="4">
        <v>41869</v>
      </c>
      <c r="H360" s="3" t="s">
        <v>19</v>
      </c>
      <c r="I360" s="2" t="s">
        <v>13</v>
      </c>
      <c r="J360" s="2" t="s">
        <v>12</v>
      </c>
      <c r="K360" s="2" t="s">
        <v>268</v>
      </c>
      <c r="L360" s="19">
        <v>41877.450891203705</v>
      </c>
      <c r="M360" s="2" t="s">
        <v>5154</v>
      </c>
      <c r="N360" s="2" t="s">
        <v>5153</v>
      </c>
      <c r="O360" s="2" t="s">
        <v>5153</v>
      </c>
      <c r="P360" s="2" t="s">
        <v>5151</v>
      </c>
    </row>
    <row r="361" spans="1:16" ht="45">
      <c r="A361" s="14">
        <v>4860</v>
      </c>
      <c r="B361" s="2" t="s">
        <v>7129</v>
      </c>
      <c r="C361" s="1" t="s">
        <v>8866</v>
      </c>
      <c r="D361" s="3" t="s">
        <v>18</v>
      </c>
      <c r="E361" s="4">
        <v>41869</v>
      </c>
      <c r="F361" s="3" t="s">
        <v>15</v>
      </c>
      <c r="G361" s="4">
        <v>41869</v>
      </c>
      <c r="H361" s="3" t="s">
        <v>6735</v>
      </c>
      <c r="I361" s="2" t="s">
        <v>13</v>
      </c>
      <c r="J361" s="2" t="s">
        <v>12</v>
      </c>
      <c r="K361" s="2" t="s">
        <v>268</v>
      </c>
      <c r="L361" s="19">
        <v>41869.714479166665</v>
      </c>
      <c r="M361" s="2" t="s">
        <v>5154</v>
      </c>
      <c r="N361" s="2" t="s">
        <v>5153</v>
      </c>
      <c r="O361" s="2" t="s">
        <v>5153</v>
      </c>
      <c r="P361" s="2" t="s">
        <v>5151</v>
      </c>
    </row>
    <row r="362" spans="1:16">
      <c r="A362" s="14">
        <v>4859</v>
      </c>
      <c r="B362" s="2" t="s">
        <v>5704</v>
      </c>
      <c r="C362" s="1" t="s">
        <v>8867</v>
      </c>
      <c r="D362" s="3" t="s">
        <v>288</v>
      </c>
      <c r="E362" s="4">
        <v>41869</v>
      </c>
      <c r="F362" s="3" t="s">
        <v>15</v>
      </c>
      <c r="G362" s="4">
        <v>41869</v>
      </c>
      <c r="H362" s="3" t="s">
        <v>6735</v>
      </c>
      <c r="I362" s="2" t="s">
        <v>13</v>
      </c>
      <c r="J362" s="2" t="s">
        <v>12</v>
      </c>
      <c r="K362" s="2" t="s">
        <v>268</v>
      </c>
      <c r="L362" s="19">
        <v>41869.704317129632</v>
      </c>
      <c r="M362" s="2" t="s">
        <v>5154</v>
      </c>
      <c r="N362" s="2" t="s">
        <v>5153</v>
      </c>
      <c r="O362" s="2" t="s">
        <v>5153</v>
      </c>
      <c r="P362" s="2" t="s">
        <v>5151</v>
      </c>
    </row>
    <row r="363" spans="1:16" ht="60">
      <c r="A363" s="14">
        <v>4858</v>
      </c>
      <c r="B363" s="2" t="s">
        <v>8868</v>
      </c>
      <c r="C363" s="1" t="s">
        <v>8869</v>
      </c>
      <c r="D363" s="3" t="s">
        <v>992</v>
      </c>
      <c r="E363" s="4">
        <v>41869</v>
      </c>
      <c r="F363" s="3" t="s">
        <v>15</v>
      </c>
      <c r="G363" s="4">
        <v>41869</v>
      </c>
      <c r="H363" s="3" t="s">
        <v>19</v>
      </c>
      <c r="I363" s="2" t="s">
        <v>13</v>
      </c>
      <c r="J363" s="2" t="s">
        <v>12</v>
      </c>
      <c r="K363" s="2" t="s">
        <v>268</v>
      </c>
      <c r="L363" s="19">
        <v>41869.580740740741</v>
      </c>
      <c r="M363" s="2" t="s">
        <v>5154</v>
      </c>
      <c r="N363" s="2" t="s">
        <v>5153</v>
      </c>
      <c r="O363" s="2" t="s">
        <v>5153</v>
      </c>
      <c r="P363" s="2" t="s">
        <v>5151</v>
      </c>
    </row>
    <row r="364" spans="1:16" ht="45">
      <c r="A364" s="14">
        <v>4857</v>
      </c>
      <c r="B364" s="2" t="s">
        <v>8870</v>
      </c>
      <c r="C364" s="1" t="s">
        <v>8871</v>
      </c>
      <c r="D364" s="3" t="s">
        <v>9017</v>
      </c>
      <c r="E364" s="4">
        <v>41869</v>
      </c>
      <c r="F364" s="3" t="s">
        <v>15</v>
      </c>
      <c r="G364" s="4">
        <v>41869</v>
      </c>
      <c r="H364" s="3" t="s">
        <v>51</v>
      </c>
      <c r="I364" s="2" t="s">
        <v>13</v>
      </c>
      <c r="J364" s="2" t="s">
        <v>12</v>
      </c>
      <c r="K364" s="2" t="s">
        <v>268</v>
      </c>
      <c r="L364" s="19">
        <v>41872.582384259258</v>
      </c>
      <c r="M364" s="2" t="s">
        <v>5154</v>
      </c>
      <c r="N364" s="2" t="s">
        <v>5153</v>
      </c>
      <c r="O364" s="2" t="s">
        <v>5153</v>
      </c>
      <c r="P364" s="2" t="s">
        <v>5151</v>
      </c>
    </row>
    <row r="365" spans="1:16" ht="30">
      <c r="A365" s="14">
        <v>4856</v>
      </c>
      <c r="B365" s="2" t="s">
        <v>4658</v>
      </c>
      <c r="C365" s="1" t="s">
        <v>8872</v>
      </c>
      <c r="D365" s="3" t="s">
        <v>5178</v>
      </c>
      <c r="E365" s="4">
        <v>41869</v>
      </c>
      <c r="F365" s="3" t="s">
        <v>15</v>
      </c>
      <c r="G365" s="4">
        <v>41869</v>
      </c>
      <c r="H365" s="3" t="s">
        <v>6735</v>
      </c>
      <c r="I365" s="2" t="s">
        <v>13</v>
      </c>
      <c r="J365" s="2" t="s">
        <v>12</v>
      </c>
      <c r="K365" s="2" t="s">
        <v>268</v>
      </c>
      <c r="L365" s="19">
        <v>41869.576504629629</v>
      </c>
      <c r="M365" s="2" t="s">
        <v>5151</v>
      </c>
      <c r="N365" s="2" t="s">
        <v>5153</v>
      </c>
      <c r="O365" s="2" t="s">
        <v>5153</v>
      </c>
      <c r="P365" s="2" t="s">
        <v>5151</v>
      </c>
    </row>
    <row r="366" spans="1:16" ht="45">
      <c r="A366" s="14">
        <v>4855</v>
      </c>
      <c r="B366" s="2" t="s">
        <v>5905</v>
      </c>
      <c r="C366" s="1" t="s">
        <v>8873</v>
      </c>
      <c r="D366" s="3" t="s">
        <v>424</v>
      </c>
      <c r="E366" s="4">
        <v>41869</v>
      </c>
      <c r="F366" s="3" t="s">
        <v>15</v>
      </c>
      <c r="G366" s="4">
        <v>41869</v>
      </c>
      <c r="H366" s="3" t="s">
        <v>6735</v>
      </c>
      <c r="I366" s="2" t="s">
        <v>13</v>
      </c>
      <c r="J366" s="2" t="s">
        <v>12</v>
      </c>
      <c r="K366" s="2" t="s">
        <v>268</v>
      </c>
      <c r="L366" s="19">
        <v>41869.570983796293</v>
      </c>
      <c r="M366" s="2" t="s">
        <v>5151</v>
      </c>
      <c r="N366" s="2" t="s">
        <v>5153</v>
      </c>
      <c r="O366" s="2" t="s">
        <v>5153</v>
      </c>
      <c r="P366" s="2" t="s">
        <v>5151</v>
      </c>
    </row>
    <row r="367" spans="1:16">
      <c r="A367" s="14">
        <v>4854</v>
      </c>
      <c r="B367" s="2" t="s">
        <v>1793</v>
      </c>
      <c r="C367" s="1" t="s">
        <v>8874</v>
      </c>
      <c r="D367" s="3" t="s">
        <v>497</v>
      </c>
      <c r="E367" s="4">
        <v>41869</v>
      </c>
      <c r="F367" s="3" t="s">
        <v>15</v>
      </c>
      <c r="G367" s="4">
        <v>41869</v>
      </c>
      <c r="H367" s="3" t="s">
        <v>6735</v>
      </c>
      <c r="I367" s="2" t="s">
        <v>13</v>
      </c>
      <c r="J367" s="2" t="s">
        <v>12</v>
      </c>
      <c r="K367" s="2" t="s">
        <v>268</v>
      </c>
      <c r="L367" s="19">
        <v>41869.563923611109</v>
      </c>
      <c r="M367" s="2" t="s">
        <v>5154</v>
      </c>
      <c r="N367" s="2" t="s">
        <v>5153</v>
      </c>
      <c r="O367" s="2" t="s">
        <v>5153</v>
      </c>
      <c r="P367" s="2" t="s">
        <v>5151</v>
      </c>
    </row>
    <row r="368" spans="1:16" ht="60">
      <c r="A368" s="14">
        <v>4853</v>
      </c>
      <c r="B368" s="2" t="s">
        <v>5429</v>
      </c>
      <c r="C368" s="1" t="s">
        <v>8875</v>
      </c>
      <c r="D368" s="3" t="s">
        <v>3849</v>
      </c>
      <c r="E368" s="4">
        <v>41869</v>
      </c>
      <c r="F368" s="3" t="s">
        <v>15</v>
      </c>
      <c r="G368" s="4">
        <v>41869</v>
      </c>
      <c r="H368" s="3" t="s">
        <v>6735</v>
      </c>
      <c r="I368" s="2" t="s">
        <v>13</v>
      </c>
      <c r="J368" s="2" t="s">
        <v>12</v>
      </c>
      <c r="K368" s="2" t="s">
        <v>268</v>
      </c>
      <c r="L368" s="19">
        <v>41869.556875000002</v>
      </c>
      <c r="M368" s="2" t="s">
        <v>5154</v>
      </c>
      <c r="N368" s="2" t="s">
        <v>5153</v>
      </c>
      <c r="O368" s="2" t="s">
        <v>5153</v>
      </c>
      <c r="P368" s="2" t="s">
        <v>5151</v>
      </c>
    </row>
    <row r="369" spans="1:16" ht="30">
      <c r="A369" s="14">
        <v>4852</v>
      </c>
      <c r="B369" s="2" t="s">
        <v>8876</v>
      </c>
      <c r="C369" s="1" t="s">
        <v>8877</v>
      </c>
      <c r="D369" s="3" t="s">
        <v>411</v>
      </c>
      <c r="E369" s="4">
        <v>41869</v>
      </c>
      <c r="F369" s="3" t="s">
        <v>15</v>
      </c>
      <c r="G369" s="4">
        <v>41869</v>
      </c>
      <c r="H369" s="3" t="s">
        <v>6735</v>
      </c>
      <c r="I369" s="2" t="s">
        <v>13</v>
      </c>
      <c r="J369" s="2" t="s">
        <v>12</v>
      </c>
      <c r="K369" s="2" t="s">
        <v>268</v>
      </c>
      <c r="L369" s="19">
        <v>41869.55505787037</v>
      </c>
      <c r="M369" s="2" t="s">
        <v>5154</v>
      </c>
      <c r="N369" s="2" t="s">
        <v>5153</v>
      </c>
      <c r="O369" s="2" t="s">
        <v>5153</v>
      </c>
      <c r="P369" s="2" t="s">
        <v>5151</v>
      </c>
    </row>
    <row r="370" spans="1:16" ht="45">
      <c r="A370" s="14">
        <v>4851</v>
      </c>
      <c r="B370" s="2" t="s">
        <v>8676</v>
      </c>
      <c r="C370" s="1" t="s">
        <v>8861</v>
      </c>
      <c r="D370" s="3" t="s">
        <v>408</v>
      </c>
      <c r="E370" s="4">
        <v>41869</v>
      </c>
      <c r="F370" s="3" t="s">
        <v>15</v>
      </c>
      <c r="G370" s="4">
        <v>41869</v>
      </c>
      <c r="H370" s="3" t="s">
        <v>6733</v>
      </c>
      <c r="I370" s="2" t="s">
        <v>13</v>
      </c>
      <c r="J370" s="2" t="s">
        <v>12</v>
      </c>
      <c r="K370" s="2" t="s">
        <v>268</v>
      </c>
      <c r="L370" s="19">
        <v>41878.449120370373</v>
      </c>
      <c r="M370" s="2" t="s">
        <v>5154</v>
      </c>
      <c r="N370" s="2" t="s">
        <v>5153</v>
      </c>
      <c r="O370" s="2" t="s">
        <v>5153</v>
      </c>
      <c r="P370" s="2" t="s">
        <v>5151</v>
      </c>
    </row>
    <row r="371" spans="1:16" ht="30">
      <c r="A371" s="14">
        <v>4850</v>
      </c>
      <c r="B371" s="2" t="s">
        <v>8878</v>
      </c>
      <c r="C371" s="1" t="s">
        <v>8879</v>
      </c>
      <c r="D371" s="3" t="s">
        <v>1265</v>
      </c>
      <c r="E371" s="4">
        <v>41869</v>
      </c>
      <c r="F371" s="3" t="s">
        <v>15</v>
      </c>
      <c r="G371" s="4">
        <v>41869</v>
      </c>
      <c r="H371" s="3" t="s">
        <v>6733</v>
      </c>
      <c r="I371" s="2" t="s">
        <v>13</v>
      </c>
      <c r="J371" s="2" t="s">
        <v>12</v>
      </c>
      <c r="K371" s="2" t="s">
        <v>268</v>
      </c>
      <c r="L371" s="19">
        <v>41870.716134259259</v>
      </c>
      <c r="M371" s="2" t="s">
        <v>5154</v>
      </c>
      <c r="N371" s="2" t="s">
        <v>5153</v>
      </c>
      <c r="O371" s="2" t="s">
        <v>5153</v>
      </c>
      <c r="P371" s="2" t="s">
        <v>5151</v>
      </c>
    </row>
    <row r="372" spans="1:16" ht="105">
      <c r="A372" s="14">
        <v>4849</v>
      </c>
      <c r="B372" s="2" t="s">
        <v>8880</v>
      </c>
      <c r="C372" s="1" t="s">
        <v>8881</v>
      </c>
      <c r="D372" s="3" t="s">
        <v>6243</v>
      </c>
      <c r="E372" s="4">
        <v>41869</v>
      </c>
      <c r="F372" s="3" t="s">
        <v>15</v>
      </c>
      <c r="G372" s="4">
        <v>41869</v>
      </c>
      <c r="H372" s="3" t="s">
        <v>8217</v>
      </c>
      <c r="I372" s="2" t="s">
        <v>13</v>
      </c>
      <c r="J372" s="2" t="s">
        <v>12</v>
      </c>
      <c r="K372" s="2" t="s">
        <v>8286</v>
      </c>
      <c r="L372" s="19">
        <v>41870.365162037036</v>
      </c>
      <c r="M372" s="2" t="s">
        <v>5154</v>
      </c>
      <c r="N372" s="2" t="s">
        <v>5153</v>
      </c>
      <c r="O372" s="2" t="s">
        <v>5153</v>
      </c>
      <c r="P372" s="2" t="s">
        <v>5151</v>
      </c>
    </row>
    <row r="373" spans="1:16" ht="30">
      <c r="A373" s="14">
        <v>4848</v>
      </c>
      <c r="B373" s="2" t="s">
        <v>8882</v>
      </c>
      <c r="C373" s="1" t="s">
        <v>8883</v>
      </c>
      <c r="D373" s="3" t="s">
        <v>945</v>
      </c>
      <c r="E373" s="4">
        <v>41869</v>
      </c>
      <c r="F373" s="3" t="s">
        <v>15</v>
      </c>
      <c r="G373" s="4">
        <v>41869</v>
      </c>
      <c r="H373" s="3" t="s">
        <v>6735</v>
      </c>
      <c r="I373" s="2" t="s">
        <v>13</v>
      </c>
      <c r="J373" s="2" t="s">
        <v>12</v>
      </c>
      <c r="K373" s="2" t="s">
        <v>268</v>
      </c>
      <c r="L373" s="19">
        <v>41869.484212962961</v>
      </c>
      <c r="M373" s="2" t="s">
        <v>5154</v>
      </c>
      <c r="N373" s="2" t="s">
        <v>5153</v>
      </c>
      <c r="O373" s="2" t="s">
        <v>5153</v>
      </c>
      <c r="P373" s="2" t="s">
        <v>5151</v>
      </c>
    </row>
    <row r="374" spans="1:16" ht="120">
      <c r="A374" s="14">
        <v>4847</v>
      </c>
      <c r="B374" s="2" t="s">
        <v>8884</v>
      </c>
      <c r="C374" s="1" t="s">
        <v>8885</v>
      </c>
      <c r="D374" s="3" t="s">
        <v>1265</v>
      </c>
      <c r="E374" s="4">
        <v>41869</v>
      </c>
      <c r="F374" s="3" t="s">
        <v>15</v>
      </c>
      <c r="G374" s="4">
        <v>41869</v>
      </c>
      <c r="H374" s="3" t="s">
        <v>8217</v>
      </c>
      <c r="I374" s="2" t="s">
        <v>13</v>
      </c>
      <c r="J374" s="2" t="s">
        <v>12</v>
      </c>
      <c r="K374" s="2" t="s">
        <v>8286</v>
      </c>
      <c r="L374" s="19">
        <v>41870.365011574075</v>
      </c>
      <c r="M374" s="2" t="s">
        <v>5154</v>
      </c>
      <c r="N374" s="2" t="s">
        <v>5153</v>
      </c>
      <c r="O374" s="2" t="s">
        <v>5153</v>
      </c>
      <c r="P374" s="2" t="s">
        <v>5151</v>
      </c>
    </row>
    <row r="375" spans="1:16" ht="45">
      <c r="A375" s="14">
        <v>4846</v>
      </c>
      <c r="B375" s="2" t="s">
        <v>8886</v>
      </c>
      <c r="C375" s="1" t="s">
        <v>8888</v>
      </c>
      <c r="D375" s="3" t="s">
        <v>8887</v>
      </c>
      <c r="E375" s="4">
        <v>41869</v>
      </c>
      <c r="F375" s="3" t="s">
        <v>15</v>
      </c>
      <c r="G375" s="4">
        <v>41869</v>
      </c>
      <c r="H375" s="3" t="s">
        <v>6735</v>
      </c>
      <c r="I375" s="2" t="s">
        <v>13</v>
      </c>
      <c r="J375" s="2" t="s">
        <v>12</v>
      </c>
      <c r="K375" s="2" t="s">
        <v>268</v>
      </c>
      <c r="L375" s="19">
        <v>41869.478831018518</v>
      </c>
      <c r="M375" s="2" t="s">
        <v>5154</v>
      </c>
      <c r="N375" s="2" t="s">
        <v>5153</v>
      </c>
      <c r="O375" s="2" t="s">
        <v>5153</v>
      </c>
      <c r="P375" s="2" t="s">
        <v>5154</v>
      </c>
    </row>
    <row r="376" spans="1:16">
      <c r="A376" s="14">
        <v>4845</v>
      </c>
      <c r="B376" s="2" t="s">
        <v>8889</v>
      </c>
      <c r="C376" s="1" t="s">
        <v>6121</v>
      </c>
      <c r="D376" s="3" t="s">
        <v>4320</v>
      </c>
      <c r="E376" s="4">
        <v>41869</v>
      </c>
      <c r="F376" s="3" t="s">
        <v>15</v>
      </c>
      <c r="G376" s="4">
        <v>41869</v>
      </c>
      <c r="H376" s="3" t="s">
        <v>40</v>
      </c>
      <c r="I376" s="2" t="s">
        <v>13</v>
      </c>
      <c r="J376" s="2" t="s">
        <v>12</v>
      </c>
      <c r="K376" s="2" t="s">
        <v>268</v>
      </c>
      <c r="L376" s="19">
        <v>41869.472800925927</v>
      </c>
      <c r="M376" s="2" t="s">
        <v>5154</v>
      </c>
      <c r="N376" s="2" t="s">
        <v>5153</v>
      </c>
      <c r="O376" s="2" t="s">
        <v>5153</v>
      </c>
      <c r="P376" s="2" t="s">
        <v>5151</v>
      </c>
    </row>
    <row r="377" spans="1:16">
      <c r="A377" s="14">
        <v>4844</v>
      </c>
      <c r="B377" s="2" t="s">
        <v>8890</v>
      </c>
      <c r="C377" s="1" t="s">
        <v>8891</v>
      </c>
      <c r="D377" s="3" t="s">
        <v>107</v>
      </c>
      <c r="E377" s="4">
        <v>41869</v>
      </c>
      <c r="F377" s="3" t="s">
        <v>15</v>
      </c>
      <c r="G377" s="4">
        <v>41869</v>
      </c>
      <c r="H377" s="3" t="s">
        <v>40</v>
      </c>
      <c r="I377" s="2" t="s">
        <v>13</v>
      </c>
      <c r="J377" s="2" t="s">
        <v>12</v>
      </c>
      <c r="K377" s="2" t="s">
        <v>268</v>
      </c>
      <c r="L377" s="19">
        <v>41869.471435185187</v>
      </c>
      <c r="M377" s="2" t="s">
        <v>5151</v>
      </c>
      <c r="N377" s="2" t="s">
        <v>5153</v>
      </c>
      <c r="O377" s="2" t="s">
        <v>5153</v>
      </c>
      <c r="P377" s="2" t="s">
        <v>5151</v>
      </c>
    </row>
    <row r="378" spans="1:16" ht="30">
      <c r="A378" s="14">
        <v>4843</v>
      </c>
      <c r="B378" s="2" t="s">
        <v>8892</v>
      </c>
      <c r="C378" s="1" t="s">
        <v>8893</v>
      </c>
      <c r="D378" s="3" t="s">
        <v>803</v>
      </c>
      <c r="E378" s="4">
        <v>41869</v>
      </c>
      <c r="F378" s="3" t="s">
        <v>15</v>
      </c>
      <c r="G378" s="4">
        <v>41869</v>
      </c>
      <c r="H378" s="3" t="s">
        <v>6735</v>
      </c>
      <c r="I378" s="2" t="s">
        <v>13</v>
      </c>
      <c r="J378" s="2" t="s">
        <v>12</v>
      </c>
      <c r="K378" s="2" t="s">
        <v>268</v>
      </c>
      <c r="L378" s="19">
        <v>41869.44332175926</v>
      </c>
      <c r="M378" s="2" t="s">
        <v>5154</v>
      </c>
      <c r="N378" s="2" t="s">
        <v>5153</v>
      </c>
      <c r="O378" s="2" t="s">
        <v>5153</v>
      </c>
      <c r="P378" s="2" t="s">
        <v>5151</v>
      </c>
    </row>
    <row r="379" spans="1:16" ht="45">
      <c r="A379" s="14">
        <v>4842</v>
      </c>
      <c r="B379" s="2" t="s">
        <v>8894</v>
      </c>
      <c r="C379" s="1" t="s">
        <v>8895</v>
      </c>
      <c r="D379" s="3" t="s">
        <v>1037</v>
      </c>
      <c r="E379" s="4">
        <v>41869</v>
      </c>
      <c r="F379" s="3" t="s">
        <v>15</v>
      </c>
      <c r="G379" s="4">
        <v>41877</v>
      </c>
      <c r="H379" s="3" t="s">
        <v>56</v>
      </c>
      <c r="I379" s="2" t="s">
        <v>13</v>
      </c>
      <c r="J379" s="2" t="s">
        <v>12</v>
      </c>
      <c r="K379" s="2" t="s">
        <v>268</v>
      </c>
      <c r="L379" s="19">
        <v>41877.82471064815</v>
      </c>
      <c r="M379" s="2" t="s">
        <v>5154</v>
      </c>
      <c r="N379" s="2" t="s">
        <v>5153</v>
      </c>
      <c r="O379" s="2" t="s">
        <v>5153</v>
      </c>
      <c r="P379" s="2" t="s">
        <v>5151</v>
      </c>
    </row>
    <row r="380" spans="1:16" ht="105">
      <c r="A380" s="14">
        <v>4841</v>
      </c>
      <c r="B380" s="2" t="s">
        <v>8896</v>
      </c>
      <c r="C380" s="1" t="s">
        <v>8897</v>
      </c>
      <c r="D380" s="3" t="s">
        <v>1471</v>
      </c>
      <c r="E380" s="4">
        <v>41869</v>
      </c>
      <c r="F380" s="3" t="s">
        <v>15</v>
      </c>
      <c r="G380" s="4">
        <v>41869</v>
      </c>
      <c r="H380" s="3" t="s">
        <v>8217</v>
      </c>
      <c r="I380" s="2" t="s">
        <v>13</v>
      </c>
      <c r="J380" s="2" t="s">
        <v>12</v>
      </c>
      <c r="K380" s="2" t="s">
        <v>8286</v>
      </c>
      <c r="L380" s="19">
        <v>41870.364814814813</v>
      </c>
      <c r="M380" s="2" t="s">
        <v>5154</v>
      </c>
      <c r="N380" s="2" t="s">
        <v>5153</v>
      </c>
      <c r="O380" s="2" t="s">
        <v>5153</v>
      </c>
      <c r="P380" s="2" t="s">
        <v>5151</v>
      </c>
    </row>
    <row r="381" spans="1:16" ht="45">
      <c r="A381" s="14">
        <v>4840</v>
      </c>
      <c r="B381" s="2" t="s">
        <v>2194</v>
      </c>
      <c r="C381" s="1" t="s">
        <v>8898</v>
      </c>
      <c r="D381" s="3" t="s">
        <v>332</v>
      </c>
      <c r="E381" s="4">
        <v>41865</v>
      </c>
      <c r="F381" s="3" t="s">
        <v>15</v>
      </c>
      <c r="G381" s="4">
        <v>41865</v>
      </c>
      <c r="H381" s="3" t="s">
        <v>6735</v>
      </c>
      <c r="I381" s="2" t="s">
        <v>13</v>
      </c>
      <c r="J381" s="2" t="s">
        <v>12</v>
      </c>
      <c r="K381" s="2" t="s">
        <v>268</v>
      </c>
      <c r="L381" s="19">
        <v>41865.617361111108</v>
      </c>
      <c r="M381" s="2" t="s">
        <v>5154</v>
      </c>
      <c r="N381" s="2" t="s">
        <v>5153</v>
      </c>
      <c r="O381" s="2" t="s">
        <v>5153</v>
      </c>
      <c r="P381" s="2" t="s">
        <v>5151</v>
      </c>
    </row>
    <row r="382" spans="1:16" ht="45">
      <c r="A382" s="14">
        <v>4839</v>
      </c>
      <c r="B382" s="2" t="s">
        <v>8899</v>
      </c>
      <c r="C382" s="1" t="s">
        <v>8900</v>
      </c>
      <c r="D382" s="3" t="s">
        <v>2701</v>
      </c>
      <c r="E382" s="4">
        <v>41865</v>
      </c>
      <c r="F382" s="3" t="s">
        <v>15</v>
      </c>
      <c r="G382" s="4">
        <v>41865</v>
      </c>
      <c r="H382" s="3" t="s">
        <v>40</v>
      </c>
      <c r="I382" s="2" t="s">
        <v>13</v>
      </c>
      <c r="J382" s="2" t="s">
        <v>12</v>
      </c>
      <c r="K382" s="2" t="s">
        <v>268</v>
      </c>
      <c r="L382" s="19">
        <v>41869.471747685187</v>
      </c>
      <c r="M382" s="2" t="s">
        <v>5154</v>
      </c>
      <c r="N382" s="2" t="s">
        <v>5153</v>
      </c>
      <c r="O382" s="2" t="s">
        <v>5153</v>
      </c>
      <c r="P382" s="2" t="s">
        <v>5151</v>
      </c>
    </row>
    <row r="383" spans="1:16" ht="45">
      <c r="A383" s="14">
        <v>4838</v>
      </c>
      <c r="B383" s="2" t="s">
        <v>5095</v>
      </c>
      <c r="C383" s="1" t="s">
        <v>8901</v>
      </c>
      <c r="D383" s="3" t="s">
        <v>5096</v>
      </c>
      <c r="E383" s="4">
        <v>41865</v>
      </c>
      <c r="F383" s="3" t="s">
        <v>15</v>
      </c>
      <c r="G383" s="4">
        <v>41865</v>
      </c>
      <c r="H383" s="3" t="s">
        <v>6735</v>
      </c>
      <c r="I383" s="2" t="s">
        <v>13</v>
      </c>
      <c r="J383" s="2" t="s">
        <v>12</v>
      </c>
      <c r="K383" s="2" t="s">
        <v>268</v>
      </c>
      <c r="L383" s="19">
        <v>41865.591134259259</v>
      </c>
      <c r="M383" s="2" t="s">
        <v>5154</v>
      </c>
      <c r="N383" s="2" t="s">
        <v>5153</v>
      </c>
      <c r="O383" s="2" t="s">
        <v>5153</v>
      </c>
      <c r="P383" s="2" t="s">
        <v>5151</v>
      </c>
    </row>
    <row r="384" spans="1:16">
      <c r="A384" s="14">
        <v>4837</v>
      </c>
      <c r="B384" s="2" t="s">
        <v>187</v>
      </c>
      <c r="C384" s="1" t="s">
        <v>8902</v>
      </c>
      <c r="D384" s="3" t="s">
        <v>4841</v>
      </c>
      <c r="E384" s="4">
        <v>41865</v>
      </c>
      <c r="F384" s="3" t="s">
        <v>15</v>
      </c>
      <c r="G384" s="4">
        <v>41865</v>
      </c>
      <c r="H384" s="3" t="s">
        <v>40</v>
      </c>
      <c r="I384" s="2" t="s">
        <v>13</v>
      </c>
      <c r="J384" s="2" t="s">
        <v>12</v>
      </c>
      <c r="K384" s="2" t="s">
        <v>268</v>
      </c>
      <c r="L384" s="19">
        <v>41865.59034722222</v>
      </c>
      <c r="M384" s="2" t="s">
        <v>5151</v>
      </c>
      <c r="N384" s="2" t="s">
        <v>5153</v>
      </c>
      <c r="O384" s="2" t="s">
        <v>5153</v>
      </c>
      <c r="P384" s="2" t="s">
        <v>5151</v>
      </c>
    </row>
    <row r="385" spans="1:16" ht="30">
      <c r="A385" s="14">
        <v>4836</v>
      </c>
      <c r="B385" s="2" t="s">
        <v>515</v>
      </c>
      <c r="C385" s="1" t="s">
        <v>8903</v>
      </c>
      <c r="D385" s="3" t="s">
        <v>514</v>
      </c>
      <c r="E385" s="4">
        <v>41865</v>
      </c>
      <c r="F385" s="3" t="s">
        <v>15</v>
      </c>
      <c r="G385" s="4">
        <v>41865</v>
      </c>
      <c r="H385" s="3" t="s">
        <v>6735</v>
      </c>
      <c r="I385" s="2" t="s">
        <v>13</v>
      </c>
      <c r="J385" s="2" t="s">
        <v>12</v>
      </c>
      <c r="K385" s="2" t="s">
        <v>268</v>
      </c>
      <c r="L385" s="19">
        <v>41865.484085648146</v>
      </c>
      <c r="M385" s="2" t="s">
        <v>5151</v>
      </c>
      <c r="N385" s="2" t="s">
        <v>5153</v>
      </c>
      <c r="O385" s="2" t="s">
        <v>5153</v>
      </c>
      <c r="P385" s="2" t="s">
        <v>5151</v>
      </c>
    </row>
    <row r="386" spans="1:16" ht="60">
      <c r="A386" s="14">
        <v>4835</v>
      </c>
      <c r="B386" s="2" t="s">
        <v>1072</v>
      </c>
      <c r="C386" s="1" t="s">
        <v>8904</v>
      </c>
      <c r="D386" s="3" t="s">
        <v>2105</v>
      </c>
      <c r="E386" s="4">
        <v>41865</v>
      </c>
      <c r="F386" s="3" t="s">
        <v>15</v>
      </c>
      <c r="G386" s="4">
        <v>41865</v>
      </c>
      <c r="H386" s="3" t="s">
        <v>6735</v>
      </c>
      <c r="I386" s="2" t="s">
        <v>13</v>
      </c>
      <c r="J386" s="2" t="s">
        <v>12</v>
      </c>
      <c r="K386" s="2" t="s">
        <v>268</v>
      </c>
      <c r="L386" s="19">
        <v>41865.466284722221</v>
      </c>
      <c r="M386" s="2" t="s">
        <v>5154</v>
      </c>
      <c r="N386" s="2" t="s">
        <v>5153</v>
      </c>
      <c r="O386" s="2" t="s">
        <v>5153</v>
      </c>
      <c r="P386" s="2" t="s">
        <v>5151</v>
      </c>
    </row>
    <row r="387" spans="1:16" ht="75">
      <c r="A387" s="14">
        <v>4834</v>
      </c>
      <c r="B387" s="2" t="s">
        <v>8905</v>
      </c>
      <c r="C387" s="1" t="s">
        <v>8906</v>
      </c>
      <c r="D387" s="3" t="s">
        <v>731</v>
      </c>
      <c r="E387" s="4">
        <v>41865</v>
      </c>
      <c r="F387" s="3" t="s">
        <v>15</v>
      </c>
      <c r="G387" s="4">
        <v>41883</v>
      </c>
      <c r="H387" s="3" t="s">
        <v>56</v>
      </c>
      <c r="I387" s="2" t="s">
        <v>13</v>
      </c>
      <c r="J387" s="2" t="s">
        <v>12</v>
      </c>
      <c r="K387" s="2" t="s">
        <v>268</v>
      </c>
      <c r="L387" s="19">
        <v>41886.505590277775</v>
      </c>
      <c r="M387" s="2" t="s">
        <v>5151</v>
      </c>
      <c r="N387" s="2" t="s">
        <v>5153</v>
      </c>
      <c r="O387" s="2" t="s">
        <v>5153</v>
      </c>
      <c r="P387" s="2" t="s">
        <v>5151</v>
      </c>
    </row>
    <row r="388" spans="1:16" ht="45">
      <c r="A388" s="14">
        <v>4833</v>
      </c>
      <c r="B388" s="2" t="s">
        <v>1952</v>
      </c>
      <c r="C388" s="1" t="s">
        <v>8725</v>
      </c>
      <c r="D388" s="3" t="s">
        <v>1071</v>
      </c>
      <c r="E388" s="4">
        <v>41865</v>
      </c>
      <c r="F388" s="3" t="s">
        <v>15</v>
      </c>
      <c r="G388" s="4">
        <v>41865</v>
      </c>
      <c r="H388" s="3" t="s">
        <v>6735</v>
      </c>
      <c r="I388" s="2" t="s">
        <v>13</v>
      </c>
      <c r="J388" s="2" t="s">
        <v>12</v>
      </c>
      <c r="K388" s="2" t="s">
        <v>268</v>
      </c>
      <c r="L388" s="19">
        <v>41865.447314814817</v>
      </c>
      <c r="M388" s="2" t="s">
        <v>5154</v>
      </c>
      <c r="N388" s="2" t="s">
        <v>5153</v>
      </c>
      <c r="O388" s="2" t="s">
        <v>5153</v>
      </c>
      <c r="P388" s="2" t="s">
        <v>5151</v>
      </c>
    </row>
    <row r="389" spans="1:16" ht="45">
      <c r="A389" s="14">
        <v>4832</v>
      </c>
      <c r="B389" s="2" t="s">
        <v>8842</v>
      </c>
      <c r="C389" s="1" t="s">
        <v>8907</v>
      </c>
      <c r="D389" s="3" t="s">
        <v>73</v>
      </c>
      <c r="E389" s="4">
        <v>41865</v>
      </c>
      <c r="F389" s="3" t="s">
        <v>15</v>
      </c>
      <c r="G389" s="4">
        <v>41865</v>
      </c>
      <c r="H389" s="3" t="s">
        <v>45</v>
      </c>
      <c r="I389" s="2" t="s">
        <v>13</v>
      </c>
      <c r="J389" s="2" t="s">
        <v>12</v>
      </c>
      <c r="K389" s="2" t="s">
        <v>268</v>
      </c>
      <c r="L389" s="19">
        <v>41870.474641203706</v>
      </c>
      <c r="M389" s="2" t="s">
        <v>5154</v>
      </c>
      <c r="N389" s="2" t="s">
        <v>5153</v>
      </c>
      <c r="O389" s="2" t="s">
        <v>5153</v>
      </c>
      <c r="P389" s="2" t="s">
        <v>5151</v>
      </c>
    </row>
    <row r="390" spans="1:16" ht="45">
      <c r="A390" s="14">
        <v>4831</v>
      </c>
      <c r="B390" s="2" t="s">
        <v>8908</v>
      </c>
      <c r="C390" s="1" t="s">
        <v>8909</v>
      </c>
      <c r="D390" s="3" t="s">
        <v>299</v>
      </c>
      <c r="E390" s="4">
        <v>41865</v>
      </c>
      <c r="F390" s="3" t="s">
        <v>15</v>
      </c>
      <c r="G390" s="4">
        <v>41865</v>
      </c>
      <c r="H390" s="3" t="s">
        <v>45</v>
      </c>
      <c r="I390" s="2" t="s">
        <v>13</v>
      </c>
      <c r="J390" s="2" t="s">
        <v>12</v>
      </c>
      <c r="K390" s="2" t="s">
        <v>268</v>
      </c>
      <c r="L390" s="19">
        <v>41872.385115740741</v>
      </c>
      <c r="M390" s="2" t="s">
        <v>5154</v>
      </c>
      <c r="N390" s="2" t="s">
        <v>5153</v>
      </c>
      <c r="O390" s="2" t="s">
        <v>5153</v>
      </c>
      <c r="P390" s="2" t="s">
        <v>5151</v>
      </c>
    </row>
    <row r="391" spans="1:16" ht="30">
      <c r="A391" s="14">
        <v>4830</v>
      </c>
      <c r="B391" s="2" t="s">
        <v>8910</v>
      </c>
      <c r="C391" s="1" t="s">
        <v>8911</v>
      </c>
      <c r="D391" s="3" t="s">
        <v>369</v>
      </c>
      <c r="E391" s="4">
        <v>41865</v>
      </c>
      <c r="F391" s="3" t="s">
        <v>15</v>
      </c>
      <c r="G391" s="4">
        <v>41865</v>
      </c>
      <c r="H391" s="3" t="s">
        <v>6735</v>
      </c>
      <c r="I391" s="2" t="s">
        <v>13</v>
      </c>
      <c r="J391" s="2" t="s">
        <v>12</v>
      </c>
      <c r="K391" s="2" t="s">
        <v>268</v>
      </c>
      <c r="L391" s="19">
        <v>41865.44158564815</v>
      </c>
      <c r="M391" s="2" t="s">
        <v>5154</v>
      </c>
      <c r="N391" s="2" t="s">
        <v>5153</v>
      </c>
      <c r="O391" s="2" t="s">
        <v>5153</v>
      </c>
      <c r="P391" s="2" t="s">
        <v>5151</v>
      </c>
    </row>
    <row r="392" spans="1:16">
      <c r="A392" s="14">
        <v>4829</v>
      </c>
      <c r="B392" s="2" t="s">
        <v>8912</v>
      </c>
      <c r="C392" s="1" t="s">
        <v>8913</v>
      </c>
      <c r="D392" s="3" t="s">
        <v>32</v>
      </c>
      <c r="E392" s="4">
        <v>41864</v>
      </c>
      <c r="F392" s="3" t="s">
        <v>102</v>
      </c>
      <c r="G392" s="4">
        <v>41864</v>
      </c>
      <c r="H392" s="3" t="s">
        <v>6735</v>
      </c>
      <c r="I392" s="2" t="s">
        <v>13</v>
      </c>
      <c r="J392" s="2" t="s">
        <v>12</v>
      </c>
      <c r="K392" s="2" t="s">
        <v>268</v>
      </c>
      <c r="L392" s="19">
        <v>41864.747395833336</v>
      </c>
      <c r="M392" s="2" t="s">
        <v>5154</v>
      </c>
      <c r="N392" s="2" t="s">
        <v>5153</v>
      </c>
      <c r="O392" s="2" t="s">
        <v>5153</v>
      </c>
      <c r="P392" s="2" t="s">
        <v>5154</v>
      </c>
    </row>
    <row r="393" spans="1:16" ht="30">
      <c r="A393" s="14">
        <v>4828</v>
      </c>
      <c r="B393" s="2" t="s">
        <v>8914</v>
      </c>
      <c r="C393" s="1" t="s">
        <v>8915</v>
      </c>
      <c r="D393" s="3" t="s">
        <v>288</v>
      </c>
      <c r="E393" s="4">
        <v>41864</v>
      </c>
      <c r="F393" s="3" t="s">
        <v>15</v>
      </c>
      <c r="G393" s="4">
        <v>41864</v>
      </c>
      <c r="H393" s="3" t="s">
        <v>6735</v>
      </c>
      <c r="I393" s="2" t="s">
        <v>13</v>
      </c>
      <c r="J393" s="2" t="s">
        <v>12</v>
      </c>
      <c r="K393" s="2" t="s">
        <v>268</v>
      </c>
      <c r="L393" s="19">
        <v>41864.664444444446</v>
      </c>
      <c r="M393" s="2" t="s">
        <v>5154</v>
      </c>
      <c r="N393" s="2" t="s">
        <v>5153</v>
      </c>
      <c r="O393" s="2" t="s">
        <v>5153</v>
      </c>
      <c r="P393" s="2" t="s">
        <v>5151</v>
      </c>
    </row>
    <row r="394" spans="1:16" ht="30">
      <c r="A394" s="14">
        <v>4827</v>
      </c>
      <c r="B394" s="2" t="s">
        <v>8914</v>
      </c>
      <c r="C394" s="1" t="s">
        <v>8916</v>
      </c>
      <c r="D394" s="3" t="s">
        <v>945</v>
      </c>
      <c r="E394" s="4">
        <v>41864</v>
      </c>
      <c r="F394" s="3" t="s">
        <v>15</v>
      </c>
      <c r="G394" s="4">
        <v>41864</v>
      </c>
      <c r="H394" s="3" t="s">
        <v>6735</v>
      </c>
      <c r="I394" s="2" t="s">
        <v>13</v>
      </c>
      <c r="J394" s="2" t="s">
        <v>12</v>
      </c>
      <c r="K394" s="2" t="s">
        <v>268</v>
      </c>
      <c r="L394" s="19">
        <v>41864.66201388889</v>
      </c>
      <c r="M394" s="2" t="s">
        <v>5154</v>
      </c>
      <c r="N394" s="2" t="s">
        <v>5153</v>
      </c>
      <c r="O394" s="2" t="s">
        <v>5153</v>
      </c>
      <c r="P394" s="2" t="s">
        <v>5151</v>
      </c>
    </row>
    <row r="395" spans="1:16" ht="165">
      <c r="A395" s="14">
        <v>4826</v>
      </c>
      <c r="B395" s="2" t="s">
        <v>8917</v>
      </c>
      <c r="C395" s="1" t="s">
        <v>8918</v>
      </c>
      <c r="D395" s="3" t="s">
        <v>5411</v>
      </c>
      <c r="E395" s="4">
        <v>41864</v>
      </c>
      <c r="F395" s="3" t="s">
        <v>15</v>
      </c>
      <c r="G395" s="4">
        <v>41864</v>
      </c>
      <c r="H395" s="3" t="s">
        <v>8217</v>
      </c>
      <c r="I395" s="2" t="s">
        <v>13</v>
      </c>
      <c r="J395" s="2" t="s">
        <v>12</v>
      </c>
      <c r="K395" s="2" t="s">
        <v>8286</v>
      </c>
      <c r="L395" s="19">
        <v>41865.648518518516</v>
      </c>
      <c r="M395" s="2" t="s">
        <v>5154</v>
      </c>
      <c r="N395" s="2" t="s">
        <v>5153</v>
      </c>
      <c r="O395" s="2" t="s">
        <v>5153</v>
      </c>
      <c r="P395" s="2" t="s">
        <v>5151</v>
      </c>
    </row>
    <row r="396" spans="1:16">
      <c r="A396" s="14">
        <v>4825</v>
      </c>
      <c r="B396" s="2" t="s">
        <v>4963</v>
      </c>
      <c r="C396" s="1" t="s">
        <v>221</v>
      </c>
      <c r="D396" s="3" t="s">
        <v>8835</v>
      </c>
      <c r="E396" s="4">
        <v>41864</v>
      </c>
      <c r="F396" s="3" t="s">
        <v>15</v>
      </c>
      <c r="G396" s="4">
        <v>41864</v>
      </c>
      <c r="H396" s="3" t="s">
        <v>11</v>
      </c>
      <c r="I396" s="2" t="s">
        <v>13</v>
      </c>
      <c r="J396" s="2" t="s">
        <v>12</v>
      </c>
      <c r="K396" s="2" t="s">
        <v>268</v>
      </c>
      <c r="L396" s="19">
        <v>41864.635069444441</v>
      </c>
      <c r="M396" s="2" t="s">
        <v>5154</v>
      </c>
      <c r="N396" s="2" t="s">
        <v>5153</v>
      </c>
      <c r="O396" s="2" t="s">
        <v>5153</v>
      </c>
      <c r="P396" s="2" t="s">
        <v>5151</v>
      </c>
    </row>
    <row r="397" spans="1:16">
      <c r="A397" s="14">
        <v>4824</v>
      </c>
      <c r="B397" s="2" t="s">
        <v>1826</v>
      </c>
      <c r="C397" s="1" t="s">
        <v>5975</v>
      </c>
      <c r="D397" s="3" t="s">
        <v>1130</v>
      </c>
      <c r="E397" s="4">
        <v>41864</v>
      </c>
      <c r="F397" s="3" t="s">
        <v>15</v>
      </c>
      <c r="G397" s="4">
        <v>41864</v>
      </c>
      <c r="H397" s="3" t="s">
        <v>6735</v>
      </c>
      <c r="I397" s="2" t="s">
        <v>13</v>
      </c>
      <c r="J397" s="2" t="s">
        <v>12</v>
      </c>
      <c r="K397" s="2" t="s">
        <v>268</v>
      </c>
      <c r="L397" s="19">
        <v>41864.630416666667</v>
      </c>
      <c r="M397" s="2" t="s">
        <v>5154</v>
      </c>
      <c r="N397" s="2" t="s">
        <v>5153</v>
      </c>
      <c r="O397" s="2" t="s">
        <v>5153</v>
      </c>
      <c r="P397" s="2" t="s">
        <v>5151</v>
      </c>
    </row>
    <row r="398" spans="1:16" ht="45">
      <c r="A398" s="14">
        <v>4823</v>
      </c>
      <c r="B398" s="2" t="s">
        <v>8919</v>
      </c>
      <c r="C398" s="1" t="s">
        <v>8920</v>
      </c>
      <c r="D398" s="3" t="s">
        <v>192</v>
      </c>
      <c r="E398" s="4">
        <v>41864</v>
      </c>
      <c r="F398" s="3" t="s">
        <v>15</v>
      </c>
      <c r="G398" s="4">
        <v>41864</v>
      </c>
      <c r="H398" s="3" t="s">
        <v>42</v>
      </c>
      <c r="I398" s="2" t="s">
        <v>13</v>
      </c>
      <c r="J398" s="2" t="s">
        <v>12</v>
      </c>
      <c r="K398" s="2" t="s">
        <v>268</v>
      </c>
      <c r="L398" s="19">
        <v>41864.606412037036</v>
      </c>
      <c r="M398" s="2" t="s">
        <v>5154</v>
      </c>
      <c r="N398" s="2" t="s">
        <v>5153</v>
      </c>
      <c r="O398" s="2" t="s">
        <v>5153</v>
      </c>
      <c r="P398" s="2" t="s">
        <v>5151</v>
      </c>
    </row>
    <row r="399" spans="1:16" ht="30">
      <c r="A399" s="14">
        <v>4822</v>
      </c>
      <c r="B399" s="2" t="s">
        <v>8921</v>
      </c>
      <c r="C399" s="1" t="s">
        <v>8922</v>
      </c>
      <c r="D399" s="3" t="s">
        <v>5625</v>
      </c>
      <c r="E399" s="4">
        <v>41864</v>
      </c>
      <c r="F399" s="3" t="s">
        <v>15</v>
      </c>
      <c r="G399" s="4">
        <v>41864</v>
      </c>
      <c r="H399" s="3" t="s">
        <v>6735</v>
      </c>
      <c r="I399" s="2" t="s">
        <v>13</v>
      </c>
      <c r="J399" s="2" t="s">
        <v>12</v>
      </c>
      <c r="K399" s="2" t="s">
        <v>268</v>
      </c>
      <c r="L399" s="19">
        <v>41864.596331018518</v>
      </c>
      <c r="M399" s="2" t="s">
        <v>5154</v>
      </c>
      <c r="N399" s="2" t="s">
        <v>5153</v>
      </c>
      <c r="O399" s="2" t="s">
        <v>5153</v>
      </c>
      <c r="P399" s="2" t="s">
        <v>5154</v>
      </c>
    </row>
    <row r="400" spans="1:16" ht="45">
      <c r="A400" s="14">
        <v>4821</v>
      </c>
      <c r="B400" s="2" t="s">
        <v>8923</v>
      </c>
      <c r="C400" s="1" t="s">
        <v>8925</v>
      </c>
      <c r="D400" s="3" t="s">
        <v>8924</v>
      </c>
      <c r="E400" s="4">
        <v>41864</v>
      </c>
      <c r="F400" s="3" t="s">
        <v>15</v>
      </c>
      <c r="G400" s="4">
        <v>41864</v>
      </c>
      <c r="H400" s="3" t="s">
        <v>42</v>
      </c>
      <c r="I400" s="2" t="s">
        <v>13</v>
      </c>
      <c r="J400" s="2" t="s">
        <v>12</v>
      </c>
      <c r="K400" s="2" t="s">
        <v>268</v>
      </c>
      <c r="L400" s="19">
        <v>41864.562974537039</v>
      </c>
      <c r="M400" s="2" t="s">
        <v>5154</v>
      </c>
      <c r="N400" s="2" t="s">
        <v>5153</v>
      </c>
      <c r="O400" s="2" t="s">
        <v>5153</v>
      </c>
      <c r="P400" s="2" t="s">
        <v>5151</v>
      </c>
    </row>
    <row r="401" spans="1:16" ht="45">
      <c r="A401" s="14">
        <v>4820</v>
      </c>
      <c r="B401" s="2" t="s">
        <v>8634</v>
      </c>
      <c r="C401" s="1" t="s">
        <v>8926</v>
      </c>
      <c r="D401" s="3" t="s">
        <v>586</v>
      </c>
      <c r="E401" s="4">
        <v>41864</v>
      </c>
      <c r="F401" s="3" t="s">
        <v>15</v>
      </c>
      <c r="G401" s="4">
        <v>41864</v>
      </c>
      <c r="H401" s="3" t="s">
        <v>6735</v>
      </c>
      <c r="I401" s="2" t="s">
        <v>13</v>
      </c>
      <c r="J401" s="2" t="s">
        <v>12</v>
      </c>
      <c r="K401" s="2" t="s">
        <v>268</v>
      </c>
      <c r="L401" s="19">
        <v>41864.525752314818</v>
      </c>
      <c r="M401" s="2" t="s">
        <v>5154</v>
      </c>
      <c r="N401" s="2" t="s">
        <v>5153</v>
      </c>
      <c r="O401" s="2" t="s">
        <v>5153</v>
      </c>
      <c r="P401" s="2" t="s">
        <v>5151</v>
      </c>
    </row>
    <row r="402" spans="1:16">
      <c r="A402" s="14">
        <v>4819</v>
      </c>
      <c r="B402" s="2" t="s">
        <v>8927</v>
      </c>
      <c r="C402" s="1" t="s">
        <v>8928</v>
      </c>
      <c r="D402" s="3" t="s">
        <v>32</v>
      </c>
      <c r="E402" s="4">
        <v>41864</v>
      </c>
      <c r="F402" s="3" t="s">
        <v>15</v>
      </c>
      <c r="G402" s="4">
        <v>41864</v>
      </c>
      <c r="H402" s="3" t="s">
        <v>6735</v>
      </c>
      <c r="I402" s="2" t="s">
        <v>13</v>
      </c>
      <c r="J402" s="2" t="s">
        <v>12</v>
      </c>
      <c r="K402" s="2" t="s">
        <v>268</v>
      </c>
      <c r="L402" s="19">
        <v>41864.50886574074</v>
      </c>
      <c r="M402" s="2" t="s">
        <v>5154</v>
      </c>
      <c r="N402" s="2" t="s">
        <v>5153</v>
      </c>
      <c r="O402" s="2" t="s">
        <v>5153</v>
      </c>
      <c r="P402" s="2" t="s">
        <v>5154</v>
      </c>
    </row>
    <row r="403" spans="1:16">
      <c r="A403" s="14">
        <v>4818</v>
      </c>
      <c r="B403" s="2" t="s">
        <v>4172</v>
      </c>
      <c r="C403" s="1" t="s">
        <v>8929</v>
      </c>
      <c r="D403" s="3" t="s">
        <v>2464</v>
      </c>
      <c r="E403" s="4">
        <v>41864</v>
      </c>
      <c r="F403" s="3" t="s">
        <v>15</v>
      </c>
      <c r="G403" s="4">
        <v>41864</v>
      </c>
      <c r="H403" s="3" t="s">
        <v>11</v>
      </c>
      <c r="I403" s="2" t="s">
        <v>13</v>
      </c>
      <c r="J403" s="2" t="s">
        <v>12</v>
      </c>
      <c r="K403" s="2" t="s">
        <v>268</v>
      </c>
      <c r="L403" s="19">
        <v>41864.506909722222</v>
      </c>
      <c r="M403" s="2" t="s">
        <v>5154</v>
      </c>
      <c r="N403" s="2" t="s">
        <v>5153</v>
      </c>
      <c r="O403" s="2" t="s">
        <v>5153</v>
      </c>
      <c r="P403" s="2" t="s">
        <v>5151</v>
      </c>
    </row>
    <row r="404" spans="1:16" ht="45">
      <c r="A404" s="14">
        <v>4817</v>
      </c>
      <c r="B404" s="2" t="s">
        <v>8930</v>
      </c>
      <c r="C404" s="1" t="s">
        <v>8931</v>
      </c>
      <c r="D404" s="3" t="s">
        <v>620</v>
      </c>
      <c r="E404" s="4">
        <v>41864</v>
      </c>
      <c r="F404" s="3" t="s">
        <v>15</v>
      </c>
      <c r="G404" s="4">
        <v>41864</v>
      </c>
      <c r="H404" s="3" t="s">
        <v>19</v>
      </c>
      <c r="I404" s="2" t="s">
        <v>13</v>
      </c>
      <c r="J404" s="2" t="s">
        <v>12</v>
      </c>
      <c r="K404" s="2" t="s">
        <v>268</v>
      </c>
      <c r="L404" s="19">
        <v>41872.385879629626</v>
      </c>
      <c r="M404" s="2" t="s">
        <v>5154</v>
      </c>
      <c r="N404" s="2" t="s">
        <v>5153</v>
      </c>
      <c r="O404" s="2" t="s">
        <v>5153</v>
      </c>
      <c r="P404" s="2" t="s">
        <v>5151</v>
      </c>
    </row>
    <row r="405" spans="1:16" ht="30">
      <c r="A405" s="14">
        <v>4816</v>
      </c>
      <c r="B405" s="2" t="s">
        <v>2458</v>
      </c>
      <c r="C405" s="1" t="s">
        <v>8932</v>
      </c>
      <c r="D405" s="3" t="s">
        <v>6263</v>
      </c>
      <c r="E405" s="4">
        <v>41863</v>
      </c>
      <c r="F405" s="3" t="s">
        <v>15</v>
      </c>
      <c r="G405" s="4">
        <v>41863</v>
      </c>
      <c r="H405" s="3" t="s">
        <v>6735</v>
      </c>
      <c r="I405" s="2" t="s">
        <v>13</v>
      </c>
      <c r="J405" s="2" t="s">
        <v>12</v>
      </c>
      <c r="K405" s="2" t="s">
        <v>268</v>
      </c>
      <c r="L405" s="19">
        <v>41864.485613425924</v>
      </c>
      <c r="M405" s="2" t="s">
        <v>5154</v>
      </c>
      <c r="N405" s="2" t="s">
        <v>5153</v>
      </c>
      <c r="O405" s="2" t="s">
        <v>5153</v>
      </c>
      <c r="P405" s="2" t="s">
        <v>5154</v>
      </c>
    </row>
    <row r="406" spans="1:16">
      <c r="A406" s="14">
        <v>4815</v>
      </c>
      <c r="B406" s="2" t="s">
        <v>8933</v>
      </c>
      <c r="C406" s="1" t="s">
        <v>8934</v>
      </c>
      <c r="D406" s="3" t="s">
        <v>169</v>
      </c>
      <c r="E406" s="4">
        <v>41864</v>
      </c>
      <c r="F406" s="3" t="s">
        <v>15</v>
      </c>
      <c r="G406" s="4">
        <v>41883</v>
      </c>
      <c r="H406" s="3" t="s">
        <v>56</v>
      </c>
      <c r="I406" s="2" t="s">
        <v>13</v>
      </c>
      <c r="J406" s="2" t="s">
        <v>12</v>
      </c>
      <c r="K406" s="2" t="s">
        <v>268</v>
      </c>
      <c r="L406" s="19">
        <v>41883.714305555557</v>
      </c>
      <c r="M406" s="2" t="s">
        <v>5154</v>
      </c>
      <c r="N406" s="2" t="s">
        <v>5153</v>
      </c>
      <c r="O406" s="2" t="s">
        <v>5153</v>
      </c>
      <c r="P406" s="2" t="s">
        <v>5151</v>
      </c>
    </row>
    <row r="407" spans="1:16" ht="45">
      <c r="A407" s="14">
        <v>4814</v>
      </c>
      <c r="B407" s="2" t="s">
        <v>4291</v>
      </c>
      <c r="C407" s="1" t="s">
        <v>8935</v>
      </c>
      <c r="D407" s="3" t="s">
        <v>2701</v>
      </c>
      <c r="E407" s="4">
        <v>41864</v>
      </c>
      <c r="F407" s="3" t="s">
        <v>15</v>
      </c>
      <c r="G407" s="4">
        <v>41864</v>
      </c>
      <c r="H407" s="3" t="s">
        <v>40</v>
      </c>
      <c r="I407" s="2" t="s">
        <v>13</v>
      </c>
      <c r="J407" s="2" t="s">
        <v>12</v>
      </c>
      <c r="K407" s="2" t="s">
        <v>268</v>
      </c>
      <c r="L407" s="19">
        <v>41864.450567129628</v>
      </c>
      <c r="M407" s="2" t="s">
        <v>5151</v>
      </c>
      <c r="N407" s="2" t="s">
        <v>5153</v>
      </c>
      <c r="O407" s="2" t="s">
        <v>5153</v>
      </c>
      <c r="P407" s="2" t="s">
        <v>5151</v>
      </c>
    </row>
    <row r="408" spans="1:16" ht="105">
      <c r="A408" s="14">
        <v>4813</v>
      </c>
      <c r="B408" s="2" t="s">
        <v>8936</v>
      </c>
      <c r="C408" s="1" t="s">
        <v>8937</v>
      </c>
      <c r="D408" s="3" t="s">
        <v>4752</v>
      </c>
      <c r="E408" s="4">
        <v>41864</v>
      </c>
      <c r="F408" s="3" t="s">
        <v>15</v>
      </c>
      <c r="G408" s="4">
        <v>41864</v>
      </c>
      <c r="H408" s="3" t="s">
        <v>8217</v>
      </c>
      <c r="I408" s="2" t="s">
        <v>13</v>
      </c>
      <c r="J408" s="2" t="s">
        <v>12</v>
      </c>
      <c r="K408" s="2" t="s">
        <v>8286</v>
      </c>
      <c r="L408" s="19">
        <v>41865.648935185185</v>
      </c>
      <c r="M408" s="2" t="s">
        <v>5154</v>
      </c>
      <c r="N408" s="2" t="s">
        <v>5153</v>
      </c>
      <c r="O408" s="2" t="s">
        <v>5153</v>
      </c>
      <c r="P408" s="2" t="s">
        <v>5151</v>
      </c>
    </row>
    <row r="409" spans="1:16" ht="30">
      <c r="A409" s="14">
        <v>4812</v>
      </c>
      <c r="B409" s="2" t="s">
        <v>8938</v>
      </c>
      <c r="C409" s="1" t="s">
        <v>8939</v>
      </c>
      <c r="D409" s="3" t="s">
        <v>945</v>
      </c>
      <c r="E409" s="4">
        <v>41864</v>
      </c>
      <c r="F409" s="3" t="s">
        <v>15</v>
      </c>
      <c r="G409" s="4">
        <v>41864</v>
      </c>
      <c r="H409" s="3" t="s">
        <v>6735</v>
      </c>
      <c r="I409" s="2" t="s">
        <v>13</v>
      </c>
      <c r="J409" s="2" t="s">
        <v>12</v>
      </c>
      <c r="K409" s="2" t="s">
        <v>268</v>
      </c>
      <c r="L409" s="19">
        <v>41864.409675925926</v>
      </c>
      <c r="M409" s="2" t="s">
        <v>5154</v>
      </c>
      <c r="N409" s="2" t="s">
        <v>5153</v>
      </c>
      <c r="O409" s="2" t="s">
        <v>5153</v>
      </c>
      <c r="P409" s="2" t="s">
        <v>5151</v>
      </c>
    </row>
    <row r="410" spans="1:16" ht="60">
      <c r="A410" s="14">
        <v>4811</v>
      </c>
      <c r="B410" s="2" t="s">
        <v>8940</v>
      </c>
      <c r="C410" s="1" t="s">
        <v>8941</v>
      </c>
      <c r="D410" s="3" t="s">
        <v>7818</v>
      </c>
      <c r="E410" s="4">
        <v>41864</v>
      </c>
      <c r="F410" s="3" t="s">
        <v>15</v>
      </c>
      <c r="G410" s="4">
        <v>41864</v>
      </c>
      <c r="H410" s="3" t="s">
        <v>40</v>
      </c>
      <c r="I410" s="2" t="s">
        <v>13</v>
      </c>
      <c r="J410" s="2" t="s">
        <v>12</v>
      </c>
      <c r="K410" s="2" t="s">
        <v>268</v>
      </c>
      <c r="L410" s="19">
        <v>41864.400231481479</v>
      </c>
      <c r="M410" s="2" t="s">
        <v>5154</v>
      </c>
      <c r="N410" s="2" t="s">
        <v>5153</v>
      </c>
      <c r="O410" s="2" t="s">
        <v>5153</v>
      </c>
      <c r="P410" s="2" t="s">
        <v>5151</v>
      </c>
    </row>
    <row r="411" spans="1:16" ht="195">
      <c r="A411" s="14">
        <v>4810</v>
      </c>
      <c r="B411" s="2" t="s">
        <v>8942</v>
      </c>
      <c r="C411" s="1" t="s">
        <v>8943</v>
      </c>
      <c r="D411" s="3" t="s">
        <v>8195</v>
      </c>
      <c r="E411" s="4">
        <v>41863</v>
      </c>
      <c r="F411" s="3" t="s">
        <v>15</v>
      </c>
      <c r="G411" s="4">
        <v>41864</v>
      </c>
      <c r="H411" s="3" t="s">
        <v>8217</v>
      </c>
      <c r="I411" s="2" t="s">
        <v>13</v>
      </c>
      <c r="J411" s="2" t="s">
        <v>12</v>
      </c>
      <c r="K411" s="2" t="s">
        <v>8286</v>
      </c>
      <c r="L411" s="19">
        <v>41864.678148148145</v>
      </c>
      <c r="M411" s="2" t="s">
        <v>5154</v>
      </c>
      <c r="N411" s="2" t="s">
        <v>5153</v>
      </c>
      <c r="O411" s="2" t="s">
        <v>5153</v>
      </c>
      <c r="P411" s="2" t="s">
        <v>5151</v>
      </c>
    </row>
    <row r="412" spans="1:16">
      <c r="A412" s="14">
        <v>4809</v>
      </c>
      <c r="B412" s="2" t="s">
        <v>8666</v>
      </c>
      <c r="C412" s="1" t="s">
        <v>8944</v>
      </c>
      <c r="D412" s="3" t="s">
        <v>700</v>
      </c>
      <c r="E412" s="4">
        <v>41863</v>
      </c>
      <c r="F412" s="3" t="s">
        <v>15</v>
      </c>
      <c r="G412" s="4">
        <v>41863</v>
      </c>
      <c r="H412" s="3" t="s">
        <v>11</v>
      </c>
      <c r="I412" s="2" t="s">
        <v>13</v>
      </c>
      <c r="J412" s="2" t="s">
        <v>12</v>
      </c>
      <c r="K412" s="2" t="s">
        <v>268</v>
      </c>
      <c r="L412" s="19">
        <v>41863.739699074074</v>
      </c>
      <c r="M412" s="2" t="s">
        <v>5154</v>
      </c>
      <c r="N412" s="2" t="s">
        <v>5153</v>
      </c>
      <c r="O412" s="2" t="s">
        <v>5153</v>
      </c>
      <c r="P412" s="2" t="s">
        <v>5151</v>
      </c>
    </row>
    <row r="413" spans="1:16" ht="30">
      <c r="A413" s="14">
        <v>4808</v>
      </c>
      <c r="B413" s="2" t="s">
        <v>8945</v>
      </c>
      <c r="C413" s="1" t="s">
        <v>8946</v>
      </c>
      <c r="D413" s="3" t="s">
        <v>6729</v>
      </c>
      <c r="E413" s="4">
        <v>41863</v>
      </c>
      <c r="F413" s="3" t="s">
        <v>15</v>
      </c>
      <c r="G413" s="4">
        <v>41863</v>
      </c>
      <c r="H413" s="3" t="s">
        <v>6735</v>
      </c>
      <c r="I413" s="2" t="s">
        <v>13</v>
      </c>
      <c r="J413" s="2" t="s">
        <v>12</v>
      </c>
      <c r="K413" s="2" t="s">
        <v>268</v>
      </c>
      <c r="L413" s="19">
        <v>41863.727662037039</v>
      </c>
      <c r="M413" s="2" t="s">
        <v>5154</v>
      </c>
      <c r="N413" s="2" t="s">
        <v>5153</v>
      </c>
      <c r="O413" s="2" t="s">
        <v>5153</v>
      </c>
      <c r="P413" s="2" t="s">
        <v>5151</v>
      </c>
    </row>
    <row r="414" spans="1:16" ht="210">
      <c r="A414" s="14">
        <v>4807</v>
      </c>
      <c r="B414" s="2" t="s">
        <v>8947</v>
      </c>
      <c r="C414" s="1" t="s">
        <v>8948</v>
      </c>
      <c r="D414" s="3" t="s">
        <v>1864</v>
      </c>
      <c r="E414" s="4">
        <v>41863</v>
      </c>
      <c r="F414" s="3" t="s">
        <v>15</v>
      </c>
      <c r="G414" s="4">
        <v>41863</v>
      </c>
      <c r="H414" s="3" t="s">
        <v>42</v>
      </c>
      <c r="I414" s="2" t="s">
        <v>13</v>
      </c>
      <c r="J414" s="2" t="s">
        <v>12</v>
      </c>
      <c r="K414" s="2" t="s">
        <v>268</v>
      </c>
      <c r="L414" s="19">
        <v>41863.725312499999</v>
      </c>
      <c r="M414" s="2" t="s">
        <v>5154</v>
      </c>
      <c r="N414" s="2" t="s">
        <v>5153</v>
      </c>
      <c r="O414" s="2" t="s">
        <v>5153</v>
      </c>
      <c r="P414" s="2" t="s">
        <v>5151</v>
      </c>
    </row>
    <row r="415" spans="1:16" ht="30">
      <c r="A415" s="14">
        <v>4806</v>
      </c>
      <c r="B415" s="2" t="s">
        <v>3456</v>
      </c>
      <c r="C415" s="1" t="s">
        <v>8949</v>
      </c>
      <c r="D415" s="3" t="s">
        <v>586</v>
      </c>
      <c r="E415" s="4">
        <v>41863</v>
      </c>
      <c r="F415" s="3" t="s">
        <v>15</v>
      </c>
      <c r="G415" s="4">
        <v>41863</v>
      </c>
      <c r="H415" s="3" t="s">
        <v>6735</v>
      </c>
      <c r="I415" s="2" t="s">
        <v>13</v>
      </c>
      <c r="J415" s="2" t="s">
        <v>12</v>
      </c>
      <c r="K415" s="2" t="s">
        <v>268</v>
      </c>
      <c r="L415" s="19">
        <v>41863.723993055559</v>
      </c>
      <c r="M415" s="2" t="s">
        <v>5154</v>
      </c>
      <c r="N415" s="2" t="s">
        <v>5153</v>
      </c>
      <c r="O415" s="2" t="s">
        <v>5153</v>
      </c>
      <c r="P415" s="2" t="s">
        <v>5151</v>
      </c>
    </row>
    <row r="416" spans="1:16" ht="30">
      <c r="A416" s="14">
        <v>4805</v>
      </c>
      <c r="B416" s="2" t="s">
        <v>4867</v>
      </c>
      <c r="C416" s="1" t="s">
        <v>8950</v>
      </c>
      <c r="D416" s="3" t="s">
        <v>430</v>
      </c>
      <c r="E416" s="4">
        <v>41863</v>
      </c>
      <c r="F416" s="3" t="s">
        <v>15</v>
      </c>
      <c r="G416" s="4">
        <v>41863</v>
      </c>
      <c r="H416" s="3" t="s">
        <v>6735</v>
      </c>
      <c r="I416" s="2" t="s">
        <v>13</v>
      </c>
      <c r="J416" s="2" t="s">
        <v>12</v>
      </c>
      <c r="K416" s="2" t="s">
        <v>268</v>
      </c>
      <c r="L416" s="19">
        <v>41863.713518518518</v>
      </c>
      <c r="M416" s="2" t="s">
        <v>5154</v>
      </c>
      <c r="N416" s="2" t="s">
        <v>5153</v>
      </c>
      <c r="O416" s="2" t="s">
        <v>5153</v>
      </c>
      <c r="P416" s="2" t="s">
        <v>5151</v>
      </c>
    </row>
    <row r="417" spans="1:16">
      <c r="A417" s="14">
        <v>4804</v>
      </c>
      <c r="B417" s="2" t="s">
        <v>7036</v>
      </c>
      <c r="C417" s="1" t="s">
        <v>8951</v>
      </c>
      <c r="D417" s="3" t="s">
        <v>6551</v>
      </c>
      <c r="E417" s="4">
        <v>41863</v>
      </c>
      <c r="F417" s="3" t="s">
        <v>15</v>
      </c>
      <c r="G417" s="4">
        <v>41863</v>
      </c>
      <c r="H417" s="3" t="s">
        <v>6735</v>
      </c>
      <c r="I417" s="2" t="s">
        <v>13</v>
      </c>
      <c r="J417" s="2" t="s">
        <v>12</v>
      </c>
      <c r="K417" s="2" t="s">
        <v>268</v>
      </c>
      <c r="L417" s="19">
        <v>41863.710949074077</v>
      </c>
      <c r="M417" s="2" t="s">
        <v>5151</v>
      </c>
      <c r="N417" s="2" t="s">
        <v>5153</v>
      </c>
      <c r="O417" s="2" t="s">
        <v>5153</v>
      </c>
      <c r="P417" s="2" t="s">
        <v>5151</v>
      </c>
    </row>
    <row r="418" spans="1:16" ht="30">
      <c r="A418" s="14">
        <v>4803</v>
      </c>
      <c r="B418" s="2" t="s">
        <v>2236</v>
      </c>
      <c r="C418" s="1" t="s">
        <v>8952</v>
      </c>
      <c r="D418" s="3" t="s">
        <v>586</v>
      </c>
      <c r="E418" s="4">
        <v>41863</v>
      </c>
      <c r="F418" s="3" t="s">
        <v>15</v>
      </c>
      <c r="G418" s="4">
        <v>41863</v>
      </c>
      <c r="H418" s="3" t="s">
        <v>6735</v>
      </c>
      <c r="I418" s="2" t="s">
        <v>13</v>
      </c>
      <c r="J418" s="2" t="s">
        <v>12</v>
      </c>
      <c r="K418" s="2" t="s">
        <v>268</v>
      </c>
      <c r="L418" s="19">
        <v>41863.707488425927</v>
      </c>
      <c r="M418" s="2" t="s">
        <v>5154</v>
      </c>
      <c r="N418" s="2" t="s">
        <v>5153</v>
      </c>
      <c r="O418" s="2" t="s">
        <v>5153</v>
      </c>
      <c r="P418" s="2" t="s">
        <v>5151</v>
      </c>
    </row>
    <row r="419" spans="1:16" ht="30">
      <c r="A419" s="14">
        <v>4802</v>
      </c>
      <c r="B419" s="2" t="s">
        <v>8953</v>
      </c>
      <c r="C419" s="1" t="s">
        <v>8954</v>
      </c>
      <c r="D419" s="3" t="s">
        <v>5625</v>
      </c>
      <c r="E419" s="4">
        <v>41863</v>
      </c>
      <c r="F419" s="3" t="s">
        <v>15</v>
      </c>
      <c r="G419" s="4">
        <v>41863</v>
      </c>
      <c r="H419" s="3" t="s">
        <v>6735</v>
      </c>
      <c r="I419" s="2" t="s">
        <v>13</v>
      </c>
      <c r="J419" s="2" t="s">
        <v>12</v>
      </c>
      <c r="K419" s="2" t="s">
        <v>268</v>
      </c>
      <c r="L419" s="19">
        <v>41863.695694444446</v>
      </c>
      <c r="M419" s="2" t="s">
        <v>5151</v>
      </c>
      <c r="N419" s="2" t="s">
        <v>5153</v>
      </c>
      <c r="O419" s="2" t="s">
        <v>5153</v>
      </c>
      <c r="P419" s="2" t="s">
        <v>5154</v>
      </c>
    </row>
    <row r="420" spans="1:16">
      <c r="A420" s="14">
        <v>4801</v>
      </c>
      <c r="B420" s="2" t="s">
        <v>5704</v>
      </c>
      <c r="C420" s="1" t="s">
        <v>8955</v>
      </c>
      <c r="D420" s="3" t="s">
        <v>104</v>
      </c>
      <c r="E420" s="4">
        <v>41863</v>
      </c>
      <c r="F420" s="3" t="s">
        <v>15</v>
      </c>
      <c r="G420" s="4">
        <v>41863</v>
      </c>
      <c r="H420" s="3" t="s">
        <v>6735</v>
      </c>
      <c r="I420" s="2" t="s">
        <v>13</v>
      </c>
      <c r="J420" s="2" t="s">
        <v>12</v>
      </c>
      <c r="K420" s="2" t="s">
        <v>268</v>
      </c>
      <c r="L420" s="19">
        <v>41863.693888888891</v>
      </c>
      <c r="M420" s="2" t="s">
        <v>5154</v>
      </c>
      <c r="N420" s="2" t="s">
        <v>5153</v>
      </c>
      <c r="O420" s="2" t="s">
        <v>5153</v>
      </c>
      <c r="P420" s="2" t="s">
        <v>5151</v>
      </c>
    </row>
    <row r="421" spans="1:16" ht="45">
      <c r="A421" s="14">
        <v>4800</v>
      </c>
      <c r="B421" s="2" t="s">
        <v>1952</v>
      </c>
      <c r="C421" s="1" t="s">
        <v>8649</v>
      </c>
      <c r="D421" s="3" t="s">
        <v>1037</v>
      </c>
      <c r="E421" s="4">
        <v>41863</v>
      </c>
      <c r="F421" s="3" t="s">
        <v>15</v>
      </c>
      <c r="G421" s="4">
        <v>41863</v>
      </c>
      <c r="H421" s="3" t="s">
        <v>6735</v>
      </c>
      <c r="I421" s="2" t="s">
        <v>13</v>
      </c>
      <c r="J421" s="2" t="s">
        <v>12</v>
      </c>
      <c r="K421" s="2" t="s">
        <v>268</v>
      </c>
      <c r="L421" s="19">
        <v>41863.555787037039</v>
      </c>
      <c r="M421" s="2" t="s">
        <v>5154</v>
      </c>
      <c r="N421" s="2" t="s">
        <v>5153</v>
      </c>
      <c r="O421" s="2" t="s">
        <v>5153</v>
      </c>
      <c r="P421" s="2" t="s">
        <v>5151</v>
      </c>
    </row>
    <row r="422" spans="1:16" ht="45">
      <c r="A422" s="14">
        <v>4799</v>
      </c>
      <c r="B422" s="2" t="s">
        <v>8650</v>
      </c>
      <c r="C422" s="1" t="s">
        <v>8651</v>
      </c>
      <c r="D422" s="3" t="s">
        <v>84</v>
      </c>
      <c r="E422" s="4">
        <v>41863</v>
      </c>
      <c r="F422" s="3" t="s">
        <v>15</v>
      </c>
      <c r="G422" s="4">
        <v>41863</v>
      </c>
      <c r="H422" s="3" t="s">
        <v>40</v>
      </c>
      <c r="I422" s="2" t="s">
        <v>13</v>
      </c>
      <c r="J422" s="2" t="s">
        <v>12</v>
      </c>
      <c r="K422" s="2" t="s">
        <v>268</v>
      </c>
      <c r="L422" s="19">
        <v>41872.386111111111</v>
      </c>
      <c r="M422" s="2" t="s">
        <v>5154</v>
      </c>
      <c r="N422" s="2" t="s">
        <v>5153</v>
      </c>
      <c r="O422" s="2" t="s">
        <v>5153</v>
      </c>
      <c r="P422" s="2" t="s">
        <v>5151</v>
      </c>
    </row>
    <row r="423" spans="1:16" ht="60">
      <c r="A423" s="14">
        <v>4798</v>
      </c>
      <c r="B423" s="2" t="s">
        <v>3456</v>
      </c>
      <c r="C423" s="1" t="s">
        <v>8652</v>
      </c>
      <c r="D423" s="3" t="s">
        <v>2731</v>
      </c>
      <c r="E423" s="4">
        <v>41863</v>
      </c>
      <c r="F423" s="3" t="s">
        <v>15</v>
      </c>
      <c r="G423" s="4">
        <v>41863</v>
      </c>
      <c r="H423" s="3" t="s">
        <v>6735</v>
      </c>
      <c r="I423" s="2" t="s">
        <v>13</v>
      </c>
      <c r="J423" s="2" t="s">
        <v>12</v>
      </c>
      <c r="K423" s="2" t="s">
        <v>268</v>
      </c>
      <c r="L423" s="19">
        <v>41863.545289351852</v>
      </c>
      <c r="M423" s="2" t="s">
        <v>5151</v>
      </c>
      <c r="N423" s="2" t="s">
        <v>5153</v>
      </c>
      <c r="O423" s="2" t="s">
        <v>5153</v>
      </c>
      <c r="P423" s="2" t="s">
        <v>5151</v>
      </c>
    </row>
    <row r="424" spans="1:16" ht="60">
      <c r="A424" s="14">
        <v>4797</v>
      </c>
      <c r="B424" s="2" t="s">
        <v>8653</v>
      </c>
      <c r="C424" s="1" t="s">
        <v>8654</v>
      </c>
      <c r="D424" s="3" t="s">
        <v>84</v>
      </c>
      <c r="E424" s="4">
        <v>41863</v>
      </c>
      <c r="F424" s="3" t="s">
        <v>15</v>
      </c>
      <c r="G424" s="4">
        <v>41863</v>
      </c>
      <c r="H424" s="3" t="s">
        <v>43</v>
      </c>
      <c r="I424" s="2" t="s">
        <v>13</v>
      </c>
      <c r="J424" s="2" t="s">
        <v>12</v>
      </c>
      <c r="K424" s="2" t="s">
        <v>268</v>
      </c>
      <c r="L424" s="19">
        <v>41872.386597222219</v>
      </c>
      <c r="M424" s="2" t="s">
        <v>5154</v>
      </c>
      <c r="N424" s="2" t="s">
        <v>5153</v>
      </c>
      <c r="O424" s="2" t="s">
        <v>5153</v>
      </c>
      <c r="P424" s="2" t="s">
        <v>5151</v>
      </c>
    </row>
    <row r="425" spans="1:16" ht="60">
      <c r="A425" s="14">
        <v>4796</v>
      </c>
      <c r="B425" s="2" t="s">
        <v>8655</v>
      </c>
      <c r="C425" s="1" t="s">
        <v>8656</v>
      </c>
      <c r="D425" s="3" t="s">
        <v>84</v>
      </c>
      <c r="E425" s="4">
        <v>41863</v>
      </c>
      <c r="F425" s="3" t="s">
        <v>15</v>
      </c>
      <c r="G425" s="4">
        <v>41863</v>
      </c>
      <c r="H425" s="3" t="s">
        <v>40</v>
      </c>
      <c r="I425" s="2" t="s">
        <v>13</v>
      </c>
      <c r="J425" s="2" t="s">
        <v>12</v>
      </c>
      <c r="K425" s="2" t="s">
        <v>268</v>
      </c>
      <c r="L425" s="19">
        <v>41879.736354166664</v>
      </c>
      <c r="M425" s="2" t="s">
        <v>5154</v>
      </c>
      <c r="N425" s="2" t="s">
        <v>5153</v>
      </c>
      <c r="O425" s="2" t="s">
        <v>5153</v>
      </c>
      <c r="P425" s="2" t="s">
        <v>5151</v>
      </c>
    </row>
    <row r="426" spans="1:16" ht="45">
      <c r="A426" s="14">
        <v>4795</v>
      </c>
      <c r="B426" s="2" t="s">
        <v>8188</v>
      </c>
      <c r="C426" s="1" t="s">
        <v>8657</v>
      </c>
      <c r="D426" s="3" t="s">
        <v>2701</v>
      </c>
      <c r="E426" s="4">
        <v>41863</v>
      </c>
      <c r="F426" s="3" t="s">
        <v>15</v>
      </c>
      <c r="G426" s="4">
        <v>41863</v>
      </c>
      <c r="H426" s="3" t="s">
        <v>40</v>
      </c>
      <c r="I426" s="2" t="s">
        <v>13</v>
      </c>
      <c r="J426" s="2" t="s">
        <v>12</v>
      </c>
      <c r="K426" s="2" t="s">
        <v>268</v>
      </c>
      <c r="L426" s="19">
        <v>41872.386446759258</v>
      </c>
      <c r="M426" s="2" t="s">
        <v>5154</v>
      </c>
      <c r="N426" s="2" t="s">
        <v>5153</v>
      </c>
      <c r="O426" s="2" t="s">
        <v>5153</v>
      </c>
      <c r="P426" s="2" t="s">
        <v>5151</v>
      </c>
    </row>
    <row r="427" spans="1:16" ht="255">
      <c r="A427" s="14">
        <v>4794</v>
      </c>
      <c r="B427" s="2" t="s">
        <v>8658</v>
      </c>
      <c r="C427" s="1" t="s">
        <v>8659</v>
      </c>
      <c r="D427" s="3" t="s">
        <v>192</v>
      </c>
      <c r="E427" s="4">
        <v>41863</v>
      </c>
      <c r="F427" s="3" t="s">
        <v>15</v>
      </c>
      <c r="G427" s="4">
        <v>41863</v>
      </c>
      <c r="H427" s="3" t="s">
        <v>11</v>
      </c>
      <c r="I427" s="2" t="s">
        <v>13</v>
      </c>
      <c r="J427" s="2" t="s">
        <v>12</v>
      </c>
      <c r="K427" s="2" t="s">
        <v>268</v>
      </c>
      <c r="L427" s="19">
        <v>41863.510324074072</v>
      </c>
      <c r="M427" s="2" t="s">
        <v>5151</v>
      </c>
      <c r="N427" s="2" t="s">
        <v>5153</v>
      </c>
      <c r="O427" s="2" t="s">
        <v>5153</v>
      </c>
      <c r="P427" s="2" t="s">
        <v>5151</v>
      </c>
    </row>
    <row r="428" spans="1:16" ht="75">
      <c r="A428" s="14">
        <v>4793</v>
      </c>
      <c r="B428" s="2" t="s">
        <v>8660</v>
      </c>
      <c r="C428" s="1" t="s">
        <v>8661</v>
      </c>
      <c r="D428" s="3" t="s">
        <v>543</v>
      </c>
      <c r="E428" s="4">
        <v>41863</v>
      </c>
      <c r="F428" s="3" t="s">
        <v>15</v>
      </c>
      <c r="G428" s="4">
        <v>41863</v>
      </c>
      <c r="H428" s="3" t="s">
        <v>42</v>
      </c>
      <c r="I428" s="2" t="s">
        <v>13</v>
      </c>
      <c r="J428" s="2" t="s">
        <v>12</v>
      </c>
      <c r="K428" s="2" t="s">
        <v>268</v>
      </c>
      <c r="L428" s="19">
        <v>41872.419537037036</v>
      </c>
      <c r="M428" s="2" t="s">
        <v>5154</v>
      </c>
      <c r="N428" s="2" t="s">
        <v>5153</v>
      </c>
      <c r="O428" s="2" t="s">
        <v>5153</v>
      </c>
      <c r="P428" s="2" t="s">
        <v>5151</v>
      </c>
    </row>
    <row r="429" spans="1:16" ht="30">
      <c r="A429" s="14">
        <v>4792</v>
      </c>
      <c r="B429" s="2" t="s">
        <v>8662</v>
      </c>
      <c r="C429" s="1" t="s">
        <v>8663</v>
      </c>
      <c r="D429" s="3" t="s">
        <v>98</v>
      </c>
      <c r="E429" s="4">
        <v>41863</v>
      </c>
      <c r="F429" s="3" t="s">
        <v>15</v>
      </c>
      <c r="G429" s="4">
        <v>41863</v>
      </c>
      <c r="H429" s="3" t="s">
        <v>55</v>
      </c>
      <c r="I429" s="2" t="s">
        <v>13</v>
      </c>
      <c r="J429" s="2" t="s">
        <v>12</v>
      </c>
      <c r="K429" s="2" t="s">
        <v>268</v>
      </c>
      <c r="L429" s="19">
        <v>41872.427118055559</v>
      </c>
      <c r="M429" s="2" t="s">
        <v>5154</v>
      </c>
      <c r="N429" s="2" t="s">
        <v>5153</v>
      </c>
      <c r="O429" s="2" t="s">
        <v>5153</v>
      </c>
      <c r="P429" s="2" t="s">
        <v>5151</v>
      </c>
    </row>
    <row r="430" spans="1:16" ht="30">
      <c r="A430" s="14">
        <v>4791</v>
      </c>
      <c r="B430" s="2" t="s">
        <v>8664</v>
      </c>
      <c r="C430" s="1" t="s">
        <v>8665</v>
      </c>
      <c r="D430" s="3" t="s">
        <v>332</v>
      </c>
      <c r="E430" s="4">
        <v>41863</v>
      </c>
      <c r="F430" s="3" t="s">
        <v>15</v>
      </c>
      <c r="G430" s="4">
        <v>41863</v>
      </c>
      <c r="H430" s="3" t="s">
        <v>6735</v>
      </c>
      <c r="I430" s="2" t="s">
        <v>13</v>
      </c>
      <c r="J430" s="2" t="s">
        <v>12</v>
      </c>
      <c r="K430" s="2" t="s">
        <v>268</v>
      </c>
      <c r="L430" s="19">
        <v>41863.49894675926</v>
      </c>
      <c r="M430" s="2" t="s">
        <v>5154</v>
      </c>
      <c r="N430" s="2" t="s">
        <v>5153</v>
      </c>
      <c r="O430" s="2" t="s">
        <v>5153</v>
      </c>
      <c r="P430" s="2" t="s">
        <v>5151</v>
      </c>
    </row>
    <row r="431" spans="1:16">
      <c r="A431" s="14">
        <v>4790</v>
      </c>
      <c r="B431" s="2" t="s">
        <v>8666</v>
      </c>
      <c r="C431" s="1" t="s">
        <v>8667</v>
      </c>
      <c r="D431" s="3" t="s">
        <v>700</v>
      </c>
      <c r="E431" s="4">
        <v>41863</v>
      </c>
      <c r="F431" s="3" t="s">
        <v>15</v>
      </c>
      <c r="G431" s="4">
        <v>41863</v>
      </c>
      <c r="H431" s="3" t="s">
        <v>11</v>
      </c>
      <c r="I431" s="2" t="s">
        <v>13</v>
      </c>
      <c r="J431" s="2" t="s">
        <v>12</v>
      </c>
      <c r="K431" s="2" t="s">
        <v>268</v>
      </c>
      <c r="L431" s="19">
        <v>41863.479594907411</v>
      </c>
      <c r="M431" s="2" t="s">
        <v>5154</v>
      </c>
      <c r="N431" s="2" t="s">
        <v>5153</v>
      </c>
      <c r="O431" s="2" t="s">
        <v>5153</v>
      </c>
      <c r="P431" s="2" t="s">
        <v>5151</v>
      </c>
    </row>
    <row r="432" spans="1:16" ht="75">
      <c r="A432" s="14">
        <v>4789</v>
      </c>
      <c r="B432" s="2" t="s">
        <v>8668</v>
      </c>
      <c r="C432" s="1" t="s">
        <v>8956</v>
      </c>
      <c r="D432" s="3" t="s">
        <v>3006</v>
      </c>
      <c r="E432" s="4">
        <v>41863</v>
      </c>
      <c r="F432" s="3" t="s">
        <v>15</v>
      </c>
      <c r="G432" s="4">
        <v>41863</v>
      </c>
      <c r="H432" s="3" t="s">
        <v>8217</v>
      </c>
      <c r="I432" s="2" t="s">
        <v>13</v>
      </c>
      <c r="J432" s="2" t="s">
        <v>12</v>
      </c>
      <c r="K432" s="2" t="s">
        <v>8286</v>
      </c>
      <c r="L432" s="19">
        <v>41864.407060185185</v>
      </c>
      <c r="M432" s="2" t="s">
        <v>5154</v>
      </c>
      <c r="N432" s="2" t="s">
        <v>5153</v>
      </c>
      <c r="O432" s="2" t="s">
        <v>5153</v>
      </c>
      <c r="P432" s="2" t="s">
        <v>5151</v>
      </c>
    </row>
    <row r="433" spans="1:16" ht="45">
      <c r="A433" s="14">
        <v>4788</v>
      </c>
      <c r="B433" s="2" t="s">
        <v>7036</v>
      </c>
      <c r="C433" s="1" t="s">
        <v>8669</v>
      </c>
      <c r="D433" s="3" t="s">
        <v>762</v>
      </c>
      <c r="E433" s="4">
        <v>41863</v>
      </c>
      <c r="F433" s="3" t="s">
        <v>15</v>
      </c>
      <c r="G433" s="4">
        <v>41863</v>
      </c>
      <c r="H433" s="3" t="s">
        <v>40</v>
      </c>
      <c r="I433" s="2" t="s">
        <v>13</v>
      </c>
      <c r="J433" s="2" t="s">
        <v>12</v>
      </c>
      <c r="K433" s="2" t="s">
        <v>268</v>
      </c>
      <c r="L433" s="19">
        <v>41863.417766203704</v>
      </c>
      <c r="M433" s="2" t="s">
        <v>5151</v>
      </c>
      <c r="N433" s="2" t="s">
        <v>5153</v>
      </c>
      <c r="O433" s="2" t="s">
        <v>5153</v>
      </c>
      <c r="P433" s="2" t="s">
        <v>5151</v>
      </c>
    </row>
    <row r="434" spans="1:16" ht="45">
      <c r="A434" s="14">
        <v>4787</v>
      </c>
      <c r="B434" s="2" t="s">
        <v>8670</v>
      </c>
      <c r="C434" s="1" t="s">
        <v>8671</v>
      </c>
      <c r="D434" s="3" t="s">
        <v>762</v>
      </c>
      <c r="E434" s="4">
        <v>41863</v>
      </c>
      <c r="F434" s="3" t="s">
        <v>15</v>
      </c>
      <c r="G434" s="4">
        <v>41863</v>
      </c>
      <c r="H434" s="3" t="s">
        <v>213</v>
      </c>
      <c r="I434" s="2" t="s">
        <v>13</v>
      </c>
      <c r="J434" s="2" t="s">
        <v>12</v>
      </c>
      <c r="K434" s="2" t="s">
        <v>268</v>
      </c>
      <c r="L434" s="19">
        <v>41863.41679398148</v>
      </c>
      <c r="M434" s="2" t="s">
        <v>5151</v>
      </c>
      <c r="N434" s="2" t="s">
        <v>5153</v>
      </c>
      <c r="O434" s="2" t="s">
        <v>5153</v>
      </c>
      <c r="P434" s="2" t="s">
        <v>5151</v>
      </c>
    </row>
    <row r="435" spans="1:16" ht="30">
      <c r="A435" s="14">
        <v>4786</v>
      </c>
      <c r="B435" s="2" t="s">
        <v>8672</v>
      </c>
      <c r="C435" s="1" t="s">
        <v>8673</v>
      </c>
      <c r="D435" s="3" t="s">
        <v>6263</v>
      </c>
      <c r="E435" s="4">
        <v>41862</v>
      </c>
      <c r="F435" s="3" t="s">
        <v>15</v>
      </c>
      <c r="G435" s="4">
        <v>41862</v>
      </c>
      <c r="H435" s="3" t="s">
        <v>6735</v>
      </c>
      <c r="I435" s="2" t="s">
        <v>13</v>
      </c>
      <c r="J435" s="2" t="s">
        <v>12</v>
      </c>
      <c r="K435" s="2" t="s">
        <v>268</v>
      </c>
      <c r="L435" s="19">
        <v>41862.624618055554</v>
      </c>
      <c r="M435" s="2" t="s">
        <v>5154</v>
      </c>
      <c r="N435" s="2" t="s">
        <v>5153</v>
      </c>
      <c r="O435" s="2" t="s">
        <v>5153</v>
      </c>
      <c r="P435" s="2" t="s">
        <v>5154</v>
      </c>
    </row>
    <row r="436" spans="1:16" ht="45">
      <c r="A436" s="14">
        <v>4785</v>
      </c>
      <c r="B436" s="2" t="s">
        <v>8674</v>
      </c>
      <c r="C436" s="1" t="s">
        <v>8675</v>
      </c>
      <c r="D436" s="3" t="s">
        <v>84</v>
      </c>
      <c r="E436" s="4">
        <v>41862</v>
      </c>
      <c r="F436" s="3" t="s">
        <v>15</v>
      </c>
      <c r="G436" s="4">
        <v>41862</v>
      </c>
      <c r="H436" s="3" t="s">
        <v>40</v>
      </c>
      <c r="I436" s="2" t="s">
        <v>13</v>
      </c>
      <c r="J436" s="2" t="s">
        <v>12</v>
      </c>
      <c r="K436" s="2" t="s">
        <v>268</v>
      </c>
      <c r="L436" s="19">
        <v>41872.823495370372</v>
      </c>
      <c r="M436" s="2" t="s">
        <v>5154</v>
      </c>
      <c r="N436" s="2" t="s">
        <v>5153</v>
      </c>
      <c r="O436" s="2" t="s">
        <v>5153</v>
      </c>
      <c r="P436" s="2" t="s">
        <v>5151</v>
      </c>
    </row>
    <row r="437" spans="1:16" ht="60">
      <c r="A437" s="14">
        <v>4784</v>
      </c>
      <c r="B437" s="2" t="s">
        <v>8676</v>
      </c>
      <c r="C437" s="1" t="s">
        <v>8677</v>
      </c>
      <c r="D437" s="3" t="s">
        <v>408</v>
      </c>
      <c r="E437" s="4">
        <v>41862</v>
      </c>
      <c r="F437" s="3" t="s">
        <v>15</v>
      </c>
      <c r="G437" s="4">
        <v>41862</v>
      </c>
      <c r="H437" s="3" t="s">
        <v>6735</v>
      </c>
      <c r="I437" s="2" t="s">
        <v>13</v>
      </c>
      <c r="J437" s="2" t="s">
        <v>12</v>
      </c>
      <c r="K437" s="2" t="s">
        <v>268</v>
      </c>
      <c r="L437" s="19">
        <v>41886.506111111114</v>
      </c>
      <c r="M437" s="2" t="s">
        <v>5154</v>
      </c>
      <c r="N437" s="2" t="s">
        <v>5153</v>
      </c>
      <c r="O437" s="2" t="s">
        <v>5153</v>
      </c>
      <c r="P437" s="2" t="s">
        <v>5151</v>
      </c>
    </row>
    <row r="438" spans="1:16" ht="105">
      <c r="A438" s="14">
        <v>4783</v>
      </c>
      <c r="B438" s="2" t="s">
        <v>1117</v>
      </c>
      <c r="C438" s="1" t="s">
        <v>8678</v>
      </c>
      <c r="D438" s="3" t="s">
        <v>2612</v>
      </c>
      <c r="E438" s="4">
        <v>41862</v>
      </c>
      <c r="F438" s="3" t="s">
        <v>15</v>
      </c>
      <c r="G438" s="4">
        <v>41862</v>
      </c>
      <c r="H438" s="3" t="s">
        <v>6733</v>
      </c>
      <c r="I438" s="2" t="s">
        <v>13</v>
      </c>
      <c r="J438" s="2" t="s">
        <v>12</v>
      </c>
      <c r="K438" s="2" t="s">
        <v>268</v>
      </c>
      <c r="L438" s="19">
        <v>41872.812152777777</v>
      </c>
      <c r="M438" s="2" t="s">
        <v>5154</v>
      </c>
      <c r="N438" s="2" t="s">
        <v>5153</v>
      </c>
      <c r="O438" s="2" t="s">
        <v>5153</v>
      </c>
      <c r="P438" s="2" t="s">
        <v>5151</v>
      </c>
    </row>
    <row r="439" spans="1:16" ht="75">
      <c r="A439" s="14">
        <v>4782</v>
      </c>
      <c r="B439" s="2" t="s">
        <v>8679</v>
      </c>
      <c r="C439" s="1" t="s">
        <v>8680</v>
      </c>
      <c r="D439" s="3" t="s">
        <v>1002</v>
      </c>
      <c r="E439" s="4">
        <v>41862</v>
      </c>
      <c r="F439" s="3" t="s">
        <v>15</v>
      </c>
      <c r="G439" s="4">
        <v>41862</v>
      </c>
      <c r="H439" s="3" t="s">
        <v>11</v>
      </c>
      <c r="I439" s="2" t="s">
        <v>13</v>
      </c>
      <c r="J439" s="2" t="s">
        <v>12</v>
      </c>
      <c r="K439" s="2" t="s">
        <v>268</v>
      </c>
      <c r="L439" s="19">
        <v>41862.529456018521</v>
      </c>
      <c r="M439" s="2" t="s">
        <v>5154</v>
      </c>
      <c r="N439" s="2" t="s">
        <v>5153</v>
      </c>
      <c r="O439" s="2" t="s">
        <v>5153</v>
      </c>
      <c r="P439" s="2" t="s">
        <v>5151</v>
      </c>
    </row>
    <row r="440" spans="1:16">
      <c r="A440" s="14">
        <v>4781</v>
      </c>
      <c r="B440" s="2" t="s">
        <v>8681</v>
      </c>
      <c r="C440" s="1" t="s">
        <v>8682</v>
      </c>
      <c r="D440" s="3" t="s">
        <v>561</v>
      </c>
      <c r="E440" s="4">
        <v>41862</v>
      </c>
      <c r="F440" s="3" t="s">
        <v>15</v>
      </c>
      <c r="G440" s="4">
        <v>41862</v>
      </c>
      <c r="H440" s="3" t="s">
        <v>55</v>
      </c>
      <c r="I440" s="2" t="s">
        <v>13</v>
      </c>
      <c r="J440" s="2" t="s">
        <v>12</v>
      </c>
      <c r="K440" s="2" t="s">
        <v>268</v>
      </c>
      <c r="L440" s="19">
        <v>41862.526759259257</v>
      </c>
      <c r="M440" s="2" t="s">
        <v>5154</v>
      </c>
      <c r="N440" s="2" t="s">
        <v>5153</v>
      </c>
      <c r="O440" s="2" t="s">
        <v>5153</v>
      </c>
      <c r="P440" s="2" t="s">
        <v>5151</v>
      </c>
    </row>
    <row r="441" spans="1:16" ht="45">
      <c r="A441" s="14">
        <v>4780</v>
      </c>
      <c r="B441" s="2" t="s">
        <v>8683</v>
      </c>
      <c r="C441" s="1" t="s">
        <v>8684</v>
      </c>
      <c r="D441" s="3" t="s">
        <v>169</v>
      </c>
      <c r="E441" s="4">
        <v>41862</v>
      </c>
      <c r="F441" s="3" t="s">
        <v>15</v>
      </c>
      <c r="G441" s="4">
        <v>41862</v>
      </c>
      <c r="H441" s="3" t="s">
        <v>6735</v>
      </c>
      <c r="I441" s="2" t="s">
        <v>13</v>
      </c>
      <c r="J441" s="2" t="s">
        <v>12</v>
      </c>
      <c r="K441" s="2" t="s">
        <v>268</v>
      </c>
      <c r="L441" s="19">
        <v>41862.51971064815</v>
      </c>
      <c r="M441" s="2" t="s">
        <v>5154</v>
      </c>
      <c r="N441" s="2" t="s">
        <v>5153</v>
      </c>
      <c r="O441" s="2" t="s">
        <v>5153</v>
      </c>
      <c r="P441" s="2" t="s">
        <v>5151</v>
      </c>
    </row>
    <row r="442" spans="1:16" ht="45">
      <c r="A442" s="14">
        <v>4779</v>
      </c>
      <c r="B442" s="2" t="s">
        <v>8685</v>
      </c>
      <c r="C442" s="1" t="s">
        <v>8686</v>
      </c>
      <c r="D442" s="3" t="s">
        <v>6150</v>
      </c>
      <c r="E442" s="4">
        <v>41862</v>
      </c>
      <c r="F442" s="3" t="s">
        <v>15</v>
      </c>
      <c r="G442" s="4">
        <v>41862</v>
      </c>
      <c r="H442" s="3" t="s">
        <v>6735</v>
      </c>
      <c r="I442" s="2" t="s">
        <v>13</v>
      </c>
      <c r="J442" s="2" t="s">
        <v>12</v>
      </c>
      <c r="K442" s="2" t="s">
        <v>268</v>
      </c>
      <c r="L442" s="19">
        <v>41862.51798611111</v>
      </c>
      <c r="M442" s="2" t="s">
        <v>5154</v>
      </c>
      <c r="N442" s="2" t="s">
        <v>5153</v>
      </c>
      <c r="O442" s="2" t="s">
        <v>5153</v>
      </c>
      <c r="P442" s="2" t="s">
        <v>5151</v>
      </c>
    </row>
    <row r="443" spans="1:16">
      <c r="A443" s="14">
        <v>4778</v>
      </c>
      <c r="B443" s="2" t="s">
        <v>2236</v>
      </c>
      <c r="C443" s="1" t="s">
        <v>8687</v>
      </c>
      <c r="D443" s="3" t="s">
        <v>7886</v>
      </c>
      <c r="E443" s="4">
        <v>41862</v>
      </c>
      <c r="F443" s="3" t="s">
        <v>15</v>
      </c>
      <c r="G443" s="4">
        <v>41862</v>
      </c>
      <c r="H443" s="3" t="s">
        <v>6735</v>
      </c>
      <c r="I443" s="2" t="s">
        <v>13</v>
      </c>
      <c r="J443" s="2" t="s">
        <v>12</v>
      </c>
      <c r="K443" s="2" t="s">
        <v>268</v>
      </c>
      <c r="L443" s="19">
        <v>41862.516030092593</v>
      </c>
      <c r="M443" s="2" t="s">
        <v>5154</v>
      </c>
      <c r="N443" s="2" t="s">
        <v>5153</v>
      </c>
      <c r="O443" s="2" t="s">
        <v>5153</v>
      </c>
      <c r="P443" s="2" t="s">
        <v>5151</v>
      </c>
    </row>
    <row r="444" spans="1:16" ht="30">
      <c r="A444" s="14">
        <v>4777</v>
      </c>
      <c r="B444" s="2" t="s">
        <v>2299</v>
      </c>
      <c r="C444" s="1" t="s">
        <v>8688</v>
      </c>
      <c r="D444" s="3" t="s">
        <v>2073</v>
      </c>
      <c r="E444" s="4">
        <v>41862</v>
      </c>
      <c r="F444" s="3" t="s">
        <v>15</v>
      </c>
      <c r="G444" s="4">
        <v>41862</v>
      </c>
      <c r="H444" s="3" t="s">
        <v>6735</v>
      </c>
      <c r="I444" s="2" t="s">
        <v>13</v>
      </c>
      <c r="J444" s="2" t="s">
        <v>12</v>
      </c>
      <c r="K444" s="2" t="s">
        <v>268</v>
      </c>
      <c r="L444" s="19">
        <v>41862.511423611111</v>
      </c>
      <c r="M444" s="2" t="s">
        <v>5154</v>
      </c>
      <c r="N444" s="2" t="s">
        <v>5153</v>
      </c>
      <c r="O444" s="2" t="s">
        <v>5153</v>
      </c>
      <c r="P444" s="2" t="s">
        <v>5151</v>
      </c>
    </row>
    <row r="445" spans="1:16" ht="120">
      <c r="A445" s="14">
        <v>4776</v>
      </c>
      <c r="B445" s="2" t="s">
        <v>8689</v>
      </c>
      <c r="C445" s="1" t="s">
        <v>8690</v>
      </c>
      <c r="D445" s="3" t="s">
        <v>255</v>
      </c>
      <c r="E445" s="4">
        <v>41862</v>
      </c>
      <c r="F445" s="3" t="s">
        <v>15</v>
      </c>
      <c r="G445" s="4">
        <v>41862</v>
      </c>
      <c r="H445" s="3" t="s">
        <v>8217</v>
      </c>
      <c r="I445" s="2" t="s">
        <v>13</v>
      </c>
      <c r="J445" s="2" t="s">
        <v>12</v>
      </c>
      <c r="K445" s="2" t="s">
        <v>8286</v>
      </c>
      <c r="L445" s="19">
        <v>41862.511145833334</v>
      </c>
      <c r="M445" s="2" t="s">
        <v>5154</v>
      </c>
      <c r="N445" s="2" t="s">
        <v>5153</v>
      </c>
      <c r="O445" s="2" t="s">
        <v>5153</v>
      </c>
      <c r="P445" s="2" t="s">
        <v>5151</v>
      </c>
    </row>
    <row r="446" spans="1:16" ht="30">
      <c r="A446" s="14">
        <v>4775</v>
      </c>
      <c r="B446" s="2" t="s">
        <v>8272</v>
      </c>
      <c r="C446" s="1" t="s">
        <v>8691</v>
      </c>
      <c r="D446" s="3" t="s">
        <v>1054</v>
      </c>
      <c r="E446" s="4">
        <v>41862</v>
      </c>
      <c r="F446" s="3" t="s">
        <v>15</v>
      </c>
      <c r="G446" s="4">
        <v>41862</v>
      </c>
      <c r="H446" s="3" t="s">
        <v>6735</v>
      </c>
      <c r="I446" s="2" t="s">
        <v>13</v>
      </c>
      <c r="J446" s="2" t="s">
        <v>12</v>
      </c>
      <c r="K446" s="2" t="s">
        <v>268</v>
      </c>
      <c r="L446" s="19">
        <v>41862.505810185183</v>
      </c>
      <c r="M446" s="2" t="s">
        <v>5154</v>
      </c>
      <c r="N446" s="2" t="s">
        <v>5153</v>
      </c>
      <c r="O446" s="2" t="s">
        <v>5153</v>
      </c>
      <c r="P446" s="2" t="s">
        <v>5151</v>
      </c>
    </row>
    <row r="447" spans="1:16" ht="30">
      <c r="A447" s="14">
        <v>4774</v>
      </c>
      <c r="B447" s="2" t="s">
        <v>8692</v>
      </c>
      <c r="C447" s="1" t="s">
        <v>8693</v>
      </c>
      <c r="D447" s="3" t="s">
        <v>28</v>
      </c>
      <c r="E447" s="4">
        <v>41862</v>
      </c>
      <c r="F447" s="3" t="s">
        <v>15</v>
      </c>
      <c r="G447" s="4">
        <v>41862</v>
      </c>
      <c r="H447" s="3" t="s">
        <v>6733</v>
      </c>
      <c r="I447" s="2" t="s">
        <v>13</v>
      </c>
      <c r="J447" s="2" t="s">
        <v>12</v>
      </c>
      <c r="K447" s="2" t="s">
        <v>268</v>
      </c>
      <c r="L447" s="19">
        <v>41862.50613425926</v>
      </c>
      <c r="M447" s="2" t="s">
        <v>5154</v>
      </c>
      <c r="N447" s="2" t="s">
        <v>5153</v>
      </c>
      <c r="O447" s="2" t="s">
        <v>5153</v>
      </c>
      <c r="P447" s="2" t="s">
        <v>5151</v>
      </c>
    </row>
    <row r="448" spans="1:16" ht="195">
      <c r="A448" s="14">
        <v>4773</v>
      </c>
      <c r="B448" s="2" t="s">
        <v>8694</v>
      </c>
      <c r="C448" s="1" t="s">
        <v>8695</v>
      </c>
      <c r="D448" s="3" t="s">
        <v>810</v>
      </c>
      <c r="E448" s="4">
        <v>41862</v>
      </c>
      <c r="F448" s="3" t="s">
        <v>15</v>
      </c>
      <c r="G448" s="4">
        <v>41862</v>
      </c>
      <c r="H448" s="3" t="s">
        <v>8217</v>
      </c>
      <c r="I448" s="2" t="s">
        <v>13</v>
      </c>
      <c r="J448" s="2" t="s">
        <v>12</v>
      </c>
      <c r="K448" s="2" t="s">
        <v>8286</v>
      </c>
      <c r="L448" s="19">
        <v>41863.460277777776</v>
      </c>
      <c r="M448" s="2" t="s">
        <v>5154</v>
      </c>
      <c r="N448" s="2" t="s">
        <v>5153</v>
      </c>
      <c r="O448" s="2" t="s">
        <v>5153</v>
      </c>
      <c r="P448" s="2" t="s">
        <v>5151</v>
      </c>
    </row>
    <row r="449" spans="1:16" ht="150">
      <c r="A449" s="14">
        <v>4772</v>
      </c>
      <c r="B449" s="2" t="s">
        <v>8696</v>
      </c>
      <c r="C449" s="1" t="s">
        <v>8697</v>
      </c>
      <c r="D449" s="3" t="s">
        <v>3815</v>
      </c>
      <c r="E449" s="4">
        <v>41862</v>
      </c>
      <c r="F449" s="3" t="s">
        <v>15</v>
      </c>
      <c r="G449" s="4">
        <v>41862</v>
      </c>
      <c r="H449" s="3" t="s">
        <v>8217</v>
      </c>
      <c r="I449" s="2" t="s">
        <v>13</v>
      </c>
      <c r="J449" s="2" t="s">
        <v>12</v>
      </c>
      <c r="K449" s="2" t="s">
        <v>8286</v>
      </c>
      <c r="L449" s="19">
        <v>41863.459699074076</v>
      </c>
      <c r="M449" s="2" t="s">
        <v>5154</v>
      </c>
      <c r="N449" s="2" t="s">
        <v>5153</v>
      </c>
      <c r="O449" s="2" t="s">
        <v>5153</v>
      </c>
      <c r="P449" s="2" t="s">
        <v>5151</v>
      </c>
    </row>
    <row r="450" spans="1:16" ht="105">
      <c r="A450" s="14">
        <v>4771</v>
      </c>
      <c r="B450" s="2" t="s">
        <v>8698</v>
      </c>
      <c r="C450" s="1" t="s">
        <v>8699</v>
      </c>
      <c r="D450" s="3" t="s">
        <v>620</v>
      </c>
      <c r="E450" s="4">
        <v>41862</v>
      </c>
      <c r="F450" s="3" t="s">
        <v>15</v>
      </c>
      <c r="G450" s="4">
        <v>41862</v>
      </c>
      <c r="H450" s="3" t="s">
        <v>8217</v>
      </c>
      <c r="I450" s="2" t="s">
        <v>13</v>
      </c>
      <c r="J450" s="2" t="s">
        <v>12</v>
      </c>
      <c r="K450" s="2" t="s">
        <v>8286</v>
      </c>
      <c r="L450" s="19">
        <v>41863.459976851853</v>
      </c>
      <c r="M450" s="2" t="s">
        <v>5154</v>
      </c>
      <c r="N450" s="2" t="s">
        <v>5153</v>
      </c>
      <c r="O450" s="2" t="s">
        <v>5153</v>
      </c>
      <c r="P450" s="2" t="s">
        <v>5151</v>
      </c>
    </row>
    <row r="451" spans="1:16" ht="45">
      <c r="A451" s="14">
        <v>4770</v>
      </c>
      <c r="B451" s="2" t="s">
        <v>8700</v>
      </c>
      <c r="C451" s="1" t="s">
        <v>8702</v>
      </c>
      <c r="D451" s="3" t="s">
        <v>8701</v>
      </c>
      <c r="E451" s="4">
        <v>41862</v>
      </c>
      <c r="F451" s="3" t="s">
        <v>15</v>
      </c>
      <c r="G451" s="4">
        <v>41862</v>
      </c>
      <c r="H451" s="3" t="s">
        <v>40</v>
      </c>
      <c r="I451" s="2" t="s">
        <v>13</v>
      </c>
      <c r="J451" s="2" t="s">
        <v>12</v>
      </c>
      <c r="K451" s="2" t="s">
        <v>268</v>
      </c>
      <c r="L451" s="19">
        <v>41862.47859953704</v>
      </c>
      <c r="M451" s="2" t="s">
        <v>5154</v>
      </c>
      <c r="N451" s="2" t="s">
        <v>5153</v>
      </c>
      <c r="O451" s="2" t="s">
        <v>5153</v>
      </c>
      <c r="P451" s="2" t="s">
        <v>5151</v>
      </c>
    </row>
    <row r="452" spans="1:16">
      <c r="A452" s="14">
        <v>4769</v>
      </c>
      <c r="B452" s="2" t="s">
        <v>8703</v>
      </c>
      <c r="C452" s="1" t="s">
        <v>8704</v>
      </c>
      <c r="D452" s="3" t="s">
        <v>215</v>
      </c>
      <c r="E452" s="4">
        <v>41862</v>
      </c>
      <c r="F452" s="3" t="s">
        <v>15</v>
      </c>
      <c r="G452" s="4">
        <v>41862</v>
      </c>
      <c r="H452" s="3" t="s">
        <v>6735</v>
      </c>
      <c r="I452" s="2" t="s">
        <v>13</v>
      </c>
      <c r="J452" s="2" t="s">
        <v>12</v>
      </c>
      <c r="K452" s="2" t="s">
        <v>277</v>
      </c>
      <c r="L452" s="19">
        <v>41862.445740740739</v>
      </c>
      <c r="M452" s="2" t="s">
        <v>5154</v>
      </c>
      <c r="N452" s="2" t="s">
        <v>5153</v>
      </c>
      <c r="O452" s="2" t="s">
        <v>5153</v>
      </c>
      <c r="P452" s="2" t="s">
        <v>5151</v>
      </c>
    </row>
    <row r="453" spans="1:16" ht="105">
      <c r="A453" s="14">
        <v>4768</v>
      </c>
      <c r="B453" s="2" t="s">
        <v>7084</v>
      </c>
      <c r="C453" s="1" t="s">
        <v>8705</v>
      </c>
      <c r="D453" s="3" t="s">
        <v>84</v>
      </c>
      <c r="E453" s="4">
        <v>41862</v>
      </c>
      <c r="F453" s="3" t="s">
        <v>15</v>
      </c>
      <c r="G453" s="4">
        <v>41862</v>
      </c>
      <c r="H453" s="3" t="s">
        <v>6735</v>
      </c>
      <c r="I453" s="2" t="s">
        <v>13</v>
      </c>
      <c r="J453" s="2" t="s">
        <v>12</v>
      </c>
      <c r="K453" s="2" t="s">
        <v>277</v>
      </c>
      <c r="L453" s="19">
        <v>41862.445011574076</v>
      </c>
      <c r="M453" s="2" t="s">
        <v>5154</v>
      </c>
      <c r="N453" s="2" t="s">
        <v>5153</v>
      </c>
      <c r="O453" s="2" t="s">
        <v>5153</v>
      </c>
      <c r="P453" s="2" t="s">
        <v>5151</v>
      </c>
    </row>
    <row r="454" spans="1:16" ht="60">
      <c r="A454" s="14">
        <v>4767</v>
      </c>
      <c r="B454" s="2" t="s">
        <v>5704</v>
      </c>
      <c r="C454" s="1" t="s">
        <v>8706</v>
      </c>
      <c r="D454" s="3" t="s">
        <v>6512</v>
      </c>
      <c r="E454" s="4">
        <v>41862</v>
      </c>
      <c r="F454" s="3" t="s">
        <v>15</v>
      </c>
      <c r="G454" s="4">
        <v>41862</v>
      </c>
      <c r="H454" s="3" t="s">
        <v>6735</v>
      </c>
      <c r="I454" s="2" t="s">
        <v>13</v>
      </c>
      <c r="J454" s="2" t="s">
        <v>12</v>
      </c>
      <c r="K454" s="2" t="s">
        <v>277</v>
      </c>
      <c r="L454" s="19">
        <v>41862.443715277775</v>
      </c>
      <c r="M454" s="2" t="s">
        <v>5154</v>
      </c>
      <c r="N454" s="2" t="s">
        <v>5153</v>
      </c>
      <c r="O454" s="2" t="s">
        <v>5153</v>
      </c>
      <c r="P454" s="2" t="s">
        <v>5151</v>
      </c>
    </row>
    <row r="455" spans="1:16" ht="120">
      <c r="A455" s="14">
        <v>4766</v>
      </c>
      <c r="B455" s="2" t="s">
        <v>8707</v>
      </c>
      <c r="C455" s="1" t="s">
        <v>8708</v>
      </c>
      <c r="D455" s="3" t="s">
        <v>149</v>
      </c>
      <c r="E455" s="4">
        <v>41862</v>
      </c>
      <c r="F455" s="3" t="s">
        <v>15</v>
      </c>
      <c r="G455" s="4">
        <v>41862</v>
      </c>
      <c r="H455" s="3" t="s">
        <v>8217</v>
      </c>
      <c r="I455" s="2" t="s">
        <v>13</v>
      </c>
      <c r="J455" s="2" t="s">
        <v>12</v>
      </c>
      <c r="K455" s="2" t="s">
        <v>8286</v>
      </c>
      <c r="L455" s="19">
        <v>41863.459513888891</v>
      </c>
      <c r="M455" s="2" t="s">
        <v>5154</v>
      </c>
      <c r="N455" s="2" t="s">
        <v>5153</v>
      </c>
      <c r="O455" s="2" t="s">
        <v>5153</v>
      </c>
      <c r="P455" s="2" t="s">
        <v>5151</v>
      </c>
    </row>
    <row r="456" spans="1:16" ht="150">
      <c r="A456" s="14">
        <v>4765</v>
      </c>
      <c r="B456" s="2" t="s">
        <v>8709</v>
      </c>
      <c r="C456" s="1" t="s">
        <v>8710</v>
      </c>
      <c r="D456" s="3" t="s">
        <v>488</v>
      </c>
      <c r="E456" s="4">
        <v>41862</v>
      </c>
      <c r="F456" s="3" t="s">
        <v>15</v>
      </c>
      <c r="G456" s="4">
        <v>41862</v>
      </c>
      <c r="H456" s="3" t="s">
        <v>8217</v>
      </c>
      <c r="I456" s="2" t="s">
        <v>13</v>
      </c>
      <c r="J456" s="2" t="s">
        <v>12</v>
      </c>
      <c r="K456" s="2" t="s">
        <v>8286</v>
      </c>
      <c r="L456" s="19">
        <v>41862.412129629629</v>
      </c>
      <c r="M456" s="2" t="s">
        <v>5154</v>
      </c>
      <c r="N456" s="2" t="s">
        <v>5153</v>
      </c>
      <c r="O456" s="2" t="s">
        <v>5153</v>
      </c>
      <c r="P456" s="2" t="s">
        <v>5151</v>
      </c>
    </row>
    <row r="457" spans="1:16" ht="270">
      <c r="A457" s="14">
        <v>4764</v>
      </c>
      <c r="B457" s="2" t="s">
        <v>8711</v>
      </c>
      <c r="C457" s="1" t="s">
        <v>8712</v>
      </c>
      <c r="D457" s="3" t="s">
        <v>149</v>
      </c>
      <c r="E457" s="4">
        <v>41862</v>
      </c>
      <c r="F457" s="3" t="s">
        <v>15</v>
      </c>
      <c r="G457" s="4">
        <v>41862</v>
      </c>
      <c r="H457" s="3" t="s">
        <v>8217</v>
      </c>
      <c r="I457" s="2" t="s">
        <v>13</v>
      </c>
      <c r="J457" s="2" t="s">
        <v>12</v>
      </c>
      <c r="K457" s="2" t="s">
        <v>8286</v>
      </c>
      <c r="L457" s="19">
        <v>41863.459293981483</v>
      </c>
      <c r="M457" s="2" t="s">
        <v>5151</v>
      </c>
      <c r="N457" s="2" t="s">
        <v>5153</v>
      </c>
      <c r="O457" s="2" t="s">
        <v>5153</v>
      </c>
      <c r="P457" s="2" t="s">
        <v>5151</v>
      </c>
    </row>
    <row r="458" spans="1:16" ht="90">
      <c r="A458" s="14">
        <v>4763</v>
      </c>
      <c r="B458" s="2" t="s">
        <v>8713</v>
      </c>
      <c r="C458" s="1" t="s">
        <v>8714</v>
      </c>
      <c r="D458" s="3" t="s">
        <v>149</v>
      </c>
      <c r="E458" s="4">
        <v>41862</v>
      </c>
      <c r="F458" s="3" t="s">
        <v>15</v>
      </c>
      <c r="G458" s="4">
        <v>41862</v>
      </c>
      <c r="H458" s="3" t="s">
        <v>8217</v>
      </c>
      <c r="I458" s="2" t="s">
        <v>13</v>
      </c>
      <c r="J458" s="2" t="s">
        <v>12</v>
      </c>
      <c r="K458" s="2" t="s">
        <v>8286</v>
      </c>
      <c r="L458" s="19">
        <v>41862.699745370373</v>
      </c>
      <c r="M458" s="2" t="s">
        <v>5154</v>
      </c>
      <c r="N458" s="2" t="s">
        <v>5153</v>
      </c>
      <c r="O458" s="2" t="s">
        <v>5153</v>
      </c>
      <c r="P458" s="2" t="s">
        <v>5151</v>
      </c>
    </row>
    <row r="459" spans="1:16">
      <c r="A459" s="14">
        <v>4762</v>
      </c>
      <c r="B459" s="2" t="s">
        <v>239</v>
      </c>
      <c r="C459" s="1" t="s">
        <v>8715</v>
      </c>
      <c r="D459" s="3" t="s">
        <v>449</v>
      </c>
      <c r="E459" s="4">
        <v>41862</v>
      </c>
      <c r="F459" s="3" t="s">
        <v>15</v>
      </c>
      <c r="G459" s="4">
        <v>41862</v>
      </c>
      <c r="H459" s="3" t="s">
        <v>40</v>
      </c>
      <c r="I459" s="2" t="s">
        <v>13</v>
      </c>
      <c r="J459" s="2" t="s">
        <v>12</v>
      </c>
      <c r="K459" s="2" t="s">
        <v>268</v>
      </c>
      <c r="L459" s="19">
        <v>41862.372291666667</v>
      </c>
      <c r="M459" s="2" t="s">
        <v>5151</v>
      </c>
      <c r="N459" s="2" t="s">
        <v>5153</v>
      </c>
      <c r="O459" s="2" t="s">
        <v>5153</v>
      </c>
      <c r="P459" s="2" t="s">
        <v>5151</v>
      </c>
    </row>
    <row r="460" spans="1:16" ht="30">
      <c r="A460" s="14">
        <v>4761</v>
      </c>
      <c r="B460" s="2" t="s">
        <v>8716</v>
      </c>
      <c r="C460" s="1" t="s">
        <v>8717</v>
      </c>
      <c r="D460" s="3" t="s">
        <v>586</v>
      </c>
      <c r="E460" s="4">
        <v>41859</v>
      </c>
      <c r="F460" s="3" t="s">
        <v>15</v>
      </c>
      <c r="G460" s="4">
        <v>41859</v>
      </c>
      <c r="H460" s="3" t="s">
        <v>6735</v>
      </c>
      <c r="I460" s="2" t="s">
        <v>13</v>
      </c>
      <c r="J460" s="2" t="s">
        <v>12</v>
      </c>
      <c r="K460" s="2" t="s">
        <v>268</v>
      </c>
      <c r="L460" s="19">
        <v>41859.655057870368</v>
      </c>
      <c r="M460" s="2" t="s">
        <v>5154</v>
      </c>
      <c r="N460" s="2" t="s">
        <v>5153</v>
      </c>
      <c r="O460" s="2" t="s">
        <v>5153</v>
      </c>
      <c r="P460" s="2" t="s">
        <v>5151</v>
      </c>
    </row>
    <row r="461" spans="1:16" ht="30">
      <c r="A461" s="14">
        <v>4760</v>
      </c>
      <c r="B461" s="2" t="s">
        <v>1793</v>
      </c>
      <c r="C461" s="1" t="s">
        <v>5724</v>
      </c>
      <c r="D461" s="3" t="s">
        <v>497</v>
      </c>
      <c r="E461" s="4">
        <v>41859</v>
      </c>
      <c r="F461" s="3" t="s">
        <v>15</v>
      </c>
      <c r="G461" s="4">
        <v>41859</v>
      </c>
      <c r="H461" s="3" t="s">
        <v>6735</v>
      </c>
      <c r="I461" s="2" t="s">
        <v>13</v>
      </c>
      <c r="J461" s="2" t="s">
        <v>12</v>
      </c>
      <c r="K461" s="2" t="s">
        <v>268</v>
      </c>
      <c r="L461" s="19">
        <v>41859.653749999998</v>
      </c>
      <c r="M461" s="2" t="s">
        <v>5154</v>
      </c>
      <c r="N461" s="2" t="s">
        <v>5153</v>
      </c>
      <c r="O461" s="2" t="s">
        <v>5153</v>
      </c>
      <c r="P461" s="2" t="s">
        <v>5151</v>
      </c>
    </row>
    <row r="462" spans="1:16" ht="45">
      <c r="A462" s="14">
        <v>4759</v>
      </c>
      <c r="B462" s="2" t="s">
        <v>8718</v>
      </c>
      <c r="C462" s="1" t="s">
        <v>8719</v>
      </c>
      <c r="D462" s="3" t="s">
        <v>1002</v>
      </c>
      <c r="E462" s="4">
        <v>41859</v>
      </c>
      <c r="F462" s="3" t="s">
        <v>15</v>
      </c>
      <c r="G462" s="4">
        <v>41859</v>
      </c>
      <c r="H462" s="3" t="s">
        <v>54</v>
      </c>
      <c r="I462" s="2" t="s">
        <v>13</v>
      </c>
      <c r="J462" s="2" t="s">
        <v>12</v>
      </c>
      <c r="K462" s="2" t="s">
        <v>268</v>
      </c>
      <c r="L462" s="19">
        <v>41859.653101851851</v>
      </c>
      <c r="M462" s="2" t="s">
        <v>5154</v>
      </c>
      <c r="N462" s="2" t="s">
        <v>5153</v>
      </c>
      <c r="O462" s="2" t="s">
        <v>5153</v>
      </c>
      <c r="P462" s="2" t="s">
        <v>5151</v>
      </c>
    </row>
    <row r="463" spans="1:16">
      <c r="A463" s="14">
        <v>4758</v>
      </c>
      <c r="B463" s="2" t="s">
        <v>8720</v>
      </c>
      <c r="C463" s="1" t="s">
        <v>8721</v>
      </c>
      <c r="D463" s="3" t="s">
        <v>98</v>
      </c>
      <c r="E463" s="4">
        <v>41859</v>
      </c>
      <c r="F463" s="3" t="s">
        <v>15</v>
      </c>
      <c r="G463" s="4">
        <v>41859</v>
      </c>
      <c r="H463" s="3" t="s">
        <v>6735</v>
      </c>
      <c r="I463" s="2" t="s">
        <v>13</v>
      </c>
      <c r="J463" s="2" t="s">
        <v>12</v>
      </c>
      <c r="K463" s="2" t="s">
        <v>268</v>
      </c>
      <c r="L463" s="19">
        <v>41859.642141203702</v>
      </c>
      <c r="M463" s="2" t="s">
        <v>5154</v>
      </c>
      <c r="N463" s="2" t="s">
        <v>5153</v>
      </c>
      <c r="O463" s="2" t="s">
        <v>5153</v>
      </c>
      <c r="P463" s="2" t="s">
        <v>5151</v>
      </c>
    </row>
    <row r="464" spans="1:16" ht="45">
      <c r="A464" s="14">
        <v>4757</v>
      </c>
      <c r="B464" s="2" t="s">
        <v>8722</v>
      </c>
      <c r="C464" s="1" t="s">
        <v>8724</v>
      </c>
      <c r="D464" s="3" t="s">
        <v>8723</v>
      </c>
      <c r="E464" s="4">
        <v>41859</v>
      </c>
      <c r="F464" s="3" t="s">
        <v>15</v>
      </c>
      <c r="G464" s="4">
        <v>41859</v>
      </c>
      <c r="H464" s="3" t="s">
        <v>6735</v>
      </c>
      <c r="I464" s="2" t="s">
        <v>13</v>
      </c>
      <c r="J464" s="2" t="s">
        <v>12</v>
      </c>
      <c r="K464" s="2" t="s">
        <v>268</v>
      </c>
      <c r="L464" s="19">
        <v>41859.621712962966</v>
      </c>
      <c r="M464" s="2" t="s">
        <v>5154</v>
      </c>
      <c r="N464" s="2" t="s">
        <v>5153</v>
      </c>
      <c r="O464" s="2" t="s">
        <v>5153</v>
      </c>
      <c r="P464" s="2" t="s">
        <v>5151</v>
      </c>
    </row>
    <row r="465" spans="1:16" ht="45">
      <c r="A465" s="14">
        <v>4756</v>
      </c>
      <c r="B465" s="2" t="s">
        <v>1952</v>
      </c>
      <c r="C465" s="1" t="s">
        <v>8725</v>
      </c>
      <c r="D465" s="3" t="s">
        <v>1071</v>
      </c>
      <c r="E465" s="4">
        <v>41859</v>
      </c>
      <c r="F465" s="3" t="s">
        <v>15</v>
      </c>
      <c r="G465" s="4">
        <v>41859</v>
      </c>
      <c r="H465" s="3" t="s">
        <v>6735</v>
      </c>
      <c r="I465" s="2" t="s">
        <v>13</v>
      </c>
      <c r="J465" s="2" t="s">
        <v>12</v>
      </c>
      <c r="K465" s="2" t="s">
        <v>268</v>
      </c>
      <c r="L465" s="19">
        <v>41859.55978009259</v>
      </c>
      <c r="M465" s="2" t="s">
        <v>5154</v>
      </c>
      <c r="N465" s="2" t="s">
        <v>5153</v>
      </c>
      <c r="O465" s="2" t="s">
        <v>5153</v>
      </c>
      <c r="P465" s="2" t="s">
        <v>5151</v>
      </c>
    </row>
    <row r="466" spans="1:16" ht="195">
      <c r="A466" s="14">
        <v>4755</v>
      </c>
      <c r="B466" s="2" t="s">
        <v>8726</v>
      </c>
      <c r="C466" s="1" t="s">
        <v>8727</v>
      </c>
      <c r="D466" s="3" t="s">
        <v>5411</v>
      </c>
      <c r="E466" s="4">
        <v>41859</v>
      </c>
      <c r="F466" s="3" t="s">
        <v>15</v>
      </c>
      <c r="G466" s="4">
        <v>41859</v>
      </c>
      <c r="H466" s="3" t="s">
        <v>8217</v>
      </c>
      <c r="I466" s="2" t="s">
        <v>13</v>
      </c>
      <c r="J466" s="2" t="s">
        <v>12</v>
      </c>
      <c r="K466" s="2" t="s">
        <v>8286</v>
      </c>
      <c r="L466" s="19">
        <v>41863.459097222221</v>
      </c>
      <c r="M466" s="2" t="s">
        <v>5154</v>
      </c>
      <c r="N466" s="2" t="s">
        <v>5153</v>
      </c>
      <c r="O466" s="2" t="s">
        <v>5153</v>
      </c>
      <c r="P466" s="2" t="s">
        <v>5151</v>
      </c>
    </row>
    <row r="467" spans="1:16">
      <c r="A467" s="14">
        <v>4754</v>
      </c>
      <c r="B467" s="2" t="s">
        <v>239</v>
      </c>
      <c r="C467" s="1" t="s">
        <v>8728</v>
      </c>
      <c r="D467" s="3" t="s">
        <v>6243</v>
      </c>
      <c r="E467" s="4">
        <v>41859</v>
      </c>
      <c r="F467" s="3" t="s">
        <v>15</v>
      </c>
      <c r="G467" s="4">
        <v>41859</v>
      </c>
      <c r="H467" s="3" t="s">
        <v>54</v>
      </c>
      <c r="I467" s="2" t="s">
        <v>13</v>
      </c>
      <c r="J467" s="2" t="s">
        <v>12</v>
      </c>
      <c r="K467" s="2" t="s">
        <v>268</v>
      </c>
      <c r="L467" s="19">
        <v>41859.43304398148</v>
      </c>
      <c r="M467" s="2" t="s">
        <v>5154</v>
      </c>
      <c r="N467" s="2" t="s">
        <v>5153</v>
      </c>
      <c r="O467" s="2" t="s">
        <v>5153</v>
      </c>
      <c r="P467" s="2" t="s">
        <v>5151</v>
      </c>
    </row>
    <row r="468" spans="1:16" ht="45">
      <c r="A468" s="14">
        <v>4753</v>
      </c>
      <c r="B468" s="2" t="s">
        <v>8729</v>
      </c>
      <c r="C468" s="1" t="s">
        <v>8730</v>
      </c>
      <c r="D468" s="3" t="s">
        <v>18</v>
      </c>
      <c r="E468" s="4">
        <v>41859</v>
      </c>
      <c r="F468" s="3" t="s">
        <v>15</v>
      </c>
      <c r="G468" s="4">
        <v>41859</v>
      </c>
      <c r="H468" s="3" t="s">
        <v>6735</v>
      </c>
      <c r="I468" s="2" t="s">
        <v>13</v>
      </c>
      <c r="J468" s="2" t="s">
        <v>12</v>
      </c>
      <c r="K468" s="2" t="s">
        <v>268</v>
      </c>
      <c r="L468" s="19">
        <v>41859.432002314818</v>
      </c>
      <c r="M468" s="2" t="s">
        <v>5154</v>
      </c>
      <c r="N468" s="2" t="s">
        <v>5153</v>
      </c>
      <c r="O468" s="2" t="s">
        <v>5153</v>
      </c>
      <c r="P468" s="2" t="s">
        <v>5151</v>
      </c>
    </row>
    <row r="469" spans="1:16" ht="60">
      <c r="A469" s="14">
        <v>4752</v>
      </c>
      <c r="B469" s="2" t="s">
        <v>1039</v>
      </c>
      <c r="C469" s="1" t="s">
        <v>8731</v>
      </c>
      <c r="D469" s="3" t="s">
        <v>3129</v>
      </c>
      <c r="E469" s="4">
        <v>41859</v>
      </c>
      <c r="F469" s="3" t="s">
        <v>15</v>
      </c>
      <c r="G469" s="4">
        <v>41859</v>
      </c>
      <c r="H469" s="3" t="s">
        <v>6735</v>
      </c>
      <c r="I469" s="2" t="s">
        <v>13</v>
      </c>
      <c r="J469" s="2" t="s">
        <v>12</v>
      </c>
      <c r="K469" s="2" t="s">
        <v>268</v>
      </c>
      <c r="L469" s="19">
        <v>41859.412141203706</v>
      </c>
      <c r="M469" s="2" t="s">
        <v>5151</v>
      </c>
      <c r="N469" s="2" t="s">
        <v>5153</v>
      </c>
      <c r="O469" s="2" t="s">
        <v>5153</v>
      </c>
      <c r="P469" s="2" t="s">
        <v>5151</v>
      </c>
    </row>
    <row r="470" spans="1:16" ht="30">
      <c r="A470" s="14">
        <v>4751</v>
      </c>
      <c r="B470" s="2" t="s">
        <v>8664</v>
      </c>
      <c r="C470" s="1" t="s">
        <v>8665</v>
      </c>
      <c r="D470" s="3" t="s">
        <v>332</v>
      </c>
      <c r="E470" s="4">
        <v>41859</v>
      </c>
      <c r="F470" s="3" t="s">
        <v>15</v>
      </c>
      <c r="G470" s="4">
        <v>41859</v>
      </c>
      <c r="H470" s="3" t="s">
        <v>6735</v>
      </c>
      <c r="I470" s="2" t="s">
        <v>13</v>
      </c>
      <c r="J470" s="2" t="s">
        <v>12</v>
      </c>
      <c r="K470" s="2" t="s">
        <v>268</v>
      </c>
      <c r="L470" s="19">
        <v>41859.410034722219</v>
      </c>
      <c r="M470" s="2" t="s">
        <v>5154</v>
      </c>
      <c r="N470" s="2" t="s">
        <v>5153</v>
      </c>
      <c r="O470" s="2" t="s">
        <v>5153</v>
      </c>
      <c r="P470" s="2" t="s">
        <v>5151</v>
      </c>
    </row>
    <row r="471" spans="1:16" ht="45">
      <c r="A471" s="14">
        <v>4750</v>
      </c>
      <c r="B471" s="2" t="s">
        <v>8683</v>
      </c>
      <c r="C471" s="1" t="s">
        <v>8732</v>
      </c>
      <c r="D471" s="3" t="s">
        <v>8602</v>
      </c>
      <c r="E471" s="4">
        <v>41859</v>
      </c>
      <c r="F471" s="3" t="s">
        <v>15</v>
      </c>
      <c r="G471" s="4">
        <v>41859</v>
      </c>
      <c r="H471" s="3" t="s">
        <v>6735</v>
      </c>
      <c r="I471" s="2" t="s">
        <v>13</v>
      </c>
      <c r="J471" s="2" t="s">
        <v>12</v>
      </c>
      <c r="K471" s="2" t="s">
        <v>268</v>
      </c>
      <c r="L471" s="19">
        <v>41859.411365740743</v>
      </c>
      <c r="M471" s="2" t="s">
        <v>5154</v>
      </c>
      <c r="N471" s="2" t="s">
        <v>5153</v>
      </c>
      <c r="O471" s="2" t="s">
        <v>5153</v>
      </c>
      <c r="P471" s="2" t="s">
        <v>5151</v>
      </c>
    </row>
    <row r="472" spans="1:16" ht="75">
      <c r="A472" s="14">
        <v>4749</v>
      </c>
      <c r="B472" s="2" t="s">
        <v>8733</v>
      </c>
      <c r="C472" s="1" t="s">
        <v>8734</v>
      </c>
      <c r="D472" s="3" t="s">
        <v>84</v>
      </c>
      <c r="E472" s="4">
        <v>41858</v>
      </c>
      <c r="F472" s="3" t="s">
        <v>15</v>
      </c>
      <c r="G472" s="4">
        <v>41858</v>
      </c>
      <c r="H472" s="3" t="s">
        <v>40</v>
      </c>
      <c r="I472" s="2" t="s">
        <v>13</v>
      </c>
      <c r="J472" s="2" t="s">
        <v>12</v>
      </c>
      <c r="K472" s="2" t="s">
        <v>268</v>
      </c>
      <c r="L472" s="19">
        <v>41872.420520833337</v>
      </c>
      <c r="M472" s="2" t="s">
        <v>5154</v>
      </c>
      <c r="N472" s="2" t="s">
        <v>5153</v>
      </c>
      <c r="O472" s="2" t="s">
        <v>5153</v>
      </c>
      <c r="P472" s="2" t="s">
        <v>5151</v>
      </c>
    </row>
    <row r="473" spans="1:16" ht="30">
      <c r="A473" s="14">
        <v>4748</v>
      </c>
      <c r="B473" s="2" t="s">
        <v>2299</v>
      </c>
      <c r="C473" s="1" t="s">
        <v>8735</v>
      </c>
      <c r="D473" s="3" t="s">
        <v>2073</v>
      </c>
      <c r="E473" s="4">
        <v>41858</v>
      </c>
      <c r="F473" s="3" t="s">
        <v>15</v>
      </c>
      <c r="G473" s="4">
        <v>41858</v>
      </c>
      <c r="H473" s="3" t="s">
        <v>6735</v>
      </c>
      <c r="I473" s="2" t="s">
        <v>13</v>
      </c>
      <c r="J473" s="2" t="s">
        <v>12</v>
      </c>
      <c r="K473" s="2" t="s">
        <v>268</v>
      </c>
      <c r="L473" s="19">
        <v>41862.393900462965</v>
      </c>
      <c r="M473" s="2" t="s">
        <v>5154</v>
      </c>
      <c r="N473" s="2" t="s">
        <v>5153</v>
      </c>
      <c r="O473" s="2" t="s">
        <v>5153</v>
      </c>
      <c r="P473" s="2" t="s">
        <v>5151</v>
      </c>
    </row>
    <row r="474" spans="1:16" ht="75">
      <c r="A474" s="14">
        <v>4747</v>
      </c>
      <c r="B474" s="2" t="s">
        <v>8733</v>
      </c>
      <c r="C474" s="1" t="s">
        <v>8736</v>
      </c>
      <c r="D474" s="3" t="s">
        <v>84</v>
      </c>
      <c r="E474" s="4">
        <v>41858</v>
      </c>
      <c r="F474" s="3" t="s">
        <v>15</v>
      </c>
      <c r="G474" s="4">
        <v>41858</v>
      </c>
      <c r="H474" s="3" t="s">
        <v>40</v>
      </c>
      <c r="I474" s="2" t="s">
        <v>13</v>
      </c>
      <c r="J474" s="2" t="s">
        <v>12</v>
      </c>
      <c r="K474" s="2" t="s">
        <v>268</v>
      </c>
      <c r="L474" s="19">
        <v>41872.420347222222</v>
      </c>
      <c r="M474" s="2" t="s">
        <v>5154</v>
      </c>
      <c r="N474" s="2" t="s">
        <v>5153</v>
      </c>
      <c r="O474" s="2" t="s">
        <v>5153</v>
      </c>
      <c r="P474" s="2" t="s">
        <v>5151</v>
      </c>
    </row>
    <row r="475" spans="1:16" ht="45">
      <c r="A475" s="14">
        <v>4746</v>
      </c>
      <c r="B475" s="2" t="s">
        <v>2200</v>
      </c>
      <c r="C475" s="1" t="s">
        <v>8737</v>
      </c>
      <c r="D475" s="3" t="s">
        <v>1056</v>
      </c>
      <c r="E475" s="4">
        <v>41858</v>
      </c>
      <c r="F475" s="3" t="s">
        <v>15</v>
      </c>
      <c r="G475" s="4">
        <v>41858</v>
      </c>
      <c r="H475" s="3" t="s">
        <v>6735</v>
      </c>
      <c r="I475" s="2" t="s">
        <v>13</v>
      </c>
      <c r="J475" s="2" t="s">
        <v>12</v>
      </c>
      <c r="K475" s="2" t="s">
        <v>268</v>
      </c>
      <c r="L475" s="19">
        <v>41858.6405787037</v>
      </c>
      <c r="M475" s="2" t="s">
        <v>5154</v>
      </c>
      <c r="N475" s="2" t="s">
        <v>5153</v>
      </c>
      <c r="O475" s="2" t="s">
        <v>5153</v>
      </c>
      <c r="P475" s="2" t="s">
        <v>5151</v>
      </c>
    </row>
    <row r="476" spans="1:16" ht="30">
      <c r="A476" s="14">
        <v>4745</v>
      </c>
      <c r="B476" s="2" t="s">
        <v>3824</v>
      </c>
      <c r="C476" s="1" t="s">
        <v>8738</v>
      </c>
      <c r="D476" s="3" t="s">
        <v>7327</v>
      </c>
      <c r="E476" s="4">
        <v>41858</v>
      </c>
      <c r="F476" s="3" t="s">
        <v>15</v>
      </c>
      <c r="G476" s="4">
        <v>41858</v>
      </c>
      <c r="H476" s="3" t="s">
        <v>6735</v>
      </c>
      <c r="I476" s="2" t="s">
        <v>13</v>
      </c>
      <c r="J476" s="2" t="s">
        <v>12</v>
      </c>
      <c r="K476" s="2" t="s">
        <v>268</v>
      </c>
      <c r="L476" s="19">
        <v>41858.638599537036</v>
      </c>
      <c r="M476" s="2" t="s">
        <v>5154</v>
      </c>
      <c r="N476" s="2" t="s">
        <v>5153</v>
      </c>
      <c r="O476" s="2" t="s">
        <v>5153</v>
      </c>
      <c r="P476" s="2" t="s">
        <v>5151</v>
      </c>
    </row>
    <row r="477" spans="1:16">
      <c r="A477" s="14">
        <v>4744</v>
      </c>
      <c r="B477" s="2" t="s">
        <v>8739</v>
      </c>
      <c r="C477" s="1" t="s">
        <v>8740</v>
      </c>
      <c r="D477" s="3" t="s">
        <v>411</v>
      </c>
      <c r="E477" s="4">
        <v>41858</v>
      </c>
      <c r="F477" s="3" t="s">
        <v>15</v>
      </c>
      <c r="G477" s="4">
        <v>41858</v>
      </c>
      <c r="H477" s="3" t="s">
        <v>6735</v>
      </c>
      <c r="I477" s="2" t="s">
        <v>13</v>
      </c>
      <c r="J477" s="2" t="s">
        <v>12</v>
      </c>
      <c r="K477" s="2" t="s">
        <v>268</v>
      </c>
      <c r="L477" s="19">
        <v>41858.614895833336</v>
      </c>
      <c r="M477" s="2" t="s">
        <v>5154</v>
      </c>
      <c r="N477" s="2" t="s">
        <v>5153</v>
      </c>
      <c r="O477" s="2" t="s">
        <v>5153</v>
      </c>
      <c r="P477" s="2" t="s">
        <v>5151</v>
      </c>
    </row>
    <row r="478" spans="1:16">
      <c r="A478" s="14">
        <v>4743</v>
      </c>
      <c r="B478" s="2" t="s">
        <v>4963</v>
      </c>
      <c r="C478" s="1" t="s">
        <v>8741</v>
      </c>
      <c r="D478" s="3" t="s">
        <v>5643</v>
      </c>
      <c r="E478" s="4">
        <v>41858</v>
      </c>
      <c r="F478" s="3" t="s">
        <v>15</v>
      </c>
      <c r="G478" s="4">
        <v>41858</v>
      </c>
      <c r="H478" s="3" t="s">
        <v>11</v>
      </c>
      <c r="I478" s="2" t="s">
        <v>13</v>
      </c>
      <c r="J478" s="2" t="s">
        <v>12</v>
      </c>
      <c r="K478" s="2" t="s">
        <v>268</v>
      </c>
      <c r="L478" s="19">
        <v>41858.437303240738</v>
      </c>
      <c r="M478" s="2" t="s">
        <v>5154</v>
      </c>
      <c r="N478" s="2" t="s">
        <v>5153</v>
      </c>
      <c r="O478" s="2" t="s">
        <v>5153</v>
      </c>
      <c r="P478" s="2" t="s">
        <v>5151</v>
      </c>
    </row>
    <row r="479" spans="1:16" ht="45">
      <c r="A479" s="14">
        <v>4742</v>
      </c>
      <c r="B479" s="2" t="s">
        <v>8742</v>
      </c>
      <c r="C479" s="1" t="s">
        <v>8743</v>
      </c>
      <c r="D479" s="3" t="s">
        <v>6512</v>
      </c>
      <c r="E479" s="4">
        <v>41858</v>
      </c>
      <c r="F479" s="3" t="s">
        <v>15</v>
      </c>
      <c r="G479" s="4">
        <v>41858</v>
      </c>
      <c r="H479" s="3" t="s">
        <v>6735</v>
      </c>
      <c r="I479" s="2" t="s">
        <v>13</v>
      </c>
      <c r="J479" s="2" t="s">
        <v>12</v>
      </c>
      <c r="K479" s="2" t="s">
        <v>268</v>
      </c>
      <c r="L479" s="19">
        <v>41858.432187500002</v>
      </c>
      <c r="M479" s="2" t="s">
        <v>5154</v>
      </c>
      <c r="N479" s="2" t="s">
        <v>5153</v>
      </c>
      <c r="O479" s="2" t="s">
        <v>5153</v>
      </c>
      <c r="P479" s="2" t="s">
        <v>5151</v>
      </c>
    </row>
    <row r="480" spans="1:16">
      <c r="A480" s="14">
        <v>4741</v>
      </c>
      <c r="B480" s="2" t="s">
        <v>5704</v>
      </c>
      <c r="C480" s="1" t="s">
        <v>8744</v>
      </c>
      <c r="D480" s="3" t="s">
        <v>3699</v>
      </c>
      <c r="E480" s="4">
        <v>41858</v>
      </c>
      <c r="F480" s="3" t="s">
        <v>15</v>
      </c>
      <c r="G480" s="4">
        <v>41858</v>
      </c>
      <c r="H480" s="3" t="s">
        <v>6735</v>
      </c>
      <c r="I480" s="2" t="s">
        <v>13</v>
      </c>
      <c r="J480" s="2" t="s">
        <v>12</v>
      </c>
      <c r="K480" s="2" t="s">
        <v>268</v>
      </c>
      <c r="L480" s="19">
        <v>41858.428657407407</v>
      </c>
      <c r="M480" s="2" t="s">
        <v>5154</v>
      </c>
      <c r="N480" s="2" t="s">
        <v>5153</v>
      </c>
      <c r="O480" s="2" t="s">
        <v>5153</v>
      </c>
      <c r="P480" s="2" t="s">
        <v>5151</v>
      </c>
    </row>
    <row r="481" spans="1:16" ht="90">
      <c r="A481" s="14">
        <v>4740</v>
      </c>
      <c r="B481" s="2" t="s">
        <v>8745</v>
      </c>
      <c r="C481" s="1" t="s">
        <v>8746</v>
      </c>
      <c r="D481" s="3" t="s">
        <v>105</v>
      </c>
      <c r="E481" s="4">
        <v>41858</v>
      </c>
      <c r="F481" s="3" t="s">
        <v>102</v>
      </c>
      <c r="G481" s="4">
        <v>41858</v>
      </c>
      <c r="H481" s="3" t="s">
        <v>6735</v>
      </c>
      <c r="I481" s="2" t="s">
        <v>13</v>
      </c>
      <c r="J481" s="2" t="s">
        <v>12</v>
      </c>
      <c r="K481" s="2" t="s">
        <v>268</v>
      </c>
      <c r="L481" s="19">
        <v>41858.409525462965</v>
      </c>
      <c r="M481" s="2" t="s">
        <v>5154</v>
      </c>
      <c r="N481" s="2" t="s">
        <v>5153</v>
      </c>
      <c r="O481" s="2" t="s">
        <v>5153</v>
      </c>
      <c r="P481" s="2" t="s">
        <v>5151</v>
      </c>
    </row>
    <row r="482" spans="1:16" ht="30">
      <c r="A482" s="14">
        <v>4739</v>
      </c>
      <c r="B482" s="2" t="s">
        <v>2194</v>
      </c>
      <c r="C482" s="1" t="s">
        <v>8747</v>
      </c>
      <c r="D482" s="3" t="s">
        <v>332</v>
      </c>
      <c r="E482" s="4">
        <v>41858</v>
      </c>
      <c r="F482" s="3" t="s">
        <v>15</v>
      </c>
      <c r="G482" s="4">
        <v>41858</v>
      </c>
      <c r="H482" s="3" t="s">
        <v>6735</v>
      </c>
      <c r="I482" s="2" t="s">
        <v>13</v>
      </c>
      <c r="J482" s="2" t="s">
        <v>12</v>
      </c>
      <c r="K482" s="2" t="s">
        <v>268</v>
      </c>
      <c r="L482" s="19">
        <v>41858.399895833332</v>
      </c>
      <c r="M482" s="2" t="s">
        <v>5154</v>
      </c>
      <c r="N482" s="2" t="s">
        <v>5153</v>
      </c>
      <c r="O482" s="2" t="s">
        <v>5153</v>
      </c>
      <c r="P482" s="2" t="s">
        <v>5151</v>
      </c>
    </row>
    <row r="483" spans="1:16" ht="60">
      <c r="A483" s="14">
        <v>4738</v>
      </c>
      <c r="B483" s="2" t="s">
        <v>8748</v>
      </c>
      <c r="C483" s="1" t="s">
        <v>8749</v>
      </c>
      <c r="D483" s="3" t="s">
        <v>291</v>
      </c>
      <c r="E483" s="4">
        <v>41857</v>
      </c>
      <c r="F483" s="3" t="s">
        <v>15</v>
      </c>
      <c r="G483" s="4">
        <v>41858</v>
      </c>
      <c r="H483" s="3" t="s">
        <v>6735</v>
      </c>
      <c r="I483" s="2" t="s">
        <v>13</v>
      </c>
      <c r="J483" s="2" t="s">
        <v>12</v>
      </c>
      <c r="K483" s="2" t="s">
        <v>268</v>
      </c>
      <c r="L483" s="19">
        <v>41858.395983796298</v>
      </c>
      <c r="M483" s="2" t="s">
        <v>5154</v>
      </c>
      <c r="N483" s="2" t="s">
        <v>5153</v>
      </c>
      <c r="O483" s="2" t="s">
        <v>5153</v>
      </c>
      <c r="P483" s="2" t="s">
        <v>5151</v>
      </c>
    </row>
    <row r="484" spans="1:16">
      <c r="A484" s="14">
        <v>4737</v>
      </c>
      <c r="B484" s="2" t="s">
        <v>2393</v>
      </c>
      <c r="C484" s="1" t="s">
        <v>8750</v>
      </c>
      <c r="D484" s="3" t="s">
        <v>169</v>
      </c>
      <c r="E484" s="4">
        <v>41858</v>
      </c>
      <c r="F484" s="3" t="s">
        <v>15</v>
      </c>
      <c r="G484" s="4">
        <v>41858</v>
      </c>
      <c r="H484" s="3" t="s">
        <v>6735</v>
      </c>
      <c r="I484" s="2" t="s">
        <v>13</v>
      </c>
      <c r="J484" s="2" t="s">
        <v>12</v>
      </c>
      <c r="K484" s="2" t="s">
        <v>268</v>
      </c>
      <c r="L484" s="19">
        <v>41858.365972222222</v>
      </c>
      <c r="M484" s="2" t="s">
        <v>5151</v>
      </c>
      <c r="N484" s="2" t="s">
        <v>5153</v>
      </c>
      <c r="O484" s="2" t="s">
        <v>5153</v>
      </c>
      <c r="P484" s="2" t="s">
        <v>5151</v>
      </c>
    </row>
    <row r="485" spans="1:16">
      <c r="A485" s="14">
        <v>4736</v>
      </c>
      <c r="B485" s="2" t="s">
        <v>187</v>
      </c>
      <c r="C485" s="1" t="s">
        <v>8751</v>
      </c>
      <c r="D485" s="3" t="s">
        <v>1007</v>
      </c>
      <c r="E485" s="4">
        <v>41857</v>
      </c>
      <c r="F485" s="3" t="s">
        <v>15</v>
      </c>
      <c r="G485" s="4">
        <v>41857</v>
      </c>
      <c r="H485" s="3" t="s">
        <v>40</v>
      </c>
      <c r="I485" s="2" t="s">
        <v>13</v>
      </c>
      <c r="J485" s="2" t="s">
        <v>12</v>
      </c>
      <c r="K485" s="2" t="s">
        <v>268</v>
      </c>
      <c r="L485" s="19">
        <v>41857.706365740742</v>
      </c>
      <c r="M485" s="2" t="s">
        <v>5154</v>
      </c>
      <c r="N485" s="2" t="s">
        <v>5153</v>
      </c>
      <c r="O485" s="2" t="s">
        <v>5153</v>
      </c>
      <c r="P485" s="2" t="s">
        <v>5151</v>
      </c>
    </row>
    <row r="486" spans="1:16">
      <c r="A486" s="14">
        <v>4735</v>
      </c>
      <c r="B486" s="2" t="s">
        <v>187</v>
      </c>
      <c r="C486" s="1" t="s">
        <v>8108</v>
      </c>
      <c r="D486" s="3" t="s">
        <v>2105</v>
      </c>
      <c r="E486" s="4">
        <v>41857</v>
      </c>
      <c r="F486" s="3" t="s">
        <v>15</v>
      </c>
      <c r="G486" s="4">
        <v>41857</v>
      </c>
      <c r="H486" s="3" t="s">
        <v>40</v>
      </c>
      <c r="I486" s="2" t="s">
        <v>13</v>
      </c>
      <c r="J486" s="2" t="s">
        <v>12</v>
      </c>
      <c r="K486" s="2" t="s">
        <v>268</v>
      </c>
      <c r="L486" s="19">
        <v>41857.705810185187</v>
      </c>
      <c r="M486" s="2" t="s">
        <v>5154</v>
      </c>
      <c r="N486" s="2" t="s">
        <v>5153</v>
      </c>
      <c r="O486" s="2" t="s">
        <v>5153</v>
      </c>
      <c r="P486" s="2" t="s">
        <v>5151</v>
      </c>
    </row>
    <row r="487" spans="1:16" ht="90">
      <c r="A487" s="14">
        <v>4734</v>
      </c>
      <c r="B487" s="2" t="s">
        <v>8752</v>
      </c>
      <c r="C487" s="1" t="s">
        <v>8753</v>
      </c>
      <c r="D487" s="3" t="s">
        <v>149</v>
      </c>
      <c r="E487" s="4">
        <v>41857</v>
      </c>
      <c r="F487" s="3" t="s">
        <v>15</v>
      </c>
      <c r="G487" s="4">
        <v>41858</v>
      </c>
      <c r="H487" s="3" t="s">
        <v>8217</v>
      </c>
      <c r="I487" s="2" t="s">
        <v>13</v>
      </c>
      <c r="J487" s="2" t="s">
        <v>12</v>
      </c>
      <c r="K487" s="2" t="s">
        <v>8286</v>
      </c>
      <c r="L487" s="19">
        <v>41859.455740740741</v>
      </c>
      <c r="M487" s="2" t="s">
        <v>5154</v>
      </c>
      <c r="N487" s="2" t="s">
        <v>5153</v>
      </c>
      <c r="O487" s="2" t="s">
        <v>5153</v>
      </c>
      <c r="P487" s="2" t="s">
        <v>5151</v>
      </c>
    </row>
    <row r="488" spans="1:16">
      <c r="A488" s="14">
        <v>4733</v>
      </c>
      <c r="B488" s="2" t="s">
        <v>8754</v>
      </c>
      <c r="C488" s="1" t="s">
        <v>8755</v>
      </c>
      <c r="D488" s="3" t="s">
        <v>1007</v>
      </c>
      <c r="E488" s="4">
        <v>41857</v>
      </c>
      <c r="F488" s="3" t="s">
        <v>15</v>
      </c>
      <c r="G488" s="4">
        <v>41857</v>
      </c>
      <c r="H488" s="3" t="s">
        <v>42</v>
      </c>
      <c r="I488" s="2" t="s">
        <v>13</v>
      </c>
      <c r="J488" s="2" t="s">
        <v>12</v>
      </c>
      <c r="K488" s="2" t="s">
        <v>268</v>
      </c>
      <c r="L488" s="19">
        <v>41857.697430555556</v>
      </c>
      <c r="M488" s="2" t="s">
        <v>5151</v>
      </c>
      <c r="N488" s="2" t="s">
        <v>5153</v>
      </c>
      <c r="O488" s="2" t="s">
        <v>5153</v>
      </c>
      <c r="P488" s="2" t="s">
        <v>5151</v>
      </c>
    </row>
    <row r="489" spans="1:16" ht="30">
      <c r="A489" s="14">
        <v>4732</v>
      </c>
      <c r="B489" s="2" t="s">
        <v>8756</v>
      </c>
      <c r="C489" s="1" t="s">
        <v>8757</v>
      </c>
      <c r="D489" s="3" t="s">
        <v>1709</v>
      </c>
      <c r="E489" s="4">
        <v>41857</v>
      </c>
      <c r="F489" s="3" t="s">
        <v>15</v>
      </c>
      <c r="G489" s="4">
        <v>41857</v>
      </c>
      <c r="H489" s="3" t="s">
        <v>6735</v>
      </c>
      <c r="I489" s="2" t="s">
        <v>13</v>
      </c>
      <c r="J489" s="2" t="s">
        <v>12</v>
      </c>
      <c r="K489" s="2" t="s">
        <v>268</v>
      </c>
      <c r="L489" s="19">
        <v>41857.696631944447</v>
      </c>
      <c r="M489" s="2" t="s">
        <v>5154</v>
      </c>
      <c r="N489" s="2" t="s">
        <v>5153</v>
      </c>
      <c r="O489" s="2" t="s">
        <v>5153</v>
      </c>
      <c r="P489" s="2" t="s">
        <v>5154</v>
      </c>
    </row>
    <row r="490" spans="1:16" ht="45">
      <c r="A490" s="14">
        <v>4731</v>
      </c>
      <c r="B490" s="2" t="s">
        <v>8758</v>
      </c>
      <c r="C490" s="1" t="s">
        <v>8759</v>
      </c>
      <c r="D490" s="3" t="s">
        <v>4837</v>
      </c>
      <c r="E490" s="4">
        <v>41857</v>
      </c>
      <c r="F490" s="3" t="s">
        <v>15</v>
      </c>
      <c r="G490" s="4">
        <v>41857</v>
      </c>
      <c r="H490" s="3" t="s">
        <v>54</v>
      </c>
      <c r="I490" s="2" t="s">
        <v>13</v>
      </c>
      <c r="J490" s="2" t="s">
        <v>12</v>
      </c>
      <c r="K490" s="2" t="s">
        <v>268</v>
      </c>
      <c r="L490" s="19">
        <v>41857.67391203704</v>
      </c>
      <c r="M490" s="2" t="s">
        <v>5154</v>
      </c>
      <c r="N490" s="2" t="s">
        <v>5153</v>
      </c>
      <c r="O490" s="2" t="s">
        <v>5153</v>
      </c>
      <c r="P490" s="2" t="s">
        <v>5151</v>
      </c>
    </row>
    <row r="491" spans="1:16" ht="90">
      <c r="A491" s="14">
        <v>4730</v>
      </c>
      <c r="B491" s="2" t="s">
        <v>8760</v>
      </c>
      <c r="C491" s="1" t="s">
        <v>8761</v>
      </c>
      <c r="D491" s="3" t="s">
        <v>149</v>
      </c>
      <c r="E491" s="4">
        <v>41857</v>
      </c>
      <c r="F491" s="3" t="s">
        <v>15</v>
      </c>
      <c r="G491" s="4">
        <v>41858</v>
      </c>
      <c r="H491" s="3" t="s">
        <v>8217</v>
      </c>
      <c r="I491" s="2" t="s">
        <v>13</v>
      </c>
      <c r="J491" s="2" t="s">
        <v>12</v>
      </c>
      <c r="K491" s="2" t="s">
        <v>8286</v>
      </c>
      <c r="L491" s="19">
        <v>41858.430335648147</v>
      </c>
      <c r="M491" s="2" t="s">
        <v>5154</v>
      </c>
      <c r="N491" s="2" t="s">
        <v>5153</v>
      </c>
      <c r="O491" s="2" t="s">
        <v>5153</v>
      </c>
      <c r="P491" s="2" t="s">
        <v>5151</v>
      </c>
    </row>
    <row r="492" spans="1:16" ht="30">
      <c r="A492" s="14">
        <v>4729</v>
      </c>
      <c r="B492" s="2" t="s">
        <v>8762</v>
      </c>
      <c r="C492" s="1" t="s">
        <v>8763</v>
      </c>
      <c r="D492" s="3" t="s">
        <v>366</v>
      </c>
      <c r="E492" s="4">
        <v>41857</v>
      </c>
      <c r="F492" s="3" t="s">
        <v>15</v>
      </c>
      <c r="G492" s="4">
        <v>41857</v>
      </c>
      <c r="H492" s="3" t="s">
        <v>204</v>
      </c>
      <c r="I492" s="2" t="s">
        <v>13</v>
      </c>
      <c r="J492" s="2" t="s">
        <v>12</v>
      </c>
      <c r="K492" s="2" t="s">
        <v>268</v>
      </c>
      <c r="L492" s="19">
        <v>41862.482974537037</v>
      </c>
      <c r="M492" s="2" t="s">
        <v>5151</v>
      </c>
      <c r="N492" s="2" t="s">
        <v>5153</v>
      </c>
      <c r="O492" s="2" t="s">
        <v>5153</v>
      </c>
      <c r="P492" s="2" t="s">
        <v>5151</v>
      </c>
    </row>
    <row r="493" spans="1:16" ht="45">
      <c r="A493" s="14">
        <v>4728</v>
      </c>
      <c r="B493" s="2" t="s">
        <v>7665</v>
      </c>
      <c r="C493" s="1" t="s">
        <v>8764</v>
      </c>
      <c r="D493" s="3" t="s">
        <v>924</v>
      </c>
      <c r="E493" s="4">
        <v>41857</v>
      </c>
      <c r="F493" s="3" t="s">
        <v>15</v>
      </c>
      <c r="G493" s="4">
        <v>41857</v>
      </c>
      <c r="H493" s="3" t="s">
        <v>6735</v>
      </c>
      <c r="I493" s="2" t="s">
        <v>13</v>
      </c>
      <c r="J493" s="2" t="s">
        <v>12</v>
      </c>
      <c r="K493" s="2" t="s">
        <v>268</v>
      </c>
      <c r="L493" s="19">
        <v>41857.585289351853</v>
      </c>
      <c r="M493" s="2" t="s">
        <v>5154</v>
      </c>
      <c r="N493" s="2" t="s">
        <v>5153</v>
      </c>
      <c r="O493" s="2" t="s">
        <v>5153</v>
      </c>
      <c r="P493" s="2" t="s">
        <v>5151</v>
      </c>
    </row>
    <row r="494" spans="1:16" ht="90">
      <c r="A494" s="14">
        <v>4727</v>
      </c>
      <c r="B494" s="2" t="s">
        <v>8765</v>
      </c>
      <c r="C494" s="1" t="s">
        <v>8766</v>
      </c>
      <c r="D494" s="3" t="s">
        <v>355</v>
      </c>
      <c r="E494" s="4">
        <v>41857</v>
      </c>
      <c r="F494" s="3" t="s">
        <v>15</v>
      </c>
      <c r="G494" s="4">
        <v>41857</v>
      </c>
      <c r="H494" s="3" t="s">
        <v>8217</v>
      </c>
      <c r="I494" s="2" t="s">
        <v>13</v>
      </c>
      <c r="J494" s="2" t="s">
        <v>12</v>
      </c>
      <c r="K494" s="2" t="s">
        <v>8286</v>
      </c>
      <c r="L494" s="19">
        <v>41857.643530092595</v>
      </c>
      <c r="M494" s="2" t="s">
        <v>5151</v>
      </c>
      <c r="N494" s="2" t="s">
        <v>5153</v>
      </c>
      <c r="O494" s="2" t="s">
        <v>5153</v>
      </c>
      <c r="P494" s="2" t="s">
        <v>5151</v>
      </c>
    </row>
    <row r="495" spans="1:16" ht="30">
      <c r="A495" s="14">
        <v>4726</v>
      </c>
      <c r="B495" s="2" t="s">
        <v>4182</v>
      </c>
      <c r="C495" s="1" t="s">
        <v>7610</v>
      </c>
      <c r="D495" s="3" t="s">
        <v>586</v>
      </c>
      <c r="E495" s="4">
        <v>41857</v>
      </c>
      <c r="F495" s="3" t="s">
        <v>15</v>
      </c>
      <c r="G495" s="4">
        <v>41857</v>
      </c>
      <c r="H495" s="3" t="s">
        <v>6735</v>
      </c>
      <c r="I495" s="2" t="s">
        <v>13</v>
      </c>
      <c r="J495" s="2" t="s">
        <v>12</v>
      </c>
      <c r="K495" s="2" t="s">
        <v>268</v>
      </c>
      <c r="L495" s="19">
        <v>41857.538414351853</v>
      </c>
      <c r="M495" s="2" t="s">
        <v>5154</v>
      </c>
      <c r="N495" s="2" t="s">
        <v>5153</v>
      </c>
      <c r="O495" s="2" t="s">
        <v>5153</v>
      </c>
      <c r="P495" s="2" t="s">
        <v>5151</v>
      </c>
    </row>
    <row r="496" spans="1:16">
      <c r="A496" s="14">
        <v>4725</v>
      </c>
      <c r="B496" s="2" t="s">
        <v>4182</v>
      </c>
      <c r="C496" s="1" t="s">
        <v>8767</v>
      </c>
      <c r="D496" s="3" t="s">
        <v>98</v>
      </c>
      <c r="E496" s="4">
        <v>41857</v>
      </c>
      <c r="F496" s="3" t="s">
        <v>15</v>
      </c>
      <c r="G496" s="4">
        <v>41857</v>
      </c>
      <c r="H496" s="3" t="s">
        <v>6735</v>
      </c>
      <c r="I496" s="2" t="s">
        <v>13</v>
      </c>
      <c r="J496" s="2" t="s">
        <v>12</v>
      </c>
      <c r="K496" s="2" t="s">
        <v>268</v>
      </c>
      <c r="L496" s="19">
        <v>41857.536956018521</v>
      </c>
      <c r="M496" s="2" t="s">
        <v>5154</v>
      </c>
      <c r="N496" s="2" t="s">
        <v>5153</v>
      </c>
      <c r="O496" s="2" t="s">
        <v>5153</v>
      </c>
      <c r="P496" s="2" t="s">
        <v>5151</v>
      </c>
    </row>
    <row r="497" spans="1:16" ht="30">
      <c r="A497" s="14">
        <v>4724</v>
      </c>
      <c r="B497" s="2" t="s">
        <v>8768</v>
      </c>
      <c r="C497" s="1" t="s">
        <v>8769</v>
      </c>
      <c r="D497" s="3" t="s">
        <v>1054</v>
      </c>
      <c r="E497" s="4">
        <v>41857</v>
      </c>
      <c r="F497" s="3" t="s">
        <v>15</v>
      </c>
      <c r="G497" s="4">
        <v>41857</v>
      </c>
      <c r="H497" s="3" t="s">
        <v>6735</v>
      </c>
      <c r="I497" s="2" t="s">
        <v>13</v>
      </c>
      <c r="J497" s="2" t="s">
        <v>12</v>
      </c>
      <c r="K497" s="2" t="s">
        <v>268</v>
      </c>
      <c r="L497" s="19">
        <v>41857.53466435185</v>
      </c>
      <c r="M497" s="2" t="s">
        <v>5154</v>
      </c>
      <c r="N497" s="2" t="s">
        <v>5153</v>
      </c>
      <c r="O497" s="2" t="s">
        <v>5153</v>
      </c>
      <c r="P497" s="2" t="s">
        <v>5154</v>
      </c>
    </row>
    <row r="498" spans="1:16" ht="60">
      <c r="A498" s="14">
        <v>4723</v>
      </c>
      <c r="B498" s="2" t="s">
        <v>8770</v>
      </c>
      <c r="C498" s="1" t="s">
        <v>8771</v>
      </c>
      <c r="D498" s="3" t="s">
        <v>173</v>
      </c>
      <c r="E498" s="4">
        <v>41857</v>
      </c>
      <c r="F498" s="3" t="s">
        <v>15</v>
      </c>
      <c r="G498" s="4">
        <v>41857</v>
      </c>
      <c r="H498" s="3" t="s">
        <v>8217</v>
      </c>
      <c r="I498" s="2" t="s">
        <v>13</v>
      </c>
      <c r="J498" s="2" t="s">
        <v>12</v>
      </c>
      <c r="K498" s="2" t="s">
        <v>8286</v>
      </c>
      <c r="L498" s="19">
        <v>41857.480266203704</v>
      </c>
      <c r="M498" s="2" t="s">
        <v>5154</v>
      </c>
      <c r="N498" s="2" t="s">
        <v>5153</v>
      </c>
      <c r="O498" s="2" t="s">
        <v>5153</v>
      </c>
      <c r="P498" s="2" t="s">
        <v>5151</v>
      </c>
    </row>
    <row r="499" spans="1:16">
      <c r="A499" s="14">
        <v>4722</v>
      </c>
      <c r="B499" s="2" t="s">
        <v>5221</v>
      </c>
      <c r="C499" s="1" t="s">
        <v>8772</v>
      </c>
      <c r="D499" s="3" t="s">
        <v>488</v>
      </c>
      <c r="E499" s="4">
        <v>41856</v>
      </c>
      <c r="F499" s="3" t="s">
        <v>15</v>
      </c>
      <c r="G499" s="4">
        <v>41856</v>
      </c>
      <c r="H499" s="3" t="s">
        <v>40</v>
      </c>
      <c r="I499" s="2" t="s">
        <v>13</v>
      </c>
      <c r="J499" s="2" t="s">
        <v>12</v>
      </c>
      <c r="K499" s="2" t="s">
        <v>268</v>
      </c>
      <c r="L499" s="19">
        <v>41857.471168981479</v>
      </c>
      <c r="M499" s="2" t="s">
        <v>5151</v>
      </c>
      <c r="N499" s="2" t="s">
        <v>5153</v>
      </c>
      <c r="O499" s="2" t="s">
        <v>5153</v>
      </c>
      <c r="P499" s="2" t="s">
        <v>5151</v>
      </c>
    </row>
    <row r="500" spans="1:16" ht="45">
      <c r="A500" s="14">
        <v>4721</v>
      </c>
      <c r="B500" s="2" t="s">
        <v>8773</v>
      </c>
      <c r="C500" s="1" t="s">
        <v>8774</v>
      </c>
      <c r="D500" s="3" t="s">
        <v>1002</v>
      </c>
      <c r="E500" s="4">
        <v>41856</v>
      </c>
      <c r="F500" s="3" t="s">
        <v>15</v>
      </c>
      <c r="G500" s="4">
        <v>41857</v>
      </c>
      <c r="H500" s="3" t="s">
        <v>40</v>
      </c>
      <c r="I500" s="2" t="s">
        <v>13</v>
      </c>
      <c r="J500" s="2" t="s">
        <v>12</v>
      </c>
      <c r="K500" s="2" t="s">
        <v>268</v>
      </c>
      <c r="L500" s="19">
        <v>41862.483124999999</v>
      </c>
      <c r="M500" s="2" t="s">
        <v>5151</v>
      </c>
      <c r="N500" s="2" t="s">
        <v>5153</v>
      </c>
      <c r="O500" s="2" t="s">
        <v>5153</v>
      </c>
      <c r="P500" s="2" t="s">
        <v>5151</v>
      </c>
    </row>
    <row r="501" spans="1:16" ht="45">
      <c r="A501" s="14">
        <v>4720</v>
      </c>
      <c r="B501" s="2" t="s">
        <v>8775</v>
      </c>
      <c r="C501" s="1" t="s">
        <v>8776</v>
      </c>
      <c r="D501" s="3" t="s">
        <v>5175</v>
      </c>
      <c r="E501" s="4">
        <v>41857</v>
      </c>
      <c r="F501" s="3" t="s">
        <v>15</v>
      </c>
      <c r="G501" s="4">
        <v>41857</v>
      </c>
      <c r="H501" s="3" t="s">
        <v>40</v>
      </c>
      <c r="I501" s="2" t="s">
        <v>13</v>
      </c>
      <c r="J501" s="2" t="s">
        <v>12</v>
      </c>
      <c r="K501" s="2" t="s">
        <v>268</v>
      </c>
      <c r="L501" s="19">
        <v>41857.707407407404</v>
      </c>
      <c r="M501" s="2" t="s">
        <v>5154</v>
      </c>
      <c r="N501" s="2" t="s">
        <v>5153</v>
      </c>
      <c r="O501" s="2" t="s">
        <v>5153</v>
      </c>
      <c r="P501" s="2" t="s">
        <v>5151</v>
      </c>
    </row>
    <row r="502" spans="1:16" ht="30">
      <c r="A502" s="14">
        <v>4719</v>
      </c>
      <c r="B502" s="2" t="s">
        <v>8777</v>
      </c>
      <c r="C502" s="1" t="s">
        <v>8778</v>
      </c>
      <c r="D502" s="3" t="s">
        <v>638</v>
      </c>
      <c r="E502" s="4">
        <v>41857</v>
      </c>
      <c r="F502" s="3" t="s">
        <v>15</v>
      </c>
      <c r="G502" s="4">
        <v>41862</v>
      </c>
      <c r="H502" s="3" t="s">
        <v>56</v>
      </c>
      <c r="I502" s="2" t="s">
        <v>13</v>
      </c>
      <c r="J502" s="2" t="s">
        <v>12</v>
      </c>
      <c r="K502" s="2" t="s">
        <v>268</v>
      </c>
      <c r="L502" s="19">
        <v>41862.483368055553</v>
      </c>
      <c r="M502" s="2" t="s">
        <v>5154</v>
      </c>
      <c r="N502" s="2" t="s">
        <v>5153</v>
      </c>
      <c r="O502" s="2" t="s">
        <v>5153</v>
      </c>
      <c r="P502" s="2" t="s">
        <v>5151</v>
      </c>
    </row>
    <row r="503" spans="1:16" ht="30">
      <c r="A503" s="14">
        <v>4718</v>
      </c>
      <c r="B503" s="2" t="s">
        <v>8779</v>
      </c>
      <c r="C503" s="1" t="s">
        <v>8780</v>
      </c>
      <c r="D503" s="3" t="s">
        <v>8421</v>
      </c>
      <c r="E503" s="4">
        <v>41856</v>
      </c>
      <c r="F503" s="3" t="s">
        <v>15</v>
      </c>
      <c r="G503" s="4">
        <v>41857</v>
      </c>
      <c r="H503" s="3" t="s">
        <v>51</v>
      </c>
      <c r="I503" s="2" t="s">
        <v>13</v>
      </c>
      <c r="J503" s="2" t="s">
        <v>12</v>
      </c>
      <c r="K503" s="2" t="s">
        <v>268</v>
      </c>
      <c r="L503" s="19">
        <v>41857.70888888889</v>
      </c>
      <c r="M503" s="2" t="s">
        <v>5151</v>
      </c>
      <c r="N503" s="2" t="s">
        <v>5153</v>
      </c>
      <c r="O503" s="2" t="s">
        <v>5153</v>
      </c>
      <c r="P503" s="2" t="s">
        <v>5151</v>
      </c>
    </row>
    <row r="504" spans="1:16" ht="30">
      <c r="A504" s="14">
        <v>4717</v>
      </c>
      <c r="B504" s="2" t="s">
        <v>8781</v>
      </c>
      <c r="C504" s="1" t="s">
        <v>7676</v>
      </c>
      <c r="D504" s="3" t="s">
        <v>1529</v>
      </c>
      <c r="E504" s="4">
        <v>41856</v>
      </c>
      <c r="F504" s="3" t="s">
        <v>15</v>
      </c>
      <c r="G504" s="4">
        <v>41856</v>
      </c>
      <c r="H504" s="3" t="s">
        <v>6735</v>
      </c>
      <c r="I504" s="2" t="s">
        <v>13</v>
      </c>
      <c r="J504" s="2" t="s">
        <v>12</v>
      </c>
      <c r="K504" s="2" t="s">
        <v>268</v>
      </c>
      <c r="L504" s="19">
        <v>41856.745763888888</v>
      </c>
      <c r="M504" s="2" t="s">
        <v>5154</v>
      </c>
      <c r="N504" s="2" t="s">
        <v>5153</v>
      </c>
      <c r="O504" s="2" t="s">
        <v>5153</v>
      </c>
      <c r="P504" s="2" t="s">
        <v>5151</v>
      </c>
    </row>
    <row r="505" spans="1:16">
      <c r="A505" s="14">
        <v>4716</v>
      </c>
      <c r="B505" s="2" t="s">
        <v>5933</v>
      </c>
      <c r="C505" s="1" t="s">
        <v>8782</v>
      </c>
      <c r="D505" s="3" t="s">
        <v>8192</v>
      </c>
      <c r="E505" s="4">
        <v>41856</v>
      </c>
      <c r="F505" s="3" t="s">
        <v>15</v>
      </c>
      <c r="G505" s="4">
        <v>41856</v>
      </c>
      <c r="H505" s="3" t="s">
        <v>40</v>
      </c>
      <c r="I505" s="2" t="s">
        <v>13</v>
      </c>
      <c r="J505" s="2" t="s">
        <v>12</v>
      </c>
      <c r="K505" s="2" t="s">
        <v>268</v>
      </c>
      <c r="L505" s="19">
        <v>41856.743113425924</v>
      </c>
      <c r="M505" s="2" t="s">
        <v>5154</v>
      </c>
      <c r="N505" s="2" t="s">
        <v>5153</v>
      </c>
      <c r="O505" s="2" t="s">
        <v>5153</v>
      </c>
      <c r="P505" s="2" t="s">
        <v>5151</v>
      </c>
    </row>
    <row r="506" spans="1:16" ht="30">
      <c r="A506" s="14">
        <v>4715</v>
      </c>
      <c r="B506" s="2" t="s">
        <v>5704</v>
      </c>
      <c r="C506" s="1" t="s">
        <v>8783</v>
      </c>
      <c r="D506" s="3" t="s">
        <v>6512</v>
      </c>
      <c r="E506" s="4">
        <v>41856</v>
      </c>
      <c r="F506" s="3" t="s">
        <v>15</v>
      </c>
      <c r="G506" s="4">
        <v>41856</v>
      </c>
      <c r="H506" s="3" t="s">
        <v>6735</v>
      </c>
      <c r="I506" s="2" t="s">
        <v>13</v>
      </c>
      <c r="J506" s="2" t="s">
        <v>12</v>
      </c>
      <c r="K506" s="2" t="s">
        <v>268</v>
      </c>
      <c r="L506" s="19">
        <v>41856.666400462964</v>
      </c>
      <c r="M506" s="2" t="s">
        <v>5151</v>
      </c>
      <c r="N506" s="2" t="s">
        <v>5153</v>
      </c>
      <c r="O506" s="2" t="s">
        <v>5153</v>
      </c>
      <c r="P506" s="2" t="s">
        <v>5151</v>
      </c>
    </row>
    <row r="507" spans="1:16" ht="75">
      <c r="A507" s="14">
        <v>4714</v>
      </c>
      <c r="B507" s="2" t="s">
        <v>8784</v>
      </c>
      <c r="C507" s="1" t="s">
        <v>8785</v>
      </c>
      <c r="D507" s="3" t="s">
        <v>84</v>
      </c>
      <c r="E507" s="4">
        <v>41856</v>
      </c>
      <c r="F507" s="3" t="s">
        <v>15</v>
      </c>
      <c r="G507" s="4">
        <v>41856</v>
      </c>
      <c r="H507" s="3" t="s">
        <v>40</v>
      </c>
      <c r="I507" s="2" t="s">
        <v>13</v>
      </c>
      <c r="J507" s="2" t="s">
        <v>12</v>
      </c>
      <c r="K507" s="2" t="s">
        <v>268</v>
      </c>
      <c r="L507" s="19">
        <v>41863.766342592593</v>
      </c>
      <c r="M507" s="2" t="s">
        <v>5154</v>
      </c>
      <c r="N507" s="2" t="s">
        <v>5153</v>
      </c>
      <c r="O507" s="2" t="s">
        <v>5153</v>
      </c>
      <c r="P507" s="2" t="s">
        <v>5151</v>
      </c>
    </row>
    <row r="508" spans="1:16" ht="60">
      <c r="A508" s="14">
        <v>4713</v>
      </c>
      <c r="B508" s="2" t="s">
        <v>8786</v>
      </c>
      <c r="C508" s="1" t="s">
        <v>8788</v>
      </c>
      <c r="D508" s="3" t="s">
        <v>8787</v>
      </c>
      <c r="E508" s="4">
        <v>41856</v>
      </c>
      <c r="F508" s="3" t="s">
        <v>15</v>
      </c>
      <c r="G508" s="4">
        <v>41856</v>
      </c>
      <c r="H508" s="3" t="s">
        <v>51</v>
      </c>
      <c r="I508" s="2" t="s">
        <v>13</v>
      </c>
      <c r="J508" s="2" t="s">
        <v>12</v>
      </c>
      <c r="K508" s="2" t="s">
        <v>268</v>
      </c>
      <c r="L508" s="19">
        <v>41856.527766203704</v>
      </c>
      <c r="M508" s="2" t="s">
        <v>5151</v>
      </c>
      <c r="N508" s="2" t="s">
        <v>5153</v>
      </c>
      <c r="O508" s="2" t="s">
        <v>5153</v>
      </c>
      <c r="P508" s="2" t="s">
        <v>5151</v>
      </c>
    </row>
    <row r="509" spans="1:16" ht="30">
      <c r="A509" s="14">
        <v>4712</v>
      </c>
      <c r="B509" s="2" t="s">
        <v>8644</v>
      </c>
      <c r="C509" s="1" t="s">
        <v>8645</v>
      </c>
      <c r="D509" s="3" t="s">
        <v>408</v>
      </c>
      <c r="E509" s="4">
        <v>41855</v>
      </c>
      <c r="F509" s="3" t="s">
        <v>15</v>
      </c>
      <c r="G509" s="4">
        <v>41855</v>
      </c>
      <c r="H509" s="3" t="s">
        <v>11</v>
      </c>
      <c r="I509" s="2" t="s">
        <v>13</v>
      </c>
      <c r="J509" s="2" t="s">
        <v>12</v>
      </c>
      <c r="K509" s="2" t="s">
        <v>268</v>
      </c>
      <c r="L509" s="19">
        <v>41856.46912037037</v>
      </c>
      <c r="M509" s="2" t="s">
        <v>5151</v>
      </c>
      <c r="N509" s="2" t="s">
        <v>5153</v>
      </c>
      <c r="O509" s="2" t="s">
        <v>5153</v>
      </c>
      <c r="P509" s="2" t="s">
        <v>5151</v>
      </c>
    </row>
    <row r="510" spans="1:16" ht="60">
      <c r="A510" s="14">
        <v>4711</v>
      </c>
      <c r="B510" s="2" t="s">
        <v>8646</v>
      </c>
      <c r="C510" s="1" t="s">
        <v>8647</v>
      </c>
      <c r="D510" s="3" t="s">
        <v>1007</v>
      </c>
      <c r="E510" s="4">
        <v>41856</v>
      </c>
      <c r="F510" s="3" t="s">
        <v>15</v>
      </c>
      <c r="G510" s="4">
        <v>41856</v>
      </c>
      <c r="H510" s="3" t="s">
        <v>6733</v>
      </c>
      <c r="I510" s="2" t="s">
        <v>13</v>
      </c>
      <c r="J510" s="2" t="s">
        <v>12</v>
      </c>
      <c r="K510" s="2" t="s">
        <v>268</v>
      </c>
      <c r="L510" s="19">
        <v>41857.463391203702</v>
      </c>
      <c r="M510" s="2" t="s">
        <v>5151</v>
      </c>
      <c r="N510" s="2" t="s">
        <v>5153</v>
      </c>
      <c r="O510" s="2" t="s">
        <v>5153</v>
      </c>
      <c r="P510" s="2" t="s">
        <v>5151</v>
      </c>
    </row>
    <row r="511" spans="1:16" ht="30">
      <c r="A511" s="14">
        <v>4710</v>
      </c>
      <c r="B511" s="2" t="s">
        <v>2299</v>
      </c>
      <c r="C511" s="1" t="s">
        <v>8648</v>
      </c>
      <c r="D511" s="3" t="s">
        <v>2073</v>
      </c>
      <c r="E511" s="4">
        <v>41856</v>
      </c>
      <c r="F511" s="3" t="s">
        <v>15</v>
      </c>
      <c r="G511" s="4">
        <v>41856</v>
      </c>
      <c r="H511" s="3" t="s">
        <v>6735</v>
      </c>
      <c r="I511" s="2" t="s">
        <v>13</v>
      </c>
      <c r="J511" s="2" t="s">
        <v>12</v>
      </c>
      <c r="K511" s="2" t="s">
        <v>268</v>
      </c>
      <c r="L511" s="19">
        <v>41856.447685185187</v>
      </c>
      <c r="M511" s="2" t="s">
        <v>5154</v>
      </c>
      <c r="N511" s="2" t="s">
        <v>5153</v>
      </c>
      <c r="O511" s="2" t="s">
        <v>5153</v>
      </c>
      <c r="P511" s="2" t="s">
        <v>5151</v>
      </c>
    </row>
    <row r="512" spans="1:16" ht="45">
      <c r="A512" s="14">
        <v>4709</v>
      </c>
      <c r="B512" s="2" t="s">
        <v>8565</v>
      </c>
      <c r="C512" s="1" t="s">
        <v>8566</v>
      </c>
      <c r="D512" s="3" t="s">
        <v>6150</v>
      </c>
      <c r="E512" s="4">
        <v>41856</v>
      </c>
      <c r="F512" s="3" t="s">
        <v>15</v>
      </c>
      <c r="G512" s="4">
        <v>41856</v>
      </c>
      <c r="H512" s="3" t="s">
        <v>53</v>
      </c>
      <c r="I512" s="2" t="s">
        <v>13</v>
      </c>
      <c r="J512" s="2" t="s">
        <v>12</v>
      </c>
      <c r="K512" s="2" t="s">
        <v>268</v>
      </c>
      <c r="L512" s="19">
        <v>41857.457974537036</v>
      </c>
      <c r="M512" s="2" t="s">
        <v>5151</v>
      </c>
      <c r="N512" s="2" t="s">
        <v>5153</v>
      </c>
      <c r="O512" s="2" t="s">
        <v>5153</v>
      </c>
      <c r="P512" s="2" t="s">
        <v>5151</v>
      </c>
    </row>
    <row r="513" spans="1:16" ht="60">
      <c r="A513" s="14">
        <v>4708</v>
      </c>
      <c r="B513" s="2" t="s">
        <v>8567</v>
      </c>
      <c r="C513" s="1" t="s">
        <v>8568</v>
      </c>
      <c r="D513" s="3" t="s">
        <v>3752</v>
      </c>
      <c r="E513" s="4">
        <v>41856</v>
      </c>
      <c r="F513" s="3" t="s">
        <v>15</v>
      </c>
      <c r="G513" s="4">
        <v>41856</v>
      </c>
      <c r="H513" s="3" t="s">
        <v>6735</v>
      </c>
      <c r="I513" s="2" t="s">
        <v>13</v>
      </c>
      <c r="J513" s="2" t="s">
        <v>12</v>
      </c>
      <c r="K513" s="2" t="s">
        <v>268</v>
      </c>
      <c r="L513" s="19">
        <v>41856.408900462964</v>
      </c>
      <c r="M513" s="2" t="s">
        <v>5151</v>
      </c>
      <c r="N513" s="2" t="s">
        <v>5153</v>
      </c>
      <c r="O513" s="2" t="s">
        <v>5153</v>
      </c>
      <c r="P513" s="2" t="s">
        <v>5151</v>
      </c>
    </row>
    <row r="514" spans="1:16" ht="30">
      <c r="A514" s="14">
        <v>4707</v>
      </c>
      <c r="B514" s="2" t="s">
        <v>2299</v>
      </c>
      <c r="C514" s="1" t="s">
        <v>8569</v>
      </c>
      <c r="D514" s="3" t="s">
        <v>430</v>
      </c>
      <c r="E514" s="4">
        <v>41856</v>
      </c>
      <c r="F514" s="3" t="s">
        <v>15</v>
      </c>
      <c r="G514" s="4">
        <v>41856</v>
      </c>
      <c r="H514" s="3" t="s">
        <v>6735</v>
      </c>
      <c r="I514" s="2" t="s">
        <v>13</v>
      </c>
      <c r="J514" s="2" t="s">
        <v>12</v>
      </c>
      <c r="K514" s="2" t="s">
        <v>268</v>
      </c>
      <c r="L514" s="19">
        <v>41856.402870370373</v>
      </c>
      <c r="M514" s="2" t="s">
        <v>5154</v>
      </c>
      <c r="N514" s="2" t="s">
        <v>5153</v>
      </c>
      <c r="O514" s="2" t="s">
        <v>5153</v>
      </c>
      <c r="P514" s="2" t="s">
        <v>5151</v>
      </c>
    </row>
    <row r="515" spans="1:16" ht="270">
      <c r="A515" s="14">
        <v>4706</v>
      </c>
      <c r="B515" s="2" t="s">
        <v>8471</v>
      </c>
      <c r="C515" s="1" t="s">
        <v>8570</v>
      </c>
      <c r="D515" s="3" t="s">
        <v>107</v>
      </c>
      <c r="E515" s="4">
        <v>41856</v>
      </c>
      <c r="F515" s="3" t="s">
        <v>15</v>
      </c>
      <c r="G515" s="4">
        <v>41856</v>
      </c>
      <c r="H515" s="3" t="s">
        <v>8217</v>
      </c>
      <c r="I515" s="2" t="s">
        <v>13</v>
      </c>
      <c r="J515" s="2" t="s">
        <v>12</v>
      </c>
      <c r="K515" s="2" t="s">
        <v>8286</v>
      </c>
      <c r="L515" s="19">
        <v>41856.57303240741</v>
      </c>
      <c r="M515" s="2" t="s">
        <v>5151</v>
      </c>
      <c r="N515" s="2" t="s">
        <v>5153</v>
      </c>
      <c r="O515" s="2" t="s">
        <v>5153</v>
      </c>
      <c r="P515" s="2" t="s">
        <v>5151</v>
      </c>
    </row>
    <row r="516" spans="1:16" ht="45">
      <c r="A516" s="14">
        <v>4705</v>
      </c>
      <c r="B516" s="2" t="s">
        <v>8571</v>
      </c>
      <c r="C516" s="1" t="s">
        <v>8572</v>
      </c>
      <c r="D516" s="3" t="s">
        <v>1054</v>
      </c>
      <c r="E516" s="4">
        <v>41855</v>
      </c>
      <c r="F516" s="3" t="s">
        <v>15</v>
      </c>
      <c r="G516" s="4">
        <v>41855</v>
      </c>
      <c r="H516" s="3" t="s">
        <v>40</v>
      </c>
      <c r="I516" s="2" t="s">
        <v>13</v>
      </c>
      <c r="J516" s="2" t="s">
        <v>12</v>
      </c>
      <c r="K516" s="2" t="s">
        <v>268</v>
      </c>
      <c r="L516" s="19">
        <v>41855.831620370373</v>
      </c>
      <c r="M516" s="2" t="s">
        <v>5154</v>
      </c>
      <c r="N516" s="2" t="s">
        <v>5153</v>
      </c>
      <c r="O516" s="2" t="s">
        <v>5153</v>
      </c>
      <c r="P516" s="2" t="s">
        <v>5154</v>
      </c>
    </row>
    <row r="517" spans="1:16" ht="90">
      <c r="A517" s="14">
        <v>4704</v>
      </c>
      <c r="B517" s="2" t="s">
        <v>8549</v>
      </c>
      <c r="C517" s="1" t="s">
        <v>8573</v>
      </c>
      <c r="D517" s="3" t="s">
        <v>194</v>
      </c>
      <c r="E517" s="4">
        <v>41851</v>
      </c>
      <c r="F517" s="3" t="s">
        <v>15</v>
      </c>
      <c r="G517" s="4">
        <v>41855</v>
      </c>
      <c r="H517" s="3" t="s">
        <v>55</v>
      </c>
      <c r="I517" s="2" t="s">
        <v>13</v>
      </c>
      <c r="J517" s="2" t="s">
        <v>12</v>
      </c>
      <c r="K517" s="2" t="s">
        <v>268</v>
      </c>
      <c r="L517" s="19">
        <v>41855.720590277779</v>
      </c>
      <c r="M517" s="2" t="s">
        <v>5154</v>
      </c>
      <c r="N517" s="2" t="s">
        <v>5153</v>
      </c>
      <c r="O517" s="2" t="s">
        <v>5153</v>
      </c>
      <c r="P517" s="2" t="s">
        <v>5151</v>
      </c>
    </row>
    <row r="518" spans="1:16">
      <c r="A518" s="14">
        <v>4703</v>
      </c>
      <c r="B518" s="2" t="s">
        <v>8574</v>
      </c>
      <c r="C518" s="1" t="s">
        <v>8575</v>
      </c>
      <c r="D518" s="3" t="s">
        <v>1279</v>
      </c>
      <c r="E518" s="4">
        <v>41852</v>
      </c>
      <c r="F518" s="3" t="s">
        <v>15</v>
      </c>
      <c r="G518" s="4">
        <v>41852</v>
      </c>
      <c r="H518" s="3" t="s">
        <v>29</v>
      </c>
      <c r="I518" s="2" t="s">
        <v>13</v>
      </c>
      <c r="J518" s="2" t="s">
        <v>12</v>
      </c>
      <c r="K518" s="2" t="s">
        <v>268</v>
      </c>
      <c r="L518" s="19">
        <v>41855.717650462961</v>
      </c>
      <c r="M518" s="2" t="s">
        <v>5151</v>
      </c>
      <c r="N518" s="2" t="s">
        <v>5153</v>
      </c>
      <c r="O518" s="2" t="s">
        <v>5153</v>
      </c>
      <c r="P518" s="2" t="s">
        <v>5151</v>
      </c>
    </row>
    <row r="519" spans="1:16" ht="60">
      <c r="A519" s="14">
        <v>4702</v>
      </c>
      <c r="B519" s="2" t="s">
        <v>8576</v>
      </c>
      <c r="C519" s="1" t="s">
        <v>8577</v>
      </c>
      <c r="D519" s="3" t="s">
        <v>960</v>
      </c>
      <c r="E519" s="4">
        <v>41852</v>
      </c>
      <c r="F519" s="3" t="s">
        <v>15</v>
      </c>
      <c r="G519" s="4">
        <v>41855</v>
      </c>
      <c r="H519" s="3" t="s">
        <v>204</v>
      </c>
      <c r="I519" s="2" t="s">
        <v>13</v>
      </c>
      <c r="J519" s="2" t="s">
        <v>12</v>
      </c>
      <c r="K519" s="2" t="s">
        <v>268</v>
      </c>
      <c r="L519" s="19">
        <v>41855.703877314816</v>
      </c>
      <c r="M519" s="2" t="s">
        <v>5151</v>
      </c>
      <c r="N519" s="2" t="s">
        <v>5153</v>
      </c>
      <c r="O519" s="2" t="s">
        <v>5153</v>
      </c>
      <c r="P519" s="2" t="s">
        <v>5151</v>
      </c>
    </row>
    <row r="520" spans="1:16" ht="30">
      <c r="A520" s="14">
        <v>4701</v>
      </c>
      <c r="B520" s="2" t="s">
        <v>8578</v>
      </c>
      <c r="C520" s="1" t="s">
        <v>8579</v>
      </c>
      <c r="D520" s="3" t="s">
        <v>408</v>
      </c>
      <c r="E520" s="4">
        <v>41855</v>
      </c>
      <c r="F520" s="3" t="s">
        <v>15</v>
      </c>
      <c r="G520" s="4">
        <v>41855</v>
      </c>
      <c r="H520" s="3" t="s">
        <v>6735</v>
      </c>
      <c r="I520" s="2" t="s">
        <v>13</v>
      </c>
      <c r="J520" s="2" t="s">
        <v>12</v>
      </c>
      <c r="K520" s="2" t="s">
        <v>268</v>
      </c>
      <c r="L520" s="19">
        <v>41855.7031712963</v>
      </c>
      <c r="M520" s="2" t="s">
        <v>5151</v>
      </c>
      <c r="N520" s="2" t="s">
        <v>5153</v>
      </c>
      <c r="O520" s="2" t="s">
        <v>5153</v>
      </c>
      <c r="P520" s="2" t="s">
        <v>5151</v>
      </c>
    </row>
    <row r="521" spans="1:16" ht="30">
      <c r="A521" s="14">
        <v>4700</v>
      </c>
      <c r="B521" s="2" t="s">
        <v>2458</v>
      </c>
      <c r="C521" s="1" t="s">
        <v>8580</v>
      </c>
      <c r="D521" s="3" t="s">
        <v>1054</v>
      </c>
      <c r="E521" s="4">
        <v>41855</v>
      </c>
      <c r="F521" s="3" t="s">
        <v>15</v>
      </c>
      <c r="G521" s="4">
        <v>41855</v>
      </c>
      <c r="H521" s="3" t="s">
        <v>6735</v>
      </c>
      <c r="I521" s="2" t="s">
        <v>13</v>
      </c>
      <c r="J521" s="2" t="s">
        <v>12</v>
      </c>
      <c r="K521" s="2" t="s">
        <v>268</v>
      </c>
      <c r="L521" s="19">
        <v>41855.702731481484</v>
      </c>
      <c r="M521" s="2" t="s">
        <v>5154</v>
      </c>
      <c r="N521" s="2" t="s">
        <v>5153</v>
      </c>
      <c r="O521" s="2" t="s">
        <v>5153</v>
      </c>
      <c r="P521" s="2" t="s">
        <v>5154</v>
      </c>
    </row>
    <row r="522" spans="1:16" ht="90">
      <c r="A522" s="14">
        <v>4699</v>
      </c>
      <c r="B522" s="2" t="s">
        <v>8581</v>
      </c>
      <c r="C522" s="1" t="s">
        <v>8582</v>
      </c>
      <c r="D522" s="3" t="s">
        <v>355</v>
      </c>
      <c r="E522" s="4">
        <v>41855</v>
      </c>
      <c r="F522" s="3" t="s">
        <v>15</v>
      </c>
      <c r="G522" s="4">
        <v>41856</v>
      </c>
      <c r="H522" s="3" t="s">
        <v>8217</v>
      </c>
      <c r="I522" s="2" t="s">
        <v>13</v>
      </c>
      <c r="J522" s="2" t="s">
        <v>12</v>
      </c>
      <c r="K522" s="2" t="s">
        <v>8286</v>
      </c>
      <c r="L522" s="19">
        <v>41858.43</v>
      </c>
      <c r="M522" s="2" t="s">
        <v>5151</v>
      </c>
      <c r="N522" s="2" t="s">
        <v>5153</v>
      </c>
      <c r="O522" s="2" t="s">
        <v>5153</v>
      </c>
      <c r="P522" s="2" t="s">
        <v>5151</v>
      </c>
    </row>
    <row r="523" spans="1:16" ht="60">
      <c r="A523" s="14">
        <v>4698</v>
      </c>
      <c r="B523" s="2" t="s">
        <v>8583</v>
      </c>
      <c r="C523" s="1" t="s">
        <v>8584</v>
      </c>
      <c r="D523" s="3" t="s">
        <v>620</v>
      </c>
      <c r="E523" s="4">
        <v>41855</v>
      </c>
      <c r="F523" s="3" t="s">
        <v>15</v>
      </c>
      <c r="G523" s="4">
        <v>41855</v>
      </c>
      <c r="H523" s="3" t="s">
        <v>51</v>
      </c>
      <c r="I523" s="2" t="s">
        <v>13</v>
      </c>
      <c r="J523" s="2" t="s">
        <v>12</v>
      </c>
      <c r="K523" s="2" t="s">
        <v>268</v>
      </c>
      <c r="L523" s="19">
        <v>41856.459583333337</v>
      </c>
      <c r="M523" s="2" t="s">
        <v>5154</v>
      </c>
      <c r="N523" s="2" t="s">
        <v>5153</v>
      </c>
      <c r="O523" s="2" t="s">
        <v>5153</v>
      </c>
      <c r="P523" s="2" t="s">
        <v>5151</v>
      </c>
    </row>
    <row r="524" spans="1:16">
      <c r="A524" s="14">
        <v>4697</v>
      </c>
      <c r="B524" s="2" t="s">
        <v>3002</v>
      </c>
      <c r="C524" s="1" t="s">
        <v>8585</v>
      </c>
      <c r="D524" s="3" t="s">
        <v>950</v>
      </c>
      <c r="E524" s="4">
        <v>41855</v>
      </c>
      <c r="F524" s="3" t="s">
        <v>15</v>
      </c>
      <c r="G524" s="4">
        <v>41855</v>
      </c>
      <c r="H524" s="3" t="s">
        <v>6735</v>
      </c>
      <c r="I524" s="2" t="s">
        <v>13</v>
      </c>
      <c r="J524" s="2" t="s">
        <v>12</v>
      </c>
      <c r="K524" s="2" t="s">
        <v>268</v>
      </c>
      <c r="L524" s="19">
        <v>41855.618796296294</v>
      </c>
      <c r="M524" s="2" t="s">
        <v>5151</v>
      </c>
      <c r="N524" s="2" t="s">
        <v>5153</v>
      </c>
      <c r="O524" s="2" t="s">
        <v>5153</v>
      </c>
      <c r="P524" s="2" t="s">
        <v>5151</v>
      </c>
    </row>
    <row r="525" spans="1:16" ht="60">
      <c r="A525" s="14">
        <v>4696</v>
      </c>
      <c r="B525" s="2" t="s">
        <v>8586</v>
      </c>
      <c r="C525" s="1" t="s">
        <v>8587</v>
      </c>
      <c r="D525" s="3" t="s">
        <v>1007</v>
      </c>
      <c r="E525" s="4">
        <v>41855</v>
      </c>
      <c r="F525" s="3" t="s">
        <v>15</v>
      </c>
      <c r="G525" s="4">
        <v>41855</v>
      </c>
      <c r="H525" s="3" t="s">
        <v>6733</v>
      </c>
      <c r="I525" s="2" t="s">
        <v>13</v>
      </c>
      <c r="J525" s="2" t="s">
        <v>12</v>
      </c>
      <c r="K525" s="2" t="s">
        <v>268</v>
      </c>
      <c r="L525" s="19">
        <v>41872.423425925925</v>
      </c>
      <c r="M525" s="2" t="s">
        <v>5154</v>
      </c>
      <c r="N525" s="2" t="s">
        <v>5153</v>
      </c>
      <c r="O525" s="2" t="s">
        <v>5153</v>
      </c>
      <c r="P525" s="2" t="s">
        <v>5151</v>
      </c>
    </row>
    <row r="526" spans="1:16" ht="390">
      <c r="A526" s="14">
        <v>4695</v>
      </c>
      <c r="B526" s="2" t="s">
        <v>8588</v>
      </c>
      <c r="C526" s="1" t="s">
        <v>8589</v>
      </c>
      <c r="D526" s="3" t="s">
        <v>149</v>
      </c>
      <c r="E526" s="4">
        <v>41855</v>
      </c>
      <c r="F526" s="3" t="s">
        <v>15</v>
      </c>
      <c r="G526" s="4"/>
      <c r="H526" s="3" t="s">
        <v>8217</v>
      </c>
      <c r="I526" s="2" t="s">
        <v>13</v>
      </c>
      <c r="J526" s="2" t="s">
        <v>12</v>
      </c>
      <c r="K526" s="2" t="s">
        <v>8286</v>
      </c>
      <c r="L526" s="19">
        <v>41856.412777777776</v>
      </c>
      <c r="M526" s="2" t="s">
        <v>5154</v>
      </c>
      <c r="N526" s="2" t="s">
        <v>5153</v>
      </c>
      <c r="O526" s="2" t="s">
        <v>5153</v>
      </c>
      <c r="P526" s="2" t="s">
        <v>5151</v>
      </c>
    </row>
    <row r="527" spans="1:16" ht="30">
      <c r="A527" s="14">
        <v>4694</v>
      </c>
      <c r="B527" s="2" t="s">
        <v>5429</v>
      </c>
      <c r="C527" s="1" t="s">
        <v>8590</v>
      </c>
      <c r="D527" s="3" t="s">
        <v>6150</v>
      </c>
      <c r="E527" s="4">
        <v>41855</v>
      </c>
      <c r="F527" s="3" t="s">
        <v>15</v>
      </c>
      <c r="G527" s="4">
        <v>41855</v>
      </c>
      <c r="H527" s="3" t="s">
        <v>6735</v>
      </c>
      <c r="I527" s="2" t="s">
        <v>13</v>
      </c>
      <c r="J527" s="2" t="s">
        <v>12</v>
      </c>
      <c r="K527" s="2" t="s">
        <v>268</v>
      </c>
      <c r="L527" s="19">
        <v>41855.568599537037</v>
      </c>
      <c r="M527" s="2" t="s">
        <v>5154</v>
      </c>
      <c r="N527" s="2" t="s">
        <v>5153</v>
      </c>
      <c r="O527" s="2" t="s">
        <v>5153</v>
      </c>
      <c r="P527" s="2" t="s">
        <v>5151</v>
      </c>
    </row>
    <row r="528" spans="1:16" ht="45">
      <c r="A528" s="14">
        <v>4693</v>
      </c>
      <c r="B528" s="2" t="s">
        <v>5429</v>
      </c>
      <c r="C528" s="1" t="s">
        <v>8591</v>
      </c>
      <c r="D528" s="3" t="s">
        <v>3849</v>
      </c>
      <c r="E528" s="4">
        <v>41855</v>
      </c>
      <c r="F528" s="3" t="s">
        <v>15</v>
      </c>
      <c r="G528" s="4">
        <v>41855</v>
      </c>
      <c r="H528" s="3" t="s">
        <v>6735</v>
      </c>
      <c r="I528" s="2" t="s">
        <v>13</v>
      </c>
      <c r="J528" s="2" t="s">
        <v>12</v>
      </c>
      <c r="K528" s="2" t="s">
        <v>268</v>
      </c>
      <c r="L528" s="19">
        <v>41855.56621527778</v>
      </c>
      <c r="M528" s="2" t="s">
        <v>5154</v>
      </c>
      <c r="N528" s="2" t="s">
        <v>5153</v>
      </c>
      <c r="O528" s="2" t="s">
        <v>5153</v>
      </c>
      <c r="P528" s="2" t="s">
        <v>5151</v>
      </c>
    </row>
    <row r="529" spans="1:16" ht="30">
      <c r="A529" s="14">
        <v>4692</v>
      </c>
      <c r="B529" s="2" t="s">
        <v>356</v>
      </c>
      <c r="C529" s="1" t="s">
        <v>8592</v>
      </c>
      <c r="D529" s="3" t="s">
        <v>6748</v>
      </c>
      <c r="E529" s="4">
        <v>41855</v>
      </c>
      <c r="F529" s="3" t="s">
        <v>15</v>
      </c>
      <c r="G529" s="4">
        <v>41855</v>
      </c>
      <c r="H529" s="3" t="s">
        <v>6735</v>
      </c>
      <c r="I529" s="2" t="s">
        <v>13</v>
      </c>
      <c r="J529" s="2" t="s">
        <v>12</v>
      </c>
      <c r="K529" s="2" t="s">
        <v>268</v>
      </c>
      <c r="L529" s="19">
        <v>41855.537476851852</v>
      </c>
      <c r="M529" s="2" t="s">
        <v>5154</v>
      </c>
      <c r="N529" s="2" t="s">
        <v>5153</v>
      </c>
      <c r="O529" s="2" t="s">
        <v>5153</v>
      </c>
      <c r="P529" s="2" t="s">
        <v>5151</v>
      </c>
    </row>
    <row r="530" spans="1:16" ht="45">
      <c r="A530" s="14">
        <v>4691</v>
      </c>
      <c r="B530" s="2" t="s">
        <v>8593</v>
      </c>
      <c r="C530" s="1" t="s">
        <v>8594</v>
      </c>
      <c r="D530" s="3" t="s">
        <v>586</v>
      </c>
      <c r="E530" s="4">
        <v>41855</v>
      </c>
      <c r="F530" s="3" t="s">
        <v>15</v>
      </c>
      <c r="G530" s="4">
        <v>41855</v>
      </c>
      <c r="H530" s="3" t="s">
        <v>40</v>
      </c>
      <c r="I530" s="2" t="s">
        <v>13</v>
      </c>
      <c r="J530" s="2" t="s">
        <v>12</v>
      </c>
      <c r="K530" s="2" t="s">
        <v>268</v>
      </c>
      <c r="L530" s="19">
        <v>41855.697754629633</v>
      </c>
      <c r="M530" s="2" t="s">
        <v>5154</v>
      </c>
      <c r="N530" s="2" t="s">
        <v>5153</v>
      </c>
      <c r="O530" s="2" t="s">
        <v>5153</v>
      </c>
      <c r="P530" s="2" t="s">
        <v>5151</v>
      </c>
    </row>
    <row r="531" spans="1:16" ht="30">
      <c r="A531" s="14">
        <v>4690</v>
      </c>
      <c r="B531" s="2" t="s">
        <v>2940</v>
      </c>
      <c r="C531" s="1" t="s">
        <v>8595</v>
      </c>
      <c r="D531" s="3" t="s">
        <v>861</v>
      </c>
      <c r="E531" s="4">
        <v>41855</v>
      </c>
      <c r="F531" s="3" t="s">
        <v>15</v>
      </c>
      <c r="G531" s="4">
        <v>41855</v>
      </c>
      <c r="H531" s="3" t="s">
        <v>6735</v>
      </c>
      <c r="I531" s="2" t="s">
        <v>13</v>
      </c>
      <c r="J531" s="2" t="s">
        <v>12</v>
      </c>
      <c r="K531" s="2" t="s">
        <v>268</v>
      </c>
      <c r="L531" s="19">
        <v>41855.529560185183</v>
      </c>
      <c r="M531" s="2" t="s">
        <v>5154</v>
      </c>
      <c r="N531" s="2" t="s">
        <v>5153</v>
      </c>
      <c r="O531" s="2" t="s">
        <v>5153</v>
      </c>
      <c r="P531" s="2" t="s">
        <v>5151</v>
      </c>
    </row>
    <row r="532" spans="1:16" ht="30">
      <c r="A532" s="14">
        <v>4689</v>
      </c>
      <c r="B532" s="2" t="s">
        <v>8596</v>
      </c>
      <c r="C532" s="1" t="s">
        <v>8597</v>
      </c>
      <c r="D532" s="3" t="s">
        <v>3006</v>
      </c>
      <c r="E532" s="4">
        <v>41855</v>
      </c>
      <c r="F532" s="3" t="s">
        <v>15</v>
      </c>
      <c r="G532" s="4">
        <v>41855</v>
      </c>
      <c r="H532" s="3" t="s">
        <v>42</v>
      </c>
      <c r="I532" s="2" t="s">
        <v>13</v>
      </c>
      <c r="J532" s="2" t="s">
        <v>12</v>
      </c>
      <c r="K532" s="2" t="s">
        <v>268</v>
      </c>
      <c r="L532" s="19">
        <v>41855.527071759258</v>
      </c>
      <c r="M532" s="2" t="s">
        <v>5154</v>
      </c>
      <c r="N532" s="2" t="s">
        <v>5153</v>
      </c>
      <c r="O532" s="2" t="s">
        <v>5153</v>
      </c>
      <c r="P532" s="2" t="s">
        <v>5151</v>
      </c>
    </row>
    <row r="533" spans="1:16">
      <c r="A533" s="14">
        <v>4688</v>
      </c>
      <c r="B533" s="2" t="s">
        <v>8598</v>
      </c>
      <c r="C533" s="1" t="s">
        <v>8599</v>
      </c>
      <c r="D533" s="3" t="s">
        <v>355</v>
      </c>
      <c r="E533" s="4">
        <v>41855</v>
      </c>
      <c r="F533" s="3" t="s">
        <v>15</v>
      </c>
      <c r="G533" s="4">
        <v>41855</v>
      </c>
      <c r="H533" s="3" t="s">
        <v>6735</v>
      </c>
      <c r="I533" s="2" t="s">
        <v>13</v>
      </c>
      <c r="J533" s="2" t="s">
        <v>12</v>
      </c>
      <c r="K533" s="2" t="s">
        <v>268</v>
      </c>
      <c r="L533" s="19">
        <v>41855.543321759258</v>
      </c>
      <c r="M533" s="2" t="s">
        <v>5151</v>
      </c>
      <c r="N533" s="2" t="s">
        <v>5153</v>
      </c>
      <c r="O533" s="2" t="s">
        <v>5153</v>
      </c>
      <c r="P533" s="2" t="s">
        <v>5151</v>
      </c>
    </row>
    <row r="534" spans="1:16" ht="30">
      <c r="A534" s="14">
        <v>4687</v>
      </c>
      <c r="B534" s="2" t="s">
        <v>3824</v>
      </c>
      <c r="C534" s="1" t="s">
        <v>8600</v>
      </c>
      <c r="D534" s="3" t="s">
        <v>7327</v>
      </c>
      <c r="E534" s="4">
        <v>41855</v>
      </c>
      <c r="F534" s="3" t="s">
        <v>15</v>
      </c>
      <c r="G534" s="4">
        <v>41855</v>
      </c>
      <c r="H534" s="3" t="s">
        <v>6735</v>
      </c>
      <c r="I534" s="2" t="s">
        <v>13</v>
      </c>
      <c r="J534" s="2" t="s">
        <v>12</v>
      </c>
      <c r="K534" s="2" t="s">
        <v>268</v>
      </c>
      <c r="L534" s="19">
        <v>41855.519189814811</v>
      </c>
      <c r="M534" s="2" t="s">
        <v>5154</v>
      </c>
      <c r="N534" s="2" t="s">
        <v>5153</v>
      </c>
      <c r="O534" s="2" t="s">
        <v>5153</v>
      </c>
      <c r="P534" s="2" t="s">
        <v>5151</v>
      </c>
    </row>
    <row r="535" spans="1:16" ht="75">
      <c r="A535" s="14">
        <v>4686</v>
      </c>
      <c r="B535" s="2" t="s">
        <v>8601</v>
      </c>
      <c r="C535" s="1" t="s">
        <v>8603</v>
      </c>
      <c r="D535" s="3" t="s">
        <v>8602</v>
      </c>
      <c r="E535" s="4">
        <v>41855</v>
      </c>
      <c r="F535" s="3" t="s">
        <v>15</v>
      </c>
      <c r="G535" s="4">
        <v>41855</v>
      </c>
      <c r="H535" s="3" t="s">
        <v>53</v>
      </c>
      <c r="I535" s="2" t="s">
        <v>13</v>
      </c>
      <c r="J535" s="2" t="s">
        <v>12</v>
      </c>
      <c r="K535" s="2" t="s">
        <v>268</v>
      </c>
      <c r="L535" s="19">
        <v>41858.396678240744</v>
      </c>
      <c r="M535" s="2" t="s">
        <v>5154</v>
      </c>
      <c r="N535" s="2" t="s">
        <v>5153</v>
      </c>
      <c r="O535" s="2" t="s">
        <v>5153</v>
      </c>
      <c r="P535" s="2" t="s">
        <v>5151</v>
      </c>
    </row>
    <row r="536" spans="1:16" ht="45">
      <c r="A536" s="14">
        <v>4685</v>
      </c>
      <c r="B536" s="2" t="s">
        <v>8451</v>
      </c>
      <c r="C536" s="1" t="s">
        <v>8604</v>
      </c>
      <c r="D536" s="3" t="s">
        <v>5373</v>
      </c>
      <c r="E536" s="4">
        <v>41855</v>
      </c>
      <c r="F536" s="3" t="s">
        <v>15</v>
      </c>
      <c r="G536" s="4">
        <v>41855</v>
      </c>
      <c r="H536" s="3" t="s">
        <v>6735</v>
      </c>
      <c r="I536" s="2" t="s">
        <v>13</v>
      </c>
      <c r="J536" s="2" t="s">
        <v>12</v>
      </c>
      <c r="K536" s="2" t="s">
        <v>268</v>
      </c>
      <c r="L536" s="19">
        <v>41855.538599537038</v>
      </c>
      <c r="M536" s="2" t="s">
        <v>5151</v>
      </c>
      <c r="N536" s="2" t="s">
        <v>5153</v>
      </c>
      <c r="O536" s="2" t="s">
        <v>5153</v>
      </c>
      <c r="P536" s="2" t="s">
        <v>5151</v>
      </c>
    </row>
    <row r="537" spans="1:16" ht="45">
      <c r="A537" s="14">
        <v>4684</v>
      </c>
      <c r="B537" s="2" t="s">
        <v>8605</v>
      </c>
      <c r="C537" s="1" t="s">
        <v>8606</v>
      </c>
      <c r="D537" s="3" t="s">
        <v>561</v>
      </c>
      <c r="E537" s="4">
        <v>41855</v>
      </c>
      <c r="F537" s="3" t="s">
        <v>15</v>
      </c>
      <c r="G537" s="4">
        <v>41855</v>
      </c>
      <c r="H537" s="3" t="s">
        <v>6733</v>
      </c>
      <c r="I537" s="2" t="s">
        <v>13</v>
      </c>
      <c r="J537" s="2" t="s">
        <v>12</v>
      </c>
      <c r="K537" s="2" t="s">
        <v>268</v>
      </c>
      <c r="L537" s="19">
        <v>41862.483703703707</v>
      </c>
      <c r="M537" s="2" t="s">
        <v>5154</v>
      </c>
      <c r="N537" s="2" t="s">
        <v>5153</v>
      </c>
      <c r="O537" s="2" t="s">
        <v>5153</v>
      </c>
      <c r="P537" s="2" t="s">
        <v>5151</v>
      </c>
    </row>
    <row r="538" spans="1:16" ht="45">
      <c r="A538" s="14">
        <v>4683</v>
      </c>
      <c r="B538" s="2" t="s">
        <v>8607</v>
      </c>
      <c r="C538" s="1" t="s">
        <v>8608</v>
      </c>
      <c r="D538" s="3" t="s">
        <v>104</v>
      </c>
      <c r="E538" s="4">
        <v>41855</v>
      </c>
      <c r="F538" s="3" t="s">
        <v>15</v>
      </c>
      <c r="G538" s="4">
        <v>41855</v>
      </c>
      <c r="H538" s="3" t="s">
        <v>6733</v>
      </c>
      <c r="I538" s="2" t="s">
        <v>13</v>
      </c>
      <c r="J538" s="2" t="s">
        <v>12</v>
      </c>
      <c r="K538" s="2" t="s">
        <v>268</v>
      </c>
      <c r="L538" s="19">
        <v>41855.540972222225</v>
      </c>
      <c r="M538" s="2" t="s">
        <v>5154</v>
      </c>
      <c r="N538" s="2" t="s">
        <v>5153</v>
      </c>
      <c r="O538" s="2" t="s">
        <v>5153</v>
      </c>
      <c r="P538" s="2" t="s">
        <v>5151</v>
      </c>
    </row>
    <row r="539" spans="1:16" ht="75">
      <c r="A539" s="14">
        <v>4682</v>
      </c>
      <c r="B539" s="2" t="s">
        <v>8609</v>
      </c>
      <c r="C539" s="1" t="s">
        <v>8610</v>
      </c>
      <c r="D539" s="3" t="s">
        <v>6782</v>
      </c>
      <c r="E539" s="4">
        <v>41855</v>
      </c>
      <c r="F539" s="3" t="s">
        <v>15</v>
      </c>
      <c r="G539" s="4">
        <v>41855</v>
      </c>
      <c r="H539" s="3" t="s">
        <v>8217</v>
      </c>
      <c r="I539" s="2" t="s">
        <v>13</v>
      </c>
      <c r="J539" s="2" t="s">
        <v>12</v>
      </c>
      <c r="K539" s="2" t="s">
        <v>268</v>
      </c>
      <c r="L539" s="19">
        <v>41855.541168981479</v>
      </c>
      <c r="M539" s="2" t="s">
        <v>5154</v>
      </c>
      <c r="N539" s="2" t="s">
        <v>5153</v>
      </c>
      <c r="O539" s="2" t="s">
        <v>5153</v>
      </c>
      <c r="P539" s="2" t="s">
        <v>5151</v>
      </c>
    </row>
    <row r="540" spans="1:16" ht="90">
      <c r="A540" s="14">
        <v>4681</v>
      </c>
      <c r="B540" s="2" t="s">
        <v>3935</v>
      </c>
      <c r="C540" s="1" t="s">
        <v>8611</v>
      </c>
      <c r="D540" s="3" t="s">
        <v>291</v>
      </c>
      <c r="E540" s="4">
        <v>41855</v>
      </c>
      <c r="F540" s="3" t="s">
        <v>15</v>
      </c>
      <c r="G540" s="4">
        <v>41855</v>
      </c>
      <c r="H540" s="3" t="s">
        <v>8217</v>
      </c>
      <c r="I540" s="2" t="s">
        <v>13</v>
      </c>
      <c r="J540" s="2" t="s">
        <v>12</v>
      </c>
      <c r="K540" s="2" t="s">
        <v>268</v>
      </c>
      <c r="L540" s="19">
        <v>41855.541331018518</v>
      </c>
      <c r="M540" s="2" t="s">
        <v>5154</v>
      </c>
      <c r="N540" s="2" t="s">
        <v>5153</v>
      </c>
      <c r="O540" s="2" t="s">
        <v>5153</v>
      </c>
      <c r="P540" s="2" t="s">
        <v>5151</v>
      </c>
    </row>
    <row r="541" spans="1:16" ht="45">
      <c r="A541" s="14">
        <v>4680</v>
      </c>
      <c r="B541" s="2" t="s">
        <v>8612</v>
      </c>
      <c r="C541" s="1" t="s">
        <v>8613</v>
      </c>
      <c r="D541" s="3" t="s">
        <v>247</v>
      </c>
      <c r="E541" s="4">
        <v>41852</v>
      </c>
      <c r="F541" s="3" t="s">
        <v>15</v>
      </c>
      <c r="G541" s="4">
        <v>41855</v>
      </c>
      <c r="H541" s="3" t="s">
        <v>56</v>
      </c>
      <c r="I541" s="2" t="s">
        <v>13</v>
      </c>
      <c r="J541" s="2" t="s">
        <v>12</v>
      </c>
      <c r="K541" s="2" t="s">
        <v>268</v>
      </c>
      <c r="L541" s="19">
        <v>41862.486967592595</v>
      </c>
      <c r="M541" s="2" t="s">
        <v>5154</v>
      </c>
      <c r="N541" s="2" t="s">
        <v>5153</v>
      </c>
      <c r="O541" s="2" t="s">
        <v>5153</v>
      </c>
      <c r="P541" s="2" t="s">
        <v>5151</v>
      </c>
    </row>
    <row r="542" spans="1:16" ht="60">
      <c r="A542" s="14">
        <v>4679</v>
      </c>
      <c r="B542" s="2" t="s">
        <v>8614</v>
      </c>
      <c r="C542" s="1" t="s">
        <v>8615</v>
      </c>
      <c r="D542" s="3" t="s">
        <v>1007</v>
      </c>
      <c r="E542" s="4">
        <v>41852</v>
      </c>
      <c r="F542" s="3" t="s">
        <v>15</v>
      </c>
      <c r="G542" s="4">
        <v>41852</v>
      </c>
      <c r="H542" s="3" t="s">
        <v>6733</v>
      </c>
      <c r="I542" s="2" t="s">
        <v>13</v>
      </c>
      <c r="J542" s="2" t="s">
        <v>12</v>
      </c>
      <c r="K542" s="2" t="s">
        <v>268</v>
      </c>
      <c r="L542" s="19">
        <v>41872.420162037037</v>
      </c>
      <c r="M542" s="2" t="s">
        <v>5154</v>
      </c>
      <c r="N542" s="2" t="s">
        <v>5153</v>
      </c>
      <c r="O542" s="2" t="s">
        <v>5153</v>
      </c>
      <c r="P542" s="2" t="s">
        <v>5151</v>
      </c>
    </row>
    <row r="543" spans="1:16" ht="240">
      <c r="A543" s="14">
        <v>4678</v>
      </c>
      <c r="B543" s="2" t="s">
        <v>8616</v>
      </c>
      <c r="C543" s="1" t="s">
        <v>8617</v>
      </c>
      <c r="D543" s="3" t="s">
        <v>2031</v>
      </c>
      <c r="E543" s="4">
        <v>41852</v>
      </c>
      <c r="F543" s="3" t="s">
        <v>15</v>
      </c>
      <c r="G543" s="4"/>
      <c r="H543" s="3" t="s">
        <v>8217</v>
      </c>
      <c r="I543" s="2" t="s">
        <v>13</v>
      </c>
      <c r="J543" s="2" t="s">
        <v>12</v>
      </c>
      <c r="K543" s="2" t="s">
        <v>8286</v>
      </c>
      <c r="L543" s="19">
        <v>41855.568888888891</v>
      </c>
      <c r="M543" s="2" t="s">
        <v>5154</v>
      </c>
      <c r="N543" s="2" t="s">
        <v>5153</v>
      </c>
      <c r="O543" s="2" t="s">
        <v>5153</v>
      </c>
      <c r="P543" s="2" t="s">
        <v>5151</v>
      </c>
    </row>
    <row r="544" spans="1:16" ht="30">
      <c r="A544" s="14">
        <v>4677</v>
      </c>
      <c r="B544" s="2" t="s">
        <v>2299</v>
      </c>
      <c r="C544" s="1" t="s">
        <v>8618</v>
      </c>
      <c r="D544" s="3" t="s">
        <v>430</v>
      </c>
      <c r="E544" s="4">
        <v>41852</v>
      </c>
      <c r="F544" s="3" t="s">
        <v>15</v>
      </c>
      <c r="G544" s="4">
        <v>41852</v>
      </c>
      <c r="H544" s="3" t="s">
        <v>6735</v>
      </c>
      <c r="I544" s="2" t="s">
        <v>13</v>
      </c>
      <c r="J544" s="2" t="s">
        <v>12</v>
      </c>
      <c r="K544" s="2" t="s">
        <v>268</v>
      </c>
      <c r="L544" s="19">
        <v>41852.586817129632</v>
      </c>
      <c r="M544" s="2" t="s">
        <v>5154</v>
      </c>
      <c r="N544" s="2" t="s">
        <v>5153</v>
      </c>
      <c r="O544" s="2" t="s">
        <v>5153</v>
      </c>
      <c r="P544" s="2" t="s">
        <v>5151</v>
      </c>
    </row>
    <row r="545" spans="1:16" ht="30">
      <c r="A545" s="14">
        <v>4676</v>
      </c>
      <c r="B545" s="2" t="s">
        <v>8619</v>
      </c>
      <c r="C545" s="1" t="s">
        <v>8620</v>
      </c>
      <c r="D545" s="3" t="s">
        <v>173</v>
      </c>
      <c r="E545" s="4">
        <v>41852</v>
      </c>
      <c r="F545" s="3" t="s">
        <v>15</v>
      </c>
      <c r="G545" s="4">
        <v>41852</v>
      </c>
      <c r="H545" s="3" t="s">
        <v>40</v>
      </c>
      <c r="I545" s="2" t="s">
        <v>13</v>
      </c>
      <c r="J545" s="2" t="s">
        <v>12</v>
      </c>
      <c r="K545" s="2" t="s">
        <v>268</v>
      </c>
      <c r="L545" s="19">
        <v>41852.591203703705</v>
      </c>
      <c r="M545" s="2" t="s">
        <v>5154</v>
      </c>
      <c r="N545" s="2" t="s">
        <v>5153</v>
      </c>
      <c r="O545" s="2" t="s">
        <v>5153</v>
      </c>
      <c r="P545" s="2" t="s">
        <v>5151</v>
      </c>
    </row>
    <row r="546" spans="1:16" ht="255">
      <c r="A546" s="14">
        <v>4675</v>
      </c>
      <c r="B546" s="2" t="s">
        <v>8552</v>
      </c>
      <c r="C546" s="1" t="s">
        <v>8621</v>
      </c>
      <c r="D546" s="3" t="s">
        <v>2031</v>
      </c>
      <c r="E546" s="4">
        <v>41852</v>
      </c>
      <c r="F546" s="3" t="s">
        <v>15</v>
      </c>
      <c r="G546" s="4"/>
      <c r="H546" s="3" t="s">
        <v>8217</v>
      </c>
      <c r="I546" s="2" t="s">
        <v>13</v>
      </c>
      <c r="J546" s="2" t="s">
        <v>12</v>
      </c>
      <c r="K546" s="2" t="s">
        <v>8286</v>
      </c>
      <c r="L546" s="19">
        <v>41852.667141203703</v>
      </c>
      <c r="M546" s="2" t="s">
        <v>5154</v>
      </c>
      <c r="N546" s="2" t="s">
        <v>5153</v>
      </c>
      <c r="O546" s="2" t="s">
        <v>5153</v>
      </c>
      <c r="P546" s="2" t="s">
        <v>5151</v>
      </c>
    </row>
    <row r="547" spans="1:16" ht="30">
      <c r="A547" s="14">
        <v>4674</v>
      </c>
      <c r="B547" s="2" t="s">
        <v>8622</v>
      </c>
      <c r="C547" s="1" t="s">
        <v>8623</v>
      </c>
      <c r="D547" s="3" t="s">
        <v>288</v>
      </c>
      <c r="E547" s="4">
        <v>41851</v>
      </c>
      <c r="F547" s="3" t="s">
        <v>15</v>
      </c>
      <c r="G547" s="4">
        <v>41851</v>
      </c>
      <c r="H547" s="3" t="s">
        <v>40</v>
      </c>
      <c r="I547" s="2" t="s">
        <v>13</v>
      </c>
      <c r="J547" s="2" t="s">
        <v>12</v>
      </c>
      <c r="K547" s="2" t="s">
        <v>268</v>
      </c>
      <c r="L547" s="19">
        <v>41857.709097222221</v>
      </c>
      <c r="M547" s="2" t="s">
        <v>5154</v>
      </c>
      <c r="N547" s="2" t="s">
        <v>5153</v>
      </c>
      <c r="O547" s="2" t="s">
        <v>5153</v>
      </c>
      <c r="P547" s="2" t="s">
        <v>5151</v>
      </c>
    </row>
    <row r="548" spans="1:16" ht="75">
      <c r="A548" s="14">
        <v>4673</v>
      </c>
      <c r="B548" s="2" t="s">
        <v>8624</v>
      </c>
      <c r="C548" s="1" t="s">
        <v>8625</v>
      </c>
      <c r="D548" s="3" t="s">
        <v>561</v>
      </c>
      <c r="E548" s="4">
        <v>41851</v>
      </c>
      <c r="F548" s="3" t="s">
        <v>15</v>
      </c>
      <c r="G548" s="4">
        <v>41851</v>
      </c>
      <c r="H548" s="3" t="s">
        <v>6733</v>
      </c>
      <c r="I548" s="2" t="s">
        <v>13</v>
      </c>
      <c r="J548" s="2" t="s">
        <v>12</v>
      </c>
      <c r="K548" s="2" t="s">
        <v>268</v>
      </c>
      <c r="L548" s="19">
        <v>41872.420023148145</v>
      </c>
      <c r="M548" s="2" t="s">
        <v>5154</v>
      </c>
      <c r="N548" s="2" t="s">
        <v>5153</v>
      </c>
      <c r="O548" s="2" t="s">
        <v>5153</v>
      </c>
      <c r="P548" s="2" t="s">
        <v>5151</v>
      </c>
    </row>
    <row r="549" spans="1:16" ht="45">
      <c r="A549" s="14">
        <v>4672</v>
      </c>
      <c r="B549" s="2" t="s">
        <v>8626</v>
      </c>
      <c r="C549" s="1" t="s">
        <v>8627</v>
      </c>
      <c r="D549" s="3" t="s">
        <v>408</v>
      </c>
      <c r="E549" s="4">
        <v>41851</v>
      </c>
      <c r="F549" s="3" t="s">
        <v>15</v>
      </c>
      <c r="G549" s="4">
        <v>41851</v>
      </c>
      <c r="H549" s="3" t="s">
        <v>42</v>
      </c>
      <c r="I549" s="2" t="s">
        <v>13</v>
      </c>
      <c r="J549" s="2" t="s">
        <v>12</v>
      </c>
      <c r="K549" s="2" t="s">
        <v>268</v>
      </c>
      <c r="L549" s="19">
        <v>41851.544340277775</v>
      </c>
      <c r="M549" s="2" t="s">
        <v>5151</v>
      </c>
      <c r="N549" s="2" t="s">
        <v>5153</v>
      </c>
      <c r="O549" s="2" t="s">
        <v>5153</v>
      </c>
      <c r="P549" s="2" t="s">
        <v>5151</v>
      </c>
    </row>
    <row r="550" spans="1:16">
      <c r="A550" s="14">
        <v>4671</v>
      </c>
      <c r="B550" s="2" t="s">
        <v>5413</v>
      </c>
      <c r="C550" s="1" t="s">
        <v>8628</v>
      </c>
      <c r="D550" s="3" t="s">
        <v>1653</v>
      </c>
      <c r="E550" s="4">
        <v>41851</v>
      </c>
      <c r="F550" s="3" t="s">
        <v>15</v>
      </c>
      <c r="G550" s="4">
        <v>41851</v>
      </c>
      <c r="H550" s="3" t="s">
        <v>40</v>
      </c>
      <c r="I550" s="2" t="s">
        <v>13</v>
      </c>
      <c r="J550" s="2" t="s">
        <v>12</v>
      </c>
      <c r="K550" s="2" t="s">
        <v>268</v>
      </c>
      <c r="L550" s="19">
        <v>41851.54042824074</v>
      </c>
      <c r="M550" s="2" t="s">
        <v>5154</v>
      </c>
      <c r="N550" s="2" t="s">
        <v>5153</v>
      </c>
      <c r="O550" s="2" t="s">
        <v>5153</v>
      </c>
      <c r="P550" s="2" t="s">
        <v>5151</v>
      </c>
    </row>
    <row r="551" spans="1:16" ht="45">
      <c r="A551" s="14">
        <v>4670</v>
      </c>
      <c r="B551" s="2" t="s">
        <v>4803</v>
      </c>
      <c r="C551" s="1" t="s">
        <v>8629</v>
      </c>
      <c r="D551" s="3" t="s">
        <v>6150</v>
      </c>
      <c r="E551" s="4">
        <v>41851</v>
      </c>
      <c r="F551" s="3" t="s">
        <v>15</v>
      </c>
      <c r="G551" s="4">
        <v>41851</v>
      </c>
      <c r="H551" s="3" t="s">
        <v>6735</v>
      </c>
      <c r="I551" s="2" t="s">
        <v>13</v>
      </c>
      <c r="J551" s="2" t="s">
        <v>12</v>
      </c>
      <c r="K551" s="2" t="s">
        <v>268</v>
      </c>
      <c r="L551" s="19">
        <v>41851.537430555552</v>
      </c>
      <c r="M551" s="2" t="s">
        <v>5154</v>
      </c>
      <c r="N551" s="2" t="s">
        <v>5153</v>
      </c>
      <c r="O551" s="2" t="s">
        <v>5153</v>
      </c>
      <c r="P551" s="2" t="s">
        <v>5151</v>
      </c>
    </row>
    <row r="552" spans="1:16" ht="30">
      <c r="A552" s="14">
        <v>4669</v>
      </c>
      <c r="B552" s="2" t="s">
        <v>8630</v>
      </c>
      <c r="C552" s="1" t="s">
        <v>8631</v>
      </c>
      <c r="D552" s="3" t="s">
        <v>2448</v>
      </c>
      <c r="E552" s="4">
        <v>41851</v>
      </c>
      <c r="F552" s="3" t="s">
        <v>15</v>
      </c>
      <c r="G552" s="4">
        <v>41851</v>
      </c>
      <c r="H552" s="3" t="s">
        <v>6735</v>
      </c>
      <c r="I552" s="2" t="s">
        <v>13</v>
      </c>
      <c r="J552" s="2" t="s">
        <v>12</v>
      </c>
      <c r="K552" s="2" t="s">
        <v>268</v>
      </c>
      <c r="L552" s="19">
        <v>41851.417511574073</v>
      </c>
      <c r="M552" s="2" t="s">
        <v>5151</v>
      </c>
      <c r="N552" s="2" t="s">
        <v>5153</v>
      </c>
      <c r="O552" s="2" t="s">
        <v>5153</v>
      </c>
      <c r="P552" s="2" t="s">
        <v>5151</v>
      </c>
    </row>
    <row r="553" spans="1:16" ht="135">
      <c r="A553" s="14">
        <v>4668</v>
      </c>
      <c r="B553" s="2" t="s">
        <v>8475</v>
      </c>
      <c r="C553" s="1" t="s">
        <v>8633</v>
      </c>
      <c r="D553" s="3" t="s">
        <v>8632</v>
      </c>
      <c r="E553" s="4">
        <v>41851</v>
      </c>
      <c r="F553" s="3" t="s">
        <v>15</v>
      </c>
      <c r="G553" s="4"/>
      <c r="H553" s="3" t="s">
        <v>8217</v>
      </c>
      <c r="I553" s="2" t="s">
        <v>13</v>
      </c>
      <c r="J553" s="2" t="s">
        <v>12</v>
      </c>
      <c r="K553" s="2" t="s">
        <v>8286</v>
      </c>
      <c r="L553" s="19">
        <v>41852.421134259261</v>
      </c>
      <c r="M553" s="2" t="s">
        <v>5154</v>
      </c>
      <c r="N553" s="2" t="s">
        <v>5153</v>
      </c>
      <c r="O553" s="2" t="s">
        <v>5153</v>
      </c>
      <c r="P553" s="2" t="s">
        <v>5151</v>
      </c>
    </row>
    <row r="554" spans="1:16">
      <c r="A554" s="14">
        <v>4667</v>
      </c>
      <c r="B554" s="2" t="s">
        <v>8634</v>
      </c>
      <c r="C554" s="1" t="s">
        <v>8635</v>
      </c>
      <c r="D554" s="3" t="s">
        <v>98</v>
      </c>
      <c r="E554" s="4">
        <v>41850</v>
      </c>
      <c r="F554" s="3" t="s">
        <v>15</v>
      </c>
      <c r="G554" s="4">
        <v>41851</v>
      </c>
      <c r="H554" s="3" t="s">
        <v>6735</v>
      </c>
      <c r="I554" s="2" t="s">
        <v>13</v>
      </c>
      <c r="J554" s="2" t="s">
        <v>12</v>
      </c>
      <c r="K554" s="2" t="s">
        <v>268</v>
      </c>
      <c r="L554" s="19">
        <v>41851.402488425927</v>
      </c>
      <c r="M554" s="2" t="s">
        <v>5154</v>
      </c>
      <c r="N554" s="2" t="s">
        <v>5153</v>
      </c>
      <c r="O554" s="2" t="s">
        <v>5153</v>
      </c>
      <c r="P554" s="2" t="s">
        <v>5151</v>
      </c>
    </row>
    <row r="555" spans="1:16" ht="45">
      <c r="A555" s="14">
        <v>4666</v>
      </c>
      <c r="B555" s="2" t="s">
        <v>8636</v>
      </c>
      <c r="C555" s="1" t="s">
        <v>8637</v>
      </c>
      <c r="D555" s="3" t="s">
        <v>349</v>
      </c>
      <c r="E555" s="4">
        <v>41850</v>
      </c>
      <c r="F555" s="3" t="s">
        <v>15</v>
      </c>
      <c r="G555" s="4">
        <v>41851</v>
      </c>
      <c r="H555" s="3" t="s">
        <v>40</v>
      </c>
      <c r="I555" s="2" t="s">
        <v>13</v>
      </c>
      <c r="J555" s="2" t="s">
        <v>12</v>
      </c>
      <c r="K555" s="2" t="s">
        <v>268</v>
      </c>
      <c r="L555" s="19">
        <v>41851.413356481484</v>
      </c>
      <c r="M555" s="2" t="s">
        <v>5154</v>
      </c>
      <c r="N555" s="2" t="s">
        <v>5153</v>
      </c>
      <c r="O555" s="2" t="s">
        <v>5153</v>
      </c>
      <c r="P555" s="2" t="s">
        <v>5154</v>
      </c>
    </row>
    <row r="556" spans="1:16" ht="45">
      <c r="A556" s="14">
        <v>4665</v>
      </c>
      <c r="B556" s="2" t="s">
        <v>6702</v>
      </c>
      <c r="C556" s="1" t="s">
        <v>8638</v>
      </c>
      <c r="D556" s="3" t="s">
        <v>1709</v>
      </c>
      <c r="E556" s="4">
        <v>41851</v>
      </c>
      <c r="F556" s="3" t="s">
        <v>15</v>
      </c>
      <c r="G556" s="4">
        <v>41851</v>
      </c>
      <c r="H556" s="3" t="s">
        <v>6735</v>
      </c>
      <c r="I556" s="2" t="s">
        <v>13</v>
      </c>
      <c r="J556" s="2" t="s">
        <v>12</v>
      </c>
      <c r="K556" s="2" t="s">
        <v>268</v>
      </c>
      <c r="L556" s="19">
        <v>41851.38003472222</v>
      </c>
      <c r="M556" s="2" t="s">
        <v>5154</v>
      </c>
      <c r="N556" s="2" t="s">
        <v>5153</v>
      </c>
      <c r="O556" s="2" t="s">
        <v>5153</v>
      </c>
      <c r="P556" s="2" t="s">
        <v>5154</v>
      </c>
    </row>
    <row r="557" spans="1:16" ht="300">
      <c r="A557" s="14">
        <v>4664</v>
      </c>
      <c r="B557" s="2" t="s">
        <v>8639</v>
      </c>
      <c r="C557" s="1" t="s">
        <v>8640</v>
      </c>
      <c r="D557" s="3" t="s">
        <v>2031</v>
      </c>
      <c r="E557" s="4">
        <v>41850</v>
      </c>
      <c r="F557" s="3" t="s">
        <v>15</v>
      </c>
      <c r="G557" s="4"/>
      <c r="H557" s="3" t="s">
        <v>8217</v>
      </c>
      <c r="I557" s="2" t="s">
        <v>13</v>
      </c>
      <c r="J557" s="2" t="s">
        <v>12</v>
      </c>
      <c r="K557" s="2" t="s">
        <v>8286</v>
      </c>
      <c r="L557" s="19">
        <v>41850.73060185185</v>
      </c>
      <c r="M557" s="2" t="s">
        <v>5154</v>
      </c>
      <c r="N557" s="2" t="s">
        <v>5153</v>
      </c>
      <c r="O557" s="2" t="s">
        <v>5153</v>
      </c>
      <c r="P557" s="2" t="s">
        <v>5151</v>
      </c>
    </row>
    <row r="558" spans="1:16" ht="45">
      <c r="A558" s="14">
        <v>4663</v>
      </c>
      <c r="B558" s="2" t="s">
        <v>8641</v>
      </c>
      <c r="C558" s="1" t="s">
        <v>8642</v>
      </c>
      <c r="D558" s="3" t="s">
        <v>8421</v>
      </c>
      <c r="E558" s="4">
        <v>41850</v>
      </c>
      <c r="F558" s="3" t="s">
        <v>15</v>
      </c>
      <c r="G558" s="4">
        <v>41850</v>
      </c>
      <c r="H558" s="3" t="s">
        <v>6735</v>
      </c>
      <c r="I558" s="2" t="s">
        <v>13</v>
      </c>
      <c r="J558" s="2" t="s">
        <v>12</v>
      </c>
      <c r="K558" s="2" t="s">
        <v>268</v>
      </c>
      <c r="L558" s="19">
        <v>41850.669120370374</v>
      </c>
      <c r="M558" s="2" t="s">
        <v>5154</v>
      </c>
      <c r="N558" s="2" t="s">
        <v>5153</v>
      </c>
      <c r="O558" s="2" t="s">
        <v>5153</v>
      </c>
      <c r="P558" s="2" t="s">
        <v>5151</v>
      </c>
    </row>
    <row r="559" spans="1:16" ht="180">
      <c r="A559" s="14">
        <v>4662</v>
      </c>
      <c r="B559" s="2" t="s">
        <v>8504</v>
      </c>
      <c r="C559" s="1" t="s">
        <v>8505</v>
      </c>
      <c r="D559" s="3" t="s">
        <v>5175</v>
      </c>
      <c r="E559" s="4">
        <v>41850</v>
      </c>
      <c r="F559" s="3" t="s">
        <v>15</v>
      </c>
      <c r="G559" s="4"/>
      <c r="H559" s="3" t="s">
        <v>8217</v>
      </c>
      <c r="I559" s="2" t="s">
        <v>13</v>
      </c>
      <c r="J559" s="2" t="s">
        <v>12</v>
      </c>
      <c r="K559" s="2" t="s">
        <v>8286</v>
      </c>
      <c r="L559" s="19">
        <v>41851.501435185186</v>
      </c>
      <c r="M559" s="2" t="s">
        <v>5154</v>
      </c>
      <c r="N559" s="2" t="s">
        <v>5153</v>
      </c>
      <c r="O559" s="2" t="s">
        <v>5153</v>
      </c>
      <c r="P559" s="2" t="s">
        <v>5151</v>
      </c>
    </row>
    <row r="560" spans="1:16">
      <c r="A560" s="14">
        <v>4661</v>
      </c>
      <c r="B560" s="2" t="s">
        <v>4397</v>
      </c>
      <c r="C560" s="1" t="s">
        <v>5933</v>
      </c>
      <c r="D560" s="3" t="s">
        <v>3815</v>
      </c>
      <c r="E560" s="4">
        <v>41850</v>
      </c>
      <c r="F560" s="3" t="s">
        <v>15</v>
      </c>
      <c r="G560" s="4">
        <v>41850</v>
      </c>
      <c r="H560" s="3" t="s">
        <v>40</v>
      </c>
      <c r="I560" s="2" t="s">
        <v>13</v>
      </c>
      <c r="J560" s="2" t="s">
        <v>12</v>
      </c>
      <c r="K560" s="2" t="s">
        <v>268</v>
      </c>
      <c r="L560" s="19">
        <v>41850.447500000002</v>
      </c>
      <c r="M560" s="2" t="s">
        <v>5151</v>
      </c>
      <c r="N560" s="2" t="s">
        <v>5153</v>
      </c>
      <c r="O560" s="2" t="s">
        <v>5153</v>
      </c>
      <c r="P560" s="2" t="s">
        <v>5151</v>
      </c>
    </row>
    <row r="561" spans="1:16" ht="60">
      <c r="A561" s="14">
        <v>4660</v>
      </c>
      <c r="B561" s="2" t="s">
        <v>8506</v>
      </c>
      <c r="C561" s="1" t="s">
        <v>8507</v>
      </c>
      <c r="D561" s="3" t="s">
        <v>992</v>
      </c>
      <c r="E561" s="4">
        <v>41850</v>
      </c>
      <c r="F561" s="3" t="s">
        <v>15</v>
      </c>
      <c r="G561" s="4">
        <v>41850</v>
      </c>
      <c r="H561" s="3" t="s">
        <v>6733</v>
      </c>
      <c r="I561" s="2" t="s">
        <v>13</v>
      </c>
      <c r="J561" s="2" t="s">
        <v>12</v>
      </c>
      <c r="K561" s="2" t="s">
        <v>268</v>
      </c>
      <c r="L561" s="19">
        <v>41857.683564814812</v>
      </c>
      <c r="M561" s="2" t="s">
        <v>5154</v>
      </c>
      <c r="N561" s="2" t="s">
        <v>5153</v>
      </c>
      <c r="O561" s="2" t="s">
        <v>5153</v>
      </c>
      <c r="P561" s="2" t="s">
        <v>5151</v>
      </c>
    </row>
    <row r="562" spans="1:16" ht="45">
      <c r="A562" s="14">
        <v>4659</v>
      </c>
      <c r="B562" s="2" t="s">
        <v>8508</v>
      </c>
      <c r="C562" s="1" t="s">
        <v>8509</v>
      </c>
      <c r="D562" s="3" t="s">
        <v>1688</v>
      </c>
      <c r="E562" s="4">
        <v>41850</v>
      </c>
      <c r="F562" s="3" t="s">
        <v>15</v>
      </c>
      <c r="G562" s="4">
        <v>41850</v>
      </c>
      <c r="H562" s="3" t="s">
        <v>29</v>
      </c>
      <c r="I562" s="2" t="s">
        <v>13</v>
      </c>
      <c r="J562" s="2" t="s">
        <v>12</v>
      </c>
      <c r="K562" s="2" t="s">
        <v>268</v>
      </c>
      <c r="L562" s="19">
        <v>41852.466400462959</v>
      </c>
      <c r="M562" s="2" t="s">
        <v>5151</v>
      </c>
      <c r="N562" s="2" t="s">
        <v>5153</v>
      </c>
      <c r="O562" s="2" t="s">
        <v>5153</v>
      </c>
      <c r="P562" s="2" t="s">
        <v>5151</v>
      </c>
    </row>
    <row r="563" spans="1:16" ht="195">
      <c r="A563" s="14">
        <v>4658</v>
      </c>
      <c r="B563" s="2" t="s">
        <v>8510</v>
      </c>
      <c r="C563" s="1" t="s">
        <v>8511</v>
      </c>
      <c r="D563" s="3" t="s">
        <v>6097</v>
      </c>
      <c r="E563" s="4">
        <v>41850</v>
      </c>
      <c r="F563" s="3" t="s">
        <v>15</v>
      </c>
      <c r="G563" s="4"/>
      <c r="H563" s="3" t="s">
        <v>8217</v>
      </c>
      <c r="I563" s="2" t="s">
        <v>13</v>
      </c>
      <c r="J563" s="2" t="s">
        <v>12</v>
      </c>
      <c r="K563" s="2" t="s">
        <v>8286</v>
      </c>
      <c r="L563" s="19">
        <v>41850.73033564815</v>
      </c>
      <c r="M563" s="2" t="s">
        <v>5151</v>
      </c>
      <c r="N563" s="2" t="s">
        <v>5153</v>
      </c>
      <c r="O563" s="2" t="s">
        <v>5153</v>
      </c>
      <c r="P563" s="2" t="s">
        <v>5151</v>
      </c>
    </row>
    <row r="564" spans="1:16" ht="30">
      <c r="A564" s="14">
        <v>4657</v>
      </c>
      <c r="B564" s="2" t="s">
        <v>8512</v>
      </c>
      <c r="C564" s="1" t="s">
        <v>8513</v>
      </c>
      <c r="D564" s="3" t="s">
        <v>5103</v>
      </c>
      <c r="E564" s="4">
        <v>41850</v>
      </c>
      <c r="F564" s="3" t="s">
        <v>15</v>
      </c>
      <c r="G564" s="4">
        <v>41850</v>
      </c>
      <c r="H564" s="3" t="s">
        <v>6733</v>
      </c>
      <c r="I564" s="2" t="s">
        <v>13</v>
      </c>
      <c r="J564" s="2" t="s">
        <v>12</v>
      </c>
      <c r="K564" s="2" t="s">
        <v>268</v>
      </c>
      <c r="L564" s="19">
        <v>41872.419756944444</v>
      </c>
      <c r="M564" s="2" t="s">
        <v>5154</v>
      </c>
      <c r="N564" s="2" t="s">
        <v>5153</v>
      </c>
      <c r="O564" s="2" t="s">
        <v>5153</v>
      </c>
      <c r="P564" s="2" t="s">
        <v>5151</v>
      </c>
    </row>
    <row r="565" spans="1:16" ht="60">
      <c r="A565" s="14">
        <v>4656</v>
      </c>
      <c r="B565" s="2" t="s">
        <v>8514</v>
      </c>
      <c r="C565" s="1" t="s">
        <v>8515</v>
      </c>
      <c r="D565" s="3" t="s">
        <v>1007</v>
      </c>
      <c r="E565" s="4">
        <v>41850</v>
      </c>
      <c r="F565" s="3" t="s">
        <v>15</v>
      </c>
      <c r="G565" s="4">
        <v>41850</v>
      </c>
      <c r="H565" s="3" t="s">
        <v>6733</v>
      </c>
      <c r="I565" s="2" t="s">
        <v>13</v>
      </c>
      <c r="J565" s="2" t="s">
        <v>12</v>
      </c>
      <c r="K565" s="2" t="s">
        <v>268</v>
      </c>
      <c r="L565" s="19">
        <v>41872.419895833336</v>
      </c>
      <c r="M565" s="2" t="s">
        <v>5154</v>
      </c>
      <c r="N565" s="2" t="s">
        <v>5153</v>
      </c>
      <c r="O565" s="2" t="s">
        <v>5153</v>
      </c>
      <c r="P565" s="2" t="s">
        <v>5151</v>
      </c>
    </row>
    <row r="566" spans="1:16" ht="180">
      <c r="A566" s="14">
        <v>4655</v>
      </c>
      <c r="B566" s="2" t="s">
        <v>8516</v>
      </c>
      <c r="C566" s="1" t="s">
        <v>8517</v>
      </c>
      <c r="D566" s="3" t="s">
        <v>389</v>
      </c>
      <c r="E566" s="4">
        <v>41849</v>
      </c>
      <c r="F566" s="3" t="s">
        <v>15</v>
      </c>
      <c r="G566" s="4"/>
      <c r="H566" s="3" t="s">
        <v>8217</v>
      </c>
      <c r="I566" s="2" t="s">
        <v>13</v>
      </c>
      <c r="J566" s="2" t="s">
        <v>12</v>
      </c>
      <c r="K566" s="2" t="s">
        <v>8286</v>
      </c>
      <c r="L566" s="19">
        <v>41850.434490740743</v>
      </c>
      <c r="M566" s="2" t="s">
        <v>5154</v>
      </c>
      <c r="N566" s="2" t="s">
        <v>5153</v>
      </c>
      <c r="O566" s="2" t="s">
        <v>5153</v>
      </c>
      <c r="P566" s="2" t="s">
        <v>5151</v>
      </c>
    </row>
    <row r="567" spans="1:16" ht="135">
      <c r="A567" s="14">
        <v>4654</v>
      </c>
      <c r="B567" s="2" t="s">
        <v>8518</v>
      </c>
      <c r="C567" s="1" t="s">
        <v>8519</v>
      </c>
      <c r="D567" s="3" t="s">
        <v>2031</v>
      </c>
      <c r="E567" s="4">
        <v>41849</v>
      </c>
      <c r="F567" s="3" t="s">
        <v>15</v>
      </c>
      <c r="G567" s="4"/>
      <c r="H567" s="3" t="s">
        <v>8217</v>
      </c>
      <c r="I567" s="2" t="s">
        <v>13</v>
      </c>
      <c r="J567" s="2" t="s">
        <v>12</v>
      </c>
      <c r="K567" s="2" t="s">
        <v>8286</v>
      </c>
      <c r="L567" s="19">
        <v>41850.432754629626</v>
      </c>
      <c r="M567" s="2" t="s">
        <v>5154</v>
      </c>
      <c r="N567" s="2" t="s">
        <v>5153</v>
      </c>
      <c r="O567" s="2" t="s">
        <v>5153</v>
      </c>
      <c r="P567" s="2" t="s">
        <v>5151</v>
      </c>
    </row>
    <row r="568" spans="1:16" ht="195">
      <c r="A568" s="14">
        <v>4653</v>
      </c>
      <c r="B568" s="2" t="s">
        <v>8520</v>
      </c>
      <c r="C568" s="1" t="s">
        <v>8522</v>
      </c>
      <c r="D568" s="3" t="s">
        <v>8521</v>
      </c>
      <c r="E568" s="4">
        <v>41849</v>
      </c>
      <c r="F568" s="3" t="s">
        <v>15</v>
      </c>
      <c r="G568" s="4"/>
      <c r="H568" s="3" t="s">
        <v>8217</v>
      </c>
      <c r="I568" s="2" t="s">
        <v>13</v>
      </c>
      <c r="J568" s="2" t="s">
        <v>12</v>
      </c>
      <c r="K568" s="2" t="s">
        <v>8286</v>
      </c>
      <c r="L568" s="19">
        <v>41850.434155092589</v>
      </c>
      <c r="M568" s="2" t="s">
        <v>5154</v>
      </c>
      <c r="N568" s="2" t="s">
        <v>5153</v>
      </c>
      <c r="O568" s="2" t="s">
        <v>5153</v>
      </c>
      <c r="P568" s="2" t="s">
        <v>5151</v>
      </c>
    </row>
    <row r="569" spans="1:16" ht="225">
      <c r="A569" s="14">
        <v>4652</v>
      </c>
      <c r="B569" s="2" t="s">
        <v>8523</v>
      </c>
      <c r="C569" s="1" t="s">
        <v>8524</v>
      </c>
      <c r="D569" s="3" t="s">
        <v>5175</v>
      </c>
      <c r="E569" s="4">
        <v>41849</v>
      </c>
      <c r="F569" s="3" t="s">
        <v>15</v>
      </c>
      <c r="G569" s="4"/>
      <c r="H569" s="3" t="s">
        <v>8217</v>
      </c>
      <c r="I569" s="2" t="s">
        <v>13</v>
      </c>
      <c r="J569" s="2" t="s">
        <v>12</v>
      </c>
      <c r="K569" s="2" t="s">
        <v>8286</v>
      </c>
      <c r="L569" s="19">
        <v>41850.433958333335</v>
      </c>
      <c r="M569" s="2" t="s">
        <v>5154</v>
      </c>
      <c r="N569" s="2" t="s">
        <v>5153</v>
      </c>
      <c r="O569" s="2" t="s">
        <v>5153</v>
      </c>
      <c r="P569" s="2" t="s">
        <v>5151</v>
      </c>
    </row>
    <row r="570" spans="1:16" ht="30">
      <c r="A570" s="14">
        <v>4651</v>
      </c>
      <c r="B570" s="2" t="s">
        <v>8525</v>
      </c>
      <c r="C570" s="1" t="s">
        <v>8526</v>
      </c>
      <c r="D570" s="3" t="s">
        <v>389</v>
      </c>
      <c r="E570" s="4">
        <v>41849</v>
      </c>
      <c r="F570" s="3" t="s">
        <v>15</v>
      </c>
      <c r="G570" s="4">
        <v>41849</v>
      </c>
      <c r="H570" s="3" t="s">
        <v>29</v>
      </c>
      <c r="I570" s="2" t="s">
        <v>13</v>
      </c>
      <c r="J570" s="2" t="s">
        <v>12</v>
      </c>
      <c r="K570" s="2" t="s">
        <v>268</v>
      </c>
      <c r="L570" s="19">
        <v>41849.544166666667</v>
      </c>
      <c r="M570" s="2" t="s">
        <v>5154</v>
      </c>
      <c r="N570" s="2" t="s">
        <v>5153</v>
      </c>
      <c r="O570" s="2" t="s">
        <v>5153</v>
      </c>
      <c r="P570" s="2" t="s">
        <v>5151</v>
      </c>
    </row>
    <row r="571" spans="1:16" ht="45">
      <c r="A571" s="14">
        <v>4650</v>
      </c>
      <c r="B571" s="2" t="s">
        <v>8527</v>
      </c>
      <c r="C571" s="1" t="s">
        <v>8528</v>
      </c>
      <c r="D571" s="3" t="s">
        <v>5061</v>
      </c>
      <c r="E571" s="4">
        <v>41849</v>
      </c>
      <c r="F571" s="3" t="s">
        <v>15</v>
      </c>
      <c r="G571" s="4">
        <v>41852</v>
      </c>
      <c r="H571" s="3" t="s">
        <v>56</v>
      </c>
      <c r="I571" s="2" t="s">
        <v>13</v>
      </c>
      <c r="J571" s="2" t="s">
        <v>12</v>
      </c>
      <c r="K571" s="2" t="s">
        <v>268</v>
      </c>
      <c r="L571" s="19">
        <v>41858.412094907406</v>
      </c>
      <c r="M571" s="2" t="s">
        <v>5154</v>
      </c>
      <c r="N571" s="2" t="s">
        <v>5153</v>
      </c>
      <c r="O571" s="2" t="s">
        <v>5153</v>
      </c>
      <c r="P571" s="2" t="s">
        <v>5151</v>
      </c>
    </row>
    <row r="572" spans="1:16" ht="45">
      <c r="A572" s="14">
        <v>4649</v>
      </c>
      <c r="B572" s="2" t="s">
        <v>8529</v>
      </c>
      <c r="C572" s="1" t="s">
        <v>8530</v>
      </c>
      <c r="D572" s="3" t="s">
        <v>84</v>
      </c>
      <c r="E572" s="4">
        <v>41848</v>
      </c>
      <c r="F572" s="3" t="s">
        <v>15</v>
      </c>
      <c r="G572" s="4">
        <v>41848</v>
      </c>
      <c r="H572" s="3" t="s">
        <v>40</v>
      </c>
      <c r="I572" s="2" t="s">
        <v>13</v>
      </c>
      <c r="J572" s="2" t="s">
        <v>12</v>
      </c>
      <c r="K572" s="2" t="s">
        <v>268</v>
      </c>
      <c r="L572" s="19">
        <v>41855.698020833333</v>
      </c>
      <c r="M572" s="2" t="s">
        <v>5154</v>
      </c>
      <c r="N572" s="2" t="s">
        <v>5153</v>
      </c>
      <c r="O572" s="2" t="s">
        <v>5153</v>
      </c>
      <c r="P572" s="2" t="s">
        <v>5151</v>
      </c>
    </row>
    <row r="573" spans="1:16" ht="75">
      <c r="A573" s="14">
        <v>4648</v>
      </c>
      <c r="B573" s="2" t="s">
        <v>6117</v>
      </c>
      <c r="C573" s="1" t="s">
        <v>8531</v>
      </c>
      <c r="D573" s="3" t="s">
        <v>656</v>
      </c>
      <c r="E573" s="4">
        <v>41848</v>
      </c>
      <c r="F573" s="3" t="s">
        <v>15</v>
      </c>
      <c r="G573" s="4"/>
      <c r="H573" s="3" t="s">
        <v>8217</v>
      </c>
      <c r="I573" s="2" t="s">
        <v>13</v>
      </c>
      <c r="J573" s="2" t="s">
        <v>12</v>
      </c>
      <c r="K573" s="2" t="s">
        <v>8286</v>
      </c>
      <c r="L573" s="19">
        <v>41849.399826388886</v>
      </c>
      <c r="M573" s="2" t="s">
        <v>5154</v>
      </c>
      <c r="N573" s="2" t="s">
        <v>5153</v>
      </c>
      <c r="O573" s="2" t="s">
        <v>5153</v>
      </c>
      <c r="P573" s="2" t="s">
        <v>5151</v>
      </c>
    </row>
    <row r="574" spans="1:16" ht="60">
      <c r="A574" s="14">
        <v>4647</v>
      </c>
      <c r="B574" s="2" t="s">
        <v>8532</v>
      </c>
      <c r="C574" s="1" t="s">
        <v>8533</v>
      </c>
      <c r="D574" s="3" t="s">
        <v>746</v>
      </c>
      <c r="E574" s="4">
        <v>41848</v>
      </c>
      <c r="F574" s="3" t="s">
        <v>15</v>
      </c>
      <c r="G574" s="4"/>
      <c r="H574" s="3" t="s">
        <v>8217</v>
      </c>
      <c r="I574" s="2" t="s">
        <v>13</v>
      </c>
      <c r="J574" s="2" t="s">
        <v>12</v>
      </c>
      <c r="K574" s="2" t="s">
        <v>8286</v>
      </c>
      <c r="L574" s="19">
        <v>41849.399652777778</v>
      </c>
      <c r="M574" s="2" t="s">
        <v>5154</v>
      </c>
      <c r="N574" s="2" t="s">
        <v>5153</v>
      </c>
      <c r="O574" s="2" t="s">
        <v>5153</v>
      </c>
      <c r="P574" s="2" t="s">
        <v>5151</v>
      </c>
    </row>
    <row r="575" spans="1:16" ht="45">
      <c r="A575" s="14">
        <v>4646</v>
      </c>
      <c r="B575" s="2" t="s">
        <v>2299</v>
      </c>
      <c r="C575" s="1" t="s">
        <v>8534</v>
      </c>
      <c r="D575" s="3" t="s">
        <v>32</v>
      </c>
      <c r="E575" s="4">
        <v>41848</v>
      </c>
      <c r="F575" s="3" t="s">
        <v>15</v>
      </c>
      <c r="G575" s="4">
        <v>41848</v>
      </c>
      <c r="H575" s="3" t="s">
        <v>6735</v>
      </c>
      <c r="I575" s="2" t="s">
        <v>13</v>
      </c>
      <c r="J575" s="2" t="s">
        <v>12</v>
      </c>
      <c r="K575" s="2" t="s">
        <v>268</v>
      </c>
      <c r="L575" s="19">
        <v>41848.733599537038</v>
      </c>
      <c r="M575" s="2" t="s">
        <v>5151</v>
      </c>
      <c r="N575" s="2" t="s">
        <v>5153</v>
      </c>
      <c r="O575" s="2" t="s">
        <v>5153</v>
      </c>
      <c r="P575" s="2" t="s">
        <v>5154</v>
      </c>
    </row>
    <row r="576" spans="1:16" ht="30">
      <c r="A576" s="14">
        <v>4645</v>
      </c>
      <c r="B576" s="2" t="s">
        <v>5704</v>
      </c>
      <c r="C576" s="1" t="s">
        <v>8535</v>
      </c>
      <c r="D576" s="3" t="s">
        <v>6512</v>
      </c>
      <c r="E576" s="4">
        <v>41848</v>
      </c>
      <c r="F576" s="3" t="s">
        <v>15</v>
      </c>
      <c r="G576" s="4">
        <v>41848</v>
      </c>
      <c r="H576" s="3" t="s">
        <v>6735</v>
      </c>
      <c r="I576" s="2" t="s">
        <v>13</v>
      </c>
      <c r="J576" s="2" t="s">
        <v>12</v>
      </c>
      <c r="K576" s="2" t="s">
        <v>268</v>
      </c>
      <c r="L576" s="19">
        <v>41848.591608796298</v>
      </c>
      <c r="M576" s="2" t="s">
        <v>5154</v>
      </c>
      <c r="N576" s="2" t="s">
        <v>5153</v>
      </c>
      <c r="O576" s="2" t="s">
        <v>5153</v>
      </c>
      <c r="P576" s="2" t="s">
        <v>5151</v>
      </c>
    </row>
    <row r="577" spans="1:16" ht="75">
      <c r="A577" s="14">
        <v>4644</v>
      </c>
      <c r="B577" s="2" t="s">
        <v>8536</v>
      </c>
      <c r="C577" s="1" t="s">
        <v>8537</v>
      </c>
      <c r="D577" s="3" t="s">
        <v>3188</v>
      </c>
      <c r="E577" s="4">
        <v>41848</v>
      </c>
      <c r="F577" s="3" t="s">
        <v>15</v>
      </c>
      <c r="G577" s="4">
        <v>41848</v>
      </c>
      <c r="H577" s="3" t="s">
        <v>19</v>
      </c>
      <c r="I577" s="2" t="s">
        <v>13</v>
      </c>
      <c r="J577" s="2" t="s">
        <v>12</v>
      </c>
      <c r="K577" s="2" t="s">
        <v>268</v>
      </c>
      <c r="L577" s="19">
        <v>41855.698206018518</v>
      </c>
      <c r="M577" s="2" t="s">
        <v>5151</v>
      </c>
      <c r="N577" s="2" t="s">
        <v>5153</v>
      </c>
      <c r="O577" s="2" t="s">
        <v>5153</v>
      </c>
      <c r="P577" s="2" t="s">
        <v>5151</v>
      </c>
    </row>
    <row r="578" spans="1:16" ht="60">
      <c r="A578" s="14">
        <v>4643</v>
      </c>
      <c r="B578" s="2" t="s">
        <v>8538</v>
      </c>
      <c r="C578" s="1" t="s">
        <v>8539</v>
      </c>
      <c r="D578" s="3" t="s">
        <v>8643</v>
      </c>
      <c r="E578" s="4">
        <v>41848</v>
      </c>
      <c r="F578" s="3" t="s">
        <v>15</v>
      </c>
      <c r="G578" s="4">
        <v>41848</v>
      </c>
      <c r="H578" s="3" t="s">
        <v>40</v>
      </c>
      <c r="I578" s="2" t="s">
        <v>13</v>
      </c>
      <c r="J578" s="2" t="s">
        <v>12</v>
      </c>
      <c r="K578" s="2" t="s">
        <v>268</v>
      </c>
      <c r="L578" s="19">
        <v>41856.463020833333</v>
      </c>
      <c r="M578" s="2" t="s">
        <v>5154</v>
      </c>
      <c r="N578" s="2" t="s">
        <v>5153</v>
      </c>
      <c r="O578" s="2" t="s">
        <v>5153</v>
      </c>
      <c r="P578" s="2" t="s">
        <v>5151</v>
      </c>
    </row>
    <row r="579" spans="1:16" ht="45">
      <c r="A579" s="14">
        <v>4642</v>
      </c>
      <c r="B579" s="2" t="s">
        <v>8540</v>
      </c>
      <c r="C579" s="1" t="s">
        <v>8541</v>
      </c>
      <c r="D579" s="3" t="s">
        <v>247</v>
      </c>
      <c r="E579" s="4">
        <v>41848</v>
      </c>
      <c r="F579" s="3" t="s">
        <v>15</v>
      </c>
      <c r="G579" s="4">
        <v>41849</v>
      </c>
      <c r="H579" s="3" t="s">
        <v>69</v>
      </c>
      <c r="I579" s="2" t="s">
        <v>13</v>
      </c>
      <c r="J579" s="2" t="s">
        <v>12</v>
      </c>
      <c r="K579" s="2" t="s">
        <v>268</v>
      </c>
      <c r="L579" s="19">
        <v>41858.416435185187</v>
      </c>
      <c r="M579" s="2" t="s">
        <v>5154</v>
      </c>
      <c r="N579" s="2" t="s">
        <v>5153</v>
      </c>
      <c r="O579" s="2" t="s">
        <v>5153</v>
      </c>
      <c r="P579" s="2" t="s">
        <v>5151</v>
      </c>
    </row>
    <row r="580" spans="1:16" ht="60">
      <c r="A580" s="14">
        <v>4641</v>
      </c>
      <c r="B580" s="2" t="s">
        <v>3742</v>
      </c>
      <c r="C580" s="1" t="s">
        <v>8542</v>
      </c>
      <c r="D580" s="3" t="s">
        <v>810</v>
      </c>
      <c r="E580" s="4">
        <v>41848</v>
      </c>
      <c r="F580" s="3" t="s">
        <v>15</v>
      </c>
      <c r="G580" s="4">
        <v>41848</v>
      </c>
      <c r="H580" s="3" t="s">
        <v>42</v>
      </c>
      <c r="I580" s="2" t="s">
        <v>13</v>
      </c>
      <c r="J580" s="2" t="s">
        <v>12</v>
      </c>
      <c r="K580" s="2" t="s">
        <v>268</v>
      </c>
      <c r="L580" s="19">
        <v>41848.506863425922</v>
      </c>
      <c r="M580" s="2" t="s">
        <v>5154</v>
      </c>
      <c r="N580" s="2" t="s">
        <v>5153</v>
      </c>
      <c r="O580" s="2" t="s">
        <v>5153</v>
      </c>
      <c r="P580" s="2" t="s">
        <v>5151</v>
      </c>
    </row>
    <row r="581" spans="1:16" ht="105">
      <c r="A581" s="14">
        <v>4640</v>
      </c>
      <c r="B581" s="2" t="s">
        <v>8543</v>
      </c>
      <c r="C581" s="1" t="s">
        <v>8544</v>
      </c>
      <c r="D581" s="3" t="s">
        <v>149</v>
      </c>
      <c r="E581" s="4">
        <v>41848</v>
      </c>
      <c r="F581" s="3" t="s">
        <v>15</v>
      </c>
      <c r="G581" s="4"/>
      <c r="H581" s="3" t="s">
        <v>8217</v>
      </c>
      <c r="I581" s="2" t="s">
        <v>13</v>
      </c>
      <c r="J581" s="2" t="s">
        <v>12</v>
      </c>
      <c r="K581" s="2" t="s">
        <v>8286</v>
      </c>
      <c r="L581" s="19">
        <v>41849.399212962962</v>
      </c>
      <c r="M581" s="2" t="s">
        <v>5154</v>
      </c>
      <c r="N581" s="2" t="s">
        <v>5153</v>
      </c>
      <c r="O581" s="2" t="s">
        <v>5153</v>
      </c>
      <c r="P581" s="2" t="s">
        <v>5151</v>
      </c>
    </row>
    <row r="582" spans="1:16" ht="45">
      <c r="A582" s="14">
        <v>4639</v>
      </c>
      <c r="B582" s="2" t="s">
        <v>8545</v>
      </c>
      <c r="C582" s="1" t="s">
        <v>8546</v>
      </c>
      <c r="D582" s="3" t="s">
        <v>247</v>
      </c>
      <c r="E582" s="4">
        <v>41848</v>
      </c>
      <c r="F582" s="3" t="s">
        <v>15</v>
      </c>
      <c r="G582" s="4">
        <v>41848</v>
      </c>
      <c r="H582" s="3" t="s">
        <v>42</v>
      </c>
      <c r="I582" s="2" t="s">
        <v>13</v>
      </c>
      <c r="J582" s="2" t="s">
        <v>12</v>
      </c>
      <c r="K582" s="2" t="s">
        <v>268</v>
      </c>
      <c r="L582" s="19">
        <v>41848.494745370372</v>
      </c>
      <c r="M582" s="2" t="s">
        <v>5151</v>
      </c>
      <c r="N582" s="2" t="s">
        <v>5153</v>
      </c>
      <c r="O582" s="2" t="s">
        <v>5153</v>
      </c>
      <c r="P582" s="2" t="s">
        <v>5151</v>
      </c>
    </row>
    <row r="583" spans="1:16">
      <c r="A583" s="14">
        <v>4638</v>
      </c>
      <c r="B583" s="2" t="s">
        <v>8547</v>
      </c>
      <c r="C583" s="1" t="s">
        <v>5933</v>
      </c>
      <c r="D583" s="3" t="s">
        <v>3565</v>
      </c>
      <c r="E583" s="4">
        <v>41848</v>
      </c>
      <c r="F583" s="3" t="s">
        <v>15</v>
      </c>
      <c r="G583" s="4">
        <v>41848</v>
      </c>
      <c r="H583" s="3" t="s">
        <v>43</v>
      </c>
      <c r="I583" s="2" t="s">
        <v>13</v>
      </c>
      <c r="J583" s="2" t="s">
        <v>12</v>
      </c>
      <c r="K583" s="2" t="s">
        <v>268</v>
      </c>
      <c r="L583" s="19">
        <v>41848.468599537038</v>
      </c>
      <c r="M583" s="2" t="s">
        <v>5151</v>
      </c>
      <c r="N583" s="2" t="s">
        <v>5153</v>
      </c>
      <c r="O583" s="2" t="s">
        <v>5153</v>
      </c>
      <c r="P583" s="2" t="s">
        <v>5151</v>
      </c>
    </row>
    <row r="584" spans="1:16" ht="45">
      <c r="A584" s="14">
        <v>4637</v>
      </c>
      <c r="B584" s="2" t="s">
        <v>4658</v>
      </c>
      <c r="C584" s="1" t="s">
        <v>8548</v>
      </c>
      <c r="D584" s="3" t="s">
        <v>5178</v>
      </c>
      <c r="E584" s="4">
        <v>41848</v>
      </c>
      <c r="F584" s="3" t="s">
        <v>15</v>
      </c>
      <c r="G584" s="4">
        <v>41852</v>
      </c>
      <c r="H584" s="3" t="s">
        <v>56</v>
      </c>
      <c r="I584" s="2" t="s">
        <v>13</v>
      </c>
      <c r="J584" s="2" t="s">
        <v>12</v>
      </c>
      <c r="K584" s="2" t="s">
        <v>268</v>
      </c>
      <c r="L584" s="19">
        <v>41871.373668981483</v>
      </c>
      <c r="M584" s="2" t="s">
        <v>5151</v>
      </c>
      <c r="N584" s="2" t="s">
        <v>5153</v>
      </c>
      <c r="O584" s="2" t="s">
        <v>5153</v>
      </c>
      <c r="P584" s="2" t="s">
        <v>5151</v>
      </c>
    </row>
    <row r="585" spans="1:16" ht="30">
      <c r="A585" s="14">
        <v>4636</v>
      </c>
      <c r="B585" s="2" t="s">
        <v>8549</v>
      </c>
      <c r="C585" s="1" t="s">
        <v>8550</v>
      </c>
      <c r="D585" s="3" t="s">
        <v>194</v>
      </c>
      <c r="E585" s="4">
        <v>41848</v>
      </c>
      <c r="F585" s="3" t="s">
        <v>15</v>
      </c>
      <c r="G585" s="4">
        <v>41855</v>
      </c>
      <c r="H585" s="3" t="s">
        <v>55</v>
      </c>
      <c r="I585" s="2" t="s">
        <v>13</v>
      </c>
      <c r="J585" s="2" t="s">
        <v>12</v>
      </c>
      <c r="K585" s="2" t="s">
        <v>268</v>
      </c>
      <c r="L585" s="19">
        <v>41856.413518518515</v>
      </c>
      <c r="M585" s="2" t="s">
        <v>5154</v>
      </c>
      <c r="N585" s="2" t="s">
        <v>5153</v>
      </c>
      <c r="O585" s="2" t="s">
        <v>5153</v>
      </c>
      <c r="P585" s="2" t="s">
        <v>5151</v>
      </c>
    </row>
    <row r="586" spans="1:16">
      <c r="A586" s="14">
        <v>4635</v>
      </c>
      <c r="B586" s="2" t="s">
        <v>8551</v>
      </c>
      <c r="C586" s="1" t="s">
        <v>5933</v>
      </c>
      <c r="D586" s="3" t="s">
        <v>3849</v>
      </c>
      <c r="E586" s="4">
        <v>41848</v>
      </c>
      <c r="F586" s="3" t="s">
        <v>15</v>
      </c>
      <c r="G586" s="4">
        <v>41848</v>
      </c>
      <c r="H586" s="3" t="s">
        <v>40</v>
      </c>
      <c r="I586" s="2" t="s">
        <v>13</v>
      </c>
      <c r="J586" s="2" t="s">
        <v>12</v>
      </c>
      <c r="K586" s="2" t="s">
        <v>268</v>
      </c>
      <c r="L586" s="19">
        <v>41848.431631944448</v>
      </c>
      <c r="M586" s="2" t="s">
        <v>5154</v>
      </c>
      <c r="N586" s="2" t="s">
        <v>5153</v>
      </c>
      <c r="O586" s="2" t="s">
        <v>5153</v>
      </c>
      <c r="P586" s="2" t="s">
        <v>5151</v>
      </c>
    </row>
    <row r="587" spans="1:16" ht="150">
      <c r="A587" s="14">
        <v>4634</v>
      </c>
      <c r="B587" s="2" t="s">
        <v>8552</v>
      </c>
      <c r="C587" s="1" t="s">
        <v>8553</v>
      </c>
      <c r="D587" s="3" t="s">
        <v>2031</v>
      </c>
      <c r="E587" s="4">
        <v>41848</v>
      </c>
      <c r="F587" s="3" t="s">
        <v>15</v>
      </c>
      <c r="G587" s="4"/>
      <c r="H587" s="3" t="s">
        <v>8217</v>
      </c>
      <c r="I587" s="2" t="s">
        <v>13</v>
      </c>
      <c r="J587" s="2" t="s">
        <v>12</v>
      </c>
      <c r="K587" s="2" t="s">
        <v>8286</v>
      </c>
      <c r="L587" s="19">
        <v>41849.399351851855</v>
      </c>
      <c r="M587" s="2" t="s">
        <v>5154</v>
      </c>
      <c r="N587" s="2" t="s">
        <v>5153</v>
      </c>
      <c r="O587" s="2" t="s">
        <v>5153</v>
      </c>
      <c r="P587" s="2" t="s">
        <v>5151</v>
      </c>
    </row>
    <row r="588" spans="1:16" ht="30">
      <c r="A588" s="14">
        <v>4633</v>
      </c>
      <c r="B588" s="2" t="s">
        <v>8554</v>
      </c>
      <c r="C588" s="1" t="s">
        <v>8556</v>
      </c>
      <c r="D588" s="3" t="s">
        <v>8555</v>
      </c>
      <c r="E588" s="4">
        <v>41848</v>
      </c>
      <c r="F588" s="3" t="s">
        <v>15</v>
      </c>
      <c r="G588" s="4">
        <v>41848</v>
      </c>
      <c r="H588" s="3" t="s">
        <v>54</v>
      </c>
      <c r="I588" s="2" t="s">
        <v>13</v>
      </c>
      <c r="J588" s="2" t="s">
        <v>12</v>
      </c>
      <c r="K588" s="2" t="s">
        <v>268</v>
      </c>
      <c r="L588" s="19">
        <v>41848.395173611112</v>
      </c>
      <c r="M588" s="2" t="s">
        <v>5154</v>
      </c>
      <c r="N588" s="2" t="s">
        <v>5153</v>
      </c>
      <c r="O588" s="2" t="s">
        <v>5153</v>
      </c>
      <c r="P588" s="2" t="s">
        <v>5151</v>
      </c>
    </row>
    <row r="589" spans="1:16">
      <c r="A589" s="14">
        <v>4632</v>
      </c>
      <c r="B589" s="2" t="s">
        <v>7516</v>
      </c>
      <c r="C589" s="1" t="s">
        <v>8557</v>
      </c>
      <c r="D589" s="3" t="s">
        <v>92</v>
      </c>
      <c r="E589" s="4">
        <v>41848</v>
      </c>
      <c r="F589" s="3" t="s">
        <v>15</v>
      </c>
      <c r="G589" s="4">
        <v>41848</v>
      </c>
      <c r="H589" s="3" t="s">
        <v>40</v>
      </c>
      <c r="I589" s="2" t="s">
        <v>13</v>
      </c>
      <c r="J589" s="2" t="s">
        <v>12</v>
      </c>
      <c r="K589" s="2" t="s">
        <v>268</v>
      </c>
      <c r="L589" s="19">
        <v>41848.384814814817</v>
      </c>
      <c r="M589" s="2" t="s">
        <v>5151</v>
      </c>
      <c r="N589" s="2" t="s">
        <v>5153</v>
      </c>
      <c r="O589" s="2" t="s">
        <v>5153</v>
      </c>
      <c r="P589" s="2" t="s">
        <v>5151</v>
      </c>
    </row>
    <row r="590" spans="1:16">
      <c r="A590" s="14">
        <v>4631</v>
      </c>
      <c r="B590" s="2" t="s">
        <v>6334</v>
      </c>
      <c r="C590" s="1" t="s">
        <v>8558</v>
      </c>
      <c r="D590" s="3" t="s">
        <v>4732</v>
      </c>
      <c r="E590" s="4">
        <v>41848</v>
      </c>
      <c r="F590" s="3" t="s">
        <v>15</v>
      </c>
      <c r="G590" s="4">
        <v>41848</v>
      </c>
      <c r="H590" s="3" t="s">
        <v>40</v>
      </c>
      <c r="I590" s="2" t="s">
        <v>13</v>
      </c>
      <c r="J590" s="2" t="s">
        <v>12</v>
      </c>
      <c r="K590" s="2" t="s">
        <v>268</v>
      </c>
      <c r="L590" s="19">
        <v>41848.383576388886</v>
      </c>
      <c r="M590" s="2" t="s">
        <v>5151</v>
      </c>
      <c r="N590" s="2" t="s">
        <v>5153</v>
      </c>
      <c r="O590" s="2" t="s">
        <v>5153</v>
      </c>
      <c r="P590" s="2" t="s">
        <v>5151</v>
      </c>
    </row>
    <row r="591" spans="1:16" ht="30">
      <c r="A591" s="14">
        <v>4630</v>
      </c>
      <c r="B591" s="2" t="s">
        <v>8559</v>
      </c>
      <c r="C591" s="1" t="s">
        <v>8560</v>
      </c>
      <c r="D591" s="3" t="s">
        <v>7215</v>
      </c>
      <c r="E591" s="4">
        <v>41845</v>
      </c>
      <c r="F591" s="3" t="s">
        <v>15</v>
      </c>
      <c r="G591" s="4"/>
      <c r="H591" s="3" t="s">
        <v>8217</v>
      </c>
      <c r="I591" s="2" t="s">
        <v>13</v>
      </c>
      <c r="J591" s="2" t="s">
        <v>12</v>
      </c>
      <c r="K591" s="2" t="s">
        <v>8286</v>
      </c>
      <c r="L591" s="19">
        <v>41845.626238425924</v>
      </c>
      <c r="M591" s="2" t="s">
        <v>5151</v>
      </c>
      <c r="N591" s="2" t="s">
        <v>5153</v>
      </c>
      <c r="O591" s="2" t="s">
        <v>5153</v>
      </c>
      <c r="P591" s="2" t="s">
        <v>5151</v>
      </c>
    </row>
    <row r="592" spans="1:16" ht="75">
      <c r="A592" s="14">
        <v>4629</v>
      </c>
      <c r="B592" s="2" t="s">
        <v>8561</v>
      </c>
      <c r="C592" s="1" t="s">
        <v>8562</v>
      </c>
      <c r="D592" s="3" t="s">
        <v>6455</v>
      </c>
      <c r="E592" s="4">
        <v>41845</v>
      </c>
      <c r="F592" s="3" t="s">
        <v>15</v>
      </c>
      <c r="G592" s="4"/>
      <c r="H592" s="3" t="s">
        <v>8217</v>
      </c>
      <c r="I592" s="2" t="s">
        <v>13</v>
      </c>
      <c r="J592" s="2" t="s">
        <v>12</v>
      </c>
      <c r="K592" s="2" t="s">
        <v>8286</v>
      </c>
      <c r="L592" s="19">
        <v>41845.618310185186</v>
      </c>
      <c r="M592" s="2" t="s">
        <v>5151</v>
      </c>
      <c r="N592" s="2" t="s">
        <v>5153</v>
      </c>
      <c r="O592" s="2" t="s">
        <v>5153</v>
      </c>
      <c r="P592" s="2" t="s">
        <v>5151</v>
      </c>
    </row>
    <row r="593" spans="1:16" ht="225">
      <c r="A593" s="14">
        <v>4628</v>
      </c>
      <c r="B593" s="2" t="s">
        <v>8563</v>
      </c>
      <c r="C593" s="1" t="s">
        <v>8564</v>
      </c>
      <c r="D593" s="3" t="s">
        <v>149</v>
      </c>
      <c r="E593" s="4">
        <v>41845</v>
      </c>
      <c r="F593" s="3" t="s">
        <v>15</v>
      </c>
      <c r="G593" s="4"/>
      <c r="H593" s="3" t="s">
        <v>8217</v>
      </c>
      <c r="I593" s="2" t="s">
        <v>13</v>
      </c>
      <c r="J593" s="2" t="s">
        <v>12</v>
      </c>
      <c r="K593" s="2" t="s">
        <v>8286</v>
      </c>
      <c r="L593" s="19">
        <v>41849.398854166669</v>
      </c>
      <c r="M593" s="2" t="s">
        <v>5154</v>
      </c>
      <c r="N593" s="2" t="s">
        <v>5153</v>
      </c>
      <c r="O593" s="2" t="s">
        <v>5153</v>
      </c>
      <c r="P593" s="2" t="s">
        <v>5151</v>
      </c>
    </row>
    <row r="594" spans="1:16" ht="30">
      <c r="A594" s="14">
        <v>4627</v>
      </c>
      <c r="B594" s="2" t="s">
        <v>4793</v>
      </c>
      <c r="C594" s="1" t="s">
        <v>8402</v>
      </c>
      <c r="D594" s="3" t="s">
        <v>7886</v>
      </c>
      <c r="E594" s="4">
        <v>41845</v>
      </c>
      <c r="F594" s="3" t="s">
        <v>15</v>
      </c>
      <c r="G594" s="4">
        <v>41845</v>
      </c>
      <c r="H594" s="3" t="s">
        <v>6735</v>
      </c>
      <c r="I594" s="2" t="s">
        <v>13</v>
      </c>
      <c r="J594" s="2" t="s">
        <v>12</v>
      </c>
      <c r="K594" s="2" t="s">
        <v>268</v>
      </c>
      <c r="L594" s="19">
        <v>41845.384664351855</v>
      </c>
      <c r="M594" s="2" t="s">
        <v>5154</v>
      </c>
      <c r="N594" s="2" t="s">
        <v>5153</v>
      </c>
      <c r="O594" s="2" t="s">
        <v>5153</v>
      </c>
      <c r="P594" s="2" t="s">
        <v>5151</v>
      </c>
    </row>
    <row r="595" spans="1:16" ht="60">
      <c r="A595" s="14">
        <v>4626</v>
      </c>
      <c r="B595" s="2" t="s">
        <v>8403</v>
      </c>
      <c r="C595" s="1" t="s">
        <v>8404</v>
      </c>
      <c r="D595" s="3" t="s">
        <v>173</v>
      </c>
      <c r="E595" s="4">
        <v>41844</v>
      </c>
      <c r="F595" s="3" t="s">
        <v>15</v>
      </c>
      <c r="G595" s="4">
        <v>41844</v>
      </c>
      <c r="H595" s="3" t="s">
        <v>6733</v>
      </c>
      <c r="I595" s="2" t="s">
        <v>13</v>
      </c>
      <c r="J595" s="2" t="s">
        <v>12</v>
      </c>
      <c r="K595" s="2" t="s">
        <v>268</v>
      </c>
      <c r="L595" s="19">
        <v>41856.466770833336</v>
      </c>
      <c r="M595" s="2" t="s">
        <v>5154</v>
      </c>
      <c r="N595" s="2" t="s">
        <v>5153</v>
      </c>
      <c r="O595" s="2" t="s">
        <v>5153</v>
      </c>
      <c r="P595" s="2" t="s">
        <v>5151</v>
      </c>
    </row>
    <row r="596" spans="1:16" ht="150">
      <c r="A596" s="14">
        <v>4625</v>
      </c>
      <c r="B596" s="2" t="s">
        <v>8405</v>
      </c>
      <c r="C596" s="1" t="s">
        <v>8406</v>
      </c>
      <c r="D596" s="3" t="s">
        <v>355</v>
      </c>
      <c r="E596" s="4">
        <v>41844</v>
      </c>
      <c r="F596" s="3" t="s">
        <v>15</v>
      </c>
      <c r="G596" s="4"/>
      <c r="H596" s="3" t="s">
        <v>8217</v>
      </c>
      <c r="I596" s="2" t="s">
        <v>13</v>
      </c>
      <c r="J596" s="2" t="s">
        <v>12</v>
      </c>
      <c r="K596" s="2" t="s">
        <v>8286</v>
      </c>
      <c r="L596" s="19">
        <v>41845.546064814815</v>
      </c>
      <c r="M596" s="2" t="s">
        <v>5154</v>
      </c>
      <c r="N596" s="2" t="s">
        <v>5153</v>
      </c>
      <c r="O596" s="2" t="s">
        <v>5153</v>
      </c>
      <c r="P596" s="2" t="s">
        <v>5151</v>
      </c>
    </row>
    <row r="597" spans="1:16" ht="75">
      <c r="A597" s="14">
        <v>4624</v>
      </c>
      <c r="B597" s="2" t="s">
        <v>8407</v>
      </c>
      <c r="C597" s="1" t="s">
        <v>8408</v>
      </c>
      <c r="D597" s="3" t="s">
        <v>84</v>
      </c>
      <c r="E597" s="4">
        <v>41844</v>
      </c>
      <c r="F597" s="3" t="s">
        <v>15</v>
      </c>
      <c r="G597" s="4">
        <v>41844</v>
      </c>
      <c r="H597" s="3" t="s">
        <v>40</v>
      </c>
      <c r="I597" s="2" t="s">
        <v>13</v>
      </c>
      <c r="J597" s="2" t="s">
        <v>12</v>
      </c>
      <c r="K597" s="2" t="s">
        <v>268</v>
      </c>
      <c r="L597" s="19">
        <v>41844.643750000003</v>
      </c>
      <c r="M597" s="2" t="s">
        <v>5151</v>
      </c>
      <c r="N597" s="2" t="s">
        <v>5153</v>
      </c>
      <c r="O597" s="2" t="s">
        <v>5153</v>
      </c>
      <c r="P597" s="2" t="s">
        <v>5151</v>
      </c>
    </row>
    <row r="598" spans="1:16" ht="45">
      <c r="A598" s="14">
        <v>4623</v>
      </c>
      <c r="B598" s="2" t="s">
        <v>8409</v>
      </c>
      <c r="C598" s="1" t="s">
        <v>8410</v>
      </c>
      <c r="D598" s="3" t="s">
        <v>2000</v>
      </c>
      <c r="E598" s="4">
        <v>41844</v>
      </c>
      <c r="F598" s="3" t="s">
        <v>15</v>
      </c>
      <c r="G598" s="4">
        <v>41844</v>
      </c>
      <c r="H598" s="3" t="s">
        <v>42</v>
      </c>
      <c r="I598" s="2" t="s">
        <v>13</v>
      </c>
      <c r="J598" s="2" t="s">
        <v>12</v>
      </c>
      <c r="K598" s="2" t="s">
        <v>268</v>
      </c>
      <c r="L598" s="19">
        <v>41844.402337962965</v>
      </c>
      <c r="M598" s="2" t="s">
        <v>5154</v>
      </c>
      <c r="N598" s="2" t="s">
        <v>5153</v>
      </c>
      <c r="O598" s="2" t="s">
        <v>5153</v>
      </c>
      <c r="P598" s="2" t="s">
        <v>5151</v>
      </c>
    </row>
    <row r="599" spans="1:16" ht="60">
      <c r="A599" s="14">
        <v>4622</v>
      </c>
      <c r="B599" s="2" t="s">
        <v>8411</v>
      </c>
      <c r="C599" s="1" t="s">
        <v>8412</v>
      </c>
      <c r="D599" s="3" t="s">
        <v>291</v>
      </c>
      <c r="E599" s="4">
        <v>41844</v>
      </c>
      <c r="F599" s="3" t="s">
        <v>15</v>
      </c>
      <c r="G599" s="4">
        <v>41844</v>
      </c>
      <c r="H599" s="3" t="s">
        <v>6733</v>
      </c>
      <c r="I599" s="2" t="s">
        <v>13</v>
      </c>
      <c r="J599" s="2" t="s">
        <v>12</v>
      </c>
      <c r="K599" s="2" t="s">
        <v>268</v>
      </c>
      <c r="L599" s="19">
        <v>41856.466458333336</v>
      </c>
      <c r="M599" s="2" t="s">
        <v>5151</v>
      </c>
      <c r="N599" s="2" t="s">
        <v>5153</v>
      </c>
      <c r="O599" s="2" t="s">
        <v>5153</v>
      </c>
      <c r="P599" s="2" t="s">
        <v>5151</v>
      </c>
    </row>
    <row r="600" spans="1:16" ht="30">
      <c r="A600" s="14">
        <v>4621</v>
      </c>
      <c r="B600" s="2" t="s">
        <v>8413</v>
      </c>
      <c r="C600" s="1" t="s">
        <v>8369</v>
      </c>
      <c r="D600" s="3" t="s">
        <v>1071</v>
      </c>
      <c r="E600" s="4">
        <v>41844</v>
      </c>
      <c r="F600" s="3" t="s">
        <v>15</v>
      </c>
      <c r="G600" s="4"/>
      <c r="H600" s="3" t="s">
        <v>8217</v>
      </c>
      <c r="I600" s="2" t="s">
        <v>13</v>
      </c>
      <c r="J600" s="2" t="s">
        <v>12</v>
      </c>
      <c r="K600" s="2" t="s">
        <v>8286</v>
      </c>
      <c r="L600" s="19">
        <v>41844.78224537037</v>
      </c>
      <c r="M600" s="2" t="s">
        <v>5154</v>
      </c>
      <c r="N600" s="2" t="s">
        <v>5153</v>
      </c>
      <c r="O600" s="2" t="s">
        <v>5153</v>
      </c>
      <c r="P600" s="2" t="s">
        <v>5151</v>
      </c>
    </row>
    <row r="601" spans="1:16" ht="150">
      <c r="A601" s="14">
        <v>4620</v>
      </c>
      <c r="B601" s="2" t="s">
        <v>8414</v>
      </c>
      <c r="C601" s="1" t="s">
        <v>8415</v>
      </c>
      <c r="D601" s="3" t="s">
        <v>355</v>
      </c>
      <c r="E601" s="4">
        <v>41843</v>
      </c>
      <c r="F601" s="3" t="s">
        <v>15</v>
      </c>
      <c r="G601" s="4"/>
      <c r="H601" s="3" t="s">
        <v>8217</v>
      </c>
      <c r="I601" s="2" t="s">
        <v>13</v>
      </c>
      <c r="J601" s="2" t="s">
        <v>12</v>
      </c>
      <c r="K601" s="2" t="s">
        <v>8286</v>
      </c>
      <c r="L601" s="19">
        <v>41844.781990740739</v>
      </c>
      <c r="M601" s="2" t="s">
        <v>5154</v>
      </c>
      <c r="N601" s="2" t="s">
        <v>5153</v>
      </c>
      <c r="O601" s="2" t="s">
        <v>5153</v>
      </c>
      <c r="P601" s="2" t="s">
        <v>5151</v>
      </c>
    </row>
    <row r="602" spans="1:16" ht="75">
      <c r="A602" s="14">
        <v>4619</v>
      </c>
      <c r="B602" s="2" t="s">
        <v>8416</v>
      </c>
      <c r="C602" s="1" t="s">
        <v>8417</v>
      </c>
      <c r="D602" s="3" t="s">
        <v>192</v>
      </c>
      <c r="E602" s="4">
        <v>41843</v>
      </c>
      <c r="F602" s="3" t="s">
        <v>15</v>
      </c>
      <c r="G602" s="4"/>
      <c r="H602" s="3" t="s">
        <v>8217</v>
      </c>
      <c r="I602" s="2" t="s">
        <v>13</v>
      </c>
      <c r="J602" s="2" t="s">
        <v>12</v>
      </c>
      <c r="K602" s="2" t="s">
        <v>8286</v>
      </c>
      <c r="L602" s="19">
        <v>41843.75167824074</v>
      </c>
      <c r="M602" s="2" t="s">
        <v>5154</v>
      </c>
      <c r="N602" s="2" t="s">
        <v>5153</v>
      </c>
      <c r="O602" s="2" t="s">
        <v>5153</v>
      </c>
      <c r="P602" s="2" t="s">
        <v>5151</v>
      </c>
    </row>
    <row r="603" spans="1:16" ht="120">
      <c r="A603" s="14">
        <v>4618</v>
      </c>
      <c r="B603" s="2" t="s">
        <v>8418</v>
      </c>
      <c r="C603" s="1" t="s">
        <v>8419</v>
      </c>
      <c r="D603" s="3" t="s">
        <v>288</v>
      </c>
      <c r="E603" s="4">
        <v>41843</v>
      </c>
      <c r="F603" s="3" t="s">
        <v>15</v>
      </c>
      <c r="G603" s="4"/>
      <c r="H603" s="3" t="s">
        <v>8217</v>
      </c>
      <c r="I603" s="2" t="s">
        <v>13</v>
      </c>
      <c r="J603" s="2" t="s">
        <v>12</v>
      </c>
      <c r="K603" s="2" t="s">
        <v>8286</v>
      </c>
      <c r="L603" s="19">
        <v>41843.577407407407</v>
      </c>
      <c r="M603" s="2" t="s">
        <v>5154</v>
      </c>
      <c r="N603" s="2" t="s">
        <v>5153</v>
      </c>
      <c r="O603" s="2" t="s">
        <v>5153</v>
      </c>
      <c r="P603" s="2" t="s">
        <v>5151</v>
      </c>
    </row>
    <row r="604" spans="1:16" ht="75">
      <c r="A604" s="14">
        <v>4617</v>
      </c>
      <c r="B604" s="2" t="s">
        <v>8420</v>
      </c>
      <c r="C604" s="1" t="s">
        <v>8422</v>
      </c>
      <c r="D604" s="3" t="s">
        <v>8421</v>
      </c>
      <c r="E604" s="4">
        <v>41843</v>
      </c>
      <c r="F604" s="3" t="s">
        <v>15</v>
      </c>
      <c r="G604" s="4">
        <v>41843</v>
      </c>
      <c r="H604" s="3" t="s">
        <v>6735</v>
      </c>
      <c r="I604" s="2" t="s">
        <v>13</v>
      </c>
      <c r="J604" s="2" t="s">
        <v>12</v>
      </c>
      <c r="K604" s="2" t="s">
        <v>268</v>
      </c>
      <c r="L604" s="19">
        <v>41843.524293981478</v>
      </c>
      <c r="M604" s="2" t="s">
        <v>5151</v>
      </c>
      <c r="N604" s="2" t="s">
        <v>5153</v>
      </c>
      <c r="O604" s="2" t="s">
        <v>5153</v>
      </c>
      <c r="P604" s="2" t="s">
        <v>5151</v>
      </c>
    </row>
    <row r="605" spans="1:16" ht="90">
      <c r="A605" s="14">
        <v>4616</v>
      </c>
      <c r="B605" s="2" t="s">
        <v>8423</v>
      </c>
      <c r="C605" s="1" t="s">
        <v>8424</v>
      </c>
      <c r="D605" s="3" t="s">
        <v>24</v>
      </c>
      <c r="E605" s="4">
        <v>41838</v>
      </c>
      <c r="F605" s="3" t="s">
        <v>166</v>
      </c>
      <c r="G605" s="4"/>
      <c r="H605" s="3" t="s">
        <v>56</v>
      </c>
      <c r="I605" s="2" t="s">
        <v>13</v>
      </c>
      <c r="J605" s="2" t="s">
        <v>12</v>
      </c>
      <c r="K605" s="2" t="s">
        <v>268</v>
      </c>
      <c r="L605" s="19">
        <v>41843.484791666669</v>
      </c>
      <c r="M605" s="2" t="s">
        <v>5154</v>
      </c>
      <c r="N605" s="2" t="s">
        <v>5153</v>
      </c>
      <c r="O605" s="2" t="s">
        <v>5153</v>
      </c>
      <c r="P605" s="2" t="s">
        <v>5151</v>
      </c>
    </row>
    <row r="606" spans="1:16">
      <c r="A606" s="14">
        <v>4615</v>
      </c>
      <c r="B606" s="2" t="s">
        <v>3394</v>
      </c>
      <c r="C606" s="1" t="s">
        <v>8073</v>
      </c>
      <c r="D606" s="3" t="s">
        <v>746</v>
      </c>
      <c r="E606" s="4">
        <v>41838</v>
      </c>
      <c r="F606" s="3" t="s">
        <v>15</v>
      </c>
      <c r="G606" s="4">
        <v>41838</v>
      </c>
      <c r="H606" s="3" t="s">
        <v>40</v>
      </c>
      <c r="I606" s="2" t="s">
        <v>13</v>
      </c>
      <c r="J606" s="2" t="s">
        <v>12</v>
      </c>
      <c r="K606" s="2" t="s">
        <v>268</v>
      </c>
      <c r="L606" s="19">
        <v>41843.482199074075</v>
      </c>
      <c r="M606" s="2" t="s">
        <v>5154</v>
      </c>
      <c r="N606" s="2" t="s">
        <v>5153</v>
      </c>
      <c r="O606" s="2" t="s">
        <v>5153</v>
      </c>
      <c r="P606" s="2" t="s">
        <v>5151</v>
      </c>
    </row>
    <row r="607" spans="1:16" ht="45">
      <c r="A607" s="14">
        <v>4614</v>
      </c>
      <c r="B607" s="2" t="s">
        <v>8425</v>
      </c>
      <c r="C607" s="1" t="s">
        <v>8426</v>
      </c>
      <c r="D607" s="3" t="s">
        <v>84</v>
      </c>
      <c r="E607" s="4">
        <v>41838</v>
      </c>
      <c r="F607" s="3" t="s">
        <v>15</v>
      </c>
      <c r="G607" s="4">
        <v>41838</v>
      </c>
      <c r="H607" s="3" t="s">
        <v>40</v>
      </c>
      <c r="I607" s="2" t="s">
        <v>13</v>
      </c>
      <c r="J607" s="2" t="s">
        <v>12</v>
      </c>
      <c r="K607" s="2" t="s">
        <v>268</v>
      </c>
      <c r="L607" s="19">
        <v>41843.481111111112</v>
      </c>
      <c r="M607" s="2" t="s">
        <v>5154</v>
      </c>
      <c r="N607" s="2" t="s">
        <v>5153</v>
      </c>
      <c r="O607" s="2" t="s">
        <v>5153</v>
      </c>
      <c r="P607" s="2" t="s">
        <v>5151</v>
      </c>
    </row>
    <row r="608" spans="1:16" ht="45">
      <c r="A608" s="14">
        <v>4613</v>
      </c>
      <c r="B608" s="2" t="s">
        <v>8427</v>
      </c>
      <c r="C608" s="1" t="s">
        <v>8428</v>
      </c>
      <c r="D608" s="3" t="s">
        <v>84</v>
      </c>
      <c r="E608" s="4">
        <v>41838</v>
      </c>
      <c r="F608" s="3" t="s">
        <v>15</v>
      </c>
      <c r="G608" s="4">
        <v>41838</v>
      </c>
      <c r="H608" s="3" t="s">
        <v>40</v>
      </c>
      <c r="I608" s="2" t="s">
        <v>13</v>
      </c>
      <c r="J608" s="2" t="s">
        <v>12</v>
      </c>
      <c r="K608" s="2" t="s">
        <v>268</v>
      </c>
      <c r="L608" s="19">
        <v>41843.480254629627</v>
      </c>
      <c r="M608" s="2" t="s">
        <v>5154</v>
      </c>
      <c r="N608" s="2" t="s">
        <v>5153</v>
      </c>
      <c r="O608" s="2" t="s">
        <v>5153</v>
      </c>
      <c r="P608" s="2" t="s">
        <v>5151</v>
      </c>
    </row>
    <row r="609" spans="1:16" ht="30">
      <c r="A609" s="14">
        <v>4612</v>
      </c>
      <c r="B609" s="2" t="s">
        <v>1117</v>
      </c>
      <c r="C609" s="1" t="s">
        <v>8429</v>
      </c>
      <c r="D609" s="3" t="s">
        <v>7452</v>
      </c>
      <c r="E609" s="4">
        <v>41842</v>
      </c>
      <c r="F609" s="3" t="s">
        <v>15</v>
      </c>
      <c r="G609" s="4">
        <v>41843</v>
      </c>
      <c r="H609" s="3" t="s">
        <v>6733</v>
      </c>
      <c r="I609" s="2" t="s">
        <v>13</v>
      </c>
      <c r="J609" s="2" t="s">
        <v>12</v>
      </c>
      <c r="K609" s="2" t="s">
        <v>268</v>
      </c>
      <c r="L609" s="19">
        <v>41843.464108796295</v>
      </c>
      <c r="M609" s="2" t="s">
        <v>5154</v>
      </c>
      <c r="N609" s="2" t="s">
        <v>5153</v>
      </c>
      <c r="O609" s="2" t="s">
        <v>5153</v>
      </c>
      <c r="P609" s="2" t="s">
        <v>5151</v>
      </c>
    </row>
    <row r="610" spans="1:16" ht="45">
      <c r="A610" s="14">
        <v>4611</v>
      </c>
      <c r="B610" s="2" t="s">
        <v>8430</v>
      </c>
      <c r="C610" s="1" t="s">
        <v>8432</v>
      </c>
      <c r="D610" s="3" t="s">
        <v>8431</v>
      </c>
      <c r="E610" s="4">
        <v>41843</v>
      </c>
      <c r="F610" s="3" t="s">
        <v>15</v>
      </c>
      <c r="G610" s="4">
        <v>41844</v>
      </c>
      <c r="H610" s="3" t="s">
        <v>69</v>
      </c>
      <c r="I610" s="2" t="s">
        <v>13</v>
      </c>
      <c r="J610" s="2" t="s">
        <v>12</v>
      </c>
      <c r="K610" s="2" t="s">
        <v>268</v>
      </c>
      <c r="L610" s="19">
        <v>41857.686307870368</v>
      </c>
      <c r="M610" s="2" t="s">
        <v>5154</v>
      </c>
      <c r="N610" s="2" t="s">
        <v>5153</v>
      </c>
      <c r="O610" s="2" t="s">
        <v>5153</v>
      </c>
      <c r="P610" s="2" t="s">
        <v>5151</v>
      </c>
    </row>
    <row r="611" spans="1:16" ht="30">
      <c r="A611" s="14">
        <v>4610</v>
      </c>
      <c r="B611" s="2" t="s">
        <v>8433</v>
      </c>
      <c r="C611" s="1" t="s">
        <v>8434</v>
      </c>
      <c r="D611" s="3" t="s">
        <v>810</v>
      </c>
      <c r="E611" s="4">
        <v>41824</v>
      </c>
      <c r="F611" s="3" t="s">
        <v>15</v>
      </c>
      <c r="G611" s="4">
        <v>41824</v>
      </c>
      <c r="H611" s="3" t="s">
        <v>6735</v>
      </c>
      <c r="I611" s="2" t="s">
        <v>13</v>
      </c>
      <c r="J611" s="2" t="s">
        <v>12</v>
      </c>
      <c r="K611" s="2" t="s">
        <v>268</v>
      </c>
      <c r="L611" s="19">
        <v>41843.461053240739</v>
      </c>
      <c r="M611" s="2" t="s">
        <v>5154</v>
      </c>
      <c r="N611" s="2" t="s">
        <v>5153</v>
      </c>
      <c r="O611" s="2" t="s">
        <v>5153</v>
      </c>
      <c r="P611" s="2" t="s">
        <v>5151</v>
      </c>
    </row>
    <row r="612" spans="1:16">
      <c r="A612" s="14">
        <v>4609</v>
      </c>
      <c r="B612" s="2" t="s">
        <v>8435</v>
      </c>
      <c r="C612" s="1" t="s">
        <v>8436</v>
      </c>
      <c r="D612" s="3" t="s">
        <v>22</v>
      </c>
      <c r="E612" s="4">
        <v>41843</v>
      </c>
      <c r="F612" s="3" t="s">
        <v>15</v>
      </c>
      <c r="G612" s="4">
        <v>41843</v>
      </c>
      <c r="H612" s="3" t="s">
        <v>42</v>
      </c>
      <c r="I612" s="2" t="s">
        <v>13</v>
      </c>
      <c r="J612" s="2" t="s">
        <v>12</v>
      </c>
      <c r="K612" s="2" t="s">
        <v>268</v>
      </c>
      <c r="L612" s="19">
        <v>41843.369131944448</v>
      </c>
      <c r="M612" s="2" t="s">
        <v>5151</v>
      </c>
      <c r="N612" s="2" t="s">
        <v>5153</v>
      </c>
      <c r="O612" s="2" t="s">
        <v>5153</v>
      </c>
      <c r="P612" s="2" t="s">
        <v>5151</v>
      </c>
    </row>
    <row r="613" spans="1:16">
      <c r="A613" s="14">
        <v>4608</v>
      </c>
      <c r="B613" s="2" t="s">
        <v>8437</v>
      </c>
      <c r="C613" s="1" t="s">
        <v>8439</v>
      </c>
      <c r="D613" s="3" t="s">
        <v>8438</v>
      </c>
      <c r="E613" s="4">
        <v>41842</v>
      </c>
      <c r="F613" s="3" t="s">
        <v>15</v>
      </c>
      <c r="G613" s="4">
        <v>41842</v>
      </c>
      <c r="H613" s="3" t="s">
        <v>54</v>
      </c>
      <c r="I613" s="2" t="s">
        <v>13</v>
      </c>
      <c r="J613" s="2" t="s">
        <v>12</v>
      </c>
      <c r="K613" s="2" t="s">
        <v>268</v>
      </c>
      <c r="L613" s="19">
        <v>41842.759120370371</v>
      </c>
      <c r="M613" s="2" t="s">
        <v>5154</v>
      </c>
      <c r="N613" s="2" t="s">
        <v>5153</v>
      </c>
      <c r="O613" s="2" t="s">
        <v>5153</v>
      </c>
      <c r="P613" s="2" t="s">
        <v>5151</v>
      </c>
    </row>
    <row r="614" spans="1:16" ht="45">
      <c r="A614" s="14">
        <v>4607</v>
      </c>
      <c r="B614" s="2" t="s">
        <v>8440</v>
      </c>
      <c r="C614" s="1" t="s">
        <v>8441</v>
      </c>
      <c r="D614" s="3" t="s">
        <v>84</v>
      </c>
      <c r="E614" s="4">
        <v>41838</v>
      </c>
      <c r="F614" s="3" t="s">
        <v>15</v>
      </c>
      <c r="G614" s="4">
        <v>41838</v>
      </c>
      <c r="H614" s="3" t="s">
        <v>40</v>
      </c>
      <c r="I614" s="2" t="s">
        <v>13</v>
      </c>
      <c r="J614" s="2" t="s">
        <v>12</v>
      </c>
      <c r="K614" s="2" t="s">
        <v>268</v>
      </c>
      <c r="L614" s="19">
        <v>41842.738749999997</v>
      </c>
      <c r="M614" s="2" t="s">
        <v>5154</v>
      </c>
      <c r="N614" s="2" t="s">
        <v>5153</v>
      </c>
      <c r="O614" s="2" t="s">
        <v>5153</v>
      </c>
      <c r="P614" s="2" t="s">
        <v>5151</v>
      </c>
    </row>
    <row r="615" spans="1:16" ht="60">
      <c r="A615" s="14">
        <v>4606</v>
      </c>
      <c r="B615" s="2" t="s">
        <v>8427</v>
      </c>
      <c r="C615" s="1" t="s">
        <v>8442</v>
      </c>
      <c r="D615" s="3" t="s">
        <v>84</v>
      </c>
      <c r="E615" s="4">
        <v>41842</v>
      </c>
      <c r="F615" s="3" t="s">
        <v>15</v>
      </c>
      <c r="G615" s="4">
        <v>41842</v>
      </c>
      <c r="H615" s="3" t="s">
        <v>56</v>
      </c>
      <c r="I615" s="2" t="s">
        <v>13</v>
      </c>
      <c r="J615" s="2" t="s">
        <v>12</v>
      </c>
      <c r="K615" s="2" t="s">
        <v>268</v>
      </c>
      <c r="L615" s="19">
        <v>41842.711296296293</v>
      </c>
      <c r="M615" s="2" t="s">
        <v>5154</v>
      </c>
      <c r="N615" s="2" t="s">
        <v>5153</v>
      </c>
      <c r="O615" s="2" t="s">
        <v>5153</v>
      </c>
      <c r="P615" s="2" t="s">
        <v>5151</v>
      </c>
    </row>
    <row r="616" spans="1:16">
      <c r="A616" s="14">
        <v>4605</v>
      </c>
      <c r="B616" s="2" t="s">
        <v>8443</v>
      </c>
      <c r="C616" s="1" t="s">
        <v>8444</v>
      </c>
      <c r="D616" s="3" t="s">
        <v>288</v>
      </c>
      <c r="E616" s="4">
        <v>41842</v>
      </c>
      <c r="F616" s="3" t="s">
        <v>15</v>
      </c>
      <c r="G616" s="4">
        <v>41842</v>
      </c>
      <c r="H616" s="3" t="s">
        <v>40</v>
      </c>
      <c r="I616" s="2" t="s">
        <v>13</v>
      </c>
      <c r="J616" s="2" t="s">
        <v>12</v>
      </c>
      <c r="K616" s="2" t="s">
        <v>268</v>
      </c>
      <c r="L616" s="19">
        <v>41842.663807870369</v>
      </c>
      <c r="M616" s="2" t="s">
        <v>5154</v>
      </c>
      <c r="N616" s="2" t="s">
        <v>5153</v>
      </c>
      <c r="O616" s="2" t="s">
        <v>5153</v>
      </c>
      <c r="P616" s="2" t="s">
        <v>5151</v>
      </c>
    </row>
    <row r="617" spans="1:16" ht="60">
      <c r="A617" s="14">
        <v>4604</v>
      </c>
      <c r="B617" s="2" t="s">
        <v>8445</v>
      </c>
      <c r="C617" s="1" t="s">
        <v>8446</v>
      </c>
      <c r="D617" s="3" t="s">
        <v>26</v>
      </c>
      <c r="E617" s="4">
        <v>41828</v>
      </c>
      <c r="F617" s="3" t="s">
        <v>15</v>
      </c>
      <c r="G617" s="4">
        <v>41842</v>
      </c>
      <c r="H617" s="3" t="s">
        <v>56</v>
      </c>
      <c r="I617" s="2" t="s">
        <v>13</v>
      </c>
      <c r="J617" s="2" t="s">
        <v>12</v>
      </c>
      <c r="K617" s="2" t="s">
        <v>268</v>
      </c>
      <c r="L617" s="19">
        <v>41842.662152777775</v>
      </c>
      <c r="M617" s="2" t="s">
        <v>5154</v>
      </c>
      <c r="N617" s="2" t="s">
        <v>5153</v>
      </c>
      <c r="O617" s="2" t="s">
        <v>5153</v>
      </c>
      <c r="P617" s="2" t="s">
        <v>5151</v>
      </c>
    </row>
    <row r="618" spans="1:16" ht="45">
      <c r="A618" s="14">
        <v>4603</v>
      </c>
      <c r="B618" s="2" t="s">
        <v>8322</v>
      </c>
      <c r="C618" s="1" t="s">
        <v>8447</v>
      </c>
      <c r="D618" s="3" t="s">
        <v>26</v>
      </c>
      <c r="E618" s="4">
        <v>41840</v>
      </c>
      <c r="F618" s="3" t="s">
        <v>15</v>
      </c>
      <c r="G618" s="4">
        <v>41856</v>
      </c>
      <c r="H618" s="3" t="s">
        <v>56</v>
      </c>
      <c r="I618" s="2" t="s">
        <v>13</v>
      </c>
      <c r="J618" s="2" t="s">
        <v>12</v>
      </c>
      <c r="K618" s="2" t="s">
        <v>268</v>
      </c>
      <c r="L618" s="19">
        <v>41856.465925925928</v>
      </c>
      <c r="M618" s="2" t="s">
        <v>5154</v>
      </c>
      <c r="N618" s="2" t="s">
        <v>5153</v>
      </c>
      <c r="O618" s="2" t="s">
        <v>5153</v>
      </c>
      <c r="P618" s="2" t="s">
        <v>5151</v>
      </c>
    </row>
    <row r="619" spans="1:16" ht="90">
      <c r="A619" s="14">
        <v>4602</v>
      </c>
      <c r="B619" s="2" t="s">
        <v>8448</v>
      </c>
      <c r="C619" s="1" t="s">
        <v>8449</v>
      </c>
      <c r="D619" s="3" t="s">
        <v>377</v>
      </c>
      <c r="E619" s="4">
        <v>41823</v>
      </c>
      <c r="F619" s="3" t="s">
        <v>15</v>
      </c>
      <c r="G619" s="4">
        <v>41842</v>
      </c>
      <c r="H619" s="3" t="s">
        <v>56</v>
      </c>
      <c r="I619" s="2" t="s">
        <v>13</v>
      </c>
      <c r="J619" s="2" t="s">
        <v>12</v>
      </c>
      <c r="K619" s="2" t="s">
        <v>268</v>
      </c>
      <c r="L619" s="19">
        <v>41842.509525462963</v>
      </c>
      <c r="M619" s="2" t="s">
        <v>5154</v>
      </c>
      <c r="N619" s="2" t="s">
        <v>5153</v>
      </c>
      <c r="O619" s="2" t="s">
        <v>5153</v>
      </c>
      <c r="P619" s="2" t="s">
        <v>5151</v>
      </c>
    </row>
    <row r="620" spans="1:16" ht="30">
      <c r="A620" s="14">
        <v>4601</v>
      </c>
      <c r="B620" s="2" t="s">
        <v>4206</v>
      </c>
      <c r="C620" s="1" t="s">
        <v>8450</v>
      </c>
      <c r="D620" s="3" t="s">
        <v>379</v>
      </c>
      <c r="E620" s="4">
        <v>41841</v>
      </c>
      <c r="F620" s="3" t="s">
        <v>15</v>
      </c>
      <c r="G620" s="4">
        <v>41842</v>
      </c>
      <c r="H620" s="3" t="s">
        <v>19</v>
      </c>
      <c r="I620" s="2" t="s">
        <v>13</v>
      </c>
      <c r="J620" s="2" t="s">
        <v>12</v>
      </c>
      <c r="K620" s="2" t="s">
        <v>268</v>
      </c>
      <c r="L620" s="19">
        <v>41845.366400462961</v>
      </c>
      <c r="M620" s="2" t="s">
        <v>5154</v>
      </c>
      <c r="N620" s="2" t="s">
        <v>5153</v>
      </c>
      <c r="O620" s="2" t="s">
        <v>5153</v>
      </c>
      <c r="P620" s="2" t="s">
        <v>5151</v>
      </c>
    </row>
    <row r="621" spans="1:16" ht="60">
      <c r="A621" s="14">
        <v>4600</v>
      </c>
      <c r="B621" s="2" t="s">
        <v>8451</v>
      </c>
      <c r="C621" s="1" t="s">
        <v>8452</v>
      </c>
      <c r="D621" s="3" t="s">
        <v>424</v>
      </c>
      <c r="E621" s="4">
        <v>41841</v>
      </c>
      <c r="F621" s="3" t="s">
        <v>15</v>
      </c>
      <c r="G621" s="4">
        <v>41845</v>
      </c>
      <c r="H621" s="3" t="s">
        <v>56</v>
      </c>
      <c r="I621" s="2" t="s">
        <v>13</v>
      </c>
      <c r="J621" s="2" t="s">
        <v>12</v>
      </c>
      <c r="K621" s="2" t="s">
        <v>268</v>
      </c>
      <c r="L621" s="19">
        <v>41845.360671296294</v>
      </c>
      <c r="M621" s="2" t="s">
        <v>5154</v>
      </c>
      <c r="N621" s="2" t="s">
        <v>5153</v>
      </c>
      <c r="O621" s="2" t="s">
        <v>5153</v>
      </c>
      <c r="P621" s="2" t="s">
        <v>5151</v>
      </c>
    </row>
    <row r="622" spans="1:16">
      <c r="A622" s="14">
        <v>4599</v>
      </c>
      <c r="B622" s="2" t="s">
        <v>8453</v>
      </c>
      <c r="C622" s="1" t="s">
        <v>8454</v>
      </c>
      <c r="D622" s="3" t="s">
        <v>950</v>
      </c>
      <c r="E622" s="4">
        <v>41841</v>
      </c>
      <c r="F622" s="3" t="s">
        <v>15</v>
      </c>
      <c r="G622" s="4">
        <v>41841</v>
      </c>
      <c r="H622" s="3" t="s">
        <v>54</v>
      </c>
      <c r="I622" s="2" t="s">
        <v>13</v>
      </c>
      <c r="J622" s="2" t="s">
        <v>12</v>
      </c>
      <c r="K622" s="2" t="s">
        <v>268</v>
      </c>
      <c r="L622" s="19">
        <v>41842.499745370369</v>
      </c>
      <c r="M622" s="2" t="s">
        <v>5151</v>
      </c>
      <c r="N622" s="2" t="s">
        <v>5153</v>
      </c>
      <c r="O622" s="2" t="s">
        <v>5153</v>
      </c>
      <c r="P622" s="2" t="s">
        <v>5151</v>
      </c>
    </row>
    <row r="623" spans="1:16" ht="30">
      <c r="A623" s="14">
        <v>4598</v>
      </c>
      <c r="B623" s="2" t="s">
        <v>8455</v>
      </c>
      <c r="C623" s="1" t="s">
        <v>8456</v>
      </c>
      <c r="D623" s="3" t="s">
        <v>84</v>
      </c>
      <c r="E623" s="4">
        <v>41842</v>
      </c>
      <c r="F623" s="3" t="s">
        <v>15</v>
      </c>
      <c r="G623" s="4">
        <v>41842</v>
      </c>
      <c r="H623" s="3" t="s">
        <v>40</v>
      </c>
      <c r="I623" s="2" t="s">
        <v>13</v>
      </c>
      <c r="J623" s="2" t="s">
        <v>12</v>
      </c>
      <c r="K623" s="2" t="s">
        <v>268</v>
      </c>
      <c r="L623" s="19">
        <v>41842.499027777776</v>
      </c>
      <c r="M623" s="2" t="s">
        <v>5154</v>
      </c>
      <c r="N623" s="2" t="s">
        <v>5153</v>
      </c>
      <c r="O623" s="2" t="s">
        <v>5153</v>
      </c>
      <c r="P623" s="2" t="s">
        <v>5151</v>
      </c>
    </row>
    <row r="624" spans="1:16" ht="45">
      <c r="A624" s="14">
        <v>4597</v>
      </c>
      <c r="B624" s="2" t="s">
        <v>8457</v>
      </c>
      <c r="C624" s="1" t="s">
        <v>8458</v>
      </c>
      <c r="D624" s="3" t="s">
        <v>355</v>
      </c>
      <c r="E624" s="4">
        <v>41841</v>
      </c>
      <c r="F624" s="3" t="s">
        <v>15</v>
      </c>
      <c r="G624" s="4">
        <v>41841</v>
      </c>
      <c r="H624" s="3" t="s">
        <v>29</v>
      </c>
      <c r="I624" s="2" t="s">
        <v>13</v>
      </c>
      <c r="J624" s="2" t="s">
        <v>12</v>
      </c>
      <c r="K624" s="2" t="s">
        <v>268</v>
      </c>
      <c r="L624" s="19">
        <v>41842.436550925922</v>
      </c>
      <c r="M624" s="2" t="s">
        <v>5154</v>
      </c>
      <c r="N624" s="2" t="s">
        <v>5153</v>
      </c>
      <c r="O624" s="2" t="s">
        <v>5153</v>
      </c>
      <c r="P624" s="2" t="s">
        <v>5151</v>
      </c>
    </row>
    <row r="625" spans="1:16" ht="75">
      <c r="A625" s="14">
        <v>4596</v>
      </c>
      <c r="B625" s="2" t="s">
        <v>8459</v>
      </c>
      <c r="C625" s="1" t="s">
        <v>8460</v>
      </c>
      <c r="D625" s="3" t="s">
        <v>3006</v>
      </c>
      <c r="E625" s="4">
        <v>41842</v>
      </c>
      <c r="F625" s="3" t="s">
        <v>15</v>
      </c>
      <c r="G625" s="4"/>
      <c r="H625" s="3" t="s">
        <v>8217</v>
      </c>
      <c r="I625" s="2" t="s">
        <v>13</v>
      </c>
      <c r="J625" s="2" t="s">
        <v>12</v>
      </c>
      <c r="K625" s="2" t="s">
        <v>8286</v>
      </c>
      <c r="L625" s="19">
        <v>41843.496412037035</v>
      </c>
      <c r="M625" s="2" t="s">
        <v>5154</v>
      </c>
      <c r="N625" s="2" t="s">
        <v>5153</v>
      </c>
      <c r="O625" s="2" t="s">
        <v>5153</v>
      </c>
      <c r="P625" s="2" t="s">
        <v>5151</v>
      </c>
    </row>
    <row r="626" spans="1:16" ht="45">
      <c r="A626" s="14">
        <v>4595</v>
      </c>
      <c r="B626" s="2" t="s">
        <v>8461</v>
      </c>
      <c r="C626" s="1" t="s">
        <v>8462</v>
      </c>
      <c r="D626" s="3" t="s">
        <v>149</v>
      </c>
      <c r="E626" s="4">
        <v>41842</v>
      </c>
      <c r="F626" s="3" t="s">
        <v>15</v>
      </c>
      <c r="G626" s="4">
        <v>41842</v>
      </c>
      <c r="H626" s="3" t="s">
        <v>50</v>
      </c>
      <c r="I626" s="2" t="s">
        <v>13</v>
      </c>
      <c r="J626" s="2" t="s">
        <v>12</v>
      </c>
      <c r="K626" s="2" t="s">
        <v>268</v>
      </c>
      <c r="L626" s="19">
        <v>41855.543506944443</v>
      </c>
      <c r="M626" s="2" t="s">
        <v>5151</v>
      </c>
      <c r="N626" s="2" t="s">
        <v>5153</v>
      </c>
      <c r="O626" s="2" t="s">
        <v>5153</v>
      </c>
      <c r="P626" s="2" t="s">
        <v>5151</v>
      </c>
    </row>
    <row r="627" spans="1:16" ht="360">
      <c r="A627" s="14">
        <v>4594</v>
      </c>
      <c r="B627" s="2" t="s">
        <v>5136</v>
      </c>
      <c r="C627" s="1" t="s">
        <v>8463</v>
      </c>
      <c r="D627" s="3" t="s">
        <v>22</v>
      </c>
      <c r="E627" s="4">
        <v>41842</v>
      </c>
      <c r="F627" s="3" t="s">
        <v>15</v>
      </c>
      <c r="G627" s="4"/>
      <c r="H627" s="3" t="s">
        <v>8217</v>
      </c>
      <c r="I627" s="2" t="s">
        <v>13</v>
      </c>
      <c r="J627" s="2" t="s">
        <v>12</v>
      </c>
      <c r="K627" s="2" t="s">
        <v>8286</v>
      </c>
      <c r="L627" s="19">
        <v>41843.607638888891</v>
      </c>
      <c r="M627" s="2" t="s">
        <v>5154</v>
      </c>
      <c r="N627" s="2" t="s">
        <v>5153</v>
      </c>
      <c r="O627" s="2" t="s">
        <v>5153</v>
      </c>
      <c r="P627" s="2" t="s">
        <v>5151</v>
      </c>
    </row>
    <row r="628" spans="1:16" ht="30">
      <c r="A628" s="14">
        <v>4593</v>
      </c>
      <c r="B628" s="2" t="s">
        <v>8464</v>
      </c>
      <c r="C628" s="1" t="s">
        <v>8466</v>
      </c>
      <c r="D628" s="3" t="s">
        <v>8465</v>
      </c>
      <c r="E628" s="4">
        <v>41841</v>
      </c>
      <c r="F628" s="3" t="s">
        <v>15</v>
      </c>
      <c r="G628" s="4"/>
      <c r="H628" s="3" t="s">
        <v>8217</v>
      </c>
      <c r="I628" s="2" t="s">
        <v>13</v>
      </c>
      <c r="J628" s="2" t="s">
        <v>12</v>
      </c>
      <c r="K628" s="2" t="s">
        <v>8286</v>
      </c>
      <c r="L628" s="19">
        <v>41841.753275462965</v>
      </c>
      <c r="M628" s="2" t="s">
        <v>5151</v>
      </c>
      <c r="N628" s="2" t="s">
        <v>5153</v>
      </c>
      <c r="O628" s="2" t="s">
        <v>5153</v>
      </c>
      <c r="P628" s="2" t="s">
        <v>5151</v>
      </c>
    </row>
    <row r="629" spans="1:16" ht="75">
      <c r="A629" s="14">
        <v>4592</v>
      </c>
      <c r="B629" s="2" t="s">
        <v>7471</v>
      </c>
      <c r="C629" s="1" t="s">
        <v>8467</v>
      </c>
      <c r="D629" s="3" t="s">
        <v>8421</v>
      </c>
      <c r="E629" s="4">
        <v>41841</v>
      </c>
      <c r="F629" s="3" t="s">
        <v>15</v>
      </c>
      <c r="G629" s="4"/>
      <c r="H629" s="3" t="s">
        <v>8217</v>
      </c>
      <c r="I629" s="2" t="s">
        <v>13</v>
      </c>
      <c r="J629" s="2" t="s">
        <v>12</v>
      </c>
      <c r="K629" s="2" t="s">
        <v>8286</v>
      </c>
      <c r="L629" s="19">
        <v>41841.66673611111</v>
      </c>
      <c r="M629" s="2" t="s">
        <v>5151</v>
      </c>
      <c r="N629" s="2" t="s">
        <v>5153</v>
      </c>
      <c r="O629" s="2" t="s">
        <v>5153</v>
      </c>
      <c r="P629" s="2" t="s">
        <v>5154</v>
      </c>
    </row>
    <row r="630" spans="1:16" ht="105">
      <c r="A630" s="14">
        <v>4591</v>
      </c>
      <c r="B630" s="2" t="s">
        <v>7471</v>
      </c>
      <c r="C630" s="1" t="s">
        <v>8468</v>
      </c>
      <c r="D630" s="3" t="s">
        <v>746</v>
      </c>
      <c r="E630" s="4">
        <v>41841</v>
      </c>
      <c r="F630" s="3" t="s">
        <v>15</v>
      </c>
      <c r="G630" s="4"/>
      <c r="H630" s="3" t="s">
        <v>8217</v>
      </c>
      <c r="I630" s="2" t="s">
        <v>13</v>
      </c>
      <c r="J630" s="2" t="s">
        <v>12</v>
      </c>
      <c r="K630" s="2" t="s">
        <v>8286</v>
      </c>
      <c r="L630" s="19">
        <v>41841.548194444447</v>
      </c>
      <c r="M630" s="2" t="s">
        <v>5154</v>
      </c>
      <c r="N630" s="2" t="s">
        <v>5153</v>
      </c>
      <c r="O630" s="2" t="s">
        <v>5153</v>
      </c>
      <c r="P630" s="2" t="s">
        <v>5151</v>
      </c>
    </row>
    <row r="631" spans="1:16" ht="60">
      <c r="A631" s="14">
        <v>4590</v>
      </c>
      <c r="B631" s="2" t="s">
        <v>8469</v>
      </c>
      <c r="C631" s="1" t="s">
        <v>8470</v>
      </c>
      <c r="D631" s="3" t="s">
        <v>288</v>
      </c>
      <c r="E631" s="4">
        <v>41841</v>
      </c>
      <c r="F631" s="3" t="s">
        <v>15</v>
      </c>
      <c r="G631" s="4"/>
      <c r="H631" s="3" t="s">
        <v>8217</v>
      </c>
      <c r="I631" s="2" t="s">
        <v>13</v>
      </c>
      <c r="J631" s="2" t="s">
        <v>12</v>
      </c>
      <c r="K631" s="2" t="s">
        <v>8286</v>
      </c>
      <c r="L631" s="19">
        <v>41841.501354166663</v>
      </c>
      <c r="M631" s="2" t="s">
        <v>5154</v>
      </c>
      <c r="N631" s="2" t="s">
        <v>5153</v>
      </c>
      <c r="O631" s="2" t="s">
        <v>5153</v>
      </c>
      <c r="P631" s="2" t="s">
        <v>5151</v>
      </c>
    </row>
    <row r="632" spans="1:16" ht="225">
      <c r="A632" s="14">
        <v>4589</v>
      </c>
      <c r="B632" s="2" t="s">
        <v>8471</v>
      </c>
      <c r="C632" s="1" t="s">
        <v>8472</v>
      </c>
      <c r="D632" s="3" t="s">
        <v>98</v>
      </c>
      <c r="E632" s="4">
        <v>41838</v>
      </c>
      <c r="F632" s="3" t="s">
        <v>15</v>
      </c>
      <c r="G632" s="4">
        <v>41838</v>
      </c>
      <c r="H632" s="3" t="s">
        <v>42</v>
      </c>
      <c r="I632" s="2" t="s">
        <v>13</v>
      </c>
      <c r="J632" s="2" t="s">
        <v>12</v>
      </c>
      <c r="K632" s="2" t="s">
        <v>268</v>
      </c>
      <c r="L632" s="19">
        <v>41838.577592592592</v>
      </c>
      <c r="M632" s="2" t="s">
        <v>5154</v>
      </c>
      <c r="N632" s="2" t="s">
        <v>5153</v>
      </c>
      <c r="O632" s="2" t="s">
        <v>5153</v>
      </c>
      <c r="P632" s="2" t="s">
        <v>5151</v>
      </c>
    </row>
    <row r="633" spans="1:16" ht="195">
      <c r="A633" s="14">
        <v>4588</v>
      </c>
      <c r="B633" s="2" t="s">
        <v>8473</v>
      </c>
      <c r="C633" s="1" t="s">
        <v>8474</v>
      </c>
      <c r="D633" s="3" t="s">
        <v>979</v>
      </c>
      <c r="E633" s="4">
        <v>41838</v>
      </c>
      <c r="F633" s="3" t="s">
        <v>15</v>
      </c>
      <c r="G633" s="4">
        <v>41838</v>
      </c>
      <c r="H633" s="3" t="s">
        <v>6735</v>
      </c>
      <c r="I633" s="2" t="s">
        <v>13</v>
      </c>
      <c r="J633" s="2" t="s">
        <v>12</v>
      </c>
      <c r="K633" s="2" t="s">
        <v>268</v>
      </c>
      <c r="L633" s="19">
        <v>41838.576736111114</v>
      </c>
      <c r="M633" s="2" t="s">
        <v>5151</v>
      </c>
      <c r="N633" s="2" t="s">
        <v>5153</v>
      </c>
      <c r="O633" s="2" t="s">
        <v>5153</v>
      </c>
      <c r="P633" s="2" t="s">
        <v>5151</v>
      </c>
    </row>
    <row r="634" spans="1:16" ht="60">
      <c r="A634" s="14">
        <v>4587</v>
      </c>
      <c r="B634" s="2" t="s">
        <v>8475</v>
      </c>
      <c r="C634" s="1" t="s">
        <v>8476</v>
      </c>
      <c r="D634" s="3" t="s">
        <v>149</v>
      </c>
      <c r="E634" s="4">
        <v>41838</v>
      </c>
      <c r="F634" s="3" t="s">
        <v>15</v>
      </c>
      <c r="G634" s="4"/>
      <c r="H634" s="3" t="s">
        <v>8217</v>
      </c>
      <c r="I634" s="2" t="s">
        <v>13</v>
      </c>
      <c r="J634" s="2" t="s">
        <v>12</v>
      </c>
      <c r="K634" s="2" t="s">
        <v>8286</v>
      </c>
      <c r="L634" s="19">
        <v>41838.647893518515</v>
      </c>
      <c r="M634" s="2" t="s">
        <v>5154</v>
      </c>
      <c r="N634" s="2" t="s">
        <v>5153</v>
      </c>
      <c r="O634" s="2" t="s">
        <v>5153</v>
      </c>
      <c r="P634" s="2" t="s">
        <v>5151</v>
      </c>
    </row>
    <row r="635" spans="1:16" ht="60">
      <c r="A635" s="14">
        <v>4586</v>
      </c>
      <c r="B635" s="2" t="s">
        <v>8477</v>
      </c>
      <c r="C635" s="1" t="s">
        <v>8478</v>
      </c>
      <c r="D635" s="3" t="s">
        <v>488</v>
      </c>
      <c r="E635" s="4">
        <v>41838</v>
      </c>
      <c r="F635" s="3" t="s">
        <v>15</v>
      </c>
      <c r="G635" s="4">
        <v>41838</v>
      </c>
      <c r="H635" s="3" t="s">
        <v>51</v>
      </c>
      <c r="I635" s="2" t="s">
        <v>13</v>
      </c>
      <c r="J635" s="2" t="s">
        <v>12</v>
      </c>
      <c r="K635" s="2" t="s">
        <v>268</v>
      </c>
      <c r="L635" s="19">
        <v>41838.571481481478</v>
      </c>
      <c r="M635" s="2" t="s">
        <v>5154</v>
      </c>
      <c r="N635" s="2" t="s">
        <v>5153</v>
      </c>
      <c r="O635" s="2" t="s">
        <v>5153</v>
      </c>
      <c r="P635" s="2" t="s">
        <v>5151</v>
      </c>
    </row>
    <row r="636" spans="1:16" ht="105">
      <c r="A636" s="14">
        <v>4585</v>
      </c>
      <c r="B636" s="2" t="s">
        <v>8479</v>
      </c>
      <c r="C636" s="1" t="s">
        <v>8480</v>
      </c>
      <c r="D636" s="3" t="s">
        <v>2031</v>
      </c>
      <c r="E636" s="4">
        <v>41838</v>
      </c>
      <c r="F636" s="3" t="s">
        <v>15</v>
      </c>
      <c r="G636" s="4"/>
      <c r="H636" s="3" t="s">
        <v>8217</v>
      </c>
      <c r="I636" s="2" t="s">
        <v>13</v>
      </c>
      <c r="J636" s="2" t="s">
        <v>12</v>
      </c>
      <c r="K636" s="2" t="s">
        <v>8286</v>
      </c>
      <c r="L636" s="19">
        <v>41841.384699074071</v>
      </c>
      <c r="M636" s="2" t="s">
        <v>5154</v>
      </c>
      <c r="N636" s="2" t="s">
        <v>5153</v>
      </c>
      <c r="O636" s="2" t="s">
        <v>5153</v>
      </c>
      <c r="P636" s="2" t="s">
        <v>5151</v>
      </c>
    </row>
    <row r="637" spans="1:16" ht="60">
      <c r="A637" s="14">
        <v>4584</v>
      </c>
      <c r="B637" s="2" t="s">
        <v>8477</v>
      </c>
      <c r="C637" s="1" t="s">
        <v>8478</v>
      </c>
      <c r="D637" s="3" t="s">
        <v>488</v>
      </c>
      <c r="E637" s="4">
        <v>41838</v>
      </c>
      <c r="F637" s="3" t="s">
        <v>15</v>
      </c>
      <c r="G637" s="4">
        <v>41838</v>
      </c>
      <c r="H637" s="3" t="s">
        <v>55</v>
      </c>
      <c r="I637" s="2" t="s">
        <v>13</v>
      </c>
      <c r="J637" s="2" t="s">
        <v>12</v>
      </c>
      <c r="K637" s="2" t="s">
        <v>268</v>
      </c>
      <c r="L637" s="19">
        <v>41838.549814814818</v>
      </c>
      <c r="M637" s="2" t="s">
        <v>5151</v>
      </c>
      <c r="N637" s="2" t="s">
        <v>5153</v>
      </c>
      <c r="O637" s="2" t="s">
        <v>5153</v>
      </c>
      <c r="P637" s="2" t="s">
        <v>5151</v>
      </c>
    </row>
    <row r="638" spans="1:16" ht="30">
      <c r="A638" s="14">
        <v>4583</v>
      </c>
      <c r="B638" s="2" t="s">
        <v>1793</v>
      </c>
      <c r="C638" s="1" t="s">
        <v>5724</v>
      </c>
      <c r="D638" s="3" t="s">
        <v>497</v>
      </c>
      <c r="E638" s="4">
        <v>41838</v>
      </c>
      <c r="F638" s="3" t="s">
        <v>15</v>
      </c>
      <c r="G638" s="4">
        <v>41838</v>
      </c>
      <c r="H638" s="3" t="s">
        <v>6735</v>
      </c>
      <c r="I638" s="2" t="s">
        <v>13</v>
      </c>
      <c r="J638" s="2" t="s">
        <v>12</v>
      </c>
      <c r="K638" s="2" t="s">
        <v>268</v>
      </c>
      <c r="L638" s="19">
        <v>41838.546354166669</v>
      </c>
      <c r="M638" s="2" t="s">
        <v>5154</v>
      </c>
      <c r="N638" s="2" t="s">
        <v>5153</v>
      </c>
      <c r="O638" s="2" t="s">
        <v>5153</v>
      </c>
      <c r="P638" s="2" t="s">
        <v>5151</v>
      </c>
    </row>
    <row r="639" spans="1:16" ht="60">
      <c r="A639" s="14">
        <v>4582</v>
      </c>
      <c r="B639" s="2" t="s">
        <v>8481</v>
      </c>
      <c r="C639" s="1" t="s">
        <v>8482</v>
      </c>
      <c r="D639" s="3" t="s">
        <v>1763</v>
      </c>
      <c r="E639" s="4">
        <v>41838</v>
      </c>
      <c r="F639" s="3" t="s">
        <v>15</v>
      </c>
      <c r="G639" s="4">
        <v>41838</v>
      </c>
      <c r="H639" s="3" t="s">
        <v>54</v>
      </c>
      <c r="I639" s="2" t="s">
        <v>13</v>
      </c>
      <c r="J639" s="2" t="s">
        <v>12</v>
      </c>
      <c r="K639" s="2" t="s">
        <v>268</v>
      </c>
      <c r="L639" s="19">
        <v>41845.367094907408</v>
      </c>
      <c r="M639" s="2" t="s">
        <v>5154</v>
      </c>
      <c r="N639" s="2" t="s">
        <v>5153</v>
      </c>
      <c r="O639" s="2" t="s">
        <v>5153</v>
      </c>
      <c r="P639" s="2" t="s">
        <v>5151</v>
      </c>
    </row>
    <row r="640" spans="1:16" ht="60">
      <c r="A640" s="14">
        <v>4581</v>
      </c>
      <c r="B640" s="2" t="s">
        <v>1039</v>
      </c>
      <c r="C640" s="1" t="s">
        <v>8483</v>
      </c>
      <c r="D640" s="3" t="s">
        <v>3420</v>
      </c>
      <c r="E640" s="4">
        <v>41838</v>
      </c>
      <c r="F640" s="3" t="s">
        <v>15</v>
      </c>
      <c r="G640" s="4">
        <v>41838</v>
      </c>
      <c r="H640" s="3" t="s">
        <v>6735</v>
      </c>
      <c r="I640" s="2" t="s">
        <v>13</v>
      </c>
      <c r="J640" s="2" t="s">
        <v>12</v>
      </c>
      <c r="K640" s="2" t="s">
        <v>268</v>
      </c>
      <c r="L640" s="19">
        <v>41838.530381944445</v>
      </c>
      <c r="M640" s="2" t="s">
        <v>5154</v>
      </c>
      <c r="N640" s="2" t="s">
        <v>5153</v>
      </c>
      <c r="O640" s="2" t="s">
        <v>5153</v>
      </c>
      <c r="P640" s="2" t="s">
        <v>5151</v>
      </c>
    </row>
    <row r="641" spans="1:16">
      <c r="A641" s="14">
        <v>4580</v>
      </c>
      <c r="B641" s="2" t="s">
        <v>2299</v>
      </c>
      <c r="C641" s="1" t="s">
        <v>8484</v>
      </c>
      <c r="D641" s="3" t="s">
        <v>430</v>
      </c>
      <c r="E641" s="4">
        <v>41837</v>
      </c>
      <c r="F641" s="3" t="s">
        <v>15</v>
      </c>
      <c r="G641" s="4">
        <v>41838</v>
      </c>
      <c r="H641" s="3" t="s">
        <v>6735</v>
      </c>
      <c r="I641" s="2" t="s">
        <v>13</v>
      </c>
      <c r="J641" s="2" t="s">
        <v>12</v>
      </c>
      <c r="K641" s="2" t="s">
        <v>268</v>
      </c>
      <c r="L641" s="19">
        <v>41838.495983796296</v>
      </c>
      <c r="M641" s="2" t="s">
        <v>5154</v>
      </c>
      <c r="N641" s="2" t="s">
        <v>5153</v>
      </c>
      <c r="O641" s="2" t="s">
        <v>5153</v>
      </c>
      <c r="P641" s="2" t="s">
        <v>5151</v>
      </c>
    </row>
    <row r="642" spans="1:16" ht="30">
      <c r="A642" s="14">
        <v>4579</v>
      </c>
      <c r="B642" s="2" t="s">
        <v>8485</v>
      </c>
      <c r="C642" s="1" t="s">
        <v>8486</v>
      </c>
      <c r="D642" s="3" t="s">
        <v>5894</v>
      </c>
      <c r="E642" s="4">
        <v>41837</v>
      </c>
      <c r="F642" s="3" t="s">
        <v>15</v>
      </c>
      <c r="G642" s="4">
        <v>41838</v>
      </c>
      <c r="H642" s="3" t="s">
        <v>29</v>
      </c>
      <c r="I642" s="2" t="s">
        <v>13</v>
      </c>
      <c r="J642" s="2" t="s">
        <v>12</v>
      </c>
      <c r="K642" s="2" t="s">
        <v>268</v>
      </c>
      <c r="L642" s="19">
        <v>41838.494120370371</v>
      </c>
      <c r="M642" s="2" t="s">
        <v>5154</v>
      </c>
      <c r="N642" s="2" t="s">
        <v>5153</v>
      </c>
      <c r="O642" s="2" t="s">
        <v>5153</v>
      </c>
      <c r="P642" s="2" t="s">
        <v>5151</v>
      </c>
    </row>
    <row r="643" spans="1:16" ht="45">
      <c r="A643" s="14">
        <v>4578</v>
      </c>
      <c r="B643" s="2" t="s">
        <v>8487</v>
      </c>
      <c r="C643" s="1" t="s">
        <v>8488</v>
      </c>
      <c r="D643" s="3" t="s">
        <v>389</v>
      </c>
      <c r="E643" s="4">
        <v>41838</v>
      </c>
      <c r="F643" s="3" t="s">
        <v>15</v>
      </c>
      <c r="G643" s="4">
        <v>41838</v>
      </c>
      <c r="H643" s="3" t="s">
        <v>29</v>
      </c>
      <c r="I643" s="2" t="s">
        <v>13</v>
      </c>
      <c r="J643" s="2" t="s">
        <v>12</v>
      </c>
      <c r="K643" s="2" t="s">
        <v>268</v>
      </c>
      <c r="L643" s="19">
        <v>41838.492268518516</v>
      </c>
      <c r="M643" s="2" t="s">
        <v>5154</v>
      </c>
      <c r="N643" s="2" t="s">
        <v>5153</v>
      </c>
      <c r="O643" s="2" t="s">
        <v>5153</v>
      </c>
      <c r="P643" s="2" t="s">
        <v>5151</v>
      </c>
    </row>
    <row r="644" spans="1:16" ht="30">
      <c r="A644" s="14">
        <v>4577</v>
      </c>
      <c r="B644" s="2" t="s">
        <v>8489</v>
      </c>
      <c r="C644" s="1" t="s">
        <v>8490</v>
      </c>
      <c r="D644" s="3" t="s">
        <v>1071</v>
      </c>
      <c r="E644" s="4">
        <v>41837</v>
      </c>
      <c r="F644" s="3" t="s">
        <v>15</v>
      </c>
      <c r="G644" s="4">
        <v>41838</v>
      </c>
      <c r="H644" s="3" t="s">
        <v>29</v>
      </c>
      <c r="I644" s="2" t="s">
        <v>13</v>
      </c>
      <c r="J644" s="2" t="s">
        <v>12</v>
      </c>
      <c r="K644" s="2" t="s">
        <v>268</v>
      </c>
      <c r="L644" s="19">
        <v>41838.49181712963</v>
      </c>
      <c r="M644" s="2" t="s">
        <v>5154</v>
      </c>
      <c r="N644" s="2" t="s">
        <v>5153</v>
      </c>
      <c r="O644" s="2" t="s">
        <v>5153</v>
      </c>
      <c r="P644" s="2" t="s">
        <v>5151</v>
      </c>
    </row>
    <row r="645" spans="1:16" ht="30">
      <c r="A645" s="14">
        <v>4576</v>
      </c>
      <c r="B645" s="2" t="s">
        <v>8491</v>
      </c>
      <c r="C645" s="1" t="s">
        <v>8492</v>
      </c>
      <c r="D645" s="3" t="s">
        <v>625</v>
      </c>
      <c r="E645" s="4">
        <v>41837</v>
      </c>
      <c r="F645" s="3" t="s">
        <v>15</v>
      </c>
      <c r="G645" s="4">
        <v>41838</v>
      </c>
      <c r="H645" s="3" t="s">
        <v>29</v>
      </c>
      <c r="I645" s="2" t="s">
        <v>13</v>
      </c>
      <c r="J645" s="2" t="s">
        <v>12</v>
      </c>
      <c r="K645" s="2" t="s">
        <v>268</v>
      </c>
      <c r="L645" s="19">
        <v>41838.491354166668</v>
      </c>
      <c r="M645" s="2" t="s">
        <v>5154</v>
      </c>
      <c r="N645" s="2" t="s">
        <v>5153</v>
      </c>
      <c r="O645" s="2" t="s">
        <v>5153</v>
      </c>
      <c r="P645" s="2" t="s">
        <v>5151</v>
      </c>
    </row>
    <row r="646" spans="1:16" ht="30">
      <c r="A646" s="14">
        <v>4575</v>
      </c>
      <c r="B646" s="2" t="s">
        <v>8493</v>
      </c>
      <c r="C646" s="1" t="s">
        <v>8494</v>
      </c>
      <c r="D646" s="3" t="s">
        <v>291</v>
      </c>
      <c r="E646" s="4">
        <v>41837</v>
      </c>
      <c r="F646" s="3" t="s">
        <v>15</v>
      </c>
      <c r="G646" s="4">
        <v>41838</v>
      </c>
      <c r="H646" s="3" t="s">
        <v>29</v>
      </c>
      <c r="I646" s="2" t="s">
        <v>13</v>
      </c>
      <c r="J646" s="2" t="s">
        <v>12</v>
      </c>
      <c r="K646" s="2" t="s">
        <v>268</v>
      </c>
      <c r="L646" s="19">
        <v>41838.489988425928</v>
      </c>
      <c r="M646" s="2" t="s">
        <v>5154</v>
      </c>
      <c r="N646" s="2" t="s">
        <v>5153</v>
      </c>
      <c r="O646" s="2" t="s">
        <v>5153</v>
      </c>
      <c r="P646" s="2" t="s">
        <v>5151</v>
      </c>
    </row>
    <row r="647" spans="1:16" ht="60">
      <c r="A647" s="14">
        <v>4574</v>
      </c>
      <c r="B647" s="2" t="s">
        <v>8495</v>
      </c>
      <c r="C647" s="1" t="s">
        <v>8496</v>
      </c>
      <c r="D647" s="3" t="s">
        <v>149</v>
      </c>
      <c r="E647" s="4">
        <v>41838</v>
      </c>
      <c r="F647" s="3" t="s">
        <v>15</v>
      </c>
      <c r="G647" s="4">
        <v>41838</v>
      </c>
      <c r="H647" s="3" t="s">
        <v>51</v>
      </c>
      <c r="I647" s="2" t="s">
        <v>13</v>
      </c>
      <c r="J647" s="2" t="s">
        <v>12</v>
      </c>
      <c r="K647" s="2" t="s">
        <v>268</v>
      </c>
      <c r="L647" s="19">
        <v>41845.366585648146</v>
      </c>
      <c r="M647" s="2" t="s">
        <v>5151</v>
      </c>
      <c r="N647" s="2" t="s">
        <v>5153</v>
      </c>
      <c r="O647" s="2" t="s">
        <v>5153</v>
      </c>
      <c r="P647" s="2" t="s">
        <v>5151</v>
      </c>
    </row>
    <row r="648" spans="1:16" ht="45">
      <c r="A648" s="14">
        <v>4573</v>
      </c>
      <c r="B648" s="2" t="s">
        <v>8497</v>
      </c>
      <c r="C648" s="1" t="s">
        <v>8498</v>
      </c>
      <c r="D648" s="3" t="s">
        <v>8431</v>
      </c>
      <c r="E648" s="4">
        <v>41838</v>
      </c>
      <c r="F648" s="3" t="s">
        <v>15</v>
      </c>
      <c r="G648" s="4">
        <v>41838</v>
      </c>
      <c r="H648" s="3" t="s">
        <v>6735</v>
      </c>
      <c r="I648" s="2" t="s">
        <v>13</v>
      </c>
      <c r="J648" s="2" t="s">
        <v>12</v>
      </c>
      <c r="K648" s="2" t="s">
        <v>268</v>
      </c>
      <c r="L648" s="19">
        <v>41838.487303240741</v>
      </c>
      <c r="M648" s="2" t="s">
        <v>5154</v>
      </c>
      <c r="N648" s="2" t="s">
        <v>5153</v>
      </c>
      <c r="O648" s="2" t="s">
        <v>5153</v>
      </c>
      <c r="P648" s="2" t="s">
        <v>5151</v>
      </c>
    </row>
    <row r="649" spans="1:16" ht="30">
      <c r="A649" s="14">
        <v>4572</v>
      </c>
      <c r="B649" s="2" t="s">
        <v>2299</v>
      </c>
      <c r="C649" s="1" t="s">
        <v>6794</v>
      </c>
      <c r="D649" s="3" t="s">
        <v>2073</v>
      </c>
      <c r="E649" s="4">
        <v>41838</v>
      </c>
      <c r="F649" s="3" t="s">
        <v>15</v>
      </c>
      <c r="G649" s="4">
        <v>41838</v>
      </c>
      <c r="H649" s="3" t="s">
        <v>6735</v>
      </c>
      <c r="I649" s="2" t="s">
        <v>13</v>
      </c>
      <c r="J649" s="2" t="s">
        <v>12</v>
      </c>
      <c r="K649" s="2" t="s">
        <v>268</v>
      </c>
      <c r="L649" s="19">
        <v>41838.485555555555</v>
      </c>
      <c r="M649" s="2" t="s">
        <v>5154</v>
      </c>
      <c r="N649" s="2" t="s">
        <v>5153</v>
      </c>
      <c r="O649" s="2" t="s">
        <v>5153</v>
      </c>
      <c r="P649" s="2" t="s">
        <v>5151</v>
      </c>
    </row>
    <row r="650" spans="1:16" ht="30">
      <c r="A650" s="14">
        <v>4571</v>
      </c>
      <c r="B650" s="2" t="s">
        <v>8499</v>
      </c>
      <c r="C650" s="1" t="s">
        <v>8500</v>
      </c>
      <c r="D650" s="3" t="s">
        <v>561</v>
      </c>
      <c r="E650" s="4">
        <v>41838</v>
      </c>
      <c r="F650" s="3" t="s">
        <v>15</v>
      </c>
      <c r="G650" s="4">
        <v>41838</v>
      </c>
      <c r="H650" s="3" t="s">
        <v>6733</v>
      </c>
      <c r="I650" s="2" t="s">
        <v>13</v>
      </c>
      <c r="J650" s="2" t="s">
        <v>12</v>
      </c>
      <c r="K650" s="2" t="s">
        <v>268</v>
      </c>
      <c r="L650" s="19">
        <v>41838.484386574077</v>
      </c>
      <c r="M650" s="2" t="s">
        <v>5154</v>
      </c>
      <c r="N650" s="2" t="s">
        <v>5153</v>
      </c>
      <c r="O650" s="2" t="s">
        <v>5153</v>
      </c>
      <c r="P650" s="2" t="s">
        <v>5151</v>
      </c>
    </row>
    <row r="651" spans="1:16">
      <c r="A651" s="14">
        <v>4570</v>
      </c>
      <c r="B651" s="2" t="s">
        <v>4182</v>
      </c>
      <c r="C651" s="1" t="s">
        <v>8501</v>
      </c>
      <c r="D651" s="3" t="s">
        <v>98</v>
      </c>
      <c r="E651" s="4">
        <v>41838</v>
      </c>
      <c r="F651" s="3" t="s">
        <v>15</v>
      </c>
      <c r="G651" s="4">
        <v>41838</v>
      </c>
      <c r="H651" s="3" t="s">
        <v>6735</v>
      </c>
      <c r="I651" s="2" t="s">
        <v>13</v>
      </c>
      <c r="J651" s="2" t="s">
        <v>12</v>
      </c>
      <c r="K651" s="2" t="s">
        <v>268</v>
      </c>
      <c r="L651" s="19">
        <v>41838.478541666664</v>
      </c>
      <c r="M651" s="2" t="s">
        <v>5154</v>
      </c>
      <c r="N651" s="2" t="s">
        <v>5153</v>
      </c>
      <c r="O651" s="2" t="s">
        <v>5153</v>
      </c>
      <c r="P651" s="2" t="s">
        <v>5151</v>
      </c>
    </row>
    <row r="652" spans="1:16" ht="45">
      <c r="A652" s="14">
        <v>4569</v>
      </c>
      <c r="B652" s="2" t="s">
        <v>8502</v>
      </c>
      <c r="C652" s="1" t="s">
        <v>8503</v>
      </c>
      <c r="D652" s="3" t="s">
        <v>84</v>
      </c>
      <c r="E652" s="4">
        <v>41838</v>
      </c>
      <c r="F652" s="3" t="s">
        <v>15</v>
      </c>
      <c r="G652" s="4">
        <v>41838</v>
      </c>
      <c r="H652" s="3" t="s">
        <v>40</v>
      </c>
      <c r="I652" s="2" t="s">
        <v>13</v>
      </c>
      <c r="J652" s="2" t="s">
        <v>12</v>
      </c>
      <c r="K652" s="2" t="s">
        <v>268</v>
      </c>
      <c r="L652" s="19">
        <v>41845.368055555555</v>
      </c>
      <c r="M652" s="2" t="s">
        <v>5154</v>
      </c>
      <c r="N652" s="2" t="s">
        <v>5153</v>
      </c>
      <c r="O652" s="2" t="s">
        <v>5153</v>
      </c>
      <c r="P652" s="2" t="s">
        <v>5151</v>
      </c>
    </row>
    <row r="653" spans="1:16" ht="60">
      <c r="A653" s="14">
        <v>4568</v>
      </c>
      <c r="B653" s="2" t="s">
        <v>2636</v>
      </c>
      <c r="C653" s="1" t="s">
        <v>8355</v>
      </c>
      <c r="D653" s="3" t="s">
        <v>255</v>
      </c>
      <c r="E653" s="4">
        <v>41837</v>
      </c>
      <c r="F653" s="3" t="s">
        <v>15</v>
      </c>
      <c r="G653" s="4">
        <v>41837</v>
      </c>
      <c r="H653" s="3" t="s">
        <v>204</v>
      </c>
      <c r="I653" s="2" t="s">
        <v>13</v>
      </c>
      <c r="J653" s="2" t="s">
        <v>12</v>
      </c>
      <c r="K653" s="2" t="s">
        <v>268</v>
      </c>
      <c r="L653" s="19">
        <v>41845.368206018517</v>
      </c>
      <c r="M653" s="2" t="s">
        <v>5151</v>
      </c>
      <c r="N653" s="2"/>
      <c r="O653" s="2" t="s">
        <v>5153</v>
      </c>
      <c r="P653" s="2" t="s">
        <v>5151</v>
      </c>
    </row>
    <row r="654" spans="1:16" ht="30">
      <c r="A654" s="14">
        <v>4567</v>
      </c>
      <c r="B654" s="2" t="s">
        <v>8356</v>
      </c>
      <c r="C654" s="1" t="s">
        <v>8357</v>
      </c>
      <c r="D654" s="3" t="s">
        <v>408</v>
      </c>
      <c r="E654" s="4">
        <v>41837</v>
      </c>
      <c r="F654" s="3" t="s">
        <v>15</v>
      </c>
      <c r="G654" s="4">
        <v>41837</v>
      </c>
      <c r="H654" s="3" t="s">
        <v>6735</v>
      </c>
      <c r="I654" s="2" t="s">
        <v>13</v>
      </c>
      <c r="J654" s="2" t="s">
        <v>12</v>
      </c>
      <c r="K654" s="2" t="s">
        <v>268</v>
      </c>
      <c r="L654" s="19">
        <v>41837.558125000003</v>
      </c>
      <c r="M654" s="2" t="s">
        <v>5151</v>
      </c>
      <c r="N654" s="2"/>
      <c r="O654" s="2"/>
      <c r="P654" s="2" t="s">
        <v>5151</v>
      </c>
    </row>
    <row r="655" spans="1:16" ht="75">
      <c r="A655" s="14">
        <v>4566</v>
      </c>
      <c r="B655" s="2" t="s">
        <v>8358</v>
      </c>
      <c r="C655" s="1" t="s">
        <v>8359</v>
      </c>
      <c r="D655" s="3" t="s">
        <v>1142</v>
      </c>
      <c r="E655" s="4">
        <v>41837</v>
      </c>
      <c r="F655" s="3" t="s">
        <v>15</v>
      </c>
      <c r="G655" s="4"/>
      <c r="H655" s="3" t="s">
        <v>8217</v>
      </c>
      <c r="I655" s="2" t="s">
        <v>13</v>
      </c>
      <c r="J655" s="2" t="s">
        <v>12</v>
      </c>
      <c r="K655" s="2" t="s">
        <v>8286</v>
      </c>
      <c r="L655" s="19">
        <v>41838.594502314816</v>
      </c>
      <c r="M655" s="2" t="s">
        <v>5154</v>
      </c>
      <c r="N655" s="2"/>
      <c r="O655" s="2" t="s">
        <v>5153</v>
      </c>
      <c r="P655" s="2" t="s">
        <v>5151</v>
      </c>
    </row>
    <row r="656" spans="1:16" ht="30">
      <c r="A656" s="14">
        <v>4565</v>
      </c>
      <c r="B656" s="2" t="s">
        <v>8360</v>
      </c>
      <c r="C656" s="1" t="s">
        <v>8361</v>
      </c>
      <c r="D656" s="3" t="s">
        <v>1056</v>
      </c>
      <c r="E656" s="4">
        <v>41837</v>
      </c>
      <c r="F656" s="3" t="s">
        <v>15</v>
      </c>
      <c r="G656" s="4">
        <v>41837</v>
      </c>
      <c r="H656" s="3" t="s">
        <v>6735</v>
      </c>
      <c r="I656" s="2" t="s">
        <v>13</v>
      </c>
      <c r="J656" s="2" t="s">
        <v>12</v>
      </c>
      <c r="K656" s="2" t="s">
        <v>268</v>
      </c>
      <c r="L656" s="19">
        <v>41837.537893518522</v>
      </c>
      <c r="M656" s="2" t="s">
        <v>5154</v>
      </c>
      <c r="N656" s="2"/>
      <c r="O656" s="2"/>
      <c r="P656" s="2" t="s">
        <v>5151</v>
      </c>
    </row>
    <row r="657" spans="1:16">
      <c r="A657" s="14">
        <v>4564</v>
      </c>
      <c r="B657" s="2" t="s">
        <v>3394</v>
      </c>
      <c r="C657" s="1" t="s">
        <v>7008</v>
      </c>
      <c r="D657" s="3" t="s">
        <v>5696</v>
      </c>
      <c r="E657" s="4">
        <v>41837</v>
      </c>
      <c r="F657" s="3" t="s">
        <v>15</v>
      </c>
      <c r="G657" s="4">
        <v>41837</v>
      </c>
      <c r="H657" s="3" t="s">
        <v>40</v>
      </c>
      <c r="I657" s="2" t="s">
        <v>13</v>
      </c>
      <c r="J657" s="2" t="s">
        <v>12</v>
      </c>
      <c r="K657" s="2" t="s">
        <v>268</v>
      </c>
      <c r="L657" s="19">
        <v>41837.536620370367</v>
      </c>
      <c r="M657" s="2" t="s">
        <v>5154</v>
      </c>
      <c r="N657" s="2"/>
      <c r="O657" s="2"/>
      <c r="P657" s="2" t="s">
        <v>5151</v>
      </c>
    </row>
    <row r="658" spans="1:16" ht="75">
      <c r="A658" s="14">
        <v>4563</v>
      </c>
      <c r="B658" s="2" t="s">
        <v>8362</v>
      </c>
      <c r="C658" s="1" t="s">
        <v>8363</v>
      </c>
      <c r="D658" s="3" t="s">
        <v>716</v>
      </c>
      <c r="E658" s="4">
        <v>41837</v>
      </c>
      <c r="F658" s="3" t="s">
        <v>15</v>
      </c>
      <c r="G658" s="4">
        <v>41837</v>
      </c>
      <c r="H658" s="3" t="s">
        <v>11</v>
      </c>
      <c r="I658" s="2" t="s">
        <v>13</v>
      </c>
      <c r="J658" s="2" t="s">
        <v>12</v>
      </c>
      <c r="K658" s="2" t="s">
        <v>268</v>
      </c>
      <c r="L658" s="19">
        <v>41837.534236111111</v>
      </c>
      <c r="M658" s="2" t="s">
        <v>5151</v>
      </c>
      <c r="N658" s="2"/>
      <c r="O658" s="2"/>
      <c r="P658" s="2" t="s">
        <v>5151</v>
      </c>
    </row>
    <row r="659" spans="1:16" ht="45">
      <c r="A659" s="14">
        <v>4562</v>
      </c>
      <c r="B659" s="2" t="s">
        <v>8364</v>
      </c>
      <c r="C659" s="1" t="s">
        <v>8365</v>
      </c>
      <c r="D659" s="3" t="s">
        <v>1471</v>
      </c>
      <c r="E659" s="4">
        <v>41837</v>
      </c>
      <c r="F659" s="3" t="s">
        <v>15</v>
      </c>
      <c r="G659" s="4">
        <v>41837</v>
      </c>
      <c r="H659" s="3" t="s">
        <v>6735</v>
      </c>
      <c r="I659" s="2" t="s">
        <v>13</v>
      </c>
      <c r="J659" s="2" t="s">
        <v>12</v>
      </c>
      <c r="K659" s="2" t="s">
        <v>268</v>
      </c>
      <c r="L659" s="19">
        <v>41837.533310185187</v>
      </c>
      <c r="M659" s="2" t="s">
        <v>5151</v>
      </c>
      <c r="N659" s="2"/>
      <c r="O659" s="2"/>
      <c r="P659" s="2" t="s">
        <v>5151</v>
      </c>
    </row>
    <row r="660" spans="1:16" ht="30">
      <c r="A660" s="14">
        <v>4561</v>
      </c>
      <c r="B660" s="2" t="s">
        <v>8366</v>
      </c>
      <c r="C660" s="1" t="s">
        <v>8367</v>
      </c>
      <c r="D660" s="3" t="s">
        <v>555</v>
      </c>
      <c r="E660" s="4">
        <v>41837</v>
      </c>
      <c r="F660" s="3" t="s">
        <v>15</v>
      </c>
      <c r="G660" s="4">
        <v>41837</v>
      </c>
      <c r="H660" s="3" t="s">
        <v>6735</v>
      </c>
      <c r="I660" s="2" t="s">
        <v>13</v>
      </c>
      <c r="J660" s="2" t="s">
        <v>12</v>
      </c>
      <c r="K660" s="2" t="s">
        <v>268</v>
      </c>
      <c r="L660" s="19">
        <v>41837.520416666666</v>
      </c>
      <c r="M660" s="2" t="s">
        <v>5154</v>
      </c>
      <c r="N660" s="2"/>
      <c r="O660" s="2"/>
      <c r="P660" s="2" t="s">
        <v>5151</v>
      </c>
    </row>
    <row r="661" spans="1:16" ht="30">
      <c r="A661" s="14">
        <v>4560</v>
      </c>
      <c r="B661" s="2" t="s">
        <v>8368</v>
      </c>
      <c r="C661" s="1" t="s">
        <v>8369</v>
      </c>
      <c r="D661" s="3" t="s">
        <v>1071</v>
      </c>
      <c r="E661" s="4">
        <v>41837</v>
      </c>
      <c r="F661" s="3" t="s">
        <v>15</v>
      </c>
      <c r="G661" s="4"/>
      <c r="H661" s="3" t="s">
        <v>8217</v>
      </c>
      <c r="I661" s="2" t="s">
        <v>13</v>
      </c>
      <c r="J661" s="2" t="s">
        <v>12</v>
      </c>
      <c r="K661" s="2" t="s">
        <v>8286</v>
      </c>
      <c r="L661" s="19">
        <v>41838.594224537039</v>
      </c>
      <c r="M661" s="2" t="s">
        <v>5154</v>
      </c>
      <c r="N661" s="2"/>
      <c r="O661" s="2" t="s">
        <v>5153</v>
      </c>
      <c r="P661" s="2" t="s">
        <v>5151</v>
      </c>
    </row>
    <row r="662" spans="1:16" ht="30">
      <c r="A662" s="14">
        <v>4559</v>
      </c>
      <c r="B662" s="2" t="s">
        <v>8370</v>
      </c>
      <c r="C662" s="1" t="s">
        <v>5322</v>
      </c>
      <c r="D662" s="3" t="s">
        <v>497</v>
      </c>
      <c r="E662" s="4">
        <v>41837</v>
      </c>
      <c r="F662" s="3" t="s">
        <v>15</v>
      </c>
      <c r="G662" s="4">
        <v>41837</v>
      </c>
      <c r="H662" s="3" t="s">
        <v>6735</v>
      </c>
      <c r="I662" s="2" t="s">
        <v>13</v>
      </c>
      <c r="J662" s="2" t="s">
        <v>12</v>
      </c>
      <c r="K662" s="2" t="s">
        <v>268</v>
      </c>
      <c r="L662" s="19">
        <v>41837.505532407406</v>
      </c>
      <c r="M662" s="2" t="s">
        <v>5154</v>
      </c>
      <c r="N662" s="2"/>
      <c r="O662" s="2"/>
      <c r="P662" s="2" t="s">
        <v>5151</v>
      </c>
    </row>
    <row r="663" spans="1:16" ht="30">
      <c r="A663" s="14">
        <v>4558</v>
      </c>
      <c r="B663" s="2" t="s">
        <v>1977</v>
      </c>
      <c r="C663" s="1" t="s">
        <v>8371</v>
      </c>
      <c r="D663" s="3" t="s">
        <v>224</v>
      </c>
      <c r="E663" s="4">
        <v>41837</v>
      </c>
      <c r="F663" s="3" t="s">
        <v>15</v>
      </c>
      <c r="G663" s="4">
        <v>41837</v>
      </c>
      <c r="H663" s="3" t="s">
        <v>6735</v>
      </c>
      <c r="I663" s="2" t="s">
        <v>13</v>
      </c>
      <c r="J663" s="2" t="s">
        <v>12</v>
      </c>
      <c r="K663" s="2" t="s">
        <v>268</v>
      </c>
      <c r="L663" s="19">
        <v>41837.487025462964</v>
      </c>
      <c r="M663" s="2" t="s">
        <v>5154</v>
      </c>
      <c r="N663" s="2"/>
      <c r="O663" s="2"/>
      <c r="P663" s="2" t="s">
        <v>5151</v>
      </c>
    </row>
    <row r="664" spans="1:16" ht="30">
      <c r="A664" s="14">
        <v>4557</v>
      </c>
      <c r="B664" s="2" t="s">
        <v>8372</v>
      </c>
      <c r="C664" s="1" t="s">
        <v>8373</v>
      </c>
      <c r="D664" s="3" t="s">
        <v>87</v>
      </c>
      <c r="E664" s="4">
        <v>41837</v>
      </c>
      <c r="F664" s="3" t="s">
        <v>15</v>
      </c>
      <c r="G664" s="4">
        <v>41837</v>
      </c>
      <c r="H664" s="3" t="s">
        <v>204</v>
      </c>
      <c r="I664" s="2" t="s">
        <v>13</v>
      </c>
      <c r="J664" s="2" t="s">
        <v>12</v>
      </c>
      <c r="K664" s="2" t="s">
        <v>268</v>
      </c>
      <c r="L664" s="19">
        <v>41837.455208333333</v>
      </c>
      <c r="M664" s="2" t="s">
        <v>5154</v>
      </c>
      <c r="N664" s="2"/>
      <c r="O664" s="2"/>
      <c r="P664" s="2" t="s">
        <v>5151</v>
      </c>
    </row>
    <row r="665" spans="1:16" ht="255">
      <c r="A665" s="14">
        <v>4556</v>
      </c>
      <c r="B665" s="2" t="s">
        <v>8374</v>
      </c>
      <c r="C665" s="1" t="s">
        <v>8375</v>
      </c>
      <c r="D665" s="3" t="s">
        <v>2031</v>
      </c>
      <c r="E665" s="4">
        <v>41831</v>
      </c>
      <c r="F665" s="3" t="s">
        <v>15</v>
      </c>
      <c r="G665" s="4"/>
      <c r="H665" s="3" t="s">
        <v>8217</v>
      </c>
      <c r="I665" s="2" t="s">
        <v>13</v>
      </c>
      <c r="J665" s="2" t="s">
        <v>12</v>
      </c>
      <c r="K665" s="2" t="s">
        <v>8286</v>
      </c>
      <c r="L665" s="19">
        <v>41837.487893518519</v>
      </c>
      <c r="M665" s="2" t="s">
        <v>5154</v>
      </c>
      <c r="N665" s="2"/>
      <c r="O665" s="2"/>
      <c r="P665" s="2" t="s">
        <v>5151</v>
      </c>
    </row>
    <row r="666" spans="1:16" ht="45">
      <c r="A666" s="14">
        <v>4555</v>
      </c>
      <c r="B666" s="2" t="s">
        <v>8376</v>
      </c>
      <c r="C666" s="1" t="s">
        <v>8377</v>
      </c>
      <c r="D666" s="3" t="s">
        <v>389</v>
      </c>
      <c r="E666" s="4">
        <v>41831</v>
      </c>
      <c r="F666" s="3" t="s">
        <v>15</v>
      </c>
      <c r="G666" s="4">
        <v>41831</v>
      </c>
      <c r="H666" s="3" t="s">
        <v>29</v>
      </c>
      <c r="I666" s="2" t="s">
        <v>13</v>
      </c>
      <c r="J666" s="2" t="s">
        <v>12</v>
      </c>
      <c r="K666" s="2" t="s">
        <v>268</v>
      </c>
      <c r="L666" s="19">
        <v>41831.43472222222</v>
      </c>
      <c r="M666" s="2" t="s">
        <v>5154</v>
      </c>
      <c r="N666" s="2"/>
      <c r="O666" s="2"/>
      <c r="P666" s="2" t="s">
        <v>5151</v>
      </c>
    </row>
    <row r="667" spans="1:16" ht="30">
      <c r="A667" s="14">
        <v>4554</v>
      </c>
      <c r="B667" s="2" t="s">
        <v>8378</v>
      </c>
      <c r="C667" s="1" t="s">
        <v>8379</v>
      </c>
      <c r="D667" s="3" t="s">
        <v>6512</v>
      </c>
      <c r="E667" s="4">
        <v>41831</v>
      </c>
      <c r="F667" s="3" t="s">
        <v>15</v>
      </c>
      <c r="G667" s="4">
        <v>41831</v>
      </c>
      <c r="H667" s="3" t="s">
        <v>56</v>
      </c>
      <c r="I667" s="2" t="s">
        <v>13</v>
      </c>
      <c r="J667" s="2" t="s">
        <v>12</v>
      </c>
      <c r="K667" s="2" t="s">
        <v>268</v>
      </c>
      <c r="L667" s="19">
        <v>41837.487337962964</v>
      </c>
      <c r="M667" s="2" t="s">
        <v>5154</v>
      </c>
      <c r="N667" s="2"/>
      <c r="O667" s="2"/>
      <c r="P667" s="2" t="s">
        <v>5151</v>
      </c>
    </row>
    <row r="668" spans="1:16" ht="120">
      <c r="A668" s="14">
        <v>4553</v>
      </c>
      <c r="B668" s="2" t="s">
        <v>8380</v>
      </c>
      <c r="C668" s="1" t="s">
        <v>8381</v>
      </c>
      <c r="D668" s="3" t="s">
        <v>149</v>
      </c>
      <c r="E668" s="4">
        <v>41831</v>
      </c>
      <c r="F668" s="3" t="s">
        <v>15</v>
      </c>
      <c r="G668" s="4"/>
      <c r="H668" s="3" t="s">
        <v>8217</v>
      </c>
      <c r="I668" s="2" t="s">
        <v>13</v>
      </c>
      <c r="J668" s="2" t="s">
        <v>12</v>
      </c>
      <c r="K668" s="2" t="s">
        <v>8286</v>
      </c>
      <c r="L668" s="19">
        <v>41837.488055555557</v>
      </c>
      <c r="M668" s="2" t="s">
        <v>5154</v>
      </c>
      <c r="N668" s="2"/>
      <c r="O668" s="2"/>
      <c r="P668" s="2" t="s">
        <v>5151</v>
      </c>
    </row>
    <row r="669" spans="1:16" ht="45">
      <c r="A669" s="14">
        <v>4552</v>
      </c>
      <c r="B669" s="2" t="s">
        <v>8382</v>
      </c>
      <c r="C669" s="1" t="s">
        <v>8383</v>
      </c>
      <c r="D669" s="3" t="s">
        <v>104</v>
      </c>
      <c r="E669" s="4">
        <v>41831</v>
      </c>
      <c r="F669" s="3" t="s">
        <v>15</v>
      </c>
      <c r="G669" s="4">
        <v>41831</v>
      </c>
      <c r="H669" s="3" t="s">
        <v>6735</v>
      </c>
      <c r="I669" s="2" t="s">
        <v>13</v>
      </c>
      <c r="J669" s="2" t="s">
        <v>12</v>
      </c>
      <c r="K669" s="2" t="s">
        <v>268</v>
      </c>
      <c r="L669" s="19">
        <v>41831.424618055556</v>
      </c>
      <c r="M669" s="2" t="s">
        <v>5154</v>
      </c>
      <c r="N669" s="2"/>
      <c r="O669" s="2"/>
      <c r="P669" s="2" t="s">
        <v>5151</v>
      </c>
    </row>
    <row r="670" spans="1:16" ht="30">
      <c r="A670" s="14">
        <v>4551</v>
      </c>
      <c r="B670" s="2" t="s">
        <v>8384</v>
      </c>
      <c r="C670" s="1" t="s">
        <v>8385</v>
      </c>
      <c r="D670" s="3" t="s">
        <v>543</v>
      </c>
      <c r="E670" s="4">
        <v>41831</v>
      </c>
      <c r="F670" s="3" t="s">
        <v>15</v>
      </c>
      <c r="G670" s="4">
        <v>41831</v>
      </c>
      <c r="H670" s="3" t="s">
        <v>6735</v>
      </c>
      <c r="I670" s="2" t="s">
        <v>13</v>
      </c>
      <c r="J670" s="2" t="s">
        <v>12</v>
      </c>
      <c r="K670" s="2" t="s">
        <v>268</v>
      </c>
      <c r="L670" s="19">
        <v>41831.419965277775</v>
      </c>
      <c r="M670" s="2" t="s">
        <v>5154</v>
      </c>
      <c r="N670" s="2"/>
      <c r="O670" s="2"/>
      <c r="P670" s="2" t="s">
        <v>5151</v>
      </c>
    </row>
    <row r="671" spans="1:16" ht="45">
      <c r="A671" s="14">
        <v>4550</v>
      </c>
      <c r="B671" s="2" t="s">
        <v>8386</v>
      </c>
      <c r="C671" s="1" t="s">
        <v>8387</v>
      </c>
      <c r="D671" s="3" t="s">
        <v>3420</v>
      </c>
      <c r="E671" s="4">
        <v>41831</v>
      </c>
      <c r="F671" s="3" t="s">
        <v>15</v>
      </c>
      <c r="G671" s="4">
        <v>41831</v>
      </c>
      <c r="H671" s="3" t="s">
        <v>6735</v>
      </c>
      <c r="I671" s="2" t="s">
        <v>13</v>
      </c>
      <c r="J671" s="2" t="s">
        <v>12</v>
      </c>
      <c r="K671" s="2" t="s">
        <v>268</v>
      </c>
      <c r="L671" s="19">
        <v>41831.415046296293</v>
      </c>
      <c r="M671" s="2" t="s">
        <v>5151</v>
      </c>
      <c r="N671" s="2"/>
      <c r="O671" s="2"/>
      <c r="P671" s="2" t="s">
        <v>5151</v>
      </c>
    </row>
    <row r="672" spans="1:16" ht="30">
      <c r="A672" s="14">
        <v>4549</v>
      </c>
      <c r="B672" s="2" t="s">
        <v>2299</v>
      </c>
      <c r="C672" s="1" t="s">
        <v>8388</v>
      </c>
      <c r="D672" s="3" t="s">
        <v>2073</v>
      </c>
      <c r="E672" s="4">
        <v>41831</v>
      </c>
      <c r="F672" s="3" t="s">
        <v>15</v>
      </c>
      <c r="G672" s="4">
        <v>41831</v>
      </c>
      <c r="H672" s="3" t="s">
        <v>6735</v>
      </c>
      <c r="I672" s="2" t="s">
        <v>13</v>
      </c>
      <c r="J672" s="2" t="s">
        <v>12</v>
      </c>
      <c r="K672" s="2" t="s">
        <v>268</v>
      </c>
      <c r="L672" s="19">
        <v>41831.404861111114</v>
      </c>
      <c r="M672" s="2" t="s">
        <v>5154</v>
      </c>
      <c r="N672" s="2"/>
      <c r="O672" s="2"/>
      <c r="P672" s="2" t="s">
        <v>5151</v>
      </c>
    </row>
    <row r="673" spans="1:16" ht="120">
      <c r="A673" s="14">
        <v>4548</v>
      </c>
      <c r="B673" s="2" t="s">
        <v>8389</v>
      </c>
      <c r="C673" s="1" t="s">
        <v>8390</v>
      </c>
      <c r="D673" s="3" t="s">
        <v>149</v>
      </c>
      <c r="E673" s="4">
        <v>41831</v>
      </c>
      <c r="F673" s="3" t="s">
        <v>15</v>
      </c>
      <c r="G673" s="4"/>
      <c r="H673" s="3" t="s">
        <v>8217</v>
      </c>
      <c r="I673" s="2" t="s">
        <v>13</v>
      </c>
      <c r="J673" s="2" t="s">
        <v>12</v>
      </c>
      <c r="K673" s="2" t="s">
        <v>8286</v>
      </c>
      <c r="L673" s="19">
        <v>41837.488263888888</v>
      </c>
      <c r="M673" s="2" t="s">
        <v>5154</v>
      </c>
      <c r="N673" s="2"/>
      <c r="O673" s="2"/>
      <c r="P673" s="2" t="s">
        <v>5151</v>
      </c>
    </row>
    <row r="674" spans="1:16" ht="45">
      <c r="A674" s="14">
        <v>4547</v>
      </c>
      <c r="B674" s="2" t="s">
        <v>6702</v>
      </c>
      <c r="C674" s="1" t="s">
        <v>8391</v>
      </c>
      <c r="D674" s="3" t="s">
        <v>1709</v>
      </c>
      <c r="E674" s="4">
        <v>41830</v>
      </c>
      <c r="F674" s="3" t="s">
        <v>15</v>
      </c>
      <c r="G674" s="4">
        <v>41830</v>
      </c>
      <c r="H674" s="3" t="s">
        <v>6735</v>
      </c>
      <c r="I674" s="2" t="s">
        <v>13</v>
      </c>
      <c r="J674" s="2" t="s">
        <v>12</v>
      </c>
      <c r="K674" s="2" t="s">
        <v>268</v>
      </c>
      <c r="L674" s="19">
        <v>41830.765601851854</v>
      </c>
      <c r="M674" s="2" t="s">
        <v>5154</v>
      </c>
      <c r="N674" s="2"/>
      <c r="O674" s="2"/>
      <c r="P674" s="2" t="s">
        <v>5154</v>
      </c>
    </row>
    <row r="675" spans="1:16" ht="75">
      <c r="A675" s="14">
        <v>4546</v>
      </c>
      <c r="B675" s="2" t="s">
        <v>8392</v>
      </c>
      <c r="C675" s="1" t="s">
        <v>8393</v>
      </c>
      <c r="D675" s="3" t="s">
        <v>149</v>
      </c>
      <c r="E675" s="4">
        <v>41830</v>
      </c>
      <c r="F675" s="3" t="s">
        <v>15</v>
      </c>
      <c r="G675" s="4"/>
      <c r="H675" s="3" t="s">
        <v>8217</v>
      </c>
      <c r="I675" s="2" t="s">
        <v>13</v>
      </c>
      <c r="J675" s="2" t="s">
        <v>12</v>
      </c>
      <c r="K675" s="2" t="s">
        <v>8286</v>
      </c>
      <c r="L675" s="19">
        <v>41831.430636574078</v>
      </c>
      <c r="M675" s="2" t="s">
        <v>5154</v>
      </c>
      <c r="N675" s="2"/>
      <c r="O675" s="2"/>
      <c r="P675" s="2" t="s">
        <v>5151</v>
      </c>
    </row>
    <row r="676" spans="1:16">
      <c r="A676" s="14">
        <v>4545</v>
      </c>
      <c r="B676" s="2" t="s">
        <v>8394</v>
      </c>
      <c r="C676" s="1" t="s">
        <v>8395</v>
      </c>
      <c r="D676" s="3" t="s">
        <v>98</v>
      </c>
      <c r="E676" s="4">
        <v>41830</v>
      </c>
      <c r="F676" s="3" t="s">
        <v>15</v>
      </c>
      <c r="G676" s="4">
        <v>41830</v>
      </c>
      <c r="H676" s="3" t="s">
        <v>6735</v>
      </c>
      <c r="I676" s="2" t="s">
        <v>13</v>
      </c>
      <c r="J676" s="2" t="s">
        <v>12</v>
      </c>
      <c r="K676" s="2" t="s">
        <v>268</v>
      </c>
      <c r="L676" s="19">
        <v>41830.517650462964</v>
      </c>
      <c r="M676" s="2" t="s">
        <v>5154</v>
      </c>
      <c r="N676" s="2"/>
      <c r="O676" s="2"/>
      <c r="P676" s="2" t="s">
        <v>5151</v>
      </c>
    </row>
    <row r="677" spans="1:16" ht="30">
      <c r="A677" s="14">
        <v>4544</v>
      </c>
      <c r="B677" s="2" t="s">
        <v>8396</v>
      </c>
      <c r="C677" s="1" t="s">
        <v>8397</v>
      </c>
      <c r="D677" s="3" t="s">
        <v>1516</v>
      </c>
      <c r="E677" s="4">
        <v>41829</v>
      </c>
      <c r="F677" s="3" t="s">
        <v>15</v>
      </c>
      <c r="G677" s="4">
        <v>41829</v>
      </c>
      <c r="H677" s="3" t="s">
        <v>6735</v>
      </c>
      <c r="I677" s="2" t="s">
        <v>13</v>
      </c>
      <c r="J677" s="2" t="s">
        <v>12</v>
      </c>
      <c r="K677" s="2" t="s">
        <v>268</v>
      </c>
      <c r="L677" s="19">
        <v>41829.737488425926</v>
      </c>
      <c r="M677" s="2" t="s">
        <v>5154</v>
      </c>
      <c r="N677" s="2"/>
      <c r="O677" s="2"/>
      <c r="P677" s="2" t="s">
        <v>5151</v>
      </c>
    </row>
    <row r="678" spans="1:16" ht="60">
      <c r="A678" s="14">
        <v>4543</v>
      </c>
      <c r="B678" s="2" t="s">
        <v>8320</v>
      </c>
      <c r="C678" s="1" t="s">
        <v>8398</v>
      </c>
      <c r="D678" s="3" t="s">
        <v>465</v>
      </c>
      <c r="E678" s="4">
        <v>41829</v>
      </c>
      <c r="F678" s="3" t="s">
        <v>15</v>
      </c>
      <c r="G678" s="4">
        <v>41829</v>
      </c>
      <c r="H678" s="3" t="s">
        <v>51</v>
      </c>
      <c r="I678" s="2" t="s">
        <v>13</v>
      </c>
      <c r="J678" s="2" t="s">
        <v>12</v>
      </c>
      <c r="K678" s="2" t="s">
        <v>268</v>
      </c>
      <c r="L678" s="19">
        <v>41829.714988425927</v>
      </c>
      <c r="M678" s="2" t="s">
        <v>5151</v>
      </c>
      <c r="N678" s="2"/>
      <c r="O678" s="2"/>
      <c r="P678" s="2" t="s">
        <v>5151</v>
      </c>
    </row>
    <row r="679" spans="1:16" ht="30">
      <c r="A679" s="14">
        <v>4542</v>
      </c>
      <c r="B679" s="2" t="s">
        <v>8399</v>
      </c>
      <c r="C679" s="1" t="s">
        <v>8400</v>
      </c>
      <c r="D679" s="3" t="s">
        <v>84</v>
      </c>
      <c r="E679" s="4">
        <v>41829</v>
      </c>
      <c r="F679" s="3" t="s">
        <v>15</v>
      </c>
      <c r="G679" s="4">
        <v>41829</v>
      </c>
      <c r="H679" s="3" t="s">
        <v>6735</v>
      </c>
      <c r="I679" s="2" t="s">
        <v>13</v>
      </c>
      <c r="J679" s="2" t="s">
        <v>12</v>
      </c>
      <c r="K679" s="2" t="s">
        <v>268</v>
      </c>
      <c r="L679" s="19">
        <v>41829.645532407405</v>
      </c>
      <c r="M679" s="2" t="s">
        <v>5154</v>
      </c>
      <c r="N679" s="2"/>
      <c r="O679" s="2"/>
      <c r="P679" s="2" t="s">
        <v>5151</v>
      </c>
    </row>
    <row r="680" spans="1:16" ht="30">
      <c r="A680" s="14">
        <v>4541</v>
      </c>
      <c r="B680" s="2" t="s">
        <v>8287</v>
      </c>
      <c r="C680" s="1" t="s">
        <v>8288</v>
      </c>
      <c r="D680" s="3" t="s">
        <v>84</v>
      </c>
      <c r="E680" s="4">
        <v>41829</v>
      </c>
      <c r="F680" s="3" t="s">
        <v>15</v>
      </c>
      <c r="G680" s="4">
        <v>41829</v>
      </c>
      <c r="H680" s="3" t="s">
        <v>40</v>
      </c>
      <c r="I680" s="2" t="s">
        <v>13</v>
      </c>
      <c r="J680" s="2" t="s">
        <v>12</v>
      </c>
      <c r="K680" s="2" t="s">
        <v>268</v>
      </c>
      <c r="L680" s="19">
        <v>41845.368368055555</v>
      </c>
      <c r="M680" s="2" t="s">
        <v>5154</v>
      </c>
      <c r="N680" s="2"/>
      <c r="O680" s="2" t="s">
        <v>5153</v>
      </c>
      <c r="P680" s="2" t="s">
        <v>5151</v>
      </c>
    </row>
    <row r="681" spans="1:16" ht="60">
      <c r="A681" s="14">
        <v>4540</v>
      </c>
      <c r="B681" s="2" t="s">
        <v>8289</v>
      </c>
      <c r="C681" s="1" t="s">
        <v>8290</v>
      </c>
      <c r="D681" s="3" t="s">
        <v>87</v>
      </c>
      <c r="E681" s="4">
        <v>41829</v>
      </c>
      <c r="F681" s="3" t="s">
        <v>15</v>
      </c>
      <c r="G681" s="4">
        <v>41829</v>
      </c>
      <c r="H681" s="3" t="s">
        <v>6735</v>
      </c>
      <c r="I681" s="2" t="s">
        <v>13</v>
      </c>
      <c r="J681" s="2" t="s">
        <v>12</v>
      </c>
      <c r="K681" s="2" t="s">
        <v>268</v>
      </c>
      <c r="L681" s="19">
        <v>41829.582430555558</v>
      </c>
      <c r="M681" s="2" t="s">
        <v>5154</v>
      </c>
      <c r="N681" s="2"/>
      <c r="O681" s="2"/>
      <c r="P681" s="2" t="s">
        <v>5151</v>
      </c>
    </row>
    <row r="682" spans="1:16" ht="45">
      <c r="A682" s="14">
        <v>4539</v>
      </c>
      <c r="B682" s="2" t="s">
        <v>8291</v>
      </c>
      <c r="C682" s="1" t="s">
        <v>8292</v>
      </c>
      <c r="D682" s="3" t="s">
        <v>84</v>
      </c>
      <c r="E682" s="4">
        <v>41829</v>
      </c>
      <c r="F682" s="3" t="s">
        <v>15</v>
      </c>
      <c r="G682" s="4">
        <v>41829</v>
      </c>
      <c r="H682" s="3" t="s">
        <v>40</v>
      </c>
      <c r="I682" s="2" t="s">
        <v>13</v>
      </c>
      <c r="J682" s="2" t="s">
        <v>12</v>
      </c>
      <c r="K682" s="2" t="s">
        <v>268</v>
      </c>
      <c r="L682" s="19">
        <v>41855.54383101852</v>
      </c>
      <c r="M682" s="2" t="s">
        <v>5154</v>
      </c>
      <c r="N682" s="2"/>
      <c r="O682" s="2" t="s">
        <v>5153</v>
      </c>
      <c r="P682" s="2" t="s">
        <v>5151</v>
      </c>
    </row>
    <row r="683" spans="1:16" ht="30">
      <c r="A683" s="14">
        <v>4538</v>
      </c>
      <c r="B683" s="2" t="s">
        <v>3824</v>
      </c>
      <c r="C683" s="1" t="s">
        <v>8293</v>
      </c>
      <c r="D683" s="3" t="s">
        <v>7327</v>
      </c>
      <c r="E683" s="4">
        <v>41829</v>
      </c>
      <c r="F683" s="3" t="s">
        <v>15</v>
      </c>
      <c r="G683" s="4">
        <v>41829</v>
      </c>
      <c r="H683" s="3" t="s">
        <v>6735</v>
      </c>
      <c r="I683" s="2" t="s">
        <v>13</v>
      </c>
      <c r="J683" s="2" t="s">
        <v>12</v>
      </c>
      <c r="K683" s="2" t="s">
        <v>268</v>
      </c>
      <c r="L683" s="19">
        <v>41829.559884259259</v>
      </c>
      <c r="M683" s="2" t="s">
        <v>5154</v>
      </c>
      <c r="N683" s="2"/>
      <c r="O683" s="2"/>
      <c r="P683" s="2" t="s">
        <v>5151</v>
      </c>
    </row>
    <row r="684" spans="1:16" ht="45">
      <c r="A684" s="14">
        <v>4537</v>
      </c>
      <c r="B684" s="2" t="s">
        <v>8294</v>
      </c>
      <c r="C684" s="1" t="s">
        <v>8295</v>
      </c>
      <c r="D684" s="3" t="s">
        <v>950</v>
      </c>
      <c r="E684" s="4">
        <v>41829</v>
      </c>
      <c r="F684" s="3" t="s">
        <v>15</v>
      </c>
      <c r="G684" s="4">
        <v>41829</v>
      </c>
      <c r="H684" s="3" t="s">
        <v>40</v>
      </c>
      <c r="I684" s="2" t="s">
        <v>13</v>
      </c>
      <c r="J684" s="2" t="s">
        <v>12</v>
      </c>
      <c r="K684" s="2" t="s">
        <v>268</v>
      </c>
      <c r="L684" s="19">
        <v>41829.557928240742</v>
      </c>
      <c r="M684" s="2" t="s">
        <v>5151</v>
      </c>
      <c r="N684" s="2"/>
      <c r="O684" s="2"/>
      <c r="P684" s="2" t="s">
        <v>5151</v>
      </c>
    </row>
    <row r="685" spans="1:16" ht="90">
      <c r="A685" s="14">
        <v>4536</v>
      </c>
      <c r="B685" s="2" t="s">
        <v>8296</v>
      </c>
      <c r="C685" s="1" t="s">
        <v>8297</v>
      </c>
      <c r="D685" s="3" t="s">
        <v>1279</v>
      </c>
      <c r="E685" s="4">
        <v>41829</v>
      </c>
      <c r="F685" s="3" t="s">
        <v>15</v>
      </c>
      <c r="G685" s="4">
        <v>41829</v>
      </c>
      <c r="H685" s="3" t="s">
        <v>29</v>
      </c>
      <c r="I685" s="2" t="s">
        <v>13</v>
      </c>
      <c r="J685" s="2" t="s">
        <v>12</v>
      </c>
      <c r="K685" s="2" t="s">
        <v>268</v>
      </c>
      <c r="L685" s="19">
        <v>41829.555023148147</v>
      </c>
      <c r="M685" s="2" t="s">
        <v>5151</v>
      </c>
      <c r="N685" s="2"/>
      <c r="O685" s="2"/>
      <c r="P685" s="2" t="s">
        <v>5151</v>
      </c>
    </row>
    <row r="686" spans="1:16">
      <c r="A686" s="14">
        <v>4535</v>
      </c>
      <c r="B686" s="2" t="s">
        <v>8298</v>
      </c>
      <c r="C686" s="1" t="s">
        <v>8299</v>
      </c>
      <c r="D686" s="3" t="s">
        <v>746</v>
      </c>
      <c r="E686" s="4">
        <v>41829</v>
      </c>
      <c r="F686" s="3" t="s">
        <v>15</v>
      </c>
      <c r="G686" s="4">
        <v>41829</v>
      </c>
      <c r="H686" s="3" t="s">
        <v>6735</v>
      </c>
      <c r="I686" s="2" t="s">
        <v>13</v>
      </c>
      <c r="J686" s="2" t="s">
        <v>12</v>
      </c>
      <c r="K686" s="2" t="s">
        <v>268</v>
      </c>
      <c r="L686" s="19">
        <v>41829.444641203707</v>
      </c>
      <c r="M686" s="2" t="s">
        <v>5151</v>
      </c>
      <c r="N686" s="2"/>
      <c r="O686" s="2"/>
      <c r="P686" s="2" t="s">
        <v>5151</v>
      </c>
    </row>
    <row r="687" spans="1:16">
      <c r="A687" s="14">
        <v>4534</v>
      </c>
      <c r="B687" s="2" t="s">
        <v>6121</v>
      </c>
      <c r="C687" s="1" t="s">
        <v>8301</v>
      </c>
      <c r="D687" s="3" t="s">
        <v>8300</v>
      </c>
      <c r="E687" s="4">
        <v>41829</v>
      </c>
      <c r="F687" s="3" t="s">
        <v>15</v>
      </c>
      <c r="G687" s="4">
        <v>41829</v>
      </c>
      <c r="H687" s="3" t="s">
        <v>40</v>
      </c>
      <c r="I687" s="2" t="s">
        <v>13</v>
      </c>
      <c r="J687" s="2" t="s">
        <v>12</v>
      </c>
      <c r="K687" s="2" t="s">
        <v>268</v>
      </c>
      <c r="L687" s="19">
        <v>41829.441666666666</v>
      </c>
      <c r="M687" s="2" t="s">
        <v>5154</v>
      </c>
      <c r="N687" s="2"/>
      <c r="O687" s="2"/>
      <c r="P687" s="2" t="s">
        <v>5151</v>
      </c>
    </row>
    <row r="688" spans="1:16" ht="30">
      <c r="A688" s="14">
        <v>4533</v>
      </c>
      <c r="B688" s="2" t="s">
        <v>8302</v>
      </c>
      <c r="C688" s="1" t="s">
        <v>8303</v>
      </c>
      <c r="D688" s="3" t="s">
        <v>84</v>
      </c>
      <c r="E688" s="4">
        <v>41829</v>
      </c>
      <c r="F688" s="3" t="s">
        <v>15</v>
      </c>
      <c r="G688" s="4">
        <v>41829</v>
      </c>
      <c r="H688" s="3" t="s">
        <v>40</v>
      </c>
      <c r="I688" s="2" t="s">
        <v>13</v>
      </c>
      <c r="J688" s="2" t="s">
        <v>12</v>
      </c>
      <c r="K688" s="2" t="s">
        <v>268</v>
      </c>
      <c r="L688" s="19">
        <v>41845.363402777781</v>
      </c>
      <c r="M688" s="2" t="s">
        <v>5154</v>
      </c>
      <c r="N688" s="2"/>
      <c r="O688" s="2" t="s">
        <v>5153</v>
      </c>
      <c r="P688" s="2" t="s">
        <v>5151</v>
      </c>
    </row>
    <row r="689" spans="1:16" ht="45">
      <c r="A689" s="14">
        <v>4532</v>
      </c>
      <c r="B689" s="2" t="s">
        <v>8304</v>
      </c>
      <c r="C689" s="1" t="s">
        <v>8305</v>
      </c>
      <c r="D689" s="3" t="s">
        <v>84</v>
      </c>
      <c r="E689" s="4">
        <v>41827</v>
      </c>
      <c r="F689" s="3" t="s">
        <v>15</v>
      </c>
      <c r="G689" s="4">
        <v>41827</v>
      </c>
      <c r="H689" s="3" t="s">
        <v>40</v>
      </c>
      <c r="I689" s="2" t="s">
        <v>13</v>
      </c>
      <c r="J689" s="2" t="s">
        <v>12</v>
      </c>
      <c r="K689" s="2" t="s">
        <v>268</v>
      </c>
      <c r="L689" s="19">
        <v>41829.422511574077</v>
      </c>
      <c r="M689" s="2" t="s">
        <v>5154</v>
      </c>
      <c r="N689" s="2"/>
      <c r="O689" s="2"/>
      <c r="P689" s="2" t="s">
        <v>5151</v>
      </c>
    </row>
    <row r="690" spans="1:16" ht="45">
      <c r="A690" s="14">
        <v>4531</v>
      </c>
      <c r="B690" s="2" t="s">
        <v>8306</v>
      </c>
      <c r="C690" s="1" t="s">
        <v>8307</v>
      </c>
      <c r="D690" s="3" t="s">
        <v>377</v>
      </c>
      <c r="E690" s="4">
        <v>41829</v>
      </c>
      <c r="F690" s="3" t="s">
        <v>15</v>
      </c>
      <c r="G690" s="4">
        <v>41829</v>
      </c>
      <c r="H690" s="3" t="s">
        <v>40</v>
      </c>
      <c r="I690" s="2" t="s">
        <v>13</v>
      </c>
      <c r="J690" s="2" t="s">
        <v>12</v>
      </c>
      <c r="K690" s="2" t="s">
        <v>268</v>
      </c>
      <c r="L690" s="19">
        <v>41829.403657407405</v>
      </c>
      <c r="M690" s="2" t="s">
        <v>5154</v>
      </c>
      <c r="N690" s="2"/>
      <c r="O690" s="2"/>
      <c r="P690" s="2" t="s">
        <v>5151</v>
      </c>
    </row>
    <row r="691" spans="1:16">
      <c r="A691" s="14">
        <v>4530</v>
      </c>
      <c r="B691" s="2" t="s">
        <v>2684</v>
      </c>
      <c r="C691" s="1" t="s">
        <v>8309</v>
      </c>
      <c r="D691" s="3" t="s">
        <v>8308</v>
      </c>
      <c r="E691" s="4">
        <v>41829</v>
      </c>
      <c r="F691" s="3" t="s">
        <v>15</v>
      </c>
      <c r="G691" s="4">
        <v>41829</v>
      </c>
      <c r="H691" s="3" t="s">
        <v>51</v>
      </c>
      <c r="I691" s="2" t="s">
        <v>13</v>
      </c>
      <c r="J691" s="2" t="s">
        <v>12</v>
      </c>
      <c r="K691" s="2" t="s">
        <v>268</v>
      </c>
      <c r="L691" s="19">
        <v>41829.391643518517</v>
      </c>
      <c r="M691" s="2" t="s">
        <v>5154</v>
      </c>
      <c r="N691" s="2"/>
      <c r="O691" s="2"/>
      <c r="P691" s="2" t="s">
        <v>5151</v>
      </c>
    </row>
    <row r="692" spans="1:16">
      <c r="A692" s="14">
        <v>4529</v>
      </c>
      <c r="B692" s="2" t="s">
        <v>3824</v>
      </c>
      <c r="C692" s="1" t="s">
        <v>8310</v>
      </c>
      <c r="D692" s="3" t="s">
        <v>430</v>
      </c>
      <c r="E692" s="4">
        <v>41828</v>
      </c>
      <c r="F692" s="3" t="s">
        <v>15</v>
      </c>
      <c r="G692" s="4">
        <v>41828</v>
      </c>
      <c r="H692" s="3" t="s">
        <v>6735</v>
      </c>
      <c r="I692" s="2" t="s">
        <v>13</v>
      </c>
      <c r="J692" s="2" t="s">
        <v>12</v>
      </c>
      <c r="K692" s="2" t="s">
        <v>268</v>
      </c>
      <c r="L692" s="19">
        <v>41829.378171296295</v>
      </c>
      <c r="M692" s="2" t="s">
        <v>5154</v>
      </c>
      <c r="N692" s="2"/>
      <c r="O692" s="2"/>
      <c r="P692" s="2" t="s">
        <v>5151</v>
      </c>
    </row>
    <row r="693" spans="1:16" ht="30">
      <c r="A693" s="14">
        <v>4528</v>
      </c>
      <c r="B693" s="2" t="s">
        <v>5493</v>
      </c>
      <c r="C693" s="1" t="s">
        <v>8311</v>
      </c>
      <c r="D693" s="3" t="s">
        <v>1054</v>
      </c>
      <c r="E693" s="4">
        <v>41828</v>
      </c>
      <c r="F693" s="3" t="s">
        <v>15</v>
      </c>
      <c r="G693" s="4">
        <v>41828</v>
      </c>
      <c r="H693" s="3" t="s">
        <v>6735</v>
      </c>
      <c r="I693" s="2" t="s">
        <v>13</v>
      </c>
      <c r="J693" s="2" t="s">
        <v>12</v>
      </c>
      <c r="K693" s="2" t="s">
        <v>268</v>
      </c>
      <c r="L693" s="19">
        <v>41829.371006944442</v>
      </c>
      <c r="M693" s="2" t="s">
        <v>5154</v>
      </c>
      <c r="N693" s="2"/>
      <c r="O693" s="2"/>
      <c r="P693" s="2" t="s">
        <v>5154</v>
      </c>
    </row>
    <row r="694" spans="1:16" ht="30">
      <c r="A694" s="14">
        <v>4527</v>
      </c>
      <c r="B694" s="2" t="s">
        <v>2194</v>
      </c>
      <c r="C694" s="1" t="s">
        <v>8312</v>
      </c>
      <c r="D694" s="3" t="s">
        <v>332</v>
      </c>
      <c r="E694" s="4">
        <v>41829</v>
      </c>
      <c r="F694" s="3" t="s">
        <v>15</v>
      </c>
      <c r="G694" s="4">
        <v>41829</v>
      </c>
      <c r="H694" s="3" t="s">
        <v>6735</v>
      </c>
      <c r="I694" s="2" t="s">
        <v>13</v>
      </c>
      <c r="J694" s="2" t="s">
        <v>12</v>
      </c>
      <c r="K694" s="2" t="s">
        <v>268</v>
      </c>
      <c r="L694" s="19">
        <v>41829.369016203702</v>
      </c>
      <c r="M694" s="2" t="s">
        <v>5154</v>
      </c>
      <c r="N694" s="2"/>
      <c r="O694" s="2"/>
      <c r="P694" s="2" t="s">
        <v>5151</v>
      </c>
    </row>
    <row r="695" spans="1:16">
      <c r="A695" s="14">
        <v>4526</v>
      </c>
      <c r="B695" s="2" t="s">
        <v>8313</v>
      </c>
      <c r="C695" s="1" t="s">
        <v>6025</v>
      </c>
      <c r="D695" s="3" t="s">
        <v>1054</v>
      </c>
      <c r="E695" s="4">
        <v>41828</v>
      </c>
      <c r="F695" s="3" t="s">
        <v>15</v>
      </c>
      <c r="G695" s="4">
        <v>41828</v>
      </c>
      <c r="H695" s="3" t="s">
        <v>6735</v>
      </c>
      <c r="I695" s="2" t="s">
        <v>13</v>
      </c>
      <c r="J695" s="2" t="s">
        <v>12</v>
      </c>
      <c r="K695" s="2" t="s">
        <v>268</v>
      </c>
      <c r="L695" s="19">
        <v>41829.366932870369</v>
      </c>
      <c r="M695" s="2" t="s">
        <v>5154</v>
      </c>
      <c r="N695" s="2"/>
      <c r="O695" s="2"/>
      <c r="P695" s="2" t="s">
        <v>5154</v>
      </c>
    </row>
    <row r="696" spans="1:16" ht="75">
      <c r="A696" s="14">
        <v>4525</v>
      </c>
      <c r="B696" s="2" t="s">
        <v>8314</v>
      </c>
      <c r="C696" s="1" t="s">
        <v>8315</v>
      </c>
      <c r="D696" s="3" t="s">
        <v>84</v>
      </c>
      <c r="E696" s="4">
        <v>41828</v>
      </c>
      <c r="F696" s="3" t="s">
        <v>15</v>
      </c>
      <c r="G696" s="4">
        <v>41829</v>
      </c>
      <c r="H696" s="3" t="s">
        <v>51</v>
      </c>
      <c r="I696" s="2" t="s">
        <v>13</v>
      </c>
      <c r="J696" s="2" t="s">
        <v>12</v>
      </c>
      <c r="K696" s="2" t="s">
        <v>268</v>
      </c>
      <c r="L696" s="19">
        <v>41829.366226851853</v>
      </c>
      <c r="M696" s="2" t="s">
        <v>5151</v>
      </c>
      <c r="N696" s="2"/>
      <c r="O696" s="2"/>
      <c r="P696" s="2" t="s">
        <v>5151</v>
      </c>
    </row>
    <row r="697" spans="1:16" ht="45">
      <c r="A697" s="14">
        <v>4524</v>
      </c>
      <c r="B697" s="2" t="s">
        <v>1952</v>
      </c>
      <c r="C697" s="1" t="s">
        <v>8316</v>
      </c>
      <c r="D697" s="3" t="s">
        <v>1037</v>
      </c>
      <c r="E697" s="4">
        <v>41829</v>
      </c>
      <c r="F697" s="3" t="s">
        <v>15</v>
      </c>
      <c r="G697" s="4">
        <v>41829</v>
      </c>
      <c r="H697" s="3" t="s">
        <v>6735</v>
      </c>
      <c r="I697" s="2" t="s">
        <v>13</v>
      </c>
      <c r="J697" s="2" t="s">
        <v>12</v>
      </c>
      <c r="K697" s="2" t="s">
        <v>268</v>
      </c>
      <c r="L697" s="19">
        <v>41829.355763888889</v>
      </c>
      <c r="M697" s="2" t="s">
        <v>5154</v>
      </c>
      <c r="N697" s="2"/>
      <c r="O697" s="2"/>
      <c r="P697" s="2" t="s">
        <v>5151</v>
      </c>
    </row>
    <row r="698" spans="1:16" ht="45">
      <c r="A698" s="14">
        <v>4523</v>
      </c>
      <c r="B698" s="2" t="s">
        <v>3456</v>
      </c>
      <c r="C698" s="1" t="s">
        <v>8317</v>
      </c>
      <c r="D698" s="3" t="s">
        <v>6104</v>
      </c>
      <c r="E698" s="4">
        <v>41828</v>
      </c>
      <c r="F698" s="3" t="s">
        <v>15</v>
      </c>
      <c r="G698" s="4">
        <v>41828</v>
      </c>
      <c r="H698" s="3" t="s">
        <v>6735</v>
      </c>
      <c r="I698" s="2" t="s">
        <v>13</v>
      </c>
      <c r="J698" s="2" t="s">
        <v>12</v>
      </c>
      <c r="K698" s="2" t="s">
        <v>268</v>
      </c>
      <c r="L698" s="19">
        <v>41828.748773148145</v>
      </c>
      <c r="M698" s="2" t="s">
        <v>5151</v>
      </c>
      <c r="N698" s="2"/>
      <c r="O698" s="2"/>
      <c r="P698" s="2" t="s">
        <v>5151</v>
      </c>
    </row>
    <row r="699" spans="1:16" ht="90">
      <c r="A699" s="14">
        <v>4522</v>
      </c>
      <c r="B699" s="2" t="s">
        <v>8318</v>
      </c>
      <c r="C699" s="1" t="s">
        <v>8319</v>
      </c>
      <c r="D699" s="3" t="s">
        <v>344</v>
      </c>
      <c r="E699" s="4">
        <v>41828</v>
      </c>
      <c r="F699" s="3" t="s">
        <v>15</v>
      </c>
      <c r="G699" s="4">
        <v>41828</v>
      </c>
      <c r="H699" s="3" t="s">
        <v>42</v>
      </c>
      <c r="I699" s="2" t="s">
        <v>13</v>
      </c>
      <c r="J699" s="2" t="s">
        <v>12</v>
      </c>
      <c r="K699" s="2" t="s">
        <v>268</v>
      </c>
      <c r="L699" s="19">
        <v>41845.369502314818</v>
      </c>
      <c r="M699" s="2" t="s">
        <v>5154</v>
      </c>
      <c r="N699" s="2"/>
      <c r="O699" s="2" t="s">
        <v>5153</v>
      </c>
      <c r="P699" s="2" t="s">
        <v>5151</v>
      </c>
    </row>
    <row r="700" spans="1:16" ht="225">
      <c r="A700" s="14">
        <v>4521</v>
      </c>
      <c r="B700" s="2" t="s">
        <v>8320</v>
      </c>
      <c r="C700" s="1" t="s">
        <v>8321</v>
      </c>
      <c r="D700" s="3" t="s">
        <v>465</v>
      </c>
      <c r="E700" s="4">
        <v>41828</v>
      </c>
      <c r="F700" s="3" t="s">
        <v>15</v>
      </c>
      <c r="G700" s="4">
        <v>41828</v>
      </c>
      <c r="H700" s="3" t="s">
        <v>51</v>
      </c>
      <c r="I700" s="2" t="s">
        <v>13</v>
      </c>
      <c r="J700" s="2" t="s">
        <v>12</v>
      </c>
      <c r="K700" s="2" t="s">
        <v>268</v>
      </c>
      <c r="L700" s="19">
        <v>41828.742465277777</v>
      </c>
      <c r="M700" s="2" t="s">
        <v>5154</v>
      </c>
      <c r="N700" s="2"/>
      <c r="O700" s="2"/>
      <c r="P700" s="2" t="s">
        <v>5151</v>
      </c>
    </row>
    <row r="701" spans="1:16" ht="195">
      <c r="A701" s="14">
        <v>4520</v>
      </c>
      <c r="B701" s="2" t="s">
        <v>8322</v>
      </c>
      <c r="C701" s="1" t="s">
        <v>8323</v>
      </c>
      <c r="D701" s="3" t="s">
        <v>26</v>
      </c>
      <c r="E701" s="4">
        <v>41828</v>
      </c>
      <c r="F701" s="3" t="s">
        <v>15</v>
      </c>
      <c r="G701" s="4">
        <v>41834</v>
      </c>
      <c r="H701" s="3" t="s">
        <v>56</v>
      </c>
      <c r="I701" s="2" t="s">
        <v>13</v>
      </c>
      <c r="J701" s="2" t="s">
        <v>12</v>
      </c>
      <c r="K701" s="2" t="s">
        <v>268</v>
      </c>
      <c r="L701" s="19">
        <v>41856.466307870367</v>
      </c>
      <c r="M701" s="2" t="s">
        <v>5154</v>
      </c>
      <c r="N701" s="2"/>
      <c r="O701" s="2" t="s">
        <v>5153</v>
      </c>
      <c r="P701" s="2" t="s">
        <v>5151</v>
      </c>
    </row>
    <row r="702" spans="1:16" ht="30">
      <c r="A702" s="14">
        <v>4519</v>
      </c>
      <c r="B702" s="2" t="s">
        <v>5429</v>
      </c>
      <c r="C702" s="1" t="s">
        <v>8324</v>
      </c>
      <c r="D702" s="3" t="s">
        <v>6150</v>
      </c>
      <c r="E702" s="4">
        <v>41828</v>
      </c>
      <c r="F702" s="3" t="s">
        <v>15</v>
      </c>
      <c r="G702" s="4">
        <v>41828</v>
      </c>
      <c r="H702" s="3" t="s">
        <v>6735</v>
      </c>
      <c r="I702" s="2" t="s">
        <v>13</v>
      </c>
      <c r="J702" s="2" t="s">
        <v>12</v>
      </c>
      <c r="K702" s="2" t="s">
        <v>268</v>
      </c>
      <c r="L702" s="19">
        <v>41828.696168981478</v>
      </c>
      <c r="M702" s="2" t="s">
        <v>5154</v>
      </c>
      <c r="N702" s="2"/>
      <c r="O702" s="2"/>
      <c r="P702" s="2" t="s">
        <v>5151</v>
      </c>
    </row>
    <row r="703" spans="1:16" ht="30">
      <c r="A703" s="14">
        <v>4518</v>
      </c>
      <c r="B703" s="2" t="s">
        <v>5429</v>
      </c>
      <c r="C703" s="1" t="s">
        <v>8325</v>
      </c>
      <c r="D703" s="3" t="s">
        <v>3849</v>
      </c>
      <c r="E703" s="4">
        <v>41828</v>
      </c>
      <c r="F703" s="3" t="s">
        <v>15</v>
      </c>
      <c r="G703" s="4">
        <v>41828</v>
      </c>
      <c r="H703" s="3" t="s">
        <v>6735</v>
      </c>
      <c r="I703" s="2" t="s">
        <v>13</v>
      </c>
      <c r="J703" s="2" t="s">
        <v>12</v>
      </c>
      <c r="K703" s="2" t="s">
        <v>268</v>
      </c>
      <c r="L703" s="19">
        <v>41828.695324074077</v>
      </c>
      <c r="M703" s="2" t="s">
        <v>5154</v>
      </c>
      <c r="N703" s="2"/>
      <c r="O703" s="2"/>
      <c r="P703" s="2" t="s">
        <v>5151</v>
      </c>
    </row>
    <row r="704" spans="1:16" ht="45">
      <c r="A704" s="14">
        <v>4517</v>
      </c>
      <c r="B704" s="2" t="s">
        <v>8326</v>
      </c>
      <c r="C704" s="1" t="s">
        <v>8327</v>
      </c>
      <c r="D704" s="3" t="s">
        <v>349</v>
      </c>
      <c r="E704" s="4">
        <v>41828</v>
      </c>
      <c r="F704" s="3" t="s">
        <v>15</v>
      </c>
      <c r="G704" s="4">
        <v>41828</v>
      </c>
      <c r="H704" s="3" t="s">
        <v>40</v>
      </c>
      <c r="I704" s="2" t="s">
        <v>13</v>
      </c>
      <c r="J704" s="2" t="s">
        <v>12</v>
      </c>
      <c r="K704" s="2" t="s">
        <v>268</v>
      </c>
      <c r="L704" s="19">
        <v>41828.68041666667</v>
      </c>
      <c r="M704" s="2" t="s">
        <v>5154</v>
      </c>
      <c r="N704" s="2"/>
      <c r="O704" s="2"/>
      <c r="P704" s="2" t="s">
        <v>5154</v>
      </c>
    </row>
    <row r="705" spans="1:16" ht="45">
      <c r="A705" s="14">
        <v>4516</v>
      </c>
      <c r="B705" s="2" t="s">
        <v>8328</v>
      </c>
      <c r="C705" s="1" t="s">
        <v>8329</v>
      </c>
      <c r="D705" s="3" t="s">
        <v>6748</v>
      </c>
      <c r="E705" s="4">
        <v>41828</v>
      </c>
      <c r="F705" s="3" t="s">
        <v>15</v>
      </c>
      <c r="G705" s="4">
        <v>41828</v>
      </c>
      <c r="H705" s="3" t="s">
        <v>6735</v>
      </c>
      <c r="I705" s="2" t="s">
        <v>13</v>
      </c>
      <c r="J705" s="2" t="s">
        <v>12</v>
      </c>
      <c r="K705" s="2" t="s">
        <v>268</v>
      </c>
      <c r="L705" s="19">
        <v>41828.669907407406</v>
      </c>
      <c r="M705" s="2" t="s">
        <v>5154</v>
      </c>
      <c r="N705" s="2"/>
      <c r="O705" s="2"/>
      <c r="P705" s="2" t="s">
        <v>5151</v>
      </c>
    </row>
    <row r="706" spans="1:16" ht="30">
      <c r="A706" s="14">
        <v>4515</v>
      </c>
      <c r="B706" s="2" t="s">
        <v>8330</v>
      </c>
      <c r="C706" s="1" t="s">
        <v>8331</v>
      </c>
      <c r="D706" s="3" t="s">
        <v>369</v>
      </c>
      <c r="E706" s="4">
        <v>41828</v>
      </c>
      <c r="F706" s="3" t="s">
        <v>15</v>
      </c>
      <c r="G706" s="4">
        <v>41828</v>
      </c>
      <c r="H706" s="3" t="s">
        <v>6735</v>
      </c>
      <c r="I706" s="2" t="s">
        <v>13</v>
      </c>
      <c r="J706" s="2" t="s">
        <v>12</v>
      </c>
      <c r="K706" s="2" t="s">
        <v>268</v>
      </c>
      <c r="L706" s="19">
        <v>41828.667638888888</v>
      </c>
      <c r="M706" s="2" t="s">
        <v>5154</v>
      </c>
      <c r="N706" s="2"/>
      <c r="O706" s="2"/>
      <c r="P706" s="2" t="s">
        <v>5151</v>
      </c>
    </row>
    <row r="707" spans="1:16">
      <c r="A707" s="14">
        <v>4514</v>
      </c>
      <c r="B707" s="2" t="s">
        <v>4397</v>
      </c>
      <c r="C707" s="1" t="s">
        <v>8332</v>
      </c>
      <c r="D707" s="3" t="s">
        <v>6263</v>
      </c>
      <c r="E707" s="4">
        <v>41828</v>
      </c>
      <c r="F707" s="3" t="s">
        <v>15</v>
      </c>
      <c r="G707" s="4">
        <v>41828</v>
      </c>
      <c r="H707" s="3" t="s">
        <v>40</v>
      </c>
      <c r="I707" s="2" t="s">
        <v>13</v>
      </c>
      <c r="J707" s="2" t="s">
        <v>12</v>
      </c>
      <c r="K707" s="2" t="s">
        <v>268</v>
      </c>
      <c r="L707" s="19">
        <v>41828.664722222224</v>
      </c>
      <c r="M707" s="2" t="s">
        <v>5154</v>
      </c>
      <c r="N707" s="2"/>
      <c r="O707" s="2"/>
      <c r="P707" s="2" t="s">
        <v>5151</v>
      </c>
    </row>
    <row r="708" spans="1:16" ht="60">
      <c r="A708" s="14">
        <v>4513</v>
      </c>
      <c r="B708" s="2" t="s">
        <v>8333</v>
      </c>
      <c r="C708" s="1" t="s">
        <v>8334</v>
      </c>
      <c r="D708" s="3" t="s">
        <v>992</v>
      </c>
      <c r="E708" s="4">
        <v>41827</v>
      </c>
      <c r="F708" s="3" t="s">
        <v>15</v>
      </c>
      <c r="G708" s="4">
        <v>41828</v>
      </c>
      <c r="H708" s="3" t="s">
        <v>19</v>
      </c>
      <c r="I708" s="2" t="s">
        <v>13</v>
      </c>
      <c r="J708" s="2" t="s">
        <v>12</v>
      </c>
      <c r="K708" s="2" t="s">
        <v>268</v>
      </c>
      <c r="L708" s="19">
        <v>41845.368680555555</v>
      </c>
      <c r="M708" s="2" t="s">
        <v>5151</v>
      </c>
      <c r="N708" s="2"/>
      <c r="O708" s="2" t="s">
        <v>5153</v>
      </c>
      <c r="P708" s="2" t="s">
        <v>5151</v>
      </c>
    </row>
    <row r="709" spans="1:16">
      <c r="A709" s="14">
        <v>4512</v>
      </c>
      <c r="B709" s="2" t="s">
        <v>8335</v>
      </c>
      <c r="C709" s="1" t="s">
        <v>4469</v>
      </c>
      <c r="D709" s="3" t="s">
        <v>98</v>
      </c>
      <c r="E709" s="4">
        <v>41827</v>
      </c>
      <c r="F709" s="3" t="s">
        <v>15</v>
      </c>
      <c r="G709" s="4">
        <v>41827</v>
      </c>
      <c r="H709" s="3" t="s">
        <v>6735</v>
      </c>
      <c r="I709" s="2" t="s">
        <v>13</v>
      </c>
      <c r="J709" s="2" t="s">
        <v>12</v>
      </c>
      <c r="K709" s="2" t="s">
        <v>268</v>
      </c>
      <c r="L709" s="19">
        <v>41827.759918981479</v>
      </c>
      <c r="M709" s="2" t="s">
        <v>5154</v>
      </c>
      <c r="N709" s="2"/>
      <c r="O709" s="2"/>
      <c r="P709" s="2" t="s">
        <v>5151</v>
      </c>
    </row>
    <row r="710" spans="1:16" ht="30">
      <c r="A710" s="14">
        <v>4511</v>
      </c>
      <c r="B710" s="2" t="s">
        <v>8336</v>
      </c>
      <c r="C710" s="1" t="s">
        <v>8337</v>
      </c>
      <c r="D710" s="3" t="s">
        <v>149</v>
      </c>
      <c r="E710" s="4">
        <v>41827</v>
      </c>
      <c r="F710" s="3" t="s">
        <v>15</v>
      </c>
      <c r="G710" s="4"/>
      <c r="H710" s="3" t="s">
        <v>8217</v>
      </c>
      <c r="I710" s="2" t="s">
        <v>13</v>
      </c>
      <c r="J710" s="2" t="s">
        <v>12</v>
      </c>
      <c r="K710" s="2" t="s">
        <v>8286</v>
      </c>
      <c r="L710" s="19">
        <v>41828.702384259261</v>
      </c>
      <c r="M710" s="2" t="s">
        <v>5154</v>
      </c>
      <c r="N710" s="2" t="s">
        <v>6786</v>
      </c>
      <c r="O710" s="2"/>
      <c r="P710" s="2" t="s">
        <v>5151</v>
      </c>
    </row>
    <row r="711" spans="1:16" ht="45">
      <c r="A711" s="14">
        <v>4510</v>
      </c>
      <c r="B711" s="2" t="s">
        <v>8338</v>
      </c>
      <c r="C711" s="1" t="s">
        <v>8339</v>
      </c>
      <c r="D711" s="3" t="s">
        <v>84</v>
      </c>
      <c r="E711" s="4">
        <v>41827</v>
      </c>
      <c r="F711" s="3" t="s">
        <v>15</v>
      </c>
      <c r="G711" s="4">
        <v>41827</v>
      </c>
      <c r="H711" s="3" t="s">
        <v>6735</v>
      </c>
      <c r="I711" s="2" t="s">
        <v>13</v>
      </c>
      <c r="J711" s="2" t="s">
        <v>12</v>
      </c>
      <c r="K711" s="2" t="s">
        <v>268</v>
      </c>
      <c r="L711" s="19">
        <v>41827.716307870367</v>
      </c>
      <c r="M711" s="2" t="s">
        <v>5154</v>
      </c>
      <c r="N711" s="2"/>
      <c r="O711" s="2"/>
      <c r="P711" s="2" t="s">
        <v>5151</v>
      </c>
    </row>
    <row r="712" spans="1:16" ht="30">
      <c r="A712" s="14">
        <v>4509</v>
      </c>
      <c r="B712" s="2" t="s">
        <v>8340</v>
      </c>
      <c r="C712" s="1" t="s">
        <v>8341</v>
      </c>
      <c r="D712" s="3" t="s">
        <v>2031</v>
      </c>
      <c r="E712" s="4">
        <v>41827</v>
      </c>
      <c r="F712" s="3" t="s">
        <v>15</v>
      </c>
      <c r="G712" s="4"/>
      <c r="H712" s="3" t="s">
        <v>8217</v>
      </c>
      <c r="I712" s="2" t="s">
        <v>13</v>
      </c>
      <c r="J712" s="2" t="s">
        <v>12</v>
      </c>
      <c r="K712" s="2" t="s">
        <v>8286</v>
      </c>
      <c r="L712" s="19">
        <v>41828.702118055553</v>
      </c>
      <c r="M712" s="2" t="s">
        <v>5154</v>
      </c>
      <c r="N712" s="2"/>
      <c r="O712" s="2"/>
      <c r="P712" s="2" t="s">
        <v>5151</v>
      </c>
    </row>
    <row r="713" spans="1:16">
      <c r="A713" s="14">
        <v>4508</v>
      </c>
      <c r="B713" s="2" t="s">
        <v>8342</v>
      </c>
      <c r="C713" s="1" t="s">
        <v>8343</v>
      </c>
      <c r="D713" s="3" t="s">
        <v>98</v>
      </c>
      <c r="E713" s="4">
        <v>41827</v>
      </c>
      <c r="F713" s="3" t="s">
        <v>15</v>
      </c>
      <c r="G713" s="4">
        <v>41827</v>
      </c>
      <c r="H713" s="3" t="s">
        <v>6733</v>
      </c>
      <c r="I713" s="2" t="s">
        <v>13</v>
      </c>
      <c r="J713" s="2" t="s">
        <v>12</v>
      </c>
      <c r="K713" s="2" t="s">
        <v>268</v>
      </c>
      <c r="L713" s="19">
        <v>41827.634189814817</v>
      </c>
      <c r="M713" s="2" t="s">
        <v>5154</v>
      </c>
      <c r="N713" s="2"/>
      <c r="O713" s="2"/>
      <c r="P713" s="2" t="s">
        <v>5151</v>
      </c>
    </row>
    <row r="714" spans="1:16">
      <c r="A714" s="14">
        <v>4507</v>
      </c>
      <c r="B714" s="2" t="s">
        <v>3002</v>
      </c>
      <c r="C714" s="1"/>
      <c r="D714" s="3" t="s">
        <v>3006</v>
      </c>
      <c r="E714" s="4">
        <v>41827</v>
      </c>
      <c r="F714" s="3" t="s">
        <v>15</v>
      </c>
      <c r="G714" s="4">
        <v>41827</v>
      </c>
      <c r="H714" s="3" t="s">
        <v>6735</v>
      </c>
      <c r="I714" s="2" t="s">
        <v>13</v>
      </c>
      <c r="J714" s="2" t="s">
        <v>12</v>
      </c>
      <c r="K714" s="2" t="s">
        <v>268</v>
      </c>
      <c r="L714" s="19">
        <v>41827.595254629632</v>
      </c>
      <c r="M714" s="2" t="s">
        <v>5154</v>
      </c>
      <c r="N714" s="2"/>
      <c r="O714" s="2"/>
      <c r="P714" s="2" t="s">
        <v>5151</v>
      </c>
    </row>
    <row r="715" spans="1:16" ht="75">
      <c r="A715" s="14">
        <v>4506</v>
      </c>
      <c r="B715" s="2" t="s">
        <v>8344</v>
      </c>
      <c r="C715" s="1" t="s">
        <v>8345</v>
      </c>
      <c r="D715" s="3" t="s">
        <v>149</v>
      </c>
      <c r="E715" s="4">
        <v>41827</v>
      </c>
      <c r="F715" s="3" t="s">
        <v>15</v>
      </c>
      <c r="G715" s="4"/>
      <c r="H715" s="3" t="s">
        <v>8217</v>
      </c>
      <c r="I715" s="2" t="s">
        <v>13</v>
      </c>
      <c r="J715" s="2" t="s">
        <v>12</v>
      </c>
      <c r="K715" s="2" t="s">
        <v>8286</v>
      </c>
      <c r="L715" s="19">
        <v>41828.701944444445</v>
      </c>
      <c r="M715" s="2" t="s">
        <v>5154</v>
      </c>
      <c r="N715" s="2"/>
      <c r="O715" s="2"/>
      <c r="P715" s="2" t="s">
        <v>5151</v>
      </c>
    </row>
    <row r="716" spans="1:16" ht="60">
      <c r="A716" s="14">
        <v>4505</v>
      </c>
      <c r="B716" s="2" t="s">
        <v>7665</v>
      </c>
      <c r="C716" s="1" t="s">
        <v>8346</v>
      </c>
      <c r="D716" s="3" t="s">
        <v>924</v>
      </c>
      <c r="E716" s="4">
        <v>41827</v>
      </c>
      <c r="F716" s="3" t="s">
        <v>15</v>
      </c>
      <c r="G716" s="4">
        <v>41827</v>
      </c>
      <c r="H716" s="3" t="s">
        <v>6735</v>
      </c>
      <c r="I716" s="2" t="s">
        <v>13</v>
      </c>
      <c r="J716" s="2" t="s">
        <v>12</v>
      </c>
      <c r="K716" s="2" t="s">
        <v>268</v>
      </c>
      <c r="L716" s="19">
        <v>41827.500497685185</v>
      </c>
      <c r="M716" s="2" t="s">
        <v>5154</v>
      </c>
      <c r="N716" s="2"/>
      <c r="O716" s="2"/>
      <c r="P716" s="2" t="s">
        <v>5151</v>
      </c>
    </row>
    <row r="717" spans="1:16" ht="30">
      <c r="A717" s="14">
        <v>4504</v>
      </c>
      <c r="B717" s="2" t="s">
        <v>1793</v>
      </c>
      <c r="C717" s="1" t="s">
        <v>5724</v>
      </c>
      <c r="D717" s="3" t="s">
        <v>497</v>
      </c>
      <c r="E717" s="4">
        <v>41827</v>
      </c>
      <c r="F717" s="3" t="s">
        <v>15</v>
      </c>
      <c r="G717" s="4">
        <v>41827</v>
      </c>
      <c r="H717" s="3" t="s">
        <v>6735</v>
      </c>
      <c r="I717" s="2" t="s">
        <v>13</v>
      </c>
      <c r="J717" s="2" t="s">
        <v>12</v>
      </c>
      <c r="K717" s="2" t="s">
        <v>268</v>
      </c>
      <c r="L717" s="19">
        <v>41827.476273148146</v>
      </c>
      <c r="M717" s="2" t="s">
        <v>5154</v>
      </c>
      <c r="N717" s="2"/>
      <c r="O717" s="2"/>
      <c r="P717" s="2" t="s">
        <v>5151</v>
      </c>
    </row>
    <row r="718" spans="1:16">
      <c r="A718" s="14">
        <v>4503</v>
      </c>
      <c r="B718" s="2" t="s">
        <v>8347</v>
      </c>
      <c r="C718" s="1" t="s">
        <v>5801</v>
      </c>
      <c r="D718" s="3" t="s">
        <v>92</v>
      </c>
      <c r="E718" s="4">
        <v>41827</v>
      </c>
      <c r="F718" s="3" t="s">
        <v>15</v>
      </c>
      <c r="G718" s="4">
        <v>41827</v>
      </c>
      <c r="H718" s="3" t="s">
        <v>6735</v>
      </c>
      <c r="I718" s="2" t="s">
        <v>13</v>
      </c>
      <c r="J718" s="2" t="s">
        <v>12</v>
      </c>
      <c r="K718" s="2" t="s">
        <v>268</v>
      </c>
      <c r="L718" s="19">
        <v>41827.470775462964</v>
      </c>
      <c r="M718" s="2" t="s">
        <v>5151</v>
      </c>
      <c r="N718" s="2"/>
      <c r="O718" s="2"/>
      <c r="P718" s="2" t="s">
        <v>5151</v>
      </c>
    </row>
    <row r="719" spans="1:16" ht="75">
      <c r="A719" s="14">
        <v>4502</v>
      </c>
      <c r="B719" s="2" t="s">
        <v>5331</v>
      </c>
      <c r="C719" s="1" t="s">
        <v>8348</v>
      </c>
      <c r="D719" s="3" t="s">
        <v>716</v>
      </c>
      <c r="E719" s="4">
        <v>41827</v>
      </c>
      <c r="F719" s="3" t="s">
        <v>15</v>
      </c>
      <c r="G719" s="4">
        <v>41827</v>
      </c>
      <c r="H719" s="3" t="s">
        <v>51</v>
      </c>
      <c r="I719" s="2" t="s">
        <v>13</v>
      </c>
      <c r="J719" s="2" t="s">
        <v>12</v>
      </c>
      <c r="K719" s="2" t="s">
        <v>268</v>
      </c>
      <c r="L719" s="19">
        <v>41829.42046296296</v>
      </c>
      <c r="M719" s="2" t="s">
        <v>5154</v>
      </c>
      <c r="N719" s="2"/>
      <c r="O719" s="2"/>
      <c r="P719" s="2" t="s">
        <v>5151</v>
      </c>
    </row>
    <row r="720" spans="1:16">
      <c r="A720" s="14">
        <v>4501</v>
      </c>
      <c r="B720" s="2" t="s">
        <v>8349</v>
      </c>
      <c r="C720" s="1" t="s">
        <v>8351</v>
      </c>
      <c r="D720" s="3" t="s">
        <v>8350</v>
      </c>
      <c r="E720" s="4">
        <v>41827</v>
      </c>
      <c r="F720" s="3" t="s">
        <v>15</v>
      </c>
      <c r="G720" s="4">
        <v>41827</v>
      </c>
      <c r="H720" s="3" t="s">
        <v>40</v>
      </c>
      <c r="I720" s="2" t="s">
        <v>13</v>
      </c>
      <c r="J720" s="2" t="s">
        <v>12</v>
      </c>
      <c r="K720" s="2" t="s">
        <v>268</v>
      </c>
      <c r="L720" s="19">
        <v>41827.418703703705</v>
      </c>
      <c r="M720" s="2" t="s">
        <v>5154</v>
      </c>
      <c r="N720" s="2"/>
      <c r="O720" s="2"/>
      <c r="P720" s="2" t="s">
        <v>5154</v>
      </c>
    </row>
    <row r="721" spans="1:16">
      <c r="A721" s="14">
        <v>4500</v>
      </c>
      <c r="B721" s="2" t="s">
        <v>8352</v>
      </c>
      <c r="C721" s="1" t="s">
        <v>8353</v>
      </c>
      <c r="D721" s="3" t="s">
        <v>1167</v>
      </c>
      <c r="E721" s="4">
        <v>41827</v>
      </c>
      <c r="F721" s="3" t="s">
        <v>15</v>
      </c>
      <c r="G721" s="4">
        <v>41827</v>
      </c>
      <c r="H721" s="3" t="s">
        <v>40</v>
      </c>
      <c r="I721" s="2" t="s">
        <v>13</v>
      </c>
      <c r="J721" s="2" t="s">
        <v>12</v>
      </c>
      <c r="K721" s="2" t="s">
        <v>268</v>
      </c>
      <c r="L721" s="19">
        <v>41827.411168981482</v>
      </c>
      <c r="M721" s="2" t="s">
        <v>5154</v>
      </c>
      <c r="N721" s="2"/>
      <c r="O721" s="2"/>
      <c r="P721" s="2" t="s">
        <v>5151</v>
      </c>
    </row>
    <row r="722" spans="1:16">
      <c r="A722" s="14">
        <v>4499</v>
      </c>
      <c r="B722" s="2" t="s">
        <v>4397</v>
      </c>
      <c r="C722" s="1" t="s">
        <v>8354</v>
      </c>
      <c r="D722" s="3" t="s">
        <v>424</v>
      </c>
      <c r="E722" s="4">
        <v>41827</v>
      </c>
      <c r="F722" s="3" t="s">
        <v>15</v>
      </c>
      <c r="G722" s="4">
        <v>41827</v>
      </c>
      <c r="H722" s="3" t="s">
        <v>40</v>
      </c>
      <c r="I722" s="2" t="s">
        <v>13</v>
      </c>
      <c r="J722" s="2" t="s">
        <v>12</v>
      </c>
      <c r="K722" s="2" t="s">
        <v>268</v>
      </c>
      <c r="L722" s="19">
        <v>41827.407592592594</v>
      </c>
      <c r="M722" s="2" t="s">
        <v>5154</v>
      </c>
      <c r="N722" s="2"/>
      <c r="O722" s="2"/>
      <c r="P722" s="2" t="s">
        <v>5151</v>
      </c>
    </row>
    <row r="723" spans="1:16" ht="30">
      <c r="A723" s="14">
        <v>4498</v>
      </c>
      <c r="B723" s="2" t="s">
        <v>6302</v>
      </c>
      <c r="C723" s="1" t="s">
        <v>7375</v>
      </c>
      <c r="D723" s="3" t="s">
        <v>1529</v>
      </c>
      <c r="E723" s="4">
        <v>41827</v>
      </c>
      <c r="F723" s="3" t="s">
        <v>15</v>
      </c>
      <c r="G723" s="4">
        <v>41827</v>
      </c>
      <c r="H723" s="3" t="s">
        <v>6735</v>
      </c>
      <c r="I723" s="2" t="s">
        <v>13</v>
      </c>
      <c r="J723" s="2" t="s">
        <v>12</v>
      </c>
      <c r="K723" s="2" t="s">
        <v>268</v>
      </c>
      <c r="L723" s="19">
        <v>41827.400289351855</v>
      </c>
      <c r="M723" s="2" t="s">
        <v>5154</v>
      </c>
      <c r="N723" s="2"/>
      <c r="O723" s="2"/>
      <c r="P723" s="2" t="s">
        <v>5151</v>
      </c>
    </row>
    <row r="724" spans="1:16" ht="30">
      <c r="A724" s="14">
        <v>4497</v>
      </c>
      <c r="B724" s="2" t="s">
        <v>8282</v>
      </c>
      <c r="C724" s="1" t="s">
        <v>8283</v>
      </c>
      <c r="D724" s="3" t="s">
        <v>1054</v>
      </c>
      <c r="E724" s="4">
        <v>41827</v>
      </c>
      <c r="F724" s="3" t="s">
        <v>15</v>
      </c>
      <c r="G724" s="4">
        <v>41827</v>
      </c>
      <c r="H724" s="3" t="s">
        <v>6735</v>
      </c>
      <c r="I724" s="2" t="s">
        <v>13</v>
      </c>
      <c r="J724" s="2" t="s">
        <v>12</v>
      </c>
      <c r="K724" s="2" t="s">
        <v>268</v>
      </c>
      <c r="L724" s="19">
        <v>41827.396990740737</v>
      </c>
      <c r="M724" s="2" t="s">
        <v>5151</v>
      </c>
      <c r="N724" s="2"/>
      <c r="O724" s="2"/>
      <c r="P724" s="2" t="s">
        <v>5154</v>
      </c>
    </row>
    <row r="725" spans="1:16" ht="30">
      <c r="A725" s="14">
        <v>4496</v>
      </c>
      <c r="B725" s="2" t="s">
        <v>8284</v>
      </c>
      <c r="C725" s="1" t="s">
        <v>8285</v>
      </c>
      <c r="D725" s="3" t="s">
        <v>149</v>
      </c>
      <c r="E725" s="4">
        <v>41827</v>
      </c>
      <c r="F725" s="3" t="s">
        <v>15</v>
      </c>
      <c r="G725" s="4">
        <v>41827</v>
      </c>
      <c r="H725" s="3" t="s">
        <v>8217</v>
      </c>
      <c r="I725" s="2" t="s">
        <v>13</v>
      </c>
      <c r="J725" s="2" t="s">
        <v>12</v>
      </c>
      <c r="K725" s="2" t="s">
        <v>8286</v>
      </c>
      <c r="L725" s="19">
        <v>41828.701377314814</v>
      </c>
      <c r="M725" s="2" t="s">
        <v>5154</v>
      </c>
      <c r="N725" s="2"/>
      <c r="O725" s="2"/>
      <c r="P725" s="2" t="s">
        <v>5151</v>
      </c>
    </row>
    <row r="726" spans="1:16" ht="30">
      <c r="A726" s="14">
        <v>4495</v>
      </c>
      <c r="B726" s="2" t="s">
        <v>8205</v>
      </c>
      <c r="C726" s="1" t="s">
        <v>8206</v>
      </c>
      <c r="D726" s="3" t="s">
        <v>389</v>
      </c>
      <c r="E726" s="4">
        <v>41824</v>
      </c>
      <c r="F726" s="3" t="s">
        <v>15</v>
      </c>
      <c r="G726" s="4">
        <v>41824</v>
      </c>
      <c r="H726" s="3" t="s">
        <v>29</v>
      </c>
      <c r="I726" s="2" t="s">
        <v>13</v>
      </c>
      <c r="J726" s="2" t="s">
        <v>12</v>
      </c>
      <c r="K726" s="2" t="s">
        <v>268</v>
      </c>
      <c r="L726" s="19">
        <v>41824.499374999999</v>
      </c>
      <c r="M726" s="2" t="s">
        <v>5151</v>
      </c>
      <c r="N726" s="2"/>
      <c r="O726" s="2"/>
      <c r="P726" s="2" t="s">
        <v>5151</v>
      </c>
    </row>
    <row r="727" spans="1:16">
      <c r="A727" s="14">
        <v>4494</v>
      </c>
      <c r="B727" s="2" t="s">
        <v>8207</v>
      </c>
      <c r="C727" s="1" t="s">
        <v>8208</v>
      </c>
      <c r="D727" s="3" t="s">
        <v>5373</v>
      </c>
      <c r="E727" s="4">
        <v>41824</v>
      </c>
      <c r="F727" s="3" t="s">
        <v>15</v>
      </c>
      <c r="G727" s="4">
        <v>41824</v>
      </c>
      <c r="H727" s="3" t="s">
        <v>40</v>
      </c>
      <c r="I727" s="2" t="s">
        <v>13</v>
      </c>
      <c r="J727" s="2" t="s">
        <v>12</v>
      </c>
      <c r="K727" s="2" t="s">
        <v>268</v>
      </c>
      <c r="L727" s="19">
        <v>41824.487326388888</v>
      </c>
      <c r="M727" s="2" t="s">
        <v>5151</v>
      </c>
      <c r="N727" s="2"/>
      <c r="O727" s="2"/>
      <c r="P727" s="2" t="s">
        <v>5151</v>
      </c>
    </row>
    <row r="728" spans="1:16" ht="60">
      <c r="A728" s="14">
        <v>4493</v>
      </c>
      <c r="B728" s="2" t="s">
        <v>8209</v>
      </c>
      <c r="C728" s="1" t="s">
        <v>8210</v>
      </c>
      <c r="D728" s="3" t="s">
        <v>5175</v>
      </c>
      <c r="E728" s="4">
        <v>41823</v>
      </c>
      <c r="F728" s="3" t="s">
        <v>15</v>
      </c>
      <c r="G728" s="4">
        <v>41823</v>
      </c>
      <c r="H728" s="3" t="s">
        <v>54</v>
      </c>
      <c r="I728" s="2" t="s">
        <v>13</v>
      </c>
      <c r="J728" s="2" t="s">
        <v>12</v>
      </c>
      <c r="K728" s="2" t="s">
        <v>268</v>
      </c>
      <c r="L728" s="19">
        <v>41823.65215277778</v>
      </c>
      <c r="M728" s="2" t="s">
        <v>5154</v>
      </c>
      <c r="N728" s="2"/>
      <c r="O728" s="2"/>
      <c r="P728" s="2" t="s">
        <v>5151</v>
      </c>
    </row>
    <row r="729" spans="1:16" ht="30">
      <c r="A729" s="14">
        <v>4492</v>
      </c>
      <c r="B729" s="2" t="s">
        <v>2395</v>
      </c>
      <c r="C729" s="1" t="s">
        <v>7712</v>
      </c>
      <c r="D729" s="3" t="s">
        <v>411</v>
      </c>
      <c r="E729" s="4">
        <v>41823</v>
      </c>
      <c r="F729" s="3" t="s">
        <v>15</v>
      </c>
      <c r="G729" s="4">
        <v>41823</v>
      </c>
      <c r="H729" s="3" t="s">
        <v>6735</v>
      </c>
      <c r="I729" s="2" t="s">
        <v>13</v>
      </c>
      <c r="J729" s="2" t="s">
        <v>12</v>
      </c>
      <c r="K729" s="2" t="s">
        <v>268</v>
      </c>
      <c r="L729" s="19">
        <v>41823.641168981485</v>
      </c>
      <c r="M729" s="2" t="s">
        <v>5154</v>
      </c>
      <c r="N729" s="2"/>
      <c r="O729" s="2"/>
      <c r="P729" s="2" t="s">
        <v>5151</v>
      </c>
    </row>
    <row r="730" spans="1:16" ht="45">
      <c r="A730" s="14">
        <v>4491</v>
      </c>
      <c r="B730" s="2" t="s">
        <v>8211</v>
      </c>
      <c r="C730" s="1" t="s">
        <v>8212</v>
      </c>
      <c r="D730" s="3" t="s">
        <v>105</v>
      </c>
      <c r="E730" s="4">
        <v>41823</v>
      </c>
      <c r="F730" s="3" t="s">
        <v>15</v>
      </c>
      <c r="G730" s="4">
        <v>41823</v>
      </c>
      <c r="H730" s="3" t="s">
        <v>6735</v>
      </c>
      <c r="I730" s="2" t="s">
        <v>13</v>
      </c>
      <c r="J730" s="2" t="s">
        <v>12</v>
      </c>
      <c r="K730" s="2" t="s">
        <v>268</v>
      </c>
      <c r="L730" s="19">
        <v>41823.510266203702</v>
      </c>
      <c r="M730" s="2" t="s">
        <v>5154</v>
      </c>
      <c r="N730" s="2"/>
      <c r="O730" s="2"/>
      <c r="P730" s="2" t="s">
        <v>5151</v>
      </c>
    </row>
    <row r="731" spans="1:16" ht="45">
      <c r="A731" s="14">
        <v>4490</v>
      </c>
      <c r="B731" s="2" t="s">
        <v>8213</v>
      </c>
      <c r="C731" s="1" t="s">
        <v>8214</v>
      </c>
      <c r="D731" s="3" t="s">
        <v>8195</v>
      </c>
      <c r="E731" s="4">
        <v>41823</v>
      </c>
      <c r="F731" s="3" t="s">
        <v>15</v>
      </c>
      <c r="G731" s="4">
        <v>41823</v>
      </c>
      <c r="H731" s="3" t="s">
        <v>6735</v>
      </c>
      <c r="I731" s="2" t="s">
        <v>13</v>
      </c>
      <c r="J731" s="2" t="s">
        <v>12</v>
      </c>
      <c r="K731" s="2" t="s">
        <v>268</v>
      </c>
      <c r="L731" s="19">
        <v>41823.505439814813</v>
      </c>
      <c r="M731" s="2" t="s">
        <v>5154</v>
      </c>
      <c r="N731" s="2"/>
      <c r="O731" s="2"/>
      <c r="P731" s="2" t="s">
        <v>5151</v>
      </c>
    </row>
    <row r="732" spans="1:16" ht="90">
      <c r="A732" s="14">
        <v>4489</v>
      </c>
      <c r="B732" s="2" t="s">
        <v>8215</v>
      </c>
      <c r="C732" s="1" t="s">
        <v>8216</v>
      </c>
      <c r="D732" s="3" t="s">
        <v>149</v>
      </c>
      <c r="E732" s="4">
        <v>41823</v>
      </c>
      <c r="F732" s="3" t="s">
        <v>15</v>
      </c>
      <c r="G732" s="4">
        <v>41823</v>
      </c>
      <c r="H732" s="3" t="s">
        <v>8217</v>
      </c>
      <c r="I732" s="2" t="s">
        <v>13</v>
      </c>
      <c r="J732" s="2" t="s">
        <v>12</v>
      </c>
      <c r="K732" s="2" t="s">
        <v>277</v>
      </c>
      <c r="L732" s="19">
        <v>41823.50576388889</v>
      </c>
      <c r="M732" s="2" t="s">
        <v>5154</v>
      </c>
      <c r="N732" s="2"/>
      <c r="O732" s="2"/>
      <c r="P732" s="2" t="s">
        <v>5151</v>
      </c>
    </row>
    <row r="733" spans="1:16">
      <c r="A733" s="14">
        <v>4488</v>
      </c>
      <c r="B733" s="2" t="s">
        <v>4401</v>
      </c>
      <c r="C733" s="1" t="s">
        <v>8218</v>
      </c>
      <c r="D733" s="3" t="s">
        <v>586</v>
      </c>
      <c r="E733" s="4">
        <v>41823</v>
      </c>
      <c r="F733" s="3" t="s">
        <v>15</v>
      </c>
      <c r="G733" s="4">
        <v>41823</v>
      </c>
      <c r="H733" s="3" t="s">
        <v>6735</v>
      </c>
      <c r="I733" s="2" t="s">
        <v>13</v>
      </c>
      <c r="J733" s="2" t="s">
        <v>12</v>
      </c>
      <c r="K733" s="2" t="s">
        <v>268</v>
      </c>
      <c r="L733" s="19">
        <v>41823.479386574072</v>
      </c>
      <c r="M733" s="2" t="s">
        <v>5151</v>
      </c>
      <c r="N733" s="2"/>
      <c r="O733" s="2"/>
      <c r="P733" s="2" t="s">
        <v>5151</v>
      </c>
    </row>
    <row r="734" spans="1:16">
      <c r="A734" s="14">
        <v>4487</v>
      </c>
      <c r="B734" s="2" t="s">
        <v>4401</v>
      </c>
      <c r="C734" s="1" t="s">
        <v>8219</v>
      </c>
      <c r="D734" s="3" t="s">
        <v>98</v>
      </c>
      <c r="E734" s="4">
        <v>41823</v>
      </c>
      <c r="F734" s="3" t="s">
        <v>15</v>
      </c>
      <c r="G734" s="4">
        <v>41823</v>
      </c>
      <c r="H734" s="3" t="s">
        <v>6735</v>
      </c>
      <c r="I734" s="2" t="s">
        <v>13</v>
      </c>
      <c r="J734" s="2" t="s">
        <v>12</v>
      </c>
      <c r="K734" s="2" t="s">
        <v>268</v>
      </c>
      <c r="L734" s="19">
        <v>41823.474108796298</v>
      </c>
      <c r="M734" s="2" t="s">
        <v>5154</v>
      </c>
      <c r="N734" s="2"/>
      <c r="O734" s="2"/>
      <c r="P734" s="2" t="s">
        <v>5151</v>
      </c>
    </row>
    <row r="735" spans="1:16" ht="45">
      <c r="A735" s="14">
        <v>4486</v>
      </c>
      <c r="B735" s="2" t="s">
        <v>8220</v>
      </c>
      <c r="C735" s="1" t="s">
        <v>8222</v>
      </c>
      <c r="D735" s="3" t="s">
        <v>8221</v>
      </c>
      <c r="E735" s="4">
        <v>41823</v>
      </c>
      <c r="F735" s="3" t="s">
        <v>15</v>
      </c>
      <c r="G735" s="4">
        <v>41823</v>
      </c>
      <c r="H735" s="3" t="s">
        <v>54</v>
      </c>
      <c r="I735" s="2" t="s">
        <v>13</v>
      </c>
      <c r="J735" s="2" t="s">
        <v>12</v>
      </c>
      <c r="K735" s="2" t="s">
        <v>268</v>
      </c>
      <c r="L735" s="19">
        <v>41823.469467592593</v>
      </c>
      <c r="M735" s="2" t="s">
        <v>5154</v>
      </c>
      <c r="N735" s="2"/>
      <c r="O735" s="2"/>
      <c r="P735" s="2" t="s">
        <v>5151</v>
      </c>
    </row>
    <row r="736" spans="1:16" ht="30">
      <c r="A736" s="14">
        <v>4485</v>
      </c>
      <c r="B736" s="2" t="s">
        <v>2332</v>
      </c>
      <c r="C736" s="1" t="s">
        <v>8223</v>
      </c>
      <c r="D736" s="3" t="s">
        <v>1054</v>
      </c>
      <c r="E736" s="4">
        <v>41822</v>
      </c>
      <c r="F736" s="3" t="s">
        <v>15</v>
      </c>
      <c r="G736" s="4">
        <v>41823</v>
      </c>
      <c r="H736" s="3" t="s">
        <v>6735</v>
      </c>
      <c r="I736" s="2" t="s">
        <v>13</v>
      </c>
      <c r="J736" s="2" t="s">
        <v>12</v>
      </c>
      <c r="K736" s="2" t="s">
        <v>268</v>
      </c>
      <c r="L736" s="19">
        <v>41823.440462962964</v>
      </c>
      <c r="M736" s="2" t="s">
        <v>5151</v>
      </c>
      <c r="N736" s="2"/>
      <c r="O736" s="2"/>
      <c r="P736" s="2" t="s">
        <v>5154</v>
      </c>
    </row>
    <row r="737" spans="1:16">
      <c r="A737" s="14">
        <v>4484</v>
      </c>
      <c r="B737" s="2" t="s">
        <v>4397</v>
      </c>
      <c r="C737" s="1" t="s">
        <v>8224</v>
      </c>
      <c r="D737" s="3" t="s">
        <v>6943</v>
      </c>
      <c r="E737" s="4">
        <v>41822</v>
      </c>
      <c r="F737" s="3" t="s">
        <v>15</v>
      </c>
      <c r="G737" s="4">
        <v>41822</v>
      </c>
      <c r="H737" s="3" t="s">
        <v>40</v>
      </c>
      <c r="I737" s="2" t="s">
        <v>13</v>
      </c>
      <c r="J737" s="2" t="s">
        <v>12</v>
      </c>
      <c r="K737" s="2" t="s">
        <v>268</v>
      </c>
      <c r="L737" s="19">
        <v>41822.6877662037</v>
      </c>
      <c r="M737" s="2" t="s">
        <v>5151</v>
      </c>
      <c r="N737" s="2"/>
      <c r="O737" s="2"/>
      <c r="P737" s="2" t="s">
        <v>5151</v>
      </c>
    </row>
    <row r="738" spans="1:16">
      <c r="A738" s="14">
        <v>4483</v>
      </c>
      <c r="B738" s="2" t="s">
        <v>2299</v>
      </c>
      <c r="C738" s="1" t="s">
        <v>8225</v>
      </c>
      <c r="D738" s="3" t="s">
        <v>430</v>
      </c>
      <c r="E738" s="4">
        <v>41822</v>
      </c>
      <c r="F738" s="3" t="s">
        <v>15</v>
      </c>
      <c r="G738" s="4">
        <v>41822</v>
      </c>
      <c r="H738" s="3" t="s">
        <v>6735</v>
      </c>
      <c r="I738" s="2" t="s">
        <v>13</v>
      </c>
      <c r="J738" s="2" t="s">
        <v>12</v>
      </c>
      <c r="K738" s="2" t="s">
        <v>268</v>
      </c>
      <c r="L738" s="19">
        <v>41822.664756944447</v>
      </c>
      <c r="M738" s="2" t="s">
        <v>5154</v>
      </c>
      <c r="N738" s="2"/>
      <c r="O738" s="2"/>
      <c r="P738" s="2" t="s">
        <v>5151</v>
      </c>
    </row>
    <row r="739" spans="1:16">
      <c r="A739" s="14">
        <v>4482</v>
      </c>
      <c r="B739" s="2" t="s">
        <v>8226</v>
      </c>
      <c r="C739" s="1" t="s">
        <v>717</v>
      </c>
      <c r="D739" s="3" t="s">
        <v>731</v>
      </c>
      <c r="E739" s="4">
        <v>41822</v>
      </c>
      <c r="F739" s="3" t="s">
        <v>15</v>
      </c>
      <c r="G739" s="4">
        <v>41822</v>
      </c>
      <c r="H739" s="3" t="s">
        <v>6735</v>
      </c>
      <c r="I739" s="2" t="s">
        <v>13</v>
      </c>
      <c r="J739" s="2" t="s">
        <v>12</v>
      </c>
      <c r="K739" s="2" t="s">
        <v>268</v>
      </c>
      <c r="L739" s="19">
        <v>41822.656736111108</v>
      </c>
      <c r="M739" s="2" t="s">
        <v>5151</v>
      </c>
      <c r="N739" s="2"/>
      <c r="O739" s="2"/>
      <c r="P739" s="2" t="s">
        <v>5151</v>
      </c>
    </row>
    <row r="740" spans="1:16" ht="60">
      <c r="A740" s="14">
        <v>4481</v>
      </c>
      <c r="B740" s="2" t="s">
        <v>8227</v>
      </c>
      <c r="C740" s="1" t="s">
        <v>8228</v>
      </c>
      <c r="D740" s="3" t="s">
        <v>149</v>
      </c>
      <c r="E740" s="4">
        <v>41822</v>
      </c>
      <c r="F740" s="3" t="s">
        <v>15</v>
      </c>
      <c r="G740" s="4">
        <v>41822</v>
      </c>
      <c r="H740" s="3" t="s">
        <v>29</v>
      </c>
      <c r="I740" s="2" t="s">
        <v>13</v>
      </c>
      <c r="J740" s="2" t="s">
        <v>12</v>
      </c>
      <c r="K740" s="2" t="s">
        <v>268</v>
      </c>
      <c r="L740" s="19">
        <v>41822.540289351855</v>
      </c>
      <c r="M740" s="2" t="s">
        <v>5154</v>
      </c>
      <c r="N740" s="2"/>
      <c r="O740" s="2"/>
      <c r="P740" s="2" t="s">
        <v>5151</v>
      </c>
    </row>
    <row r="741" spans="1:16" ht="30">
      <c r="A741" s="14">
        <v>4480</v>
      </c>
      <c r="B741" s="2" t="s">
        <v>8229</v>
      </c>
      <c r="C741" s="1" t="s">
        <v>8230</v>
      </c>
      <c r="D741" s="3" t="s">
        <v>2568</v>
      </c>
      <c r="E741" s="4">
        <v>41822</v>
      </c>
      <c r="F741" s="3" t="s">
        <v>15</v>
      </c>
      <c r="G741" s="4">
        <v>41822</v>
      </c>
      <c r="H741" s="3" t="s">
        <v>6735</v>
      </c>
      <c r="I741" s="2" t="s">
        <v>13</v>
      </c>
      <c r="J741" s="2" t="s">
        <v>12</v>
      </c>
      <c r="K741" s="2" t="s">
        <v>268</v>
      </c>
      <c r="L741" s="19">
        <v>41822.456967592596</v>
      </c>
      <c r="M741" s="2" t="s">
        <v>5154</v>
      </c>
      <c r="N741" s="2"/>
      <c r="O741" s="2"/>
      <c r="P741" s="2" t="s">
        <v>5151</v>
      </c>
    </row>
    <row r="742" spans="1:16" ht="60">
      <c r="A742" s="14">
        <v>4479</v>
      </c>
      <c r="B742" s="2" t="s">
        <v>1699</v>
      </c>
      <c r="C742" s="1" t="s">
        <v>8231</v>
      </c>
      <c r="D742" s="3" t="s">
        <v>4624</v>
      </c>
      <c r="E742" s="4">
        <v>41821</v>
      </c>
      <c r="F742" s="3" t="s">
        <v>15</v>
      </c>
      <c r="G742" s="4">
        <v>41823</v>
      </c>
      <c r="H742" s="3" t="s">
        <v>19</v>
      </c>
      <c r="I742" s="2" t="s">
        <v>13</v>
      </c>
      <c r="J742" s="2" t="s">
        <v>12</v>
      </c>
      <c r="K742" s="2" t="s">
        <v>268</v>
      </c>
      <c r="L742" s="19">
        <v>41845.387164351851</v>
      </c>
      <c r="M742" s="2" t="s">
        <v>5154</v>
      </c>
      <c r="N742" s="2"/>
      <c r="O742" s="2" t="s">
        <v>5153</v>
      </c>
      <c r="P742" s="2" t="s">
        <v>5151</v>
      </c>
    </row>
    <row r="743" spans="1:16" ht="75">
      <c r="A743" s="14">
        <v>4478</v>
      </c>
      <c r="B743" s="2" t="s">
        <v>8232</v>
      </c>
      <c r="C743" s="1" t="s">
        <v>8233</v>
      </c>
      <c r="D743" s="3" t="s">
        <v>379</v>
      </c>
      <c r="E743" s="4">
        <v>41821</v>
      </c>
      <c r="F743" s="3" t="s">
        <v>15</v>
      </c>
      <c r="G743" s="4">
        <v>41822</v>
      </c>
      <c r="H743" s="3" t="s">
        <v>19</v>
      </c>
      <c r="I743" s="2" t="s">
        <v>13</v>
      </c>
      <c r="J743" s="2" t="s">
        <v>12</v>
      </c>
      <c r="K743" s="2" t="s">
        <v>268</v>
      </c>
      <c r="L743" s="19">
        <v>41829.421493055554</v>
      </c>
      <c r="M743" s="2" t="s">
        <v>5154</v>
      </c>
      <c r="N743" s="2"/>
      <c r="O743" s="2"/>
      <c r="P743" s="2" t="s">
        <v>5151</v>
      </c>
    </row>
    <row r="744" spans="1:16" ht="90">
      <c r="A744" s="14">
        <v>4477</v>
      </c>
      <c r="B744" s="2" t="s">
        <v>8234</v>
      </c>
      <c r="C744" s="1" t="s">
        <v>8235</v>
      </c>
      <c r="D744" s="3" t="s">
        <v>5175</v>
      </c>
      <c r="E744" s="4">
        <v>41821</v>
      </c>
      <c r="F744" s="3" t="s">
        <v>15</v>
      </c>
      <c r="G744" s="4">
        <v>41821</v>
      </c>
      <c r="H744" s="3" t="s">
        <v>42</v>
      </c>
      <c r="I744" s="2" t="s">
        <v>13</v>
      </c>
      <c r="J744" s="2" t="s">
        <v>12</v>
      </c>
      <c r="K744" s="2" t="s">
        <v>268</v>
      </c>
      <c r="L744" s="19">
        <v>41821.751250000001</v>
      </c>
      <c r="M744" s="2" t="s">
        <v>5154</v>
      </c>
      <c r="N744" s="2"/>
      <c r="O744" s="2"/>
      <c r="P744" s="2" t="s">
        <v>5151</v>
      </c>
    </row>
    <row r="745" spans="1:16" ht="60">
      <c r="A745" s="14">
        <v>4476</v>
      </c>
      <c r="B745" s="2" t="s">
        <v>1699</v>
      </c>
      <c r="C745" s="1" t="s">
        <v>8236</v>
      </c>
      <c r="D745" s="3" t="s">
        <v>569</v>
      </c>
      <c r="E745" s="4">
        <v>41821</v>
      </c>
      <c r="F745" s="3" t="s">
        <v>15</v>
      </c>
      <c r="G745" s="4">
        <v>41824</v>
      </c>
      <c r="H745" s="3" t="s">
        <v>19</v>
      </c>
      <c r="I745" s="2" t="s">
        <v>13</v>
      </c>
      <c r="J745" s="2" t="s">
        <v>12</v>
      </c>
      <c r="K745" s="2" t="s">
        <v>268</v>
      </c>
      <c r="L745" s="19">
        <v>41845.36309027778</v>
      </c>
      <c r="M745" s="2" t="s">
        <v>5154</v>
      </c>
      <c r="N745" s="2"/>
      <c r="O745" s="2" t="s">
        <v>5153</v>
      </c>
      <c r="P745" s="2" t="s">
        <v>5151</v>
      </c>
    </row>
    <row r="746" spans="1:16" ht="30">
      <c r="A746" s="14">
        <v>4475</v>
      </c>
      <c r="B746" s="2" t="s">
        <v>7079</v>
      </c>
      <c r="C746" s="1" t="s">
        <v>8237</v>
      </c>
      <c r="D746" s="3" t="s">
        <v>1429</v>
      </c>
      <c r="E746" s="4">
        <v>41821</v>
      </c>
      <c r="F746" s="3" t="s">
        <v>15</v>
      </c>
      <c r="G746" s="4">
        <v>41821</v>
      </c>
      <c r="H746" s="3" t="s">
        <v>6735</v>
      </c>
      <c r="I746" s="2" t="s">
        <v>13</v>
      </c>
      <c r="J746" s="2" t="s">
        <v>12</v>
      </c>
      <c r="K746" s="2" t="s">
        <v>268</v>
      </c>
      <c r="L746" s="19">
        <v>41821.735069444447</v>
      </c>
      <c r="M746" s="2" t="s">
        <v>5154</v>
      </c>
      <c r="N746" s="2"/>
      <c r="O746" s="2"/>
      <c r="P746" s="2" t="s">
        <v>5151</v>
      </c>
    </row>
    <row r="747" spans="1:16" ht="45">
      <c r="A747" s="14">
        <v>4474</v>
      </c>
      <c r="B747" s="2" t="s">
        <v>8238</v>
      </c>
      <c r="C747" s="1" t="s">
        <v>8239</v>
      </c>
      <c r="D747" s="3" t="s">
        <v>746</v>
      </c>
      <c r="E747" s="4">
        <v>41820</v>
      </c>
      <c r="F747" s="3" t="s">
        <v>15</v>
      </c>
      <c r="G747" s="4">
        <v>41821</v>
      </c>
      <c r="H747" s="3" t="s">
        <v>42</v>
      </c>
      <c r="I747" s="2" t="s">
        <v>13</v>
      </c>
      <c r="J747" s="2" t="s">
        <v>12</v>
      </c>
      <c r="K747" s="2" t="s">
        <v>268</v>
      </c>
      <c r="L747" s="19">
        <v>41821.52542824074</v>
      </c>
      <c r="M747" s="2" t="s">
        <v>5154</v>
      </c>
      <c r="N747" s="2"/>
      <c r="O747" s="2"/>
      <c r="P747" s="2" t="s">
        <v>5151</v>
      </c>
    </row>
    <row r="748" spans="1:16" ht="45">
      <c r="A748" s="14">
        <v>4473</v>
      </c>
      <c r="B748" s="2" t="s">
        <v>8240</v>
      </c>
      <c r="C748" s="1" t="s">
        <v>8241</v>
      </c>
      <c r="D748" s="3" t="s">
        <v>5175</v>
      </c>
      <c r="E748" s="4">
        <v>41820</v>
      </c>
      <c r="F748" s="3" t="s">
        <v>15</v>
      </c>
      <c r="G748" s="4">
        <v>41821</v>
      </c>
      <c r="H748" s="3" t="s">
        <v>42</v>
      </c>
      <c r="I748" s="2" t="s">
        <v>13</v>
      </c>
      <c r="J748" s="2" t="s">
        <v>12</v>
      </c>
      <c r="K748" s="2" t="s">
        <v>268</v>
      </c>
      <c r="L748" s="19">
        <v>41821.474432870367</v>
      </c>
      <c r="M748" s="2" t="s">
        <v>5154</v>
      </c>
      <c r="N748" s="2"/>
      <c r="O748" s="2"/>
      <c r="P748" s="2" t="s">
        <v>5151</v>
      </c>
    </row>
    <row r="749" spans="1:16" ht="45">
      <c r="A749" s="14">
        <v>4472</v>
      </c>
      <c r="B749" s="2" t="s">
        <v>8242</v>
      </c>
      <c r="C749" s="1" t="s">
        <v>8243</v>
      </c>
      <c r="D749" s="3" t="s">
        <v>746</v>
      </c>
      <c r="E749" s="4">
        <v>41821</v>
      </c>
      <c r="F749" s="3" t="s">
        <v>15</v>
      </c>
      <c r="G749" s="4">
        <v>41821</v>
      </c>
      <c r="H749" s="3" t="s">
        <v>40</v>
      </c>
      <c r="I749" s="2" t="s">
        <v>13</v>
      </c>
      <c r="J749" s="2" t="s">
        <v>12</v>
      </c>
      <c r="K749" s="2" t="s">
        <v>268</v>
      </c>
      <c r="L749" s="19">
        <v>41829.461261574077</v>
      </c>
      <c r="M749" s="2" t="s">
        <v>5154</v>
      </c>
      <c r="N749" s="2"/>
      <c r="O749" s="2"/>
      <c r="P749" s="2" t="s">
        <v>5151</v>
      </c>
    </row>
    <row r="750" spans="1:16" ht="45">
      <c r="A750" s="14">
        <v>4471</v>
      </c>
      <c r="B750" s="2" t="s">
        <v>2236</v>
      </c>
      <c r="C750" s="1" t="s">
        <v>8245</v>
      </c>
      <c r="D750" s="3" t="s">
        <v>8244</v>
      </c>
      <c r="E750" s="4">
        <v>41820</v>
      </c>
      <c r="F750" s="3" t="s">
        <v>15</v>
      </c>
      <c r="G750" s="4">
        <v>41820</v>
      </c>
      <c r="H750" s="3" t="s">
        <v>6735</v>
      </c>
      <c r="I750" s="2" t="s">
        <v>13</v>
      </c>
      <c r="J750" s="2" t="s">
        <v>12</v>
      </c>
      <c r="K750" s="2" t="s">
        <v>268</v>
      </c>
      <c r="L750" s="19">
        <v>41821.435983796298</v>
      </c>
      <c r="M750" s="2" t="s">
        <v>5151</v>
      </c>
      <c r="N750" s="2"/>
      <c r="O750" s="2"/>
      <c r="P750" s="2" t="s">
        <v>5151</v>
      </c>
    </row>
    <row r="751" spans="1:16" ht="75">
      <c r="A751" s="14">
        <v>4470</v>
      </c>
      <c r="B751" s="2" t="s">
        <v>8246</v>
      </c>
      <c r="C751" s="1" t="s">
        <v>8247</v>
      </c>
      <c r="D751" s="3" t="s">
        <v>9017</v>
      </c>
      <c r="E751" s="4">
        <v>41820</v>
      </c>
      <c r="F751" s="3" t="s">
        <v>15</v>
      </c>
      <c r="G751" s="4">
        <v>41820</v>
      </c>
      <c r="H751" s="3" t="s">
        <v>55</v>
      </c>
      <c r="I751" s="2" t="s">
        <v>13</v>
      </c>
      <c r="J751" s="2" t="s">
        <v>12</v>
      </c>
      <c r="K751" s="2" t="s">
        <v>268</v>
      </c>
      <c r="L751" s="19">
        <v>41821.439884259256</v>
      </c>
      <c r="M751" s="2" t="s">
        <v>5154</v>
      </c>
      <c r="N751" s="2"/>
      <c r="O751" s="2"/>
      <c r="P751" s="2" t="s">
        <v>5151</v>
      </c>
    </row>
    <row r="752" spans="1:16" ht="90">
      <c r="A752" s="14">
        <v>4469</v>
      </c>
      <c r="B752" s="2" t="s">
        <v>8248</v>
      </c>
      <c r="C752" s="1" t="s">
        <v>8250</v>
      </c>
      <c r="D752" s="3" t="s">
        <v>8249</v>
      </c>
      <c r="E752" s="4">
        <v>41820</v>
      </c>
      <c r="F752" s="3" t="s">
        <v>15</v>
      </c>
      <c r="G752" s="4">
        <v>41820</v>
      </c>
      <c r="H752" s="3" t="s">
        <v>40</v>
      </c>
      <c r="I752" s="2" t="s">
        <v>13</v>
      </c>
      <c r="J752" s="2" t="s">
        <v>12</v>
      </c>
      <c r="K752" s="2" t="s">
        <v>268</v>
      </c>
      <c r="L752" s="19">
        <v>41821.43173611111</v>
      </c>
      <c r="M752" s="2" t="s">
        <v>5154</v>
      </c>
      <c r="N752" s="2"/>
      <c r="O752" s="2"/>
      <c r="P752" s="2" t="s">
        <v>5154</v>
      </c>
    </row>
    <row r="753" spans="1:16">
      <c r="A753" s="14">
        <v>4468</v>
      </c>
      <c r="B753" s="2" t="s">
        <v>8251</v>
      </c>
      <c r="C753" s="1" t="s">
        <v>8252</v>
      </c>
      <c r="D753" s="3" t="s">
        <v>1938</v>
      </c>
      <c r="E753" s="4">
        <v>41821</v>
      </c>
      <c r="F753" s="3" t="s">
        <v>15</v>
      </c>
      <c r="G753" s="4">
        <v>41821</v>
      </c>
      <c r="H753" s="3" t="s">
        <v>6735</v>
      </c>
      <c r="I753" s="2" t="s">
        <v>13</v>
      </c>
      <c r="J753" s="2" t="s">
        <v>12</v>
      </c>
      <c r="K753" s="2" t="s">
        <v>268</v>
      </c>
      <c r="L753" s="19">
        <v>41821.427245370367</v>
      </c>
      <c r="M753" s="2" t="s">
        <v>5154</v>
      </c>
      <c r="N753" s="2"/>
      <c r="O753" s="2"/>
      <c r="P753" s="2" t="s">
        <v>5151</v>
      </c>
    </row>
    <row r="754" spans="1:16" ht="30">
      <c r="A754" s="14">
        <v>4467</v>
      </c>
      <c r="B754" s="2" t="s">
        <v>6046</v>
      </c>
      <c r="C754" s="1" t="s">
        <v>8253</v>
      </c>
      <c r="D754" s="3" t="s">
        <v>247</v>
      </c>
      <c r="E754" s="4">
        <v>41821</v>
      </c>
      <c r="F754" s="3" t="s">
        <v>15</v>
      </c>
      <c r="G754" s="4">
        <v>41821</v>
      </c>
      <c r="H754" s="3" t="s">
        <v>42</v>
      </c>
      <c r="I754" s="2" t="s">
        <v>13</v>
      </c>
      <c r="J754" s="2" t="s">
        <v>12</v>
      </c>
      <c r="K754" s="2" t="s">
        <v>268</v>
      </c>
      <c r="L754" s="19">
        <v>41821.417708333334</v>
      </c>
      <c r="M754" s="2" t="s">
        <v>5154</v>
      </c>
      <c r="N754" s="2"/>
      <c r="O754" s="2"/>
      <c r="P754" s="2" t="s">
        <v>5151</v>
      </c>
    </row>
    <row r="755" spans="1:16" ht="45">
      <c r="A755" s="14">
        <v>4466</v>
      </c>
      <c r="B755" s="2" t="s">
        <v>8254</v>
      </c>
      <c r="C755" s="1" t="s">
        <v>8255</v>
      </c>
      <c r="D755" s="3" t="s">
        <v>349</v>
      </c>
      <c r="E755" s="4">
        <v>41821</v>
      </c>
      <c r="F755" s="3" t="s">
        <v>15</v>
      </c>
      <c r="G755" s="4">
        <v>41821</v>
      </c>
      <c r="H755" s="3" t="s">
        <v>45</v>
      </c>
      <c r="I755" s="2" t="s">
        <v>13</v>
      </c>
      <c r="J755" s="2" t="s">
        <v>12</v>
      </c>
      <c r="K755" s="2" t="s">
        <v>268</v>
      </c>
      <c r="L755" s="19">
        <v>41821.427905092591</v>
      </c>
      <c r="M755" s="2" t="s">
        <v>5154</v>
      </c>
      <c r="N755" s="2"/>
      <c r="O755" s="2"/>
      <c r="P755" s="2" t="s">
        <v>5151</v>
      </c>
    </row>
    <row r="756" spans="1:16" ht="45">
      <c r="A756" s="14">
        <v>4465</v>
      </c>
      <c r="B756" s="2" t="s">
        <v>3485</v>
      </c>
      <c r="C756" s="1" t="s">
        <v>8256</v>
      </c>
      <c r="D756" s="3" t="s">
        <v>5096</v>
      </c>
      <c r="E756" s="4">
        <v>41821</v>
      </c>
      <c r="F756" s="3" t="s">
        <v>15</v>
      </c>
      <c r="G756" s="4">
        <v>41821</v>
      </c>
      <c r="H756" s="3" t="s">
        <v>6735</v>
      </c>
      <c r="I756" s="2" t="s">
        <v>13</v>
      </c>
      <c r="J756" s="2" t="s">
        <v>12</v>
      </c>
      <c r="K756" s="2" t="s">
        <v>268</v>
      </c>
      <c r="L756" s="19">
        <v>41821.398900462962</v>
      </c>
      <c r="M756" s="2" t="s">
        <v>5154</v>
      </c>
      <c r="N756" s="2"/>
      <c r="O756" s="2"/>
      <c r="P756" s="2" t="s">
        <v>5151</v>
      </c>
    </row>
    <row r="757" spans="1:16" ht="75">
      <c r="A757" s="14">
        <v>4464</v>
      </c>
      <c r="B757" s="2" t="s">
        <v>6161</v>
      </c>
      <c r="C757" s="1" t="s">
        <v>8257</v>
      </c>
      <c r="D757" s="3" t="s">
        <v>3129</v>
      </c>
      <c r="E757" s="4">
        <v>41820</v>
      </c>
      <c r="F757" s="3" t="s">
        <v>15</v>
      </c>
      <c r="G757" s="4">
        <v>41820</v>
      </c>
      <c r="H757" s="3" t="s">
        <v>6733</v>
      </c>
      <c r="I757" s="2" t="s">
        <v>13</v>
      </c>
      <c r="J757" s="2" t="s">
        <v>12</v>
      </c>
      <c r="K757" s="2" t="s">
        <v>268</v>
      </c>
      <c r="L757" s="19">
        <v>41821.393125000002</v>
      </c>
      <c r="M757" s="2" t="s">
        <v>5151</v>
      </c>
      <c r="N757" s="2"/>
      <c r="O757" s="2"/>
      <c r="P757" s="2" t="s">
        <v>5151</v>
      </c>
    </row>
    <row r="758" spans="1:16" ht="30">
      <c r="A758" s="14">
        <v>4463</v>
      </c>
      <c r="B758" s="2" t="s">
        <v>4182</v>
      </c>
      <c r="C758" s="1" t="s">
        <v>8258</v>
      </c>
      <c r="D758" s="3" t="s">
        <v>586</v>
      </c>
      <c r="E758" s="4">
        <v>41821</v>
      </c>
      <c r="F758" s="3" t="s">
        <v>15</v>
      </c>
      <c r="G758" s="4">
        <v>41821</v>
      </c>
      <c r="H758" s="3" t="s">
        <v>6735</v>
      </c>
      <c r="I758" s="2" t="s">
        <v>13</v>
      </c>
      <c r="J758" s="2" t="s">
        <v>12</v>
      </c>
      <c r="K758" s="2" t="s">
        <v>268</v>
      </c>
      <c r="L758" s="19">
        <v>41821.389155092591</v>
      </c>
      <c r="M758" s="2" t="s">
        <v>5154</v>
      </c>
      <c r="N758" s="2"/>
      <c r="O758" s="2"/>
      <c r="P758" s="2" t="s">
        <v>5151</v>
      </c>
    </row>
    <row r="759" spans="1:16" ht="75">
      <c r="A759" s="14">
        <v>4462</v>
      </c>
      <c r="B759" s="2" t="s">
        <v>8259</v>
      </c>
      <c r="C759" s="1" t="s">
        <v>8261</v>
      </c>
      <c r="D759" s="3" t="s">
        <v>8260</v>
      </c>
      <c r="E759" s="4">
        <v>41821</v>
      </c>
      <c r="F759" s="3" t="s">
        <v>15</v>
      </c>
      <c r="G759" s="4">
        <v>41857</v>
      </c>
      <c r="H759" s="3" t="s">
        <v>56</v>
      </c>
      <c r="I759" s="2" t="s">
        <v>13</v>
      </c>
      <c r="J759" s="2" t="s">
        <v>12</v>
      </c>
      <c r="K759" s="2" t="s">
        <v>268</v>
      </c>
      <c r="L759" s="19">
        <v>41857.685798611114</v>
      </c>
      <c r="M759" s="2" t="s">
        <v>5151</v>
      </c>
      <c r="N759" s="2"/>
      <c r="O759" s="2" t="s">
        <v>5153</v>
      </c>
      <c r="P759" s="2" t="s">
        <v>5151</v>
      </c>
    </row>
    <row r="760" spans="1:16">
      <c r="A760" s="14">
        <v>4461</v>
      </c>
      <c r="B760" s="2" t="s">
        <v>4182</v>
      </c>
      <c r="C760" s="1" t="s">
        <v>8262</v>
      </c>
      <c r="D760" s="3" t="s">
        <v>98</v>
      </c>
      <c r="E760" s="4">
        <v>41821</v>
      </c>
      <c r="F760" s="3" t="s">
        <v>15</v>
      </c>
      <c r="G760" s="4">
        <v>41821</v>
      </c>
      <c r="H760" s="3" t="s">
        <v>6735</v>
      </c>
      <c r="I760" s="2" t="s">
        <v>13</v>
      </c>
      <c r="J760" s="2" t="s">
        <v>12</v>
      </c>
      <c r="K760" s="2" t="s">
        <v>268</v>
      </c>
      <c r="L760" s="19">
        <v>41821.384016203701</v>
      </c>
      <c r="M760" s="2" t="s">
        <v>5154</v>
      </c>
      <c r="N760" s="2"/>
      <c r="O760" s="2"/>
      <c r="P760" s="2" t="s">
        <v>5151</v>
      </c>
    </row>
    <row r="761" spans="1:16" ht="45">
      <c r="A761" s="14">
        <v>4460</v>
      </c>
      <c r="B761" s="2" t="s">
        <v>4397</v>
      </c>
      <c r="C761" s="1" t="s">
        <v>8264</v>
      </c>
      <c r="D761" s="3" t="s">
        <v>8263</v>
      </c>
      <c r="E761" s="4">
        <v>41821</v>
      </c>
      <c r="F761" s="3" t="s">
        <v>15</v>
      </c>
      <c r="G761" s="4">
        <v>41821</v>
      </c>
      <c r="H761" s="3" t="s">
        <v>40</v>
      </c>
      <c r="I761" s="2" t="s">
        <v>13</v>
      </c>
      <c r="J761" s="2" t="s">
        <v>12</v>
      </c>
      <c r="K761" s="2" t="s">
        <v>268</v>
      </c>
      <c r="L761" s="19">
        <v>41821.364803240744</v>
      </c>
      <c r="M761" s="2" t="s">
        <v>5154</v>
      </c>
      <c r="N761" s="2"/>
      <c r="O761" s="2"/>
      <c r="P761" s="2" t="s">
        <v>5154</v>
      </c>
    </row>
    <row r="762" spans="1:16" ht="45">
      <c r="A762" s="14">
        <v>4459</v>
      </c>
      <c r="B762" s="2" t="s">
        <v>8265</v>
      </c>
      <c r="C762" s="1" t="s">
        <v>8266</v>
      </c>
      <c r="D762" s="3" t="s">
        <v>84</v>
      </c>
      <c r="E762" s="4">
        <v>41820</v>
      </c>
      <c r="F762" s="3" t="s">
        <v>15</v>
      </c>
      <c r="G762" s="4">
        <v>41821</v>
      </c>
      <c r="H762" s="3" t="s">
        <v>6735</v>
      </c>
      <c r="I762" s="2" t="s">
        <v>13</v>
      </c>
      <c r="J762" s="2" t="s">
        <v>12</v>
      </c>
      <c r="K762" s="2" t="s">
        <v>268</v>
      </c>
      <c r="L762" s="19">
        <v>41821.362638888888</v>
      </c>
      <c r="M762" s="2" t="s">
        <v>5154</v>
      </c>
      <c r="N762" s="2"/>
      <c r="O762" s="2"/>
      <c r="P762" s="2" t="s">
        <v>5151</v>
      </c>
    </row>
    <row r="763" spans="1:16" ht="45">
      <c r="A763" s="14">
        <v>4458</v>
      </c>
      <c r="B763" s="2" t="s">
        <v>4397</v>
      </c>
      <c r="C763" s="1" t="s">
        <v>8267</v>
      </c>
      <c r="D763" s="3" t="s">
        <v>3129</v>
      </c>
      <c r="E763" s="4">
        <v>41820</v>
      </c>
      <c r="F763" s="3" t="s">
        <v>15</v>
      </c>
      <c r="G763" s="4">
        <v>41820</v>
      </c>
      <c r="H763" s="3" t="s">
        <v>40</v>
      </c>
      <c r="I763" s="2" t="s">
        <v>13</v>
      </c>
      <c r="J763" s="2" t="s">
        <v>12</v>
      </c>
      <c r="K763" s="2" t="s">
        <v>268</v>
      </c>
      <c r="L763" s="19">
        <v>41820.726770833331</v>
      </c>
      <c r="M763" s="2" t="s">
        <v>5154</v>
      </c>
      <c r="N763" s="2"/>
      <c r="O763" s="2"/>
      <c r="P763" s="2" t="s">
        <v>5151</v>
      </c>
    </row>
    <row r="764" spans="1:16" ht="45">
      <c r="A764" s="14">
        <v>4457</v>
      </c>
      <c r="B764" s="2" t="s">
        <v>7784</v>
      </c>
      <c r="C764" s="1" t="s">
        <v>8268</v>
      </c>
      <c r="D764" s="3" t="s">
        <v>1365</v>
      </c>
      <c r="E764" s="4">
        <v>41820</v>
      </c>
      <c r="F764" s="3" t="s">
        <v>15</v>
      </c>
      <c r="G764" s="4">
        <v>41820</v>
      </c>
      <c r="H764" s="3" t="s">
        <v>40</v>
      </c>
      <c r="I764" s="2" t="s">
        <v>13</v>
      </c>
      <c r="J764" s="2" t="s">
        <v>12</v>
      </c>
      <c r="K764" s="2" t="s">
        <v>268</v>
      </c>
      <c r="L764" s="19">
        <v>41820.651122685187</v>
      </c>
      <c r="M764" s="2" t="s">
        <v>5154</v>
      </c>
      <c r="N764" s="2"/>
      <c r="O764" s="2"/>
      <c r="P764" s="2" t="s">
        <v>5151</v>
      </c>
    </row>
    <row r="765" spans="1:16" ht="45">
      <c r="A765" s="14">
        <v>4456</v>
      </c>
      <c r="B765" s="2" t="s">
        <v>356</v>
      </c>
      <c r="C765" s="1" t="s">
        <v>8269</v>
      </c>
      <c r="D765" s="3" t="s">
        <v>6748</v>
      </c>
      <c r="E765" s="4">
        <v>41820</v>
      </c>
      <c r="F765" s="3" t="s">
        <v>15</v>
      </c>
      <c r="G765" s="4">
        <v>41820</v>
      </c>
      <c r="H765" s="3" t="s">
        <v>6735</v>
      </c>
      <c r="I765" s="2" t="s">
        <v>13</v>
      </c>
      <c r="J765" s="2" t="s">
        <v>12</v>
      </c>
      <c r="K765" s="2" t="s">
        <v>268</v>
      </c>
      <c r="L765" s="19">
        <v>41820.628113425926</v>
      </c>
      <c r="M765" s="2" t="s">
        <v>5154</v>
      </c>
      <c r="N765" s="2"/>
      <c r="O765" s="2"/>
      <c r="P765" s="2" t="s">
        <v>5151</v>
      </c>
    </row>
    <row r="766" spans="1:16" ht="45">
      <c r="A766" s="14">
        <v>4455</v>
      </c>
      <c r="B766" s="2" t="s">
        <v>8270</v>
      </c>
      <c r="C766" s="1" t="s">
        <v>8271</v>
      </c>
      <c r="D766" s="3" t="s">
        <v>2701</v>
      </c>
      <c r="E766" s="4">
        <v>41820</v>
      </c>
      <c r="F766" s="3" t="s">
        <v>15</v>
      </c>
      <c r="G766" s="4">
        <v>41820</v>
      </c>
      <c r="H766" s="3" t="s">
        <v>40</v>
      </c>
      <c r="I766" s="2" t="s">
        <v>13</v>
      </c>
      <c r="J766" s="2" t="s">
        <v>12</v>
      </c>
      <c r="K766" s="2" t="s">
        <v>268</v>
      </c>
      <c r="L766" s="19">
        <v>41820.506527777776</v>
      </c>
      <c r="M766" s="2" t="s">
        <v>5154</v>
      </c>
      <c r="N766" s="2"/>
      <c r="O766" s="2"/>
      <c r="P766" s="2" t="s">
        <v>5151</v>
      </c>
    </row>
    <row r="767" spans="1:16" ht="30">
      <c r="A767" s="14">
        <v>4454</v>
      </c>
      <c r="B767" s="2" t="s">
        <v>8272</v>
      </c>
      <c r="C767" s="1" t="s">
        <v>8273</v>
      </c>
      <c r="D767" s="3" t="s">
        <v>1054</v>
      </c>
      <c r="E767" s="4">
        <v>41820</v>
      </c>
      <c r="F767" s="3" t="s">
        <v>15</v>
      </c>
      <c r="G767" s="4">
        <v>41820</v>
      </c>
      <c r="H767" s="3" t="s">
        <v>6735</v>
      </c>
      <c r="I767" s="2" t="s">
        <v>13</v>
      </c>
      <c r="J767" s="2" t="s">
        <v>12</v>
      </c>
      <c r="K767" s="2" t="s">
        <v>268</v>
      </c>
      <c r="L767" s="19">
        <v>41820.504618055558</v>
      </c>
      <c r="M767" s="2" t="s">
        <v>5154</v>
      </c>
      <c r="N767" s="2"/>
      <c r="O767" s="2"/>
      <c r="P767" s="2" t="s">
        <v>5154</v>
      </c>
    </row>
    <row r="768" spans="1:16">
      <c r="A768" s="14">
        <v>4453</v>
      </c>
      <c r="B768" s="2" t="s">
        <v>8274</v>
      </c>
      <c r="C768" s="1" t="s">
        <v>8275</v>
      </c>
      <c r="D768" s="3" t="s">
        <v>215</v>
      </c>
      <c r="E768" s="4">
        <v>41820</v>
      </c>
      <c r="F768" s="3" t="s">
        <v>15</v>
      </c>
      <c r="G768" s="4">
        <v>41820</v>
      </c>
      <c r="H768" s="3" t="s">
        <v>6735</v>
      </c>
      <c r="I768" s="2" t="s">
        <v>13</v>
      </c>
      <c r="J768" s="2" t="s">
        <v>12</v>
      </c>
      <c r="K768" s="2" t="s">
        <v>268</v>
      </c>
      <c r="L768" s="19">
        <v>41820.456307870372</v>
      </c>
      <c r="M768" s="2" t="s">
        <v>5154</v>
      </c>
      <c r="N768" s="2"/>
      <c r="O768" s="2"/>
      <c r="P768" s="2" t="s">
        <v>5151</v>
      </c>
    </row>
    <row r="769" spans="1:16" ht="45">
      <c r="A769" s="14">
        <v>4452</v>
      </c>
      <c r="B769" s="2" t="s">
        <v>8276</v>
      </c>
      <c r="C769" s="1" t="s">
        <v>8277</v>
      </c>
      <c r="D769" s="3" t="s">
        <v>1222</v>
      </c>
      <c r="E769" s="4">
        <v>41820</v>
      </c>
      <c r="F769" s="3" t="s">
        <v>15</v>
      </c>
      <c r="G769" s="4">
        <v>41820</v>
      </c>
      <c r="H769" s="3" t="s">
        <v>48</v>
      </c>
      <c r="I769" s="2" t="s">
        <v>13</v>
      </c>
      <c r="J769" s="2" t="s">
        <v>12</v>
      </c>
      <c r="K769" s="2" t="s">
        <v>268</v>
      </c>
      <c r="L769" s="19">
        <v>41820.437025462961</v>
      </c>
      <c r="M769" s="2" t="s">
        <v>5154</v>
      </c>
      <c r="N769" s="2"/>
      <c r="O769" s="2"/>
      <c r="P769" s="2" t="s">
        <v>5151</v>
      </c>
    </row>
    <row r="770" spans="1:16">
      <c r="A770" s="14">
        <v>4451</v>
      </c>
      <c r="B770" s="2" t="s">
        <v>8278</v>
      </c>
      <c r="C770" s="1" t="s">
        <v>8279</v>
      </c>
      <c r="D770" s="3" t="s">
        <v>274</v>
      </c>
      <c r="E770" s="4">
        <v>41820</v>
      </c>
      <c r="F770" s="3" t="s">
        <v>15</v>
      </c>
      <c r="G770" s="4">
        <v>41820</v>
      </c>
      <c r="H770" s="3" t="s">
        <v>40</v>
      </c>
      <c r="I770" s="2" t="s">
        <v>13</v>
      </c>
      <c r="J770" s="2" t="s">
        <v>12</v>
      </c>
      <c r="K770" s="2" t="s">
        <v>268</v>
      </c>
      <c r="L770" s="19">
        <v>41820.430717592593</v>
      </c>
      <c r="M770" s="2" t="s">
        <v>5154</v>
      </c>
      <c r="N770" s="2"/>
      <c r="O770" s="2"/>
      <c r="P770" s="2" t="s">
        <v>5151</v>
      </c>
    </row>
    <row r="771" spans="1:16" ht="75">
      <c r="A771" s="14">
        <v>4450</v>
      </c>
      <c r="B771" s="2" t="s">
        <v>8280</v>
      </c>
      <c r="C771" s="1" t="s">
        <v>8281</v>
      </c>
      <c r="D771" s="3" t="s">
        <v>5625</v>
      </c>
      <c r="E771" s="4">
        <v>41820</v>
      </c>
      <c r="F771" s="3" t="s">
        <v>15</v>
      </c>
      <c r="G771" s="4">
        <v>41820</v>
      </c>
      <c r="H771" s="3" t="s">
        <v>54</v>
      </c>
      <c r="I771" s="2" t="s">
        <v>13</v>
      </c>
      <c r="J771" s="2" t="s">
        <v>12</v>
      </c>
      <c r="K771" s="2" t="s">
        <v>268</v>
      </c>
      <c r="L771" s="19">
        <v>41820.416041666664</v>
      </c>
      <c r="M771" s="2" t="s">
        <v>5154</v>
      </c>
      <c r="N771" s="2"/>
      <c r="O771" s="2"/>
      <c r="P771" s="2" t="s">
        <v>5154</v>
      </c>
    </row>
    <row r="772" spans="1:16">
      <c r="A772" s="14">
        <v>4449</v>
      </c>
      <c r="B772" s="2" t="s">
        <v>3972</v>
      </c>
      <c r="C772" s="1" t="s">
        <v>8178</v>
      </c>
      <c r="D772" s="3" t="s">
        <v>586</v>
      </c>
      <c r="E772" s="4">
        <v>41802</v>
      </c>
      <c r="F772" s="3" t="s">
        <v>15</v>
      </c>
      <c r="G772" s="4">
        <v>41802</v>
      </c>
      <c r="H772" s="3" t="s">
        <v>6735</v>
      </c>
      <c r="I772" s="2" t="s">
        <v>13</v>
      </c>
      <c r="J772" s="2" t="s">
        <v>12</v>
      </c>
      <c r="K772" s="2" t="s">
        <v>268</v>
      </c>
      <c r="L772" s="19">
        <v>41803.502789351849</v>
      </c>
      <c r="M772" s="2" t="s">
        <v>5154</v>
      </c>
      <c r="N772" s="2"/>
      <c r="O772" s="2"/>
      <c r="P772" s="2" t="s">
        <v>5151</v>
      </c>
    </row>
    <row r="773" spans="1:16" ht="45">
      <c r="A773" s="14">
        <v>4448</v>
      </c>
      <c r="B773" s="2" t="s">
        <v>356</v>
      </c>
      <c r="C773" s="1" t="s">
        <v>8179</v>
      </c>
      <c r="D773" s="3" t="s">
        <v>586</v>
      </c>
      <c r="E773" s="4">
        <v>41802</v>
      </c>
      <c r="F773" s="3" t="s">
        <v>15</v>
      </c>
      <c r="G773" s="4">
        <v>41802</v>
      </c>
      <c r="H773" s="3" t="s">
        <v>6735</v>
      </c>
      <c r="I773" s="2" t="s">
        <v>13</v>
      </c>
      <c r="J773" s="2" t="s">
        <v>12</v>
      </c>
      <c r="K773" s="2" t="s">
        <v>268</v>
      </c>
      <c r="L773" s="19">
        <v>41803.502326388887</v>
      </c>
      <c r="M773" s="2" t="s">
        <v>5154</v>
      </c>
      <c r="N773" s="2"/>
      <c r="O773" s="2"/>
      <c r="P773" s="2" t="s">
        <v>5151</v>
      </c>
    </row>
    <row r="774" spans="1:16" ht="45">
      <c r="A774" s="14">
        <v>4447</v>
      </c>
      <c r="B774" s="2" t="s">
        <v>2236</v>
      </c>
      <c r="C774" s="1" t="s">
        <v>8180</v>
      </c>
      <c r="D774" s="3" t="s">
        <v>7886</v>
      </c>
      <c r="E774" s="4">
        <v>41802</v>
      </c>
      <c r="F774" s="3" t="s">
        <v>15</v>
      </c>
      <c r="G774" s="4">
        <v>41802</v>
      </c>
      <c r="H774" s="3" t="s">
        <v>6735</v>
      </c>
      <c r="I774" s="2" t="s">
        <v>13</v>
      </c>
      <c r="J774" s="2" t="s">
        <v>12</v>
      </c>
      <c r="K774" s="2" t="s">
        <v>268</v>
      </c>
      <c r="L774" s="19">
        <v>41803.501388888886</v>
      </c>
      <c r="M774" s="2" t="s">
        <v>5154</v>
      </c>
      <c r="N774" s="2"/>
      <c r="O774" s="2"/>
      <c r="P774" s="2" t="s">
        <v>5151</v>
      </c>
    </row>
    <row r="775" spans="1:16">
      <c r="A775" s="14">
        <v>4446</v>
      </c>
      <c r="B775" s="2" t="s">
        <v>8181</v>
      </c>
      <c r="C775" s="1" t="s">
        <v>8182</v>
      </c>
      <c r="D775" s="3" t="s">
        <v>215</v>
      </c>
      <c r="E775" s="4">
        <v>41802</v>
      </c>
      <c r="F775" s="3" t="s">
        <v>15</v>
      </c>
      <c r="G775" s="4">
        <v>41802</v>
      </c>
      <c r="H775" s="3" t="s">
        <v>6735</v>
      </c>
      <c r="I775" s="2" t="s">
        <v>13</v>
      </c>
      <c r="J775" s="2" t="s">
        <v>12</v>
      </c>
      <c r="K775" s="2" t="s">
        <v>268</v>
      </c>
      <c r="L775" s="19">
        <v>41803.500613425924</v>
      </c>
      <c r="M775" s="2" t="s">
        <v>5154</v>
      </c>
      <c r="N775" s="2"/>
      <c r="O775" s="2"/>
      <c r="P775" s="2" t="s">
        <v>5151</v>
      </c>
    </row>
    <row r="776" spans="1:16" ht="30">
      <c r="A776" s="14">
        <v>4445</v>
      </c>
      <c r="B776" s="2" t="s">
        <v>2332</v>
      </c>
      <c r="C776" s="1" t="s">
        <v>8183</v>
      </c>
      <c r="D776" s="3" t="s">
        <v>6263</v>
      </c>
      <c r="E776" s="4">
        <v>41802</v>
      </c>
      <c r="F776" s="3" t="s">
        <v>15</v>
      </c>
      <c r="G776" s="4">
        <v>41802</v>
      </c>
      <c r="H776" s="3" t="s">
        <v>6735</v>
      </c>
      <c r="I776" s="2" t="s">
        <v>13</v>
      </c>
      <c r="J776" s="2" t="s">
        <v>12</v>
      </c>
      <c r="K776" s="2" t="s">
        <v>268</v>
      </c>
      <c r="L776" s="19">
        <v>41803.498425925929</v>
      </c>
      <c r="M776" s="2" t="s">
        <v>5154</v>
      </c>
      <c r="N776" s="2"/>
      <c r="O776" s="2"/>
      <c r="P776" s="2" t="s">
        <v>5154</v>
      </c>
    </row>
    <row r="777" spans="1:16">
      <c r="A777" s="14">
        <v>4444</v>
      </c>
      <c r="B777" s="2" t="s">
        <v>7418</v>
      </c>
      <c r="C777" s="1" t="s">
        <v>4469</v>
      </c>
      <c r="D777" s="3" t="s">
        <v>98</v>
      </c>
      <c r="E777" s="4">
        <v>41803</v>
      </c>
      <c r="F777" s="3" t="s">
        <v>15</v>
      </c>
      <c r="G777" s="4">
        <v>41803</v>
      </c>
      <c r="H777" s="3" t="s">
        <v>16</v>
      </c>
      <c r="I777" s="2" t="s">
        <v>13</v>
      </c>
      <c r="J777" s="2" t="s">
        <v>12</v>
      </c>
      <c r="K777" s="2" t="s">
        <v>268</v>
      </c>
      <c r="L777" s="19">
        <v>41803.495983796296</v>
      </c>
      <c r="M777" s="2" t="s">
        <v>5154</v>
      </c>
      <c r="N777" s="2"/>
      <c r="O777" s="2"/>
      <c r="P777" s="2" t="s">
        <v>5151</v>
      </c>
    </row>
    <row r="778" spans="1:16">
      <c r="A778" s="14">
        <v>4443</v>
      </c>
      <c r="B778" s="2" t="s">
        <v>8184</v>
      </c>
      <c r="C778" s="1" t="s">
        <v>8185</v>
      </c>
      <c r="D778" s="3" t="s">
        <v>5175</v>
      </c>
      <c r="E778" s="4">
        <v>41803</v>
      </c>
      <c r="F778" s="3" t="s">
        <v>15</v>
      </c>
      <c r="G778" s="4">
        <v>41803</v>
      </c>
      <c r="H778" s="3" t="s">
        <v>56</v>
      </c>
      <c r="I778" s="2" t="s">
        <v>13</v>
      </c>
      <c r="J778" s="2" t="s">
        <v>12</v>
      </c>
      <c r="K778" s="2" t="s">
        <v>268</v>
      </c>
      <c r="L778" s="19">
        <v>41803.493495370371</v>
      </c>
      <c r="M778" s="2" t="s">
        <v>5151</v>
      </c>
      <c r="N778" s="2"/>
      <c r="O778" s="2"/>
      <c r="P778" s="2" t="s">
        <v>5151</v>
      </c>
    </row>
    <row r="779" spans="1:16" ht="30">
      <c r="A779" s="14">
        <v>4442</v>
      </c>
      <c r="B779" s="2" t="s">
        <v>8186</v>
      </c>
      <c r="C779" s="1" t="s">
        <v>8187</v>
      </c>
      <c r="D779" s="3" t="s">
        <v>6147</v>
      </c>
      <c r="E779" s="4">
        <v>41802</v>
      </c>
      <c r="F779" s="3" t="s">
        <v>15</v>
      </c>
      <c r="G779" s="4">
        <v>41803</v>
      </c>
      <c r="H779" s="3" t="s">
        <v>6735</v>
      </c>
      <c r="I779" s="2" t="s">
        <v>13</v>
      </c>
      <c r="J779" s="2" t="s">
        <v>12</v>
      </c>
      <c r="K779" s="2" t="s">
        <v>268</v>
      </c>
      <c r="L779" s="19">
        <v>41803.488287037035</v>
      </c>
      <c r="M779" s="2" t="s">
        <v>5154</v>
      </c>
      <c r="N779" s="2"/>
      <c r="O779" s="2"/>
      <c r="P779" s="2" t="s">
        <v>5151</v>
      </c>
    </row>
    <row r="780" spans="1:16" ht="60">
      <c r="A780" s="14">
        <v>4441</v>
      </c>
      <c r="B780" s="2" t="s">
        <v>8188</v>
      </c>
      <c r="C780" s="1" t="s">
        <v>8189</v>
      </c>
      <c r="D780" s="3" t="s">
        <v>2701</v>
      </c>
      <c r="E780" s="4">
        <v>41803</v>
      </c>
      <c r="F780" s="3" t="s">
        <v>15</v>
      </c>
      <c r="G780" s="4">
        <v>41803</v>
      </c>
      <c r="H780" s="3" t="s">
        <v>40</v>
      </c>
      <c r="I780" s="2" t="s">
        <v>13</v>
      </c>
      <c r="J780" s="2" t="s">
        <v>12</v>
      </c>
      <c r="K780" s="2" t="s">
        <v>268</v>
      </c>
      <c r="L780" s="19">
        <v>41803.483368055553</v>
      </c>
      <c r="M780" s="2" t="s">
        <v>5151</v>
      </c>
      <c r="N780" s="2"/>
      <c r="O780" s="2"/>
      <c r="P780" s="2" t="s">
        <v>5151</v>
      </c>
    </row>
    <row r="781" spans="1:16" ht="60">
      <c r="A781" s="14">
        <v>4440</v>
      </c>
      <c r="B781" s="2" t="s">
        <v>8190</v>
      </c>
      <c r="C781" s="1" t="s">
        <v>8191</v>
      </c>
      <c r="D781" s="3" t="s">
        <v>6570</v>
      </c>
      <c r="E781" s="4">
        <v>41803</v>
      </c>
      <c r="F781" s="3" t="s">
        <v>15</v>
      </c>
      <c r="G781" s="4">
        <v>41803</v>
      </c>
      <c r="H781" s="3" t="s">
        <v>45</v>
      </c>
      <c r="I781" s="2" t="s">
        <v>13</v>
      </c>
      <c r="J781" s="2" t="s">
        <v>12</v>
      </c>
      <c r="K781" s="2" t="s">
        <v>268</v>
      </c>
      <c r="L781" s="19">
        <v>41820.432233796295</v>
      </c>
      <c r="M781" s="2" t="s">
        <v>5151</v>
      </c>
      <c r="N781" s="2"/>
      <c r="O781" s="2"/>
      <c r="P781" s="2" t="s">
        <v>5151</v>
      </c>
    </row>
    <row r="782" spans="1:16" ht="60">
      <c r="A782" s="14">
        <v>4439</v>
      </c>
      <c r="B782" s="2" t="s">
        <v>2124</v>
      </c>
      <c r="C782" s="1" t="s">
        <v>8193</v>
      </c>
      <c r="D782" s="3" t="s">
        <v>8192</v>
      </c>
      <c r="E782" s="4">
        <v>41802</v>
      </c>
      <c r="F782" s="3" t="s">
        <v>15</v>
      </c>
      <c r="G782" s="4">
        <v>41802</v>
      </c>
      <c r="H782" s="3" t="s">
        <v>19</v>
      </c>
      <c r="I782" s="2" t="s">
        <v>13</v>
      </c>
      <c r="J782" s="2" t="s">
        <v>12</v>
      </c>
      <c r="K782" s="2" t="s">
        <v>268</v>
      </c>
      <c r="L782" s="19">
        <v>41803.47761574074</v>
      </c>
      <c r="M782" s="2" t="s">
        <v>5151</v>
      </c>
      <c r="N782" s="2"/>
      <c r="O782" s="2"/>
      <c r="P782" s="2" t="s">
        <v>5151</v>
      </c>
    </row>
    <row r="783" spans="1:16" ht="195">
      <c r="A783" s="14">
        <v>4438</v>
      </c>
      <c r="B783" s="2" t="s">
        <v>8194</v>
      </c>
      <c r="C783" s="1" t="s">
        <v>8196</v>
      </c>
      <c r="D783" s="3" t="s">
        <v>8195</v>
      </c>
      <c r="E783" s="4">
        <v>41802</v>
      </c>
      <c r="F783" s="3" t="s">
        <v>15</v>
      </c>
      <c r="G783" s="4">
        <v>41802</v>
      </c>
      <c r="H783" s="3" t="s">
        <v>54</v>
      </c>
      <c r="I783" s="2" t="s">
        <v>13</v>
      </c>
      <c r="J783" s="2" t="s">
        <v>12</v>
      </c>
      <c r="K783" s="2" t="s">
        <v>268</v>
      </c>
      <c r="L783" s="19">
        <v>41803.476620370369</v>
      </c>
      <c r="M783" s="2" t="s">
        <v>5151</v>
      </c>
      <c r="N783" s="2"/>
      <c r="O783" s="2"/>
      <c r="P783" s="2" t="s">
        <v>5151</v>
      </c>
    </row>
    <row r="784" spans="1:16">
      <c r="A784" s="14">
        <v>4437</v>
      </c>
      <c r="B784" s="2" t="s">
        <v>187</v>
      </c>
      <c r="C784" s="1" t="s">
        <v>8197</v>
      </c>
      <c r="D784" s="3" t="s">
        <v>8015</v>
      </c>
      <c r="E784" s="4">
        <v>41802</v>
      </c>
      <c r="F784" s="3" t="s">
        <v>15</v>
      </c>
      <c r="G784" s="4">
        <v>41802</v>
      </c>
      <c r="H784" s="3" t="s">
        <v>40</v>
      </c>
      <c r="I784" s="2" t="s">
        <v>13</v>
      </c>
      <c r="J784" s="2" t="s">
        <v>12</v>
      </c>
      <c r="K784" s="2" t="s">
        <v>268</v>
      </c>
      <c r="L784" s="19">
        <v>41803.47587962963</v>
      </c>
      <c r="M784" s="2" t="s">
        <v>5154</v>
      </c>
      <c r="N784" s="2"/>
      <c r="O784" s="2"/>
      <c r="P784" s="2" t="s">
        <v>5151</v>
      </c>
    </row>
    <row r="785" spans="1:16" ht="30">
      <c r="A785" s="14">
        <v>4436</v>
      </c>
      <c r="B785" s="2" t="s">
        <v>8198</v>
      </c>
      <c r="C785" s="1" t="s">
        <v>8199</v>
      </c>
      <c r="D785" s="3" t="s">
        <v>446</v>
      </c>
      <c r="E785" s="4">
        <v>41802</v>
      </c>
      <c r="F785" s="3" t="s">
        <v>15</v>
      </c>
      <c r="G785" s="4">
        <v>41802</v>
      </c>
      <c r="H785" s="3" t="s">
        <v>6735</v>
      </c>
      <c r="I785" s="2" t="s">
        <v>13</v>
      </c>
      <c r="J785" s="2" t="s">
        <v>12</v>
      </c>
      <c r="K785" s="2" t="s">
        <v>268</v>
      </c>
      <c r="L785" s="19">
        <v>41803.47488425926</v>
      </c>
      <c r="M785" s="2" t="s">
        <v>5151</v>
      </c>
      <c r="N785" s="2"/>
      <c r="O785" s="2"/>
      <c r="P785" s="2" t="s">
        <v>5151</v>
      </c>
    </row>
    <row r="786" spans="1:16">
      <c r="A786" s="14">
        <v>4435</v>
      </c>
      <c r="B786" s="2" t="s">
        <v>5221</v>
      </c>
      <c r="C786" s="1" t="s">
        <v>8200</v>
      </c>
      <c r="D786" s="3" t="s">
        <v>5597</v>
      </c>
      <c r="E786" s="4">
        <v>41802</v>
      </c>
      <c r="F786" s="3" t="s">
        <v>15</v>
      </c>
      <c r="G786" s="4">
        <v>41802</v>
      </c>
      <c r="H786" s="3" t="s">
        <v>40</v>
      </c>
      <c r="I786" s="2" t="s">
        <v>13</v>
      </c>
      <c r="J786" s="2" t="s">
        <v>12</v>
      </c>
      <c r="K786" s="2" t="s">
        <v>268</v>
      </c>
      <c r="L786" s="19">
        <v>41803.427245370367</v>
      </c>
      <c r="M786" s="2" t="s">
        <v>5154</v>
      </c>
      <c r="N786" s="2"/>
      <c r="O786" s="2"/>
      <c r="P786" s="2" t="s">
        <v>5151</v>
      </c>
    </row>
    <row r="787" spans="1:16">
      <c r="A787" s="14">
        <v>4434</v>
      </c>
      <c r="B787" s="2" t="s">
        <v>8201</v>
      </c>
      <c r="C787" s="1" t="s">
        <v>7008</v>
      </c>
      <c r="D787" s="3" t="s">
        <v>6150</v>
      </c>
      <c r="E787" s="4">
        <v>41802</v>
      </c>
      <c r="F787" s="3" t="s">
        <v>15</v>
      </c>
      <c r="G787" s="4">
        <v>41802</v>
      </c>
      <c r="H787" s="3" t="s">
        <v>40</v>
      </c>
      <c r="I787" s="2" t="s">
        <v>13</v>
      </c>
      <c r="J787" s="2" t="s">
        <v>12</v>
      </c>
      <c r="K787" s="2" t="s">
        <v>268</v>
      </c>
      <c r="L787" s="19">
        <v>41803.424189814818</v>
      </c>
      <c r="M787" s="2" t="s">
        <v>5154</v>
      </c>
      <c r="N787" s="2"/>
      <c r="O787" s="2"/>
      <c r="P787" s="2" t="s">
        <v>5151</v>
      </c>
    </row>
    <row r="788" spans="1:16" ht="30">
      <c r="A788" s="14">
        <v>4433</v>
      </c>
      <c r="B788" s="2" t="s">
        <v>5493</v>
      </c>
      <c r="C788" s="1" t="s">
        <v>8202</v>
      </c>
      <c r="D788" s="3" t="s">
        <v>514</v>
      </c>
      <c r="E788" s="4">
        <v>41803</v>
      </c>
      <c r="F788" s="3" t="s">
        <v>15</v>
      </c>
      <c r="G788" s="4">
        <v>41803</v>
      </c>
      <c r="H788" s="3" t="s">
        <v>6735</v>
      </c>
      <c r="I788" s="2" t="s">
        <v>13</v>
      </c>
      <c r="J788" s="2" t="s">
        <v>12</v>
      </c>
      <c r="K788" s="2" t="s">
        <v>268</v>
      </c>
      <c r="L788" s="19">
        <v>41803.423101851855</v>
      </c>
      <c r="M788" s="2" t="s">
        <v>5151</v>
      </c>
      <c r="N788" s="2"/>
      <c r="O788" s="2"/>
      <c r="P788" s="2" t="s">
        <v>5151</v>
      </c>
    </row>
    <row r="789" spans="1:16" ht="45">
      <c r="A789" s="14">
        <v>4432</v>
      </c>
      <c r="B789" s="2" t="s">
        <v>7093</v>
      </c>
      <c r="C789" s="1" t="s">
        <v>8203</v>
      </c>
      <c r="D789" s="3" t="s">
        <v>6512</v>
      </c>
      <c r="E789" s="4">
        <v>41803</v>
      </c>
      <c r="F789" s="3" t="s">
        <v>15</v>
      </c>
      <c r="G789" s="4">
        <v>41803</v>
      </c>
      <c r="H789" s="3" t="s">
        <v>6735</v>
      </c>
      <c r="I789" s="2" t="s">
        <v>13</v>
      </c>
      <c r="J789" s="2" t="s">
        <v>12</v>
      </c>
      <c r="K789" s="2" t="s">
        <v>268</v>
      </c>
      <c r="L789" s="19">
        <v>41803.414074074077</v>
      </c>
      <c r="M789" s="2" t="s">
        <v>5154</v>
      </c>
      <c r="N789" s="2"/>
      <c r="O789" s="2"/>
      <c r="P789" s="2" t="s">
        <v>5151</v>
      </c>
    </row>
    <row r="790" spans="1:16" ht="45">
      <c r="A790" s="14">
        <v>4431</v>
      </c>
      <c r="B790" s="2" t="s">
        <v>7129</v>
      </c>
      <c r="C790" s="1" t="s">
        <v>8204</v>
      </c>
      <c r="D790" s="3" t="s">
        <v>18</v>
      </c>
      <c r="E790" s="4">
        <v>41803</v>
      </c>
      <c r="F790" s="3" t="s">
        <v>15</v>
      </c>
      <c r="G790" s="4">
        <v>41803</v>
      </c>
      <c r="H790" s="3" t="s">
        <v>6735</v>
      </c>
      <c r="I790" s="2" t="s">
        <v>13</v>
      </c>
      <c r="J790" s="2" t="s">
        <v>12</v>
      </c>
      <c r="K790" s="2" t="s">
        <v>268</v>
      </c>
      <c r="L790" s="19">
        <v>41803.412511574075</v>
      </c>
      <c r="M790" s="2" t="s">
        <v>5154</v>
      </c>
      <c r="N790" s="2"/>
      <c r="O790" s="2"/>
      <c r="P790" s="2" t="s">
        <v>5151</v>
      </c>
    </row>
    <row r="791" spans="1:16">
      <c r="A791" s="14">
        <v>4430</v>
      </c>
      <c r="B791" s="2" t="s">
        <v>187</v>
      </c>
      <c r="C791" s="1" t="s">
        <v>8016</v>
      </c>
      <c r="D791" s="3" t="s">
        <v>8015</v>
      </c>
      <c r="E791" s="4">
        <v>41802</v>
      </c>
      <c r="F791" s="3" t="s">
        <v>15</v>
      </c>
      <c r="G791" s="4">
        <v>41802</v>
      </c>
      <c r="H791" s="3" t="s">
        <v>40</v>
      </c>
      <c r="I791" s="2" t="s">
        <v>13</v>
      </c>
      <c r="J791" s="2" t="s">
        <v>12</v>
      </c>
      <c r="K791" s="2" t="s">
        <v>268</v>
      </c>
      <c r="L791" s="19">
        <v>41802.736377314817</v>
      </c>
      <c r="M791" s="2" t="s">
        <v>5154</v>
      </c>
      <c r="N791" s="2"/>
      <c r="O791" s="2"/>
      <c r="P791" s="2" t="s">
        <v>5151</v>
      </c>
    </row>
    <row r="792" spans="1:16" ht="45">
      <c r="A792" s="14">
        <v>4429</v>
      </c>
      <c r="B792" s="2" t="s">
        <v>8017</v>
      </c>
      <c r="C792" s="1" t="s">
        <v>8018</v>
      </c>
      <c r="D792" s="3" t="s">
        <v>194</v>
      </c>
      <c r="E792" s="4">
        <v>41802</v>
      </c>
      <c r="F792" s="3" t="s">
        <v>15</v>
      </c>
      <c r="G792" s="4">
        <v>41802</v>
      </c>
      <c r="H792" s="3" t="s">
        <v>6735</v>
      </c>
      <c r="I792" s="2" t="s">
        <v>13</v>
      </c>
      <c r="J792" s="2" t="s">
        <v>12</v>
      </c>
      <c r="K792" s="2" t="s">
        <v>268</v>
      </c>
      <c r="L792" s="19">
        <v>41802.609942129631</v>
      </c>
      <c r="M792" s="2" t="s">
        <v>5154</v>
      </c>
      <c r="N792" s="2"/>
      <c r="O792" s="2"/>
      <c r="P792" s="2" t="s">
        <v>5151</v>
      </c>
    </row>
    <row r="793" spans="1:16" ht="45">
      <c r="A793" s="14">
        <v>4428</v>
      </c>
      <c r="B793" s="2" t="s">
        <v>8019</v>
      </c>
      <c r="C793" s="1" t="s">
        <v>8020</v>
      </c>
      <c r="D793" s="3" t="s">
        <v>291</v>
      </c>
      <c r="E793" s="4">
        <v>41802</v>
      </c>
      <c r="F793" s="3" t="s">
        <v>15</v>
      </c>
      <c r="G793" s="4">
        <v>41802</v>
      </c>
      <c r="H793" s="3" t="s">
        <v>6733</v>
      </c>
      <c r="I793" s="2" t="s">
        <v>13</v>
      </c>
      <c r="J793" s="2" t="s">
        <v>12</v>
      </c>
      <c r="K793" s="2" t="s">
        <v>268</v>
      </c>
      <c r="L793" s="19">
        <v>41820.432372685187</v>
      </c>
      <c r="M793" s="2" t="s">
        <v>5154</v>
      </c>
      <c r="N793" s="2"/>
      <c r="O793" s="2"/>
      <c r="P793" s="2" t="s">
        <v>5151</v>
      </c>
    </row>
    <row r="794" spans="1:16" ht="30">
      <c r="A794" s="14">
        <v>4427</v>
      </c>
      <c r="B794" s="2" t="s">
        <v>8021</v>
      </c>
      <c r="C794" s="1" t="s">
        <v>8022</v>
      </c>
      <c r="D794" s="3" t="s">
        <v>369</v>
      </c>
      <c r="E794" s="4">
        <v>41802</v>
      </c>
      <c r="F794" s="3" t="s">
        <v>15</v>
      </c>
      <c r="G794" s="4">
        <v>41802</v>
      </c>
      <c r="H794" s="3" t="s">
        <v>6735</v>
      </c>
      <c r="I794" s="2" t="s">
        <v>13</v>
      </c>
      <c r="J794" s="2" t="s">
        <v>12</v>
      </c>
      <c r="K794" s="2" t="s">
        <v>268</v>
      </c>
      <c r="L794" s="19">
        <v>41802.60869212963</v>
      </c>
      <c r="M794" s="2" t="s">
        <v>5154</v>
      </c>
      <c r="N794" s="2"/>
      <c r="O794" s="2"/>
      <c r="P794" s="2" t="s">
        <v>5151</v>
      </c>
    </row>
    <row r="795" spans="1:16" ht="45">
      <c r="A795" s="14">
        <v>4426</v>
      </c>
      <c r="B795" s="2" t="s">
        <v>8023</v>
      </c>
      <c r="C795" s="1" t="s">
        <v>8024</v>
      </c>
      <c r="D795" s="3" t="s">
        <v>810</v>
      </c>
      <c r="E795" s="4">
        <v>41802</v>
      </c>
      <c r="F795" s="3" t="s">
        <v>15</v>
      </c>
      <c r="G795" s="4">
        <v>41802</v>
      </c>
      <c r="H795" s="3" t="s">
        <v>6735</v>
      </c>
      <c r="I795" s="2" t="s">
        <v>13</v>
      </c>
      <c r="J795" s="2" t="s">
        <v>12</v>
      </c>
      <c r="K795" s="2" t="s">
        <v>268</v>
      </c>
      <c r="L795" s="19">
        <v>41802.605219907404</v>
      </c>
      <c r="M795" s="2" t="s">
        <v>5154</v>
      </c>
      <c r="N795" s="2"/>
      <c r="O795" s="2"/>
      <c r="P795" s="2" t="s">
        <v>5151</v>
      </c>
    </row>
    <row r="796" spans="1:16" ht="30">
      <c r="A796" s="14">
        <v>4425</v>
      </c>
      <c r="B796" s="2" t="s">
        <v>7627</v>
      </c>
      <c r="C796" s="1" t="s">
        <v>7712</v>
      </c>
      <c r="D796" s="3" t="s">
        <v>411</v>
      </c>
      <c r="E796" s="4">
        <v>41802</v>
      </c>
      <c r="F796" s="3" t="s">
        <v>15</v>
      </c>
      <c r="G796" s="4">
        <v>41802</v>
      </c>
      <c r="H796" s="3" t="s">
        <v>6735</v>
      </c>
      <c r="I796" s="2" t="s">
        <v>13</v>
      </c>
      <c r="J796" s="2" t="s">
        <v>12</v>
      </c>
      <c r="K796" s="2" t="s">
        <v>268</v>
      </c>
      <c r="L796" s="19">
        <v>41802.586956018517</v>
      </c>
      <c r="M796" s="2" t="s">
        <v>5154</v>
      </c>
      <c r="N796" s="2"/>
      <c r="O796" s="2"/>
      <c r="P796" s="2" t="s">
        <v>5151</v>
      </c>
    </row>
    <row r="797" spans="1:16" ht="60">
      <c r="A797" s="14">
        <v>4424</v>
      </c>
      <c r="B797" s="2" t="s">
        <v>1699</v>
      </c>
      <c r="C797" s="1" t="s">
        <v>8025</v>
      </c>
      <c r="D797" s="3" t="s">
        <v>1229</v>
      </c>
      <c r="E797" s="4">
        <v>41801</v>
      </c>
      <c r="F797" s="3" t="s">
        <v>15</v>
      </c>
      <c r="G797" s="4">
        <v>41802</v>
      </c>
      <c r="H797" s="3" t="s">
        <v>19</v>
      </c>
      <c r="I797" s="2" t="s">
        <v>13</v>
      </c>
      <c r="J797" s="2" t="s">
        <v>12</v>
      </c>
      <c r="K797" s="2" t="s">
        <v>268</v>
      </c>
      <c r="L797" s="19">
        <v>41820.432476851849</v>
      </c>
      <c r="M797" s="2" t="s">
        <v>5154</v>
      </c>
      <c r="N797" s="2"/>
      <c r="O797" s="2"/>
      <c r="P797" s="2" t="s">
        <v>5151</v>
      </c>
    </row>
    <row r="798" spans="1:16" ht="30">
      <c r="A798" s="14">
        <v>4423</v>
      </c>
      <c r="B798" s="2" t="s">
        <v>2458</v>
      </c>
      <c r="C798" s="1" t="s">
        <v>8026</v>
      </c>
      <c r="D798" s="3" t="s">
        <v>1054</v>
      </c>
      <c r="E798" s="4">
        <v>41801</v>
      </c>
      <c r="F798" s="3" t="s">
        <v>15</v>
      </c>
      <c r="G798" s="4">
        <v>41801</v>
      </c>
      <c r="H798" s="3" t="s">
        <v>6735</v>
      </c>
      <c r="I798" s="2" t="s">
        <v>13</v>
      </c>
      <c r="J798" s="2" t="s">
        <v>12</v>
      </c>
      <c r="K798" s="2" t="s">
        <v>268</v>
      </c>
      <c r="L798" s="19">
        <v>41802.550266203703</v>
      </c>
      <c r="M798" s="2" t="s">
        <v>5154</v>
      </c>
      <c r="N798" s="2"/>
      <c r="O798" s="2"/>
      <c r="P798" s="2" t="s">
        <v>5154</v>
      </c>
    </row>
    <row r="799" spans="1:16">
      <c r="A799" s="14">
        <v>4422</v>
      </c>
      <c r="B799" s="2" t="s">
        <v>2332</v>
      </c>
      <c r="C799" s="1" t="s">
        <v>8027</v>
      </c>
      <c r="D799" s="3" t="s">
        <v>6263</v>
      </c>
      <c r="E799" s="4">
        <v>41801</v>
      </c>
      <c r="F799" s="3" t="s">
        <v>15</v>
      </c>
      <c r="G799" s="4">
        <v>41801</v>
      </c>
      <c r="H799" s="3" t="s">
        <v>6735</v>
      </c>
      <c r="I799" s="2" t="s">
        <v>13</v>
      </c>
      <c r="J799" s="2" t="s">
        <v>12</v>
      </c>
      <c r="K799" s="2" t="s">
        <v>268</v>
      </c>
      <c r="L799" s="19">
        <v>41802.549155092594</v>
      </c>
      <c r="M799" s="2" t="s">
        <v>5154</v>
      </c>
      <c r="N799" s="2"/>
      <c r="O799" s="2"/>
      <c r="P799" s="2" t="s">
        <v>5154</v>
      </c>
    </row>
    <row r="800" spans="1:16" ht="75">
      <c r="A800" s="14">
        <v>4421</v>
      </c>
      <c r="B800" s="2" t="s">
        <v>1952</v>
      </c>
      <c r="C800" s="1" t="s">
        <v>8028</v>
      </c>
      <c r="D800" s="3" t="s">
        <v>1037</v>
      </c>
      <c r="E800" s="4">
        <v>41801</v>
      </c>
      <c r="F800" s="3" t="s">
        <v>15</v>
      </c>
      <c r="G800" s="4">
        <v>41801</v>
      </c>
      <c r="H800" s="3" t="s">
        <v>6735</v>
      </c>
      <c r="I800" s="2" t="s">
        <v>13</v>
      </c>
      <c r="J800" s="2" t="s">
        <v>12</v>
      </c>
      <c r="K800" s="2" t="s">
        <v>268</v>
      </c>
      <c r="L800" s="19">
        <v>41802.548206018517</v>
      </c>
      <c r="M800" s="2" t="s">
        <v>5151</v>
      </c>
      <c r="N800" s="2"/>
      <c r="O800" s="2"/>
      <c r="P800" s="2" t="s">
        <v>5151</v>
      </c>
    </row>
    <row r="801" spans="1:16" ht="60">
      <c r="A801" s="14">
        <v>4420</v>
      </c>
      <c r="B801" s="2" t="s">
        <v>8029</v>
      </c>
      <c r="C801" s="1" t="s">
        <v>8030</v>
      </c>
      <c r="D801" s="3" t="s">
        <v>84</v>
      </c>
      <c r="E801" s="4">
        <v>41800</v>
      </c>
      <c r="F801" s="3" t="s">
        <v>15</v>
      </c>
      <c r="G801" s="4">
        <v>41801</v>
      </c>
      <c r="H801" s="3" t="s">
        <v>42</v>
      </c>
      <c r="I801" s="2" t="s">
        <v>13</v>
      </c>
      <c r="J801" s="2" t="s">
        <v>12</v>
      </c>
      <c r="K801" s="2" t="s">
        <v>268</v>
      </c>
      <c r="L801" s="19">
        <v>41802.546805555554</v>
      </c>
      <c r="M801" s="2" t="s">
        <v>5154</v>
      </c>
      <c r="N801" s="2"/>
      <c r="O801" s="2"/>
      <c r="P801" s="2" t="s">
        <v>5151</v>
      </c>
    </row>
    <row r="802" spans="1:16" ht="45">
      <c r="A802" s="14">
        <v>4419</v>
      </c>
      <c r="B802" s="2" t="s">
        <v>5765</v>
      </c>
      <c r="C802" s="1" t="s">
        <v>8031</v>
      </c>
      <c r="D802" s="3" t="s">
        <v>84</v>
      </c>
      <c r="E802" s="4">
        <v>41800</v>
      </c>
      <c r="F802" s="3" t="s">
        <v>15</v>
      </c>
      <c r="G802" s="4">
        <v>41802</v>
      </c>
      <c r="H802" s="3" t="s">
        <v>40</v>
      </c>
      <c r="I802" s="2" t="s">
        <v>13</v>
      </c>
      <c r="J802" s="2" t="s">
        <v>12</v>
      </c>
      <c r="K802" s="2" t="s">
        <v>268</v>
      </c>
      <c r="L802" s="19">
        <v>41803.468506944446</v>
      </c>
      <c r="M802" s="2" t="s">
        <v>5154</v>
      </c>
      <c r="N802" s="2"/>
      <c r="O802" s="2"/>
      <c r="P802" s="2" t="s">
        <v>5151</v>
      </c>
    </row>
    <row r="803" spans="1:16" ht="30">
      <c r="A803" s="14">
        <v>4418</v>
      </c>
      <c r="B803" s="2" t="s">
        <v>2299</v>
      </c>
      <c r="C803" s="1" t="s">
        <v>8032</v>
      </c>
      <c r="D803" s="3" t="s">
        <v>349</v>
      </c>
      <c r="E803" s="4">
        <v>41800</v>
      </c>
      <c r="F803" s="3" t="s">
        <v>102</v>
      </c>
      <c r="G803" s="4">
        <v>41800</v>
      </c>
      <c r="H803" s="3" t="s">
        <v>6735</v>
      </c>
      <c r="I803" s="2" t="s">
        <v>13</v>
      </c>
      <c r="J803" s="2" t="s">
        <v>12</v>
      </c>
      <c r="K803" s="2" t="s">
        <v>268</v>
      </c>
      <c r="L803" s="19">
        <v>41802.539525462962</v>
      </c>
      <c r="M803" s="2" t="s">
        <v>5154</v>
      </c>
      <c r="N803" s="2"/>
      <c r="O803" s="2"/>
      <c r="P803" s="2" t="s">
        <v>5154</v>
      </c>
    </row>
    <row r="804" spans="1:16" ht="75">
      <c r="A804" s="14">
        <v>4417</v>
      </c>
      <c r="B804" s="2" t="s">
        <v>8033</v>
      </c>
      <c r="C804" s="1" t="s">
        <v>8034</v>
      </c>
      <c r="D804" s="3" t="s">
        <v>149</v>
      </c>
      <c r="E804" s="4">
        <v>41800</v>
      </c>
      <c r="F804" s="3" t="s">
        <v>15</v>
      </c>
      <c r="G804" s="4">
        <v>41800</v>
      </c>
      <c r="H804" s="3" t="s">
        <v>51</v>
      </c>
      <c r="I804" s="2" t="s">
        <v>13</v>
      </c>
      <c r="J804" s="2" t="s">
        <v>12</v>
      </c>
      <c r="K804" s="2" t="s">
        <v>268</v>
      </c>
      <c r="L804" s="19">
        <v>41802.538900462961</v>
      </c>
      <c r="M804" s="2" t="s">
        <v>5154</v>
      </c>
      <c r="N804" s="2"/>
      <c r="O804" s="2"/>
      <c r="P804" s="2" t="s">
        <v>5151</v>
      </c>
    </row>
    <row r="805" spans="1:16" ht="105">
      <c r="A805" s="14">
        <v>4416</v>
      </c>
      <c r="B805" s="2" t="s">
        <v>8035</v>
      </c>
      <c r="C805" s="1" t="s">
        <v>8036</v>
      </c>
      <c r="D805" s="3" t="s">
        <v>2701</v>
      </c>
      <c r="E805" s="4">
        <v>41800</v>
      </c>
      <c r="F805" s="3" t="s">
        <v>15</v>
      </c>
      <c r="G805" s="4">
        <v>41800</v>
      </c>
      <c r="H805" s="3" t="s">
        <v>40</v>
      </c>
      <c r="I805" s="2" t="s">
        <v>13</v>
      </c>
      <c r="J805" s="2" t="s">
        <v>12</v>
      </c>
      <c r="K805" s="2" t="s">
        <v>268</v>
      </c>
      <c r="L805" s="19">
        <v>41802.529710648145</v>
      </c>
      <c r="M805" s="2" t="s">
        <v>5154</v>
      </c>
      <c r="N805" s="2"/>
      <c r="O805" s="2"/>
      <c r="P805" s="2" t="s">
        <v>5151</v>
      </c>
    </row>
    <row r="806" spans="1:16" ht="75">
      <c r="A806" s="14">
        <v>4415</v>
      </c>
      <c r="B806" s="2" t="s">
        <v>8037</v>
      </c>
      <c r="C806" s="1" t="s">
        <v>8038</v>
      </c>
      <c r="D806" s="3" t="s">
        <v>446</v>
      </c>
      <c r="E806" s="4">
        <v>41800</v>
      </c>
      <c r="F806" s="3" t="s">
        <v>102</v>
      </c>
      <c r="G806" s="4">
        <v>41800</v>
      </c>
      <c r="H806" s="3" t="s">
        <v>50</v>
      </c>
      <c r="I806" s="2" t="s">
        <v>13</v>
      </c>
      <c r="J806" s="2" t="s">
        <v>12</v>
      </c>
      <c r="K806" s="2" t="s">
        <v>268</v>
      </c>
      <c r="L806" s="19">
        <v>41802.528981481482</v>
      </c>
      <c r="M806" s="2" t="s">
        <v>5154</v>
      </c>
      <c r="N806" s="2"/>
      <c r="O806" s="2"/>
      <c r="P806" s="2" t="s">
        <v>5151</v>
      </c>
    </row>
    <row r="807" spans="1:16" ht="30">
      <c r="A807" s="14">
        <v>4414</v>
      </c>
      <c r="B807" s="2" t="s">
        <v>8039</v>
      </c>
      <c r="C807" s="1" t="s">
        <v>7676</v>
      </c>
      <c r="D807" s="3" t="s">
        <v>1529</v>
      </c>
      <c r="E807" s="4">
        <v>41800</v>
      </c>
      <c r="F807" s="3" t="s">
        <v>15</v>
      </c>
      <c r="G807" s="4">
        <v>41800</v>
      </c>
      <c r="H807" s="3" t="s">
        <v>6735</v>
      </c>
      <c r="I807" s="2" t="s">
        <v>13</v>
      </c>
      <c r="J807" s="2" t="s">
        <v>12</v>
      </c>
      <c r="K807" s="2" t="s">
        <v>268</v>
      </c>
      <c r="L807" s="19">
        <v>41802.511597222219</v>
      </c>
      <c r="M807" s="2" t="s">
        <v>5151</v>
      </c>
      <c r="N807" s="2"/>
      <c r="O807" s="2"/>
      <c r="P807" s="2" t="s">
        <v>5151</v>
      </c>
    </row>
    <row r="808" spans="1:16" ht="60">
      <c r="A808" s="14">
        <v>4413</v>
      </c>
      <c r="B808" s="2" t="s">
        <v>8040</v>
      </c>
      <c r="C808" s="1" t="s">
        <v>8041</v>
      </c>
      <c r="D808" s="3" t="s">
        <v>2259</v>
      </c>
      <c r="E808" s="4">
        <v>41800</v>
      </c>
      <c r="F808" s="3" t="s">
        <v>15</v>
      </c>
      <c r="G808" s="4">
        <v>41800</v>
      </c>
      <c r="H808" s="3" t="s">
        <v>42</v>
      </c>
      <c r="I808" s="2" t="s">
        <v>13</v>
      </c>
      <c r="J808" s="2" t="s">
        <v>12</v>
      </c>
      <c r="K808" s="2" t="s">
        <v>268</v>
      </c>
      <c r="L808" s="19">
        <v>41802.508009259262</v>
      </c>
      <c r="M808" s="2" t="s">
        <v>5154</v>
      </c>
      <c r="N808" s="2"/>
      <c r="O808" s="2"/>
      <c r="P808" s="2" t="s">
        <v>5151</v>
      </c>
    </row>
    <row r="809" spans="1:16" ht="30">
      <c r="A809" s="14">
        <v>4412</v>
      </c>
      <c r="B809" s="2" t="s">
        <v>8042</v>
      </c>
      <c r="C809" s="1" t="s">
        <v>8043</v>
      </c>
      <c r="D809" s="3" t="s">
        <v>5175</v>
      </c>
      <c r="E809" s="4">
        <v>41800</v>
      </c>
      <c r="F809" s="3" t="s">
        <v>102</v>
      </c>
      <c r="G809" s="4">
        <v>41800</v>
      </c>
      <c r="H809" s="3" t="s">
        <v>45</v>
      </c>
      <c r="I809" s="2" t="s">
        <v>13</v>
      </c>
      <c r="J809" s="2" t="s">
        <v>12</v>
      </c>
      <c r="K809" s="2" t="s">
        <v>268</v>
      </c>
      <c r="L809" s="19">
        <v>41802.506701388891</v>
      </c>
      <c r="M809" s="2" t="s">
        <v>5154</v>
      </c>
      <c r="N809" s="2"/>
      <c r="O809" s="2"/>
      <c r="P809" s="2" t="s">
        <v>5151</v>
      </c>
    </row>
    <row r="810" spans="1:16" ht="180">
      <c r="A810" s="14">
        <v>4411</v>
      </c>
      <c r="B810" s="2" t="s">
        <v>7423</v>
      </c>
      <c r="C810" s="1" t="s">
        <v>8044</v>
      </c>
      <c r="D810" s="3" t="s">
        <v>7037</v>
      </c>
      <c r="E810" s="4">
        <v>41800</v>
      </c>
      <c r="F810" s="3" t="s">
        <v>15</v>
      </c>
      <c r="G810" s="4">
        <v>41800</v>
      </c>
      <c r="H810" s="3" t="s">
        <v>19</v>
      </c>
      <c r="I810" s="2" t="s">
        <v>13</v>
      </c>
      <c r="J810" s="2" t="s">
        <v>12</v>
      </c>
      <c r="K810" s="2" t="s">
        <v>268</v>
      </c>
      <c r="L810" s="19">
        <v>41802.492384259262</v>
      </c>
      <c r="M810" s="2" t="s">
        <v>5154</v>
      </c>
      <c r="N810" s="2"/>
      <c r="O810" s="2"/>
      <c r="P810" s="2" t="s">
        <v>5151</v>
      </c>
    </row>
    <row r="811" spans="1:16">
      <c r="A811" s="14">
        <v>4410</v>
      </c>
      <c r="B811" s="2" t="s">
        <v>8045</v>
      </c>
      <c r="C811" s="1" t="s">
        <v>8046</v>
      </c>
      <c r="D811" s="3" t="s">
        <v>1938</v>
      </c>
      <c r="E811" s="4">
        <v>41800</v>
      </c>
      <c r="F811" s="3" t="s">
        <v>15</v>
      </c>
      <c r="G811" s="4">
        <v>41800</v>
      </c>
      <c r="H811" s="3" t="s">
        <v>6735</v>
      </c>
      <c r="I811" s="2" t="s">
        <v>13</v>
      </c>
      <c r="J811" s="2" t="s">
        <v>12</v>
      </c>
      <c r="K811" s="2" t="s">
        <v>268</v>
      </c>
      <c r="L811" s="19">
        <v>41802.485312500001</v>
      </c>
      <c r="M811" s="2" t="s">
        <v>5151</v>
      </c>
      <c r="N811" s="2"/>
      <c r="O811" s="2"/>
      <c r="P811" s="2" t="s">
        <v>5151</v>
      </c>
    </row>
    <row r="812" spans="1:16" ht="45">
      <c r="A812" s="14">
        <v>4409</v>
      </c>
      <c r="B812" s="2" t="s">
        <v>8019</v>
      </c>
      <c r="C812" s="1" t="s">
        <v>8047</v>
      </c>
      <c r="D812" s="3" t="s">
        <v>291</v>
      </c>
      <c r="E812" s="4">
        <v>41802</v>
      </c>
      <c r="F812" s="3" t="s">
        <v>15</v>
      </c>
      <c r="G812" s="4">
        <v>41802</v>
      </c>
      <c r="H812" s="3" t="s">
        <v>29</v>
      </c>
      <c r="I812" s="2" t="s">
        <v>13</v>
      </c>
      <c r="J812" s="2" t="s">
        <v>12</v>
      </c>
      <c r="K812" s="2" t="s">
        <v>268</v>
      </c>
      <c r="L812" s="19">
        <v>41820.456643518519</v>
      </c>
      <c r="M812" s="2" t="s">
        <v>5151</v>
      </c>
      <c r="N812" s="2"/>
      <c r="O812" s="2"/>
      <c r="P812" s="2" t="s">
        <v>5151</v>
      </c>
    </row>
    <row r="813" spans="1:16" ht="45">
      <c r="A813" s="14">
        <v>4408</v>
      </c>
      <c r="B813" s="2" t="s">
        <v>8048</v>
      </c>
      <c r="C813" s="1" t="s">
        <v>8049</v>
      </c>
      <c r="D813" s="3" t="s">
        <v>1054</v>
      </c>
      <c r="E813" s="4">
        <v>41800</v>
      </c>
      <c r="F813" s="3" t="s">
        <v>15</v>
      </c>
      <c r="G813" s="4">
        <v>41800</v>
      </c>
      <c r="H813" s="3" t="s">
        <v>16</v>
      </c>
      <c r="I813" s="2" t="s">
        <v>13</v>
      </c>
      <c r="J813" s="2" t="s">
        <v>12</v>
      </c>
      <c r="K813" s="2" t="s">
        <v>268</v>
      </c>
      <c r="L813" s="19">
        <v>41802.478541666664</v>
      </c>
      <c r="M813" s="2" t="s">
        <v>5154</v>
      </c>
      <c r="N813" s="2"/>
      <c r="O813" s="2"/>
      <c r="P813" s="2" t="s">
        <v>5154</v>
      </c>
    </row>
    <row r="814" spans="1:16" ht="120">
      <c r="A814" s="14">
        <v>4407</v>
      </c>
      <c r="B814" s="2" t="s">
        <v>8050</v>
      </c>
      <c r="C814" s="1" t="s">
        <v>8051</v>
      </c>
      <c r="D814" s="3" t="s">
        <v>299</v>
      </c>
      <c r="E814" s="4">
        <v>41799</v>
      </c>
      <c r="F814" s="3" t="s">
        <v>15</v>
      </c>
      <c r="G814" s="4">
        <v>41799</v>
      </c>
      <c r="H814" s="3" t="s">
        <v>50</v>
      </c>
      <c r="I814" s="2" t="s">
        <v>13</v>
      </c>
      <c r="J814" s="2" t="s">
        <v>12</v>
      </c>
      <c r="K814" s="2" t="s">
        <v>268</v>
      </c>
      <c r="L814" s="19">
        <v>41855.487546296295</v>
      </c>
      <c r="M814" s="2" t="s">
        <v>5151</v>
      </c>
      <c r="N814" s="2"/>
      <c r="O814" s="2" t="s">
        <v>5153</v>
      </c>
      <c r="P814" s="2" t="s">
        <v>5151</v>
      </c>
    </row>
    <row r="815" spans="1:16" ht="30">
      <c r="A815" s="14">
        <v>4406</v>
      </c>
      <c r="B815" s="2" t="s">
        <v>8052</v>
      </c>
      <c r="C815" s="1" t="s">
        <v>8053</v>
      </c>
      <c r="D815" s="3" t="s">
        <v>2701</v>
      </c>
      <c r="E815" s="4">
        <v>41799</v>
      </c>
      <c r="F815" s="3" t="s">
        <v>15</v>
      </c>
      <c r="G815" s="4">
        <v>41799</v>
      </c>
      <c r="H815" s="3" t="s">
        <v>40</v>
      </c>
      <c r="I815" s="2" t="s">
        <v>13</v>
      </c>
      <c r="J815" s="2" t="s">
        <v>12</v>
      </c>
      <c r="K815" s="2" t="s">
        <v>268</v>
      </c>
      <c r="L815" s="19">
        <v>41802.469328703701</v>
      </c>
      <c r="M815" s="2" t="s">
        <v>5154</v>
      </c>
      <c r="N815" s="2"/>
      <c r="O815" s="2"/>
      <c r="P815" s="2" t="s">
        <v>5151</v>
      </c>
    </row>
    <row r="816" spans="1:16" ht="30">
      <c r="A816" s="14">
        <v>4405</v>
      </c>
      <c r="B816" s="2" t="s">
        <v>8054</v>
      </c>
      <c r="C816" s="1" t="s">
        <v>8055</v>
      </c>
      <c r="D816" s="3" t="s">
        <v>18</v>
      </c>
      <c r="E816" s="4">
        <v>41799</v>
      </c>
      <c r="F816" s="3" t="s">
        <v>15</v>
      </c>
      <c r="G816" s="4">
        <v>41806</v>
      </c>
      <c r="H816" s="3" t="s">
        <v>56</v>
      </c>
      <c r="I816" s="2" t="s">
        <v>13</v>
      </c>
      <c r="J816" s="2" t="s">
        <v>12</v>
      </c>
      <c r="K816" s="2" t="s">
        <v>268</v>
      </c>
      <c r="L816" s="19">
        <v>41821.385960648149</v>
      </c>
      <c r="M816" s="2" t="s">
        <v>5154</v>
      </c>
      <c r="N816" s="2"/>
      <c r="O816" s="2"/>
      <c r="P816" s="2" t="s">
        <v>5151</v>
      </c>
    </row>
    <row r="817" spans="1:16" ht="60">
      <c r="A817" s="14">
        <v>4404</v>
      </c>
      <c r="B817" s="2" t="s">
        <v>903</v>
      </c>
      <c r="C817" s="1" t="s">
        <v>8056</v>
      </c>
      <c r="D817" s="3" t="s">
        <v>2701</v>
      </c>
      <c r="E817" s="4">
        <v>41799</v>
      </c>
      <c r="F817" s="3" t="s">
        <v>15</v>
      </c>
      <c r="G817" s="4">
        <v>41799</v>
      </c>
      <c r="H817" s="3" t="s">
        <v>40</v>
      </c>
      <c r="I817" s="2" t="s">
        <v>13</v>
      </c>
      <c r="J817" s="2" t="s">
        <v>12</v>
      </c>
      <c r="K817" s="2" t="s">
        <v>268</v>
      </c>
      <c r="L817" s="19">
        <v>41802.466643518521</v>
      </c>
      <c r="M817" s="2" t="s">
        <v>5154</v>
      </c>
      <c r="N817" s="2"/>
      <c r="O817" s="2"/>
      <c r="P817" s="2" t="s">
        <v>5151</v>
      </c>
    </row>
    <row r="818" spans="1:16">
      <c r="A818" s="14">
        <v>4403</v>
      </c>
      <c r="B818" s="2" t="s">
        <v>406</v>
      </c>
      <c r="C818" s="1" t="s">
        <v>8057</v>
      </c>
      <c r="D818" s="3" t="s">
        <v>6150</v>
      </c>
      <c r="E818" s="4">
        <v>41802</v>
      </c>
      <c r="F818" s="3" t="s">
        <v>15</v>
      </c>
      <c r="G818" s="4">
        <v>41802</v>
      </c>
      <c r="H818" s="3" t="s">
        <v>40</v>
      </c>
      <c r="I818" s="2" t="s">
        <v>13</v>
      </c>
      <c r="J818" s="2" t="s">
        <v>12</v>
      </c>
      <c r="K818" s="2" t="s">
        <v>268</v>
      </c>
      <c r="L818" s="19">
        <v>41802.464699074073</v>
      </c>
      <c r="M818" s="2" t="s">
        <v>5154</v>
      </c>
      <c r="N818" s="2"/>
      <c r="O818" s="2"/>
      <c r="P818" s="2" t="s">
        <v>5151</v>
      </c>
    </row>
    <row r="819" spans="1:16" ht="30">
      <c r="A819" s="14">
        <v>4402</v>
      </c>
      <c r="B819" s="2" t="s">
        <v>2299</v>
      </c>
      <c r="C819" s="1" t="s">
        <v>8058</v>
      </c>
      <c r="D819" s="3" t="s">
        <v>104</v>
      </c>
      <c r="E819" s="4">
        <v>41799</v>
      </c>
      <c r="F819" s="3" t="s">
        <v>15</v>
      </c>
      <c r="G819" s="4">
        <v>41799</v>
      </c>
      <c r="H819" s="3" t="s">
        <v>6735</v>
      </c>
      <c r="I819" s="2" t="s">
        <v>13</v>
      </c>
      <c r="J819" s="2" t="s">
        <v>12</v>
      </c>
      <c r="K819" s="2" t="s">
        <v>268</v>
      </c>
      <c r="L819" s="19">
        <v>41802.449259259258</v>
      </c>
      <c r="M819" s="2" t="s">
        <v>5151</v>
      </c>
      <c r="N819" s="2"/>
      <c r="O819" s="2"/>
      <c r="P819" s="2" t="s">
        <v>5151</v>
      </c>
    </row>
    <row r="820" spans="1:16" ht="75">
      <c r="A820" s="14">
        <v>4401</v>
      </c>
      <c r="B820" s="2" t="s">
        <v>8059</v>
      </c>
      <c r="C820" s="1" t="s">
        <v>8060</v>
      </c>
      <c r="D820" s="3" t="s">
        <v>6512</v>
      </c>
      <c r="E820" s="4">
        <v>41799</v>
      </c>
      <c r="F820" s="3" t="s">
        <v>15</v>
      </c>
      <c r="G820" s="4">
        <v>41806</v>
      </c>
      <c r="H820" s="3" t="s">
        <v>56</v>
      </c>
      <c r="I820" s="2" t="s">
        <v>13</v>
      </c>
      <c r="J820" s="2" t="s">
        <v>12</v>
      </c>
      <c r="K820" s="2" t="s">
        <v>268</v>
      </c>
      <c r="L820" s="19">
        <v>41821.38622685185</v>
      </c>
      <c r="M820" s="2" t="s">
        <v>5154</v>
      </c>
      <c r="N820" s="2"/>
      <c r="O820" s="2"/>
      <c r="P820" s="2" t="s">
        <v>5151</v>
      </c>
    </row>
    <row r="821" spans="1:16" ht="45">
      <c r="A821" s="14">
        <v>4400</v>
      </c>
      <c r="B821" s="2" t="s">
        <v>8061</v>
      </c>
      <c r="C821" s="1" t="s">
        <v>8062</v>
      </c>
      <c r="D821" s="3" t="s">
        <v>810</v>
      </c>
      <c r="E821" s="4">
        <v>41799</v>
      </c>
      <c r="F821" s="3" t="s">
        <v>15</v>
      </c>
      <c r="G821" s="4">
        <v>41799</v>
      </c>
      <c r="H821" s="3" t="s">
        <v>6735</v>
      </c>
      <c r="I821" s="2" t="s">
        <v>13</v>
      </c>
      <c r="J821" s="2" t="s">
        <v>12</v>
      </c>
      <c r="K821" s="2" t="s">
        <v>268</v>
      </c>
      <c r="L821" s="19">
        <v>41802.415300925924</v>
      </c>
      <c r="M821" s="2" t="s">
        <v>5151</v>
      </c>
      <c r="N821" s="2"/>
      <c r="O821" s="2"/>
      <c r="P821" s="2" t="s">
        <v>5151</v>
      </c>
    </row>
    <row r="822" spans="1:16">
      <c r="A822" s="14">
        <v>4399</v>
      </c>
      <c r="B822" s="2" t="s">
        <v>2299</v>
      </c>
      <c r="C822" s="1" t="s">
        <v>8063</v>
      </c>
      <c r="D822" s="3" t="s">
        <v>32</v>
      </c>
      <c r="E822" s="4">
        <v>41799</v>
      </c>
      <c r="F822" s="3" t="s">
        <v>15</v>
      </c>
      <c r="G822" s="4">
        <v>41799</v>
      </c>
      <c r="H822" s="3" t="s">
        <v>6735</v>
      </c>
      <c r="I822" s="2" t="s">
        <v>13</v>
      </c>
      <c r="J822" s="2" t="s">
        <v>12</v>
      </c>
      <c r="K822" s="2" t="s">
        <v>268</v>
      </c>
      <c r="L822" s="19">
        <v>41802.414513888885</v>
      </c>
      <c r="M822" s="2" t="s">
        <v>5154</v>
      </c>
      <c r="N822" s="2"/>
      <c r="O822" s="2"/>
      <c r="P822" s="2" t="s">
        <v>5151</v>
      </c>
    </row>
    <row r="823" spans="1:16" ht="90">
      <c r="A823" s="14">
        <v>4398</v>
      </c>
      <c r="B823" s="2" t="s">
        <v>5429</v>
      </c>
      <c r="C823" s="1" t="s">
        <v>8064</v>
      </c>
      <c r="D823" s="3" t="s">
        <v>3849</v>
      </c>
      <c r="E823" s="4">
        <v>41802</v>
      </c>
      <c r="F823" s="3" t="s">
        <v>15</v>
      </c>
      <c r="G823" s="4">
        <v>41802</v>
      </c>
      <c r="H823" s="3" t="s">
        <v>6735</v>
      </c>
      <c r="I823" s="2" t="s">
        <v>13</v>
      </c>
      <c r="J823" s="2" t="s">
        <v>12</v>
      </c>
      <c r="K823" s="2" t="s">
        <v>268</v>
      </c>
      <c r="L823" s="19">
        <v>41802.413298611114</v>
      </c>
      <c r="M823" s="2" t="s">
        <v>5151</v>
      </c>
      <c r="N823" s="2"/>
      <c r="O823" s="2"/>
      <c r="P823" s="2" t="s">
        <v>5151</v>
      </c>
    </row>
    <row r="824" spans="1:16">
      <c r="A824" s="14">
        <v>4397</v>
      </c>
      <c r="B824" s="2" t="s">
        <v>8065</v>
      </c>
      <c r="C824" s="1" t="s">
        <v>8066</v>
      </c>
      <c r="D824" s="3" t="s">
        <v>22</v>
      </c>
      <c r="E824" s="4">
        <v>41796</v>
      </c>
      <c r="F824" s="3" t="s">
        <v>15</v>
      </c>
      <c r="G824" s="4">
        <v>41796</v>
      </c>
      <c r="H824" s="3" t="s">
        <v>29</v>
      </c>
      <c r="I824" s="2" t="s">
        <v>13</v>
      </c>
      <c r="J824" s="2" t="s">
        <v>12</v>
      </c>
      <c r="K824" s="2" t="s">
        <v>268</v>
      </c>
      <c r="L824" s="19">
        <v>41802.405555555553</v>
      </c>
      <c r="M824" s="2" t="s">
        <v>5151</v>
      </c>
      <c r="N824" s="2"/>
      <c r="O824" s="2"/>
      <c r="P824" s="2" t="s">
        <v>5151</v>
      </c>
    </row>
    <row r="825" spans="1:16" ht="60">
      <c r="A825" s="14">
        <v>4396</v>
      </c>
      <c r="B825" s="2" t="s">
        <v>8067</v>
      </c>
      <c r="C825" s="1" t="s">
        <v>8068</v>
      </c>
      <c r="D825" s="3" t="s">
        <v>7823</v>
      </c>
      <c r="E825" s="4">
        <v>41796</v>
      </c>
      <c r="F825" s="3" t="s">
        <v>15</v>
      </c>
      <c r="G825" s="4">
        <v>41796</v>
      </c>
      <c r="H825" s="3" t="s">
        <v>19</v>
      </c>
      <c r="I825" s="2" t="s">
        <v>13</v>
      </c>
      <c r="J825" s="2" t="s">
        <v>12</v>
      </c>
      <c r="K825" s="2" t="s">
        <v>268</v>
      </c>
      <c r="L825" s="19">
        <v>41802.407199074078</v>
      </c>
      <c r="M825" s="2" t="s">
        <v>5154</v>
      </c>
      <c r="N825" s="2"/>
      <c r="O825" s="2"/>
      <c r="P825" s="2" t="s">
        <v>5151</v>
      </c>
    </row>
    <row r="826" spans="1:16">
      <c r="A826" s="14">
        <v>4395</v>
      </c>
      <c r="B826" s="2" t="s">
        <v>4401</v>
      </c>
      <c r="C826" s="1" t="s">
        <v>8069</v>
      </c>
      <c r="D826" s="3" t="s">
        <v>586</v>
      </c>
      <c r="E826" s="4">
        <v>41796</v>
      </c>
      <c r="F826" s="3" t="s">
        <v>15</v>
      </c>
      <c r="G826" s="4">
        <v>41796</v>
      </c>
      <c r="H826" s="3" t="s">
        <v>6735</v>
      </c>
      <c r="I826" s="2" t="s">
        <v>13</v>
      </c>
      <c r="J826" s="2" t="s">
        <v>12</v>
      </c>
      <c r="K826" s="2" t="s">
        <v>268</v>
      </c>
      <c r="L826" s="19">
        <v>41796.597951388889</v>
      </c>
      <c r="M826" s="2" t="s">
        <v>5151</v>
      </c>
      <c r="N826" s="2"/>
      <c r="O826" s="2"/>
      <c r="P826" s="2" t="s">
        <v>5151</v>
      </c>
    </row>
    <row r="827" spans="1:16">
      <c r="A827" s="14">
        <v>4394</v>
      </c>
      <c r="B827" s="2" t="s">
        <v>4401</v>
      </c>
      <c r="C827" s="1" t="s">
        <v>8070</v>
      </c>
      <c r="D827" s="3" t="s">
        <v>98</v>
      </c>
      <c r="E827" s="4">
        <v>41796</v>
      </c>
      <c r="F827" s="3" t="s">
        <v>15</v>
      </c>
      <c r="G827" s="4">
        <v>41796</v>
      </c>
      <c r="H827" s="3" t="s">
        <v>6735</v>
      </c>
      <c r="I827" s="2" t="s">
        <v>13</v>
      </c>
      <c r="J827" s="2" t="s">
        <v>12</v>
      </c>
      <c r="K827" s="2" t="s">
        <v>268</v>
      </c>
      <c r="L827" s="19">
        <v>41796.597337962965</v>
      </c>
      <c r="M827" s="2" t="s">
        <v>5154</v>
      </c>
      <c r="N827" s="2"/>
      <c r="O827" s="2"/>
      <c r="P827" s="2" t="s">
        <v>5151</v>
      </c>
    </row>
    <row r="828" spans="1:16" ht="45">
      <c r="A828" s="14">
        <v>4393</v>
      </c>
      <c r="B828" s="2" t="s">
        <v>8071</v>
      </c>
      <c r="C828" s="1" t="s">
        <v>8072</v>
      </c>
      <c r="D828" s="3" t="s">
        <v>638</v>
      </c>
      <c r="E828" s="4">
        <v>41796</v>
      </c>
      <c r="F828" s="3" t="s">
        <v>15</v>
      </c>
      <c r="G828" s="4">
        <v>41796</v>
      </c>
      <c r="H828" s="3" t="s">
        <v>69</v>
      </c>
      <c r="I828" s="2" t="s">
        <v>13</v>
      </c>
      <c r="J828" s="2" t="s">
        <v>12</v>
      </c>
      <c r="K828" s="2" t="s">
        <v>268</v>
      </c>
      <c r="L828" s="19">
        <v>41802.407314814816</v>
      </c>
      <c r="M828" s="2" t="s">
        <v>5151</v>
      </c>
      <c r="N828" s="2"/>
      <c r="O828" s="2"/>
      <c r="P828" s="2" t="s">
        <v>5151</v>
      </c>
    </row>
    <row r="829" spans="1:16">
      <c r="A829" s="14">
        <v>4392</v>
      </c>
      <c r="B829" s="2" t="s">
        <v>7516</v>
      </c>
      <c r="C829" s="1" t="s">
        <v>8073</v>
      </c>
      <c r="D829" s="3" t="s">
        <v>1007</v>
      </c>
      <c r="E829" s="4">
        <v>41796</v>
      </c>
      <c r="F829" s="3" t="s">
        <v>15</v>
      </c>
      <c r="G829" s="4">
        <v>41796</v>
      </c>
      <c r="H829" s="3" t="s">
        <v>40</v>
      </c>
      <c r="I829" s="2" t="s">
        <v>13</v>
      </c>
      <c r="J829" s="2" t="s">
        <v>12</v>
      </c>
      <c r="K829" s="2" t="s">
        <v>268</v>
      </c>
      <c r="L829" s="19">
        <v>41796.589965277781</v>
      </c>
      <c r="M829" s="2" t="s">
        <v>5154</v>
      </c>
      <c r="N829" s="2"/>
      <c r="O829" s="2"/>
      <c r="P829" s="2" t="s">
        <v>5151</v>
      </c>
    </row>
    <row r="830" spans="1:16" ht="45">
      <c r="A830" s="14">
        <v>4391</v>
      </c>
      <c r="B830" s="2" t="s">
        <v>8074</v>
      </c>
      <c r="C830" s="1" t="s">
        <v>8075</v>
      </c>
      <c r="D830" s="3" t="s">
        <v>6512</v>
      </c>
      <c r="E830" s="4">
        <v>41796</v>
      </c>
      <c r="F830" s="3" t="s">
        <v>15</v>
      </c>
      <c r="G830" s="4">
        <v>41796</v>
      </c>
      <c r="H830" s="3" t="s">
        <v>6735</v>
      </c>
      <c r="I830" s="2" t="s">
        <v>13</v>
      </c>
      <c r="J830" s="2" t="s">
        <v>12</v>
      </c>
      <c r="K830" s="2" t="s">
        <v>268</v>
      </c>
      <c r="L830" s="19">
        <v>41796.541435185187</v>
      </c>
      <c r="M830" s="2" t="s">
        <v>5154</v>
      </c>
      <c r="N830" s="2"/>
      <c r="O830" s="2"/>
      <c r="P830" s="2" t="s">
        <v>5151</v>
      </c>
    </row>
    <row r="831" spans="1:16">
      <c r="A831" s="14">
        <v>4390</v>
      </c>
      <c r="B831" s="2" t="s">
        <v>8076</v>
      </c>
      <c r="C831" s="1" t="s">
        <v>8077</v>
      </c>
      <c r="D831" s="3" t="s">
        <v>586</v>
      </c>
      <c r="E831" s="4">
        <v>41796</v>
      </c>
      <c r="F831" s="3" t="s">
        <v>15</v>
      </c>
      <c r="G831" s="4">
        <v>41796</v>
      </c>
      <c r="H831" s="3" t="s">
        <v>6735</v>
      </c>
      <c r="I831" s="2" t="s">
        <v>13</v>
      </c>
      <c r="J831" s="2" t="s">
        <v>12</v>
      </c>
      <c r="K831" s="2" t="s">
        <v>268</v>
      </c>
      <c r="L831" s="19">
        <v>41796.539456018516</v>
      </c>
      <c r="M831" s="2" t="s">
        <v>5154</v>
      </c>
      <c r="N831" s="2"/>
      <c r="O831" s="2"/>
      <c r="P831" s="2" t="s">
        <v>5151</v>
      </c>
    </row>
    <row r="832" spans="1:16">
      <c r="A832" s="14">
        <v>4389</v>
      </c>
      <c r="B832" s="2" t="s">
        <v>8078</v>
      </c>
      <c r="C832" s="1" t="s">
        <v>8079</v>
      </c>
      <c r="D832" s="3" t="s">
        <v>3129</v>
      </c>
      <c r="E832" s="4">
        <v>41796</v>
      </c>
      <c r="F832" s="3" t="s">
        <v>15</v>
      </c>
      <c r="G832" s="4">
        <v>41796</v>
      </c>
      <c r="H832" s="3" t="s">
        <v>6733</v>
      </c>
      <c r="I832" s="2" t="s">
        <v>13</v>
      </c>
      <c r="J832" s="2" t="s">
        <v>12</v>
      </c>
      <c r="K832" s="2" t="s">
        <v>268</v>
      </c>
      <c r="L832" s="19">
        <v>41796.534189814818</v>
      </c>
      <c r="M832" s="2" t="s">
        <v>5151</v>
      </c>
      <c r="N832" s="2"/>
      <c r="O832" s="2"/>
      <c r="P832" s="2" t="s">
        <v>5151</v>
      </c>
    </row>
    <row r="833" spans="1:16">
      <c r="A833" s="14">
        <v>4388</v>
      </c>
      <c r="B833" s="2" t="s">
        <v>239</v>
      </c>
      <c r="C833" s="1" t="s">
        <v>8080</v>
      </c>
      <c r="D833" s="3" t="s">
        <v>653</v>
      </c>
      <c r="E833" s="4">
        <v>41796</v>
      </c>
      <c r="F833" s="3" t="s">
        <v>15</v>
      </c>
      <c r="G833" s="4">
        <v>41796</v>
      </c>
      <c r="H833" s="3" t="s">
        <v>40</v>
      </c>
      <c r="I833" s="2" t="s">
        <v>13</v>
      </c>
      <c r="J833" s="2" t="s">
        <v>12</v>
      </c>
      <c r="K833" s="2" t="s">
        <v>268</v>
      </c>
      <c r="L833" s="19">
        <v>41796.53328703704</v>
      </c>
      <c r="M833" s="2" t="s">
        <v>5154</v>
      </c>
      <c r="N833" s="2"/>
      <c r="O833" s="2"/>
      <c r="P833" s="2" t="s">
        <v>5151</v>
      </c>
    </row>
    <row r="834" spans="1:16" ht="45">
      <c r="A834" s="14">
        <v>4387</v>
      </c>
      <c r="B834" s="2" t="s">
        <v>8081</v>
      </c>
      <c r="C834" s="1" t="s">
        <v>8082</v>
      </c>
      <c r="D834" s="3" t="s">
        <v>653</v>
      </c>
      <c r="E834" s="4">
        <v>41796</v>
      </c>
      <c r="F834" s="3" t="s">
        <v>15</v>
      </c>
      <c r="G834" s="4">
        <v>41796</v>
      </c>
      <c r="H834" s="3" t="s">
        <v>56</v>
      </c>
      <c r="I834" s="2" t="s">
        <v>13</v>
      </c>
      <c r="J834" s="2" t="s">
        <v>12</v>
      </c>
      <c r="K834" s="2" t="s">
        <v>268</v>
      </c>
      <c r="L834" s="19">
        <v>41829.460949074077</v>
      </c>
      <c r="M834" s="2" t="s">
        <v>5154</v>
      </c>
      <c r="N834" s="2"/>
      <c r="O834" s="2"/>
      <c r="P834" s="2" t="s">
        <v>5151</v>
      </c>
    </row>
    <row r="835" spans="1:16" ht="30">
      <c r="A835" s="14">
        <v>4386</v>
      </c>
      <c r="B835" s="2" t="s">
        <v>8083</v>
      </c>
      <c r="C835" s="1" t="s">
        <v>8084</v>
      </c>
      <c r="D835" s="3" t="s">
        <v>4841</v>
      </c>
      <c r="E835" s="4">
        <v>41795</v>
      </c>
      <c r="F835" s="3" t="s">
        <v>15</v>
      </c>
      <c r="G835" s="4">
        <v>41795</v>
      </c>
      <c r="H835" s="3" t="s">
        <v>42</v>
      </c>
      <c r="I835" s="2" t="s">
        <v>13</v>
      </c>
      <c r="J835" s="2" t="s">
        <v>12</v>
      </c>
      <c r="K835" s="2" t="s">
        <v>268</v>
      </c>
      <c r="L835" s="19">
        <v>41796.432141203702</v>
      </c>
      <c r="M835" s="2" t="s">
        <v>5151</v>
      </c>
      <c r="N835" s="2"/>
      <c r="O835" s="2"/>
      <c r="P835" s="2" t="s">
        <v>5151</v>
      </c>
    </row>
    <row r="836" spans="1:16" ht="30">
      <c r="A836" s="14">
        <v>4385</v>
      </c>
      <c r="B836" s="2" t="s">
        <v>8085</v>
      </c>
      <c r="C836" s="1" t="s">
        <v>8086</v>
      </c>
      <c r="D836" s="3" t="s">
        <v>247</v>
      </c>
      <c r="E836" s="4">
        <v>41795</v>
      </c>
      <c r="F836" s="3" t="s">
        <v>15</v>
      </c>
      <c r="G836" s="4">
        <v>41795</v>
      </c>
      <c r="H836" s="3" t="s">
        <v>204</v>
      </c>
      <c r="I836" s="2" t="s">
        <v>13</v>
      </c>
      <c r="J836" s="2" t="s">
        <v>12</v>
      </c>
      <c r="K836" s="2" t="s">
        <v>268</v>
      </c>
      <c r="L836" s="19">
        <v>41796.430034722223</v>
      </c>
      <c r="M836" s="2" t="s">
        <v>5154</v>
      </c>
      <c r="N836" s="2"/>
      <c r="O836" s="2"/>
      <c r="P836" s="2" t="s">
        <v>5151</v>
      </c>
    </row>
    <row r="837" spans="1:16">
      <c r="A837" s="14">
        <v>4384</v>
      </c>
      <c r="B837" s="2" t="s">
        <v>7856</v>
      </c>
      <c r="C837" s="1" t="s">
        <v>8087</v>
      </c>
      <c r="D837" s="3" t="s">
        <v>32</v>
      </c>
      <c r="E837" s="4">
        <v>41796</v>
      </c>
      <c r="F837" s="3" t="s">
        <v>15</v>
      </c>
      <c r="G837" s="4">
        <v>41796</v>
      </c>
      <c r="H837" s="3" t="s">
        <v>6733</v>
      </c>
      <c r="I837" s="2" t="s">
        <v>13</v>
      </c>
      <c r="J837" s="2" t="s">
        <v>12</v>
      </c>
      <c r="K837" s="2" t="s">
        <v>268</v>
      </c>
      <c r="L837" s="19">
        <v>41796.436874999999</v>
      </c>
      <c r="M837" s="2" t="s">
        <v>5154</v>
      </c>
      <c r="N837" s="2"/>
      <c r="O837" s="2"/>
      <c r="P837" s="2" t="s">
        <v>5154</v>
      </c>
    </row>
    <row r="838" spans="1:16" ht="60">
      <c r="A838" s="14">
        <v>4383</v>
      </c>
      <c r="B838" s="2" t="s">
        <v>8088</v>
      </c>
      <c r="C838" s="1" t="s">
        <v>8089</v>
      </c>
      <c r="D838" s="3" t="s">
        <v>5175</v>
      </c>
      <c r="E838" s="4">
        <v>41795</v>
      </c>
      <c r="F838" s="3" t="s">
        <v>15</v>
      </c>
      <c r="G838" s="4">
        <v>41796</v>
      </c>
      <c r="H838" s="3" t="s">
        <v>56</v>
      </c>
      <c r="I838" s="2" t="s">
        <v>13</v>
      </c>
      <c r="J838" s="2" t="s">
        <v>12</v>
      </c>
      <c r="K838" s="2" t="s">
        <v>268</v>
      </c>
      <c r="L838" s="19">
        <v>41796.427893518521</v>
      </c>
      <c r="M838" s="2" t="s">
        <v>5154</v>
      </c>
      <c r="N838" s="2"/>
      <c r="O838" s="2"/>
      <c r="P838" s="2" t="s">
        <v>5151</v>
      </c>
    </row>
    <row r="839" spans="1:16" ht="45">
      <c r="A839" s="14">
        <v>4382</v>
      </c>
      <c r="B839" s="2" t="s">
        <v>8090</v>
      </c>
      <c r="C839" s="1" t="s">
        <v>8091</v>
      </c>
      <c r="D839" s="3" t="s">
        <v>377</v>
      </c>
      <c r="E839" s="4">
        <v>41795</v>
      </c>
      <c r="F839" s="3" t="s">
        <v>15</v>
      </c>
      <c r="G839" s="4">
        <v>41795</v>
      </c>
      <c r="H839" s="3" t="s">
        <v>6735</v>
      </c>
      <c r="I839" s="2" t="s">
        <v>13</v>
      </c>
      <c r="J839" s="2" t="s">
        <v>12</v>
      </c>
      <c r="K839" s="2" t="s">
        <v>268</v>
      </c>
      <c r="L839" s="19">
        <v>41796.418773148151</v>
      </c>
      <c r="M839" s="2" t="s">
        <v>5151</v>
      </c>
      <c r="N839" s="2"/>
      <c r="O839" s="2"/>
      <c r="P839" s="2" t="s">
        <v>5151</v>
      </c>
    </row>
    <row r="840" spans="1:16" ht="45">
      <c r="A840" s="14">
        <v>4381</v>
      </c>
      <c r="B840" s="2" t="s">
        <v>8092</v>
      </c>
      <c r="C840" s="1" t="s">
        <v>8093</v>
      </c>
      <c r="D840" s="3" t="s">
        <v>98</v>
      </c>
      <c r="E840" s="4">
        <v>41795</v>
      </c>
      <c r="F840" s="3" t="s">
        <v>15</v>
      </c>
      <c r="G840" s="4">
        <v>41796</v>
      </c>
      <c r="H840" s="3" t="s">
        <v>45</v>
      </c>
      <c r="I840" s="2" t="s">
        <v>13</v>
      </c>
      <c r="J840" s="2" t="s">
        <v>12</v>
      </c>
      <c r="K840" s="2" t="s">
        <v>268</v>
      </c>
      <c r="L840" s="19">
        <v>41796.403275462966</v>
      </c>
      <c r="M840" s="2" t="s">
        <v>5151</v>
      </c>
      <c r="N840" s="2"/>
      <c r="O840" s="2"/>
      <c r="P840" s="2" t="s">
        <v>5151</v>
      </c>
    </row>
    <row r="841" spans="1:16" ht="60">
      <c r="A841" s="14">
        <v>4380</v>
      </c>
      <c r="B841" s="2" t="s">
        <v>5429</v>
      </c>
      <c r="C841" s="1" t="s">
        <v>8094</v>
      </c>
      <c r="D841" s="3" t="s">
        <v>3849</v>
      </c>
      <c r="E841" s="4">
        <v>41796</v>
      </c>
      <c r="F841" s="3" t="s">
        <v>15</v>
      </c>
      <c r="G841" s="4">
        <v>41796</v>
      </c>
      <c r="H841" s="3" t="s">
        <v>6735</v>
      </c>
      <c r="I841" s="2" t="s">
        <v>13</v>
      </c>
      <c r="J841" s="2" t="s">
        <v>12</v>
      </c>
      <c r="K841" s="2" t="s">
        <v>268</v>
      </c>
      <c r="L841" s="19">
        <v>41796.383506944447</v>
      </c>
      <c r="M841" s="2" t="s">
        <v>5154</v>
      </c>
      <c r="N841" s="2"/>
      <c r="O841" s="2"/>
      <c r="P841" s="2" t="s">
        <v>5151</v>
      </c>
    </row>
    <row r="842" spans="1:16" ht="30">
      <c r="A842" s="14">
        <v>4379</v>
      </c>
      <c r="B842" s="2" t="s">
        <v>8095</v>
      </c>
      <c r="C842" s="1" t="s">
        <v>8096</v>
      </c>
      <c r="D842" s="3" t="s">
        <v>104</v>
      </c>
      <c r="E842" s="4">
        <v>41796</v>
      </c>
      <c r="F842" s="3" t="s">
        <v>15</v>
      </c>
      <c r="G842" s="4">
        <v>41796</v>
      </c>
      <c r="H842" s="3" t="s">
        <v>6735</v>
      </c>
      <c r="I842" s="2" t="s">
        <v>13</v>
      </c>
      <c r="J842" s="2" t="s">
        <v>12</v>
      </c>
      <c r="K842" s="2" t="s">
        <v>268</v>
      </c>
      <c r="L842" s="19">
        <v>41796.367372685185</v>
      </c>
      <c r="M842" s="2" t="s">
        <v>5154</v>
      </c>
      <c r="N842" s="2"/>
      <c r="O842" s="2"/>
      <c r="P842" s="2" t="s">
        <v>5151</v>
      </c>
    </row>
    <row r="843" spans="1:16" ht="30">
      <c r="A843" s="14">
        <v>4378</v>
      </c>
      <c r="B843" s="2" t="s">
        <v>8042</v>
      </c>
      <c r="C843" s="1" t="s">
        <v>8097</v>
      </c>
      <c r="D843" s="3" t="s">
        <v>84</v>
      </c>
      <c r="E843" s="4">
        <v>41795</v>
      </c>
      <c r="F843" s="3" t="s">
        <v>15</v>
      </c>
      <c r="G843" s="4">
        <v>41795</v>
      </c>
      <c r="H843" s="3" t="s">
        <v>40</v>
      </c>
      <c r="I843" s="2" t="s">
        <v>13</v>
      </c>
      <c r="J843" s="2" t="s">
        <v>12</v>
      </c>
      <c r="K843" s="2" t="s">
        <v>268</v>
      </c>
      <c r="L843" s="19">
        <v>41803.468854166669</v>
      </c>
      <c r="M843" s="2" t="s">
        <v>5154</v>
      </c>
      <c r="N843" s="2"/>
      <c r="O843" s="2"/>
      <c r="P843" s="2" t="s">
        <v>5151</v>
      </c>
    </row>
    <row r="844" spans="1:16">
      <c r="A844" s="14">
        <v>4377</v>
      </c>
      <c r="B844" s="2" t="s">
        <v>8098</v>
      </c>
      <c r="C844" s="1" t="s">
        <v>8099</v>
      </c>
      <c r="D844" s="3" t="s">
        <v>98</v>
      </c>
      <c r="E844" s="4">
        <v>41794</v>
      </c>
      <c r="F844" s="3" t="s">
        <v>15</v>
      </c>
      <c r="G844" s="4">
        <v>41795</v>
      </c>
      <c r="H844" s="3" t="s">
        <v>56</v>
      </c>
      <c r="I844" s="2" t="s">
        <v>13</v>
      </c>
      <c r="J844" s="2" t="s">
        <v>12</v>
      </c>
      <c r="K844" s="2" t="s">
        <v>268</v>
      </c>
      <c r="L844" s="19">
        <v>41795.693148148152</v>
      </c>
      <c r="M844" s="2" t="s">
        <v>5154</v>
      </c>
      <c r="N844" s="2"/>
      <c r="O844" s="2"/>
      <c r="P844" s="2" t="s">
        <v>5151</v>
      </c>
    </row>
    <row r="845" spans="1:16">
      <c r="A845" s="14">
        <v>4376</v>
      </c>
      <c r="B845" s="2" t="s">
        <v>8100</v>
      </c>
      <c r="C845" s="1" t="s">
        <v>8101</v>
      </c>
      <c r="D845" s="3" t="s">
        <v>104</v>
      </c>
      <c r="E845" s="4">
        <v>41795</v>
      </c>
      <c r="F845" s="3" t="s">
        <v>15</v>
      </c>
      <c r="G845" s="4">
        <v>41795</v>
      </c>
      <c r="H845" s="3" t="s">
        <v>40</v>
      </c>
      <c r="I845" s="2" t="s">
        <v>13</v>
      </c>
      <c r="J845" s="2" t="s">
        <v>12</v>
      </c>
      <c r="K845" s="2" t="s">
        <v>268</v>
      </c>
      <c r="L845" s="19">
        <v>41795.689606481479</v>
      </c>
      <c r="M845" s="2" t="s">
        <v>5154</v>
      </c>
      <c r="N845" s="2"/>
      <c r="O845" s="2"/>
      <c r="P845" s="2" t="s">
        <v>5151</v>
      </c>
    </row>
    <row r="846" spans="1:16" ht="30">
      <c r="A846" s="14">
        <v>4375</v>
      </c>
      <c r="B846" s="2" t="s">
        <v>6302</v>
      </c>
      <c r="C846" s="1" t="s">
        <v>7375</v>
      </c>
      <c r="D846" s="3" t="s">
        <v>1529</v>
      </c>
      <c r="E846" s="4">
        <v>41795</v>
      </c>
      <c r="F846" s="3" t="s">
        <v>15</v>
      </c>
      <c r="G846" s="4">
        <v>41795</v>
      </c>
      <c r="H846" s="3" t="s">
        <v>6735</v>
      </c>
      <c r="I846" s="2" t="s">
        <v>13</v>
      </c>
      <c r="J846" s="2" t="s">
        <v>12</v>
      </c>
      <c r="K846" s="2" t="s">
        <v>268</v>
      </c>
      <c r="L846" s="19">
        <v>41795.66678240741</v>
      </c>
      <c r="M846" s="2" t="s">
        <v>5154</v>
      </c>
      <c r="N846" s="2"/>
      <c r="O846" s="2"/>
      <c r="P846" s="2" t="s">
        <v>5151</v>
      </c>
    </row>
    <row r="847" spans="1:16" ht="45">
      <c r="A847" s="14">
        <v>4374</v>
      </c>
      <c r="B847" s="2" t="s">
        <v>8102</v>
      </c>
      <c r="C847" s="1" t="s">
        <v>8103</v>
      </c>
      <c r="D847" s="3" t="s">
        <v>1060</v>
      </c>
      <c r="E847" s="4">
        <v>41795</v>
      </c>
      <c r="F847" s="3" t="s">
        <v>15</v>
      </c>
      <c r="G847" s="4">
        <v>41795</v>
      </c>
      <c r="H847" s="3" t="s">
        <v>6735</v>
      </c>
      <c r="I847" s="2" t="s">
        <v>13</v>
      </c>
      <c r="J847" s="2" t="s">
        <v>12</v>
      </c>
      <c r="K847" s="2" t="s">
        <v>268</v>
      </c>
      <c r="L847" s="19">
        <v>41829.474733796298</v>
      </c>
      <c r="M847" s="2" t="s">
        <v>5154</v>
      </c>
      <c r="N847" s="2"/>
      <c r="O847" s="2"/>
      <c r="P847" s="2" t="s">
        <v>5151</v>
      </c>
    </row>
    <row r="848" spans="1:16">
      <c r="A848" s="14">
        <v>4373</v>
      </c>
      <c r="B848" s="2" t="s">
        <v>8104</v>
      </c>
      <c r="C848" s="1" t="s">
        <v>8105</v>
      </c>
      <c r="D848" s="3" t="s">
        <v>950</v>
      </c>
      <c r="E848" s="4">
        <v>41795</v>
      </c>
      <c r="F848" s="3" t="s">
        <v>15</v>
      </c>
      <c r="G848" s="4">
        <v>41795</v>
      </c>
      <c r="H848" s="3" t="s">
        <v>6735</v>
      </c>
      <c r="I848" s="2" t="s">
        <v>13</v>
      </c>
      <c r="J848" s="2" t="s">
        <v>12</v>
      </c>
      <c r="K848" s="2" t="s">
        <v>268</v>
      </c>
      <c r="L848" s="19">
        <v>41795.639490740738</v>
      </c>
      <c r="M848" s="2" t="s">
        <v>5151</v>
      </c>
      <c r="N848" s="2"/>
      <c r="O848" s="2"/>
      <c r="P848" s="2" t="s">
        <v>5151</v>
      </c>
    </row>
    <row r="849" spans="1:16">
      <c r="A849" s="14">
        <v>4372</v>
      </c>
      <c r="B849" s="2" t="s">
        <v>8106</v>
      </c>
      <c r="C849" s="1" t="s">
        <v>8107</v>
      </c>
      <c r="D849" s="3" t="s">
        <v>224</v>
      </c>
      <c r="E849" s="4">
        <v>41795</v>
      </c>
      <c r="F849" s="3" t="s">
        <v>15</v>
      </c>
      <c r="G849" s="4">
        <v>41795</v>
      </c>
      <c r="H849" s="3" t="s">
        <v>51</v>
      </c>
      <c r="I849" s="2" t="s">
        <v>13</v>
      </c>
      <c r="J849" s="2" t="s">
        <v>12</v>
      </c>
      <c r="K849" s="2" t="s">
        <v>268</v>
      </c>
      <c r="L849" s="19">
        <v>41795.59207175926</v>
      </c>
      <c r="M849" s="2" t="s">
        <v>5154</v>
      </c>
      <c r="N849" s="2"/>
      <c r="O849" s="2"/>
      <c r="P849" s="2" t="s">
        <v>5151</v>
      </c>
    </row>
    <row r="850" spans="1:16">
      <c r="A850" s="14">
        <v>4371</v>
      </c>
      <c r="B850" s="2" t="s">
        <v>239</v>
      </c>
      <c r="C850" s="1" t="s">
        <v>8108</v>
      </c>
      <c r="D850" s="3" t="s">
        <v>2138</v>
      </c>
      <c r="E850" s="4">
        <v>41795</v>
      </c>
      <c r="F850" s="3" t="s">
        <v>15</v>
      </c>
      <c r="G850" s="4">
        <v>41795</v>
      </c>
      <c r="H850" s="3" t="s">
        <v>40</v>
      </c>
      <c r="I850" s="2" t="s">
        <v>13</v>
      </c>
      <c r="J850" s="2" t="s">
        <v>12</v>
      </c>
      <c r="K850" s="2" t="s">
        <v>268</v>
      </c>
      <c r="L850" s="19">
        <v>41795.591122685182</v>
      </c>
      <c r="M850" s="2" t="s">
        <v>5151</v>
      </c>
      <c r="N850" s="2"/>
      <c r="O850" s="2"/>
      <c r="P850" s="2" t="s">
        <v>5151</v>
      </c>
    </row>
    <row r="851" spans="1:16" ht="225">
      <c r="A851" s="14">
        <v>4370</v>
      </c>
      <c r="B851" s="2" t="s">
        <v>8109</v>
      </c>
      <c r="C851" s="1" t="s">
        <v>8110</v>
      </c>
      <c r="D851" s="3" t="s">
        <v>194</v>
      </c>
      <c r="E851" s="4">
        <v>41792</v>
      </c>
      <c r="F851" s="3" t="s">
        <v>15</v>
      </c>
      <c r="G851" s="4">
        <v>41795</v>
      </c>
      <c r="H851" s="3" t="s">
        <v>50</v>
      </c>
      <c r="I851" s="2" t="s">
        <v>13</v>
      </c>
      <c r="J851" s="2" t="s">
        <v>12</v>
      </c>
      <c r="K851" s="2" t="s">
        <v>268</v>
      </c>
      <c r="L851" s="19">
        <v>41795.576828703706</v>
      </c>
      <c r="M851" s="2" t="s">
        <v>5154</v>
      </c>
      <c r="N851" s="2"/>
      <c r="O851" s="2"/>
      <c r="P851" s="2" t="s">
        <v>5151</v>
      </c>
    </row>
    <row r="852" spans="1:16" ht="45">
      <c r="A852" s="14">
        <v>4369</v>
      </c>
      <c r="B852" s="2" t="s">
        <v>8111</v>
      </c>
      <c r="C852" s="1" t="s">
        <v>8112</v>
      </c>
      <c r="D852" s="3" t="s">
        <v>349</v>
      </c>
      <c r="E852" s="4">
        <v>41795</v>
      </c>
      <c r="F852" s="3" t="s">
        <v>15</v>
      </c>
      <c r="G852" s="4">
        <v>41795</v>
      </c>
      <c r="H852" s="3" t="s">
        <v>6735</v>
      </c>
      <c r="I852" s="2" t="s">
        <v>13</v>
      </c>
      <c r="J852" s="2" t="s">
        <v>12</v>
      </c>
      <c r="K852" s="2" t="s">
        <v>268</v>
      </c>
      <c r="L852" s="19">
        <v>41795.571967592594</v>
      </c>
      <c r="M852" s="2" t="s">
        <v>5154</v>
      </c>
      <c r="N852" s="2"/>
      <c r="O852" s="2"/>
      <c r="P852" s="2" t="s">
        <v>5154</v>
      </c>
    </row>
    <row r="853" spans="1:16" ht="45">
      <c r="A853" s="14">
        <v>4368</v>
      </c>
      <c r="B853" s="2" t="s">
        <v>2940</v>
      </c>
      <c r="C853" s="1" t="s">
        <v>8113</v>
      </c>
      <c r="D853" s="3" t="s">
        <v>861</v>
      </c>
      <c r="E853" s="4">
        <v>41794</v>
      </c>
      <c r="F853" s="3" t="s">
        <v>15</v>
      </c>
      <c r="G853" s="4">
        <v>41795</v>
      </c>
      <c r="H853" s="3" t="s">
        <v>6735</v>
      </c>
      <c r="I853" s="2" t="s">
        <v>13</v>
      </c>
      <c r="J853" s="2" t="s">
        <v>12</v>
      </c>
      <c r="K853" s="2" t="s">
        <v>268</v>
      </c>
      <c r="L853" s="19">
        <v>41795.557650462964</v>
      </c>
      <c r="M853" s="2" t="s">
        <v>5151</v>
      </c>
      <c r="N853" s="2"/>
      <c r="O853" s="2"/>
      <c r="P853" s="2" t="s">
        <v>5151</v>
      </c>
    </row>
    <row r="854" spans="1:16">
      <c r="A854" s="14">
        <v>4367</v>
      </c>
      <c r="B854" s="2" t="s">
        <v>2332</v>
      </c>
      <c r="C854" s="1" t="s">
        <v>6264</v>
      </c>
      <c r="D854" s="3" t="s">
        <v>6263</v>
      </c>
      <c r="E854" s="4">
        <v>41795</v>
      </c>
      <c r="F854" s="3" t="s">
        <v>15</v>
      </c>
      <c r="G854" s="4">
        <v>41795</v>
      </c>
      <c r="H854" s="3" t="s">
        <v>6735</v>
      </c>
      <c r="I854" s="2" t="s">
        <v>13</v>
      </c>
      <c r="J854" s="2" t="s">
        <v>12</v>
      </c>
      <c r="K854" s="2" t="s">
        <v>268</v>
      </c>
      <c r="L854" s="19">
        <v>41795.54959490741</v>
      </c>
      <c r="M854" s="2" t="s">
        <v>5151</v>
      </c>
      <c r="N854" s="2"/>
      <c r="O854" s="2"/>
      <c r="P854" s="2" t="s">
        <v>5154</v>
      </c>
    </row>
    <row r="855" spans="1:16">
      <c r="A855" s="14">
        <v>4366</v>
      </c>
      <c r="B855" s="2" t="s">
        <v>406</v>
      </c>
      <c r="C855" s="1" t="s">
        <v>6121</v>
      </c>
      <c r="D855" s="3" t="s">
        <v>389</v>
      </c>
      <c r="E855" s="4">
        <v>41795</v>
      </c>
      <c r="F855" s="3" t="s">
        <v>15</v>
      </c>
      <c r="G855" s="4">
        <v>41795</v>
      </c>
      <c r="H855" s="3" t="s">
        <v>40</v>
      </c>
      <c r="I855" s="2" t="s">
        <v>13</v>
      </c>
      <c r="J855" s="2" t="s">
        <v>12</v>
      </c>
      <c r="K855" s="2" t="s">
        <v>268</v>
      </c>
      <c r="L855" s="19">
        <v>41795.549212962964</v>
      </c>
      <c r="M855" s="2" t="s">
        <v>5151</v>
      </c>
      <c r="N855" s="2"/>
      <c r="O855" s="2"/>
      <c r="P855" s="2" t="s">
        <v>5154</v>
      </c>
    </row>
    <row r="856" spans="1:16" ht="60">
      <c r="A856" s="14">
        <v>4365</v>
      </c>
      <c r="B856" s="2" t="s">
        <v>8114</v>
      </c>
      <c r="C856" s="1" t="s">
        <v>8115</v>
      </c>
      <c r="D856" s="3" t="s">
        <v>653</v>
      </c>
      <c r="E856" s="4">
        <v>41795</v>
      </c>
      <c r="F856" s="3" t="s">
        <v>15</v>
      </c>
      <c r="G856" s="4">
        <v>41795</v>
      </c>
      <c r="H856" s="3" t="s">
        <v>6733</v>
      </c>
      <c r="I856" s="2" t="s">
        <v>13</v>
      </c>
      <c r="J856" s="2" t="s">
        <v>12</v>
      </c>
      <c r="K856" s="2" t="s">
        <v>268</v>
      </c>
      <c r="L856" s="19">
        <v>41803.4690162037</v>
      </c>
      <c r="M856" s="2" t="s">
        <v>5154</v>
      </c>
      <c r="N856" s="2"/>
      <c r="O856" s="2"/>
      <c r="P856" s="2" t="s">
        <v>5151</v>
      </c>
    </row>
    <row r="857" spans="1:16" ht="45">
      <c r="A857" s="14">
        <v>4364</v>
      </c>
      <c r="B857" s="2" t="s">
        <v>8116</v>
      </c>
      <c r="C857" s="1" t="s">
        <v>8117</v>
      </c>
      <c r="D857" s="3" t="s">
        <v>169</v>
      </c>
      <c r="E857" s="4">
        <v>41795</v>
      </c>
      <c r="F857" s="3" t="s">
        <v>15</v>
      </c>
      <c r="G857" s="4">
        <v>41795</v>
      </c>
      <c r="H857" s="3" t="s">
        <v>42</v>
      </c>
      <c r="I857" s="2" t="s">
        <v>13</v>
      </c>
      <c r="J857" s="2" t="s">
        <v>12</v>
      </c>
      <c r="K857" s="2" t="s">
        <v>268</v>
      </c>
      <c r="L857" s="19">
        <v>41795.523958333331</v>
      </c>
      <c r="M857" s="2" t="s">
        <v>5151</v>
      </c>
      <c r="N857" s="2"/>
      <c r="O857" s="2"/>
      <c r="P857" s="2" t="s">
        <v>5151</v>
      </c>
    </row>
    <row r="858" spans="1:16" ht="60">
      <c r="A858" s="14">
        <v>4363</v>
      </c>
      <c r="B858" s="2" t="s">
        <v>8118</v>
      </c>
      <c r="C858" s="1" t="s">
        <v>8119</v>
      </c>
      <c r="D858" s="3" t="s">
        <v>625</v>
      </c>
      <c r="E858" s="4">
        <v>41795</v>
      </c>
      <c r="F858" s="3" t="s">
        <v>15</v>
      </c>
      <c r="G858" s="4">
        <v>41799</v>
      </c>
      <c r="H858" s="3" t="s">
        <v>56</v>
      </c>
      <c r="I858" s="2" t="s">
        <v>13</v>
      </c>
      <c r="J858" s="2" t="s">
        <v>12</v>
      </c>
      <c r="K858" s="2" t="s">
        <v>268</v>
      </c>
      <c r="L858" s="19">
        <v>41845.362164351849</v>
      </c>
      <c r="M858" s="2" t="s">
        <v>5151</v>
      </c>
      <c r="N858" s="2"/>
      <c r="O858" s="2" t="s">
        <v>5153</v>
      </c>
      <c r="P858" s="2" t="s">
        <v>5151</v>
      </c>
    </row>
    <row r="859" spans="1:16" ht="45">
      <c r="A859" s="14">
        <v>4362</v>
      </c>
      <c r="B859" s="2" t="s">
        <v>4823</v>
      </c>
      <c r="C859" s="1" t="s">
        <v>8120</v>
      </c>
      <c r="D859" s="3" t="s">
        <v>408</v>
      </c>
      <c r="E859" s="4">
        <v>41795</v>
      </c>
      <c r="F859" s="3" t="s">
        <v>15</v>
      </c>
      <c r="G859" s="4">
        <v>41795</v>
      </c>
      <c r="H859" s="3" t="s">
        <v>42</v>
      </c>
      <c r="I859" s="2" t="s">
        <v>13</v>
      </c>
      <c r="J859" s="2" t="s">
        <v>12</v>
      </c>
      <c r="K859" s="2" t="s">
        <v>268</v>
      </c>
      <c r="L859" s="19">
        <v>41795.516122685185</v>
      </c>
      <c r="M859" s="2" t="s">
        <v>5154</v>
      </c>
      <c r="N859" s="2"/>
      <c r="O859" s="2"/>
      <c r="P859" s="2" t="s">
        <v>5151</v>
      </c>
    </row>
    <row r="860" spans="1:16" ht="90">
      <c r="A860" s="14">
        <v>4361</v>
      </c>
      <c r="B860" s="2" t="s">
        <v>8121</v>
      </c>
      <c r="C860" s="1" t="s">
        <v>8122</v>
      </c>
      <c r="D860" s="3" t="s">
        <v>291</v>
      </c>
      <c r="E860" s="4">
        <v>41794</v>
      </c>
      <c r="F860" s="3" t="s">
        <v>15</v>
      </c>
      <c r="G860" s="4">
        <v>41795</v>
      </c>
      <c r="H860" s="3" t="s">
        <v>6733</v>
      </c>
      <c r="I860" s="2" t="s">
        <v>13</v>
      </c>
      <c r="J860" s="2" t="s">
        <v>12</v>
      </c>
      <c r="K860" s="2" t="s">
        <v>268</v>
      </c>
      <c r="L860" s="19">
        <v>41795.510937500003</v>
      </c>
      <c r="M860" s="2" t="s">
        <v>5154</v>
      </c>
      <c r="N860" s="2"/>
      <c r="O860" s="2"/>
      <c r="P860" s="2" t="s">
        <v>5151</v>
      </c>
    </row>
    <row r="861" spans="1:16" ht="30">
      <c r="A861" s="14">
        <v>4360</v>
      </c>
      <c r="B861" s="2" t="s">
        <v>7627</v>
      </c>
      <c r="C861" s="1" t="s">
        <v>7712</v>
      </c>
      <c r="D861" s="3" t="s">
        <v>411</v>
      </c>
      <c r="E861" s="4">
        <v>41795</v>
      </c>
      <c r="F861" s="3" t="s">
        <v>15</v>
      </c>
      <c r="G861" s="4">
        <v>41795</v>
      </c>
      <c r="H861" s="3" t="s">
        <v>6735</v>
      </c>
      <c r="I861" s="2" t="s">
        <v>13</v>
      </c>
      <c r="J861" s="2" t="s">
        <v>12</v>
      </c>
      <c r="K861" s="2" t="s">
        <v>268</v>
      </c>
      <c r="L861" s="19">
        <v>41795.506550925929</v>
      </c>
      <c r="M861" s="2" t="s">
        <v>5154</v>
      </c>
      <c r="N861" s="2"/>
      <c r="O861" s="2"/>
      <c r="P861" s="2" t="s">
        <v>5151</v>
      </c>
    </row>
    <row r="862" spans="1:16" ht="45">
      <c r="A862" s="14">
        <v>4359</v>
      </c>
      <c r="B862" s="2" t="s">
        <v>5095</v>
      </c>
      <c r="C862" s="1" t="s">
        <v>8123</v>
      </c>
      <c r="D862" s="3" t="s">
        <v>5096</v>
      </c>
      <c r="E862" s="4">
        <v>41795</v>
      </c>
      <c r="F862" s="3" t="s">
        <v>15</v>
      </c>
      <c r="G862" s="4">
        <v>41795</v>
      </c>
      <c r="H862" s="3" t="s">
        <v>6735</v>
      </c>
      <c r="I862" s="2" t="s">
        <v>13</v>
      </c>
      <c r="J862" s="2" t="s">
        <v>12</v>
      </c>
      <c r="K862" s="2" t="s">
        <v>268</v>
      </c>
      <c r="L862" s="19">
        <v>41795.505300925928</v>
      </c>
      <c r="M862" s="2" t="s">
        <v>5154</v>
      </c>
      <c r="N862" s="2"/>
      <c r="O862" s="2"/>
      <c r="P862" s="2" t="s">
        <v>5151</v>
      </c>
    </row>
    <row r="863" spans="1:16">
      <c r="A863" s="14">
        <v>4358</v>
      </c>
      <c r="B863" s="2" t="s">
        <v>7566</v>
      </c>
      <c r="C863" s="1" t="s">
        <v>8124</v>
      </c>
      <c r="D863" s="3" t="s">
        <v>1054</v>
      </c>
      <c r="E863" s="4">
        <v>41795</v>
      </c>
      <c r="F863" s="3" t="s">
        <v>15</v>
      </c>
      <c r="G863" s="4">
        <v>41795</v>
      </c>
      <c r="H863" s="3" t="s">
        <v>6735</v>
      </c>
      <c r="I863" s="2" t="s">
        <v>13</v>
      </c>
      <c r="J863" s="2" t="s">
        <v>12</v>
      </c>
      <c r="K863" s="2" t="s">
        <v>268</v>
      </c>
      <c r="L863" s="19">
        <v>41795.504131944443</v>
      </c>
      <c r="M863" s="2" t="s">
        <v>5151</v>
      </c>
      <c r="N863" s="2"/>
      <c r="O863" s="2"/>
      <c r="P863" s="2" t="s">
        <v>5154</v>
      </c>
    </row>
    <row r="864" spans="1:16" ht="60">
      <c r="A864" s="14">
        <v>4357</v>
      </c>
      <c r="B864" s="2" t="s">
        <v>8125</v>
      </c>
      <c r="C864" s="1" t="s">
        <v>8126</v>
      </c>
      <c r="D864" s="3" t="s">
        <v>4353</v>
      </c>
      <c r="E864" s="4">
        <v>41795</v>
      </c>
      <c r="F864" s="3" t="s">
        <v>15</v>
      </c>
      <c r="G864" s="4">
        <v>41795</v>
      </c>
      <c r="H864" s="3" t="s">
        <v>54</v>
      </c>
      <c r="I864" s="2" t="s">
        <v>13</v>
      </c>
      <c r="J864" s="2" t="s">
        <v>12</v>
      </c>
      <c r="K864" s="2" t="s">
        <v>268</v>
      </c>
      <c r="L864" s="19">
        <v>41795.499988425923</v>
      </c>
      <c r="M864" s="2" t="s">
        <v>5154</v>
      </c>
      <c r="N864" s="2"/>
      <c r="O864" s="2"/>
      <c r="P864" s="2" t="s">
        <v>5151</v>
      </c>
    </row>
    <row r="865" spans="1:16" ht="60">
      <c r="A865" s="14">
        <v>4356</v>
      </c>
      <c r="B865" s="2" t="s">
        <v>8127</v>
      </c>
      <c r="C865" s="1" t="s">
        <v>8128</v>
      </c>
      <c r="D865" s="3" t="s">
        <v>149</v>
      </c>
      <c r="E865" s="4">
        <v>41795</v>
      </c>
      <c r="F865" s="3" t="s">
        <v>15</v>
      </c>
      <c r="G865" s="4">
        <v>41795</v>
      </c>
      <c r="H865" s="3" t="s">
        <v>42</v>
      </c>
      <c r="I865" s="2" t="s">
        <v>13</v>
      </c>
      <c r="J865" s="2" t="s">
        <v>12</v>
      </c>
      <c r="K865" s="2" t="s">
        <v>268</v>
      </c>
      <c r="L865" s="19">
        <v>41795.464687500003</v>
      </c>
      <c r="M865" s="2" t="s">
        <v>5154</v>
      </c>
      <c r="N865" s="2"/>
      <c r="O865" s="2"/>
      <c r="P865" s="2" t="s">
        <v>5151</v>
      </c>
    </row>
    <row r="866" spans="1:16" ht="150">
      <c r="A866" s="14">
        <v>4355</v>
      </c>
      <c r="B866" s="2" t="s">
        <v>8129</v>
      </c>
      <c r="C866" s="1" t="s">
        <v>8130</v>
      </c>
      <c r="D866" s="3" t="s">
        <v>5175</v>
      </c>
      <c r="E866" s="4">
        <v>41794</v>
      </c>
      <c r="F866" s="3" t="s">
        <v>15</v>
      </c>
      <c r="G866" s="4">
        <v>41795</v>
      </c>
      <c r="H866" s="3" t="s">
        <v>56</v>
      </c>
      <c r="I866" s="2" t="s">
        <v>13</v>
      </c>
      <c r="J866" s="2" t="s">
        <v>12</v>
      </c>
      <c r="K866" s="2" t="s">
        <v>268</v>
      </c>
      <c r="L866" s="19">
        <v>41795.451423611114</v>
      </c>
      <c r="M866" s="2" t="s">
        <v>5154</v>
      </c>
      <c r="N866" s="2"/>
      <c r="O866" s="2"/>
      <c r="P866" s="2" t="s">
        <v>5151</v>
      </c>
    </row>
    <row r="867" spans="1:16" ht="90">
      <c r="A867" s="14">
        <v>4354</v>
      </c>
      <c r="B867" s="2" t="s">
        <v>8131</v>
      </c>
      <c r="C867" s="1" t="s">
        <v>8132</v>
      </c>
      <c r="D867" s="3" t="s">
        <v>5175</v>
      </c>
      <c r="E867" s="4">
        <v>41795</v>
      </c>
      <c r="F867" s="3" t="s">
        <v>15</v>
      </c>
      <c r="G867" s="4">
        <v>41795</v>
      </c>
      <c r="H867" s="3" t="s">
        <v>51</v>
      </c>
      <c r="I867" s="2" t="s">
        <v>13</v>
      </c>
      <c r="J867" s="2" t="s">
        <v>12</v>
      </c>
      <c r="K867" s="2" t="s">
        <v>268</v>
      </c>
      <c r="L867" s="19">
        <v>41795.437743055554</v>
      </c>
      <c r="M867" s="2" t="s">
        <v>5154</v>
      </c>
      <c r="N867" s="2"/>
      <c r="O867" s="2"/>
      <c r="P867" s="2" t="s">
        <v>5151</v>
      </c>
    </row>
    <row r="868" spans="1:16">
      <c r="A868" s="14">
        <v>4353</v>
      </c>
      <c r="B868" s="2" t="s">
        <v>8133</v>
      </c>
      <c r="C868" s="1" t="s">
        <v>8134</v>
      </c>
      <c r="D868" s="3" t="s">
        <v>98</v>
      </c>
      <c r="E868" s="4">
        <v>41795</v>
      </c>
      <c r="F868" s="3" t="s">
        <v>15</v>
      </c>
      <c r="G868" s="4">
        <v>41795</v>
      </c>
      <c r="H868" s="3" t="s">
        <v>6733</v>
      </c>
      <c r="I868" s="2" t="s">
        <v>13</v>
      </c>
      <c r="J868" s="2" t="s">
        <v>12</v>
      </c>
      <c r="K868" s="2" t="s">
        <v>268</v>
      </c>
      <c r="L868" s="19">
        <v>41795.454340277778</v>
      </c>
      <c r="M868" s="2" t="s">
        <v>5154</v>
      </c>
      <c r="N868" s="2"/>
      <c r="O868" s="2"/>
      <c r="P868" s="2" t="s">
        <v>5151</v>
      </c>
    </row>
    <row r="869" spans="1:16" ht="30">
      <c r="A869" s="14">
        <v>4352</v>
      </c>
      <c r="B869" s="2" t="s">
        <v>7551</v>
      </c>
      <c r="C869" s="1" t="s">
        <v>8135</v>
      </c>
      <c r="D869" s="3" t="s">
        <v>87</v>
      </c>
      <c r="E869" s="4">
        <v>41795</v>
      </c>
      <c r="F869" s="3" t="s">
        <v>15</v>
      </c>
      <c r="G869" s="4">
        <v>41795</v>
      </c>
      <c r="H869" s="3" t="s">
        <v>6735</v>
      </c>
      <c r="I869" s="2" t="s">
        <v>13</v>
      </c>
      <c r="J869" s="2" t="s">
        <v>12</v>
      </c>
      <c r="K869" s="2" t="s">
        <v>268</v>
      </c>
      <c r="L869" s="19">
        <v>41795.426377314812</v>
      </c>
      <c r="M869" s="2" t="s">
        <v>5154</v>
      </c>
      <c r="N869" s="2"/>
      <c r="O869" s="2"/>
      <c r="P869" s="2" t="s">
        <v>5151</v>
      </c>
    </row>
    <row r="870" spans="1:16" ht="30">
      <c r="A870" s="14">
        <v>4351</v>
      </c>
      <c r="B870" s="2" t="s">
        <v>2299</v>
      </c>
      <c r="C870" s="1" t="s">
        <v>6794</v>
      </c>
      <c r="D870" s="3" t="s">
        <v>2073</v>
      </c>
      <c r="E870" s="4">
        <v>41795</v>
      </c>
      <c r="F870" s="3" t="s">
        <v>15</v>
      </c>
      <c r="G870" s="4">
        <v>41795</v>
      </c>
      <c r="H870" s="3" t="s">
        <v>6735</v>
      </c>
      <c r="I870" s="2" t="s">
        <v>13</v>
      </c>
      <c r="J870" s="2" t="s">
        <v>12</v>
      </c>
      <c r="K870" s="2" t="s">
        <v>268</v>
      </c>
      <c r="L870" s="19">
        <v>41795.392500000002</v>
      </c>
      <c r="M870" s="2" t="s">
        <v>5151</v>
      </c>
      <c r="N870" s="2"/>
      <c r="O870" s="2"/>
      <c r="P870" s="2" t="s">
        <v>5151</v>
      </c>
    </row>
    <row r="871" spans="1:16" ht="45">
      <c r="A871" s="14">
        <v>4350</v>
      </c>
      <c r="B871" s="2" t="s">
        <v>1977</v>
      </c>
      <c r="C871" s="1" t="s">
        <v>8136</v>
      </c>
      <c r="D871" s="3" t="s">
        <v>224</v>
      </c>
      <c r="E871" s="4">
        <v>41795</v>
      </c>
      <c r="F871" s="3" t="s">
        <v>15</v>
      </c>
      <c r="G871" s="4">
        <v>41795</v>
      </c>
      <c r="H871" s="3" t="s">
        <v>6735</v>
      </c>
      <c r="I871" s="2" t="s">
        <v>13</v>
      </c>
      <c r="J871" s="2" t="s">
        <v>12</v>
      </c>
      <c r="K871" s="2" t="s">
        <v>268</v>
      </c>
      <c r="L871" s="19">
        <v>41795.382141203707</v>
      </c>
      <c r="M871" s="2" t="s">
        <v>5151</v>
      </c>
      <c r="N871" s="2"/>
      <c r="O871" s="2"/>
      <c r="P871" s="2" t="s">
        <v>5151</v>
      </c>
    </row>
    <row r="872" spans="1:16" ht="30">
      <c r="A872" s="14">
        <v>4349</v>
      </c>
      <c r="B872" s="2" t="s">
        <v>5554</v>
      </c>
      <c r="C872" s="1" t="s">
        <v>2762</v>
      </c>
      <c r="D872" s="3" t="s">
        <v>332</v>
      </c>
      <c r="E872" s="4">
        <v>41795</v>
      </c>
      <c r="F872" s="3" t="s">
        <v>15</v>
      </c>
      <c r="G872" s="4">
        <v>41795</v>
      </c>
      <c r="H872" s="3" t="s">
        <v>6735</v>
      </c>
      <c r="I872" s="2" t="s">
        <v>13</v>
      </c>
      <c r="J872" s="2" t="s">
        <v>12</v>
      </c>
      <c r="K872" s="2" t="s">
        <v>268</v>
      </c>
      <c r="L872" s="19">
        <v>41795.365034722221</v>
      </c>
      <c r="M872" s="2" t="s">
        <v>5154</v>
      </c>
      <c r="N872" s="2"/>
      <c r="O872" s="2"/>
      <c r="P872" s="2" t="s">
        <v>5151</v>
      </c>
    </row>
    <row r="873" spans="1:16" ht="60">
      <c r="A873" s="14">
        <v>4348</v>
      </c>
      <c r="B873" s="2" t="s">
        <v>8137</v>
      </c>
      <c r="C873" s="1" t="s">
        <v>8138</v>
      </c>
      <c r="D873" s="3" t="s">
        <v>7421</v>
      </c>
      <c r="E873" s="4">
        <v>41794</v>
      </c>
      <c r="F873" s="3" t="s">
        <v>15</v>
      </c>
      <c r="G873" s="4">
        <v>41794</v>
      </c>
      <c r="H873" s="3" t="s">
        <v>42</v>
      </c>
      <c r="I873" s="2" t="s">
        <v>13</v>
      </c>
      <c r="J873" s="2" t="s">
        <v>12</v>
      </c>
      <c r="K873" s="2" t="s">
        <v>268</v>
      </c>
      <c r="L873" s="19">
        <v>41794.738182870373</v>
      </c>
      <c r="M873" s="2" t="s">
        <v>5151</v>
      </c>
      <c r="N873" s="2"/>
      <c r="O873" s="2"/>
      <c r="P873" s="2" t="s">
        <v>5151</v>
      </c>
    </row>
    <row r="874" spans="1:16">
      <c r="A874" s="14">
        <v>4347</v>
      </c>
      <c r="B874" s="2" t="s">
        <v>406</v>
      </c>
      <c r="C874" s="1" t="s">
        <v>8139</v>
      </c>
      <c r="D874" s="3" t="s">
        <v>3768</v>
      </c>
      <c r="E874" s="4">
        <v>41794</v>
      </c>
      <c r="F874" s="3" t="s">
        <v>15</v>
      </c>
      <c r="G874" s="4">
        <v>41794</v>
      </c>
      <c r="H874" s="3" t="s">
        <v>40</v>
      </c>
      <c r="I874" s="2" t="s">
        <v>13</v>
      </c>
      <c r="J874" s="2" t="s">
        <v>12</v>
      </c>
      <c r="K874" s="2" t="s">
        <v>268</v>
      </c>
      <c r="L874" s="19">
        <v>41794.697754629633</v>
      </c>
      <c r="M874" s="2" t="s">
        <v>5151</v>
      </c>
      <c r="N874" s="2"/>
      <c r="O874" s="2"/>
      <c r="P874" s="2" t="s">
        <v>5151</v>
      </c>
    </row>
    <row r="875" spans="1:16" ht="60">
      <c r="A875" s="14">
        <v>4346</v>
      </c>
      <c r="B875" s="2" t="s">
        <v>7777</v>
      </c>
      <c r="C875" s="1" t="s">
        <v>7778</v>
      </c>
      <c r="D875" s="3" t="s">
        <v>2152</v>
      </c>
      <c r="E875" s="4">
        <v>41794</v>
      </c>
      <c r="F875" s="3" t="s">
        <v>15</v>
      </c>
      <c r="G875" s="4">
        <v>41794</v>
      </c>
      <c r="H875" s="3" t="s">
        <v>6733</v>
      </c>
      <c r="I875" s="2" t="s">
        <v>13</v>
      </c>
      <c r="J875" s="2" t="s">
        <v>12</v>
      </c>
      <c r="K875" s="2" t="s">
        <v>268</v>
      </c>
      <c r="L875" s="19">
        <v>41794.689814814818</v>
      </c>
      <c r="M875" s="2" t="s">
        <v>5154</v>
      </c>
      <c r="N875" s="2"/>
      <c r="O875" s="2"/>
      <c r="P875" s="2" t="s">
        <v>5151</v>
      </c>
    </row>
    <row r="876" spans="1:16" ht="45">
      <c r="A876" s="14">
        <v>4345</v>
      </c>
      <c r="B876" s="2" t="s">
        <v>8140</v>
      </c>
      <c r="C876" s="1" t="s">
        <v>8141</v>
      </c>
      <c r="D876" s="3" t="s">
        <v>64</v>
      </c>
      <c r="E876" s="4">
        <v>41789</v>
      </c>
      <c r="F876" s="3" t="s">
        <v>15</v>
      </c>
      <c r="G876" s="4">
        <v>41789</v>
      </c>
      <c r="H876" s="3" t="s">
        <v>6733</v>
      </c>
      <c r="I876" s="2" t="s">
        <v>13</v>
      </c>
      <c r="J876" s="2" t="s">
        <v>12</v>
      </c>
      <c r="K876" s="2" t="s">
        <v>268</v>
      </c>
      <c r="L876" s="19">
        <v>41794.643194444441</v>
      </c>
      <c r="M876" s="2" t="s">
        <v>5151</v>
      </c>
      <c r="N876" s="2"/>
      <c r="O876" s="2"/>
      <c r="P876" s="2" t="s">
        <v>5151</v>
      </c>
    </row>
    <row r="877" spans="1:16" ht="45">
      <c r="A877" s="14">
        <v>4344</v>
      </c>
      <c r="B877" s="2" t="s">
        <v>8142</v>
      </c>
      <c r="C877" s="1" t="s">
        <v>8143</v>
      </c>
      <c r="D877" s="3" t="s">
        <v>5175</v>
      </c>
      <c r="E877" s="4">
        <v>41794</v>
      </c>
      <c r="F877" s="3" t="s">
        <v>15</v>
      </c>
      <c r="G877" s="4">
        <v>41794</v>
      </c>
      <c r="H877" s="3" t="s">
        <v>45</v>
      </c>
      <c r="I877" s="2" t="s">
        <v>13</v>
      </c>
      <c r="J877" s="2" t="s">
        <v>12</v>
      </c>
      <c r="K877" s="2" t="s">
        <v>268</v>
      </c>
      <c r="L877" s="19">
        <v>41795.429606481484</v>
      </c>
      <c r="M877" s="2" t="s">
        <v>5154</v>
      </c>
      <c r="N877" s="2"/>
      <c r="O877" s="2"/>
      <c r="P877" s="2" t="s">
        <v>5151</v>
      </c>
    </row>
    <row r="878" spans="1:16" ht="60">
      <c r="A878" s="14">
        <v>4343</v>
      </c>
      <c r="B878" s="2" t="s">
        <v>5144</v>
      </c>
      <c r="C878" s="1" t="s">
        <v>8144</v>
      </c>
      <c r="D878" s="3" t="s">
        <v>2701</v>
      </c>
      <c r="E878" s="4">
        <v>41794</v>
      </c>
      <c r="F878" s="3" t="s">
        <v>15</v>
      </c>
      <c r="G878" s="4">
        <v>41794</v>
      </c>
      <c r="H878" s="3" t="s">
        <v>40</v>
      </c>
      <c r="I878" s="2" t="s">
        <v>13</v>
      </c>
      <c r="J878" s="2" t="s">
        <v>12</v>
      </c>
      <c r="K878" s="2" t="s">
        <v>268</v>
      </c>
      <c r="L878" s="19">
        <v>41794.741944444446</v>
      </c>
      <c r="M878" s="2" t="s">
        <v>5154</v>
      </c>
      <c r="N878" s="2"/>
      <c r="O878" s="2"/>
      <c r="P878" s="2" t="s">
        <v>5151</v>
      </c>
    </row>
    <row r="879" spans="1:16" ht="60">
      <c r="A879" s="14">
        <v>4342</v>
      </c>
      <c r="B879" s="2" t="s">
        <v>8145</v>
      </c>
      <c r="C879" s="1" t="s">
        <v>8146</v>
      </c>
      <c r="D879" s="3" t="s">
        <v>5175</v>
      </c>
      <c r="E879" s="4">
        <v>41794</v>
      </c>
      <c r="F879" s="3" t="s">
        <v>15</v>
      </c>
      <c r="G879" s="4">
        <v>41794</v>
      </c>
      <c r="H879" s="3" t="s">
        <v>45</v>
      </c>
      <c r="I879" s="2" t="s">
        <v>13</v>
      </c>
      <c r="J879" s="2" t="s">
        <v>12</v>
      </c>
      <c r="K879" s="2" t="s">
        <v>268</v>
      </c>
      <c r="L879" s="19">
        <v>41795.438877314817</v>
      </c>
      <c r="M879" s="2" t="s">
        <v>5154</v>
      </c>
      <c r="N879" s="2"/>
      <c r="O879" s="2"/>
      <c r="P879" s="2" t="s">
        <v>5151</v>
      </c>
    </row>
    <row r="880" spans="1:16" ht="75">
      <c r="A880" s="14">
        <v>4341</v>
      </c>
      <c r="B880" s="2" t="s">
        <v>8147</v>
      </c>
      <c r="C880" s="1" t="s">
        <v>8148</v>
      </c>
      <c r="D880" s="3" t="s">
        <v>237</v>
      </c>
      <c r="E880" s="4">
        <v>41794</v>
      </c>
      <c r="F880" s="3" t="s">
        <v>15</v>
      </c>
      <c r="G880" s="4">
        <v>41794</v>
      </c>
      <c r="H880" s="3" t="s">
        <v>46</v>
      </c>
      <c r="I880" s="2" t="s">
        <v>13</v>
      </c>
      <c r="J880" s="2" t="s">
        <v>12</v>
      </c>
      <c r="K880" s="2" t="s">
        <v>268</v>
      </c>
      <c r="L880" s="19">
        <v>41795.454456018517</v>
      </c>
      <c r="M880" s="2" t="s">
        <v>5151</v>
      </c>
      <c r="N880" s="2"/>
      <c r="O880" s="2"/>
      <c r="P880" s="2" t="s">
        <v>5151</v>
      </c>
    </row>
    <row r="881" spans="1:16" ht="75">
      <c r="A881" s="14">
        <v>4340</v>
      </c>
      <c r="B881" s="2" t="s">
        <v>5985</v>
      </c>
      <c r="C881" s="1" t="s">
        <v>8149</v>
      </c>
      <c r="D881" s="3" t="s">
        <v>379</v>
      </c>
      <c r="E881" s="4">
        <v>41794</v>
      </c>
      <c r="F881" s="3" t="s">
        <v>15</v>
      </c>
      <c r="G881" s="4">
        <v>41794</v>
      </c>
      <c r="H881" s="3" t="s">
        <v>19</v>
      </c>
      <c r="I881" s="2" t="s">
        <v>13</v>
      </c>
      <c r="J881" s="2" t="s">
        <v>12</v>
      </c>
      <c r="K881" s="2" t="s">
        <v>268</v>
      </c>
      <c r="L881" s="19">
        <v>41845.361527777779</v>
      </c>
      <c r="M881" s="2" t="s">
        <v>5151</v>
      </c>
      <c r="N881" s="2"/>
      <c r="O881" s="2" t="s">
        <v>5153</v>
      </c>
      <c r="P881" s="2" t="s">
        <v>5151</v>
      </c>
    </row>
    <row r="882" spans="1:16" ht="45">
      <c r="A882" s="14">
        <v>4339</v>
      </c>
      <c r="B882" s="2" t="s">
        <v>8150</v>
      </c>
      <c r="C882" s="1" t="s">
        <v>8151</v>
      </c>
      <c r="D882" s="3" t="s">
        <v>7452</v>
      </c>
      <c r="E882" s="4">
        <v>41794</v>
      </c>
      <c r="F882" s="3" t="s">
        <v>15</v>
      </c>
      <c r="G882" s="4">
        <v>41794</v>
      </c>
      <c r="H882" s="3" t="s">
        <v>40</v>
      </c>
      <c r="I882" s="2" t="s">
        <v>13</v>
      </c>
      <c r="J882" s="2" t="s">
        <v>12</v>
      </c>
      <c r="K882" s="2" t="s">
        <v>268</v>
      </c>
      <c r="L882" s="19">
        <v>41794.598414351851</v>
      </c>
      <c r="M882" s="2" t="s">
        <v>5154</v>
      </c>
      <c r="N882" s="2"/>
      <c r="O882" s="2"/>
      <c r="P882" s="2" t="s">
        <v>5151</v>
      </c>
    </row>
    <row r="883" spans="1:16" ht="45">
      <c r="A883" s="14">
        <v>4338</v>
      </c>
      <c r="B883" s="2" t="s">
        <v>8152</v>
      </c>
      <c r="C883" s="1" t="s">
        <v>8153</v>
      </c>
      <c r="D883" s="3" t="s">
        <v>1557</v>
      </c>
      <c r="E883" s="4">
        <v>41794</v>
      </c>
      <c r="F883" s="3" t="s">
        <v>15</v>
      </c>
      <c r="G883" s="4">
        <v>41794</v>
      </c>
      <c r="H883" s="3" t="s">
        <v>45</v>
      </c>
      <c r="I883" s="2" t="s">
        <v>13</v>
      </c>
      <c r="J883" s="2" t="s">
        <v>12</v>
      </c>
      <c r="K883" s="2" t="s">
        <v>268</v>
      </c>
      <c r="L883" s="19">
        <v>41794.741805555554</v>
      </c>
      <c r="M883" s="2" t="s">
        <v>5154</v>
      </c>
      <c r="N883" s="2"/>
      <c r="O883" s="2"/>
      <c r="P883" s="2" t="s">
        <v>5151</v>
      </c>
    </row>
    <row r="884" spans="1:16">
      <c r="A884" s="14">
        <v>4337</v>
      </c>
      <c r="B884" s="2" t="s">
        <v>8154</v>
      </c>
      <c r="C884" s="1" t="s">
        <v>8155</v>
      </c>
      <c r="D884" s="3" t="s">
        <v>561</v>
      </c>
      <c r="E884" s="4">
        <v>41794</v>
      </c>
      <c r="F884" s="3" t="s">
        <v>15</v>
      </c>
      <c r="G884" s="4">
        <v>41794</v>
      </c>
      <c r="H884" s="3" t="s">
        <v>6733</v>
      </c>
      <c r="I884" s="2" t="s">
        <v>13</v>
      </c>
      <c r="J884" s="2" t="s">
        <v>12</v>
      </c>
      <c r="K884" s="2" t="s">
        <v>268</v>
      </c>
      <c r="L884" s="19">
        <v>41795.558611111112</v>
      </c>
      <c r="M884" s="2" t="s">
        <v>5154</v>
      </c>
      <c r="N884" s="2"/>
      <c r="O884" s="2"/>
      <c r="P884" s="2" t="s">
        <v>5151</v>
      </c>
    </row>
    <row r="885" spans="1:16">
      <c r="A885" s="14">
        <v>4336</v>
      </c>
      <c r="B885" s="2" t="s">
        <v>8156</v>
      </c>
      <c r="C885" s="1" t="s">
        <v>8157</v>
      </c>
      <c r="D885" s="3" t="s">
        <v>3387</v>
      </c>
      <c r="E885" s="4">
        <v>41794</v>
      </c>
      <c r="F885" s="3" t="s">
        <v>15</v>
      </c>
      <c r="G885" s="4">
        <v>41794</v>
      </c>
      <c r="H885" s="3" t="s">
        <v>40</v>
      </c>
      <c r="I885" s="2" t="s">
        <v>13</v>
      </c>
      <c r="J885" s="2" t="s">
        <v>12</v>
      </c>
      <c r="K885" s="2" t="s">
        <v>268</v>
      </c>
      <c r="L885" s="19">
        <v>41794.476087962961</v>
      </c>
      <c r="M885" s="2" t="s">
        <v>5151</v>
      </c>
      <c r="N885" s="2"/>
      <c r="O885" s="2"/>
      <c r="P885" s="2" t="s">
        <v>5151</v>
      </c>
    </row>
    <row r="886" spans="1:16" ht="45">
      <c r="A886" s="14">
        <v>4335</v>
      </c>
      <c r="B886" s="2" t="s">
        <v>4198</v>
      </c>
      <c r="C886" s="1" t="s">
        <v>8158</v>
      </c>
      <c r="D886" s="3" t="s">
        <v>514</v>
      </c>
      <c r="E886" s="4">
        <v>41794</v>
      </c>
      <c r="F886" s="3" t="s">
        <v>15</v>
      </c>
      <c r="G886" s="4">
        <v>41794</v>
      </c>
      <c r="H886" s="3" t="s">
        <v>6735</v>
      </c>
      <c r="I886" s="2" t="s">
        <v>13</v>
      </c>
      <c r="J886" s="2" t="s">
        <v>12</v>
      </c>
      <c r="K886" s="2" t="s">
        <v>268</v>
      </c>
      <c r="L886" s="19">
        <v>41794.447731481479</v>
      </c>
      <c r="M886" s="2" t="s">
        <v>5151</v>
      </c>
      <c r="N886" s="2"/>
      <c r="O886" s="2"/>
      <c r="P886" s="2" t="s">
        <v>5151</v>
      </c>
    </row>
    <row r="887" spans="1:16" ht="60">
      <c r="A887" s="14">
        <v>4334</v>
      </c>
      <c r="B887" s="2" t="s">
        <v>8159</v>
      </c>
      <c r="C887" s="1" t="s">
        <v>8160</v>
      </c>
      <c r="D887" s="3" t="s">
        <v>291</v>
      </c>
      <c r="E887" s="4">
        <v>41793</v>
      </c>
      <c r="F887" s="3" t="s">
        <v>15</v>
      </c>
      <c r="G887" s="4">
        <v>41793</v>
      </c>
      <c r="H887" s="3" t="s">
        <v>6733</v>
      </c>
      <c r="I887" s="2" t="s">
        <v>13</v>
      </c>
      <c r="J887" s="2" t="s">
        <v>12</v>
      </c>
      <c r="K887" s="2" t="s">
        <v>268</v>
      </c>
      <c r="L887" s="19">
        <v>41794.479432870372</v>
      </c>
      <c r="M887" s="2" t="s">
        <v>5154</v>
      </c>
      <c r="N887" s="2"/>
      <c r="O887" s="2"/>
      <c r="P887" s="2" t="s">
        <v>5151</v>
      </c>
    </row>
    <row r="888" spans="1:16" ht="75">
      <c r="A888" s="14">
        <v>4333</v>
      </c>
      <c r="B888" s="2" t="s">
        <v>8161</v>
      </c>
      <c r="C888" s="1" t="s">
        <v>8162</v>
      </c>
      <c r="D888" s="3" t="s">
        <v>26</v>
      </c>
      <c r="E888" s="4">
        <v>41794</v>
      </c>
      <c r="F888" s="3" t="s">
        <v>15</v>
      </c>
      <c r="G888" s="4">
        <v>41794</v>
      </c>
      <c r="H888" s="3" t="s">
        <v>56</v>
      </c>
      <c r="I888" s="2" t="s">
        <v>13</v>
      </c>
      <c r="J888" s="2" t="s">
        <v>12</v>
      </c>
      <c r="K888" s="2" t="s">
        <v>268</v>
      </c>
      <c r="L888" s="19">
        <v>41829.583182870374</v>
      </c>
      <c r="M888" s="2" t="s">
        <v>5154</v>
      </c>
      <c r="N888" s="2"/>
      <c r="O888" s="2"/>
      <c r="P888" s="2" t="s">
        <v>5151</v>
      </c>
    </row>
    <row r="889" spans="1:16" ht="30">
      <c r="A889" s="14">
        <v>4332</v>
      </c>
      <c r="B889" s="2" t="s">
        <v>2236</v>
      </c>
      <c r="C889" s="1" t="s">
        <v>8163</v>
      </c>
      <c r="D889" s="3" t="s">
        <v>6729</v>
      </c>
      <c r="E889" s="4">
        <v>41793</v>
      </c>
      <c r="F889" s="3" t="s">
        <v>15</v>
      </c>
      <c r="G889" s="4">
        <v>41794</v>
      </c>
      <c r="H889" s="3" t="s">
        <v>6735</v>
      </c>
      <c r="I889" s="2" t="s">
        <v>13</v>
      </c>
      <c r="J889" s="2" t="s">
        <v>12</v>
      </c>
      <c r="K889" s="2" t="s">
        <v>268</v>
      </c>
      <c r="L889" s="19">
        <v>41794.435648148145</v>
      </c>
      <c r="M889" s="2" t="s">
        <v>5151</v>
      </c>
      <c r="N889" s="2"/>
      <c r="O889" s="2"/>
      <c r="P889" s="2" t="s">
        <v>5151</v>
      </c>
    </row>
    <row r="890" spans="1:16" ht="30">
      <c r="A890" s="14">
        <v>4331</v>
      </c>
      <c r="B890" s="2" t="s">
        <v>8164</v>
      </c>
      <c r="C890" s="1" t="s">
        <v>8165</v>
      </c>
      <c r="D890" s="3" t="s">
        <v>6311</v>
      </c>
      <c r="E890" s="4">
        <v>41794</v>
      </c>
      <c r="F890" s="3" t="s">
        <v>15</v>
      </c>
      <c r="G890" s="4">
        <v>41794</v>
      </c>
      <c r="H890" s="3" t="s">
        <v>40</v>
      </c>
      <c r="I890" s="2" t="s">
        <v>13</v>
      </c>
      <c r="J890" s="2" t="s">
        <v>12</v>
      </c>
      <c r="K890" s="2" t="s">
        <v>268</v>
      </c>
      <c r="L890" s="19">
        <v>41794.431562500002</v>
      </c>
      <c r="M890" s="2" t="s">
        <v>5154</v>
      </c>
      <c r="N890" s="2"/>
      <c r="O890" s="2"/>
      <c r="P890" s="2" t="s">
        <v>5154</v>
      </c>
    </row>
    <row r="891" spans="1:16">
      <c r="A891" s="14">
        <v>4330</v>
      </c>
      <c r="B891" s="2" t="s">
        <v>8164</v>
      </c>
      <c r="C891" s="1" t="s">
        <v>8166</v>
      </c>
      <c r="D891" s="3" t="s">
        <v>6251</v>
      </c>
      <c r="E891" s="4">
        <v>41794</v>
      </c>
      <c r="F891" s="3" t="s">
        <v>15</v>
      </c>
      <c r="G891" s="4">
        <v>41794</v>
      </c>
      <c r="H891" s="3" t="s">
        <v>40</v>
      </c>
      <c r="I891" s="2" t="s">
        <v>13</v>
      </c>
      <c r="J891" s="2" t="s">
        <v>12</v>
      </c>
      <c r="K891" s="2" t="s">
        <v>268</v>
      </c>
      <c r="L891" s="19">
        <v>41794.431006944447</v>
      </c>
      <c r="M891" s="2" t="s">
        <v>5154</v>
      </c>
      <c r="N891" s="2"/>
      <c r="O891" s="2"/>
      <c r="P891" s="2" t="s">
        <v>5154</v>
      </c>
    </row>
    <row r="892" spans="1:16" ht="135">
      <c r="A892" s="14">
        <v>4329</v>
      </c>
      <c r="B892" s="2" t="s">
        <v>8167</v>
      </c>
      <c r="C892" s="1" t="s">
        <v>8168</v>
      </c>
      <c r="D892" s="3" t="s">
        <v>2701</v>
      </c>
      <c r="E892" s="4">
        <v>41794</v>
      </c>
      <c r="F892" s="3" t="s">
        <v>15</v>
      </c>
      <c r="G892" s="4">
        <v>41794</v>
      </c>
      <c r="H892" s="3" t="s">
        <v>40</v>
      </c>
      <c r="I892" s="2" t="s">
        <v>13</v>
      </c>
      <c r="J892" s="2" t="s">
        <v>12</v>
      </c>
      <c r="K892" s="2" t="s">
        <v>268</v>
      </c>
      <c r="L892" s="19">
        <v>41794.688796296294</v>
      </c>
      <c r="M892" s="2" t="s">
        <v>5154</v>
      </c>
      <c r="N892" s="2"/>
      <c r="O892" s="2"/>
      <c r="P892" s="2" t="s">
        <v>5151</v>
      </c>
    </row>
    <row r="893" spans="1:16">
      <c r="A893" s="14">
        <v>4328</v>
      </c>
      <c r="B893" s="2" t="s">
        <v>7418</v>
      </c>
      <c r="C893" s="1" t="s">
        <v>8169</v>
      </c>
      <c r="D893" s="3" t="s">
        <v>98</v>
      </c>
      <c r="E893" s="4">
        <v>41793</v>
      </c>
      <c r="F893" s="3" t="s">
        <v>15</v>
      </c>
      <c r="G893" s="4">
        <v>41793</v>
      </c>
      <c r="H893" s="3" t="s">
        <v>6735</v>
      </c>
      <c r="I893" s="2" t="s">
        <v>13</v>
      </c>
      <c r="J893" s="2" t="s">
        <v>12</v>
      </c>
      <c r="K893" s="2" t="s">
        <v>268</v>
      </c>
      <c r="L893" s="19">
        <v>41794.42759259259</v>
      </c>
      <c r="M893" s="2" t="s">
        <v>5154</v>
      </c>
      <c r="N893" s="2"/>
      <c r="O893" s="2"/>
      <c r="P893" s="2" t="s">
        <v>5151</v>
      </c>
    </row>
    <row r="894" spans="1:16" ht="30">
      <c r="A894" s="14">
        <v>4327</v>
      </c>
      <c r="B894" s="2" t="s">
        <v>2659</v>
      </c>
      <c r="C894" s="1" t="s">
        <v>8170</v>
      </c>
      <c r="D894" s="3" t="s">
        <v>3699</v>
      </c>
      <c r="E894" s="4">
        <v>41794</v>
      </c>
      <c r="F894" s="3" t="s">
        <v>15</v>
      </c>
      <c r="G894" s="4">
        <v>41794</v>
      </c>
      <c r="H894" s="3" t="s">
        <v>6735</v>
      </c>
      <c r="I894" s="2" t="s">
        <v>13</v>
      </c>
      <c r="J894" s="2" t="s">
        <v>12</v>
      </c>
      <c r="K894" s="2" t="s">
        <v>268</v>
      </c>
      <c r="L894" s="19">
        <v>41794.425532407404</v>
      </c>
      <c r="M894" s="2" t="s">
        <v>5154</v>
      </c>
      <c r="N894" s="2"/>
      <c r="O894" s="2"/>
      <c r="P894" s="2" t="s">
        <v>5151</v>
      </c>
    </row>
    <row r="895" spans="1:16">
      <c r="A895" s="14">
        <v>4326</v>
      </c>
      <c r="B895" s="2" t="s">
        <v>8171</v>
      </c>
      <c r="C895" s="1" t="s">
        <v>8172</v>
      </c>
      <c r="D895" s="3" t="s">
        <v>5178</v>
      </c>
      <c r="E895" s="4">
        <v>41794</v>
      </c>
      <c r="F895" s="3" t="s">
        <v>15</v>
      </c>
      <c r="G895" s="4">
        <v>41794</v>
      </c>
      <c r="H895" s="3" t="s">
        <v>40</v>
      </c>
      <c r="I895" s="2" t="s">
        <v>13</v>
      </c>
      <c r="J895" s="2" t="s">
        <v>12</v>
      </c>
      <c r="K895" s="2" t="s">
        <v>268</v>
      </c>
      <c r="L895" s="19">
        <v>41794.423217592594</v>
      </c>
      <c r="M895" s="2" t="s">
        <v>5154</v>
      </c>
      <c r="N895" s="2"/>
      <c r="O895" s="2"/>
      <c r="P895" s="2" t="s">
        <v>5151</v>
      </c>
    </row>
    <row r="896" spans="1:16">
      <c r="A896" s="14">
        <v>4325</v>
      </c>
      <c r="B896" s="2" t="s">
        <v>8173</v>
      </c>
      <c r="C896" s="1" t="s">
        <v>8174</v>
      </c>
      <c r="D896" s="3" t="s">
        <v>457</v>
      </c>
      <c r="E896" s="4">
        <v>41794</v>
      </c>
      <c r="F896" s="3" t="s">
        <v>15</v>
      </c>
      <c r="G896" s="4">
        <v>41794</v>
      </c>
      <c r="H896" s="3" t="s">
        <v>6733</v>
      </c>
      <c r="I896" s="2" t="s">
        <v>13</v>
      </c>
      <c r="J896" s="2" t="s">
        <v>12</v>
      </c>
      <c r="K896" s="2" t="s">
        <v>268</v>
      </c>
      <c r="L896" s="19">
        <v>41794.423668981479</v>
      </c>
      <c r="M896" s="2" t="s">
        <v>5154</v>
      </c>
      <c r="N896" s="2"/>
      <c r="O896" s="2"/>
      <c r="P896" s="2" t="s">
        <v>5151</v>
      </c>
    </row>
    <row r="897" spans="1:16" ht="30">
      <c r="A897" s="14">
        <v>4324</v>
      </c>
      <c r="B897" s="2" t="s">
        <v>6022</v>
      </c>
      <c r="C897" s="1" t="s">
        <v>6899</v>
      </c>
      <c r="D897" s="3" t="s">
        <v>2034</v>
      </c>
      <c r="E897" s="4">
        <v>41794</v>
      </c>
      <c r="F897" s="3" t="s">
        <v>15</v>
      </c>
      <c r="G897" s="4">
        <v>41794</v>
      </c>
      <c r="H897" s="3" t="s">
        <v>6735</v>
      </c>
      <c r="I897" s="2" t="s">
        <v>13</v>
      </c>
      <c r="J897" s="2" t="s">
        <v>12</v>
      </c>
      <c r="K897" s="2" t="s">
        <v>268</v>
      </c>
      <c r="L897" s="19">
        <v>41794.406886574077</v>
      </c>
      <c r="M897" s="2" t="s">
        <v>5154</v>
      </c>
      <c r="N897" s="2"/>
      <c r="O897" s="2"/>
      <c r="P897" s="2" t="s">
        <v>5151</v>
      </c>
    </row>
    <row r="898" spans="1:16" ht="30">
      <c r="A898" s="14">
        <v>4323</v>
      </c>
      <c r="B898" s="2" t="s">
        <v>2493</v>
      </c>
      <c r="C898" s="1" t="s">
        <v>8175</v>
      </c>
      <c r="D898" s="3" t="s">
        <v>64</v>
      </c>
      <c r="E898" s="4">
        <v>41794</v>
      </c>
      <c r="F898" s="3" t="s">
        <v>15</v>
      </c>
      <c r="G898" s="4">
        <v>41794</v>
      </c>
      <c r="H898" s="3" t="s">
        <v>6735</v>
      </c>
      <c r="I898" s="2" t="s">
        <v>13</v>
      </c>
      <c r="J898" s="2" t="s">
        <v>12</v>
      </c>
      <c r="K898" s="2" t="s">
        <v>268</v>
      </c>
      <c r="L898" s="19">
        <v>41794.404965277776</v>
      </c>
      <c r="M898" s="2" t="s">
        <v>5154</v>
      </c>
      <c r="N898" s="2"/>
      <c r="O898" s="2"/>
      <c r="P898" s="2" t="s">
        <v>5151</v>
      </c>
    </row>
    <row r="899" spans="1:16" ht="30">
      <c r="A899" s="14">
        <v>4322</v>
      </c>
      <c r="B899" s="2" t="s">
        <v>7916</v>
      </c>
      <c r="C899" s="1" t="s">
        <v>7917</v>
      </c>
      <c r="D899" s="3" t="s">
        <v>7327</v>
      </c>
      <c r="E899" s="4">
        <v>41793</v>
      </c>
      <c r="F899" s="3" t="s">
        <v>15</v>
      </c>
      <c r="G899" s="4">
        <v>41793</v>
      </c>
      <c r="H899" s="3" t="s">
        <v>6735</v>
      </c>
      <c r="I899" s="2" t="s">
        <v>13</v>
      </c>
      <c r="J899" s="2" t="s">
        <v>12</v>
      </c>
      <c r="K899" s="2" t="s">
        <v>268</v>
      </c>
      <c r="L899" s="19">
        <v>41794.381053240744</v>
      </c>
      <c r="M899" s="2" t="s">
        <v>5154</v>
      </c>
      <c r="N899" s="2"/>
      <c r="O899" s="2"/>
      <c r="P899" s="2" t="s">
        <v>5154</v>
      </c>
    </row>
    <row r="900" spans="1:16">
      <c r="A900" s="14">
        <v>4321</v>
      </c>
      <c r="B900" s="2" t="s">
        <v>7918</v>
      </c>
      <c r="C900" s="1" t="s">
        <v>7918</v>
      </c>
      <c r="D900" s="3" t="s">
        <v>411</v>
      </c>
      <c r="E900" s="4">
        <v>41793</v>
      </c>
      <c r="F900" s="3" t="s">
        <v>15</v>
      </c>
      <c r="G900" s="4">
        <v>41793</v>
      </c>
      <c r="H900" s="3" t="s">
        <v>6735</v>
      </c>
      <c r="I900" s="2" t="s">
        <v>13</v>
      </c>
      <c r="J900" s="2" t="s">
        <v>12</v>
      </c>
      <c r="K900" s="2" t="s">
        <v>268</v>
      </c>
      <c r="L900" s="19">
        <v>41793.612500000003</v>
      </c>
      <c r="M900" s="2" t="s">
        <v>5154</v>
      </c>
      <c r="N900" s="2"/>
      <c r="O900" s="2"/>
      <c r="P900" s="2" t="s">
        <v>5151</v>
      </c>
    </row>
    <row r="901" spans="1:16" ht="60">
      <c r="A901" s="14">
        <v>4320</v>
      </c>
      <c r="B901" s="2" t="s">
        <v>7919</v>
      </c>
      <c r="C901" s="1" t="s">
        <v>7920</v>
      </c>
      <c r="D901" s="3" t="s">
        <v>620</v>
      </c>
      <c r="E901" s="4">
        <v>41793</v>
      </c>
      <c r="F901" s="3" t="s">
        <v>15</v>
      </c>
      <c r="G901" s="4">
        <v>41793</v>
      </c>
      <c r="H901" s="3" t="s">
        <v>42</v>
      </c>
      <c r="I901" s="2" t="s">
        <v>13</v>
      </c>
      <c r="J901" s="2" t="s">
        <v>12</v>
      </c>
      <c r="K901" s="2" t="s">
        <v>268</v>
      </c>
      <c r="L901" s="19">
        <v>41793.502129629633</v>
      </c>
      <c r="M901" s="2" t="s">
        <v>5154</v>
      </c>
      <c r="N901" s="2"/>
      <c r="O901" s="2"/>
      <c r="P901" s="2" t="s">
        <v>5151</v>
      </c>
    </row>
    <row r="902" spans="1:16">
      <c r="A902" s="14">
        <v>4319</v>
      </c>
      <c r="B902" s="2" t="s">
        <v>7921</v>
      </c>
      <c r="C902" s="1" t="s">
        <v>7922</v>
      </c>
      <c r="D902" s="3" t="s">
        <v>2568</v>
      </c>
      <c r="E902" s="4">
        <v>41793</v>
      </c>
      <c r="F902" s="3" t="s">
        <v>15</v>
      </c>
      <c r="G902" s="4">
        <v>41793</v>
      </c>
      <c r="H902" s="3" t="s">
        <v>6735</v>
      </c>
      <c r="I902" s="2" t="s">
        <v>13</v>
      </c>
      <c r="J902" s="2" t="s">
        <v>12</v>
      </c>
      <c r="K902" s="2" t="s">
        <v>268</v>
      </c>
      <c r="L902" s="19">
        <v>41793.488703703704</v>
      </c>
      <c r="M902" s="2" t="s">
        <v>5154</v>
      </c>
      <c r="N902" s="2"/>
      <c r="O902" s="2"/>
      <c r="P902" s="2" t="s">
        <v>5151</v>
      </c>
    </row>
    <row r="903" spans="1:16">
      <c r="A903" s="14">
        <v>4318</v>
      </c>
      <c r="B903" s="2" t="s">
        <v>239</v>
      </c>
      <c r="C903" s="1" t="s">
        <v>7924</v>
      </c>
      <c r="D903" s="3" t="s">
        <v>7923</v>
      </c>
      <c r="E903" s="4">
        <v>41793</v>
      </c>
      <c r="F903" s="3" t="s">
        <v>15</v>
      </c>
      <c r="G903" s="4">
        <v>41793</v>
      </c>
      <c r="H903" s="3" t="s">
        <v>40</v>
      </c>
      <c r="I903" s="2" t="s">
        <v>13</v>
      </c>
      <c r="J903" s="2" t="s">
        <v>12</v>
      </c>
      <c r="K903" s="2" t="s">
        <v>268</v>
      </c>
      <c r="L903" s="19">
        <v>41793.468460648146</v>
      </c>
      <c r="M903" s="2" t="s">
        <v>5151</v>
      </c>
      <c r="N903" s="2"/>
      <c r="O903" s="2"/>
      <c r="P903" s="2" t="s">
        <v>5151</v>
      </c>
    </row>
    <row r="904" spans="1:16" ht="75">
      <c r="A904" s="14">
        <v>4317</v>
      </c>
      <c r="B904" s="2" t="s">
        <v>5429</v>
      </c>
      <c r="C904" s="1" t="s">
        <v>7925</v>
      </c>
      <c r="D904" s="3" t="s">
        <v>3849</v>
      </c>
      <c r="E904" s="4">
        <v>41792</v>
      </c>
      <c r="F904" s="3" t="s">
        <v>15</v>
      </c>
      <c r="G904" s="4">
        <v>41793</v>
      </c>
      <c r="H904" s="3" t="s">
        <v>6735</v>
      </c>
      <c r="I904" s="2" t="s">
        <v>13</v>
      </c>
      <c r="J904" s="2" t="s">
        <v>12</v>
      </c>
      <c r="K904" s="2" t="s">
        <v>268</v>
      </c>
      <c r="L904" s="19">
        <v>41793.460949074077</v>
      </c>
      <c r="M904" s="2" t="s">
        <v>5154</v>
      </c>
      <c r="N904" s="2"/>
      <c r="O904" s="2"/>
      <c r="P904" s="2" t="s">
        <v>5151</v>
      </c>
    </row>
    <row r="905" spans="1:16" ht="135">
      <c r="A905" s="14">
        <v>4316</v>
      </c>
      <c r="B905" s="2" t="s">
        <v>7926</v>
      </c>
      <c r="C905" s="1" t="s">
        <v>7927</v>
      </c>
      <c r="D905" s="3" t="s">
        <v>2701</v>
      </c>
      <c r="E905" s="4">
        <v>41793</v>
      </c>
      <c r="F905" s="3" t="s">
        <v>15</v>
      </c>
      <c r="G905" s="4">
        <v>41793</v>
      </c>
      <c r="H905" s="3" t="s">
        <v>40</v>
      </c>
      <c r="I905" s="2" t="s">
        <v>13</v>
      </c>
      <c r="J905" s="2" t="s">
        <v>12</v>
      </c>
      <c r="K905" s="2" t="s">
        <v>268</v>
      </c>
      <c r="L905" s="19">
        <v>41794.423773148148</v>
      </c>
      <c r="M905" s="2" t="s">
        <v>5154</v>
      </c>
      <c r="N905" s="2"/>
      <c r="O905" s="2"/>
      <c r="P905" s="2" t="s">
        <v>5151</v>
      </c>
    </row>
    <row r="906" spans="1:16">
      <c r="A906" s="14">
        <v>4315</v>
      </c>
      <c r="B906" s="2" t="s">
        <v>7928</v>
      </c>
      <c r="C906" s="1" t="s">
        <v>7929</v>
      </c>
      <c r="D906" s="3" t="s">
        <v>3006</v>
      </c>
      <c r="E906" s="4">
        <v>41793</v>
      </c>
      <c r="F906" s="3" t="s">
        <v>15</v>
      </c>
      <c r="G906" s="4">
        <v>41793</v>
      </c>
      <c r="H906" s="3" t="s">
        <v>40</v>
      </c>
      <c r="I906" s="2" t="s">
        <v>13</v>
      </c>
      <c r="J906" s="2" t="s">
        <v>12</v>
      </c>
      <c r="K906" s="2" t="s">
        <v>268</v>
      </c>
      <c r="L906" s="19">
        <v>41793.427615740744</v>
      </c>
      <c r="M906" s="2" t="s">
        <v>5154</v>
      </c>
      <c r="N906" s="2"/>
      <c r="O906" s="2"/>
      <c r="P906" s="2" t="s">
        <v>5151</v>
      </c>
    </row>
    <row r="907" spans="1:16" ht="45">
      <c r="A907" s="14">
        <v>4314</v>
      </c>
      <c r="B907" s="2" t="s">
        <v>7930</v>
      </c>
      <c r="C907" s="1" t="s">
        <v>7931</v>
      </c>
      <c r="D907" s="3" t="s">
        <v>84</v>
      </c>
      <c r="E907" s="4">
        <v>41792</v>
      </c>
      <c r="F907" s="3" t="s">
        <v>15</v>
      </c>
      <c r="G907" s="4">
        <v>41792</v>
      </c>
      <c r="H907" s="3" t="s">
        <v>6735</v>
      </c>
      <c r="I907" s="2" t="s">
        <v>13</v>
      </c>
      <c r="J907" s="2" t="s">
        <v>12</v>
      </c>
      <c r="K907" s="2" t="s">
        <v>268</v>
      </c>
      <c r="L907" s="19">
        <v>41793.412442129629</v>
      </c>
      <c r="M907" s="2" t="s">
        <v>5154</v>
      </c>
      <c r="N907" s="2"/>
      <c r="O907" s="2"/>
      <c r="P907" s="2" t="s">
        <v>5151</v>
      </c>
    </row>
    <row r="908" spans="1:16">
      <c r="A908" s="14">
        <v>4313</v>
      </c>
      <c r="B908" s="2" t="s">
        <v>7551</v>
      </c>
      <c r="C908" s="1" t="s">
        <v>7932</v>
      </c>
      <c r="D908" s="3" t="s">
        <v>6097</v>
      </c>
      <c r="E908" s="4">
        <v>41793</v>
      </c>
      <c r="F908" s="3" t="s">
        <v>15</v>
      </c>
      <c r="G908" s="4">
        <v>41793</v>
      </c>
      <c r="H908" s="3" t="s">
        <v>6735</v>
      </c>
      <c r="I908" s="2" t="s">
        <v>13</v>
      </c>
      <c r="J908" s="2" t="s">
        <v>12</v>
      </c>
      <c r="K908" s="2" t="s">
        <v>268</v>
      </c>
      <c r="L908" s="19">
        <v>41793.404317129629</v>
      </c>
      <c r="M908" s="2" t="s">
        <v>5151</v>
      </c>
      <c r="N908" s="2"/>
      <c r="O908" s="2"/>
      <c r="P908" s="2" t="s">
        <v>5151</v>
      </c>
    </row>
    <row r="909" spans="1:16" ht="30">
      <c r="A909" s="14">
        <v>4312</v>
      </c>
      <c r="B909" s="2" t="s">
        <v>7933</v>
      </c>
      <c r="C909" s="1" t="s">
        <v>7934</v>
      </c>
      <c r="D909" s="3" t="s">
        <v>945</v>
      </c>
      <c r="E909" s="4">
        <v>41793</v>
      </c>
      <c r="F909" s="3" t="s">
        <v>15</v>
      </c>
      <c r="G909" s="4">
        <v>41794</v>
      </c>
      <c r="H909" s="3" t="s">
        <v>56</v>
      </c>
      <c r="I909" s="2" t="s">
        <v>13</v>
      </c>
      <c r="J909" s="2" t="s">
        <v>12</v>
      </c>
      <c r="K909" s="2" t="s">
        <v>268</v>
      </c>
      <c r="L909" s="19">
        <v>41795.454699074071</v>
      </c>
      <c r="M909" s="2" t="s">
        <v>5151</v>
      </c>
      <c r="N909" s="2"/>
      <c r="O909" s="2"/>
      <c r="P909" s="2" t="s">
        <v>5151</v>
      </c>
    </row>
    <row r="910" spans="1:16" ht="45">
      <c r="A910" s="14">
        <v>4311</v>
      </c>
      <c r="B910" s="2" t="s">
        <v>7935</v>
      </c>
      <c r="C910" s="1" t="s">
        <v>7936</v>
      </c>
      <c r="D910" s="3" t="s">
        <v>561</v>
      </c>
      <c r="E910" s="4">
        <v>41793</v>
      </c>
      <c r="F910" s="3" t="s">
        <v>15</v>
      </c>
      <c r="G910" s="4">
        <v>41793</v>
      </c>
      <c r="H910" s="3" t="s">
        <v>6733</v>
      </c>
      <c r="I910" s="2" t="s">
        <v>13</v>
      </c>
      <c r="J910" s="2" t="s">
        <v>12</v>
      </c>
      <c r="K910" s="2" t="s">
        <v>268</v>
      </c>
      <c r="L910" s="19">
        <v>41793.450231481482</v>
      </c>
      <c r="M910" s="2" t="s">
        <v>5151</v>
      </c>
      <c r="N910" s="2"/>
      <c r="O910" s="2"/>
      <c r="P910" s="2" t="s">
        <v>5151</v>
      </c>
    </row>
    <row r="911" spans="1:16" ht="135">
      <c r="A911" s="14">
        <v>4310</v>
      </c>
      <c r="B911" s="2" t="s">
        <v>7937</v>
      </c>
      <c r="C911" s="1" t="s">
        <v>7938</v>
      </c>
      <c r="D911" s="3" t="s">
        <v>227</v>
      </c>
      <c r="E911" s="4">
        <v>41793</v>
      </c>
      <c r="F911" s="3" t="s">
        <v>15</v>
      </c>
      <c r="G911" s="4">
        <v>41793</v>
      </c>
      <c r="H911" s="3" t="s">
        <v>40</v>
      </c>
      <c r="I911" s="2" t="s">
        <v>13</v>
      </c>
      <c r="J911" s="2" t="s">
        <v>12</v>
      </c>
      <c r="K911" s="2" t="s">
        <v>268</v>
      </c>
      <c r="L911" s="19">
        <v>41794.688958333332</v>
      </c>
      <c r="M911" s="2" t="s">
        <v>5151</v>
      </c>
      <c r="N911" s="2"/>
      <c r="O911" s="2"/>
      <c r="P911" s="2" t="s">
        <v>5151</v>
      </c>
    </row>
    <row r="912" spans="1:16" ht="75">
      <c r="A912" s="14">
        <v>4309</v>
      </c>
      <c r="B912" s="2" t="s">
        <v>7939</v>
      </c>
      <c r="C912" s="1" t="s">
        <v>7940</v>
      </c>
      <c r="D912" s="3" t="s">
        <v>3129</v>
      </c>
      <c r="E912" s="4">
        <v>41792</v>
      </c>
      <c r="F912" s="3" t="s">
        <v>15</v>
      </c>
      <c r="G912" s="4">
        <v>41792</v>
      </c>
      <c r="H912" s="3" t="s">
        <v>19</v>
      </c>
      <c r="I912" s="2" t="s">
        <v>13</v>
      </c>
      <c r="J912" s="2" t="s">
        <v>12</v>
      </c>
      <c r="K912" s="2" t="s">
        <v>268</v>
      </c>
      <c r="L912" s="19">
        <v>41794.688680555555</v>
      </c>
      <c r="M912" s="2" t="s">
        <v>5154</v>
      </c>
      <c r="N912" s="2"/>
      <c r="O912" s="2"/>
      <c r="P912" s="2" t="s">
        <v>5154</v>
      </c>
    </row>
    <row r="913" spans="1:16" ht="45">
      <c r="A913" s="14">
        <v>4308</v>
      </c>
      <c r="B913" s="2" t="s">
        <v>4397</v>
      </c>
      <c r="C913" s="1" t="s">
        <v>7941</v>
      </c>
      <c r="D913" s="3" t="s">
        <v>3129</v>
      </c>
      <c r="E913" s="4">
        <v>41792</v>
      </c>
      <c r="F913" s="3" t="s">
        <v>15</v>
      </c>
      <c r="G913" s="4">
        <v>41792</v>
      </c>
      <c r="H913" s="3" t="s">
        <v>40</v>
      </c>
      <c r="I913" s="2" t="s">
        <v>13</v>
      </c>
      <c r="J913" s="2" t="s">
        <v>12</v>
      </c>
      <c r="K913" s="2" t="s">
        <v>268</v>
      </c>
      <c r="L913" s="19">
        <v>41792.692881944444</v>
      </c>
      <c r="M913" s="2" t="s">
        <v>5154</v>
      </c>
      <c r="N913" s="2"/>
      <c r="O913" s="2"/>
      <c r="P913" s="2" t="s">
        <v>5154</v>
      </c>
    </row>
    <row r="914" spans="1:16" ht="45">
      <c r="A914" s="14">
        <v>4307</v>
      </c>
      <c r="B914" s="2" t="s">
        <v>7942</v>
      </c>
      <c r="C914" s="1" t="s">
        <v>7943</v>
      </c>
      <c r="D914" s="3" t="s">
        <v>1242</v>
      </c>
      <c r="E914" s="4">
        <v>41792</v>
      </c>
      <c r="F914" s="3" t="s">
        <v>15</v>
      </c>
      <c r="G914" s="4">
        <v>41792</v>
      </c>
      <c r="H914" s="3" t="s">
        <v>56</v>
      </c>
      <c r="I914" s="2" t="s">
        <v>13</v>
      </c>
      <c r="J914" s="2" t="s">
        <v>12</v>
      </c>
      <c r="K914" s="2" t="s">
        <v>268</v>
      </c>
      <c r="L914" s="19">
        <v>41792.668761574074</v>
      </c>
      <c r="M914" s="2" t="s">
        <v>5151</v>
      </c>
      <c r="N914" s="2"/>
      <c r="O914" s="2"/>
      <c r="P914" s="2" t="s">
        <v>5151</v>
      </c>
    </row>
    <row r="915" spans="1:16">
      <c r="A915" s="14">
        <v>4306</v>
      </c>
      <c r="B915" s="2" t="s">
        <v>5559</v>
      </c>
      <c r="C915" s="1" t="s">
        <v>7945</v>
      </c>
      <c r="D915" s="3" t="s">
        <v>7944</v>
      </c>
      <c r="E915" s="4">
        <v>41792</v>
      </c>
      <c r="F915" s="3" t="s">
        <v>15</v>
      </c>
      <c r="G915" s="4">
        <v>41792</v>
      </c>
      <c r="H915" s="3" t="s">
        <v>40</v>
      </c>
      <c r="I915" s="2" t="s">
        <v>13</v>
      </c>
      <c r="J915" s="2" t="s">
        <v>12</v>
      </c>
      <c r="K915" s="2" t="s">
        <v>268</v>
      </c>
      <c r="L915" s="19">
        <v>41792.623391203706</v>
      </c>
      <c r="M915" s="2" t="s">
        <v>5154</v>
      </c>
      <c r="N915" s="2"/>
      <c r="O915" s="2"/>
      <c r="P915" s="2" t="s">
        <v>5151</v>
      </c>
    </row>
    <row r="916" spans="1:16" ht="60">
      <c r="A916" s="14">
        <v>4305</v>
      </c>
      <c r="B916" s="2" t="s">
        <v>7946</v>
      </c>
      <c r="C916" s="1" t="s">
        <v>7947</v>
      </c>
      <c r="D916" s="3" t="s">
        <v>1263</v>
      </c>
      <c r="E916" s="4">
        <v>41792</v>
      </c>
      <c r="F916" s="3" t="s">
        <v>15</v>
      </c>
      <c r="G916" s="4">
        <v>41792</v>
      </c>
      <c r="H916" s="3" t="s">
        <v>6733</v>
      </c>
      <c r="I916" s="2" t="s">
        <v>13</v>
      </c>
      <c r="J916" s="2" t="s">
        <v>12</v>
      </c>
      <c r="K916" s="2" t="s">
        <v>268</v>
      </c>
      <c r="L916" s="19">
        <v>41794.742199074077</v>
      </c>
      <c r="M916" s="2" t="s">
        <v>5151</v>
      </c>
      <c r="N916" s="2"/>
      <c r="O916" s="2"/>
      <c r="P916" s="2" t="s">
        <v>5151</v>
      </c>
    </row>
    <row r="917" spans="1:16" ht="60">
      <c r="A917" s="14">
        <v>4304</v>
      </c>
      <c r="B917" s="2" t="s">
        <v>7948</v>
      </c>
      <c r="C917" s="1" t="s">
        <v>7949</v>
      </c>
      <c r="D917" s="3" t="s">
        <v>9017</v>
      </c>
      <c r="E917" s="4">
        <v>41792</v>
      </c>
      <c r="F917" s="3" t="s">
        <v>15</v>
      </c>
      <c r="G917" s="4">
        <v>41792</v>
      </c>
      <c r="H917" s="3" t="s">
        <v>56</v>
      </c>
      <c r="I917" s="2" t="s">
        <v>13</v>
      </c>
      <c r="J917" s="2" t="s">
        <v>12</v>
      </c>
      <c r="K917" s="2" t="s">
        <v>268</v>
      </c>
      <c r="L917" s="19">
        <v>41796.43241898148</v>
      </c>
      <c r="M917" s="2" t="s">
        <v>5154</v>
      </c>
      <c r="N917" s="2"/>
      <c r="O917" s="2"/>
      <c r="P917" s="2" t="s">
        <v>5151</v>
      </c>
    </row>
    <row r="918" spans="1:16">
      <c r="A918" s="14">
        <v>4303</v>
      </c>
      <c r="B918" s="2" t="s">
        <v>1793</v>
      </c>
      <c r="C918" s="1" t="s">
        <v>7950</v>
      </c>
      <c r="D918" s="3" t="s">
        <v>497</v>
      </c>
      <c r="E918" s="4">
        <v>41792</v>
      </c>
      <c r="F918" s="3" t="s">
        <v>15</v>
      </c>
      <c r="G918" s="4">
        <v>41792</v>
      </c>
      <c r="H918" s="3" t="s">
        <v>6735</v>
      </c>
      <c r="I918" s="2" t="s">
        <v>13</v>
      </c>
      <c r="J918" s="2" t="s">
        <v>12</v>
      </c>
      <c r="K918" s="2" t="s">
        <v>268</v>
      </c>
      <c r="L918" s="19">
        <v>41792.525972222225</v>
      </c>
      <c r="M918" s="2" t="s">
        <v>5154</v>
      </c>
      <c r="N918" s="2"/>
      <c r="O918" s="2"/>
      <c r="P918" s="2" t="s">
        <v>5151</v>
      </c>
    </row>
    <row r="919" spans="1:16" ht="30">
      <c r="A919" s="14">
        <v>4302</v>
      </c>
      <c r="B919" s="2" t="s">
        <v>7951</v>
      </c>
      <c r="C919" s="1" t="s">
        <v>7952</v>
      </c>
      <c r="D919" s="3" t="s">
        <v>194</v>
      </c>
      <c r="E919" s="4">
        <v>41792</v>
      </c>
      <c r="F919" s="3" t="s">
        <v>15</v>
      </c>
      <c r="G919" s="4">
        <v>41792</v>
      </c>
      <c r="H919" s="3" t="s">
        <v>49</v>
      </c>
      <c r="I919" s="2" t="s">
        <v>13</v>
      </c>
      <c r="J919" s="2" t="s">
        <v>12</v>
      </c>
      <c r="K919" s="2" t="s">
        <v>268</v>
      </c>
      <c r="L919" s="19">
        <v>41855.543657407405</v>
      </c>
      <c r="M919" s="2" t="s">
        <v>5154</v>
      </c>
      <c r="N919" s="2"/>
      <c r="O919" s="2" t="s">
        <v>5153</v>
      </c>
      <c r="P919" s="2" t="s">
        <v>5151</v>
      </c>
    </row>
    <row r="920" spans="1:16" ht="30">
      <c r="A920" s="14">
        <v>4301</v>
      </c>
      <c r="B920" s="2" t="s">
        <v>7953</v>
      </c>
      <c r="C920" s="1" t="s">
        <v>7954</v>
      </c>
      <c r="D920" s="3" t="s">
        <v>1709</v>
      </c>
      <c r="E920" s="4">
        <v>41792</v>
      </c>
      <c r="F920" s="3" t="s">
        <v>15</v>
      </c>
      <c r="G920" s="4">
        <v>41792</v>
      </c>
      <c r="H920" s="3" t="s">
        <v>40</v>
      </c>
      <c r="I920" s="2" t="s">
        <v>13</v>
      </c>
      <c r="J920" s="2" t="s">
        <v>12</v>
      </c>
      <c r="K920" s="2" t="s">
        <v>268</v>
      </c>
      <c r="L920" s="19">
        <v>41792.519583333335</v>
      </c>
      <c r="M920" s="2" t="s">
        <v>5151</v>
      </c>
      <c r="N920" s="2"/>
      <c r="O920" s="2"/>
      <c r="P920" s="2" t="s">
        <v>5154</v>
      </c>
    </row>
    <row r="921" spans="1:16">
      <c r="A921" s="14">
        <v>4300</v>
      </c>
      <c r="B921" s="2" t="s">
        <v>239</v>
      </c>
      <c r="C921" s="1" t="s">
        <v>7955</v>
      </c>
      <c r="D921" s="3" t="s">
        <v>561</v>
      </c>
      <c r="E921" s="4">
        <v>41792</v>
      </c>
      <c r="F921" s="3" t="s">
        <v>15</v>
      </c>
      <c r="G921" s="4">
        <v>41792</v>
      </c>
      <c r="H921" s="3" t="s">
        <v>40</v>
      </c>
      <c r="I921" s="2" t="s">
        <v>13</v>
      </c>
      <c r="J921" s="2" t="s">
        <v>12</v>
      </c>
      <c r="K921" s="2" t="s">
        <v>268</v>
      </c>
      <c r="L921" s="19">
        <v>41792.510243055556</v>
      </c>
      <c r="M921" s="2" t="s">
        <v>5154</v>
      </c>
      <c r="N921" s="2"/>
      <c r="O921" s="2"/>
      <c r="P921" s="2" t="s">
        <v>5151</v>
      </c>
    </row>
    <row r="922" spans="1:16" ht="30">
      <c r="A922" s="14">
        <v>4299</v>
      </c>
      <c r="B922" s="2" t="s">
        <v>7956</v>
      </c>
      <c r="C922" s="1" t="s">
        <v>7957</v>
      </c>
      <c r="D922" s="3" t="s">
        <v>73</v>
      </c>
      <c r="E922" s="4">
        <v>41792</v>
      </c>
      <c r="F922" s="3" t="s">
        <v>15</v>
      </c>
      <c r="G922" s="4">
        <v>41792</v>
      </c>
      <c r="H922" s="3" t="s">
        <v>42</v>
      </c>
      <c r="I922" s="2" t="s">
        <v>13</v>
      </c>
      <c r="J922" s="2" t="s">
        <v>12</v>
      </c>
      <c r="K922" s="2" t="s">
        <v>268</v>
      </c>
      <c r="L922" s="19">
        <v>41792.500960648147</v>
      </c>
      <c r="M922" s="2" t="s">
        <v>5151</v>
      </c>
      <c r="N922" s="2"/>
      <c r="O922" s="2"/>
      <c r="P922" s="2" t="s">
        <v>5151</v>
      </c>
    </row>
    <row r="923" spans="1:16" ht="45">
      <c r="A923" s="14">
        <v>4298</v>
      </c>
      <c r="B923" s="2" t="s">
        <v>7958</v>
      </c>
      <c r="C923" s="1" t="s">
        <v>7959</v>
      </c>
      <c r="D923" s="3" t="s">
        <v>84</v>
      </c>
      <c r="E923" s="4">
        <v>41788</v>
      </c>
      <c r="F923" s="3" t="s">
        <v>15</v>
      </c>
      <c r="G923" s="4">
        <v>41788</v>
      </c>
      <c r="H923" s="3" t="s">
        <v>40</v>
      </c>
      <c r="I923" s="2" t="s">
        <v>13</v>
      </c>
      <c r="J923" s="2" t="s">
        <v>12</v>
      </c>
      <c r="K923" s="2" t="s">
        <v>268</v>
      </c>
      <c r="L923" s="19">
        <v>41794.410324074073</v>
      </c>
      <c r="M923" s="2" t="s">
        <v>5154</v>
      </c>
      <c r="N923" s="2"/>
      <c r="O923" s="2"/>
      <c r="P923" s="2" t="s">
        <v>5151</v>
      </c>
    </row>
    <row r="924" spans="1:16" ht="60">
      <c r="A924" s="14">
        <v>4297</v>
      </c>
      <c r="B924" s="2" t="s">
        <v>7960</v>
      </c>
      <c r="C924" s="1" t="s">
        <v>7961</v>
      </c>
      <c r="D924" s="3" t="s">
        <v>162</v>
      </c>
      <c r="E924" s="4">
        <v>41788</v>
      </c>
      <c r="F924" s="3" t="s">
        <v>15</v>
      </c>
      <c r="G924" s="4">
        <v>41788</v>
      </c>
      <c r="H924" s="3" t="s">
        <v>213</v>
      </c>
      <c r="I924" s="2" t="s">
        <v>13</v>
      </c>
      <c r="J924" s="2" t="s">
        <v>12</v>
      </c>
      <c r="K924" s="2" t="s">
        <v>268</v>
      </c>
      <c r="L924" s="19">
        <v>41793.412777777776</v>
      </c>
      <c r="M924" s="2" t="s">
        <v>5151</v>
      </c>
      <c r="N924" s="2"/>
      <c r="O924" s="2"/>
      <c r="P924" s="2" t="s">
        <v>5151</v>
      </c>
    </row>
    <row r="925" spans="1:16" ht="30">
      <c r="A925" s="14">
        <v>4296</v>
      </c>
      <c r="B925" s="2" t="s">
        <v>7962</v>
      </c>
      <c r="C925" s="1" t="s">
        <v>7963</v>
      </c>
      <c r="D925" s="3" t="s">
        <v>64</v>
      </c>
      <c r="E925" s="4">
        <v>41788</v>
      </c>
      <c r="F925" s="3" t="s">
        <v>15</v>
      </c>
      <c r="G925" s="4">
        <v>41788</v>
      </c>
      <c r="H925" s="3" t="s">
        <v>6733</v>
      </c>
      <c r="I925" s="2" t="s">
        <v>13</v>
      </c>
      <c r="J925" s="2" t="s">
        <v>12</v>
      </c>
      <c r="K925" s="2" t="s">
        <v>268</v>
      </c>
      <c r="L925" s="19">
        <v>41788.774270833332</v>
      </c>
      <c r="M925" s="2" t="s">
        <v>5154</v>
      </c>
      <c r="N925" s="2"/>
      <c r="O925" s="2"/>
      <c r="P925" s="2" t="s">
        <v>5151</v>
      </c>
    </row>
    <row r="926" spans="1:16" ht="60">
      <c r="A926" s="14">
        <v>4295</v>
      </c>
      <c r="B926" s="2" t="s">
        <v>7964</v>
      </c>
      <c r="C926" s="1" t="s">
        <v>7965</v>
      </c>
      <c r="D926" s="3" t="s">
        <v>84</v>
      </c>
      <c r="E926" s="4">
        <v>41788</v>
      </c>
      <c r="F926" s="3" t="s">
        <v>15</v>
      </c>
      <c r="G926" s="4">
        <v>41788</v>
      </c>
      <c r="H926" s="3" t="s">
        <v>40</v>
      </c>
      <c r="I926" s="2" t="s">
        <v>13</v>
      </c>
      <c r="J926" s="2" t="s">
        <v>12</v>
      </c>
      <c r="K926" s="2" t="s">
        <v>268</v>
      </c>
      <c r="L926" s="19">
        <v>41793.412916666668</v>
      </c>
      <c r="M926" s="2" t="s">
        <v>5151</v>
      </c>
      <c r="N926" s="2"/>
      <c r="O926" s="2"/>
      <c r="P926" s="2" t="s">
        <v>5151</v>
      </c>
    </row>
    <row r="927" spans="1:16">
      <c r="A927" s="14">
        <v>4294</v>
      </c>
      <c r="B927" s="2" t="s">
        <v>4417</v>
      </c>
      <c r="C927" s="1" t="s">
        <v>7966</v>
      </c>
      <c r="D927" s="3" t="s">
        <v>6748</v>
      </c>
      <c r="E927" s="4">
        <v>41788</v>
      </c>
      <c r="F927" s="3" t="s">
        <v>15</v>
      </c>
      <c r="G927" s="4">
        <v>41788</v>
      </c>
      <c r="H927" s="3" t="s">
        <v>6735</v>
      </c>
      <c r="I927" s="2" t="s">
        <v>13</v>
      </c>
      <c r="J927" s="2" t="s">
        <v>12</v>
      </c>
      <c r="K927" s="2" t="s">
        <v>268</v>
      </c>
      <c r="L927" s="19">
        <v>41788.642962962964</v>
      </c>
      <c r="M927" s="2" t="s">
        <v>5154</v>
      </c>
      <c r="N927" s="2"/>
      <c r="O927" s="2"/>
      <c r="P927" s="2" t="s">
        <v>5151</v>
      </c>
    </row>
    <row r="928" spans="1:16">
      <c r="A928" s="14">
        <v>4293</v>
      </c>
      <c r="B928" s="2" t="s">
        <v>7967</v>
      </c>
      <c r="C928" s="1" t="s">
        <v>7968</v>
      </c>
      <c r="D928" s="3" t="s">
        <v>4419</v>
      </c>
      <c r="E928" s="4">
        <v>41788</v>
      </c>
      <c r="F928" s="3" t="s">
        <v>15</v>
      </c>
      <c r="G928" s="4">
        <v>41788</v>
      </c>
      <c r="H928" s="3" t="s">
        <v>40</v>
      </c>
      <c r="I928" s="2" t="s">
        <v>13</v>
      </c>
      <c r="J928" s="2" t="s">
        <v>12</v>
      </c>
      <c r="K928" s="2" t="s">
        <v>268</v>
      </c>
      <c r="L928" s="19">
        <v>41788.575914351852</v>
      </c>
      <c r="M928" s="2" t="s">
        <v>5154</v>
      </c>
      <c r="N928" s="2"/>
      <c r="O928" s="2"/>
      <c r="P928" s="2" t="s">
        <v>5151</v>
      </c>
    </row>
    <row r="929" spans="1:16" ht="90">
      <c r="A929" s="14">
        <v>4292</v>
      </c>
      <c r="B929" s="2" t="s">
        <v>7969</v>
      </c>
      <c r="C929" s="1" t="s">
        <v>7970</v>
      </c>
      <c r="D929" s="3" t="s">
        <v>5175</v>
      </c>
      <c r="E929" s="4">
        <v>41788</v>
      </c>
      <c r="F929" s="3" t="s">
        <v>15</v>
      </c>
      <c r="G929" s="4">
        <v>41788</v>
      </c>
      <c r="H929" s="3" t="s">
        <v>56</v>
      </c>
      <c r="I929" s="2" t="s">
        <v>13</v>
      </c>
      <c r="J929" s="2" t="s">
        <v>12</v>
      </c>
      <c r="K929" s="2" t="s">
        <v>268</v>
      </c>
      <c r="L929" s="19">
        <v>41788.573831018519</v>
      </c>
      <c r="M929" s="2" t="s">
        <v>5154</v>
      </c>
      <c r="N929" s="2"/>
      <c r="O929" s="2"/>
      <c r="P929" s="2" t="s">
        <v>5151</v>
      </c>
    </row>
    <row r="930" spans="1:16" ht="45">
      <c r="A930" s="14">
        <v>4291</v>
      </c>
      <c r="B930" s="2" t="s">
        <v>7971</v>
      </c>
      <c r="C930" s="1" t="s">
        <v>7972</v>
      </c>
      <c r="D930" s="3" t="s">
        <v>104</v>
      </c>
      <c r="E930" s="4">
        <v>41788</v>
      </c>
      <c r="F930" s="3" t="s">
        <v>15</v>
      </c>
      <c r="G930" s="4">
        <v>41788</v>
      </c>
      <c r="H930" s="3" t="s">
        <v>6733</v>
      </c>
      <c r="I930" s="2" t="s">
        <v>13</v>
      </c>
      <c r="J930" s="2" t="s">
        <v>12</v>
      </c>
      <c r="K930" s="2" t="s">
        <v>268</v>
      </c>
      <c r="L930" s="19">
        <v>41793.413414351853</v>
      </c>
      <c r="M930" s="2" t="s">
        <v>5154</v>
      </c>
      <c r="N930" s="2"/>
      <c r="O930" s="2"/>
      <c r="P930" s="2" t="s">
        <v>5151</v>
      </c>
    </row>
    <row r="931" spans="1:16">
      <c r="A931" s="14">
        <v>4290</v>
      </c>
      <c r="B931" s="2" t="s">
        <v>7973</v>
      </c>
      <c r="C931" s="1" t="s">
        <v>7974</v>
      </c>
      <c r="D931" s="3" t="s">
        <v>731</v>
      </c>
      <c r="E931" s="4">
        <v>41788</v>
      </c>
      <c r="F931" s="3" t="s">
        <v>15</v>
      </c>
      <c r="G931" s="4">
        <v>41788</v>
      </c>
      <c r="H931" s="3" t="s">
        <v>54</v>
      </c>
      <c r="I931" s="2" t="s">
        <v>13</v>
      </c>
      <c r="J931" s="2" t="s">
        <v>12</v>
      </c>
      <c r="K931" s="2" t="s">
        <v>268</v>
      </c>
      <c r="L931" s="19">
        <v>41788.571273148147</v>
      </c>
      <c r="M931" s="2" t="s">
        <v>5151</v>
      </c>
      <c r="N931" s="2"/>
      <c r="O931" s="2"/>
      <c r="P931" s="2" t="s">
        <v>5151</v>
      </c>
    </row>
    <row r="932" spans="1:16" ht="30">
      <c r="A932" s="14">
        <v>4289</v>
      </c>
      <c r="B932" s="2" t="s">
        <v>6302</v>
      </c>
      <c r="C932" s="1" t="s">
        <v>7975</v>
      </c>
      <c r="D932" s="3" t="s">
        <v>1529</v>
      </c>
      <c r="E932" s="4">
        <v>41788</v>
      </c>
      <c r="F932" s="3" t="s">
        <v>15</v>
      </c>
      <c r="G932" s="4">
        <v>41788</v>
      </c>
      <c r="H932" s="3" t="s">
        <v>6735</v>
      </c>
      <c r="I932" s="2" t="s">
        <v>13</v>
      </c>
      <c r="J932" s="2" t="s">
        <v>12</v>
      </c>
      <c r="K932" s="2" t="s">
        <v>268</v>
      </c>
      <c r="L932" s="19">
        <v>41788.482233796298</v>
      </c>
      <c r="M932" s="2" t="s">
        <v>5154</v>
      </c>
      <c r="N932" s="2"/>
      <c r="O932" s="2"/>
      <c r="P932" s="2" t="s">
        <v>5151</v>
      </c>
    </row>
    <row r="933" spans="1:16" ht="45">
      <c r="A933" s="14">
        <v>4288</v>
      </c>
      <c r="B933" s="2" t="s">
        <v>7976</v>
      </c>
      <c r="C933" s="1" t="s">
        <v>7977</v>
      </c>
      <c r="D933" s="3" t="s">
        <v>1265</v>
      </c>
      <c r="E933" s="4">
        <v>41787</v>
      </c>
      <c r="F933" s="3" t="s">
        <v>15</v>
      </c>
      <c r="G933" s="4">
        <v>41787</v>
      </c>
      <c r="H933" s="3" t="s">
        <v>6733</v>
      </c>
      <c r="I933" s="2" t="s">
        <v>13</v>
      </c>
      <c r="J933" s="2" t="s">
        <v>12</v>
      </c>
      <c r="K933" s="2" t="s">
        <v>268</v>
      </c>
      <c r="L933" s="19">
        <v>41793.413784722223</v>
      </c>
      <c r="M933" s="2" t="s">
        <v>5154</v>
      </c>
      <c r="N933" s="2"/>
      <c r="O933" s="2"/>
      <c r="P933" s="2" t="s">
        <v>5151</v>
      </c>
    </row>
    <row r="934" spans="1:16" ht="30">
      <c r="A934" s="14">
        <v>4287</v>
      </c>
      <c r="B934" s="2" t="s">
        <v>7978</v>
      </c>
      <c r="C934" s="1" t="s">
        <v>7979</v>
      </c>
      <c r="D934" s="3" t="s">
        <v>7452</v>
      </c>
      <c r="E934" s="4">
        <v>41787</v>
      </c>
      <c r="F934" s="3" t="s">
        <v>15</v>
      </c>
      <c r="G934" s="4">
        <v>41787</v>
      </c>
      <c r="H934" s="3" t="s">
        <v>48</v>
      </c>
      <c r="I934" s="2" t="s">
        <v>13</v>
      </c>
      <c r="J934" s="2" t="s">
        <v>12</v>
      </c>
      <c r="K934" s="2" t="s">
        <v>268</v>
      </c>
      <c r="L934" s="19">
        <v>41793.46671296296</v>
      </c>
      <c r="M934" s="2" t="s">
        <v>5151</v>
      </c>
      <c r="N934" s="2"/>
      <c r="O934" s="2"/>
      <c r="P934" s="2" t="s">
        <v>5151</v>
      </c>
    </row>
    <row r="935" spans="1:16" ht="60">
      <c r="A935" s="14">
        <v>4286</v>
      </c>
      <c r="B935" s="2" t="s">
        <v>7980</v>
      </c>
      <c r="C935" s="1" t="s">
        <v>7981</v>
      </c>
      <c r="D935" s="3" t="s">
        <v>84</v>
      </c>
      <c r="E935" s="4">
        <v>41787</v>
      </c>
      <c r="F935" s="3" t="s">
        <v>15</v>
      </c>
      <c r="G935" s="4">
        <v>41787</v>
      </c>
      <c r="H935" s="3" t="s">
        <v>40</v>
      </c>
      <c r="I935" s="2" t="s">
        <v>13</v>
      </c>
      <c r="J935" s="2" t="s">
        <v>12</v>
      </c>
      <c r="K935" s="2" t="s">
        <v>268</v>
      </c>
      <c r="L935" s="19">
        <v>41788.576122685183</v>
      </c>
      <c r="M935" s="2" t="s">
        <v>5154</v>
      </c>
      <c r="N935" s="2"/>
      <c r="O935" s="2"/>
      <c r="P935" s="2" t="s">
        <v>5151</v>
      </c>
    </row>
    <row r="936" spans="1:16" ht="45">
      <c r="A936" s="14">
        <v>4285</v>
      </c>
      <c r="B936" s="2" t="s">
        <v>3456</v>
      </c>
      <c r="C936" s="1" t="s">
        <v>7982</v>
      </c>
      <c r="D936" s="3" t="s">
        <v>6104</v>
      </c>
      <c r="E936" s="4">
        <v>41787</v>
      </c>
      <c r="F936" s="3" t="s">
        <v>15</v>
      </c>
      <c r="G936" s="4">
        <v>41787</v>
      </c>
      <c r="H936" s="3" t="s">
        <v>6735</v>
      </c>
      <c r="I936" s="2" t="s">
        <v>13</v>
      </c>
      <c r="J936" s="2" t="s">
        <v>12</v>
      </c>
      <c r="K936" s="2" t="s">
        <v>268</v>
      </c>
      <c r="L936" s="19">
        <v>41787.718587962961</v>
      </c>
      <c r="M936" s="2" t="s">
        <v>5151</v>
      </c>
      <c r="N936" s="2"/>
      <c r="O936" s="2"/>
      <c r="P936" s="2" t="s">
        <v>5151</v>
      </c>
    </row>
    <row r="937" spans="1:16" ht="30">
      <c r="A937" s="14">
        <v>4284</v>
      </c>
      <c r="B937" s="2" t="s">
        <v>7983</v>
      </c>
      <c r="C937" s="1" t="s">
        <v>7984</v>
      </c>
      <c r="D937" s="3" t="s">
        <v>586</v>
      </c>
      <c r="E937" s="4">
        <v>41785</v>
      </c>
      <c r="F937" s="3" t="s">
        <v>15</v>
      </c>
      <c r="G937" s="4">
        <v>41787</v>
      </c>
      <c r="H937" s="3" t="s">
        <v>56</v>
      </c>
      <c r="I937" s="2" t="s">
        <v>13</v>
      </c>
      <c r="J937" s="2" t="s">
        <v>12</v>
      </c>
      <c r="K937" s="2" t="s">
        <v>268</v>
      </c>
      <c r="L937" s="19">
        <v>41787.687592592592</v>
      </c>
      <c r="M937" s="2" t="s">
        <v>5151</v>
      </c>
      <c r="N937" s="2"/>
      <c r="O937" s="2"/>
      <c r="P937" s="2" t="s">
        <v>5151</v>
      </c>
    </row>
    <row r="938" spans="1:16">
      <c r="A938" s="14">
        <v>4283</v>
      </c>
      <c r="B938" s="2" t="s">
        <v>7985</v>
      </c>
      <c r="C938" s="1" t="s">
        <v>7986</v>
      </c>
      <c r="D938" s="3" t="s">
        <v>299</v>
      </c>
      <c r="E938" s="4">
        <v>41787</v>
      </c>
      <c r="F938" s="3" t="s">
        <v>15</v>
      </c>
      <c r="G938" s="4">
        <v>41787</v>
      </c>
      <c r="H938" s="3" t="s">
        <v>54</v>
      </c>
      <c r="I938" s="2" t="s">
        <v>13</v>
      </c>
      <c r="J938" s="2" t="s">
        <v>12</v>
      </c>
      <c r="K938" s="2" t="s">
        <v>268</v>
      </c>
      <c r="L938" s="19">
        <v>41787.684849537036</v>
      </c>
      <c r="M938" s="2" t="s">
        <v>5154</v>
      </c>
      <c r="N938" s="2"/>
      <c r="O938" s="2"/>
      <c r="P938" s="2" t="s">
        <v>5151</v>
      </c>
    </row>
    <row r="939" spans="1:16" ht="60">
      <c r="A939" s="14">
        <v>4282</v>
      </c>
      <c r="B939" s="2" t="s">
        <v>7987</v>
      </c>
      <c r="C939" s="1" t="s">
        <v>7988</v>
      </c>
      <c r="D939" s="3" t="s">
        <v>291</v>
      </c>
      <c r="E939" s="4">
        <v>41787</v>
      </c>
      <c r="F939" s="3" t="s">
        <v>15</v>
      </c>
      <c r="G939" s="4">
        <v>41787</v>
      </c>
      <c r="H939" s="3" t="s">
        <v>6733</v>
      </c>
      <c r="I939" s="2" t="s">
        <v>13</v>
      </c>
      <c r="J939" s="2" t="s">
        <v>12</v>
      </c>
      <c r="K939" s="2" t="s">
        <v>268</v>
      </c>
      <c r="L939" s="19">
        <v>41787.665648148148</v>
      </c>
      <c r="M939" s="2" t="s">
        <v>5154</v>
      </c>
      <c r="N939" s="2"/>
      <c r="O939" s="2"/>
      <c r="P939" s="2" t="s">
        <v>5151</v>
      </c>
    </row>
    <row r="940" spans="1:16" ht="45">
      <c r="A940" s="14">
        <v>4281</v>
      </c>
      <c r="B940" s="2" t="s">
        <v>7989</v>
      </c>
      <c r="C940" s="1" t="s">
        <v>7990</v>
      </c>
      <c r="D940" s="3" t="s">
        <v>4419</v>
      </c>
      <c r="E940" s="4">
        <v>41787</v>
      </c>
      <c r="F940" s="3" t="s">
        <v>15</v>
      </c>
      <c r="G940" s="4">
        <v>41787</v>
      </c>
      <c r="H940" s="3" t="s">
        <v>40</v>
      </c>
      <c r="I940" s="2" t="s">
        <v>13</v>
      </c>
      <c r="J940" s="2" t="s">
        <v>12</v>
      </c>
      <c r="K940" s="2" t="s">
        <v>268</v>
      </c>
      <c r="L940" s="19">
        <v>41787.620023148149</v>
      </c>
      <c r="M940" s="2" t="s">
        <v>5154</v>
      </c>
      <c r="N940" s="2"/>
      <c r="O940" s="2"/>
      <c r="P940" s="2" t="s">
        <v>5151</v>
      </c>
    </row>
    <row r="941" spans="1:16" ht="75">
      <c r="A941" s="14">
        <v>4280</v>
      </c>
      <c r="B941" s="2" t="s">
        <v>7942</v>
      </c>
      <c r="C941" s="1" t="s">
        <v>7991</v>
      </c>
      <c r="D941" s="3" t="s">
        <v>625</v>
      </c>
      <c r="E941" s="4">
        <v>41787</v>
      </c>
      <c r="F941" s="3" t="s">
        <v>15</v>
      </c>
      <c r="G941" s="4">
        <v>41792</v>
      </c>
      <c r="H941" s="3" t="s">
        <v>56</v>
      </c>
      <c r="I941" s="2" t="s">
        <v>13</v>
      </c>
      <c r="J941" s="2" t="s">
        <v>12</v>
      </c>
      <c r="K941" s="2" t="s">
        <v>268</v>
      </c>
      <c r="L941" s="19">
        <v>41793.466481481482</v>
      </c>
      <c r="M941" s="2" t="s">
        <v>5151</v>
      </c>
      <c r="N941" s="2"/>
      <c r="O941" s="2"/>
      <c r="P941" s="2" t="s">
        <v>5151</v>
      </c>
    </row>
    <row r="942" spans="1:16" ht="45">
      <c r="A942" s="14">
        <v>4279</v>
      </c>
      <c r="B942" s="2" t="s">
        <v>7980</v>
      </c>
      <c r="C942" s="1" t="s">
        <v>7992</v>
      </c>
      <c r="D942" s="3" t="s">
        <v>84</v>
      </c>
      <c r="E942" s="4">
        <v>41787</v>
      </c>
      <c r="F942" s="3" t="s">
        <v>15</v>
      </c>
      <c r="G942" s="4">
        <v>41787</v>
      </c>
      <c r="H942" s="3" t="s">
        <v>40</v>
      </c>
      <c r="I942" s="2" t="s">
        <v>13</v>
      </c>
      <c r="J942" s="2" t="s">
        <v>12</v>
      </c>
      <c r="K942" s="2" t="s">
        <v>268</v>
      </c>
      <c r="L942" s="19">
        <v>41788.577349537038</v>
      </c>
      <c r="M942" s="2" t="s">
        <v>5154</v>
      </c>
      <c r="N942" s="2"/>
      <c r="O942" s="2"/>
      <c r="P942" s="2" t="s">
        <v>5151</v>
      </c>
    </row>
    <row r="943" spans="1:16" ht="45">
      <c r="A943" s="14">
        <v>4278</v>
      </c>
      <c r="B943" s="2" t="s">
        <v>7993</v>
      </c>
      <c r="C943" s="1" t="s">
        <v>7994</v>
      </c>
      <c r="D943" s="3" t="s">
        <v>3046</v>
      </c>
      <c r="E943" s="4">
        <v>41786</v>
      </c>
      <c r="F943" s="3" t="s">
        <v>15</v>
      </c>
      <c r="G943" s="4">
        <v>41787</v>
      </c>
      <c r="H943" s="3" t="s">
        <v>6733</v>
      </c>
      <c r="I943" s="2" t="s">
        <v>13</v>
      </c>
      <c r="J943" s="2" t="s">
        <v>12</v>
      </c>
      <c r="K943" s="2" t="s">
        <v>268</v>
      </c>
      <c r="L943" s="19">
        <v>41787.418807870374</v>
      </c>
      <c r="M943" s="2" t="s">
        <v>5151</v>
      </c>
      <c r="N943" s="2"/>
      <c r="O943" s="2"/>
      <c r="P943" s="2" t="s">
        <v>5151</v>
      </c>
    </row>
    <row r="944" spans="1:16" ht="45">
      <c r="A944" s="14">
        <v>4277</v>
      </c>
      <c r="B944" s="2" t="s">
        <v>7942</v>
      </c>
      <c r="C944" s="1" t="s">
        <v>7995</v>
      </c>
      <c r="D944" s="3" t="s">
        <v>1242</v>
      </c>
      <c r="E944" s="4">
        <v>41781</v>
      </c>
      <c r="F944" s="3" t="s">
        <v>15</v>
      </c>
      <c r="G944" s="4">
        <v>41787</v>
      </c>
      <c r="H944" s="3" t="s">
        <v>56</v>
      </c>
      <c r="I944" s="2" t="s">
        <v>13</v>
      </c>
      <c r="J944" s="2" t="s">
        <v>12</v>
      </c>
      <c r="K944" s="2" t="s">
        <v>268</v>
      </c>
      <c r="L944" s="19">
        <v>41787.408113425925</v>
      </c>
      <c r="M944" s="2" t="s">
        <v>5151</v>
      </c>
      <c r="N944" s="2"/>
      <c r="O944" s="2"/>
      <c r="P944" s="2" t="s">
        <v>5151</v>
      </c>
    </row>
    <row r="945" spans="1:16" ht="45">
      <c r="A945" s="14">
        <v>4276</v>
      </c>
      <c r="B945" s="2" t="s">
        <v>7996</v>
      </c>
      <c r="C945" s="1" t="s">
        <v>7997</v>
      </c>
      <c r="D945" s="3" t="s">
        <v>1054</v>
      </c>
      <c r="E945" s="4">
        <v>41787</v>
      </c>
      <c r="F945" s="3" t="s">
        <v>15</v>
      </c>
      <c r="G945" s="4">
        <v>41787</v>
      </c>
      <c r="H945" s="3" t="s">
        <v>40</v>
      </c>
      <c r="I945" s="2" t="s">
        <v>13</v>
      </c>
      <c r="J945" s="2" t="s">
        <v>12</v>
      </c>
      <c r="K945" s="2" t="s">
        <v>268</v>
      </c>
      <c r="L945" s="19">
        <v>41787.404618055552</v>
      </c>
      <c r="M945" s="2" t="s">
        <v>5151</v>
      </c>
      <c r="N945" s="2"/>
      <c r="O945" s="2"/>
      <c r="P945" s="2" t="s">
        <v>5154</v>
      </c>
    </row>
    <row r="946" spans="1:16" ht="45">
      <c r="A946" s="14">
        <v>4275</v>
      </c>
      <c r="B946" s="2" t="s">
        <v>7998</v>
      </c>
      <c r="C946" s="1" t="s">
        <v>7999</v>
      </c>
      <c r="D946" s="3" t="s">
        <v>1265</v>
      </c>
      <c r="E946" s="4">
        <v>41787</v>
      </c>
      <c r="F946" s="3" t="s">
        <v>15</v>
      </c>
      <c r="G946" s="4">
        <v>41787</v>
      </c>
      <c r="H946" s="3" t="s">
        <v>6733</v>
      </c>
      <c r="I946" s="2" t="s">
        <v>13</v>
      </c>
      <c r="J946" s="2" t="s">
        <v>12</v>
      </c>
      <c r="K946" s="2" t="s">
        <v>268</v>
      </c>
      <c r="L946" s="19">
        <v>41793.413564814815</v>
      </c>
      <c r="M946" s="2" t="s">
        <v>5154</v>
      </c>
      <c r="N946" s="2"/>
      <c r="O946" s="2"/>
      <c r="P946" s="2" t="s">
        <v>5151</v>
      </c>
    </row>
    <row r="947" spans="1:16" ht="75">
      <c r="A947" s="14">
        <v>4274</v>
      </c>
      <c r="B947" s="2" t="s">
        <v>8000</v>
      </c>
      <c r="C947" s="1" t="s">
        <v>8001</v>
      </c>
      <c r="D947" s="3" t="s">
        <v>742</v>
      </c>
      <c r="E947" s="4">
        <v>41786</v>
      </c>
      <c r="F947" s="3" t="s">
        <v>15</v>
      </c>
      <c r="G947" s="4">
        <v>41787</v>
      </c>
      <c r="H947" s="3" t="s">
        <v>55</v>
      </c>
      <c r="I947" s="2" t="s">
        <v>13</v>
      </c>
      <c r="J947" s="2" t="s">
        <v>12</v>
      </c>
      <c r="K947" s="2" t="s">
        <v>268</v>
      </c>
      <c r="L947" s="19">
        <v>41787.613356481481</v>
      </c>
      <c r="M947" s="2" t="s">
        <v>5154</v>
      </c>
      <c r="N947" s="2"/>
      <c r="O947" s="2"/>
      <c r="P947" s="2" t="s">
        <v>5151</v>
      </c>
    </row>
    <row r="948" spans="1:16" ht="60">
      <c r="A948" s="14">
        <v>4273</v>
      </c>
      <c r="B948" s="2" t="s">
        <v>8002</v>
      </c>
      <c r="C948" s="1" t="s">
        <v>8003</v>
      </c>
      <c r="D948" s="3" t="s">
        <v>355</v>
      </c>
      <c r="E948" s="4">
        <v>41786</v>
      </c>
      <c r="F948" s="3" t="s">
        <v>15</v>
      </c>
      <c r="G948" s="4">
        <v>41787</v>
      </c>
      <c r="H948" s="3" t="s">
        <v>42</v>
      </c>
      <c r="I948" s="2" t="s">
        <v>13</v>
      </c>
      <c r="J948" s="2" t="s">
        <v>12</v>
      </c>
      <c r="K948" s="2" t="s">
        <v>268</v>
      </c>
      <c r="L948" s="19">
        <v>41787.613217592596</v>
      </c>
      <c r="M948" s="2" t="s">
        <v>5154</v>
      </c>
      <c r="N948" s="2"/>
      <c r="O948" s="2"/>
      <c r="P948" s="2" t="s">
        <v>5151</v>
      </c>
    </row>
    <row r="949" spans="1:16">
      <c r="A949" s="14">
        <v>4272</v>
      </c>
      <c r="B949" s="2" t="s">
        <v>239</v>
      </c>
      <c r="C949" s="1" t="s">
        <v>8004</v>
      </c>
      <c r="D949" s="3" t="s">
        <v>884</v>
      </c>
      <c r="E949" s="4">
        <v>41787</v>
      </c>
      <c r="F949" s="3" t="s">
        <v>15</v>
      </c>
      <c r="G949" s="4">
        <v>41787</v>
      </c>
      <c r="H949" s="3" t="s">
        <v>40</v>
      </c>
      <c r="I949" s="2" t="s">
        <v>13</v>
      </c>
      <c r="J949" s="2" t="s">
        <v>12</v>
      </c>
      <c r="K949" s="2" t="s">
        <v>268</v>
      </c>
      <c r="L949" s="19">
        <v>41787.392395833333</v>
      </c>
      <c r="M949" s="2" t="s">
        <v>5154</v>
      </c>
      <c r="N949" s="2"/>
      <c r="O949" s="2"/>
      <c r="P949" s="2" t="s">
        <v>5151</v>
      </c>
    </row>
    <row r="950" spans="1:16" ht="45">
      <c r="A950" s="14">
        <v>4271</v>
      </c>
      <c r="B950" s="2" t="s">
        <v>4417</v>
      </c>
      <c r="C950" s="1" t="s">
        <v>8005</v>
      </c>
      <c r="D950" s="3" t="s">
        <v>2915</v>
      </c>
      <c r="E950" s="4">
        <v>41786</v>
      </c>
      <c r="F950" s="3" t="s">
        <v>15</v>
      </c>
      <c r="G950" s="4">
        <v>41787</v>
      </c>
      <c r="H950" s="3" t="s">
        <v>6733</v>
      </c>
      <c r="I950" s="2" t="s">
        <v>13</v>
      </c>
      <c r="J950" s="2" t="s">
        <v>12</v>
      </c>
      <c r="K950" s="2" t="s">
        <v>268</v>
      </c>
      <c r="L950" s="19">
        <v>41787.413252314815</v>
      </c>
      <c r="M950" s="2" t="s">
        <v>5154</v>
      </c>
      <c r="N950" s="2"/>
      <c r="O950" s="2"/>
      <c r="P950" s="2" t="s">
        <v>5151</v>
      </c>
    </row>
    <row r="951" spans="1:16">
      <c r="A951" s="14">
        <v>4270</v>
      </c>
      <c r="B951" s="2" t="s">
        <v>7516</v>
      </c>
      <c r="C951" s="1" t="s">
        <v>7968</v>
      </c>
      <c r="D951" s="3" t="s">
        <v>796</v>
      </c>
      <c r="E951" s="4">
        <v>41787</v>
      </c>
      <c r="F951" s="3" t="s">
        <v>15</v>
      </c>
      <c r="G951" s="4">
        <v>41787</v>
      </c>
      <c r="H951" s="3" t="s">
        <v>40</v>
      </c>
      <c r="I951" s="2" t="s">
        <v>13</v>
      </c>
      <c r="J951" s="2" t="s">
        <v>12</v>
      </c>
      <c r="K951" s="2" t="s">
        <v>268</v>
      </c>
      <c r="L951" s="19">
        <v>41787.386782407404</v>
      </c>
      <c r="M951" s="2" t="s">
        <v>5154</v>
      </c>
      <c r="N951" s="2"/>
      <c r="O951" s="2"/>
      <c r="P951" s="2" t="s">
        <v>5151</v>
      </c>
    </row>
    <row r="952" spans="1:16" ht="45">
      <c r="A952" s="14">
        <v>4269</v>
      </c>
      <c r="B952" s="2" t="s">
        <v>8006</v>
      </c>
      <c r="C952" s="1" t="s">
        <v>8007</v>
      </c>
      <c r="D952" s="3" t="s">
        <v>408</v>
      </c>
      <c r="E952" s="4">
        <v>41787</v>
      </c>
      <c r="F952" s="3" t="s">
        <v>15</v>
      </c>
      <c r="G952" s="4">
        <v>41787</v>
      </c>
      <c r="H952" s="3" t="s">
        <v>6733</v>
      </c>
      <c r="I952" s="2" t="s">
        <v>13</v>
      </c>
      <c r="J952" s="2" t="s">
        <v>12</v>
      </c>
      <c r="K952" s="2" t="s">
        <v>268</v>
      </c>
      <c r="L952" s="19">
        <v>41787.402916666666</v>
      </c>
      <c r="M952" s="2" t="s">
        <v>5154</v>
      </c>
      <c r="N952" s="2"/>
      <c r="O952" s="2"/>
      <c r="P952" s="2" t="s">
        <v>5151</v>
      </c>
    </row>
    <row r="953" spans="1:16" ht="30">
      <c r="A953" s="14">
        <v>4268</v>
      </c>
      <c r="B953" s="2" t="s">
        <v>8008</v>
      </c>
      <c r="C953" s="1" t="s">
        <v>8009</v>
      </c>
      <c r="D953" s="3" t="s">
        <v>4841</v>
      </c>
      <c r="E953" s="4">
        <v>41787</v>
      </c>
      <c r="F953" s="3" t="s">
        <v>15</v>
      </c>
      <c r="G953" s="4">
        <v>41787</v>
      </c>
      <c r="H953" s="3" t="s">
        <v>42</v>
      </c>
      <c r="I953" s="2" t="s">
        <v>13</v>
      </c>
      <c r="J953" s="2" t="s">
        <v>12</v>
      </c>
      <c r="K953" s="2" t="s">
        <v>268</v>
      </c>
      <c r="L953" s="19">
        <v>41787.378460648149</v>
      </c>
      <c r="M953" s="2" t="s">
        <v>5151</v>
      </c>
      <c r="N953" s="2"/>
      <c r="O953" s="2"/>
      <c r="P953" s="2" t="s">
        <v>5151</v>
      </c>
    </row>
    <row r="954" spans="1:16" ht="30">
      <c r="A954" s="14">
        <v>4267</v>
      </c>
      <c r="B954" s="2" t="s">
        <v>8010</v>
      </c>
      <c r="C954" s="1" t="s">
        <v>8011</v>
      </c>
      <c r="D954" s="3" t="s">
        <v>2568</v>
      </c>
      <c r="E954" s="4">
        <v>41787</v>
      </c>
      <c r="F954" s="3" t="s">
        <v>15</v>
      </c>
      <c r="G954" s="4">
        <v>41787</v>
      </c>
      <c r="H954" s="3" t="s">
        <v>29</v>
      </c>
      <c r="I954" s="2" t="s">
        <v>13</v>
      </c>
      <c r="J954" s="2" t="s">
        <v>12</v>
      </c>
      <c r="K954" s="2" t="s">
        <v>268</v>
      </c>
      <c r="L954" s="19">
        <v>41787.420046296298</v>
      </c>
      <c r="M954" s="2" t="s">
        <v>5154</v>
      </c>
      <c r="N954" s="2"/>
      <c r="O954" s="2"/>
      <c r="P954" s="2" t="s">
        <v>5151</v>
      </c>
    </row>
    <row r="955" spans="1:16" ht="45">
      <c r="A955" s="14">
        <v>4266</v>
      </c>
      <c r="B955" s="2" t="s">
        <v>8012</v>
      </c>
      <c r="C955" s="1" t="s">
        <v>8013</v>
      </c>
      <c r="D955" s="3" t="s">
        <v>4841</v>
      </c>
      <c r="E955" s="4">
        <v>41786</v>
      </c>
      <c r="F955" s="3" t="s">
        <v>15</v>
      </c>
      <c r="G955" s="4">
        <v>41786</v>
      </c>
      <c r="H955" s="3" t="s">
        <v>42</v>
      </c>
      <c r="I955" s="2" t="s">
        <v>13</v>
      </c>
      <c r="J955" s="2" t="s">
        <v>12</v>
      </c>
      <c r="K955" s="2" t="s">
        <v>268</v>
      </c>
      <c r="L955" s="19">
        <v>41786.735752314817</v>
      </c>
      <c r="M955" s="2" t="s">
        <v>5151</v>
      </c>
      <c r="N955" s="2"/>
      <c r="O955" s="2"/>
      <c r="P955" s="2" t="s">
        <v>5151</v>
      </c>
    </row>
    <row r="956" spans="1:16" ht="30">
      <c r="A956" s="14">
        <v>4265</v>
      </c>
      <c r="B956" s="2" t="s">
        <v>2913</v>
      </c>
      <c r="C956" s="1" t="s">
        <v>8014</v>
      </c>
      <c r="D956" s="3" t="s">
        <v>5615</v>
      </c>
      <c r="E956" s="4">
        <v>41786</v>
      </c>
      <c r="F956" s="3" t="s">
        <v>15</v>
      </c>
      <c r="G956" s="4">
        <v>41786</v>
      </c>
      <c r="H956" s="3" t="s">
        <v>6733</v>
      </c>
      <c r="I956" s="2" t="s">
        <v>13</v>
      </c>
      <c r="J956" s="2" t="s">
        <v>12</v>
      </c>
      <c r="K956" s="2" t="s">
        <v>268</v>
      </c>
      <c r="L956" s="19">
        <v>41786.691851851851</v>
      </c>
      <c r="M956" s="2" t="s">
        <v>5154</v>
      </c>
      <c r="N956" s="2"/>
      <c r="O956" s="2"/>
      <c r="P956" s="2" t="s">
        <v>5151</v>
      </c>
    </row>
    <row r="957" spans="1:16" ht="45">
      <c r="A957" s="14">
        <v>4264</v>
      </c>
      <c r="B957" s="2" t="s">
        <v>7848</v>
      </c>
      <c r="C957" s="1" t="s">
        <v>7849</v>
      </c>
      <c r="D957" s="3" t="s">
        <v>638</v>
      </c>
      <c r="E957" s="4">
        <v>41786</v>
      </c>
      <c r="F957" s="3" t="s">
        <v>15</v>
      </c>
      <c r="G957" s="4">
        <v>41786</v>
      </c>
      <c r="H957" s="3" t="s">
        <v>50</v>
      </c>
      <c r="I957" s="2" t="s">
        <v>13</v>
      </c>
      <c r="J957" s="2" t="s">
        <v>12</v>
      </c>
      <c r="K957" s="2" t="s">
        <v>268</v>
      </c>
      <c r="L957" s="19">
        <v>41788.577488425923</v>
      </c>
      <c r="M957" s="2" t="s">
        <v>5154</v>
      </c>
      <c r="N957" s="2"/>
      <c r="O957" s="2"/>
      <c r="P957" s="2" t="s">
        <v>5151</v>
      </c>
    </row>
    <row r="958" spans="1:16" ht="30">
      <c r="A958" s="14">
        <v>4263</v>
      </c>
      <c r="B958" s="2" t="s">
        <v>7850</v>
      </c>
      <c r="C958" s="1" t="s">
        <v>7851</v>
      </c>
      <c r="D958" s="3" t="s">
        <v>656</v>
      </c>
      <c r="E958" s="4">
        <v>41786</v>
      </c>
      <c r="F958" s="3" t="s">
        <v>15</v>
      </c>
      <c r="G958" s="4">
        <v>41786</v>
      </c>
      <c r="H958" s="3" t="s">
        <v>42</v>
      </c>
      <c r="I958" s="2" t="s">
        <v>13</v>
      </c>
      <c r="J958" s="2" t="s">
        <v>12</v>
      </c>
      <c r="K958" s="2" t="s">
        <v>268</v>
      </c>
      <c r="L958" s="19">
        <v>41793.466898148145</v>
      </c>
      <c r="M958" s="2" t="s">
        <v>5151</v>
      </c>
      <c r="N958" s="2"/>
      <c r="O958" s="2"/>
      <c r="P958" s="2" t="s">
        <v>5151</v>
      </c>
    </row>
    <row r="959" spans="1:16" ht="60">
      <c r="A959" s="14">
        <v>4262</v>
      </c>
      <c r="B959" s="2" t="s">
        <v>7852</v>
      </c>
      <c r="C959" s="1" t="s">
        <v>7853</v>
      </c>
      <c r="D959" s="3" t="s">
        <v>92</v>
      </c>
      <c r="E959" s="4">
        <v>41786</v>
      </c>
      <c r="F959" s="3" t="s">
        <v>15</v>
      </c>
      <c r="G959" s="4">
        <v>41786</v>
      </c>
      <c r="H959" s="3" t="s">
        <v>6733</v>
      </c>
      <c r="I959" s="2" t="s">
        <v>13</v>
      </c>
      <c r="J959" s="2" t="s">
        <v>12</v>
      </c>
      <c r="K959" s="2" t="s">
        <v>268</v>
      </c>
      <c r="L959" s="19">
        <v>41787.443506944444</v>
      </c>
      <c r="M959" s="2" t="s">
        <v>5154</v>
      </c>
      <c r="N959" s="2"/>
      <c r="O959" s="2"/>
      <c r="P959" s="2" t="s">
        <v>5151</v>
      </c>
    </row>
    <row r="960" spans="1:16" ht="45">
      <c r="A960" s="14">
        <v>4261</v>
      </c>
      <c r="B960" s="2" t="s">
        <v>7854</v>
      </c>
      <c r="C960" s="1" t="s">
        <v>7855</v>
      </c>
      <c r="D960" s="3" t="s">
        <v>653</v>
      </c>
      <c r="E960" s="4">
        <v>41786</v>
      </c>
      <c r="F960" s="3" t="s">
        <v>15</v>
      </c>
      <c r="G960" s="4">
        <v>41786</v>
      </c>
      <c r="H960" s="3" t="s">
        <v>6733</v>
      </c>
      <c r="I960" s="2" t="s">
        <v>13</v>
      </c>
      <c r="J960" s="2" t="s">
        <v>12</v>
      </c>
      <c r="K960" s="2" t="s">
        <v>268</v>
      </c>
      <c r="L960" s="19">
        <v>41786.568877314814</v>
      </c>
      <c r="M960" s="2" t="s">
        <v>5151</v>
      </c>
      <c r="N960" s="2"/>
      <c r="O960" s="2"/>
      <c r="P960" s="2" t="s">
        <v>5151</v>
      </c>
    </row>
    <row r="961" spans="1:16" ht="30">
      <c r="A961" s="14">
        <v>4260</v>
      </c>
      <c r="B961" s="2" t="s">
        <v>7856</v>
      </c>
      <c r="C961" s="1" t="s">
        <v>7857</v>
      </c>
      <c r="D961" s="3" t="s">
        <v>716</v>
      </c>
      <c r="E961" s="4">
        <v>41786</v>
      </c>
      <c r="F961" s="3" t="s">
        <v>15</v>
      </c>
      <c r="G961" s="4">
        <v>41786</v>
      </c>
      <c r="H961" s="3" t="s">
        <v>6733</v>
      </c>
      <c r="I961" s="2" t="s">
        <v>13</v>
      </c>
      <c r="J961" s="2" t="s">
        <v>12</v>
      </c>
      <c r="K961" s="2" t="s">
        <v>268</v>
      </c>
      <c r="L961" s="19">
        <v>41786.568391203706</v>
      </c>
      <c r="M961" s="2" t="s">
        <v>5154</v>
      </c>
      <c r="N961" s="2"/>
      <c r="O961" s="2"/>
      <c r="P961" s="2" t="s">
        <v>5151</v>
      </c>
    </row>
    <row r="962" spans="1:16" ht="45">
      <c r="A962" s="14">
        <v>4259</v>
      </c>
      <c r="B962" s="2" t="s">
        <v>7858</v>
      </c>
      <c r="C962" s="1" t="s">
        <v>7859</v>
      </c>
      <c r="D962" s="3" t="s">
        <v>84</v>
      </c>
      <c r="E962" s="4">
        <v>41786</v>
      </c>
      <c r="F962" s="3" t="s">
        <v>15</v>
      </c>
      <c r="G962" s="4">
        <v>41786</v>
      </c>
      <c r="H962" s="3" t="s">
        <v>40</v>
      </c>
      <c r="I962" s="2" t="s">
        <v>13</v>
      </c>
      <c r="J962" s="2" t="s">
        <v>12</v>
      </c>
      <c r="K962" s="2" t="s">
        <v>268</v>
      </c>
      <c r="L962" s="19">
        <v>41786.77752314815</v>
      </c>
      <c r="M962" s="2" t="s">
        <v>5154</v>
      </c>
      <c r="N962" s="2"/>
      <c r="O962" s="2"/>
      <c r="P962" s="2" t="s">
        <v>5151</v>
      </c>
    </row>
    <row r="963" spans="1:16" ht="45">
      <c r="A963" s="14">
        <v>4258</v>
      </c>
      <c r="B963" s="2" t="s">
        <v>7860</v>
      </c>
      <c r="C963" s="1" t="s">
        <v>7861</v>
      </c>
      <c r="D963" s="3" t="s">
        <v>5175</v>
      </c>
      <c r="E963" s="4">
        <v>41786</v>
      </c>
      <c r="F963" s="3" t="s">
        <v>15</v>
      </c>
      <c r="G963" s="4">
        <v>41786</v>
      </c>
      <c r="H963" s="3" t="s">
        <v>56</v>
      </c>
      <c r="I963" s="2" t="s">
        <v>13</v>
      </c>
      <c r="J963" s="2" t="s">
        <v>12</v>
      </c>
      <c r="K963" s="2" t="s">
        <v>268</v>
      </c>
      <c r="L963" s="19">
        <v>41786.777638888889</v>
      </c>
      <c r="M963" s="2" t="s">
        <v>5154</v>
      </c>
      <c r="N963" s="2"/>
      <c r="O963" s="2"/>
      <c r="P963" s="2" t="s">
        <v>5151</v>
      </c>
    </row>
    <row r="964" spans="1:16" ht="45">
      <c r="A964" s="14">
        <v>4257</v>
      </c>
      <c r="B964" s="2" t="s">
        <v>7862</v>
      </c>
      <c r="C964" s="1" t="s">
        <v>7863</v>
      </c>
      <c r="D964" s="3" t="s">
        <v>5175</v>
      </c>
      <c r="E964" s="4">
        <v>41786</v>
      </c>
      <c r="F964" s="3" t="s">
        <v>15</v>
      </c>
      <c r="G964" s="4">
        <v>41786</v>
      </c>
      <c r="H964" s="3" t="s">
        <v>45</v>
      </c>
      <c r="I964" s="2" t="s">
        <v>13</v>
      </c>
      <c r="J964" s="2" t="s">
        <v>12</v>
      </c>
      <c r="K964" s="2" t="s">
        <v>268</v>
      </c>
      <c r="L964" s="19">
        <v>41787.439976851849</v>
      </c>
      <c r="M964" s="2" t="s">
        <v>5154</v>
      </c>
      <c r="N964" s="2"/>
      <c r="O964" s="2"/>
      <c r="P964" s="2" t="s">
        <v>5151</v>
      </c>
    </row>
    <row r="965" spans="1:16" ht="60">
      <c r="A965" s="14">
        <v>4256</v>
      </c>
      <c r="B965" s="2" t="s">
        <v>7864</v>
      </c>
      <c r="C965" s="1" t="s">
        <v>7865</v>
      </c>
      <c r="D965" s="3" t="s">
        <v>355</v>
      </c>
      <c r="E965" s="4">
        <v>41786</v>
      </c>
      <c r="F965" s="3" t="s">
        <v>15</v>
      </c>
      <c r="G965" s="4">
        <v>41786</v>
      </c>
      <c r="H965" s="3" t="s">
        <v>45</v>
      </c>
      <c r="I965" s="2" t="s">
        <v>13</v>
      </c>
      <c r="J965" s="2" t="s">
        <v>12</v>
      </c>
      <c r="K965" s="2" t="s">
        <v>268</v>
      </c>
      <c r="L965" s="19">
        <v>41786.777870370373</v>
      </c>
      <c r="M965" s="2" t="s">
        <v>5154</v>
      </c>
      <c r="N965" s="2"/>
      <c r="O965" s="2"/>
      <c r="P965" s="2" t="s">
        <v>5151</v>
      </c>
    </row>
    <row r="966" spans="1:16" ht="60">
      <c r="A966" s="14">
        <v>4255</v>
      </c>
      <c r="B966" s="2" t="s">
        <v>7866</v>
      </c>
      <c r="C966" s="1" t="s">
        <v>7867</v>
      </c>
      <c r="D966" s="3" t="s">
        <v>408</v>
      </c>
      <c r="E966" s="4">
        <v>41786</v>
      </c>
      <c r="F966" s="3" t="s">
        <v>15</v>
      </c>
      <c r="G966" s="4">
        <v>41786</v>
      </c>
      <c r="H966" s="3" t="s">
        <v>6733</v>
      </c>
      <c r="I966" s="2" t="s">
        <v>13</v>
      </c>
      <c r="J966" s="2" t="s">
        <v>12</v>
      </c>
      <c r="K966" s="2" t="s">
        <v>268</v>
      </c>
      <c r="L966" s="19">
        <v>41786.776203703703</v>
      </c>
      <c r="M966" s="2" t="s">
        <v>5154</v>
      </c>
      <c r="N966" s="2"/>
      <c r="O966" s="2"/>
      <c r="P966" s="2" t="s">
        <v>5151</v>
      </c>
    </row>
    <row r="967" spans="1:16" ht="30">
      <c r="A967" s="14">
        <v>4254</v>
      </c>
      <c r="B967" s="2" t="s">
        <v>7868</v>
      </c>
      <c r="C967" s="1" t="s">
        <v>7869</v>
      </c>
      <c r="D967" s="3" t="s">
        <v>1263</v>
      </c>
      <c r="E967" s="4">
        <v>41786</v>
      </c>
      <c r="F967" s="3" t="s">
        <v>15</v>
      </c>
      <c r="G967" s="4">
        <v>41786</v>
      </c>
      <c r="H967" s="3" t="s">
        <v>6733</v>
      </c>
      <c r="I967" s="2" t="s">
        <v>13</v>
      </c>
      <c r="J967" s="2" t="s">
        <v>12</v>
      </c>
      <c r="K967" s="2" t="s">
        <v>268</v>
      </c>
      <c r="L967" s="19">
        <v>41787.420254629629</v>
      </c>
      <c r="M967" s="2" t="s">
        <v>5154</v>
      </c>
      <c r="N967" s="2"/>
      <c r="O967" s="2"/>
      <c r="P967" s="2" t="s">
        <v>5151</v>
      </c>
    </row>
    <row r="968" spans="1:16" ht="60">
      <c r="A968" s="14">
        <v>4253</v>
      </c>
      <c r="B968" s="2" t="s">
        <v>7870</v>
      </c>
      <c r="C968" s="1" t="s">
        <v>7871</v>
      </c>
      <c r="D968" s="3" t="s">
        <v>26</v>
      </c>
      <c r="E968" s="4">
        <v>41786</v>
      </c>
      <c r="F968" s="3" t="s">
        <v>15</v>
      </c>
      <c r="G968" s="4">
        <v>41845</v>
      </c>
      <c r="H968" s="3" t="s">
        <v>69</v>
      </c>
      <c r="I968" s="2" t="s">
        <v>13</v>
      </c>
      <c r="J968" s="2" t="s">
        <v>12</v>
      </c>
      <c r="K968" s="2" t="s">
        <v>268</v>
      </c>
      <c r="L968" s="19">
        <v>41845.361006944448</v>
      </c>
      <c r="M968" s="2" t="s">
        <v>5154</v>
      </c>
      <c r="N968" s="2"/>
      <c r="O968" s="2" t="s">
        <v>5153</v>
      </c>
      <c r="P968" s="2" t="s">
        <v>5151</v>
      </c>
    </row>
    <row r="969" spans="1:16" ht="45">
      <c r="A969" s="14">
        <v>4252</v>
      </c>
      <c r="B969" s="2" t="s">
        <v>7854</v>
      </c>
      <c r="C969" s="1" t="s">
        <v>7872</v>
      </c>
      <c r="D969" s="3" t="s">
        <v>653</v>
      </c>
      <c r="E969" s="4">
        <v>41786</v>
      </c>
      <c r="F969" s="3" t="s">
        <v>15</v>
      </c>
      <c r="G969" s="4">
        <v>41786</v>
      </c>
      <c r="H969" s="3" t="s">
        <v>29</v>
      </c>
      <c r="I969" s="2" t="s">
        <v>13</v>
      </c>
      <c r="J969" s="2" t="s">
        <v>12</v>
      </c>
      <c r="K969" s="2" t="s">
        <v>268</v>
      </c>
      <c r="L969" s="19">
        <v>41786.464837962965</v>
      </c>
      <c r="M969" s="2" t="s">
        <v>5151</v>
      </c>
      <c r="N969" s="2"/>
      <c r="O969" s="2"/>
      <c r="P969" s="2" t="s">
        <v>5151</v>
      </c>
    </row>
    <row r="970" spans="1:16" ht="60">
      <c r="A970" s="14">
        <v>4251</v>
      </c>
      <c r="B970" s="2" t="s">
        <v>7873</v>
      </c>
      <c r="C970" s="1" t="s">
        <v>7874</v>
      </c>
      <c r="D970" s="3" t="s">
        <v>5175</v>
      </c>
      <c r="E970" s="4">
        <v>41786</v>
      </c>
      <c r="F970" s="3" t="s">
        <v>15</v>
      </c>
      <c r="G970" s="4">
        <v>41786</v>
      </c>
      <c r="H970" s="3" t="s">
        <v>45</v>
      </c>
      <c r="I970" s="2" t="s">
        <v>13</v>
      </c>
      <c r="J970" s="2" t="s">
        <v>12</v>
      </c>
      <c r="K970" s="2" t="s">
        <v>268</v>
      </c>
      <c r="L970" s="19">
        <v>41787.420381944445</v>
      </c>
      <c r="M970" s="2" t="s">
        <v>5151</v>
      </c>
      <c r="N970" s="2"/>
      <c r="O970" s="2"/>
      <c r="P970" s="2" t="s">
        <v>5151</v>
      </c>
    </row>
    <row r="971" spans="1:16" ht="45">
      <c r="A971" s="14">
        <v>4250</v>
      </c>
      <c r="B971" s="2" t="s">
        <v>7875</v>
      </c>
      <c r="C971" s="1" t="s">
        <v>7876</v>
      </c>
      <c r="D971" s="3" t="s">
        <v>32</v>
      </c>
      <c r="E971" s="4">
        <v>41785</v>
      </c>
      <c r="F971" s="3" t="s">
        <v>15</v>
      </c>
      <c r="G971" s="4">
        <v>41786</v>
      </c>
      <c r="H971" s="3" t="s">
        <v>16</v>
      </c>
      <c r="I971" s="2" t="s">
        <v>13</v>
      </c>
      <c r="J971" s="2" t="s">
        <v>12</v>
      </c>
      <c r="K971" s="2" t="s">
        <v>268</v>
      </c>
      <c r="L971" s="19">
        <v>41829.582800925928</v>
      </c>
      <c r="M971" s="2" t="s">
        <v>5151</v>
      </c>
      <c r="N971" s="2"/>
      <c r="O971" s="2"/>
      <c r="P971" s="2" t="s">
        <v>5154</v>
      </c>
    </row>
    <row r="972" spans="1:16" ht="60">
      <c r="A972" s="14">
        <v>4249</v>
      </c>
      <c r="B972" s="2" t="s">
        <v>7877</v>
      </c>
      <c r="C972" s="1" t="s">
        <v>7878</v>
      </c>
      <c r="D972" s="3" t="s">
        <v>6576</v>
      </c>
      <c r="E972" s="4">
        <v>41785</v>
      </c>
      <c r="F972" s="3" t="s">
        <v>15</v>
      </c>
      <c r="G972" s="4">
        <v>41785</v>
      </c>
      <c r="H972" s="3" t="s">
        <v>29</v>
      </c>
      <c r="I972" s="2" t="s">
        <v>13</v>
      </c>
      <c r="J972" s="2" t="s">
        <v>12</v>
      </c>
      <c r="K972" s="2" t="s">
        <v>268</v>
      </c>
      <c r="L972" s="19">
        <v>41786.400671296295</v>
      </c>
      <c r="M972" s="2" t="s">
        <v>5151</v>
      </c>
      <c r="N972" s="2"/>
      <c r="O972" s="2"/>
      <c r="P972" s="2" t="s">
        <v>5151</v>
      </c>
    </row>
    <row r="973" spans="1:16" ht="45">
      <c r="A973" s="14">
        <v>4248</v>
      </c>
      <c r="B973" s="2" t="s">
        <v>7879</v>
      </c>
      <c r="C973" s="1" t="s">
        <v>7880</v>
      </c>
      <c r="D973" s="3" t="s">
        <v>1002</v>
      </c>
      <c r="E973" s="4">
        <v>41785</v>
      </c>
      <c r="F973" s="3" t="s">
        <v>15</v>
      </c>
      <c r="G973" s="4">
        <v>41785</v>
      </c>
      <c r="H973" s="3" t="s">
        <v>40</v>
      </c>
      <c r="I973" s="2" t="s">
        <v>13</v>
      </c>
      <c r="J973" s="2" t="s">
        <v>12</v>
      </c>
      <c r="K973" s="2" t="s">
        <v>268</v>
      </c>
      <c r="L973" s="19">
        <v>41829.460590277777</v>
      </c>
      <c r="M973" s="2" t="s">
        <v>5151</v>
      </c>
      <c r="N973" s="2"/>
      <c r="O973" s="2"/>
      <c r="P973" s="2" t="s">
        <v>5151</v>
      </c>
    </row>
    <row r="974" spans="1:16" ht="165">
      <c r="A974" s="14">
        <v>4247</v>
      </c>
      <c r="B974" s="2" t="s">
        <v>7881</v>
      </c>
      <c r="C974" s="1" t="s">
        <v>7882</v>
      </c>
      <c r="D974" s="3" t="s">
        <v>7530</v>
      </c>
      <c r="E974" s="4">
        <v>41785</v>
      </c>
      <c r="F974" s="3" t="s">
        <v>15</v>
      </c>
      <c r="G974" s="4">
        <v>41785</v>
      </c>
      <c r="H974" s="3" t="s">
        <v>29</v>
      </c>
      <c r="I974" s="2" t="s">
        <v>13</v>
      </c>
      <c r="J974" s="2" t="s">
        <v>12</v>
      </c>
      <c r="K974" s="2" t="s">
        <v>268</v>
      </c>
      <c r="L974" s="19">
        <v>41793.466273148151</v>
      </c>
      <c r="M974" s="2" t="s">
        <v>5154</v>
      </c>
      <c r="N974" s="2"/>
      <c r="O974" s="2"/>
      <c r="P974" s="2" t="s">
        <v>5151</v>
      </c>
    </row>
    <row r="975" spans="1:16" ht="45">
      <c r="A975" s="14">
        <v>4246</v>
      </c>
      <c r="B975" s="2" t="s">
        <v>7883</v>
      </c>
      <c r="C975" s="1" t="s">
        <v>7884</v>
      </c>
      <c r="D975" s="3" t="s">
        <v>1365</v>
      </c>
      <c r="E975" s="4">
        <v>41785</v>
      </c>
      <c r="F975" s="3" t="s">
        <v>15</v>
      </c>
      <c r="G975" s="4">
        <v>41785</v>
      </c>
      <c r="H975" s="3" t="s">
        <v>40</v>
      </c>
      <c r="I975" s="2" t="s">
        <v>13</v>
      </c>
      <c r="J975" s="2" t="s">
        <v>12</v>
      </c>
      <c r="K975" s="2" t="s">
        <v>268</v>
      </c>
      <c r="L975" s="19">
        <v>41786.400856481479</v>
      </c>
      <c r="M975" s="2" t="s">
        <v>5154</v>
      </c>
      <c r="N975" s="2"/>
      <c r="O975" s="2"/>
      <c r="P975" s="2" t="s">
        <v>5151</v>
      </c>
    </row>
    <row r="976" spans="1:16">
      <c r="A976" s="14">
        <v>4245</v>
      </c>
      <c r="B976" s="2" t="s">
        <v>7885</v>
      </c>
      <c r="C976" s="1" t="s">
        <v>7887</v>
      </c>
      <c r="D976" s="3" t="s">
        <v>7886</v>
      </c>
      <c r="E976" s="4">
        <v>41785</v>
      </c>
      <c r="F976" s="3" t="s">
        <v>15</v>
      </c>
      <c r="G976" s="4">
        <v>41785</v>
      </c>
      <c r="H976" s="3" t="s">
        <v>40</v>
      </c>
      <c r="I976" s="2" t="s">
        <v>13</v>
      </c>
      <c r="J976" s="2" t="s">
        <v>12</v>
      </c>
      <c r="K976" s="2" t="s">
        <v>268</v>
      </c>
      <c r="L976" s="19">
        <v>41785.680277777778</v>
      </c>
      <c r="M976" s="2" t="s">
        <v>5151</v>
      </c>
      <c r="N976" s="2"/>
      <c r="O976" s="2"/>
      <c r="P976" s="2" t="s">
        <v>5151</v>
      </c>
    </row>
    <row r="977" spans="1:16" ht="60">
      <c r="A977" s="14">
        <v>4244</v>
      </c>
      <c r="B977" s="2" t="s">
        <v>2929</v>
      </c>
      <c r="C977" s="1" t="s">
        <v>7888</v>
      </c>
      <c r="D977" s="3" t="s">
        <v>3387</v>
      </c>
      <c r="E977" s="4">
        <v>41785</v>
      </c>
      <c r="F977" s="3" t="s">
        <v>15</v>
      </c>
      <c r="G977" s="4">
        <v>41785</v>
      </c>
      <c r="H977" s="3" t="s">
        <v>6735</v>
      </c>
      <c r="I977" s="2" t="s">
        <v>13</v>
      </c>
      <c r="J977" s="2" t="s">
        <v>12</v>
      </c>
      <c r="K977" s="2" t="s">
        <v>268</v>
      </c>
      <c r="L977" s="19">
        <v>41785.65697916667</v>
      </c>
      <c r="M977" s="2" t="s">
        <v>5151</v>
      </c>
      <c r="N977" s="2"/>
      <c r="O977" s="2"/>
      <c r="P977" s="2" t="s">
        <v>5151</v>
      </c>
    </row>
    <row r="978" spans="1:16" ht="45">
      <c r="A978" s="14">
        <v>4243</v>
      </c>
      <c r="B978" s="2" t="s">
        <v>7889</v>
      </c>
      <c r="C978" s="1" t="s">
        <v>7890</v>
      </c>
      <c r="D978" s="3" t="s">
        <v>408</v>
      </c>
      <c r="E978" s="4">
        <v>41785</v>
      </c>
      <c r="F978" s="3" t="s">
        <v>15</v>
      </c>
      <c r="G978" s="4">
        <v>41785</v>
      </c>
      <c r="H978" s="3" t="s">
        <v>29</v>
      </c>
      <c r="I978" s="2" t="s">
        <v>13</v>
      </c>
      <c r="J978" s="2" t="s">
        <v>12</v>
      </c>
      <c r="K978" s="2" t="s">
        <v>268</v>
      </c>
      <c r="L978" s="19">
        <v>41785.661064814813</v>
      </c>
      <c r="M978" s="2" t="s">
        <v>5154</v>
      </c>
      <c r="N978" s="2"/>
      <c r="O978" s="2"/>
      <c r="P978" s="2" t="s">
        <v>5151</v>
      </c>
    </row>
    <row r="979" spans="1:16" ht="90">
      <c r="A979" s="14">
        <v>4242</v>
      </c>
      <c r="B979" s="2" t="s">
        <v>7891</v>
      </c>
      <c r="C979" s="1" t="s">
        <v>7892</v>
      </c>
      <c r="D979" s="3" t="s">
        <v>2031</v>
      </c>
      <c r="E979" s="4">
        <v>41785</v>
      </c>
      <c r="F979" s="3" t="s">
        <v>15</v>
      </c>
      <c r="G979" s="4">
        <v>41785</v>
      </c>
      <c r="H979" s="3" t="s">
        <v>42</v>
      </c>
      <c r="I979" s="2" t="s">
        <v>13</v>
      </c>
      <c r="J979" s="2" t="s">
        <v>12</v>
      </c>
      <c r="K979" s="2" t="s">
        <v>268</v>
      </c>
      <c r="L979" s="19">
        <v>41785.494456018518</v>
      </c>
      <c r="M979" s="2" t="s">
        <v>5154</v>
      </c>
      <c r="N979" s="2"/>
      <c r="O979" s="2"/>
      <c r="P979" s="2" t="s">
        <v>5151</v>
      </c>
    </row>
    <row r="980" spans="1:16" ht="60">
      <c r="A980" s="14">
        <v>4241</v>
      </c>
      <c r="B980" s="2" t="s">
        <v>7893</v>
      </c>
      <c r="C980" s="1" t="s">
        <v>7894</v>
      </c>
      <c r="D980" s="3" t="s">
        <v>408</v>
      </c>
      <c r="E980" s="4">
        <v>41785</v>
      </c>
      <c r="F980" s="3" t="s">
        <v>15</v>
      </c>
      <c r="G980" s="4">
        <v>41785</v>
      </c>
      <c r="H980" s="3" t="s">
        <v>29</v>
      </c>
      <c r="I980" s="2" t="s">
        <v>13</v>
      </c>
      <c r="J980" s="2" t="s">
        <v>12</v>
      </c>
      <c r="K980" s="2" t="s">
        <v>268</v>
      </c>
      <c r="L980" s="19">
        <v>41785.494166666664</v>
      </c>
      <c r="M980" s="2" t="s">
        <v>5154</v>
      </c>
      <c r="N980" s="2"/>
      <c r="O980" s="2"/>
      <c r="P980" s="2" t="s">
        <v>5151</v>
      </c>
    </row>
    <row r="981" spans="1:16" ht="105">
      <c r="A981" s="14">
        <v>4240</v>
      </c>
      <c r="B981" s="2" t="s">
        <v>7895</v>
      </c>
      <c r="C981" s="1" t="s">
        <v>7896</v>
      </c>
      <c r="D981" s="3" t="s">
        <v>149</v>
      </c>
      <c r="E981" s="4">
        <v>41785</v>
      </c>
      <c r="F981" s="3" t="s">
        <v>15</v>
      </c>
      <c r="G981" s="4">
        <v>41785</v>
      </c>
      <c r="H981" s="3" t="s">
        <v>51</v>
      </c>
      <c r="I981" s="2" t="s">
        <v>13</v>
      </c>
      <c r="J981" s="2" t="s">
        <v>12</v>
      </c>
      <c r="K981" s="2" t="s">
        <v>268</v>
      </c>
      <c r="L981" s="19">
        <v>41786.401053240741</v>
      </c>
      <c r="M981" s="2" t="s">
        <v>5154</v>
      </c>
      <c r="N981" s="2"/>
      <c r="O981" s="2"/>
      <c r="P981" s="2" t="s">
        <v>5151</v>
      </c>
    </row>
    <row r="982" spans="1:16">
      <c r="A982" s="14">
        <v>4239</v>
      </c>
      <c r="B982" s="2" t="s">
        <v>7897</v>
      </c>
      <c r="C982" s="1" t="s">
        <v>7898</v>
      </c>
      <c r="D982" s="3" t="s">
        <v>3768</v>
      </c>
      <c r="E982" s="4">
        <v>41785</v>
      </c>
      <c r="F982" s="3" t="s">
        <v>15</v>
      </c>
      <c r="G982" s="4">
        <v>41785</v>
      </c>
      <c r="H982" s="3" t="s">
        <v>40</v>
      </c>
      <c r="I982" s="2" t="s">
        <v>13</v>
      </c>
      <c r="J982" s="2" t="s">
        <v>12</v>
      </c>
      <c r="K982" s="2" t="s">
        <v>268</v>
      </c>
      <c r="L982" s="19">
        <v>41785.480312500003</v>
      </c>
      <c r="M982" s="2" t="s">
        <v>5151</v>
      </c>
      <c r="N982" s="2"/>
      <c r="O982" s="2"/>
      <c r="P982" s="2" t="s">
        <v>5154</v>
      </c>
    </row>
    <row r="983" spans="1:16" ht="45">
      <c r="A983" s="14">
        <v>4238</v>
      </c>
      <c r="B983" s="2" t="s">
        <v>4498</v>
      </c>
      <c r="C983" s="1" t="s">
        <v>7899</v>
      </c>
      <c r="D983" s="3" t="s">
        <v>192</v>
      </c>
      <c r="E983" s="4">
        <v>41782</v>
      </c>
      <c r="F983" s="3" t="s">
        <v>15</v>
      </c>
      <c r="G983" s="4">
        <v>41785</v>
      </c>
      <c r="H983" s="3" t="s">
        <v>42</v>
      </c>
      <c r="I983" s="2" t="s">
        <v>13</v>
      </c>
      <c r="J983" s="2" t="s">
        <v>12</v>
      </c>
      <c r="K983" s="2" t="s">
        <v>268</v>
      </c>
      <c r="L983" s="19">
        <v>41785.446516203701</v>
      </c>
      <c r="M983" s="2" t="s">
        <v>5154</v>
      </c>
      <c r="N983" s="2"/>
      <c r="O983" s="2"/>
      <c r="P983" s="2" t="s">
        <v>5151</v>
      </c>
    </row>
    <row r="984" spans="1:16">
      <c r="A984" s="14">
        <v>4237</v>
      </c>
      <c r="B984" s="2" t="s">
        <v>406</v>
      </c>
      <c r="C984" s="1" t="s">
        <v>7900</v>
      </c>
      <c r="D984" s="3" t="s">
        <v>2915</v>
      </c>
      <c r="E984" s="4">
        <v>41785</v>
      </c>
      <c r="F984" s="3" t="s">
        <v>15</v>
      </c>
      <c r="G984" s="4">
        <v>41785</v>
      </c>
      <c r="H984" s="3" t="s">
        <v>40</v>
      </c>
      <c r="I984" s="2" t="s">
        <v>13</v>
      </c>
      <c r="J984" s="2" t="s">
        <v>12</v>
      </c>
      <c r="K984" s="2" t="s">
        <v>268</v>
      </c>
      <c r="L984" s="19">
        <v>41785.417245370372</v>
      </c>
      <c r="M984" s="2" t="s">
        <v>5154</v>
      </c>
      <c r="N984" s="2"/>
      <c r="O984" s="2"/>
      <c r="P984" s="2" t="s">
        <v>5151</v>
      </c>
    </row>
    <row r="985" spans="1:16">
      <c r="A985" s="14">
        <v>4236</v>
      </c>
      <c r="B985" s="2" t="s">
        <v>5933</v>
      </c>
      <c r="C985" s="1" t="s">
        <v>7902</v>
      </c>
      <c r="D985" s="3" t="s">
        <v>7901</v>
      </c>
      <c r="E985" s="4">
        <v>41785</v>
      </c>
      <c r="F985" s="3" t="s">
        <v>15</v>
      </c>
      <c r="G985" s="4">
        <v>41785</v>
      </c>
      <c r="H985" s="3" t="s">
        <v>40</v>
      </c>
      <c r="I985" s="2" t="s">
        <v>13</v>
      </c>
      <c r="J985" s="2" t="s">
        <v>12</v>
      </c>
      <c r="K985" s="2" t="s">
        <v>268</v>
      </c>
      <c r="L985" s="19">
        <v>41785.416377314818</v>
      </c>
      <c r="M985" s="2" t="s">
        <v>5154</v>
      </c>
      <c r="N985" s="2"/>
      <c r="O985" s="2"/>
      <c r="P985" s="2" t="s">
        <v>5151</v>
      </c>
    </row>
    <row r="986" spans="1:16">
      <c r="A986" s="14">
        <v>4235</v>
      </c>
      <c r="B986" s="2" t="s">
        <v>4397</v>
      </c>
      <c r="C986" s="1" t="s">
        <v>7903</v>
      </c>
      <c r="D986" s="3" t="s">
        <v>26</v>
      </c>
      <c r="E986" s="4">
        <v>41782</v>
      </c>
      <c r="F986" s="3" t="s">
        <v>15</v>
      </c>
      <c r="G986" s="4">
        <v>41782</v>
      </c>
      <c r="H986" s="3" t="s">
        <v>40</v>
      </c>
      <c r="I986" s="2" t="s">
        <v>13</v>
      </c>
      <c r="J986" s="2" t="s">
        <v>12</v>
      </c>
      <c r="K986" s="2" t="s">
        <v>268</v>
      </c>
      <c r="L986" s="19">
        <v>41782.512013888889</v>
      </c>
      <c r="M986" s="2" t="s">
        <v>5151</v>
      </c>
      <c r="N986" s="2"/>
      <c r="O986" s="2"/>
      <c r="P986" s="2" t="s">
        <v>5151</v>
      </c>
    </row>
    <row r="987" spans="1:16">
      <c r="A987" s="14">
        <v>4234</v>
      </c>
      <c r="B987" s="2" t="s">
        <v>4196</v>
      </c>
      <c r="C987" s="1" t="s">
        <v>7904</v>
      </c>
      <c r="D987" s="3" t="s">
        <v>95</v>
      </c>
      <c r="E987" s="4">
        <v>41782</v>
      </c>
      <c r="F987" s="3" t="s">
        <v>15</v>
      </c>
      <c r="G987" s="4">
        <v>41782</v>
      </c>
      <c r="H987" s="3" t="s">
        <v>40</v>
      </c>
      <c r="I987" s="2" t="s">
        <v>13</v>
      </c>
      <c r="J987" s="2" t="s">
        <v>12</v>
      </c>
      <c r="K987" s="2" t="s">
        <v>268</v>
      </c>
      <c r="L987" s="19">
        <v>41782.509421296294</v>
      </c>
      <c r="M987" s="2" t="s">
        <v>5154</v>
      </c>
      <c r="N987" s="2"/>
      <c r="O987" s="2"/>
      <c r="P987" s="2" t="s">
        <v>5151</v>
      </c>
    </row>
    <row r="988" spans="1:16" ht="30">
      <c r="A988" s="14">
        <v>4233</v>
      </c>
      <c r="B988" s="2" t="s">
        <v>7905</v>
      </c>
      <c r="C988" s="1" t="s">
        <v>7906</v>
      </c>
      <c r="D988" s="3" t="s">
        <v>98</v>
      </c>
      <c r="E988" s="4">
        <v>41781</v>
      </c>
      <c r="F988" s="3" t="s">
        <v>15</v>
      </c>
      <c r="G988" s="4">
        <v>41781</v>
      </c>
      <c r="H988" s="3" t="s">
        <v>55</v>
      </c>
      <c r="I988" s="2" t="s">
        <v>13</v>
      </c>
      <c r="J988" s="2" t="s">
        <v>12</v>
      </c>
      <c r="K988" s="2" t="s">
        <v>268</v>
      </c>
      <c r="L988" s="19">
        <v>41786.781701388885</v>
      </c>
      <c r="M988" s="2" t="s">
        <v>5154</v>
      </c>
      <c r="N988" s="2"/>
      <c r="O988" s="2"/>
      <c r="P988" s="2" t="s">
        <v>5151</v>
      </c>
    </row>
    <row r="989" spans="1:16">
      <c r="A989" s="14">
        <v>4232</v>
      </c>
      <c r="B989" s="2" t="s">
        <v>5413</v>
      </c>
      <c r="C989" s="1" t="s">
        <v>7907</v>
      </c>
      <c r="D989" s="3" t="s">
        <v>349</v>
      </c>
      <c r="E989" s="4">
        <v>41781</v>
      </c>
      <c r="F989" s="3" t="s">
        <v>15</v>
      </c>
      <c r="G989" s="4">
        <v>41781</v>
      </c>
      <c r="H989" s="3" t="s">
        <v>40</v>
      </c>
      <c r="I989" s="2" t="s">
        <v>13</v>
      </c>
      <c r="J989" s="2" t="s">
        <v>12</v>
      </c>
      <c r="K989" s="2" t="s">
        <v>268</v>
      </c>
      <c r="L989" s="19">
        <v>41781.686203703706</v>
      </c>
      <c r="M989" s="2" t="s">
        <v>5151</v>
      </c>
      <c r="N989" s="2"/>
      <c r="O989" s="2"/>
      <c r="P989" s="2" t="s">
        <v>5154</v>
      </c>
    </row>
    <row r="990" spans="1:16">
      <c r="A990" s="14">
        <v>4231</v>
      </c>
      <c r="B990" s="2" t="s">
        <v>7908</v>
      </c>
      <c r="C990" s="1" t="s">
        <v>7909</v>
      </c>
      <c r="D990" s="3" t="s">
        <v>2073</v>
      </c>
      <c r="E990" s="4">
        <v>41781</v>
      </c>
      <c r="F990" s="3" t="s">
        <v>15</v>
      </c>
      <c r="G990" s="4">
        <v>41781</v>
      </c>
      <c r="H990" s="3" t="s">
        <v>40</v>
      </c>
      <c r="I990" s="2" t="s">
        <v>13</v>
      </c>
      <c r="J990" s="2" t="s">
        <v>12</v>
      </c>
      <c r="K990" s="2" t="s">
        <v>268</v>
      </c>
      <c r="L990" s="19">
        <v>41781.633634259262</v>
      </c>
      <c r="M990" s="2" t="s">
        <v>5154</v>
      </c>
      <c r="N990" s="2"/>
      <c r="O990" s="2"/>
      <c r="P990" s="2" t="s">
        <v>5151</v>
      </c>
    </row>
    <row r="991" spans="1:16">
      <c r="A991" s="14">
        <v>4230</v>
      </c>
      <c r="B991" s="2" t="s">
        <v>4196</v>
      </c>
      <c r="C991" s="1" t="s">
        <v>7910</v>
      </c>
      <c r="D991" s="3" t="s">
        <v>6406</v>
      </c>
      <c r="E991" s="4">
        <v>41781</v>
      </c>
      <c r="F991" s="3" t="s">
        <v>15</v>
      </c>
      <c r="G991" s="4">
        <v>41781</v>
      </c>
      <c r="H991" s="3" t="s">
        <v>40</v>
      </c>
      <c r="I991" s="2" t="s">
        <v>13</v>
      </c>
      <c r="J991" s="2" t="s">
        <v>12</v>
      </c>
      <c r="K991" s="2" t="s">
        <v>268</v>
      </c>
      <c r="L991" s="19">
        <v>41781.56962962963</v>
      </c>
      <c r="M991" s="2" t="s">
        <v>5154</v>
      </c>
      <c r="N991" s="2"/>
      <c r="O991" s="2"/>
      <c r="P991" s="2" t="s">
        <v>5151</v>
      </c>
    </row>
    <row r="992" spans="1:16" ht="30">
      <c r="A992" s="14">
        <v>4229</v>
      </c>
      <c r="B992" s="2" t="s">
        <v>7911</v>
      </c>
      <c r="C992" s="1" t="s">
        <v>7912</v>
      </c>
      <c r="D992" s="3" t="s">
        <v>84</v>
      </c>
      <c r="E992" s="4">
        <v>41781</v>
      </c>
      <c r="F992" s="3" t="s">
        <v>15</v>
      </c>
      <c r="G992" s="4">
        <v>41781</v>
      </c>
      <c r="H992" s="3" t="s">
        <v>40</v>
      </c>
      <c r="I992" s="2" t="s">
        <v>13</v>
      </c>
      <c r="J992" s="2" t="s">
        <v>12</v>
      </c>
      <c r="K992" s="2" t="s">
        <v>268</v>
      </c>
      <c r="L992" s="19">
        <v>41781.565208333333</v>
      </c>
      <c r="M992" s="2" t="s">
        <v>5154</v>
      </c>
      <c r="N992" s="2"/>
      <c r="O992" s="2"/>
      <c r="P992" s="2" t="s">
        <v>5151</v>
      </c>
    </row>
    <row r="993" spans="1:16" ht="45">
      <c r="A993" s="14">
        <v>4228</v>
      </c>
      <c r="B993" s="2" t="s">
        <v>7858</v>
      </c>
      <c r="C993" s="1" t="s">
        <v>7913</v>
      </c>
      <c r="D993" s="3" t="s">
        <v>84</v>
      </c>
      <c r="E993" s="4">
        <v>41781</v>
      </c>
      <c r="F993" s="3" t="s">
        <v>15</v>
      </c>
      <c r="G993" s="4">
        <v>41781</v>
      </c>
      <c r="H993" s="3" t="s">
        <v>40</v>
      </c>
      <c r="I993" s="2" t="s">
        <v>13</v>
      </c>
      <c r="J993" s="2" t="s">
        <v>12</v>
      </c>
      <c r="K993" s="2" t="s">
        <v>268</v>
      </c>
      <c r="L993" s="19">
        <v>41785.661180555559</v>
      </c>
      <c r="M993" s="2" t="s">
        <v>5154</v>
      </c>
      <c r="N993" s="2"/>
      <c r="O993" s="2"/>
      <c r="P993" s="2" t="s">
        <v>5151</v>
      </c>
    </row>
    <row r="994" spans="1:16" ht="45">
      <c r="A994" s="14">
        <v>4227</v>
      </c>
      <c r="B994" s="2" t="s">
        <v>7627</v>
      </c>
      <c r="C994" s="1" t="s">
        <v>7628</v>
      </c>
      <c r="D994" s="3" t="s">
        <v>411</v>
      </c>
      <c r="E994" s="4">
        <v>41779</v>
      </c>
      <c r="F994" s="3" t="s">
        <v>15</v>
      </c>
      <c r="G994" s="4">
        <v>41779</v>
      </c>
      <c r="H994" s="3" t="s">
        <v>6735</v>
      </c>
      <c r="I994" s="2" t="s">
        <v>13</v>
      </c>
      <c r="J994" s="2" t="s">
        <v>12</v>
      </c>
      <c r="K994" s="2" t="s">
        <v>268</v>
      </c>
      <c r="L994" s="19">
        <v>41779.662291666667</v>
      </c>
      <c r="M994" s="2" t="s">
        <v>5154</v>
      </c>
      <c r="N994" s="2"/>
      <c r="O994" s="2"/>
      <c r="P994" s="2" t="s">
        <v>5151</v>
      </c>
    </row>
    <row r="995" spans="1:16" ht="60">
      <c r="A995" s="14">
        <v>4226</v>
      </c>
      <c r="B995" s="2" t="s">
        <v>7629</v>
      </c>
      <c r="C995" s="1" t="s">
        <v>7630</v>
      </c>
      <c r="D995" s="3" t="s">
        <v>5175</v>
      </c>
      <c r="E995" s="4">
        <v>41779</v>
      </c>
      <c r="F995" s="3" t="s">
        <v>15</v>
      </c>
      <c r="G995" s="4">
        <v>41779</v>
      </c>
      <c r="H995" s="3" t="s">
        <v>45</v>
      </c>
      <c r="I995" s="2" t="s">
        <v>13</v>
      </c>
      <c r="J995" s="2" t="s">
        <v>12</v>
      </c>
      <c r="K995" s="2" t="s">
        <v>268</v>
      </c>
      <c r="L995" s="19">
        <v>41781.523587962962</v>
      </c>
      <c r="M995" s="2" t="s">
        <v>5154</v>
      </c>
      <c r="N995" s="2"/>
      <c r="O995" s="2"/>
      <c r="P995" s="2" t="s">
        <v>5151</v>
      </c>
    </row>
    <row r="996" spans="1:16" ht="45">
      <c r="A996" s="14">
        <v>4225</v>
      </c>
      <c r="B996" s="2" t="s">
        <v>7631</v>
      </c>
      <c r="C996" s="1" t="s">
        <v>7632</v>
      </c>
      <c r="D996" s="3" t="s">
        <v>488</v>
      </c>
      <c r="E996" s="4">
        <v>41779</v>
      </c>
      <c r="F996" s="3" t="s">
        <v>15</v>
      </c>
      <c r="G996" s="4">
        <v>41779</v>
      </c>
      <c r="H996" s="3" t="s">
        <v>19</v>
      </c>
      <c r="I996" s="2" t="s">
        <v>13</v>
      </c>
      <c r="J996" s="2" t="s">
        <v>12</v>
      </c>
      <c r="K996" s="2" t="s">
        <v>268</v>
      </c>
      <c r="L996" s="19">
        <v>41779.641192129631</v>
      </c>
      <c r="M996" s="2" t="s">
        <v>5154</v>
      </c>
      <c r="N996" s="2"/>
      <c r="O996" s="2"/>
      <c r="P996" s="2" t="s">
        <v>5151</v>
      </c>
    </row>
    <row r="997" spans="1:16">
      <c r="A997" s="14">
        <v>4224</v>
      </c>
      <c r="B997" s="2" t="s">
        <v>7633</v>
      </c>
      <c r="C997" s="1" t="s">
        <v>2147</v>
      </c>
      <c r="D997" s="3" t="s">
        <v>2147</v>
      </c>
      <c r="E997" s="4">
        <v>41778</v>
      </c>
      <c r="F997" s="3" t="s">
        <v>15</v>
      </c>
      <c r="G997" s="4">
        <v>41779</v>
      </c>
      <c r="H997" s="3" t="s">
        <v>42</v>
      </c>
      <c r="I997" s="2" t="s">
        <v>13</v>
      </c>
      <c r="J997" s="2" t="s">
        <v>12</v>
      </c>
      <c r="K997" s="2" t="s">
        <v>268</v>
      </c>
      <c r="L997" s="19">
        <v>41779.631516203706</v>
      </c>
      <c r="M997" s="2" t="s">
        <v>5154</v>
      </c>
      <c r="N997" s="2"/>
      <c r="O997" s="2"/>
      <c r="P997" s="2" t="s">
        <v>5151</v>
      </c>
    </row>
    <row r="998" spans="1:16" ht="75">
      <c r="A998" s="14">
        <v>4223</v>
      </c>
      <c r="B998" s="2" t="s">
        <v>7634</v>
      </c>
      <c r="C998" s="1" t="s">
        <v>7635</v>
      </c>
      <c r="D998" s="3" t="s">
        <v>3514</v>
      </c>
      <c r="E998" s="4">
        <v>41779</v>
      </c>
      <c r="F998" s="3" t="s">
        <v>15</v>
      </c>
      <c r="G998" s="4">
        <v>41779</v>
      </c>
      <c r="H998" s="3" t="s">
        <v>29</v>
      </c>
      <c r="I998" s="2" t="s">
        <v>13</v>
      </c>
      <c r="J998" s="2" t="s">
        <v>12</v>
      </c>
      <c r="K998" s="2" t="s">
        <v>268</v>
      </c>
      <c r="L998" s="19">
        <v>41785.703263888892</v>
      </c>
      <c r="M998" s="2" t="s">
        <v>5154</v>
      </c>
      <c r="N998" s="2"/>
      <c r="O998" s="2"/>
      <c r="P998" s="2" t="s">
        <v>5151</v>
      </c>
    </row>
    <row r="999" spans="1:16" ht="60">
      <c r="A999" s="14">
        <v>4222</v>
      </c>
      <c r="B999" s="2" t="s">
        <v>5144</v>
      </c>
      <c r="C999" s="1" t="s">
        <v>7636</v>
      </c>
      <c r="D999" s="3" t="s">
        <v>2701</v>
      </c>
      <c r="E999" s="4">
        <v>41779</v>
      </c>
      <c r="F999" s="3" t="s">
        <v>15</v>
      </c>
      <c r="G999" s="4">
        <v>41779</v>
      </c>
      <c r="H999" s="3" t="s">
        <v>40</v>
      </c>
      <c r="I999" s="2" t="s">
        <v>13</v>
      </c>
      <c r="J999" s="2" t="s">
        <v>12</v>
      </c>
      <c r="K999" s="2" t="s">
        <v>268</v>
      </c>
      <c r="L999" s="19">
        <v>41779.624305555553</v>
      </c>
      <c r="M999" s="2" t="s">
        <v>5154</v>
      </c>
      <c r="N999" s="2"/>
      <c r="O999" s="2"/>
      <c r="P999" s="2" t="s">
        <v>5151</v>
      </c>
    </row>
    <row r="1000" spans="1:16" ht="60">
      <c r="A1000" s="14">
        <v>4221</v>
      </c>
      <c r="B1000" s="2" t="s">
        <v>7637</v>
      </c>
      <c r="C1000" s="1" t="s">
        <v>7638</v>
      </c>
      <c r="D1000" s="3" t="s">
        <v>586</v>
      </c>
      <c r="E1000" s="4">
        <v>41779</v>
      </c>
      <c r="F1000" s="3" t="s">
        <v>15</v>
      </c>
      <c r="G1000" s="4">
        <v>41779</v>
      </c>
      <c r="H1000" s="3" t="s">
        <v>45</v>
      </c>
      <c r="I1000" s="2" t="s">
        <v>13</v>
      </c>
      <c r="J1000" s="2" t="s">
        <v>12</v>
      </c>
      <c r="K1000" s="2" t="s">
        <v>268</v>
      </c>
      <c r="L1000" s="19">
        <v>41779.624664351853</v>
      </c>
      <c r="M1000" s="2" t="s">
        <v>5154</v>
      </c>
      <c r="N1000" s="2"/>
      <c r="O1000" s="2"/>
      <c r="P1000" s="2" t="s">
        <v>5151</v>
      </c>
    </row>
    <row r="1001" spans="1:16" ht="105">
      <c r="A1001" s="14">
        <v>4220</v>
      </c>
      <c r="B1001" s="2" t="s">
        <v>7639</v>
      </c>
      <c r="C1001" s="1" t="s">
        <v>7640</v>
      </c>
      <c r="D1001" s="3" t="s">
        <v>179</v>
      </c>
      <c r="E1001" s="4">
        <v>41779</v>
      </c>
      <c r="F1001" s="3" t="s">
        <v>15</v>
      </c>
      <c r="G1001" s="4">
        <v>41779</v>
      </c>
      <c r="H1001" s="3" t="s">
        <v>40</v>
      </c>
      <c r="I1001" s="2" t="s">
        <v>13</v>
      </c>
      <c r="J1001" s="2" t="s">
        <v>12</v>
      </c>
      <c r="K1001" s="2" t="s">
        <v>268</v>
      </c>
      <c r="L1001" s="19">
        <v>41785.426840277774</v>
      </c>
      <c r="M1001" s="2" t="s">
        <v>5151</v>
      </c>
      <c r="N1001" s="2"/>
      <c r="O1001" s="2"/>
      <c r="P1001" s="2" t="s">
        <v>5151</v>
      </c>
    </row>
    <row r="1002" spans="1:16" ht="45">
      <c r="A1002" s="14">
        <v>4219</v>
      </c>
      <c r="B1002" s="2" t="s">
        <v>7641</v>
      </c>
      <c r="C1002" s="1" t="s">
        <v>7642</v>
      </c>
      <c r="D1002" s="3" t="s">
        <v>173</v>
      </c>
      <c r="E1002" s="4">
        <v>41778</v>
      </c>
      <c r="F1002" s="3" t="s">
        <v>15</v>
      </c>
      <c r="G1002" s="4">
        <v>41778</v>
      </c>
      <c r="H1002" s="3" t="s">
        <v>29</v>
      </c>
      <c r="I1002" s="2" t="s">
        <v>13</v>
      </c>
      <c r="J1002" s="2" t="s">
        <v>12</v>
      </c>
      <c r="K1002" s="2" t="s">
        <v>268</v>
      </c>
      <c r="L1002" s="19">
        <v>41785.66134259259</v>
      </c>
      <c r="M1002" s="2" t="s">
        <v>5154</v>
      </c>
      <c r="N1002" s="2"/>
      <c r="O1002" s="2"/>
      <c r="P1002" s="2" t="s">
        <v>5151</v>
      </c>
    </row>
    <row r="1003" spans="1:16" ht="30">
      <c r="A1003" s="14">
        <v>4218</v>
      </c>
      <c r="B1003" s="2" t="s">
        <v>7643</v>
      </c>
      <c r="C1003" s="1" t="s">
        <v>7644</v>
      </c>
      <c r="D1003" s="3" t="s">
        <v>84</v>
      </c>
      <c r="E1003" s="4">
        <v>41778</v>
      </c>
      <c r="F1003" s="3" t="s">
        <v>15</v>
      </c>
      <c r="G1003" s="4">
        <v>41778</v>
      </c>
      <c r="H1003" s="3" t="s">
        <v>40</v>
      </c>
      <c r="I1003" s="2" t="s">
        <v>13</v>
      </c>
      <c r="J1003" s="2" t="s">
        <v>12</v>
      </c>
      <c r="K1003" s="2" t="s">
        <v>268</v>
      </c>
      <c r="L1003" s="19">
        <v>41779.422152777777</v>
      </c>
      <c r="M1003" s="2" t="s">
        <v>5154</v>
      </c>
      <c r="N1003" s="2"/>
      <c r="O1003" s="2"/>
      <c r="P1003" s="2" t="s">
        <v>5151</v>
      </c>
    </row>
    <row r="1004" spans="1:16" ht="45">
      <c r="A1004" s="14">
        <v>4217</v>
      </c>
      <c r="B1004" s="2" t="s">
        <v>5987</v>
      </c>
      <c r="C1004" s="1" t="s">
        <v>7645</v>
      </c>
      <c r="D1004" s="3" t="s">
        <v>5175</v>
      </c>
      <c r="E1004" s="4">
        <v>41778</v>
      </c>
      <c r="F1004" s="3" t="s">
        <v>15</v>
      </c>
      <c r="G1004" s="4">
        <v>41778</v>
      </c>
      <c r="H1004" s="3" t="s">
        <v>16</v>
      </c>
      <c r="I1004" s="2" t="s">
        <v>13</v>
      </c>
      <c r="J1004" s="2" t="s">
        <v>12</v>
      </c>
      <c r="K1004" s="2" t="s">
        <v>268</v>
      </c>
      <c r="L1004" s="19">
        <v>41785.661458333336</v>
      </c>
      <c r="M1004" s="2" t="s">
        <v>5154</v>
      </c>
      <c r="N1004" s="2"/>
      <c r="O1004" s="2"/>
      <c r="P1004" s="2" t="s">
        <v>5151</v>
      </c>
    </row>
    <row r="1005" spans="1:16" ht="45">
      <c r="A1005" s="14">
        <v>4216</v>
      </c>
      <c r="B1005" s="2" t="s">
        <v>7646</v>
      </c>
      <c r="C1005" s="1" t="s">
        <v>7647</v>
      </c>
      <c r="D1005" s="3" t="s">
        <v>6344</v>
      </c>
      <c r="E1005" s="4">
        <v>41778</v>
      </c>
      <c r="F1005" s="3" t="s">
        <v>15</v>
      </c>
      <c r="G1005" s="4">
        <v>41778</v>
      </c>
      <c r="H1005" s="3" t="s">
        <v>19</v>
      </c>
      <c r="I1005" s="2" t="s">
        <v>13</v>
      </c>
      <c r="J1005" s="2" t="s">
        <v>12</v>
      </c>
      <c r="K1005" s="2" t="s">
        <v>268</v>
      </c>
      <c r="L1005" s="19">
        <v>41785.661550925928</v>
      </c>
      <c r="M1005" s="2" t="s">
        <v>5151</v>
      </c>
      <c r="N1005" s="2"/>
      <c r="O1005" s="2"/>
      <c r="P1005" s="2" t="s">
        <v>5151</v>
      </c>
    </row>
    <row r="1006" spans="1:16" ht="75">
      <c r="A1006" s="14">
        <v>4215</v>
      </c>
      <c r="B1006" s="2" t="s">
        <v>7648</v>
      </c>
      <c r="C1006" s="1" t="s">
        <v>7649</v>
      </c>
      <c r="D1006" s="3" t="s">
        <v>18</v>
      </c>
      <c r="E1006" s="4">
        <v>41778</v>
      </c>
      <c r="F1006" s="3" t="s">
        <v>15</v>
      </c>
      <c r="G1006" s="4">
        <v>41782</v>
      </c>
      <c r="H1006" s="3" t="s">
        <v>56</v>
      </c>
      <c r="I1006" s="2" t="s">
        <v>13</v>
      </c>
      <c r="J1006" s="2" t="s">
        <v>12</v>
      </c>
      <c r="K1006" s="2" t="s">
        <v>268</v>
      </c>
      <c r="L1006" s="19">
        <v>41785.661770833336</v>
      </c>
      <c r="M1006" s="2" t="s">
        <v>5151</v>
      </c>
      <c r="N1006" s="2"/>
      <c r="O1006" s="2"/>
      <c r="P1006" s="2" t="s">
        <v>5151</v>
      </c>
    </row>
    <row r="1007" spans="1:16" ht="30">
      <c r="A1007" s="14">
        <v>4214</v>
      </c>
      <c r="B1007" s="2" t="s">
        <v>7650</v>
      </c>
      <c r="C1007" s="1" t="s">
        <v>7651</v>
      </c>
      <c r="D1007" s="3" t="s">
        <v>6147</v>
      </c>
      <c r="E1007" s="4">
        <v>41778</v>
      </c>
      <c r="F1007" s="3" t="s">
        <v>102</v>
      </c>
      <c r="G1007" s="4">
        <v>41778</v>
      </c>
      <c r="H1007" s="3" t="s">
        <v>16</v>
      </c>
      <c r="I1007" s="2" t="s">
        <v>13</v>
      </c>
      <c r="J1007" s="2" t="s">
        <v>12</v>
      </c>
      <c r="K1007" s="2" t="s">
        <v>268</v>
      </c>
      <c r="L1007" s="19">
        <v>41778.544166666667</v>
      </c>
      <c r="M1007" s="2" t="s">
        <v>5154</v>
      </c>
      <c r="N1007" s="2"/>
      <c r="O1007" s="2"/>
      <c r="P1007" s="2" t="s">
        <v>5154</v>
      </c>
    </row>
    <row r="1008" spans="1:16" ht="60">
      <c r="A1008" s="14">
        <v>4213</v>
      </c>
      <c r="B1008" s="2" t="s">
        <v>7652</v>
      </c>
      <c r="C1008" s="1" t="s">
        <v>7653</v>
      </c>
      <c r="D1008" s="3" t="s">
        <v>377</v>
      </c>
      <c r="E1008" s="4">
        <v>41778</v>
      </c>
      <c r="F1008" s="3" t="s">
        <v>15</v>
      </c>
      <c r="G1008" s="4">
        <v>41778</v>
      </c>
      <c r="H1008" s="3" t="s">
        <v>51</v>
      </c>
      <c r="I1008" s="2" t="s">
        <v>13</v>
      </c>
      <c r="J1008" s="2" t="s">
        <v>12</v>
      </c>
      <c r="K1008" s="2" t="s">
        <v>268</v>
      </c>
      <c r="L1008" s="19">
        <v>41779.422430555554</v>
      </c>
      <c r="M1008" s="2" t="s">
        <v>5154</v>
      </c>
      <c r="N1008" s="2"/>
      <c r="O1008" s="2"/>
      <c r="P1008" s="2" t="s">
        <v>5151</v>
      </c>
    </row>
    <row r="1009" spans="1:16" ht="30">
      <c r="A1009" s="14">
        <v>4212</v>
      </c>
      <c r="B1009" s="2" t="s">
        <v>7654</v>
      </c>
      <c r="C1009" s="1" t="s">
        <v>7655</v>
      </c>
      <c r="D1009" s="3" t="s">
        <v>1032</v>
      </c>
      <c r="E1009" s="4">
        <v>41778</v>
      </c>
      <c r="F1009" s="3" t="s">
        <v>15</v>
      </c>
      <c r="G1009" s="4">
        <v>41778</v>
      </c>
      <c r="H1009" s="3" t="s">
        <v>51</v>
      </c>
      <c r="I1009" s="2" t="s">
        <v>13</v>
      </c>
      <c r="J1009" s="2" t="s">
        <v>12</v>
      </c>
      <c r="K1009" s="2" t="s">
        <v>268</v>
      </c>
      <c r="L1009" s="19">
        <v>41779.422627314816</v>
      </c>
      <c r="M1009" s="2" t="s">
        <v>5154</v>
      </c>
      <c r="N1009" s="2"/>
      <c r="O1009" s="2"/>
      <c r="P1009" s="2" t="s">
        <v>5151</v>
      </c>
    </row>
    <row r="1010" spans="1:16">
      <c r="A1010" s="14">
        <v>4211</v>
      </c>
      <c r="B1010" s="2" t="s">
        <v>239</v>
      </c>
      <c r="C1010" s="1" t="s">
        <v>7656</v>
      </c>
      <c r="D1010" s="3" t="s">
        <v>377</v>
      </c>
      <c r="E1010" s="4">
        <v>41778</v>
      </c>
      <c r="F1010" s="3" t="s">
        <v>15</v>
      </c>
      <c r="G1010" s="4">
        <v>41778</v>
      </c>
      <c r="H1010" s="3" t="s">
        <v>40</v>
      </c>
      <c r="I1010" s="2" t="s">
        <v>13</v>
      </c>
      <c r="J1010" s="2" t="s">
        <v>12</v>
      </c>
      <c r="K1010" s="2" t="s">
        <v>268</v>
      </c>
      <c r="L1010" s="19">
        <v>41778.411307870374</v>
      </c>
      <c r="M1010" s="2" t="s">
        <v>5154</v>
      </c>
      <c r="N1010" s="2"/>
      <c r="O1010" s="2"/>
      <c r="P1010" s="2" t="s">
        <v>5151</v>
      </c>
    </row>
    <row r="1011" spans="1:16">
      <c r="A1011" s="14">
        <v>4210</v>
      </c>
      <c r="B1011" s="2" t="s">
        <v>4397</v>
      </c>
      <c r="C1011" s="1" t="s">
        <v>7657</v>
      </c>
      <c r="D1011" s="3" t="s">
        <v>488</v>
      </c>
      <c r="E1011" s="4">
        <v>41778</v>
      </c>
      <c r="F1011" s="3" t="s">
        <v>15</v>
      </c>
      <c r="G1011" s="4">
        <v>41778</v>
      </c>
      <c r="H1011" s="3" t="s">
        <v>40</v>
      </c>
      <c r="I1011" s="2" t="s">
        <v>13</v>
      </c>
      <c r="J1011" s="2" t="s">
        <v>12</v>
      </c>
      <c r="K1011" s="2" t="s">
        <v>268</v>
      </c>
      <c r="L1011" s="19">
        <v>41778.409918981481</v>
      </c>
      <c r="M1011" s="2" t="s">
        <v>5154</v>
      </c>
      <c r="N1011" s="2"/>
      <c r="O1011" s="2"/>
      <c r="P1011" s="2" t="s">
        <v>5151</v>
      </c>
    </row>
    <row r="1012" spans="1:16">
      <c r="A1012" s="14">
        <v>4209</v>
      </c>
      <c r="B1012" s="2" t="s">
        <v>2332</v>
      </c>
      <c r="C1012" s="1" t="s">
        <v>7658</v>
      </c>
      <c r="D1012" s="3" t="s">
        <v>1054</v>
      </c>
      <c r="E1012" s="4">
        <v>41775</v>
      </c>
      <c r="F1012" s="3" t="s">
        <v>15</v>
      </c>
      <c r="G1012" s="4">
        <v>41775</v>
      </c>
      <c r="H1012" s="3" t="s">
        <v>6735</v>
      </c>
      <c r="I1012" s="2" t="s">
        <v>13</v>
      </c>
      <c r="J1012" s="2" t="s">
        <v>12</v>
      </c>
      <c r="K1012" s="2" t="s">
        <v>268</v>
      </c>
      <c r="L1012" s="19">
        <v>41775.621944444443</v>
      </c>
      <c r="M1012" s="2" t="s">
        <v>5154</v>
      </c>
      <c r="N1012" s="2"/>
      <c r="O1012" s="2"/>
      <c r="P1012" s="2" t="s">
        <v>5151</v>
      </c>
    </row>
    <row r="1013" spans="1:16" ht="45">
      <c r="A1013" s="14">
        <v>4208</v>
      </c>
      <c r="B1013" s="2" t="s">
        <v>4417</v>
      </c>
      <c r="C1013" s="1" t="s">
        <v>7659</v>
      </c>
      <c r="D1013" s="3" t="s">
        <v>32</v>
      </c>
      <c r="E1013" s="4">
        <v>41775</v>
      </c>
      <c r="F1013" s="3" t="s">
        <v>15</v>
      </c>
      <c r="G1013" s="4">
        <v>41775</v>
      </c>
      <c r="H1013" s="3" t="s">
        <v>6733</v>
      </c>
      <c r="I1013" s="2" t="s">
        <v>13</v>
      </c>
      <c r="J1013" s="2" t="s">
        <v>12</v>
      </c>
      <c r="K1013" s="2" t="s">
        <v>268</v>
      </c>
      <c r="L1013" s="19">
        <v>41778.632407407407</v>
      </c>
      <c r="M1013" s="2" t="s">
        <v>5154</v>
      </c>
      <c r="N1013" s="2"/>
      <c r="O1013" s="2"/>
      <c r="P1013" s="2" t="s">
        <v>5151</v>
      </c>
    </row>
    <row r="1014" spans="1:16" ht="90">
      <c r="A1014" s="14">
        <v>4207</v>
      </c>
      <c r="B1014" s="2" t="s">
        <v>7660</v>
      </c>
      <c r="C1014" s="1" t="s">
        <v>7661</v>
      </c>
      <c r="D1014" s="3" t="s">
        <v>18</v>
      </c>
      <c r="E1014" s="4">
        <v>41775</v>
      </c>
      <c r="F1014" s="3" t="s">
        <v>15</v>
      </c>
      <c r="G1014" s="4">
        <v>41775</v>
      </c>
      <c r="H1014" s="3" t="s">
        <v>45</v>
      </c>
      <c r="I1014" s="2" t="s">
        <v>13</v>
      </c>
      <c r="J1014" s="2" t="s">
        <v>12</v>
      </c>
      <c r="K1014" s="2" t="s">
        <v>268</v>
      </c>
      <c r="L1014" s="19">
        <v>41785.662442129629</v>
      </c>
      <c r="M1014" s="2" t="s">
        <v>5154</v>
      </c>
      <c r="N1014" s="2"/>
      <c r="O1014" s="2"/>
      <c r="P1014" s="2" t="s">
        <v>5151</v>
      </c>
    </row>
    <row r="1015" spans="1:16" ht="90">
      <c r="A1015" s="14">
        <v>4206</v>
      </c>
      <c r="B1015" s="2" t="s">
        <v>7662</v>
      </c>
      <c r="C1015" s="1" t="s">
        <v>7663</v>
      </c>
      <c r="D1015" s="3" t="s">
        <v>1709</v>
      </c>
      <c r="E1015" s="4">
        <v>41775</v>
      </c>
      <c r="F1015" s="3" t="s">
        <v>15</v>
      </c>
      <c r="G1015" s="4">
        <v>41775</v>
      </c>
      <c r="H1015" s="3" t="s">
        <v>6735</v>
      </c>
      <c r="I1015" s="2" t="s">
        <v>13</v>
      </c>
      <c r="J1015" s="2" t="s">
        <v>12</v>
      </c>
      <c r="K1015" s="2" t="s">
        <v>268</v>
      </c>
      <c r="L1015" s="19">
        <v>41775.615682870368</v>
      </c>
      <c r="M1015" s="2" t="s">
        <v>5154</v>
      </c>
      <c r="N1015" s="2"/>
      <c r="O1015" s="2"/>
      <c r="P1015" s="2" t="s">
        <v>5151</v>
      </c>
    </row>
    <row r="1016" spans="1:16" ht="30">
      <c r="A1016" s="14">
        <v>4205</v>
      </c>
      <c r="B1016" s="2" t="s">
        <v>7137</v>
      </c>
      <c r="C1016" s="1" t="s">
        <v>7664</v>
      </c>
      <c r="D1016" s="3" t="s">
        <v>1709</v>
      </c>
      <c r="E1016" s="4">
        <v>41775</v>
      </c>
      <c r="F1016" s="3" t="s">
        <v>15</v>
      </c>
      <c r="G1016" s="4">
        <v>41775</v>
      </c>
      <c r="H1016" s="3" t="s">
        <v>16</v>
      </c>
      <c r="I1016" s="2" t="s">
        <v>13</v>
      </c>
      <c r="J1016" s="2" t="s">
        <v>12</v>
      </c>
      <c r="K1016" s="2" t="s">
        <v>268</v>
      </c>
      <c r="L1016" s="19">
        <v>41775.614814814813</v>
      </c>
      <c r="M1016" s="2" t="s">
        <v>5154</v>
      </c>
      <c r="N1016" s="2"/>
      <c r="O1016" s="2"/>
      <c r="P1016" s="2" t="s">
        <v>5151</v>
      </c>
    </row>
    <row r="1017" spans="1:16" ht="45">
      <c r="A1017" s="14">
        <v>4204</v>
      </c>
      <c r="B1017" s="2" t="s">
        <v>7665</v>
      </c>
      <c r="C1017" s="1" t="s">
        <v>7666</v>
      </c>
      <c r="D1017" s="3" t="s">
        <v>421</v>
      </c>
      <c r="E1017" s="4">
        <v>41775</v>
      </c>
      <c r="F1017" s="3" t="s">
        <v>15</v>
      </c>
      <c r="G1017" s="4">
        <v>41775</v>
      </c>
      <c r="H1017" s="3" t="s">
        <v>6735</v>
      </c>
      <c r="I1017" s="2" t="s">
        <v>13</v>
      </c>
      <c r="J1017" s="2" t="s">
        <v>12</v>
      </c>
      <c r="K1017" s="2" t="s">
        <v>268</v>
      </c>
      <c r="L1017" s="19">
        <v>41775.61210648148</v>
      </c>
      <c r="M1017" s="2" t="s">
        <v>5154</v>
      </c>
      <c r="N1017" s="2"/>
      <c r="O1017" s="2"/>
      <c r="P1017" s="2" t="s">
        <v>5151</v>
      </c>
    </row>
    <row r="1018" spans="1:16" ht="45">
      <c r="A1018" s="14">
        <v>4203</v>
      </c>
      <c r="B1018" s="2" t="s">
        <v>7665</v>
      </c>
      <c r="C1018" s="1" t="s">
        <v>7667</v>
      </c>
      <c r="D1018" s="3" t="s">
        <v>924</v>
      </c>
      <c r="E1018" s="4">
        <v>41775</v>
      </c>
      <c r="F1018" s="3" t="s">
        <v>15</v>
      </c>
      <c r="G1018" s="4">
        <v>41775</v>
      </c>
      <c r="H1018" s="3" t="s">
        <v>6735</v>
      </c>
      <c r="I1018" s="2" t="s">
        <v>13</v>
      </c>
      <c r="J1018" s="2" t="s">
        <v>12</v>
      </c>
      <c r="K1018" s="2" t="s">
        <v>268</v>
      </c>
      <c r="L1018" s="19">
        <v>41775.610763888886</v>
      </c>
      <c r="M1018" s="2" t="s">
        <v>5154</v>
      </c>
      <c r="N1018" s="2"/>
      <c r="O1018" s="2"/>
      <c r="P1018" s="2" t="s">
        <v>5151</v>
      </c>
    </row>
    <row r="1019" spans="1:16" ht="45">
      <c r="A1019" s="14">
        <v>4202</v>
      </c>
      <c r="B1019" s="2" t="s">
        <v>7668</v>
      </c>
      <c r="C1019" s="1" t="s">
        <v>7669</v>
      </c>
      <c r="D1019" s="3" t="s">
        <v>227</v>
      </c>
      <c r="E1019" s="4">
        <v>41775</v>
      </c>
      <c r="F1019" s="3" t="s">
        <v>15</v>
      </c>
      <c r="G1019" s="4">
        <v>41775</v>
      </c>
      <c r="H1019" s="3" t="s">
        <v>6735</v>
      </c>
      <c r="I1019" s="2" t="s">
        <v>13</v>
      </c>
      <c r="J1019" s="2" t="s">
        <v>12</v>
      </c>
      <c r="K1019" s="2" t="s">
        <v>268</v>
      </c>
      <c r="L1019" s="19">
        <v>41775.606388888889</v>
      </c>
      <c r="M1019" s="2" t="s">
        <v>5154</v>
      </c>
      <c r="N1019" s="2"/>
      <c r="O1019" s="2"/>
      <c r="P1019" s="2" t="s">
        <v>5151</v>
      </c>
    </row>
    <row r="1020" spans="1:16">
      <c r="A1020" s="14">
        <v>4201</v>
      </c>
      <c r="B1020" s="2" t="s">
        <v>7670</v>
      </c>
      <c r="C1020" s="1" t="s">
        <v>7671</v>
      </c>
      <c r="D1020" s="3" t="s">
        <v>169</v>
      </c>
      <c r="E1020" s="4">
        <v>41772</v>
      </c>
      <c r="F1020" s="3" t="s">
        <v>15</v>
      </c>
      <c r="G1020" s="4">
        <v>41775</v>
      </c>
      <c r="H1020" s="3" t="s">
        <v>56</v>
      </c>
      <c r="I1020" s="2" t="s">
        <v>13</v>
      </c>
      <c r="J1020" s="2" t="s">
        <v>12</v>
      </c>
      <c r="K1020" s="2" t="s">
        <v>268</v>
      </c>
      <c r="L1020" s="19">
        <v>41794.417141203703</v>
      </c>
      <c r="M1020" s="2" t="s">
        <v>5151</v>
      </c>
      <c r="N1020" s="2"/>
      <c r="O1020" s="2"/>
      <c r="P1020" s="2" t="s">
        <v>5151</v>
      </c>
    </row>
    <row r="1021" spans="1:16" ht="75">
      <c r="A1021" s="14">
        <v>4200</v>
      </c>
      <c r="B1021" s="2" t="s">
        <v>7672</v>
      </c>
      <c r="C1021" s="1" t="s">
        <v>7673</v>
      </c>
      <c r="D1021" s="3" t="s">
        <v>291</v>
      </c>
      <c r="E1021" s="4">
        <v>41772</v>
      </c>
      <c r="F1021" s="3" t="s">
        <v>15</v>
      </c>
      <c r="G1021" s="4">
        <v>41772</v>
      </c>
      <c r="H1021" s="3" t="s">
        <v>6733</v>
      </c>
      <c r="I1021" s="2" t="s">
        <v>13</v>
      </c>
      <c r="J1021" s="2" t="s">
        <v>12</v>
      </c>
      <c r="K1021" s="2" t="s">
        <v>268</v>
      </c>
      <c r="L1021" s="19">
        <v>41785.662662037037</v>
      </c>
      <c r="M1021" s="2" t="s">
        <v>5154</v>
      </c>
      <c r="N1021" s="2"/>
      <c r="O1021" s="2"/>
      <c r="P1021" s="2" t="s">
        <v>5151</v>
      </c>
    </row>
    <row r="1022" spans="1:16">
      <c r="A1022" s="14">
        <v>4199</v>
      </c>
      <c r="B1022" s="2" t="s">
        <v>7674</v>
      </c>
      <c r="C1022" s="1" t="s">
        <v>7674</v>
      </c>
      <c r="D1022" s="3" t="s">
        <v>1257</v>
      </c>
      <c r="E1022" s="4">
        <v>41775</v>
      </c>
      <c r="F1022" s="3" t="s">
        <v>15</v>
      </c>
      <c r="G1022" s="4">
        <v>41775</v>
      </c>
      <c r="H1022" s="3" t="s">
        <v>6733</v>
      </c>
      <c r="I1022" s="2" t="s">
        <v>13</v>
      </c>
      <c r="J1022" s="2" t="s">
        <v>12</v>
      </c>
      <c r="K1022" s="2" t="s">
        <v>268</v>
      </c>
      <c r="L1022" s="19">
        <v>41785.683449074073</v>
      </c>
      <c r="M1022" s="2" t="s">
        <v>5154</v>
      </c>
      <c r="N1022" s="2"/>
      <c r="O1022" s="2"/>
      <c r="P1022" s="2" t="s">
        <v>5151</v>
      </c>
    </row>
    <row r="1023" spans="1:16" ht="45">
      <c r="A1023" s="14">
        <v>4198</v>
      </c>
      <c r="B1023" s="2" t="s">
        <v>1977</v>
      </c>
      <c r="C1023" s="1" t="s">
        <v>7675</v>
      </c>
      <c r="D1023" s="3" t="s">
        <v>7327</v>
      </c>
      <c r="E1023" s="4">
        <v>41774</v>
      </c>
      <c r="F1023" s="3" t="s">
        <v>15</v>
      </c>
      <c r="G1023" s="4">
        <v>41774</v>
      </c>
      <c r="H1023" s="3" t="s">
        <v>6735</v>
      </c>
      <c r="I1023" s="2" t="s">
        <v>13</v>
      </c>
      <c r="J1023" s="2" t="s">
        <v>12</v>
      </c>
      <c r="K1023" s="2" t="s">
        <v>268</v>
      </c>
      <c r="L1023" s="19">
        <v>41775.577337962961</v>
      </c>
      <c r="M1023" s="2" t="s">
        <v>5154</v>
      </c>
      <c r="N1023" s="2"/>
      <c r="O1023" s="2"/>
      <c r="P1023" s="2" t="s">
        <v>5151</v>
      </c>
    </row>
    <row r="1024" spans="1:16" ht="30">
      <c r="A1024" s="14">
        <v>4197</v>
      </c>
      <c r="B1024" s="2" t="s">
        <v>6302</v>
      </c>
      <c r="C1024" s="1" t="s">
        <v>7676</v>
      </c>
      <c r="D1024" s="3" t="s">
        <v>1529</v>
      </c>
      <c r="E1024" s="4">
        <v>41774</v>
      </c>
      <c r="F1024" s="3" t="s">
        <v>15</v>
      </c>
      <c r="G1024" s="4">
        <v>41774</v>
      </c>
      <c r="H1024" s="3" t="s">
        <v>6735</v>
      </c>
      <c r="I1024" s="2" t="s">
        <v>13</v>
      </c>
      <c r="J1024" s="2" t="s">
        <v>12</v>
      </c>
      <c r="K1024" s="2" t="s">
        <v>268</v>
      </c>
      <c r="L1024" s="19">
        <v>41775.573912037034</v>
      </c>
      <c r="M1024" s="2" t="s">
        <v>5154</v>
      </c>
      <c r="N1024" s="2"/>
      <c r="O1024" s="2"/>
      <c r="P1024" s="2" t="s">
        <v>5151</v>
      </c>
    </row>
    <row r="1025" spans="1:16" ht="30">
      <c r="A1025" s="14">
        <v>4196</v>
      </c>
      <c r="B1025" s="2" t="s">
        <v>7677</v>
      </c>
      <c r="C1025" s="1" t="s">
        <v>7678</v>
      </c>
      <c r="D1025" s="3" t="s">
        <v>2031</v>
      </c>
      <c r="E1025" s="4">
        <v>41774</v>
      </c>
      <c r="F1025" s="3" t="s">
        <v>15</v>
      </c>
      <c r="G1025" s="4">
        <v>41774</v>
      </c>
      <c r="H1025" s="3" t="s">
        <v>42</v>
      </c>
      <c r="I1025" s="2" t="s">
        <v>13</v>
      </c>
      <c r="J1025" s="2" t="s">
        <v>12</v>
      </c>
      <c r="K1025" s="2" t="s">
        <v>268</v>
      </c>
      <c r="L1025" s="19">
        <v>41775.571458333332</v>
      </c>
      <c r="M1025" s="2" t="s">
        <v>5151</v>
      </c>
      <c r="N1025" s="2"/>
      <c r="O1025" s="2"/>
      <c r="P1025" s="2" t="s">
        <v>5151</v>
      </c>
    </row>
    <row r="1026" spans="1:16" ht="120">
      <c r="A1026" s="14">
        <v>4195</v>
      </c>
      <c r="B1026" s="2" t="s">
        <v>7679</v>
      </c>
      <c r="C1026" s="1" t="s">
        <v>7680</v>
      </c>
      <c r="D1026" s="3" t="s">
        <v>227</v>
      </c>
      <c r="E1026" s="4">
        <v>41774</v>
      </c>
      <c r="F1026" s="3" t="s">
        <v>15</v>
      </c>
      <c r="G1026" s="4">
        <v>41775</v>
      </c>
      <c r="H1026" s="3" t="s">
        <v>42</v>
      </c>
      <c r="I1026" s="2" t="s">
        <v>13</v>
      </c>
      <c r="J1026" s="2" t="s">
        <v>12</v>
      </c>
      <c r="K1026" s="2" t="s">
        <v>268</v>
      </c>
      <c r="L1026" s="19">
        <v>41775.570011574076</v>
      </c>
      <c r="M1026" s="2" t="s">
        <v>5151</v>
      </c>
      <c r="N1026" s="2"/>
      <c r="O1026" s="2"/>
      <c r="P1026" s="2" t="s">
        <v>5151</v>
      </c>
    </row>
    <row r="1027" spans="1:16">
      <c r="A1027" s="14">
        <v>4194</v>
      </c>
      <c r="B1027" s="2" t="s">
        <v>1826</v>
      </c>
      <c r="C1027" s="1" t="s">
        <v>5975</v>
      </c>
      <c r="D1027" s="3" t="s">
        <v>1130</v>
      </c>
      <c r="E1027" s="4">
        <v>41774</v>
      </c>
      <c r="F1027" s="3" t="s">
        <v>15</v>
      </c>
      <c r="G1027" s="4">
        <v>41774</v>
      </c>
      <c r="H1027" s="3" t="s">
        <v>6735</v>
      </c>
      <c r="I1027" s="2" t="s">
        <v>13</v>
      </c>
      <c r="J1027" s="2" t="s">
        <v>12</v>
      </c>
      <c r="K1027" s="2" t="s">
        <v>268</v>
      </c>
      <c r="L1027" s="19">
        <v>41775.567245370374</v>
      </c>
      <c r="M1027" s="2" t="s">
        <v>5154</v>
      </c>
      <c r="N1027" s="2"/>
      <c r="O1027" s="2"/>
      <c r="P1027" s="2" t="s">
        <v>5151</v>
      </c>
    </row>
    <row r="1028" spans="1:16" ht="30">
      <c r="A1028" s="14">
        <v>4193</v>
      </c>
      <c r="B1028" s="2" t="s">
        <v>1793</v>
      </c>
      <c r="C1028" s="1" t="s">
        <v>7681</v>
      </c>
      <c r="D1028" s="3" t="s">
        <v>497</v>
      </c>
      <c r="E1028" s="4">
        <v>41774</v>
      </c>
      <c r="F1028" s="3" t="s">
        <v>15</v>
      </c>
      <c r="G1028" s="4">
        <v>41774</v>
      </c>
      <c r="H1028" s="3" t="s">
        <v>6735</v>
      </c>
      <c r="I1028" s="2" t="s">
        <v>13</v>
      </c>
      <c r="J1028" s="2" t="s">
        <v>12</v>
      </c>
      <c r="K1028" s="2" t="s">
        <v>268</v>
      </c>
      <c r="L1028" s="19">
        <v>41775.564745370371</v>
      </c>
      <c r="M1028" s="2" t="s">
        <v>5154</v>
      </c>
      <c r="N1028" s="2"/>
      <c r="O1028" s="2"/>
      <c r="P1028" s="2" t="s">
        <v>5151</v>
      </c>
    </row>
    <row r="1029" spans="1:16" ht="45">
      <c r="A1029" s="14">
        <v>4192</v>
      </c>
      <c r="B1029" s="2" t="s">
        <v>7682</v>
      </c>
      <c r="C1029" s="1" t="s">
        <v>7683</v>
      </c>
      <c r="D1029" s="3" t="s">
        <v>803</v>
      </c>
      <c r="E1029" s="4">
        <v>41775</v>
      </c>
      <c r="F1029" s="3" t="s">
        <v>15</v>
      </c>
      <c r="G1029" s="4">
        <v>41775</v>
      </c>
      <c r="H1029" s="3" t="s">
        <v>54</v>
      </c>
      <c r="I1029" s="2" t="s">
        <v>13</v>
      </c>
      <c r="J1029" s="2" t="s">
        <v>12</v>
      </c>
      <c r="K1029" s="2" t="s">
        <v>268</v>
      </c>
      <c r="L1029" s="19">
        <v>41786.401261574072</v>
      </c>
      <c r="M1029" s="2" t="s">
        <v>5151</v>
      </c>
      <c r="N1029" s="2"/>
      <c r="O1029" s="2"/>
      <c r="P1029" s="2" t="s">
        <v>5151</v>
      </c>
    </row>
    <row r="1030" spans="1:16" ht="45">
      <c r="A1030" s="14">
        <v>4191</v>
      </c>
      <c r="B1030" s="2" t="s">
        <v>7684</v>
      </c>
      <c r="C1030" s="1" t="s">
        <v>7685</v>
      </c>
      <c r="D1030" s="3" t="s">
        <v>945</v>
      </c>
      <c r="E1030" s="4">
        <v>41774</v>
      </c>
      <c r="F1030" s="3" t="s">
        <v>15</v>
      </c>
      <c r="G1030" s="4">
        <v>41774</v>
      </c>
      <c r="H1030" s="3" t="s">
        <v>6735</v>
      </c>
      <c r="I1030" s="2" t="s">
        <v>13</v>
      </c>
      <c r="J1030" s="2" t="s">
        <v>12</v>
      </c>
      <c r="K1030" s="2" t="s">
        <v>268</v>
      </c>
      <c r="L1030" s="19">
        <v>41775.562314814815</v>
      </c>
      <c r="M1030" s="2" t="s">
        <v>5154</v>
      </c>
      <c r="N1030" s="2"/>
      <c r="O1030" s="2"/>
      <c r="P1030" s="2" t="s">
        <v>5151</v>
      </c>
    </row>
    <row r="1031" spans="1:16" ht="30">
      <c r="A1031" s="14">
        <v>4190</v>
      </c>
      <c r="B1031" s="2" t="s">
        <v>2317</v>
      </c>
      <c r="C1031" s="1" t="s">
        <v>7686</v>
      </c>
      <c r="D1031" s="3" t="s">
        <v>9017</v>
      </c>
      <c r="E1031" s="4">
        <v>41774</v>
      </c>
      <c r="F1031" s="3" t="s">
        <v>15</v>
      </c>
      <c r="G1031" s="4">
        <v>41774</v>
      </c>
      <c r="H1031" s="3" t="s">
        <v>6735</v>
      </c>
      <c r="I1031" s="2" t="s">
        <v>13</v>
      </c>
      <c r="J1031" s="2" t="s">
        <v>12</v>
      </c>
      <c r="K1031" s="2" t="s">
        <v>268</v>
      </c>
      <c r="L1031" s="19">
        <v>41775.560729166667</v>
      </c>
      <c r="M1031" s="2" t="s">
        <v>5154</v>
      </c>
      <c r="N1031" s="2"/>
      <c r="O1031" s="2"/>
      <c r="P1031" s="2" t="s">
        <v>5151</v>
      </c>
    </row>
    <row r="1032" spans="1:16" ht="90">
      <c r="A1032" s="14">
        <v>4189</v>
      </c>
      <c r="B1032" s="2" t="s">
        <v>7687</v>
      </c>
      <c r="C1032" s="1" t="s">
        <v>7688</v>
      </c>
      <c r="D1032" s="3" t="s">
        <v>291</v>
      </c>
      <c r="E1032" s="4">
        <v>41775</v>
      </c>
      <c r="F1032" s="3" t="s">
        <v>15</v>
      </c>
      <c r="G1032" s="4">
        <v>41775</v>
      </c>
      <c r="H1032" s="3" t="s">
        <v>54</v>
      </c>
      <c r="I1032" s="2" t="s">
        <v>13</v>
      </c>
      <c r="J1032" s="2" t="s">
        <v>12</v>
      </c>
      <c r="K1032" s="2" t="s">
        <v>268</v>
      </c>
      <c r="L1032" s="19">
        <v>41775.555821759262</v>
      </c>
      <c r="M1032" s="2" t="s">
        <v>5154</v>
      </c>
      <c r="N1032" s="2"/>
      <c r="O1032" s="2"/>
      <c r="P1032" s="2" t="s">
        <v>5151</v>
      </c>
    </row>
    <row r="1033" spans="1:16" ht="45">
      <c r="A1033" s="14">
        <v>4188</v>
      </c>
      <c r="B1033" s="2" t="s">
        <v>7689</v>
      </c>
      <c r="C1033" s="1" t="s">
        <v>7690</v>
      </c>
      <c r="D1033" s="3" t="s">
        <v>104</v>
      </c>
      <c r="E1033" s="4">
        <v>41774</v>
      </c>
      <c r="F1033" s="3" t="s">
        <v>15</v>
      </c>
      <c r="G1033" s="4">
        <v>41775</v>
      </c>
      <c r="H1033" s="3" t="s">
        <v>56</v>
      </c>
      <c r="I1033" s="2" t="s">
        <v>13</v>
      </c>
      <c r="J1033" s="2" t="s">
        <v>12</v>
      </c>
      <c r="K1033" s="2" t="s">
        <v>268</v>
      </c>
      <c r="L1033" s="19">
        <v>41775.549722222226</v>
      </c>
      <c r="M1033" s="2" t="s">
        <v>5154</v>
      </c>
      <c r="N1033" s="2"/>
      <c r="O1033" s="2"/>
      <c r="P1033" s="2" t="s">
        <v>5151</v>
      </c>
    </row>
    <row r="1034" spans="1:16" ht="120">
      <c r="A1034" s="14">
        <v>4187</v>
      </c>
      <c r="B1034" s="2" t="s">
        <v>7691</v>
      </c>
      <c r="C1034" s="1" t="s">
        <v>7692</v>
      </c>
      <c r="D1034" s="3" t="s">
        <v>291</v>
      </c>
      <c r="E1034" s="4">
        <v>41774</v>
      </c>
      <c r="F1034" s="3" t="s">
        <v>15</v>
      </c>
      <c r="G1034" s="4">
        <v>41775</v>
      </c>
      <c r="H1034" s="3" t="s">
        <v>51</v>
      </c>
      <c r="I1034" s="2" t="s">
        <v>13</v>
      </c>
      <c r="J1034" s="2" t="s">
        <v>12</v>
      </c>
      <c r="K1034" s="2" t="s">
        <v>268</v>
      </c>
      <c r="L1034" s="19">
        <v>41785.693240740744</v>
      </c>
      <c r="M1034" s="2" t="s">
        <v>5154</v>
      </c>
      <c r="N1034" s="2"/>
      <c r="O1034" s="2"/>
      <c r="P1034" s="2" t="s">
        <v>5151</v>
      </c>
    </row>
    <row r="1035" spans="1:16" ht="60">
      <c r="A1035" s="14">
        <v>4186</v>
      </c>
      <c r="B1035" s="2" t="s">
        <v>7693</v>
      </c>
      <c r="C1035" s="1" t="s">
        <v>7694</v>
      </c>
      <c r="D1035" s="3" t="s">
        <v>6551</v>
      </c>
      <c r="E1035" s="4">
        <v>41775</v>
      </c>
      <c r="F1035" s="3" t="s">
        <v>15</v>
      </c>
      <c r="G1035" s="4">
        <v>41775</v>
      </c>
      <c r="H1035" s="3" t="s">
        <v>6735</v>
      </c>
      <c r="I1035" s="2" t="s">
        <v>13</v>
      </c>
      <c r="J1035" s="2" t="s">
        <v>12</v>
      </c>
      <c r="K1035" s="2" t="s">
        <v>268</v>
      </c>
      <c r="L1035" s="19">
        <v>41775.542986111112</v>
      </c>
      <c r="M1035" s="2" t="s">
        <v>5151</v>
      </c>
      <c r="N1035" s="2"/>
      <c r="O1035" s="2"/>
      <c r="P1035" s="2" t="s">
        <v>5151</v>
      </c>
    </row>
    <row r="1036" spans="1:16" ht="45">
      <c r="A1036" s="14">
        <v>4185</v>
      </c>
      <c r="B1036" s="2" t="s">
        <v>7695</v>
      </c>
      <c r="C1036" s="1" t="s">
        <v>7696</v>
      </c>
      <c r="D1036" s="3" t="s">
        <v>355</v>
      </c>
      <c r="E1036" s="4">
        <v>41775</v>
      </c>
      <c r="F1036" s="3" t="s">
        <v>15</v>
      </c>
      <c r="G1036" s="4">
        <v>41775</v>
      </c>
      <c r="H1036" s="3" t="s">
        <v>51</v>
      </c>
      <c r="I1036" s="2" t="s">
        <v>13</v>
      </c>
      <c r="J1036" s="2" t="s">
        <v>12</v>
      </c>
      <c r="K1036" s="2" t="s">
        <v>268</v>
      </c>
      <c r="L1036" s="19">
        <v>41785.703541666669</v>
      </c>
      <c r="M1036" s="2" t="s">
        <v>5154</v>
      </c>
      <c r="N1036" s="2"/>
      <c r="O1036" s="2"/>
      <c r="P1036" s="2" t="s">
        <v>5151</v>
      </c>
    </row>
    <row r="1037" spans="1:16" ht="60">
      <c r="A1037" s="14">
        <v>4184</v>
      </c>
      <c r="B1037" s="2" t="s">
        <v>7697</v>
      </c>
      <c r="C1037" s="1" t="s">
        <v>7698</v>
      </c>
      <c r="D1037" s="3" t="s">
        <v>408</v>
      </c>
      <c r="E1037" s="4">
        <v>41775</v>
      </c>
      <c r="F1037" s="3" t="s">
        <v>15</v>
      </c>
      <c r="G1037" s="4">
        <v>41775</v>
      </c>
      <c r="H1037" s="3" t="s">
        <v>6733</v>
      </c>
      <c r="I1037" s="2" t="s">
        <v>13</v>
      </c>
      <c r="J1037" s="2" t="s">
        <v>12</v>
      </c>
      <c r="K1037" s="2" t="s">
        <v>268</v>
      </c>
      <c r="L1037" s="19">
        <v>41785.688969907409</v>
      </c>
      <c r="M1037" s="2" t="s">
        <v>5154</v>
      </c>
      <c r="N1037" s="2"/>
      <c r="O1037" s="2"/>
      <c r="P1037" s="2" t="s">
        <v>5151</v>
      </c>
    </row>
    <row r="1038" spans="1:16" ht="60">
      <c r="A1038" s="14">
        <v>4183</v>
      </c>
      <c r="B1038" s="2" t="s">
        <v>7699</v>
      </c>
      <c r="C1038" s="1" t="s">
        <v>7700</v>
      </c>
      <c r="D1038" s="3" t="s">
        <v>5175</v>
      </c>
      <c r="E1038" s="4">
        <v>41775</v>
      </c>
      <c r="F1038" s="3" t="s">
        <v>15</v>
      </c>
      <c r="G1038" s="4">
        <v>41775</v>
      </c>
      <c r="H1038" s="3" t="s">
        <v>45</v>
      </c>
      <c r="I1038" s="2" t="s">
        <v>13</v>
      </c>
      <c r="J1038" s="2" t="s">
        <v>12</v>
      </c>
      <c r="K1038" s="2" t="s">
        <v>268</v>
      </c>
      <c r="L1038" s="19">
        <v>41775.521909722222</v>
      </c>
      <c r="M1038" s="2" t="s">
        <v>5151</v>
      </c>
      <c r="N1038" s="2"/>
      <c r="O1038" s="2"/>
      <c r="P1038" s="2" t="s">
        <v>5151</v>
      </c>
    </row>
    <row r="1039" spans="1:16" ht="30">
      <c r="A1039" s="14">
        <v>4182</v>
      </c>
      <c r="B1039" s="2" t="s">
        <v>7701</v>
      </c>
      <c r="C1039" s="1" t="s">
        <v>7702</v>
      </c>
      <c r="D1039" s="3" t="s">
        <v>561</v>
      </c>
      <c r="E1039" s="4">
        <v>41775</v>
      </c>
      <c r="F1039" s="3" t="s">
        <v>15</v>
      </c>
      <c r="G1039" s="4">
        <v>41775</v>
      </c>
      <c r="H1039" s="3" t="s">
        <v>6733</v>
      </c>
      <c r="I1039" s="2" t="s">
        <v>13</v>
      </c>
      <c r="J1039" s="2" t="s">
        <v>12</v>
      </c>
      <c r="K1039" s="2" t="s">
        <v>268</v>
      </c>
      <c r="L1039" s="19">
        <v>41775.520694444444</v>
      </c>
      <c r="M1039" s="2" t="s">
        <v>5154</v>
      </c>
      <c r="N1039" s="2"/>
      <c r="O1039" s="2"/>
      <c r="P1039" s="2" t="s">
        <v>5151</v>
      </c>
    </row>
    <row r="1040" spans="1:16" ht="45">
      <c r="A1040" s="14">
        <v>4181</v>
      </c>
      <c r="B1040" s="2" t="s">
        <v>1822</v>
      </c>
      <c r="C1040" s="1" t="s">
        <v>7703</v>
      </c>
      <c r="D1040" s="3" t="s">
        <v>861</v>
      </c>
      <c r="E1040" s="4">
        <v>41775</v>
      </c>
      <c r="F1040" s="3" t="s">
        <v>15</v>
      </c>
      <c r="G1040" s="4">
        <v>41775</v>
      </c>
      <c r="H1040" s="3" t="s">
        <v>6735</v>
      </c>
      <c r="I1040" s="2" t="s">
        <v>13</v>
      </c>
      <c r="J1040" s="2" t="s">
        <v>12</v>
      </c>
      <c r="K1040" s="2" t="s">
        <v>268</v>
      </c>
      <c r="L1040" s="19">
        <v>41775.514537037037</v>
      </c>
      <c r="M1040" s="2" t="s">
        <v>5151</v>
      </c>
      <c r="N1040" s="2"/>
      <c r="O1040" s="2"/>
      <c r="P1040" s="2" t="s">
        <v>5151</v>
      </c>
    </row>
    <row r="1041" spans="1:16" ht="45">
      <c r="A1041" s="14">
        <v>4180</v>
      </c>
      <c r="B1041" s="2" t="s">
        <v>7704</v>
      </c>
      <c r="C1041" s="1" t="s">
        <v>7705</v>
      </c>
      <c r="D1041" s="3" t="s">
        <v>3849</v>
      </c>
      <c r="E1041" s="4">
        <v>41775</v>
      </c>
      <c r="F1041" s="3" t="s">
        <v>15</v>
      </c>
      <c r="G1041" s="4">
        <v>41775</v>
      </c>
      <c r="H1041" s="3" t="s">
        <v>6735</v>
      </c>
      <c r="I1041" s="2" t="s">
        <v>13</v>
      </c>
      <c r="J1041" s="2" t="s">
        <v>12</v>
      </c>
      <c r="K1041" s="2" t="s">
        <v>268</v>
      </c>
      <c r="L1041" s="19">
        <v>41775.513090277775</v>
      </c>
      <c r="M1041" s="2" t="s">
        <v>5154</v>
      </c>
      <c r="N1041" s="2"/>
      <c r="O1041" s="2"/>
      <c r="P1041" s="2" t="s">
        <v>5151</v>
      </c>
    </row>
    <row r="1042" spans="1:16" ht="45">
      <c r="A1042" s="14">
        <v>4179</v>
      </c>
      <c r="B1042" s="2" t="s">
        <v>5987</v>
      </c>
      <c r="C1042" s="1" t="s">
        <v>7707</v>
      </c>
      <c r="D1042" s="3" t="s">
        <v>7706</v>
      </c>
      <c r="E1042" s="4">
        <v>41775</v>
      </c>
      <c r="F1042" s="3" t="s">
        <v>102</v>
      </c>
      <c r="G1042" s="4">
        <v>41775</v>
      </c>
      <c r="H1042" s="3" t="s">
        <v>6735</v>
      </c>
      <c r="I1042" s="2" t="s">
        <v>13</v>
      </c>
      <c r="J1042" s="2" t="s">
        <v>12</v>
      </c>
      <c r="K1042" s="2" t="s">
        <v>268</v>
      </c>
      <c r="L1042" s="19">
        <v>41775.51121527778</v>
      </c>
      <c r="M1042" s="2" t="s">
        <v>5154</v>
      </c>
      <c r="N1042" s="2"/>
      <c r="O1042" s="2"/>
      <c r="P1042" s="2" t="s">
        <v>5151</v>
      </c>
    </row>
    <row r="1043" spans="1:16" ht="30">
      <c r="A1043" s="14">
        <v>4178</v>
      </c>
      <c r="B1043" s="2" t="s">
        <v>7708</v>
      </c>
      <c r="C1043" s="1" t="s">
        <v>7709</v>
      </c>
      <c r="D1043" s="3" t="s">
        <v>561</v>
      </c>
      <c r="E1043" s="4">
        <v>41775</v>
      </c>
      <c r="F1043" s="3" t="s">
        <v>15</v>
      </c>
      <c r="G1043" s="4">
        <v>41775</v>
      </c>
      <c r="H1043" s="3" t="s">
        <v>6733</v>
      </c>
      <c r="I1043" s="2" t="s">
        <v>13</v>
      </c>
      <c r="J1043" s="2" t="s">
        <v>12</v>
      </c>
      <c r="K1043" s="2" t="s">
        <v>268</v>
      </c>
      <c r="L1043" s="19">
        <v>41785.703634259262</v>
      </c>
      <c r="M1043" s="2" t="s">
        <v>5154</v>
      </c>
      <c r="N1043" s="2"/>
      <c r="O1043" s="2"/>
      <c r="P1043" s="2" t="s">
        <v>5151</v>
      </c>
    </row>
    <row r="1044" spans="1:16" ht="45">
      <c r="A1044" s="14">
        <v>4177</v>
      </c>
      <c r="B1044" s="2" t="s">
        <v>2332</v>
      </c>
      <c r="C1044" s="1" t="s">
        <v>7710</v>
      </c>
      <c r="D1044" s="3" t="s">
        <v>6263</v>
      </c>
      <c r="E1044" s="4">
        <v>41775</v>
      </c>
      <c r="F1044" s="3" t="s">
        <v>15</v>
      </c>
      <c r="G1044" s="4">
        <v>41775</v>
      </c>
      <c r="H1044" s="3" t="s">
        <v>6735</v>
      </c>
      <c r="I1044" s="2" t="s">
        <v>13</v>
      </c>
      <c r="J1044" s="2" t="s">
        <v>12</v>
      </c>
      <c r="K1044" s="2" t="s">
        <v>268</v>
      </c>
      <c r="L1044" s="19">
        <v>41775.501388888886</v>
      </c>
      <c r="M1044" s="2" t="s">
        <v>5151</v>
      </c>
      <c r="N1044" s="2"/>
      <c r="O1044" s="2"/>
      <c r="P1044" s="2" t="s">
        <v>5151</v>
      </c>
    </row>
    <row r="1045" spans="1:16">
      <c r="A1045" s="14">
        <v>4176</v>
      </c>
      <c r="B1045" s="2" t="s">
        <v>7711</v>
      </c>
      <c r="C1045" s="1" t="s">
        <v>2236</v>
      </c>
      <c r="D1045" s="3" t="s">
        <v>379</v>
      </c>
      <c r="E1045" s="4">
        <v>41775</v>
      </c>
      <c r="F1045" s="3" t="s">
        <v>15</v>
      </c>
      <c r="G1045" s="4">
        <v>41775</v>
      </c>
      <c r="H1045" s="3" t="s">
        <v>6735</v>
      </c>
      <c r="I1045" s="2" t="s">
        <v>13</v>
      </c>
      <c r="J1045" s="2" t="s">
        <v>12</v>
      </c>
      <c r="K1045" s="2" t="s">
        <v>268</v>
      </c>
      <c r="L1045" s="19">
        <v>41775.497557870367</v>
      </c>
      <c r="M1045" s="2" t="s">
        <v>5151</v>
      </c>
      <c r="N1045" s="2"/>
      <c r="O1045" s="2"/>
      <c r="P1045" s="2" t="s">
        <v>5151</v>
      </c>
    </row>
    <row r="1046" spans="1:16" ht="30">
      <c r="A1046" s="14">
        <v>4175</v>
      </c>
      <c r="B1046" s="2" t="s">
        <v>7627</v>
      </c>
      <c r="C1046" s="1" t="s">
        <v>7712</v>
      </c>
      <c r="D1046" s="3" t="s">
        <v>411</v>
      </c>
      <c r="E1046" s="4">
        <v>41775</v>
      </c>
      <c r="F1046" s="3" t="s">
        <v>15</v>
      </c>
      <c r="G1046" s="4">
        <v>41775</v>
      </c>
      <c r="H1046" s="3" t="s">
        <v>6735</v>
      </c>
      <c r="I1046" s="2" t="s">
        <v>13</v>
      </c>
      <c r="J1046" s="2" t="s">
        <v>12</v>
      </c>
      <c r="K1046" s="2" t="s">
        <v>268</v>
      </c>
      <c r="L1046" s="19">
        <v>41775.493576388886</v>
      </c>
      <c r="M1046" s="2" t="s">
        <v>5154</v>
      </c>
      <c r="N1046" s="2"/>
      <c r="O1046" s="2"/>
      <c r="P1046" s="2" t="s">
        <v>5151</v>
      </c>
    </row>
    <row r="1047" spans="1:16" ht="30">
      <c r="A1047" s="14">
        <v>4174</v>
      </c>
      <c r="B1047" s="2" t="s">
        <v>7713</v>
      </c>
      <c r="C1047" s="1" t="s">
        <v>7714</v>
      </c>
      <c r="D1047" s="3" t="s">
        <v>32</v>
      </c>
      <c r="E1047" s="4">
        <v>41775</v>
      </c>
      <c r="F1047" s="3" t="s">
        <v>15</v>
      </c>
      <c r="G1047" s="4">
        <v>41775</v>
      </c>
      <c r="H1047" s="3" t="s">
        <v>6735</v>
      </c>
      <c r="I1047" s="2" t="s">
        <v>13</v>
      </c>
      <c r="J1047" s="2" t="s">
        <v>12</v>
      </c>
      <c r="K1047" s="2" t="s">
        <v>268</v>
      </c>
      <c r="L1047" s="19">
        <v>41775.492858796293</v>
      </c>
      <c r="M1047" s="2" t="s">
        <v>5154</v>
      </c>
      <c r="N1047" s="2"/>
      <c r="O1047" s="2"/>
      <c r="P1047" s="2" t="s">
        <v>5151</v>
      </c>
    </row>
    <row r="1048" spans="1:16" ht="30">
      <c r="A1048" s="14">
        <v>4173</v>
      </c>
      <c r="B1048" s="2" t="s">
        <v>7715</v>
      </c>
      <c r="C1048" s="1" t="s">
        <v>7716</v>
      </c>
      <c r="D1048" s="3" t="s">
        <v>7215</v>
      </c>
      <c r="E1048" s="4">
        <v>41774</v>
      </c>
      <c r="F1048" s="3" t="s">
        <v>15</v>
      </c>
      <c r="G1048" s="4">
        <v>41774</v>
      </c>
      <c r="H1048" s="3" t="s">
        <v>51</v>
      </c>
      <c r="I1048" s="2" t="s">
        <v>13</v>
      </c>
      <c r="J1048" s="2" t="s">
        <v>12</v>
      </c>
      <c r="K1048" s="2" t="s">
        <v>268</v>
      </c>
      <c r="L1048" s="19">
        <v>41785.70417824074</v>
      </c>
      <c r="M1048" s="2" t="s">
        <v>5154</v>
      </c>
      <c r="N1048" s="2"/>
      <c r="O1048" s="2"/>
      <c r="P1048" s="2" t="s">
        <v>5151</v>
      </c>
    </row>
    <row r="1049" spans="1:16" ht="45">
      <c r="A1049" s="14">
        <v>4172</v>
      </c>
      <c r="B1049" s="2" t="s">
        <v>7717</v>
      </c>
      <c r="C1049" s="1" t="s">
        <v>7718</v>
      </c>
      <c r="D1049" s="3" t="s">
        <v>355</v>
      </c>
      <c r="E1049" s="4">
        <v>41774</v>
      </c>
      <c r="F1049" s="3" t="s">
        <v>15</v>
      </c>
      <c r="G1049" s="4">
        <v>41774</v>
      </c>
      <c r="H1049" s="3" t="s">
        <v>6735</v>
      </c>
      <c r="I1049" s="2" t="s">
        <v>13</v>
      </c>
      <c r="J1049" s="2" t="s">
        <v>12</v>
      </c>
      <c r="K1049" s="2" t="s">
        <v>268</v>
      </c>
      <c r="L1049" s="19">
        <v>41774.723877314813</v>
      </c>
      <c r="M1049" s="2" t="s">
        <v>5154</v>
      </c>
      <c r="N1049" s="2"/>
      <c r="O1049" s="2"/>
      <c r="P1049" s="2" t="s">
        <v>5151</v>
      </c>
    </row>
    <row r="1050" spans="1:16" ht="45">
      <c r="A1050" s="14">
        <v>4171</v>
      </c>
      <c r="B1050" s="2" t="s">
        <v>7719</v>
      </c>
      <c r="C1050" s="1" t="s">
        <v>7720</v>
      </c>
      <c r="D1050" s="3" t="s">
        <v>803</v>
      </c>
      <c r="E1050" s="4">
        <v>41774</v>
      </c>
      <c r="F1050" s="3" t="s">
        <v>15</v>
      </c>
      <c r="G1050" s="4">
        <v>41774</v>
      </c>
      <c r="H1050" s="3" t="s">
        <v>56</v>
      </c>
      <c r="I1050" s="2" t="s">
        <v>13</v>
      </c>
      <c r="J1050" s="2" t="s">
        <v>12</v>
      </c>
      <c r="K1050" s="2" t="s">
        <v>268</v>
      </c>
      <c r="L1050" s="19">
        <v>41793.522094907406</v>
      </c>
      <c r="M1050" s="2" t="s">
        <v>5154</v>
      </c>
      <c r="N1050" s="2"/>
      <c r="O1050" s="2"/>
      <c r="P1050" s="2" t="s">
        <v>5151</v>
      </c>
    </row>
    <row r="1051" spans="1:16" ht="60">
      <c r="A1051" s="14">
        <v>4170</v>
      </c>
      <c r="B1051" s="2" t="s">
        <v>7721</v>
      </c>
      <c r="C1051" s="1" t="s">
        <v>7722</v>
      </c>
      <c r="D1051" s="3" t="s">
        <v>2701</v>
      </c>
      <c r="E1051" s="4">
        <v>41774</v>
      </c>
      <c r="F1051" s="3" t="s">
        <v>15</v>
      </c>
      <c r="G1051" s="4">
        <v>41774</v>
      </c>
      <c r="H1051" s="3" t="s">
        <v>40</v>
      </c>
      <c r="I1051" s="2" t="s">
        <v>13</v>
      </c>
      <c r="J1051" s="2" t="s">
        <v>12</v>
      </c>
      <c r="K1051" s="2" t="s">
        <v>268</v>
      </c>
      <c r="L1051" s="19">
        <v>41786.401412037034</v>
      </c>
      <c r="M1051" s="2" t="s">
        <v>5154</v>
      </c>
      <c r="N1051" s="2"/>
      <c r="O1051" s="2"/>
      <c r="P1051" s="2" t="s">
        <v>5151</v>
      </c>
    </row>
    <row r="1052" spans="1:16" ht="45">
      <c r="A1052" s="14">
        <v>4169</v>
      </c>
      <c r="B1052" s="2" t="s">
        <v>7723</v>
      </c>
      <c r="C1052" s="1" t="s">
        <v>7724</v>
      </c>
      <c r="D1052" s="3" t="s">
        <v>561</v>
      </c>
      <c r="E1052" s="4">
        <v>41774</v>
      </c>
      <c r="F1052" s="3" t="s">
        <v>15</v>
      </c>
      <c r="G1052" s="4">
        <v>41774</v>
      </c>
      <c r="H1052" s="3" t="s">
        <v>6733</v>
      </c>
      <c r="I1052" s="2" t="s">
        <v>13</v>
      </c>
      <c r="J1052" s="2" t="s">
        <v>12</v>
      </c>
      <c r="K1052" s="2" t="s">
        <v>268</v>
      </c>
      <c r="L1052" s="19">
        <v>41774.702291666668</v>
      </c>
      <c r="M1052" s="2" t="s">
        <v>5154</v>
      </c>
      <c r="N1052" s="2"/>
      <c r="O1052" s="2"/>
      <c r="P1052" s="2" t="s">
        <v>5151</v>
      </c>
    </row>
    <row r="1053" spans="1:16" ht="45">
      <c r="A1053" s="14">
        <v>4168</v>
      </c>
      <c r="B1053" s="2" t="s">
        <v>7725</v>
      </c>
      <c r="C1053" s="1" t="s">
        <v>7726</v>
      </c>
      <c r="D1053" s="3" t="s">
        <v>947</v>
      </c>
      <c r="E1053" s="4">
        <v>41774</v>
      </c>
      <c r="F1053" s="3" t="s">
        <v>15</v>
      </c>
      <c r="G1053" s="4">
        <v>41774</v>
      </c>
      <c r="H1053" s="3" t="s">
        <v>6733</v>
      </c>
      <c r="I1053" s="2" t="s">
        <v>13</v>
      </c>
      <c r="J1053" s="2" t="s">
        <v>12</v>
      </c>
      <c r="K1053" s="2" t="s">
        <v>268</v>
      </c>
      <c r="L1053" s="19">
        <v>41829.460150462961</v>
      </c>
      <c r="M1053" s="2" t="s">
        <v>5154</v>
      </c>
      <c r="N1053" s="2"/>
      <c r="O1053" s="2"/>
      <c r="P1053" s="2" t="s">
        <v>5151</v>
      </c>
    </row>
    <row r="1054" spans="1:16" ht="45">
      <c r="A1054" s="14">
        <v>4167</v>
      </c>
      <c r="B1054" s="2" t="s">
        <v>7727</v>
      </c>
      <c r="C1054" s="1" t="s">
        <v>7728</v>
      </c>
      <c r="D1054" s="3" t="s">
        <v>5175</v>
      </c>
      <c r="E1054" s="4">
        <v>41774</v>
      </c>
      <c r="F1054" s="3" t="s">
        <v>15</v>
      </c>
      <c r="G1054" s="4">
        <v>41774</v>
      </c>
      <c r="H1054" s="3" t="s">
        <v>45</v>
      </c>
      <c r="I1054" s="2" t="s">
        <v>13</v>
      </c>
      <c r="J1054" s="2" t="s">
        <v>12</v>
      </c>
      <c r="K1054" s="2" t="s">
        <v>268</v>
      </c>
      <c r="L1054" s="19">
        <v>41786.40520833333</v>
      </c>
      <c r="M1054" s="2" t="s">
        <v>5154</v>
      </c>
      <c r="N1054" s="2"/>
      <c r="O1054" s="2"/>
      <c r="P1054" s="2" t="s">
        <v>5151</v>
      </c>
    </row>
    <row r="1055" spans="1:16">
      <c r="A1055" s="14">
        <v>4166</v>
      </c>
      <c r="B1055" s="2" t="s">
        <v>7729</v>
      </c>
      <c r="C1055" s="1" t="s">
        <v>7730</v>
      </c>
      <c r="D1055" s="3" t="s">
        <v>1007</v>
      </c>
      <c r="E1055" s="4">
        <v>41774</v>
      </c>
      <c r="F1055" s="3" t="s">
        <v>15</v>
      </c>
      <c r="G1055" s="4">
        <v>41774</v>
      </c>
      <c r="H1055" s="3" t="s">
        <v>6733</v>
      </c>
      <c r="I1055" s="2" t="s">
        <v>13</v>
      </c>
      <c r="J1055" s="2" t="s">
        <v>12</v>
      </c>
      <c r="K1055" s="2" t="s">
        <v>268</v>
      </c>
      <c r="L1055" s="19">
        <v>41775.578680555554</v>
      </c>
      <c r="M1055" s="2" t="s">
        <v>5154</v>
      </c>
      <c r="N1055" s="2"/>
      <c r="O1055" s="2"/>
      <c r="P1055" s="2" t="s">
        <v>5151</v>
      </c>
    </row>
    <row r="1056" spans="1:16" ht="45">
      <c r="A1056" s="14">
        <v>4165</v>
      </c>
      <c r="B1056" s="2" t="s">
        <v>7731</v>
      </c>
      <c r="C1056" s="1" t="s">
        <v>7732</v>
      </c>
      <c r="D1056" s="3" t="s">
        <v>615</v>
      </c>
      <c r="E1056" s="4">
        <v>41774</v>
      </c>
      <c r="F1056" s="3" t="s">
        <v>15</v>
      </c>
      <c r="G1056" s="4">
        <v>41774</v>
      </c>
      <c r="H1056" s="3" t="s">
        <v>6733</v>
      </c>
      <c r="I1056" s="2" t="s">
        <v>13</v>
      </c>
      <c r="J1056" s="2" t="s">
        <v>12</v>
      </c>
      <c r="K1056" s="2" t="s">
        <v>268</v>
      </c>
      <c r="L1056" s="19">
        <v>41829.459988425922</v>
      </c>
      <c r="M1056" s="2" t="s">
        <v>5154</v>
      </c>
      <c r="N1056" s="2"/>
      <c r="O1056" s="2"/>
      <c r="P1056" s="2" t="s">
        <v>5151</v>
      </c>
    </row>
    <row r="1057" spans="1:16" ht="45">
      <c r="A1057" s="14">
        <v>4164</v>
      </c>
      <c r="B1057" s="2" t="s">
        <v>7733</v>
      </c>
      <c r="C1057" s="1" t="s">
        <v>7734</v>
      </c>
      <c r="D1057" s="3" t="s">
        <v>84</v>
      </c>
      <c r="E1057" s="4">
        <v>41774</v>
      </c>
      <c r="F1057" s="3" t="s">
        <v>15</v>
      </c>
      <c r="G1057" s="4">
        <v>41774</v>
      </c>
      <c r="H1057" s="3" t="s">
        <v>40</v>
      </c>
      <c r="I1057" s="2" t="s">
        <v>13</v>
      </c>
      <c r="J1057" s="2" t="s">
        <v>12</v>
      </c>
      <c r="K1057" s="2" t="s">
        <v>268</v>
      </c>
      <c r="L1057" s="19">
        <v>41786.405902777777</v>
      </c>
      <c r="M1057" s="2" t="s">
        <v>5154</v>
      </c>
      <c r="N1057" s="2"/>
      <c r="O1057" s="2"/>
      <c r="P1057" s="2" t="s">
        <v>5151</v>
      </c>
    </row>
    <row r="1058" spans="1:16" ht="75">
      <c r="A1058" s="14">
        <v>4163</v>
      </c>
      <c r="B1058" s="2" t="s">
        <v>7735</v>
      </c>
      <c r="C1058" s="1" t="s">
        <v>7736</v>
      </c>
      <c r="D1058" s="3" t="s">
        <v>3387</v>
      </c>
      <c r="E1058" s="4">
        <v>41774</v>
      </c>
      <c r="F1058" s="3" t="s">
        <v>15</v>
      </c>
      <c r="G1058" s="4">
        <v>41774</v>
      </c>
      <c r="H1058" s="3" t="s">
        <v>55</v>
      </c>
      <c r="I1058" s="2" t="s">
        <v>13</v>
      </c>
      <c r="J1058" s="2" t="s">
        <v>12</v>
      </c>
      <c r="K1058" s="2" t="s">
        <v>268</v>
      </c>
      <c r="L1058" s="19">
        <v>41786.406018518515</v>
      </c>
      <c r="M1058" s="2" t="s">
        <v>5154</v>
      </c>
      <c r="N1058" s="2"/>
      <c r="O1058" s="2"/>
      <c r="P1058" s="2" t="s">
        <v>5151</v>
      </c>
    </row>
    <row r="1059" spans="1:16" ht="30">
      <c r="A1059" s="14">
        <v>4162</v>
      </c>
      <c r="B1059" s="2" t="s">
        <v>2299</v>
      </c>
      <c r="C1059" s="1" t="s">
        <v>6794</v>
      </c>
      <c r="D1059" s="3" t="s">
        <v>2073</v>
      </c>
      <c r="E1059" s="4">
        <v>41774</v>
      </c>
      <c r="F1059" s="3" t="s">
        <v>15</v>
      </c>
      <c r="G1059" s="4">
        <v>41774</v>
      </c>
      <c r="H1059" s="3" t="s">
        <v>6735</v>
      </c>
      <c r="I1059" s="2" t="s">
        <v>13</v>
      </c>
      <c r="J1059" s="2" t="s">
        <v>12</v>
      </c>
      <c r="K1059" s="2" t="s">
        <v>268</v>
      </c>
      <c r="L1059" s="19">
        <v>41774.614027777781</v>
      </c>
      <c r="M1059" s="2" t="s">
        <v>5154</v>
      </c>
      <c r="N1059" s="2"/>
      <c r="O1059" s="2"/>
      <c r="P1059" s="2" t="s">
        <v>5151</v>
      </c>
    </row>
    <row r="1060" spans="1:16" ht="45">
      <c r="A1060" s="14">
        <v>4161</v>
      </c>
      <c r="B1060" s="2" t="s">
        <v>7737</v>
      </c>
      <c r="C1060" s="1" t="s">
        <v>7738</v>
      </c>
      <c r="D1060" s="3" t="s">
        <v>162</v>
      </c>
      <c r="E1060" s="4">
        <v>41774</v>
      </c>
      <c r="F1060" s="3" t="s">
        <v>15</v>
      </c>
      <c r="G1060" s="4">
        <v>41774</v>
      </c>
      <c r="H1060" s="3" t="s">
        <v>40</v>
      </c>
      <c r="I1060" s="2" t="s">
        <v>13</v>
      </c>
      <c r="J1060" s="2" t="s">
        <v>12</v>
      </c>
      <c r="K1060" s="2" t="s">
        <v>268</v>
      </c>
      <c r="L1060" s="19">
        <v>41774.504976851851</v>
      </c>
      <c r="M1060" s="2" t="s">
        <v>5151</v>
      </c>
      <c r="N1060" s="2"/>
      <c r="O1060" s="2"/>
      <c r="P1060" s="2" t="s">
        <v>5151</v>
      </c>
    </row>
    <row r="1061" spans="1:16" ht="45">
      <c r="A1061" s="14">
        <v>4160</v>
      </c>
      <c r="B1061" s="2" t="s">
        <v>7739</v>
      </c>
      <c r="C1061" s="1" t="s">
        <v>7740</v>
      </c>
      <c r="D1061" s="3" t="s">
        <v>5175</v>
      </c>
      <c r="E1061" s="4">
        <v>41774</v>
      </c>
      <c r="F1061" s="3" t="s">
        <v>15</v>
      </c>
      <c r="G1061" s="4">
        <v>41774</v>
      </c>
      <c r="H1061" s="3" t="s">
        <v>45</v>
      </c>
      <c r="I1061" s="2" t="s">
        <v>13</v>
      </c>
      <c r="J1061" s="2" t="s">
        <v>12</v>
      </c>
      <c r="K1061" s="2" t="s">
        <v>268</v>
      </c>
      <c r="L1061" s="19">
        <v>41786.406168981484</v>
      </c>
      <c r="M1061" s="2" t="s">
        <v>5154</v>
      </c>
      <c r="N1061" s="2"/>
      <c r="O1061" s="2"/>
      <c r="P1061" s="2" t="s">
        <v>5151</v>
      </c>
    </row>
    <row r="1062" spans="1:16" ht="45">
      <c r="A1062" s="14">
        <v>4158</v>
      </c>
      <c r="B1062" s="2" t="s">
        <v>7741</v>
      </c>
      <c r="C1062" s="1" t="s">
        <v>7742</v>
      </c>
      <c r="D1062" s="3" t="s">
        <v>1007</v>
      </c>
      <c r="E1062" s="4">
        <v>41774</v>
      </c>
      <c r="F1062" s="3" t="s">
        <v>15</v>
      </c>
      <c r="G1062" s="4">
        <v>41774</v>
      </c>
      <c r="H1062" s="3" t="s">
        <v>6733</v>
      </c>
      <c r="I1062" s="2" t="s">
        <v>13</v>
      </c>
      <c r="J1062" s="2" t="s">
        <v>12</v>
      </c>
      <c r="K1062" s="2" t="s">
        <v>268</v>
      </c>
      <c r="L1062" s="19">
        <v>41774.528495370374</v>
      </c>
      <c r="M1062" s="2" t="s">
        <v>5154</v>
      </c>
      <c r="N1062" s="2"/>
      <c r="O1062" s="2"/>
      <c r="P1062" s="2" t="s">
        <v>5151</v>
      </c>
    </row>
    <row r="1063" spans="1:16">
      <c r="A1063" s="14">
        <v>4157</v>
      </c>
      <c r="B1063" s="2" t="s">
        <v>7418</v>
      </c>
      <c r="C1063" s="1" t="s">
        <v>7743</v>
      </c>
      <c r="D1063" s="3" t="s">
        <v>586</v>
      </c>
      <c r="E1063" s="4">
        <v>41774</v>
      </c>
      <c r="F1063" s="3" t="s">
        <v>15</v>
      </c>
      <c r="G1063" s="4">
        <v>41774</v>
      </c>
      <c r="H1063" s="3" t="s">
        <v>6735</v>
      </c>
      <c r="I1063" s="2" t="s">
        <v>13</v>
      </c>
      <c r="J1063" s="2" t="s">
        <v>12</v>
      </c>
      <c r="K1063" s="2" t="s">
        <v>268</v>
      </c>
      <c r="L1063" s="19">
        <v>41774.487824074073</v>
      </c>
      <c r="M1063" s="2" t="s">
        <v>5154</v>
      </c>
      <c r="N1063" s="2"/>
      <c r="O1063" s="2"/>
      <c r="P1063" s="2" t="s">
        <v>5151</v>
      </c>
    </row>
    <row r="1064" spans="1:16" ht="30">
      <c r="A1064" s="14">
        <v>4156</v>
      </c>
      <c r="B1064" s="2" t="s">
        <v>3462</v>
      </c>
      <c r="C1064" s="1" t="s">
        <v>7744</v>
      </c>
      <c r="D1064" s="3" t="s">
        <v>3768</v>
      </c>
      <c r="E1064" s="4">
        <v>41774</v>
      </c>
      <c r="F1064" s="3" t="s">
        <v>15</v>
      </c>
      <c r="G1064" s="4">
        <v>41774</v>
      </c>
      <c r="H1064" s="3" t="s">
        <v>6735</v>
      </c>
      <c r="I1064" s="2" t="s">
        <v>13</v>
      </c>
      <c r="J1064" s="2" t="s">
        <v>12</v>
      </c>
      <c r="K1064" s="2" t="s">
        <v>268</v>
      </c>
      <c r="L1064" s="19">
        <v>41774.484259259261</v>
      </c>
      <c r="M1064" s="2" t="s">
        <v>5154</v>
      </c>
      <c r="N1064" s="2"/>
      <c r="O1064" s="2"/>
      <c r="P1064" s="2" t="s">
        <v>5151</v>
      </c>
    </row>
    <row r="1065" spans="1:16">
      <c r="A1065" s="14">
        <v>4155</v>
      </c>
      <c r="B1065" s="2" t="s">
        <v>1525</v>
      </c>
      <c r="C1065" s="1" t="s">
        <v>7745</v>
      </c>
      <c r="D1065" s="3" t="s">
        <v>731</v>
      </c>
      <c r="E1065" s="4">
        <v>41774</v>
      </c>
      <c r="F1065" s="3" t="s">
        <v>15</v>
      </c>
      <c r="G1065" s="4">
        <v>41774</v>
      </c>
      <c r="H1065" s="3" t="s">
        <v>6735</v>
      </c>
      <c r="I1065" s="2" t="s">
        <v>13</v>
      </c>
      <c r="J1065" s="2" t="s">
        <v>12</v>
      </c>
      <c r="K1065" s="2" t="s">
        <v>268</v>
      </c>
      <c r="L1065" s="19">
        <v>41774.465057870373</v>
      </c>
      <c r="M1065" s="2" t="s">
        <v>5151</v>
      </c>
      <c r="N1065" s="2"/>
      <c r="O1065" s="2"/>
      <c r="P1065" s="2" t="s">
        <v>5151</v>
      </c>
    </row>
    <row r="1066" spans="1:16" ht="45">
      <c r="A1066" s="14">
        <v>4154</v>
      </c>
      <c r="B1066" s="2" t="s">
        <v>7746</v>
      </c>
      <c r="C1066" s="1" t="s">
        <v>7747</v>
      </c>
      <c r="D1066" s="3" t="s">
        <v>1429</v>
      </c>
      <c r="E1066" s="4">
        <v>41774</v>
      </c>
      <c r="F1066" s="3" t="s">
        <v>15</v>
      </c>
      <c r="G1066" s="4">
        <v>41774</v>
      </c>
      <c r="H1066" s="3" t="s">
        <v>6735</v>
      </c>
      <c r="I1066" s="2" t="s">
        <v>13</v>
      </c>
      <c r="J1066" s="2" t="s">
        <v>12</v>
      </c>
      <c r="K1066" s="2" t="s">
        <v>268</v>
      </c>
      <c r="L1066" s="19">
        <v>41774.462557870371</v>
      </c>
      <c r="M1066" s="2" t="s">
        <v>5151</v>
      </c>
      <c r="N1066" s="2"/>
      <c r="O1066" s="2"/>
      <c r="P1066" s="2" t="s">
        <v>5151</v>
      </c>
    </row>
    <row r="1067" spans="1:16" ht="150">
      <c r="A1067" s="14">
        <v>4153</v>
      </c>
      <c r="B1067" s="2" t="s">
        <v>7748</v>
      </c>
      <c r="C1067" s="1" t="s">
        <v>7749</v>
      </c>
      <c r="D1067" s="3" t="s">
        <v>2731</v>
      </c>
      <c r="E1067" s="4">
        <v>41774</v>
      </c>
      <c r="F1067" s="3" t="s">
        <v>15</v>
      </c>
      <c r="G1067" s="4">
        <v>41774</v>
      </c>
      <c r="H1067" s="3" t="s">
        <v>42</v>
      </c>
      <c r="I1067" s="2" t="s">
        <v>13</v>
      </c>
      <c r="J1067" s="2" t="s">
        <v>12</v>
      </c>
      <c r="K1067" s="2" t="s">
        <v>268</v>
      </c>
      <c r="L1067" s="19">
        <v>41774.527141203704</v>
      </c>
      <c r="M1067" s="2" t="s">
        <v>5154</v>
      </c>
      <c r="N1067" s="2"/>
      <c r="O1067" s="2"/>
      <c r="P1067" s="2" t="s">
        <v>5151</v>
      </c>
    </row>
    <row r="1068" spans="1:16">
      <c r="A1068" s="14">
        <v>4152</v>
      </c>
      <c r="B1068" s="2" t="s">
        <v>5933</v>
      </c>
      <c r="C1068" s="1" t="s">
        <v>7750</v>
      </c>
      <c r="D1068" s="3" t="s">
        <v>3270</v>
      </c>
      <c r="E1068" s="4">
        <v>41774</v>
      </c>
      <c r="F1068" s="3" t="s">
        <v>15</v>
      </c>
      <c r="G1068" s="4">
        <v>41774</v>
      </c>
      <c r="H1068" s="3" t="s">
        <v>40</v>
      </c>
      <c r="I1068" s="2" t="s">
        <v>13</v>
      </c>
      <c r="J1068" s="2" t="s">
        <v>12</v>
      </c>
      <c r="K1068" s="2" t="s">
        <v>268</v>
      </c>
      <c r="L1068" s="19">
        <v>41774.447557870371</v>
      </c>
      <c r="M1068" s="2" t="s">
        <v>5151</v>
      </c>
      <c r="N1068" s="2"/>
      <c r="O1068" s="2"/>
      <c r="P1068" s="2" t="s">
        <v>5154</v>
      </c>
    </row>
    <row r="1069" spans="1:16" ht="60">
      <c r="A1069" s="14">
        <v>4151</v>
      </c>
      <c r="B1069" s="2" t="s">
        <v>7751</v>
      </c>
      <c r="C1069" s="1" t="s">
        <v>7752</v>
      </c>
      <c r="D1069" s="3" t="s">
        <v>2031</v>
      </c>
      <c r="E1069" s="4">
        <v>41774</v>
      </c>
      <c r="F1069" s="3" t="s">
        <v>15</v>
      </c>
      <c r="G1069" s="4">
        <v>41774</v>
      </c>
      <c r="H1069" s="3" t="s">
        <v>213</v>
      </c>
      <c r="I1069" s="2" t="s">
        <v>13</v>
      </c>
      <c r="J1069" s="2" t="s">
        <v>12</v>
      </c>
      <c r="K1069" s="2" t="s">
        <v>268</v>
      </c>
      <c r="L1069" s="19">
        <v>41774.641898148147</v>
      </c>
      <c r="M1069" s="2" t="s">
        <v>5151</v>
      </c>
      <c r="N1069" s="2"/>
      <c r="O1069" s="2"/>
      <c r="P1069" s="2" t="s">
        <v>5151</v>
      </c>
    </row>
    <row r="1070" spans="1:16" ht="30">
      <c r="A1070" s="14">
        <v>4150</v>
      </c>
      <c r="B1070" s="2" t="s">
        <v>7753</v>
      </c>
      <c r="C1070" s="1" t="s">
        <v>7754</v>
      </c>
      <c r="D1070" s="3" t="s">
        <v>194</v>
      </c>
      <c r="E1070" s="4">
        <v>41774</v>
      </c>
      <c r="F1070" s="3" t="s">
        <v>15</v>
      </c>
      <c r="G1070" s="4">
        <v>41774</v>
      </c>
      <c r="H1070" s="3" t="s">
        <v>6733</v>
      </c>
      <c r="I1070" s="2" t="s">
        <v>13</v>
      </c>
      <c r="J1070" s="2" t="s">
        <v>12</v>
      </c>
      <c r="K1070" s="2" t="s">
        <v>268</v>
      </c>
      <c r="L1070" s="19">
        <v>41774.435810185183</v>
      </c>
      <c r="M1070" s="2" t="s">
        <v>5154</v>
      </c>
      <c r="N1070" s="2"/>
      <c r="O1070" s="2"/>
      <c r="P1070" s="2" t="s">
        <v>5151</v>
      </c>
    </row>
    <row r="1071" spans="1:16" ht="45">
      <c r="A1071" s="14">
        <v>4149</v>
      </c>
      <c r="B1071" s="2" t="s">
        <v>7459</v>
      </c>
      <c r="C1071" s="1" t="s">
        <v>7755</v>
      </c>
      <c r="D1071" s="3" t="s">
        <v>1263</v>
      </c>
      <c r="E1071" s="4">
        <v>41774</v>
      </c>
      <c r="F1071" s="3" t="s">
        <v>15</v>
      </c>
      <c r="G1071" s="4">
        <v>41774</v>
      </c>
      <c r="H1071" s="3" t="s">
        <v>6733</v>
      </c>
      <c r="I1071" s="2" t="s">
        <v>13</v>
      </c>
      <c r="J1071" s="2" t="s">
        <v>12</v>
      </c>
      <c r="K1071" s="2" t="s">
        <v>268</v>
      </c>
      <c r="L1071" s="19">
        <v>41774.454895833333</v>
      </c>
      <c r="M1071" s="2" t="s">
        <v>5154</v>
      </c>
      <c r="N1071" s="2"/>
      <c r="O1071" s="2"/>
      <c r="P1071" s="2" t="s">
        <v>5151</v>
      </c>
    </row>
    <row r="1072" spans="1:16" ht="45">
      <c r="A1072" s="14">
        <v>4148</v>
      </c>
      <c r="B1072" s="2" t="s">
        <v>7756</v>
      </c>
      <c r="C1072" s="1" t="s">
        <v>7757</v>
      </c>
      <c r="D1072" s="3" t="s">
        <v>561</v>
      </c>
      <c r="E1072" s="4">
        <v>41773</v>
      </c>
      <c r="F1072" s="3" t="s">
        <v>15</v>
      </c>
      <c r="G1072" s="4">
        <v>41774</v>
      </c>
      <c r="H1072" s="3" t="s">
        <v>6733</v>
      </c>
      <c r="I1072" s="2" t="s">
        <v>13</v>
      </c>
      <c r="J1072" s="2" t="s">
        <v>12</v>
      </c>
      <c r="K1072" s="2" t="s">
        <v>268</v>
      </c>
      <c r="L1072" s="19">
        <v>41775.6175</v>
      </c>
      <c r="M1072" s="2" t="s">
        <v>5154</v>
      </c>
      <c r="N1072" s="2"/>
      <c r="O1072" s="2"/>
      <c r="P1072" s="2" t="s">
        <v>5151</v>
      </c>
    </row>
    <row r="1073" spans="1:16" ht="30">
      <c r="A1073" s="14">
        <v>4147</v>
      </c>
      <c r="B1073" s="2" t="s">
        <v>7758</v>
      </c>
      <c r="C1073" s="1" t="s">
        <v>7760</v>
      </c>
      <c r="D1073" s="3" t="s">
        <v>7759</v>
      </c>
      <c r="E1073" s="4">
        <v>41774</v>
      </c>
      <c r="F1073" s="3" t="s">
        <v>15</v>
      </c>
      <c r="G1073" s="4">
        <v>41774</v>
      </c>
      <c r="H1073" s="3" t="s">
        <v>40</v>
      </c>
      <c r="I1073" s="2" t="s">
        <v>13</v>
      </c>
      <c r="J1073" s="2" t="s">
        <v>12</v>
      </c>
      <c r="K1073" s="2" t="s">
        <v>268</v>
      </c>
      <c r="L1073" s="19">
        <v>41774.389293981483</v>
      </c>
      <c r="M1073" s="2" t="s">
        <v>5154</v>
      </c>
      <c r="N1073" s="2"/>
      <c r="O1073" s="2"/>
      <c r="P1073" s="2" t="s">
        <v>5151</v>
      </c>
    </row>
    <row r="1074" spans="1:16" ht="30">
      <c r="A1074" s="14">
        <v>4146</v>
      </c>
      <c r="B1074" s="2" t="s">
        <v>6027</v>
      </c>
      <c r="C1074" s="1" t="s">
        <v>7761</v>
      </c>
      <c r="D1074" s="3" t="s">
        <v>104</v>
      </c>
      <c r="E1074" s="4">
        <v>41774</v>
      </c>
      <c r="F1074" s="3" t="s">
        <v>15</v>
      </c>
      <c r="G1074" s="4">
        <v>41774</v>
      </c>
      <c r="H1074" s="3" t="s">
        <v>6735</v>
      </c>
      <c r="I1074" s="2" t="s">
        <v>13</v>
      </c>
      <c r="J1074" s="2" t="s">
        <v>12</v>
      </c>
      <c r="K1074" s="2" t="s">
        <v>268</v>
      </c>
      <c r="L1074" s="19">
        <v>41774.385671296295</v>
      </c>
      <c r="M1074" s="2" t="s">
        <v>5154</v>
      </c>
      <c r="N1074" s="2"/>
      <c r="O1074" s="2"/>
      <c r="P1074" s="2" t="s">
        <v>5151</v>
      </c>
    </row>
    <row r="1075" spans="1:16" ht="30">
      <c r="A1075" s="14">
        <v>4145</v>
      </c>
      <c r="B1075" s="2" t="s">
        <v>7762</v>
      </c>
      <c r="C1075" s="1" t="s">
        <v>7914</v>
      </c>
      <c r="D1075" s="3" t="s">
        <v>6097</v>
      </c>
      <c r="E1075" s="4">
        <v>41774</v>
      </c>
      <c r="F1075" s="3" t="s">
        <v>102</v>
      </c>
      <c r="G1075" s="4">
        <v>41774</v>
      </c>
      <c r="H1075" s="3" t="s">
        <v>51</v>
      </c>
      <c r="I1075" s="2" t="s">
        <v>13</v>
      </c>
      <c r="J1075" s="2" t="s">
        <v>12</v>
      </c>
      <c r="K1075" s="2" t="s">
        <v>268</v>
      </c>
      <c r="L1075" s="19">
        <v>41786.4065162037</v>
      </c>
      <c r="M1075" s="2" t="s">
        <v>5154</v>
      </c>
      <c r="N1075" s="2"/>
      <c r="O1075" s="2"/>
      <c r="P1075" s="2" t="s">
        <v>5151</v>
      </c>
    </row>
    <row r="1076" spans="1:16" ht="60">
      <c r="A1076" s="14">
        <v>4144</v>
      </c>
      <c r="B1076" s="2" t="s">
        <v>7763</v>
      </c>
      <c r="C1076" s="1" t="s">
        <v>7915</v>
      </c>
      <c r="D1076" s="3" t="s">
        <v>1054</v>
      </c>
      <c r="E1076" s="4">
        <v>41774</v>
      </c>
      <c r="F1076" s="3" t="s">
        <v>102</v>
      </c>
      <c r="G1076" s="4">
        <v>41774</v>
      </c>
      <c r="H1076" s="3" t="s">
        <v>56</v>
      </c>
      <c r="I1076" s="2" t="s">
        <v>13</v>
      </c>
      <c r="J1076" s="2" t="s">
        <v>12</v>
      </c>
      <c r="K1076" s="2" t="s">
        <v>268</v>
      </c>
      <c r="L1076" s="19">
        <v>41786.40861111111</v>
      </c>
      <c r="M1076" s="2" t="s">
        <v>5151</v>
      </c>
      <c r="N1076" s="2"/>
      <c r="O1076" s="2"/>
      <c r="P1076" s="2" t="s">
        <v>5154</v>
      </c>
    </row>
    <row r="1077" spans="1:16" ht="45">
      <c r="A1077" s="14">
        <v>4143</v>
      </c>
      <c r="B1077" s="2" t="s">
        <v>7398</v>
      </c>
      <c r="C1077" s="1" t="s">
        <v>7764</v>
      </c>
      <c r="D1077" s="3" t="s">
        <v>5175</v>
      </c>
      <c r="E1077" s="4">
        <v>41774</v>
      </c>
      <c r="F1077" s="3" t="s">
        <v>15</v>
      </c>
      <c r="G1077" s="4">
        <v>41774</v>
      </c>
      <c r="H1077" s="3" t="s">
        <v>45</v>
      </c>
      <c r="I1077" s="2" t="s">
        <v>13</v>
      </c>
      <c r="J1077" s="2" t="s">
        <v>12</v>
      </c>
      <c r="K1077" s="2" t="s">
        <v>268</v>
      </c>
      <c r="L1077" s="19">
        <v>41786.408761574072</v>
      </c>
      <c r="M1077" s="2" t="s">
        <v>5154</v>
      </c>
      <c r="N1077" s="2"/>
      <c r="O1077" s="2"/>
      <c r="P1077" s="2" t="s">
        <v>5151</v>
      </c>
    </row>
    <row r="1078" spans="1:16" ht="45">
      <c r="A1078" s="14">
        <v>4142</v>
      </c>
      <c r="B1078" s="2" t="s">
        <v>5765</v>
      </c>
      <c r="C1078" s="1" t="s">
        <v>7765</v>
      </c>
      <c r="D1078" s="3" t="s">
        <v>84</v>
      </c>
      <c r="E1078" s="4">
        <v>41774</v>
      </c>
      <c r="F1078" s="3" t="s">
        <v>15</v>
      </c>
      <c r="G1078" s="4">
        <v>41774</v>
      </c>
      <c r="H1078" s="3" t="s">
        <v>40</v>
      </c>
      <c r="I1078" s="2" t="s">
        <v>13</v>
      </c>
      <c r="J1078" s="2" t="s">
        <v>12</v>
      </c>
      <c r="K1078" s="2" t="s">
        <v>268</v>
      </c>
      <c r="L1078" s="19">
        <v>41774.610046296293</v>
      </c>
      <c r="M1078" s="2" t="s">
        <v>5154</v>
      </c>
      <c r="N1078" s="2"/>
      <c r="O1078" s="2"/>
      <c r="P1078" s="2" t="s">
        <v>5151</v>
      </c>
    </row>
    <row r="1079" spans="1:16" ht="30">
      <c r="A1079" s="14">
        <v>4141</v>
      </c>
      <c r="B1079" s="2" t="s">
        <v>7766</v>
      </c>
      <c r="C1079" s="1" t="s">
        <v>7767</v>
      </c>
      <c r="D1079" s="3" t="s">
        <v>104</v>
      </c>
      <c r="E1079" s="4">
        <v>41774</v>
      </c>
      <c r="F1079" s="3" t="s">
        <v>15</v>
      </c>
      <c r="G1079" s="4">
        <v>41774</v>
      </c>
      <c r="H1079" s="3" t="s">
        <v>6735</v>
      </c>
      <c r="I1079" s="2" t="s">
        <v>13</v>
      </c>
      <c r="J1079" s="2" t="s">
        <v>12</v>
      </c>
      <c r="K1079" s="2" t="s">
        <v>268</v>
      </c>
      <c r="L1079" s="19">
        <v>41774.367303240739</v>
      </c>
      <c r="M1079" s="2" t="s">
        <v>5151</v>
      </c>
      <c r="N1079" s="2"/>
      <c r="O1079" s="2"/>
      <c r="P1079" s="2" t="s">
        <v>5151</v>
      </c>
    </row>
    <row r="1080" spans="1:16" ht="60">
      <c r="A1080" s="14">
        <v>4140</v>
      </c>
      <c r="B1080" s="2" t="s">
        <v>7768</v>
      </c>
      <c r="C1080" s="1" t="s">
        <v>7769</v>
      </c>
      <c r="D1080" s="3" t="s">
        <v>810</v>
      </c>
      <c r="E1080" s="4">
        <v>41774</v>
      </c>
      <c r="F1080" s="3" t="s">
        <v>15</v>
      </c>
      <c r="G1080" s="4">
        <v>41774</v>
      </c>
      <c r="H1080" s="3" t="s">
        <v>6735</v>
      </c>
      <c r="I1080" s="2" t="s">
        <v>13</v>
      </c>
      <c r="J1080" s="2" t="s">
        <v>12</v>
      </c>
      <c r="K1080" s="2" t="s">
        <v>268</v>
      </c>
      <c r="L1080" s="19">
        <v>41774.361875000002</v>
      </c>
      <c r="M1080" s="2" t="s">
        <v>5151</v>
      </c>
      <c r="N1080" s="2"/>
      <c r="O1080" s="2"/>
      <c r="P1080" s="2" t="s">
        <v>5151</v>
      </c>
    </row>
    <row r="1081" spans="1:16" ht="30">
      <c r="A1081" s="14">
        <v>4139</v>
      </c>
      <c r="B1081" s="2" t="s">
        <v>7551</v>
      </c>
      <c r="C1081" s="1" t="s">
        <v>7770</v>
      </c>
      <c r="D1081" s="3" t="s">
        <v>24</v>
      </c>
      <c r="E1081" s="4">
        <v>41773</v>
      </c>
      <c r="F1081" s="3" t="s">
        <v>15</v>
      </c>
      <c r="G1081" s="4">
        <v>41773</v>
      </c>
      <c r="H1081" s="3" t="s">
        <v>16</v>
      </c>
      <c r="I1081" s="2" t="s">
        <v>13</v>
      </c>
      <c r="J1081" s="2" t="s">
        <v>12</v>
      </c>
      <c r="K1081" s="2" t="s">
        <v>268</v>
      </c>
      <c r="L1081" s="19">
        <v>41774.39199074074</v>
      </c>
      <c r="M1081" s="2" t="s">
        <v>5154</v>
      </c>
      <c r="N1081" s="2"/>
      <c r="O1081" s="2"/>
      <c r="P1081" s="2" t="s">
        <v>5151</v>
      </c>
    </row>
    <row r="1082" spans="1:16" ht="30">
      <c r="A1082" s="14">
        <v>4138</v>
      </c>
      <c r="B1082" s="2" t="s">
        <v>2332</v>
      </c>
      <c r="C1082" s="1" t="s">
        <v>7771</v>
      </c>
      <c r="D1082" s="3" t="s">
        <v>6263</v>
      </c>
      <c r="E1082" s="4">
        <v>41773</v>
      </c>
      <c r="F1082" s="3" t="s">
        <v>15</v>
      </c>
      <c r="G1082" s="4">
        <v>41773</v>
      </c>
      <c r="H1082" s="3" t="s">
        <v>6735</v>
      </c>
      <c r="I1082" s="2" t="s">
        <v>13</v>
      </c>
      <c r="J1082" s="2" t="s">
        <v>12</v>
      </c>
      <c r="K1082" s="2" t="s">
        <v>268</v>
      </c>
      <c r="L1082" s="19">
        <v>41773.753287037034</v>
      </c>
      <c r="M1082" s="2" t="s">
        <v>5151</v>
      </c>
      <c r="N1082" s="2"/>
      <c r="O1082" s="2"/>
      <c r="P1082" s="2" t="s">
        <v>5154</v>
      </c>
    </row>
    <row r="1083" spans="1:16" ht="30">
      <c r="A1083" s="14">
        <v>4137</v>
      </c>
      <c r="B1083" s="2" t="s">
        <v>7772</v>
      </c>
      <c r="C1083" s="1" t="s">
        <v>7773</v>
      </c>
      <c r="D1083" s="3" t="s">
        <v>5696</v>
      </c>
      <c r="E1083" s="4">
        <v>41773</v>
      </c>
      <c r="F1083" s="3" t="s">
        <v>15</v>
      </c>
      <c r="G1083" s="4">
        <v>41773</v>
      </c>
      <c r="H1083" s="3" t="s">
        <v>6735</v>
      </c>
      <c r="I1083" s="2" t="s">
        <v>13</v>
      </c>
      <c r="J1083" s="2" t="s">
        <v>12</v>
      </c>
      <c r="K1083" s="2" t="s">
        <v>268</v>
      </c>
      <c r="L1083" s="19">
        <v>41773.749131944445</v>
      </c>
      <c r="M1083" s="2" t="s">
        <v>5154</v>
      </c>
      <c r="N1083" s="2"/>
      <c r="O1083" s="2"/>
      <c r="P1083" s="2" t="s">
        <v>5151</v>
      </c>
    </row>
    <row r="1084" spans="1:16" ht="45">
      <c r="A1084" s="14">
        <v>4136</v>
      </c>
      <c r="B1084" s="2" t="s">
        <v>6934</v>
      </c>
      <c r="C1084" s="1" t="s">
        <v>7774</v>
      </c>
      <c r="D1084" s="3" t="s">
        <v>3849</v>
      </c>
      <c r="E1084" s="4">
        <v>41773</v>
      </c>
      <c r="F1084" s="3" t="s">
        <v>15</v>
      </c>
      <c r="G1084" s="4">
        <v>41773</v>
      </c>
      <c r="H1084" s="3" t="s">
        <v>6735</v>
      </c>
      <c r="I1084" s="2" t="s">
        <v>13</v>
      </c>
      <c r="J1084" s="2" t="s">
        <v>12</v>
      </c>
      <c r="K1084" s="2" t="s">
        <v>268</v>
      </c>
      <c r="L1084" s="19">
        <v>41773.747824074075</v>
      </c>
      <c r="M1084" s="2" t="s">
        <v>5154</v>
      </c>
      <c r="N1084" s="2"/>
      <c r="O1084" s="2"/>
      <c r="P1084" s="2" t="s">
        <v>5151</v>
      </c>
    </row>
    <row r="1085" spans="1:16" ht="45">
      <c r="A1085" s="14">
        <v>4135</v>
      </c>
      <c r="B1085" s="2" t="s">
        <v>3456</v>
      </c>
      <c r="C1085" s="1" t="s">
        <v>7775</v>
      </c>
      <c r="D1085" s="3" t="s">
        <v>6104</v>
      </c>
      <c r="E1085" s="4">
        <v>41773</v>
      </c>
      <c r="F1085" s="3" t="s">
        <v>15</v>
      </c>
      <c r="G1085" s="4">
        <v>41773</v>
      </c>
      <c r="H1085" s="3" t="s">
        <v>6735</v>
      </c>
      <c r="I1085" s="2" t="s">
        <v>13</v>
      </c>
      <c r="J1085" s="2" t="s">
        <v>12</v>
      </c>
      <c r="K1085" s="2" t="s">
        <v>268</v>
      </c>
      <c r="L1085" s="19">
        <v>41773.739930555559</v>
      </c>
      <c r="M1085" s="2" t="s">
        <v>5151</v>
      </c>
      <c r="N1085" s="2"/>
      <c r="O1085" s="2"/>
      <c r="P1085" s="2" t="s">
        <v>5151</v>
      </c>
    </row>
    <row r="1086" spans="1:16" ht="30">
      <c r="A1086" s="14">
        <v>4134</v>
      </c>
      <c r="B1086" s="2" t="s">
        <v>4938</v>
      </c>
      <c r="C1086" s="1" t="s">
        <v>7776</v>
      </c>
      <c r="D1086" s="3" t="s">
        <v>173</v>
      </c>
      <c r="E1086" s="4">
        <v>41773</v>
      </c>
      <c r="F1086" s="3" t="s">
        <v>15</v>
      </c>
      <c r="G1086" s="4">
        <v>41773</v>
      </c>
      <c r="H1086" s="3" t="s">
        <v>6733</v>
      </c>
      <c r="I1086" s="2" t="s">
        <v>13</v>
      </c>
      <c r="J1086" s="2" t="s">
        <v>12</v>
      </c>
      <c r="K1086" s="2" t="s">
        <v>268</v>
      </c>
      <c r="L1086" s="19">
        <v>41773.744328703702</v>
      </c>
      <c r="M1086" s="2" t="s">
        <v>5151</v>
      </c>
      <c r="N1086" s="2"/>
      <c r="O1086" s="2"/>
      <c r="P1086" s="2" t="s">
        <v>5151</v>
      </c>
    </row>
    <row r="1087" spans="1:16" ht="60">
      <c r="A1087" s="14">
        <v>4133</v>
      </c>
      <c r="B1087" s="2" t="s">
        <v>7777</v>
      </c>
      <c r="C1087" s="1" t="s">
        <v>7778</v>
      </c>
      <c r="D1087" s="3" t="s">
        <v>2152</v>
      </c>
      <c r="E1087" s="4">
        <v>41773</v>
      </c>
      <c r="F1087" s="3" t="s">
        <v>15</v>
      </c>
      <c r="G1087" s="4">
        <v>41773</v>
      </c>
      <c r="H1087" s="3" t="s">
        <v>6733</v>
      </c>
      <c r="I1087" s="2" t="s">
        <v>13</v>
      </c>
      <c r="J1087" s="2" t="s">
        <v>12</v>
      </c>
      <c r="K1087" s="2" t="s">
        <v>268</v>
      </c>
      <c r="L1087" s="19">
        <v>41786.409386574072</v>
      </c>
      <c r="M1087" s="2" t="s">
        <v>5151</v>
      </c>
      <c r="N1087" s="2"/>
      <c r="O1087" s="2"/>
      <c r="P1087" s="2" t="s">
        <v>5151</v>
      </c>
    </row>
    <row r="1088" spans="1:16" ht="90">
      <c r="A1088" s="14">
        <v>4132</v>
      </c>
      <c r="B1088" s="2" t="s">
        <v>7779</v>
      </c>
      <c r="C1088" s="1" t="s">
        <v>7780</v>
      </c>
      <c r="D1088" s="3" t="s">
        <v>615</v>
      </c>
      <c r="E1088" s="4">
        <v>41773</v>
      </c>
      <c r="F1088" s="3" t="s">
        <v>15</v>
      </c>
      <c r="G1088" s="4">
        <v>41773</v>
      </c>
      <c r="H1088" s="3" t="s">
        <v>6733</v>
      </c>
      <c r="I1088" s="2" t="s">
        <v>13</v>
      </c>
      <c r="J1088" s="2" t="s">
        <v>12</v>
      </c>
      <c r="K1088" s="2" t="s">
        <v>268</v>
      </c>
      <c r="L1088" s="19">
        <v>41774.612222222226</v>
      </c>
      <c r="M1088" s="2" t="s">
        <v>5154</v>
      </c>
      <c r="N1088" s="2"/>
      <c r="O1088" s="2"/>
      <c r="P1088" s="2" t="s">
        <v>5151</v>
      </c>
    </row>
    <row r="1089" spans="1:16" ht="45">
      <c r="A1089" s="14">
        <v>4131</v>
      </c>
      <c r="B1089" s="2" t="s">
        <v>7781</v>
      </c>
      <c r="C1089" s="1" t="s">
        <v>7783</v>
      </c>
      <c r="D1089" s="3" t="s">
        <v>7782</v>
      </c>
      <c r="E1089" s="4">
        <v>41773</v>
      </c>
      <c r="F1089" s="3" t="s">
        <v>15</v>
      </c>
      <c r="G1089" s="4">
        <v>41773</v>
      </c>
      <c r="H1089" s="3" t="s">
        <v>40</v>
      </c>
      <c r="I1089" s="2" t="s">
        <v>13</v>
      </c>
      <c r="J1089" s="2" t="s">
        <v>12</v>
      </c>
      <c r="K1089" s="2" t="s">
        <v>268</v>
      </c>
      <c r="L1089" s="19">
        <v>41773.732395833336</v>
      </c>
      <c r="M1089" s="2" t="s">
        <v>5154</v>
      </c>
      <c r="N1089" s="2"/>
      <c r="O1089" s="2"/>
      <c r="P1089" s="2" t="s">
        <v>5151</v>
      </c>
    </row>
    <row r="1090" spans="1:16" ht="30">
      <c r="A1090" s="14">
        <v>4130</v>
      </c>
      <c r="B1090" s="2" t="s">
        <v>7784</v>
      </c>
      <c r="C1090" s="1" t="s">
        <v>7785</v>
      </c>
      <c r="D1090" s="3" t="s">
        <v>1365</v>
      </c>
      <c r="E1090" s="4">
        <v>41773</v>
      </c>
      <c r="F1090" s="3" t="s">
        <v>15</v>
      </c>
      <c r="G1090" s="4">
        <v>41773</v>
      </c>
      <c r="H1090" s="3" t="s">
        <v>40</v>
      </c>
      <c r="I1090" s="2" t="s">
        <v>13</v>
      </c>
      <c r="J1090" s="2" t="s">
        <v>12</v>
      </c>
      <c r="K1090" s="2" t="s">
        <v>268</v>
      </c>
      <c r="L1090" s="19">
        <v>41773.731249999997</v>
      </c>
      <c r="M1090" s="2" t="s">
        <v>5151</v>
      </c>
      <c r="N1090" s="2"/>
      <c r="O1090" s="2"/>
      <c r="P1090" s="2" t="s">
        <v>5151</v>
      </c>
    </row>
    <row r="1091" spans="1:16" ht="45">
      <c r="A1091" s="14">
        <v>4129</v>
      </c>
      <c r="B1091" s="2" t="s">
        <v>7786</v>
      </c>
      <c r="C1091" s="1" t="s">
        <v>7787</v>
      </c>
      <c r="D1091" s="3" t="s">
        <v>7626</v>
      </c>
      <c r="E1091" s="4">
        <v>41773</v>
      </c>
      <c r="F1091" s="3" t="s">
        <v>15</v>
      </c>
      <c r="G1091" s="4">
        <v>41773</v>
      </c>
      <c r="H1091" s="3" t="s">
        <v>51</v>
      </c>
      <c r="I1091" s="2" t="s">
        <v>13</v>
      </c>
      <c r="J1091" s="2" t="s">
        <v>12</v>
      </c>
      <c r="K1091" s="2" t="s">
        <v>268</v>
      </c>
      <c r="L1091" s="19">
        <v>41774.609756944446</v>
      </c>
      <c r="M1091" s="2" t="s">
        <v>5151</v>
      </c>
      <c r="N1091" s="2"/>
      <c r="O1091" s="2"/>
      <c r="P1091" s="2" t="s">
        <v>5151</v>
      </c>
    </row>
    <row r="1092" spans="1:16" ht="45">
      <c r="A1092" s="14">
        <v>4128</v>
      </c>
      <c r="B1092" s="2" t="s">
        <v>7788</v>
      </c>
      <c r="C1092" s="1" t="s">
        <v>7789</v>
      </c>
      <c r="D1092" s="3" t="s">
        <v>408</v>
      </c>
      <c r="E1092" s="4">
        <v>41773</v>
      </c>
      <c r="F1092" s="3" t="s">
        <v>15</v>
      </c>
      <c r="G1092" s="4">
        <v>41773</v>
      </c>
      <c r="H1092" s="3" t="s">
        <v>6733</v>
      </c>
      <c r="I1092" s="2" t="s">
        <v>13</v>
      </c>
      <c r="J1092" s="2" t="s">
        <v>12</v>
      </c>
      <c r="K1092" s="2" t="s">
        <v>268</v>
      </c>
      <c r="L1092" s="19">
        <v>41786.409270833334</v>
      </c>
      <c r="M1092" s="2" t="s">
        <v>5154</v>
      </c>
      <c r="N1092" s="2"/>
      <c r="O1092" s="2"/>
      <c r="P1092" s="2" t="s">
        <v>5151</v>
      </c>
    </row>
    <row r="1093" spans="1:16" ht="30">
      <c r="A1093" s="14">
        <v>4127</v>
      </c>
      <c r="B1093" s="2" t="s">
        <v>7790</v>
      </c>
      <c r="C1093" s="1" t="s">
        <v>7791</v>
      </c>
      <c r="D1093" s="3" t="s">
        <v>561</v>
      </c>
      <c r="E1093" s="4">
        <v>41773</v>
      </c>
      <c r="F1093" s="3" t="s">
        <v>15</v>
      </c>
      <c r="G1093" s="4">
        <v>41773</v>
      </c>
      <c r="H1093" s="3" t="s">
        <v>6733</v>
      </c>
      <c r="I1093" s="2" t="s">
        <v>13</v>
      </c>
      <c r="J1093" s="2" t="s">
        <v>12</v>
      </c>
      <c r="K1093" s="2" t="s">
        <v>268</v>
      </c>
      <c r="L1093" s="19">
        <v>41773.732592592591</v>
      </c>
      <c r="M1093" s="2" t="s">
        <v>5154</v>
      </c>
      <c r="N1093" s="2"/>
      <c r="O1093" s="2"/>
      <c r="P1093" s="2" t="s">
        <v>5151</v>
      </c>
    </row>
    <row r="1094" spans="1:16">
      <c r="A1094" s="14">
        <v>4126</v>
      </c>
      <c r="B1094" s="2" t="s">
        <v>7792</v>
      </c>
      <c r="C1094" s="1" t="s">
        <v>7793</v>
      </c>
      <c r="D1094" s="3" t="s">
        <v>430</v>
      </c>
      <c r="E1094" s="4">
        <v>41772</v>
      </c>
      <c r="F1094" s="3" t="s">
        <v>15</v>
      </c>
      <c r="G1094" s="4">
        <v>41773</v>
      </c>
      <c r="H1094" s="3" t="s">
        <v>6735</v>
      </c>
      <c r="I1094" s="2" t="s">
        <v>13</v>
      </c>
      <c r="J1094" s="2" t="s">
        <v>12</v>
      </c>
      <c r="K1094" s="2" t="s">
        <v>268</v>
      </c>
      <c r="L1094" s="19">
        <v>41773.504421296297</v>
      </c>
      <c r="M1094" s="2" t="s">
        <v>5154</v>
      </c>
      <c r="N1094" s="2"/>
      <c r="O1094" s="2"/>
      <c r="P1094" s="2" t="s">
        <v>5151</v>
      </c>
    </row>
    <row r="1095" spans="1:16" ht="60">
      <c r="A1095" s="14">
        <v>4125</v>
      </c>
      <c r="B1095" s="2" t="s">
        <v>7794</v>
      </c>
      <c r="C1095" s="1" t="s">
        <v>7795</v>
      </c>
      <c r="D1095" s="3" t="s">
        <v>950</v>
      </c>
      <c r="E1095" s="4">
        <v>41773</v>
      </c>
      <c r="F1095" s="3" t="s">
        <v>15</v>
      </c>
      <c r="G1095" s="4">
        <v>41773</v>
      </c>
      <c r="H1095" s="3" t="s">
        <v>6733</v>
      </c>
      <c r="I1095" s="2" t="s">
        <v>13</v>
      </c>
      <c r="J1095" s="2" t="s">
        <v>12</v>
      </c>
      <c r="K1095" s="2" t="s">
        <v>268</v>
      </c>
      <c r="L1095" s="19">
        <v>41774.610289351855</v>
      </c>
      <c r="M1095" s="2" t="s">
        <v>5151</v>
      </c>
      <c r="N1095" s="2"/>
      <c r="O1095" s="2"/>
      <c r="P1095" s="2" t="s">
        <v>5151</v>
      </c>
    </row>
    <row r="1096" spans="1:16" ht="45">
      <c r="A1096" s="14">
        <v>4124</v>
      </c>
      <c r="B1096" s="2" t="s">
        <v>7796</v>
      </c>
      <c r="C1096" s="1" t="s">
        <v>7797</v>
      </c>
      <c r="D1096" s="3" t="s">
        <v>746</v>
      </c>
      <c r="E1096" s="4">
        <v>41773</v>
      </c>
      <c r="F1096" s="3" t="s">
        <v>15</v>
      </c>
      <c r="G1096" s="4">
        <v>41781</v>
      </c>
      <c r="H1096" s="3" t="s">
        <v>56</v>
      </c>
      <c r="I1096" s="2" t="s">
        <v>13</v>
      </c>
      <c r="J1096" s="2" t="s">
        <v>12</v>
      </c>
      <c r="K1096" s="2" t="s">
        <v>268</v>
      </c>
      <c r="L1096" s="19">
        <v>41786.781921296293</v>
      </c>
      <c r="M1096" s="2" t="s">
        <v>5151</v>
      </c>
      <c r="N1096" s="2"/>
      <c r="O1096" s="2"/>
      <c r="P1096" s="2" t="s">
        <v>5151</v>
      </c>
    </row>
    <row r="1097" spans="1:16" ht="30">
      <c r="A1097" s="14">
        <v>4123</v>
      </c>
      <c r="B1097" s="2" t="s">
        <v>7798</v>
      </c>
      <c r="C1097" s="1" t="s">
        <v>7799</v>
      </c>
      <c r="D1097" s="3" t="s">
        <v>6551</v>
      </c>
      <c r="E1097" s="4">
        <v>41773</v>
      </c>
      <c r="F1097" s="3" t="s">
        <v>15</v>
      </c>
      <c r="G1097" s="4">
        <v>41773</v>
      </c>
      <c r="H1097" s="3" t="s">
        <v>6733</v>
      </c>
      <c r="I1097" s="2" t="s">
        <v>13</v>
      </c>
      <c r="J1097" s="2" t="s">
        <v>12</v>
      </c>
      <c r="K1097" s="2" t="s">
        <v>268</v>
      </c>
      <c r="L1097" s="19">
        <v>41773.478750000002</v>
      </c>
      <c r="M1097" s="2" t="s">
        <v>5151</v>
      </c>
      <c r="N1097" s="2"/>
      <c r="O1097" s="2"/>
      <c r="P1097" s="2" t="s">
        <v>5151</v>
      </c>
    </row>
    <row r="1098" spans="1:16" ht="45">
      <c r="A1098" s="14">
        <v>4122</v>
      </c>
      <c r="B1098" s="2" t="s">
        <v>7800</v>
      </c>
      <c r="C1098" s="1" t="s">
        <v>7801</v>
      </c>
      <c r="D1098" s="3" t="s">
        <v>852</v>
      </c>
      <c r="E1098" s="4">
        <v>41773</v>
      </c>
      <c r="F1098" s="3" t="s">
        <v>15</v>
      </c>
      <c r="G1098" s="4">
        <v>41773</v>
      </c>
      <c r="H1098" s="3" t="s">
        <v>6733</v>
      </c>
      <c r="I1098" s="2" t="s">
        <v>13</v>
      </c>
      <c r="J1098" s="2" t="s">
        <v>12</v>
      </c>
      <c r="K1098" s="2" t="s">
        <v>268</v>
      </c>
      <c r="L1098" s="19">
        <v>41785.688842592594</v>
      </c>
      <c r="M1098" s="2" t="s">
        <v>5154</v>
      </c>
      <c r="N1098" s="2"/>
      <c r="O1098" s="2"/>
      <c r="P1098" s="2" t="s">
        <v>5151</v>
      </c>
    </row>
    <row r="1099" spans="1:16" ht="60">
      <c r="A1099" s="14">
        <v>4121</v>
      </c>
      <c r="B1099" s="2" t="s">
        <v>7551</v>
      </c>
      <c r="C1099" s="1" t="s">
        <v>7802</v>
      </c>
      <c r="D1099" s="3" t="s">
        <v>24</v>
      </c>
      <c r="E1099" s="4">
        <v>41773</v>
      </c>
      <c r="F1099" s="3" t="s">
        <v>15</v>
      </c>
      <c r="G1099" s="4">
        <v>41773</v>
      </c>
      <c r="H1099" s="3" t="s">
        <v>6735</v>
      </c>
      <c r="I1099" s="2" t="s">
        <v>13</v>
      </c>
      <c r="J1099" s="2" t="s">
        <v>12</v>
      </c>
      <c r="K1099" s="2" t="s">
        <v>268</v>
      </c>
      <c r="L1099" s="19">
        <v>41773.475972222222</v>
      </c>
      <c r="M1099" s="2" t="s">
        <v>5154</v>
      </c>
      <c r="N1099" s="2"/>
      <c r="O1099" s="2"/>
      <c r="P1099" s="2" t="s">
        <v>5151</v>
      </c>
    </row>
    <row r="1100" spans="1:16">
      <c r="A1100" s="14">
        <v>4120</v>
      </c>
      <c r="B1100" s="2" t="s">
        <v>7803</v>
      </c>
      <c r="C1100" s="1" t="s">
        <v>7804</v>
      </c>
      <c r="D1100" s="3" t="s">
        <v>255</v>
      </c>
      <c r="E1100" s="4">
        <v>41773</v>
      </c>
      <c r="F1100" s="3" t="s">
        <v>15</v>
      </c>
      <c r="G1100" s="4">
        <v>41773</v>
      </c>
      <c r="H1100" s="3" t="s">
        <v>6735</v>
      </c>
      <c r="I1100" s="2" t="s">
        <v>13</v>
      </c>
      <c r="J1100" s="2" t="s">
        <v>12</v>
      </c>
      <c r="K1100" s="2" t="s">
        <v>268</v>
      </c>
      <c r="L1100" s="19">
        <v>41773.474953703706</v>
      </c>
      <c r="M1100" s="2" t="s">
        <v>5151</v>
      </c>
      <c r="N1100" s="2"/>
      <c r="O1100" s="2"/>
      <c r="P1100" s="2" t="s">
        <v>5151</v>
      </c>
    </row>
    <row r="1101" spans="1:16" ht="45">
      <c r="A1101" s="14">
        <v>4119</v>
      </c>
      <c r="B1101" s="2" t="s">
        <v>7137</v>
      </c>
      <c r="C1101" s="1" t="s">
        <v>7805</v>
      </c>
      <c r="D1101" s="3" t="s">
        <v>1709</v>
      </c>
      <c r="E1101" s="4">
        <v>41773</v>
      </c>
      <c r="F1101" s="3" t="s">
        <v>15</v>
      </c>
      <c r="G1101" s="4">
        <v>41773</v>
      </c>
      <c r="H1101" s="3" t="s">
        <v>6735</v>
      </c>
      <c r="I1101" s="2" t="s">
        <v>13</v>
      </c>
      <c r="J1101" s="2" t="s">
        <v>12</v>
      </c>
      <c r="K1101" s="2" t="s">
        <v>268</v>
      </c>
      <c r="L1101" s="19">
        <v>41773.470243055555</v>
      </c>
      <c r="M1101" s="2" t="s">
        <v>5154</v>
      </c>
      <c r="N1101" s="2"/>
      <c r="O1101" s="2"/>
      <c r="P1101" s="2" t="s">
        <v>5151</v>
      </c>
    </row>
    <row r="1102" spans="1:16" ht="30">
      <c r="A1102" s="14">
        <v>4118</v>
      </c>
      <c r="B1102" s="2" t="s">
        <v>7806</v>
      </c>
      <c r="C1102" s="1" t="s">
        <v>7807</v>
      </c>
      <c r="D1102" s="3" t="s">
        <v>162</v>
      </c>
      <c r="E1102" s="4">
        <v>41773</v>
      </c>
      <c r="F1102" s="3" t="s">
        <v>15</v>
      </c>
      <c r="G1102" s="4">
        <v>41773</v>
      </c>
      <c r="H1102" s="3" t="s">
        <v>213</v>
      </c>
      <c r="I1102" s="2" t="s">
        <v>13</v>
      </c>
      <c r="J1102" s="2" t="s">
        <v>12</v>
      </c>
      <c r="K1102" s="2" t="s">
        <v>268</v>
      </c>
      <c r="L1102" s="19">
        <v>41773.467581018522</v>
      </c>
      <c r="M1102" s="2" t="s">
        <v>5151</v>
      </c>
      <c r="N1102" s="2"/>
      <c r="O1102" s="2"/>
      <c r="P1102" s="2" t="s">
        <v>5151</v>
      </c>
    </row>
    <row r="1103" spans="1:16" ht="30">
      <c r="A1103" s="14">
        <v>4117</v>
      </c>
      <c r="B1103" s="2" t="s">
        <v>7808</v>
      </c>
      <c r="C1103" s="1" t="s">
        <v>7809</v>
      </c>
      <c r="D1103" s="3" t="s">
        <v>543</v>
      </c>
      <c r="E1103" s="4">
        <v>41773</v>
      </c>
      <c r="F1103" s="3" t="s">
        <v>15</v>
      </c>
      <c r="G1103" s="4">
        <v>41773</v>
      </c>
      <c r="H1103" s="3" t="s">
        <v>16</v>
      </c>
      <c r="I1103" s="2" t="s">
        <v>13</v>
      </c>
      <c r="J1103" s="2" t="s">
        <v>12</v>
      </c>
      <c r="K1103" s="2" t="s">
        <v>268</v>
      </c>
      <c r="L1103" s="19">
        <v>41773.4609837963</v>
      </c>
      <c r="M1103" s="2" t="s">
        <v>5154</v>
      </c>
      <c r="N1103" s="2"/>
      <c r="O1103" s="2"/>
      <c r="P1103" s="2" t="s">
        <v>5151</v>
      </c>
    </row>
    <row r="1104" spans="1:16" ht="60">
      <c r="A1104" s="14">
        <v>4116</v>
      </c>
      <c r="B1104" s="2" t="s">
        <v>7810</v>
      </c>
      <c r="C1104" s="1" t="s">
        <v>7811</v>
      </c>
      <c r="D1104" s="3" t="s">
        <v>1263</v>
      </c>
      <c r="E1104" s="4">
        <v>41773</v>
      </c>
      <c r="F1104" s="3" t="s">
        <v>15</v>
      </c>
      <c r="G1104" s="4">
        <v>41773</v>
      </c>
      <c r="H1104" s="3" t="s">
        <v>6733</v>
      </c>
      <c r="I1104" s="2" t="s">
        <v>13</v>
      </c>
      <c r="J1104" s="2" t="s">
        <v>12</v>
      </c>
      <c r="K1104" s="2" t="s">
        <v>268</v>
      </c>
      <c r="L1104" s="19">
        <v>41774.612372685187</v>
      </c>
      <c r="M1104" s="2" t="s">
        <v>5154</v>
      </c>
      <c r="N1104" s="2"/>
      <c r="O1104" s="2"/>
      <c r="P1104" s="2" t="s">
        <v>5151</v>
      </c>
    </row>
    <row r="1105" spans="1:16">
      <c r="A1105" s="14">
        <v>4115</v>
      </c>
      <c r="B1105" s="2" t="s">
        <v>7226</v>
      </c>
      <c r="C1105" s="1" t="s">
        <v>7812</v>
      </c>
      <c r="D1105" s="3" t="s">
        <v>194</v>
      </c>
      <c r="E1105" s="4">
        <v>41773</v>
      </c>
      <c r="F1105" s="3" t="s">
        <v>15</v>
      </c>
      <c r="G1105" s="4">
        <v>41773</v>
      </c>
      <c r="H1105" s="3" t="s">
        <v>54</v>
      </c>
      <c r="I1105" s="2" t="s">
        <v>13</v>
      </c>
      <c r="J1105" s="2" t="s">
        <v>12</v>
      </c>
      <c r="K1105" s="2" t="s">
        <v>268</v>
      </c>
      <c r="L1105" s="19">
        <v>41773.449733796297</v>
      </c>
      <c r="M1105" s="2" t="s">
        <v>5151</v>
      </c>
      <c r="N1105" s="2"/>
      <c r="O1105" s="2"/>
      <c r="P1105" s="2" t="s">
        <v>5151</v>
      </c>
    </row>
    <row r="1106" spans="1:16" ht="75">
      <c r="A1106" s="14">
        <v>4114</v>
      </c>
      <c r="B1106" s="2" t="s">
        <v>7813</v>
      </c>
      <c r="C1106" s="1" t="s">
        <v>7814</v>
      </c>
      <c r="D1106" s="3" t="s">
        <v>349</v>
      </c>
      <c r="E1106" s="4">
        <v>41773</v>
      </c>
      <c r="F1106" s="3" t="s">
        <v>15</v>
      </c>
      <c r="G1106" s="4">
        <v>41773</v>
      </c>
      <c r="H1106" s="3" t="s">
        <v>50</v>
      </c>
      <c r="I1106" s="2" t="s">
        <v>13</v>
      </c>
      <c r="J1106" s="2" t="s">
        <v>12</v>
      </c>
      <c r="K1106" s="2" t="s">
        <v>268</v>
      </c>
      <c r="L1106" s="19">
        <v>41855.487071759257</v>
      </c>
      <c r="M1106" s="2" t="s">
        <v>5151</v>
      </c>
      <c r="N1106" s="2"/>
      <c r="O1106" s="2" t="s">
        <v>5153</v>
      </c>
      <c r="P1106" s="2" t="s">
        <v>5151</v>
      </c>
    </row>
    <row r="1107" spans="1:16" ht="30">
      <c r="A1107" s="14">
        <v>4113</v>
      </c>
      <c r="B1107" s="2" t="s">
        <v>2299</v>
      </c>
      <c r="C1107" s="1" t="s">
        <v>7815</v>
      </c>
      <c r="D1107" s="3" t="s">
        <v>514</v>
      </c>
      <c r="E1107" s="4">
        <v>41773</v>
      </c>
      <c r="F1107" s="3" t="s">
        <v>15</v>
      </c>
      <c r="G1107" s="4">
        <v>41773</v>
      </c>
      <c r="H1107" s="3" t="s">
        <v>6735</v>
      </c>
      <c r="I1107" s="2" t="s">
        <v>13</v>
      </c>
      <c r="J1107" s="2" t="s">
        <v>12</v>
      </c>
      <c r="K1107" s="2" t="s">
        <v>268</v>
      </c>
      <c r="L1107" s="19">
        <v>41773.430590277778</v>
      </c>
      <c r="M1107" s="2" t="s">
        <v>5151</v>
      </c>
      <c r="N1107" s="2"/>
      <c r="O1107" s="2"/>
      <c r="P1107" s="2" t="s">
        <v>5151</v>
      </c>
    </row>
    <row r="1108" spans="1:16" ht="60">
      <c r="A1108" s="14">
        <v>4112</v>
      </c>
      <c r="B1108" s="2" t="s">
        <v>1952</v>
      </c>
      <c r="C1108" s="1" t="s">
        <v>7816</v>
      </c>
      <c r="D1108" s="3" t="s">
        <v>1037</v>
      </c>
      <c r="E1108" s="4">
        <v>41772</v>
      </c>
      <c r="F1108" s="3" t="s">
        <v>15</v>
      </c>
      <c r="G1108" s="4">
        <v>41772</v>
      </c>
      <c r="H1108" s="3" t="s">
        <v>6735</v>
      </c>
      <c r="I1108" s="2" t="s">
        <v>13</v>
      </c>
      <c r="J1108" s="2" t="s">
        <v>12</v>
      </c>
      <c r="K1108" s="2" t="s">
        <v>268</v>
      </c>
      <c r="L1108" s="19">
        <v>41772.775671296295</v>
      </c>
      <c r="M1108" s="2" t="s">
        <v>5154</v>
      </c>
      <c r="N1108" s="2"/>
      <c r="O1108" s="2"/>
      <c r="P1108" s="2" t="s">
        <v>5151</v>
      </c>
    </row>
    <row r="1109" spans="1:16" ht="75">
      <c r="A1109" s="14">
        <v>4111</v>
      </c>
      <c r="B1109" s="2" t="s">
        <v>7817</v>
      </c>
      <c r="C1109" s="1" t="s">
        <v>7819</v>
      </c>
      <c r="D1109" s="3" t="s">
        <v>7818</v>
      </c>
      <c r="E1109" s="4">
        <v>41772</v>
      </c>
      <c r="F1109" s="3" t="s">
        <v>15</v>
      </c>
      <c r="G1109" s="4">
        <v>41772</v>
      </c>
      <c r="H1109" s="3" t="s">
        <v>40</v>
      </c>
      <c r="I1109" s="2" t="s">
        <v>13</v>
      </c>
      <c r="J1109" s="2" t="s">
        <v>12</v>
      </c>
      <c r="K1109" s="2" t="s">
        <v>268</v>
      </c>
      <c r="L1109" s="19">
        <v>41772.770196759258</v>
      </c>
      <c r="M1109" s="2" t="s">
        <v>5154</v>
      </c>
      <c r="N1109" s="2"/>
      <c r="O1109" s="2"/>
      <c r="P1109" s="2" t="s">
        <v>5151</v>
      </c>
    </row>
    <row r="1110" spans="1:16" ht="30">
      <c r="A1110" s="14">
        <v>4110</v>
      </c>
      <c r="B1110" s="2" t="s">
        <v>7820</v>
      </c>
      <c r="C1110" s="1" t="s">
        <v>7821</v>
      </c>
      <c r="D1110" s="3" t="s">
        <v>852</v>
      </c>
      <c r="E1110" s="4">
        <v>41772</v>
      </c>
      <c r="F1110" s="3" t="s">
        <v>15</v>
      </c>
      <c r="G1110" s="4">
        <v>41772</v>
      </c>
      <c r="H1110" s="3" t="s">
        <v>6733</v>
      </c>
      <c r="I1110" s="2" t="s">
        <v>13</v>
      </c>
      <c r="J1110" s="2" t="s">
        <v>12</v>
      </c>
      <c r="K1110" s="2" t="s">
        <v>268</v>
      </c>
      <c r="L1110" s="19">
        <v>41773.519780092596</v>
      </c>
      <c r="M1110" s="2" t="s">
        <v>5154</v>
      </c>
      <c r="N1110" s="2"/>
      <c r="O1110" s="2"/>
      <c r="P1110" s="2" t="s">
        <v>5151</v>
      </c>
    </row>
    <row r="1111" spans="1:16" ht="45">
      <c r="A1111" s="14">
        <v>4109</v>
      </c>
      <c r="B1111" s="2" t="s">
        <v>7822</v>
      </c>
      <c r="C1111" s="1" t="s">
        <v>7824</v>
      </c>
      <c r="D1111" s="3" t="s">
        <v>7823</v>
      </c>
      <c r="E1111" s="4">
        <v>41772</v>
      </c>
      <c r="F1111" s="3" t="s">
        <v>15</v>
      </c>
      <c r="G1111" s="4">
        <v>41772</v>
      </c>
      <c r="H1111" s="3" t="s">
        <v>42</v>
      </c>
      <c r="I1111" s="2" t="s">
        <v>13</v>
      </c>
      <c r="J1111" s="2" t="s">
        <v>12</v>
      </c>
      <c r="K1111" s="2" t="s">
        <v>268</v>
      </c>
      <c r="L1111" s="19">
        <v>41772.759756944448</v>
      </c>
      <c r="M1111" s="2" t="s">
        <v>5151</v>
      </c>
      <c r="N1111" s="2"/>
      <c r="O1111" s="2"/>
      <c r="P1111" s="2" t="s">
        <v>5151</v>
      </c>
    </row>
    <row r="1112" spans="1:16" ht="75">
      <c r="A1112" s="14">
        <v>4108</v>
      </c>
      <c r="B1112" s="2" t="s">
        <v>7825</v>
      </c>
      <c r="C1112" s="1" t="s">
        <v>7826</v>
      </c>
      <c r="D1112" s="3" t="s">
        <v>1263</v>
      </c>
      <c r="E1112" s="4">
        <v>41772</v>
      </c>
      <c r="F1112" s="3" t="s">
        <v>15</v>
      </c>
      <c r="G1112" s="4">
        <v>41772</v>
      </c>
      <c r="H1112" s="3" t="s">
        <v>6733</v>
      </c>
      <c r="I1112" s="2" t="s">
        <v>13</v>
      </c>
      <c r="J1112" s="2" t="s">
        <v>12</v>
      </c>
      <c r="K1112" s="2" t="s">
        <v>268</v>
      </c>
      <c r="L1112" s="19">
        <v>41785.688703703701</v>
      </c>
      <c r="M1112" s="2" t="s">
        <v>5154</v>
      </c>
      <c r="N1112" s="2"/>
      <c r="O1112" s="2"/>
      <c r="P1112" s="2" t="s">
        <v>5151</v>
      </c>
    </row>
    <row r="1113" spans="1:16">
      <c r="A1113" s="14">
        <v>4107</v>
      </c>
      <c r="B1113" s="2" t="s">
        <v>239</v>
      </c>
      <c r="C1113" s="1" t="s">
        <v>7827</v>
      </c>
      <c r="D1113" s="3" t="s">
        <v>950</v>
      </c>
      <c r="E1113" s="4">
        <v>41772</v>
      </c>
      <c r="F1113" s="3" t="s">
        <v>15</v>
      </c>
      <c r="G1113" s="4">
        <v>41772</v>
      </c>
      <c r="H1113" s="3" t="s">
        <v>40</v>
      </c>
      <c r="I1113" s="2" t="s">
        <v>13</v>
      </c>
      <c r="J1113" s="2" t="s">
        <v>12</v>
      </c>
      <c r="K1113" s="2" t="s">
        <v>268</v>
      </c>
      <c r="L1113" s="19">
        <v>41772.706643518519</v>
      </c>
      <c r="M1113" s="2" t="s">
        <v>5151</v>
      </c>
      <c r="N1113" s="2"/>
      <c r="O1113" s="2"/>
      <c r="P1113" s="2" t="s">
        <v>5151</v>
      </c>
    </row>
    <row r="1114" spans="1:16">
      <c r="A1114" s="14">
        <v>4106</v>
      </c>
      <c r="B1114" s="2" t="s">
        <v>7828</v>
      </c>
      <c r="C1114" s="1" t="s">
        <v>7829</v>
      </c>
      <c r="D1114" s="3" t="s">
        <v>32</v>
      </c>
      <c r="E1114" s="4">
        <v>41772</v>
      </c>
      <c r="F1114" s="3" t="s">
        <v>15</v>
      </c>
      <c r="G1114" s="4">
        <v>41772</v>
      </c>
      <c r="H1114" s="3" t="s">
        <v>6733</v>
      </c>
      <c r="I1114" s="2" t="s">
        <v>13</v>
      </c>
      <c r="J1114" s="2" t="s">
        <v>12</v>
      </c>
      <c r="K1114" s="2" t="s">
        <v>268</v>
      </c>
      <c r="L1114" s="19">
        <v>41772.704328703701</v>
      </c>
      <c r="M1114" s="2" t="s">
        <v>5154</v>
      </c>
      <c r="N1114" s="2"/>
      <c r="O1114" s="2"/>
      <c r="P1114" s="2" t="s">
        <v>5151</v>
      </c>
    </row>
    <row r="1115" spans="1:16" ht="30">
      <c r="A1115" s="14">
        <v>4105</v>
      </c>
      <c r="B1115" s="2" t="s">
        <v>7830</v>
      </c>
      <c r="C1115" s="1" t="s">
        <v>7831</v>
      </c>
      <c r="D1115" s="3" t="s">
        <v>2568</v>
      </c>
      <c r="E1115" s="4">
        <v>41772</v>
      </c>
      <c r="F1115" s="3" t="s">
        <v>15</v>
      </c>
      <c r="G1115" s="4">
        <v>41772</v>
      </c>
      <c r="H1115" s="3" t="s">
        <v>6735</v>
      </c>
      <c r="I1115" s="2" t="s">
        <v>13</v>
      </c>
      <c r="J1115" s="2" t="s">
        <v>12</v>
      </c>
      <c r="K1115" s="2" t="s">
        <v>268</v>
      </c>
      <c r="L1115" s="19">
        <v>41772.673993055556</v>
      </c>
      <c r="M1115" s="2" t="s">
        <v>5154</v>
      </c>
      <c r="N1115" s="2"/>
      <c r="O1115" s="2"/>
      <c r="P1115" s="2" t="s">
        <v>5151</v>
      </c>
    </row>
    <row r="1116" spans="1:16" ht="30">
      <c r="A1116" s="14">
        <v>4104</v>
      </c>
      <c r="B1116" s="2" t="s">
        <v>7832</v>
      </c>
      <c r="C1116" s="1" t="s">
        <v>7833</v>
      </c>
      <c r="D1116" s="3" t="s">
        <v>369</v>
      </c>
      <c r="E1116" s="4">
        <v>41772</v>
      </c>
      <c r="F1116" s="3" t="s">
        <v>15</v>
      </c>
      <c r="G1116" s="4">
        <v>41772</v>
      </c>
      <c r="H1116" s="3" t="s">
        <v>6735</v>
      </c>
      <c r="I1116" s="2" t="s">
        <v>13</v>
      </c>
      <c r="J1116" s="2" t="s">
        <v>12</v>
      </c>
      <c r="K1116" s="2" t="s">
        <v>268</v>
      </c>
      <c r="L1116" s="19">
        <v>41772.664398148147</v>
      </c>
      <c r="M1116" s="2" t="s">
        <v>5154</v>
      </c>
      <c r="N1116" s="2"/>
      <c r="O1116" s="2"/>
      <c r="P1116" s="2" t="s">
        <v>5151</v>
      </c>
    </row>
    <row r="1117" spans="1:16" ht="30">
      <c r="A1117" s="14">
        <v>4103</v>
      </c>
      <c r="B1117" s="2" t="s">
        <v>187</v>
      </c>
      <c r="C1117" s="1" t="s">
        <v>7834</v>
      </c>
      <c r="D1117" s="3" t="s">
        <v>5597</v>
      </c>
      <c r="E1117" s="4">
        <v>41772</v>
      </c>
      <c r="F1117" s="3" t="s">
        <v>15</v>
      </c>
      <c r="G1117" s="4">
        <v>41772</v>
      </c>
      <c r="H1117" s="3" t="s">
        <v>40</v>
      </c>
      <c r="I1117" s="2" t="s">
        <v>13</v>
      </c>
      <c r="J1117" s="2" t="s">
        <v>12</v>
      </c>
      <c r="K1117" s="2" t="s">
        <v>268</v>
      </c>
      <c r="L1117" s="19">
        <v>41772.637175925927</v>
      </c>
      <c r="M1117" s="2" t="s">
        <v>5154</v>
      </c>
      <c r="N1117" s="2"/>
      <c r="O1117" s="2"/>
      <c r="P1117" s="2" t="s">
        <v>5151</v>
      </c>
    </row>
    <row r="1118" spans="1:16" ht="45">
      <c r="A1118" s="14">
        <v>4102</v>
      </c>
      <c r="B1118" s="2" t="s">
        <v>7835</v>
      </c>
      <c r="C1118" s="1" t="s">
        <v>7836</v>
      </c>
      <c r="D1118" s="3" t="s">
        <v>6306</v>
      </c>
      <c r="E1118" s="4">
        <v>41772</v>
      </c>
      <c r="F1118" s="3" t="s">
        <v>15</v>
      </c>
      <c r="G1118" s="4">
        <v>41772</v>
      </c>
      <c r="H1118" s="3" t="s">
        <v>40</v>
      </c>
      <c r="I1118" s="2" t="s">
        <v>13</v>
      </c>
      <c r="J1118" s="2" t="s">
        <v>12</v>
      </c>
      <c r="K1118" s="2" t="s">
        <v>268</v>
      </c>
      <c r="L1118" s="19">
        <v>41772.635324074072</v>
      </c>
      <c r="M1118" s="2" t="s">
        <v>5151</v>
      </c>
      <c r="N1118" s="2"/>
      <c r="O1118" s="2"/>
      <c r="P1118" s="2" t="s">
        <v>5151</v>
      </c>
    </row>
    <row r="1119" spans="1:16" ht="30">
      <c r="A1119" s="14">
        <v>4101</v>
      </c>
      <c r="B1119" s="2" t="s">
        <v>4198</v>
      </c>
      <c r="C1119" s="1" t="s">
        <v>4697</v>
      </c>
      <c r="D1119" s="3" t="s">
        <v>411</v>
      </c>
      <c r="E1119" s="4">
        <v>41772</v>
      </c>
      <c r="F1119" s="3" t="s">
        <v>15</v>
      </c>
      <c r="G1119" s="4">
        <v>41772</v>
      </c>
      <c r="H1119" s="3" t="s">
        <v>6735</v>
      </c>
      <c r="I1119" s="2" t="s">
        <v>13</v>
      </c>
      <c r="J1119" s="2" t="s">
        <v>12</v>
      </c>
      <c r="K1119" s="2" t="s">
        <v>268</v>
      </c>
      <c r="L1119" s="19">
        <v>41772.632951388892</v>
      </c>
      <c r="M1119" s="2" t="s">
        <v>5154</v>
      </c>
      <c r="N1119" s="2"/>
      <c r="O1119" s="2"/>
      <c r="P1119" s="2" t="s">
        <v>5151</v>
      </c>
    </row>
    <row r="1120" spans="1:16">
      <c r="A1120" s="14">
        <v>4100</v>
      </c>
      <c r="B1120" s="2" t="s">
        <v>7837</v>
      </c>
      <c r="C1120" s="1" t="s">
        <v>7838</v>
      </c>
      <c r="D1120" s="3" t="s">
        <v>104</v>
      </c>
      <c r="E1120" s="4">
        <v>41772</v>
      </c>
      <c r="F1120" s="3" t="s">
        <v>15</v>
      </c>
      <c r="G1120" s="4">
        <v>41772</v>
      </c>
      <c r="H1120" s="3" t="s">
        <v>6733</v>
      </c>
      <c r="I1120" s="2" t="s">
        <v>13</v>
      </c>
      <c r="J1120" s="2" t="s">
        <v>12</v>
      </c>
      <c r="K1120" s="2" t="s">
        <v>268</v>
      </c>
      <c r="L1120" s="19">
        <v>41774.610578703701</v>
      </c>
      <c r="M1120" s="2" t="s">
        <v>5154</v>
      </c>
      <c r="N1120" s="2"/>
      <c r="O1120" s="2"/>
      <c r="P1120" s="2" t="s">
        <v>5151</v>
      </c>
    </row>
    <row r="1121" spans="1:16" ht="90">
      <c r="A1121" s="14">
        <v>4099</v>
      </c>
      <c r="B1121" s="2" t="s">
        <v>2124</v>
      </c>
      <c r="C1121" s="1" t="s">
        <v>7839</v>
      </c>
      <c r="D1121" s="3" t="s">
        <v>24</v>
      </c>
      <c r="E1121" s="4">
        <v>41772</v>
      </c>
      <c r="F1121" s="3" t="s">
        <v>15</v>
      </c>
      <c r="G1121" s="4">
        <v>41772</v>
      </c>
      <c r="H1121" s="3" t="s">
        <v>213</v>
      </c>
      <c r="I1121" s="2" t="s">
        <v>13</v>
      </c>
      <c r="J1121" s="2" t="s">
        <v>12</v>
      </c>
      <c r="K1121" s="2" t="s">
        <v>268</v>
      </c>
      <c r="L1121" s="19">
        <v>41772.554803240739</v>
      </c>
      <c r="M1121" s="2" t="s">
        <v>5154</v>
      </c>
      <c r="N1121" s="2"/>
      <c r="O1121" s="2"/>
      <c r="P1121" s="2" t="s">
        <v>5151</v>
      </c>
    </row>
    <row r="1122" spans="1:16" ht="60">
      <c r="A1122" s="14">
        <v>4098</v>
      </c>
      <c r="B1122" s="2" t="s">
        <v>7840</v>
      </c>
      <c r="C1122" s="1" t="s">
        <v>7841</v>
      </c>
      <c r="D1122" s="3" t="s">
        <v>992</v>
      </c>
      <c r="E1122" s="4">
        <v>41772</v>
      </c>
      <c r="F1122" s="3" t="s">
        <v>102</v>
      </c>
      <c r="G1122" s="4">
        <v>41772</v>
      </c>
      <c r="H1122" s="3" t="s">
        <v>6733</v>
      </c>
      <c r="I1122" s="2" t="s">
        <v>13</v>
      </c>
      <c r="J1122" s="2" t="s">
        <v>12</v>
      </c>
      <c r="K1122" s="2" t="s">
        <v>268</v>
      </c>
      <c r="L1122" s="19">
        <v>41772.554120370369</v>
      </c>
      <c r="M1122" s="2" t="s">
        <v>5151</v>
      </c>
      <c r="N1122" s="2"/>
      <c r="O1122" s="2"/>
      <c r="P1122" s="2" t="s">
        <v>5151</v>
      </c>
    </row>
    <row r="1123" spans="1:16" ht="90">
      <c r="A1123" s="14">
        <v>4097</v>
      </c>
      <c r="B1123" s="2" t="s">
        <v>7842</v>
      </c>
      <c r="C1123" s="1" t="s">
        <v>7843</v>
      </c>
      <c r="D1123" s="3" t="s">
        <v>182</v>
      </c>
      <c r="E1123" s="4">
        <v>41772</v>
      </c>
      <c r="F1123" s="3" t="s">
        <v>15</v>
      </c>
      <c r="G1123" s="4">
        <v>41772</v>
      </c>
      <c r="H1123" s="3" t="s">
        <v>16</v>
      </c>
      <c r="I1123" s="2" t="s">
        <v>13</v>
      </c>
      <c r="J1123" s="2" t="s">
        <v>12</v>
      </c>
      <c r="K1123" s="2" t="s">
        <v>268</v>
      </c>
      <c r="L1123" s="19">
        <v>41774.611863425926</v>
      </c>
      <c r="M1123" s="2" t="s">
        <v>5151</v>
      </c>
      <c r="N1123" s="2"/>
      <c r="O1123" s="2"/>
      <c r="P1123" s="2" t="s">
        <v>5151</v>
      </c>
    </row>
    <row r="1124" spans="1:16" ht="60">
      <c r="A1124" s="14">
        <v>4096</v>
      </c>
      <c r="B1124" s="2" t="s">
        <v>7844</v>
      </c>
      <c r="C1124" s="1" t="s">
        <v>7845</v>
      </c>
      <c r="D1124" s="3" t="s">
        <v>3735</v>
      </c>
      <c r="E1124" s="4">
        <v>41772</v>
      </c>
      <c r="F1124" s="3" t="s">
        <v>15</v>
      </c>
      <c r="G1124" s="4">
        <v>41772</v>
      </c>
      <c r="H1124" s="3" t="s">
        <v>40</v>
      </c>
      <c r="I1124" s="2" t="s">
        <v>13</v>
      </c>
      <c r="J1124" s="2" t="s">
        <v>12</v>
      </c>
      <c r="K1124" s="2" t="s">
        <v>268</v>
      </c>
      <c r="L1124" s="19">
        <v>41772.574374999997</v>
      </c>
      <c r="M1124" s="2" t="s">
        <v>5151</v>
      </c>
      <c r="N1124" s="2"/>
      <c r="O1124" s="2"/>
      <c r="P1124" s="2" t="s">
        <v>5151</v>
      </c>
    </row>
    <row r="1125" spans="1:16">
      <c r="A1125" s="14">
        <v>4095</v>
      </c>
      <c r="B1125" s="2" t="s">
        <v>7362</v>
      </c>
      <c r="C1125" s="1" t="s">
        <v>7846</v>
      </c>
      <c r="D1125" s="3" t="s">
        <v>852</v>
      </c>
      <c r="E1125" s="4">
        <v>41772</v>
      </c>
      <c r="F1125" s="3" t="s">
        <v>15</v>
      </c>
      <c r="G1125" s="4">
        <v>41772</v>
      </c>
      <c r="H1125" s="3" t="s">
        <v>6733</v>
      </c>
      <c r="I1125" s="2" t="s">
        <v>13</v>
      </c>
      <c r="J1125" s="2" t="s">
        <v>12</v>
      </c>
      <c r="K1125" s="2" t="s">
        <v>268</v>
      </c>
      <c r="L1125" s="19">
        <v>41772.530324074076</v>
      </c>
      <c r="M1125" s="2" t="s">
        <v>5154</v>
      </c>
      <c r="N1125" s="2"/>
      <c r="O1125" s="2"/>
      <c r="P1125" s="2" t="s">
        <v>5151</v>
      </c>
    </row>
    <row r="1126" spans="1:16">
      <c r="A1126" s="14">
        <v>4094</v>
      </c>
      <c r="B1126" s="2" t="s">
        <v>2299</v>
      </c>
      <c r="C1126" s="1" t="s">
        <v>7847</v>
      </c>
      <c r="D1126" s="3" t="s">
        <v>430</v>
      </c>
      <c r="E1126" s="4">
        <v>41772</v>
      </c>
      <c r="F1126" s="3" t="s">
        <v>15</v>
      </c>
      <c r="G1126" s="4">
        <v>41772</v>
      </c>
      <c r="H1126" s="3" t="s">
        <v>6733</v>
      </c>
      <c r="I1126" s="2" t="s">
        <v>13</v>
      </c>
      <c r="J1126" s="2" t="s">
        <v>12</v>
      </c>
      <c r="K1126" s="2" t="s">
        <v>268</v>
      </c>
      <c r="L1126" s="19">
        <v>41772.529618055552</v>
      </c>
      <c r="M1126" s="2" t="s">
        <v>5154</v>
      </c>
      <c r="N1126" s="2"/>
      <c r="O1126" s="2"/>
      <c r="P1126" s="2" t="s">
        <v>5151</v>
      </c>
    </row>
    <row r="1127" spans="1:16" ht="45">
      <c r="A1127" s="14">
        <v>4093</v>
      </c>
      <c r="B1127" s="2" t="s">
        <v>7447</v>
      </c>
      <c r="C1127" s="1" t="s">
        <v>7448</v>
      </c>
      <c r="D1127" s="3" t="s">
        <v>291</v>
      </c>
      <c r="E1127" s="4">
        <v>41772</v>
      </c>
      <c r="F1127" s="3" t="s">
        <v>15</v>
      </c>
      <c r="G1127" s="4">
        <v>41772</v>
      </c>
      <c r="H1127" s="3" t="s">
        <v>6733</v>
      </c>
      <c r="I1127" s="2" t="s">
        <v>13</v>
      </c>
      <c r="J1127" s="2" t="s">
        <v>12</v>
      </c>
      <c r="K1127" s="2" t="s">
        <v>268</v>
      </c>
      <c r="L1127" s="19">
        <v>41772.496828703705</v>
      </c>
      <c r="M1127" s="2" t="s">
        <v>5154</v>
      </c>
      <c r="N1127" s="2"/>
      <c r="O1127" s="2"/>
      <c r="P1127" s="2" t="s">
        <v>5151</v>
      </c>
    </row>
    <row r="1128" spans="1:16" ht="30">
      <c r="A1128" s="14">
        <v>4092</v>
      </c>
      <c r="B1128" s="2" t="s">
        <v>7449</v>
      </c>
      <c r="C1128" s="1" t="s">
        <v>7450</v>
      </c>
      <c r="D1128" s="3" t="s">
        <v>6551</v>
      </c>
      <c r="E1128" s="4">
        <v>41772</v>
      </c>
      <c r="F1128" s="3" t="s">
        <v>15</v>
      </c>
      <c r="G1128" s="4">
        <v>41772</v>
      </c>
      <c r="H1128" s="3" t="s">
        <v>6733</v>
      </c>
      <c r="I1128" s="2" t="s">
        <v>13</v>
      </c>
      <c r="J1128" s="2" t="s">
        <v>12</v>
      </c>
      <c r="K1128" s="2" t="s">
        <v>268</v>
      </c>
      <c r="L1128" s="19">
        <v>41772.499166666668</v>
      </c>
      <c r="M1128" s="2" t="s">
        <v>5154</v>
      </c>
      <c r="N1128" s="2"/>
      <c r="O1128" s="2"/>
      <c r="P1128" s="2" t="s">
        <v>5151</v>
      </c>
    </row>
    <row r="1129" spans="1:16" ht="30">
      <c r="A1129" s="14">
        <v>4091</v>
      </c>
      <c r="B1129" s="2" t="s">
        <v>7451</v>
      </c>
      <c r="C1129" s="1" t="s">
        <v>7453</v>
      </c>
      <c r="D1129" s="3" t="s">
        <v>7452</v>
      </c>
      <c r="E1129" s="4">
        <v>41772</v>
      </c>
      <c r="F1129" s="3" t="s">
        <v>15</v>
      </c>
      <c r="G1129" s="4">
        <v>41772</v>
      </c>
      <c r="H1129" s="3" t="s">
        <v>6733</v>
      </c>
      <c r="I1129" s="2" t="s">
        <v>13</v>
      </c>
      <c r="J1129" s="2" t="s">
        <v>12</v>
      </c>
      <c r="K1129" s="2" t="s">
        <v>268</v>
      </c>
      <c r="L1129" s="19">
        <v>41772.488981481481</v>
      </c>
      <c r="M1129" s="2" t="s">
        <v>5154</v>
      </c>
      <c r="N1129" s="2"/>
      <c r="O1129" s="2"/>
      <c r="P1129" s="2" t="s">
        <v>5151</v>
      </c>
    </row>
    <row r="1130" spans="1:16" ht="30">
      <c r="A1130" s="14">
        <v>4090</v>
      </c>
      <c r="B1130" s="2" t="s">
        <v>7454</v>
      </c>
      <c r="C1130" s="1" t="s">
        <v>7455</v>
      </c>
      <c r="D1130" s="3" t="s">
        <v>104</v>
      </c>
      <c r="E1130" s="4">
        <v>41772</v>
      </c>
      <c r="F1130" s="3" t="s">
        <v>15</v>
      </c>
      <c r="G1130" s="4">
        <v>41772</v>
      </c>
      <c r="H1130" s="3" t="s">
        <v>6733</v>
      </c>
      <c r="I1130" s="2" t="s">
        <v>13</v>
      </c>
      <c r="J1130" s="2" t="s">
        <v>12</v>
      </c>
      <c r="K1130" s="2" t="s">
        <v>268</v>
      </c>
      <c r="L1130" s="19">
        <v>41785.688611111109</v>
      </c>
      <c r="M1130" s="2" t="s">
        <v>5154</v>
      </c>
      <c r="N1130" s="2"/>
      <c r="O1130" s="2"/>
      <c r="P1130" s="2" t="s">
        <v>5151</v>
      </c>
    </row>
    <row r="1131" spans="1:16" ht="90">
      <c r="A1131" s="14">
        <v>4089</v>
      </c>
      <c r="B1131" s="2" t="s">
        <v>7456</v>
      </c>
      <c r="C1131" s="1" t="s">
        <v>7457</v>
      </c>
      <c r="D1131" s="3" t="s">
        <v>947</v>
      </c>
      <c r="E1131" s="4">
        <v>41772</v>
      </c>
      <c r="F1131" s="3" t="s">
        <v>15</v>
      </c>
      <c r="G1131" s="4">
        <v>41772</v>
      </c>
      <c r="H1131" s="3" t="s">
        <v>6733</v>
      </c>
      <c r="I1131" s="2" t="s">
        <v>13</v>
      </c>
      <c r="J1131" s="2" t="s">
        <v>12</v>
      </c>
      <c r="K1131" s="2" t="s">
        <v>268</v>
      </c>
      <c r="L1131" s="19">
        <v>41774.642326388886</v>
      </c>
      <c r="M1131" s="2" t="s">
        <v>5154</v>
      </c>
      <c r="N1131" s="2"/>
      <c r="O1131" s="2"/>
      <c r="P1131" s="2" t="s">
        <v>5151</v>
      </c>
    </row>
    <row r="1132" spans="1:16" ht="45">
      <c r="A1132" s="14">
        <v>4088</v>
      </c>
      <c r="B1132" s="2" t="s">
        <v>5429</v>
      </c>
      <c r="C1132" s="1" t="s">
        <v>7458</v>
      </c>
      <c r="D1132" s="3" t="s">
        <v>3849</v>
      </c>
      <c r="E1132" s="4">
        <v>41772</v>
      </c>
      <c r="F1132" s="3" t="s">
        <v>15</v>
      </c>
      <c r="G1132" s="4">
        <v>41772</v>
      </c>
      <c r="H1132" s="3" t="s">
        <v>6735</v>
      </c>
      <c r="I1132" s="2" t="s">
        <v>13</v>
      </c>
      <c r="J1132" s="2" t="s">
        <v>12</v>
      </c>
      <c r="K1132" s="2" t="s">
        <v>268</v>
      </c>
      <c r="L1132" s="19">
        <v>41772.443206018521</v>
      </c>
      <c r="M1132" s="2" t="s">
        <v>5154</v>
      </c>
      <c r="N1132" s="2"/>
      <c r="O1132" s="2"/>
      <c r="P1132" s="2" t="s">
        <v>5151</v>
      </c>
    </row>
    <row r="1133" spans="1:16" ht="45">
      <c r="A1133" s="14">
        <v>4087</v>
      </c>
      <c r="B1133" s="2" t="s">
        <v>7459</v>
      </c>
      <c r="C1133" s="1" t="s">
        <v>7460</v>
      </c>
      <c r="D1133" s="3" t="s">
        <v>1263</v>
      </c>
      <c r="E1133" s="4">
        <v>41772</v>
      </c>
      <c r="F1133" s="3" t="s">
        <v>15</v>
      </c>
      <c r="G1133" s="4">
        <v>41772</v>
      </c>
      <c r="H1133" s="3" t="s">
        <v>6733</v>
      </c>
      <c r="I1133" s="2" t="s">
        <v>13</v>
      </c>
      <c r="J1133" s="2" t="s">
        <v>12</v>
      </c>
      <c r="K1133" s="2" t="s">
        <v>268</v>
      </c>
      <c r="L1133" s="19">
        <v>41774.60869212963</v>
      </c>
      <c r="M1133" s="2" t="s">
        <v>5154</v>
      </c>
      <c r="N1133" s="2"/>
      <c r="O1133" s="2"/>
      <c r="P1133" s="2" t="s">
        <v>5151</v>
      </c>
    </row>
    <row r="1134" spans="1:16" ht="30">
      <c r="A1134" s="14">
        <v>4086</v>
      </c>
      <c r="B1134" s="2" t="s">
        <v>7461</v>
      </c>
      <c r="C1134" s="1" t="s">
        <v>7462</v>
      </c>
      <c r="D1134" s="3" t="s">
        <v>586</v>
      </c>
      <c r="E1134" s="4">
        <v>41772</v>
      </c>
      <c r="F1134" s="3" t="s">
        <v>15</v>
      </c>
      <c r="G1134" s="4">
        <v>41772</v>
      </c>
      <c r="H1134" s="3" t="s">
        <v>42</v>
      </c>
      <c r="I1134" s="2" t="s">
        <v>13</v>
      </c>
      <c r="J1134" s="2" t="s">
        <v>12</v>
      </c>
      <c r="K1134" s="2" t="s">
        <v>268</v>
      </c>
      <c r="L1134" s="19">
        <v>41772.435335648152</v>
      </c>
      <c r="M1134" s="2" t="s">
        <v>5154</v>
      </c>
      <c r="N1134" s="2"/>
      <c r="O1134" s="2"/>
      <c r="P1134" s="2" t="s">
        <v>5151</v>
      </c>
    </row>
    <row r="1135" spans="1:16" ht="45">
      <c r="A1135" s="14">
        <v>4085</v>
      </c>
      <c r="B1135" s="2" t="s">
        <v>7463</v>
      </c>
      <c r="C1135" s="1" t="s">
        <v>7464</v>
      </c>
      <c r="D1135" s="3" t="s">
        <v>1263</v>
      </c>
      <c r="E1135" s="4">
        <v>41772</v>
      </c>
      <c r="F1135" s="3" t="s">
        <v>15</v>
      </c>
      <c r="G1135" s="4">
        <v>41772</v>
      </c>
      <c r="H1135" s="3" t="s">
        <v>6733</v>
      </c>
      <c r="I1135" s="2" t="s">
        <v>13</v>
      </c>
      <c r="J1135" s="2" t="s">
        <v>12</v>
      </c>
      <c r="K1135" s="2" t="s">
        <v>268</v>
      </c>
      <c r="L1135" s="19">
        <v>41785.688518518517</v>
      </c>
      <c r="M1135" s="2" t="s">
        <v>5154</v>
      </c>
      <c r="N1135" s="2"/>
      <c r="O1135" s="2"/>
      <c r="P1135" s="2" t="s">
        <v>5151</v>
      </c>
    </row>
    <row r="1136" spans="1:16" ht="30">
      <c r="A1136" s="14">
        <v>4084</v>
      </c>
      <c r="B1136" s="2" t="s">
        <v>4439</v>
      </c>
      <c r="C1136" s="1" t="s">
        <v>7465</v>
      </c>
      <c r="D1136" s="3" t="s">
        <v>6748</v>
      </c>
      <c r="E1136" s="4">
        <v>41772</v>
      </c>
      <c r="F1136" s="3" t="s">
        <v>15</v>
      </c>
      <c r="G1136" s="4">
        <v>41772</v>
      </c>
      <c r="H1136" s="3" t="s">
        <v>6735</v>
      </c>
      <c r="I1136" s="2" t="s">
        <v>13</v>
      </c>
      <c r="J1136" s="2" t="s">
        <v>12</v>
      </c>
      <c r="K1136" s="2" t="s">
        <v>268</v>
      </c>
      <c r="L1136" s="19">
        <v>41772.42895833333</v>
      </c>
      <c r="M1136" s="2" t="s">
        <v>5154</v>
      </c>
      <c r="N1136" s="2"/>
      <c r="O1136" s="2"/>
      <c r="P1136" s="2" t="s">
        <v>5151</v>
      </c>
    </row>
    <row r="1137" spans="1:16" ht="30">
      <c r="A1137" s="14">
        <v>4083</v>
      </c>
      <c r="B1137" s="2" t="s">
        <v>7466</v>
      </c>
      <c r="C1137" s="1" t="s">
        <v>7467</v>
      </c>
      <c r="D1137" s="3" t="s">
        <v>6512</v>
      </c>
      <c r="E1137" s="4">
        <v>41772</v>
      </c>
      <c r="F1137" s="3" t="s">
        <v>15</v>
      </c>
      <c r="G1137" s="4">
        <v>41772</v>
      </c>
      <c r="H1137" s="3" t="s">
        <v>6735</v>
      </c>
      <c r="I1137" s="2" t="s">
        <v>13</v>
      </c>
      <c r="J1137" s="2" t="s">
        <v>12</v>
      </c>
      <c r="K1137" s="2" t="s">
        <v>268</v>
      </c>
      <c r="L1137" s="19">
        <v>41772.427430555559</v>
      </c>
      <c r="M1137" s="2" t="s">
        <v>5154</v>
      </c>
      <c r="N1137" s="2"/>
      <c r="O1137" s="2"/>
      <c r="P1137" s="2" t="s">
        <v>5151</v>
      </c>
    </row>
    <row r="1138" spans="1:16" ht="45">
      <c r="A1138" s="14">
        <v>4082</v>
      </c>
      <c r="B1138" s="2" t="s">
        <v>7466</v>
      </c>
      <c r="C1138" s="1" t="s">
        <v>7468</v>
      </c>
      <c r="D1138" s="3" t="s">
        <v>6512</v>
      </c>
      <c r="E1138" s="4">
        <v>41772</v>
      </c>
      <c r="F1138" s="3" t="s">
        <v>15</v>
      </c>
      <c r="G1138" s="4">
        <v>41772</v>
      </c>
      <c r="H1138" s="3" t="s">
        <v>6735</v>
      </c>
      <c r="I1138" s="2" t="s">
        <v>13</v>
      </c>
      <c r="J1138" s="2" t="s">
        <v>12</v>
      </c>
      <c r="K1138" s="2" t="s">
        <v>268</v>
      </c>
      <c r="L1138" s="19">
        <v>41772.42287037037</v>
      </c>
      <c r="M1138" s="2" t="s">
        <v>5154</v>
      </c>
      <c r="N1138" s="2"/>
      <c r="O1138" s="2"/>
      <c r="P1138" s="2" t="s">
        <v>5151</v>
      </c>
    </row>
    <row r="1139" spans="1:16">
      <c r="A1139" s="14">
        <v>4081</v>
      </c>
      <c r="B1139" s="2" t="s">
        <v>7469</v>
      </c>
      <c r="C1139" s="1" t="s">
        <v>7470</v>
      </c>
      <c r="D1139" s="3" t="s">
        <v>700</v>
      </c>
      <c r="E1139" s="4">
        <v>41772</v>
      </c>
      <c r="F1139" s="3" t="s">
        <v>15</v>
      </c>
      <c r="G1139" s="4">
        <v>41772</v>
      </c>
      <c r="H1139" s="3" t="s">
        <v>40</v>
      </c>
      <c r="I1139" s="2" t="s">
        <v>13</v>
      </c>
      <c r="J1139" s="2" t="s">
        <v>12</v>
      </c>
      <c r="K1139" s="2" t="s">
        <v>268</v>
      </c>
      <c r="L1139" s="19">
        <v>41772.420358796298</v>
      </c>
      <c r="M1139" s="2" t="s">
        <v>5151</v>
      </c>
      <c r="N1139" s="2"/>
      <c r="O1139" s="2"/>
      <c r="P1139" s="2" t="s">
        <v>5151</v>
      </c>
    </row>
    <row r="1140" spans="1:16">
      <c r="A1140" s="14">
        <v>4080</v>
      </c>
      <c r="B1140" s="2" t="s">
        <v>7471</v>
      </c>
      <c r="C1140" s="1" t="s">
        <v>7472</v>
      </c>
      <c r="D1140" s="3" t="s">
        <v>1222</v>
      </c>
      <c r="E1140" s="4">
        <v>41772</v>
      </c>
      <c r="F1140" s="3" t="s">
        <v>15</v>
      </c>
      <c r="G1140" s="4">
        <v>41772</v>
      </c>
      <c r="H1140" s="3" t="s">
        <v>40</v>
      </c>
      <c r="I1140" s="2" t="s">
        <v>13</v>
      </c>
      <c r="J1140" s="2" t="s">
        <v>12</v>
      </c>
      <c r="K1140" s="2" t="s">
        <v>268</v>
      </c>
      <c r="L1140" s="19">
        <v>41772.371944444443</v>
      </c>
      <c r="M1140" s="2" t="s">
        <v>5154</v>
      </c>
      <c r="N1140" s="2"/>
      <c r="O1140" s="2"/>
      <c r="P1140" s="2" t="s">
        <v>5151</v>
      </c>
    </row>
    <row r="1141" spans="1:16" ht="60">
      <c r="A1141" s="14">
        <v>4079</v>
      </c>
      <c r="B1141" s="2" t="s">
        <v>7473</v>
      </c>
      <c r="C1141" s="1" t="s">
        <v>7474</v>
      </c>
      <c r="D1141" s="3" t="s">
        <v>104</v>
      </c>
      <c r="E1141" s="4">
        <v>41772</v>
      </c>
      <c r="F1141" s="3" t="s">
        <v>15</v>
      </c>
      <c r="G1141" s="4">
        <v>41772</v>
      </c>
      <c r="H1141" s="3" t="s">
        <v>6735</v>
      </c>
      <c r="I1141" s="2" t="s">
        <v>13</v>
      </c>
      <c r="J1141" s="2" t="s">
        <v>12</v>
      </c>
      <c r="K1141" s="2" t="s">
        <v>268</v>
      </c>
      <c r="L1141" s="19">
        <v>41772.363321759258</v>
      </c>
      <c r="M1141" s="2" t="s">
        <v>5154</v>
      </c>
      <c r="N1141" s="2"/>
      <c r="O1141" s="2"/>
      <c r="P1141" s="2" t="s">
        <v>5151</v>
      </c>
    </row>
    <row r="1142" spans="1:16" ht="75">
      <c r="A1142" s="14">
        <v>4078</v>
      </c>
      <c r="B1142" s="2" t="s">
        <v>7475</v>
      </c>
      <c r="C1142" s="1" t="s">
        <v>7476</v>
      </c>
      <c r="D1142" s="3" t="s">
        <v>162</v>
      </c>
      <c r="E1142" s="4">
        <v>41771</v>
      </c>
      <c r="F1142" s="3" t="s">
        <v>15</v>
      </c>
      <c r="G1142" s="4">
        <v>41771</v>
      </c>
      <c r="H1142" s="3" t="s">
        <v>54</v>
      </c>
      <c r="I1142" s="2" t="s">
        <v>13</v>
      </c>
      <c r="J1142" s="2" t="s">
        <v>12</v>
      </c>
      <c r="K1142" s="2" t="s">
        <v>268</v>
      </c>
      <c r="L1142" s="19">
        <v>41772.558668981481</v>
      </c>
      <c r="M1142" s="2" t="s">
        <v>5151</v>
      </c>
      <c r="N1142" s="2"/>
      <c r="O1142" s="2"/>
      <c r="P1142" s="2" t="s">
        <v>5151</v>
      </c>
    </row>
    <row r="1143" spans="1:16" ht="45">
      <c r="A1143" s="14">
        <v>4077</v>
      </c>
      <c r="B1143" s="2" t="s">
        <v>479</v>
      </c>
      <c r="C1143" s="1" t="s">
        <v>7477</v>
      </c>
      <c r="D1143" s="3" t="s">
        <v>446</v>
      </c>
      <c r="E1143" s="4">
        <v>41771</v>
      </c>
      <c r="F1143" s="3" t="s">
        <v>15</v>
      </c>
      <c r="G1143" s="4">
        <v>41771</v>
      </c>
      <c r="H1143" s="3" t="s">
        <v>6735</v>
      </c>
      <c r="I1143" s="2" t="s">
        <v>13</v>
      </c>
      <c r="J1143" s="2" t="s">
        <v>12</v>
      </c>
      <c r="K1143" s="2" t="s">
        <v>268</v>
      </c>
      <c r="L1143" s="19">
        <v>41771.760289351849</v>
      </c>
      <c r="M1143" s="2" t="s">
        <v>5151</v>
      </c>
      <c r="N1143" s="2"/>
      <c r="O1143" s="2"/>
      <c r="P1143" s="2" t="s">
        <v>5151</v>
      </c>
    </row>
    <row r="1144" spans="1:16" ht="30">
      <c r="A1144" s="14">
        <v>4076</v>
      </c>
      <c r="B1144" s="2" t="s">
        <v>7478</v>
      </c>
      <c r="C1144" s="1" t="s">
        <v>7479</v>
      </c>
      <c r="D1144" s="3" t="s">
        <v>884</v>
      </c>
      <c r="E1144" s="4">
        <v>41771</v>
      </c>
      <c r="F1144" s="3" t="s">
        <v>15</v>
      </c>
      <c r="G1144" s="4">
        <v>41771</v>
      </c>
      <c r="H1144" s="3" t="s">
        <v>6733</v>
      </c>
      <c r="I1144" s="2" t="s">
        <v>13</v>
      </c>
      <c r="J1144" s="2" t="s">
        <v>12</v>
      </c>
      <c r="K1144" s="2" t="s">
        <v>268</v>
      </c>
      <c r="L1144" s="19">
        <v>41771.771990740737</v>
      </c>
      <c r="M1144" s="2" t="s">
        <v>5154</v>
      </c>
      <c r="N1144" s="2"/>
      <c r="O1144" s="2"/>
      <c r="P1144" s="2" t="s">
        <v>5151</v>
      </c>
    </row>
    <row r="1145" spans="1:16">
      <c r="A1145" s="14">
        <v>4075</v>
      </c>
      <c r="B1145" s="2" t="s">
        <v>4182</v>
      </c>
      <c r="C1145" s="1" t="s">
        <v>5671</v>
      </c>
      <c r="D1145" s="3" t="s">
        <v>98</v>
      </c>
      <c r="E1145" s="4">
        <v>41771</v>
      </c>
      <c r="F1145" s="3" t="s">
        <v>15</v>
      </c>
      <c r="G1145" s="4">
        <v>41771</v>
      </c>
      <c r="H1145" s="3" t="s">
        <v>6735</v>
      </c>
      <c r="I1145" s="2" t="s">
        <v>13</v>
      </c>
      <c r="J1145" s="2" t="s">
        <v>12</v>
      </c>
      <c r="K1145" s="2" t="s">
        <v>268</v>
      </c>
      <c r="L1145" s="19">
        <v>41771.755937499998</v>
      </c>
      <c r="M1145" s="2" t="s">
        <v>5154</v>
      </c>
      <c r="N1145" s="2"/>
      <c r="O1145" s="2"/>
      <c r="P1145" s="2" t="s">
        <v>5151</v>
      </c>
    </row>
    <row r="1146" spans="1:16" ht="45">
      <c r="A1146" s="14">
        <v>4074</v>
      </c>
      <c r="B1146" s="2" t="s">
        <v>3456</v>
      </c>
      <c r="C1146" s="1" t="s">
        <v>7480</v>
      </c>
      <c r="D1146" s="3" t="s">
        <v>6104</v>
      </c>
      <c r="E1146" s="4">
        <v>41771</v>
      </c>
      <c r="F1146" s="3" t="s">
        <v>15</v>
      </c>
      <c r="G1146" s="4">
        <v>41771</v>
      </c>
      <c r="H1146" s="3" t="s">
        <v>6735</v>
      </c>
      <c r="I1146" s="2" t="s">
        <v>13</v>
      </c>
      <c r="J1146" s="2" t="s">
        <v>12</v>
      </c>
      <c r="K1146" s="2" t="s">
        <v>268</v>
      </c>
      <c r="L1146" s="19">
        <v>41771.736990740741</v>
      </c>
      <c r="M1146" s="2" t="s">
        <v>5151</v>
      </c>
      <c r="N1146" s="2"/>
      <c r="O1146" s="2"/>
      <c r="P1146" s="2" t="s">
        <v>5151</v>
      </c>
    </row>
    <row r="1147" spans="1:16" ht="60">
      <c r="A1147" s="14">
        <v>4073</v>
      </c>
      <c r="B1147" s="2" t="s">
        <v>7481</v>
      </c>
      <c r="C1147" s="1" t="s">
        <v>7482</v>
      </c>
      <c r="D1147" s="3" t="s">
        <v>620</v>
      </c>
      <c r="E1147" s="4">
        <v>41771</v>
      </c>
      <c r="F1147" s="3" t="s">
        <v>15</v>
      </c>
      <c r="G1147" s="4">
        <v>41771</v>
      </c>
      <c r="H1147" s="3" t="s">
        <v>40</v>
      </c>
      <c r="I1147" s="2" t="s">
        <v>13</v>
      </c>
      <c r="J1147" s="2" t="s">
        <v>12</v>
      </c>
      <c r="K1147" s="2" t="s">
        <v>268</v>
      </c>
      <c r="L1147" s="19">
        <v>41785.688379629632</v>
      </c>
      <c r="M1147" s="2" t="s">
        <v>5154</v>
      </c>
      <c r="N1147" s="2"/>
      <c r="O1147" s="2"/>
      <c r="P1147" s="2" t="s">
        <v>5151</v>
      </c>
    </row>
    <row r="1148" spans="1:16" ht="45">
      <c r="A1148" s="14">
        <v>4072</v>
      </c>
      <c r="B1148" s="2" t="s">
        <v>7483</v>
      </c>
      <c r="C1148" s="1" t="s">
        <v>7484</v>
      </c>
      <c r="D1148" s="3" t="s">
        <v>1263</v>
      </c>
      <c r="E1148" s="4">
        <v>41771</v>
      </c>
      <c r="F1148" s="3" t="s">
        <v>15</v>
      </c>
      <c r="G1148" s="4">
        <v>41771</v>
      </c>
      <c r="H1148" s="3" t="s">
        <v>6733</v>
      </c>
      <c r="I1148" s="2" t="s">
        <v>13</v>
      </c>
      <c r="J1148" s="2" t="s">
        <v>12</v>
      </c>
      <c r="K1148" s="2" t="s">
        <v>268</v>
      </c>
      <c r="L1148" s="19">
        <v>41772.499502314815</v>
      </c>
      <c r="M1148" s="2" t="s">
        <v>5154</v>
      </c>
      <c r="N1148" s="2"/>
      <c r="O1148" s="2"/>
      <c r="P1148" s="2" t="s">
        <v>5151</v>
      </c>
    </row>
    <row r="1149" spans="1:16" ht="45">
      <c r="A1149" s="14">
        <v>4071</v>
      </c>
      <c r="B1149" s="2" t="s">
        <v>7485</v>
      </c>
      <c r="C1149" s="1" t="s">
        <v>7486</v>
      </c>
      <c r="D1149" s="3" t="s">
        <v>408</v>
      </c>
      <c r="E1149" s="4">
        <v>41771</v>
      </c>
      <c r="F1149" s="3" t="s">
        <v>15</v>
      </c>
      <c r="G1149" s="4">
        <v>41771</v>
      </c>
      <c r="H1149" s="3" t="s">
        <v>54</v>
      </c>
      <c r="I1149" s="2" t="s">
        <v>13</v>
      </c>
      <c r="J1149" s="2" t="s">
        <v>12</v>
      </c>
      <c r="K1149" s="2" t="s">
        <v>268</v>
      </c>
      <c r="L1149" s="19">
        <v>41771.660983796297</v>
      </c>
      <c r="M1149" s="2" t="s">
        <v>5154</v>
      </c>
      <c r="N1149" s="2"/>
      <c r="O1149" s="2"/>
      <c r="P1149" s="2" t="s">
        <v>5151</v>
      </c>
    </row>
    <row r="1150" spans="1:16" ht="30">
      <c r="A1150" s="14">
        <v>4070</v>
      </c>
      <c r="B1150" s="2" t="s">
        <v>7487</v>
      </c>
      <c r="C1150" s="1" t="s">
        <v>7488</v>
      </c>
      <c r="D1150" s="3" t="s">
        <v>852</v>
      </c>
      <c r="E1150" s="4">
        <v>41771</v>
      </c>
      <c r="F1150" s="3" t="s">
        <v>15</v>
      </c>
      <c r="G1150" s="4">
        <v>41771</v>
      </c>
      <c r="H1150" s="3" t="s">
        <v>6733</v>
      </c>
      <c r="I1150" s="2" t="s">
        <v>13</v>
      </c>
      <c r="J1150" s="2" t="s">
        <v>12</v>
      </c>
      <c r="K1150" s="2" t="s">
        <v>268</v>
      </c>
      <c r="L1150" s="19">
        <v>41785.688252314816</v>
      </c>
      <c r="M1150" s="2" t="s">
        <v>5154</v>
      </c>
      <c r="N1150" s="2"/>
      <c r="O1150" s="2"/>
      <c r="P1150" s="2" t="s">
        <v>5151</v>
      </c>
    </row>
    <row r="1151" spans="1:16">
      <c r="A1151" s="14">
        <v>4069</v>
      </c>
      <c r="B1151" s="2" t="s">
        <v>7489</v>
      </c>
      <c r="C1151" s="1" t="s">
        <v>7490</v>
      </c>
      <c r="D1151" s="3" t="s">
        <v>32</v>
      </c>
      <c r="E1151" s="4">
        <v>41771</v>
      </c>
      <c r="F1151" s="3" t="s">
        <v>15</v>
      </c>
      <c r="G1151" s="4">
        <v>41771</v>
      </c>
      <c r="H1151" s="3" t="s">
        <v>40</v>
      </c>
      <c r="I1151" s="2" t="s">
        <v>13</v>
      </c>
      <c r="J1151" s="2" t="s">
        <v>12</v>
      </c>
      <c r="K1151" s="2" t="s">
        <v>268</v>
      </c>
      <c r="L1151" s="19">
        <v>41771.644513888888</v>
      </c>
      <c r="M1151" s="2" t="s">
        <v>5151</v>
      </c>
      <c r="N1151" s="2"/>
      <c r="O1151" s="2"/>
      <c r="P1151" s="2" t="s">
        <v>5154</v>
      </c>
    </row>
    <row r="1152" spans="1:16" ht="30">
      <c r="A1152" s="14">
        <v>4068</v>
      </c>
      <c r="B1152" s="2" t="s">
        <v>7491</v>
      </c>
      <c r="C1152" s="1" t="s">
        <v>7492</v>
      </c>
      <c r="D1152" s="3" t="s">
        <v>1007</v>
      </c>
      <c r="E1152" s="4">
        <v>41771</v>
      </c>
      <c r="F1152" s="3" t="s">
        <v>15</v>
      </c>
      <c r="G1152" s="4">
        <v>41771</v>
      </c>
      <c r="H1152" s="3" t="s">
        <v>6733</v>
      </c>
      <c r="I1152" s="2" t="s">
        <v>13</v>
      </c>
      <c r="J1152" s="2" t="s">
        <v>12</v>
      </c>
      <c r="K1152" s="2" t="s">
        <v>268</v>
      </c>
      <c r="L1152" s="19">
        <v>41772.558900462966</v>
      </c>
      <c r="M1152" s="2" t="s">
        <v>5154</v>
      </c>
      <c r="N1152" s="2"/>
      <c r="O1152" s="2"/>
      <c r="P1152" s="2" t="s">
        <v>5151</v>
      </c>
    </row>
    <row r="1153" spans="1:16" ht="45">
      <c r="A1153" s="14">
        <v>4067</v>
      </c>
      <c r="B1153" s="2" t="s">
        <v>7493</v>
      </c>
      <c r="C1153" s="1" t="s">
        <v>7494</v>
      </c>
      <c r="D1153" s="3" t="s">
        <v>2034</v>
      </c>
      <c r="E1153" s="4">
        <v>41771</v>
      </c>
      <c r="F1153" s="3" t="s">
        <v>15</v>
      </c>
      <c r="G1153" s="4">
        <v>41771</v>
      </c>
      <c r="H1153" s="3" t="s">
        <v>6735</v>
      </c>
      <c r="I1153" s="2" t="s">
        <v>13</v>
      </c>
      <c r="J1153" s="2" t="s">
        <v>12</v>
      </c>
      <c r="K1153" s="2" t="s">
        <v>268</v>
      </c>
      <c r="L1153" s="19">
        <v>41771.61482638889</v>
      </c>
      <c r="M1153" s="2" t="s">
        <v>5154</v>
      </c>
      <c r="N1153" s="2"/>
      <c r="O1153" s="2"/>
      <c r="P1153" s="2" t="s">
        <v>5151</v>
      </c>
    </row>
    <row r="1154" spans="1:16" ht="45">
      <c r="A1154" s="14">
        <v>4066</v>
      </c>
      <c r="B1154" s="2" t="s">
        <v>7495</v>
      </c>
      <c r="C1154" s="1" t="s">
        <v>7496</v>
      </c>
      <c r="D1154" s="3" t="s">
        <v>561</v>
      </c>
      <c r="E1154" s="4">
        <v>41771</v>
      </c>
      <c r="F1154" s="3" t="s">
        <v>15</v>
      </c>
      <c r="G1154" s="4">
        <v>41771</v>
      </c>
      <c r="H1154" s="3" t="s">
        <v>6733</v>
      </c>
      <c r="I1154" s="2" t="s">
        <v>13</v>
      </c>
      <c r="J1154" s="2" t="s">
        <v>12</v>
      </c>
      <c r="K1154" s="2" t="s">
        <v>268</v>
      </c>
      <c r="L1154" s="19">
        <v>41772.559502314813</v>
      </c>
      <c r="M1154" s="2" t="s">
        <v>5154</v>
      </c>
      <c r="N1154" s="2"/>
      <c r="O1154" s="2"/>
      <c r="P1154" s="2" t="s">
        <v>5151</v>
      </c>
    </row>
    <row r="1155" spans="1:16" ht="60">
      <c r="A1155" s="14">
        <v>4065</v>
      </c>
      <c r="B1155" s="2" t="s">
        <v>899</v>
      </c>
      <c r="C1155" s="1" t="s">
        <v>7497</v>
      </c>
      <c r="D1155" s="3" t="s">
        <v>992</v>
      </c>
      <c r="E1155" s="4">
        <v>41771</v>
      </c>
      <c r="F1155" s="3" t="s">
        <v>15</v>
      </c>
      <c r="G1155" s="4">
        <v>41771</v>
      </c>
      <c r="H1155" s="3" t="s">
        <v>6733</v>
      </c>
      <c r="I1155" s="2" t="s">
        <v>13</v>
      </c>
      <c r="J1155" s="2" t="s">
        <v>12</v>
      </c>
      <c r="K1155" s="2" t="s">
        <v>268</v>
      </c>
      <c r="L1155" s="19">
        <v>41771.641655092593</v>
      </c>
      <c r="M1155" s="2" t="s">
        <v>5154</v>
      </c>
      <c r="N1155" s="2"/>
      <c r="O1155" s="2"/>
      <c r="P1155" s="2" t="s">
        <v>5151</v>
      </c>
    </row>
    <row r="1156" spans="1:16" ht="45">
      <c r="A1156" s="14">
        <v>4064</v>
      </c>
      <c r="B1156" s="2" t="s">
        <v>7498</v>
      </c>
      <c r="C1156" s="1" t="s">
        <v>7499</v>
      </c>
      <c r="D1156" s="3" t="s">
        <v>3129</v>
      </c>
      <c r="E1156" s="4">
        <v>41771</v>
      </c>
      <c r="F1156" s="3" t="s">
        <v>15</v>
      </c>
      <c r="G1156" s="4">
        <v>41771</v>
      </c>
      <c r="H1156" s="3" t="s">
        <v>6733</v>
      </c>
      <c r="I1156" s="2" t="s">
        <v>13</v>
      </c>
      <c r="J1156" s="2" t="s">
        <v>12</v>
      </c>
      <c r="K1156" s="2" t="s">
        <v>268</v>
      </c>
      <c r="L1156" s="19">
        <v>41772.559074074074</v>
      </c>
      <c r="M1156" s="2" t="s">
        <v>5154</v>
      </c>
      <c r="N1156" s="2"/>
      <c r="O1156" s="2"/>
      <c r="P1156" s="2" t="s">
        <v>5151</v>
      </c>
    </row>
    <row r="1157" spans="1:16" ht="45">
      <c r="A1157" s="14">
        <v>4063</v>
      </c>
      <c r="B1157" s="2" t="s">
        <v>7500</v>
      </c>
      <c r="C1157" s="1" t="s">
        <v>7501</v>
      </c>
      <c r="D1157" s="3" t="s">
        <v>1763</v>
      </c>
      <c r="E1157" s="4">
        <v>41771</v>
      </c>
      <c r="F1157" s="3" t="s">
        <v>15</v>
      </c>
      <c r="G1157" s="4">
        <v>41771</v>
      </c>
      <c r="H1157" s="3" t="s">
        <v>51</v>
      </c>
      <c r="I1157" s="2" t="s">
        <v>13</v>
      </c>
      <c r="J1157" s="2" t="s">
        <v>12</v>
      </c>
      <c r="K1157" s="2" t="s">
        <v>268</v>
      </c>
      <c r="L1157" s="19">
        <v>41771.596736111111</v>
      </c>
      <c r="M1157" s="2" t="s">
        <v>5154</v>
      </c>
      <c r="N1157" s="2"/>
      <c r="O1157" s="2"/>
      <c r="P1157" s="2" t="s">
        <v>5151</v>
      </c>
    </row>
    <row r="1158" spans="1:16" ht="60">
      <c r="A1158" s="14">
        <v>4062</v>
      </c>
      <c r="B1158" s="2" t="s">
        <v>7502</v>
      </c>
      <c r="C1158" s="1" t="s">
        <v>7504</v>
      </c>
      <c r="D1158" s="3" t="s">
        <v>7503</v>
      </c>
      <c r="E1158" s="4">
        <v>41771</v>
      </c>
      <c r="F1158" s="3" t="s">
        <v>15</v>
      </c>
      <c r="G1158" s="4">
        <v>41771</v>
      </c>
      <c r="H1158" s="3" t="s">
        <v>6733</v>
      </c>
      <c r="I1158" s="2" t="s">
        <v>13</v>
      </c>
      <c r="J1158" s="2" t="s">
        <v>12</v>
      </c>
      <c r="K1158" s="2" t="s">
        <v>268</v>
      </c>
      <c r="L1158" s="19">
        <v>41771.619386574072</v>
      </c>
      <c r="M1158" s="2" t="s">
        <v>5154</v>
      </c>
      <c r="N1158" s="2"/>
      <c r="O1158" s="2"/>
      <c r="P1158" s="2" t="s">
        <v>5151</v>
      </c>
    </row>
    <row r="1159" spans="1:16" ht="45">
      <c r="A1159" s="14">
        <v>4061</v>
      </c>
      <c r="B1159" s="2" t="s">
        <v>7505</v>
      </c>
      <c r="C1159" s="1" t="s">
        <v>7506</v>
      </c>
      <c r="D1159" s="3" t="s">
        <v>884</v>
      </c>
      <c r="E1159" s="4">
        <v>41771</v>
      </c>
      <c r="F1159" s="3" t="s">
        <v>15</v>
      </c>
      <c r="G1159" s="4">
        <v>41771</v>
      </c>
      <c r="H1159" s="3" t="s">
        <v>6733</v>
      </c>
      <c r="I1159" s="2" t="s">
        <v>13</v>
      </c>
      <c r="J1159" s="2" t="s">
        <v>12</v>
      </c>
      <c r="K1159" s="2" t="s">
        <v>268</v>
      </c>
      <c r="L1159" s="19">
        <v>41772.574664351851</v>
      </c>
      <c r="M1159" s="2" t="s">
        <v>5154</v>
      </c>
      <c r="N1159" s="2"/>
      <c r="O1159" s="2"/>
      <c r="P1159" s="2" t="s">
        <v>5151</v>
      </c>
    </row>
    <row r="1160" spans="1:16" ht="45">
      <c r="A1160" s="14">
        <v>4060</v>
      </c>
      <c r="B1160" s="2" t="s">
        <v>7507</v>
      </c>
      <c r="C1160" s="1" t="s">
        <v>7508</v>
      </c>
      <c r="D1160" s="3" t="s">
        <v>4169</v>
      </c>
      <c r="E1160" s="4">
        <v>41771</v>
      </c>
      <c r="F1160" s="3" t="s">
        <v>15</v>
      </c>
      <c r="G1160" s="4">
        <v>41771</v>
      </c>
      <c r="H1160" s="3" t="s">
        <v>6733</v>
      </c>
      <c r="I1160" s="2" t="s">
        <v>13</v>
      </c>
      <c r="J1160" s="2" t="s">
        <v>12</v>
      </c>
      <c r="K1160" s="2" t="s">
        <v>268</v>
      </c>
      <c r="L1160" s="19">
        <v>41771.663159722222</v>
      </c>
      <c r="M1160" s="2" t="s">
        <v>5154</v>
      </c>
      <c r="N1160" s="2"/>
      <c r="O1160" s="2"/>
      <c r="P1160" s="2" t="s">
        <v>5151</v>
      </c>
    </row>
    <row r="1161" spans="1:16" ht="45">
      <c r="A1161" s="14">
        <v>4059</v>
      </c>
      <c r="B1161" s="2" t="s">
        <v>7509</v>
      </c>
      <c r="C1161" s="1" t="s">
        <v>7510</v>
      </c>
      <c r="D1161" s="3" t="s">
        <v>1007</v>
      </c>
      <c r="E1161" s="4">
        <v>41771</v>
      </c>
      <c r="F1161" s="3" t="s">
        <v>15</v>
      </c>
      <c r="G1161" s="4">
        <v>41771</v>
      </c>
      <c r="H1161" s="3" t="s">
        <v>29</v>
      </c>
      <c r="I1161" s="2" t="s">
        <v>13</v>
      </c>
      <c r="J1161" s="2" t="s">
        <v>12</v>
      </c>
      <c r="K1161" s="2" t="s">
        <v>268</v>
      </c>
      <c r="L1161" s="19">
        <v>41771.617245370369</v>
      </c>
      <c r="M1161" s="2" t="s">
        <v>5154</v>
      </c>
      <c r="N1161" s="2"/>
      <c r="O1161" s="2"/>
      <c r="P1161" s="2" t="s">
        <v>5151</v>
      </c>
    </row>
    <row r="1162" spans="1:16">
      <c r="A1162" s="14">
        <v>4058</v>
      </c>
      <c r="B1162" s="2" t="s">
        <v>7511</v>
      </c>
      <c r="C1162" s="1" t="s">
        <v>7512</v>
      </c>
      <c r="D1162" s="3" t="s">
        <v>1007</v>
      </c>
      <c r="E1162" s="4">
        <v>41771</v>
      </c>
      <c r="F1162" s="3" t="s">
        <v>15</v>
      </c>
      <c r="G1162" s="4">
        <v>41771</v>
      </c>
      <c r="H1162" s="3" t="s">
        <v>29</v>
      </c>
      <c r="I1162" s="2" t="s">
        <v>13</v>
      </c>
      <c r="J1162" s="2" t="s">
        <v>12</v>
      </c>
      <c r="K1162" s="2" t="s">
        <v>268</v>
      </c>
      <c r="L1162" s="19">
        <v>41772.574803240743</v>
      </c>
      <c r="M1162" s="2" t="s">
        <v>5154</v>
      </c>
      <c r="N1162" s="2"/>
      <c r="O1162" s="2"/>
      <c r="P1162" s="2" t="s">
        <v>5151</v>
      </c>
    </row>
    <row r="1163" spans="1:16">
      <c r="A1163" s="14">
        <v>4057</v>
      </c>
      <c r="B1163" s="2" t="s">
        <v>7513</v>
      </c>
      <c r="C1163" s="1" t="s">
        <v>7514</v>
      </c>
      <c r="D1163" s="3" t="s">
        <v>28</v>
      </c>
      <c r="E1163" s="4">
        <v>41771</v>
      </c>
      <c r="F1163" s="3" t="s">
        <v>15</v>
      </c>
      <c r="G1163" s="4">
        <v>41771</v>
      </c>
      <c r="H1163" s="3" t="s">
        <v>29</v>
      </c>
      <c r="I1163" s="2" t="s">
        <v>13</v>
      </c>
      <c r="J1163" s="2" t="s">
        <v>12</v>
      </c>
      <c r="K1163" s="2" t="s">
        <v>268</v>
      </c>
      <c r="L1163" s="19">
        <v>41771.771863425929</v>
      </c>
      <c r="M1163" s="2" t="s">
        <v>5151</v>
      </c>
      <c r="N1163" s="2"/>
      <c r="O1163" s="2"/>
      <c r="P1163" s="2" t="s">
        <v>5151</v>
      </c>
    </row>
    <row r="1164" spans="1:16" ht="30">
      <c r="A1164" s="14">
        <v>4056</v>
      </c>
      <c r="B1164" s="2" t="s">
        <v>6080</v>
      </c>
      <c r="C1164" s="1" t="s">
        <v>7515</v>
      </c>
      <c r="D1164" s="3" t="s">
        <v>5096</v>
      </c>
      <c r="E1164" s="4">
        <v>41771</v>
      </c>
      <c r="F1164" s="3" t="s">
        <v>15</v>
      </c>
      <c r="G1164" s="4">
        <v>41771</v>
      </c>
      <c r="H1164" s="3" t="s">
        <v>6735</v>
      </c>
      <c r="I1164" s="2" t="s">
        <v>13</v>
      </c>
      <c r="J1164" s="2" t="s">
        <v>12</v>
      </c>
      <c r="K1164" s="2" t="s">
        <v>268</v>
      </c>
      <c r="L1164" s="19">
        <v>41771.572476851848</v>
      </c>
      <c r="M1164" s="2" t="s">
        <v>5154</v>
      </c>
      <c r="N1164" s="2"/>
      <c r="O1164" s="2"/>
      <c r="P1164" s="2" t="s">
        <v>5151</v>
      </c>
    </row>
    <row r="1165" spans="1:16">
      <c r="A1165" s="14">
        <v>4055</v>
      </c>
      <c r="B1165" s="2" t="s">
        <v>7516</v>
      </c>
      <c r="C1165" s="1" t="s">
        <v>7518</v>
      </c>
      <c r="D1165" s="3" t="s">
        <v>7517</v>
      </c>
      <c r="E1165" s="4">
        <v>41771</v>
      </c>
      <c r="F1165" s="3" t="s">
        <v>15</v>
      </c>
      <c r="G1165" s="4">
        <v>41771</v>
      </c>
      <c r="H1165" s="3" t="s">
        <v>40</v>
      </c>
      <c r="I1165" s="2" t="s">
        <v>13</v>
      </c>
      <c r="J1165" s="2" t="s">
        <v>12</v>
      </c>
      <c r="K1165" s="2" t="s">
        <v>268</v>
      </c>
      <c r="L1165" s="19">
        <v>41771.571770833332</v>
      </c>
      <c r="M1165" s="2" t="s">
        <v>5154</v>
      </c>
      <c r="N1165" s="2"/>
      <c r="O1165" s="2"/>
      <c r="P1165" s="2" t="s">
        <v>5151</v>
      </c>
    </row>
    <row r="1166" spans="1:16" ht="60">
      <c r="A1166" s="14">
        <v>4054</v>
      </c>
      <c r="B1166" s="2" t="s">
        <v>7519</v>
      </c>
      <c r="C1166" s="1" t="s">
        <v>7520</v>
      </c>
      <c r="D1166" s="3" t="s">
        <v>6449</v>
      </c>
      <c r="E1166" s="4">
        <v>41771</v>
      </c>
      <c r="F1166" s="3" t="s">
        <v>15</v>
      </c>
      <c r="G1166" s="4">
        <v>41771</v>
      </c>
      <c r="H1166" s="3" t="s">
        <v>29</v>
      </c>
      <c r="I1166" s="2" t="s">
        <v>13</v>
      </c>
      <c r="J1166" s="2" t="s">
        <v>12</v>
      </c>
      <c r="K1166" s="2" t="s">
        <v>268</v>
      </c>
      <c r="L1166" s="19">
        <v>41771.600405092591</v>
      </c>
      <c r="M1166" s="2" t="s">
        <v>5154</v>
      </c>
      <c r="N1166" s="2"/>
      <c r="O1166" s="2"/>
      <c r="P1166" s="2" t="s">
        <v>5151</v>
      </c>
    </row>
    <row r="1167" spans="1:16" ht="45">
      <c r="A1167" s="14">
        <v>4053</v>
      </c>
      <c r="B1167" s="2" t="s">
        <v>7521</v>
      </c>
      <c r="C1167" s="1" t="s">
        <v>7522</v>
      </c>
      <c r="D1167" s="3" t="s">
        <v>215</v>
      </c>
      <c r="E1167" s="4">
        <v>41771</v>
      </c>
      <c r="F1167" s="3" t="s">
        <v>15</v>
      </c>
      <c r="G1167" s="4">
        <v>41771</v>
      </c>
      <c r="H1167" s="3" t="s">
        <v>6735</v>
      </c>
      <c r="I1167" s="2" t="s">
        <v>13</v>
      </c>
      <c r="J1167" s="2" t="s">
        <v>12</v>
      </c>
      <c r="K1167" s="2" t="s">
        <v>268</v>
      </c>
      <c r="L1167" s="19">
        <v>41771.525520833333</v>
      </c>
      <c r="M1167" s="2" t="s">
        <v>5154</v>
      </c>
      <c r="N1167" s="2"/>
      <c r="O1167" s="2"/>
      <c r="P1167" s="2" t="s">
        <v>5151</v>
      </c>
    </row>
    <row r="1168" spans="1:16">
      <c r="A1168" s="14">
        <v>4052</v>
      </c>
      <c r="B1168" s="2" t="s">
        <v>5413</v>
      </c>
      <c r="C1168" s="1" t="s">
        <v>7523</v>
      </c>
      <c r="D1168" s="3" t="s">
        <v>2731</v>
      </c>
      <c r="E1168" s="4">
        <v>41771</v>
      </c>
      <c r="F1168" s="3" t="s">
        <v>15</v>
      </c>
      <c r="G1168" s="4">
        <v>41771</v>
      </c>
      <c r="H1168" s="3" t="s">
        <v>40</v>
      </c>
      <c r="I1168" s="2" t="s">
        <v>13</v>
      </c>
      <c r="J1168" s="2" t="s">
        <v>12</v>
      </c>
      <c r="K1168" s="2" t="s">
        <v>268</v>
      </c>
      <c r="L1168" s="19">
        <v>41771.480231481481</v>
      </c>
      <c r="M1168" s="2" t="s">
        <v>5151</v>
      </c>
      <c r="N1168" s="2"/>
      <c r="O1168" s="2"/>
      <c r="P1168" s="2" t="s">
        <v>5151</v>
      </c>
    </row>
    <row r="1169" spans="1:16" ht="30">
      <c r="A1169" s="14">
        <v>4051</v>
      </c>
      <c r="B1169" s="2" t="s">
        <v>7524</v>
      </c>
      <c r="C1169" s="1" t="s">
        <v>7525</v>
      </c>
      <c r="D1169" s="3" t="s">
        <v>5103</v>
      </c>
      <c r="E1169" s="4">
        <v>41771</v>
      </c>
      <c r="F1169" s="3" t="s">
        <v>15</v>
      </c>
      <c r="G1169" s="4">
        <v>41771</v>
      </c>
      <c r="H1169" s="3" t="s">
        <v>29</v>
      </c>
      <c r="I1169" s="2" t="s">
        <v>13</v>
      </c>
      <c r="J1169" s="2" t="s">
        <v>12</v>
      </c>
      <c r="K1169" s="2" t="s">
        <v>268</v>
      </c>
      <c r="L1169" s="19">
        <v>41771.537974537037</v>
      </c>
      <c r="M1169" s="2" t="s">
        <v>5154</v>
      </c>
      <c r="N1169" s="2"/>
      <c r="O1169" s="2"/>
      <c r="P1169" s="2" t="s">
        <v>5151</v>
      </c>
    </row>
    <row r="1170" spans="1:16" ht="30">
      <c r="A1170" s="14">
        <v>4050</v>
      </c>
      <c r="B1170" s="2" t="s">
        <v>4938</v>
      </c>
      <c r="C1170" s="1" t="s">
        <v>7526</v>
      </c>
      <c r="D1170" s="3" t="s">
        <v>95</v>
      </c>
      <c r="E1170" s="4">
        <v>41771</v>
      </c>
      <c r="F1170" s="3" t="s">
        <v>15</v>
      </c>
      <c r="G1170" s="4">
        <v>41771</v>
      </c>
      <c r="H1170" s="3" t="s">
        <v>29</v>
      </c>
      <c r="I1170" s="2" t="s">
        <v>13</v>
      </c>
      <c r="J1170" s="2" t="s">
        <v>12</v>
      </c>
      <c r="K1170" s="2" t="s">
        <v>268</v>
      </c>
      <c r="L1170" s="19">
        <v>41771.538460648146</v>
      </c>
      <c r="M1170" s="2" t="s">
        <v>5154</v>
      </c>
      <c r="N1170" s="2"/>
      <c r="O1170" s="2"/>
      <c r="P1170" s="2" t="s">
        <v>5151</v>
      </c>
    </row>
    <row r="1171" spans="1:16" ht="30">
      <c r="A1171" s="14">
        <v>4049</v>
      </c>
      <c r="B1171" s="2" t="s">
        <v>7527</v>
      </c>
      <c r="C1171" s="1" t="s">
        <v>7528</v>
      </c>
      <c r="D1171" s="3" t="s">
        <v>2073</v>
      </c>
      <c r="E1171" s="4">
        <v>41771</v>
      </c>
      <c r="F1171" s="3" t="s">
        <v>15</v>
      </c>
      <c r="G1171" s="4">
        <v>41771</v>
      </c>
      <c r="H1171" s="3" t="s">
        <v>29</v>
      </c>
      <c r="I1171" s="2" t="s">
        <v>13</v>
      </c>
      <c r="J1171" s="2" t="s">
        <v>12</v>
      </c>
      <c r="K1171" s="2" t="s">
        <v>268</v>
      </c>
      <c r="L1171" s="19">
        <v>41772.559201388889</v>
      </c>
      <c r="M1171" s="2" t="s">
        <v>5154</v>
      </c>
      <c r="N1171" s="2"/>
      <c r="O1171" s="2"/>
      <c r="P1171" s="2" t="s">
        <v>5151</v>
      </c>
    </row>
    <row r="1172" spans="1:16" ht="60">
      <c r="A1172" s="14">
        <v>4048</v>
      </c>
      <c r="B1172" s="2" t="s">
        <v>7529</v>
      </c>
      <c r="C1172" s="1" t="s">
        <v>7531</v>
      </c>
      <c r="D1172" s="3" t="s">
        <v>7530</v>
      </c>
      <c r="E1172" s="4">
        <v>41771</v>
      </c>
      <c r="F1172" s="3" t="s">
        <v>15</v>
      </c>
      <c r="G1172" s="4">
        <v>41771</v>
      </c>
      <c r="H1172" s="3" t="s">
        <v>29</v>
      </c>
      <c r="I1172" s="2" t="s">
        <v>13</v>
      </c>
      <c r="J1172" s="2" t="s">
        <v>12</v>
      </c>
      <c r="K1172" s="2" t="s">
        <v>268</v>
      </c>
      <c r="L1172" s="19">
        <v>41772.574548611112</v>
      </c>
      <c r="M1172" s="2" t="s">
        <v>5154</v>
      </c>
      <c r="N1172" s="2"/>
      <c r="O1172" s="2"/>
      <c r="P1172" s="2" t="s">
        <v>5151</v>
      </c>
    </row>
    <row r="1173" spans="1:16" ht="30">
      <c r="A1173" s="14">
        <v>4047</v>
      </c>
      <c r="B1173" s="2" t="s">
        <v>7532</v>
      </c>
      <c r="C1173" s="1" t="s">
        <v>7533</v>
      </c>
      <c r="D1173" s="3" t="s">
        <v>2152</v>
      </c>
      <c r="E1173" s="4">
        <v>41771</v>
      </c>
      <c r="F1173" s="3" t="s">
        <v>15</v>
      </c>
      <c r="G1173" s="4">
        <v>41771</v>
      </c>
      <c r="H1173" s="3" t="s">
        <v>29</v>
      </c>
      <c r="I1173" s="2" t="s">
        <v>13</v>
      </c>
      <c r="J1173" s="2" t="s">
        <v>12</v>
      </c>
      <c r="K1173" s="2" t="s">
        <v>268</v>
      </c>
      <c r="L1173" s="19">
        <v>41772.559328703705</v>
      </c>
      <c r="M1173" s="2" t="s">
        <v>5151</v>
      </c>
      <c r="N1173" s="2"/>
      <c r="O1173" s="2"/>
      <c r="P1173" s="2" t="s">
        <v>5151</v>
      </c>
    </row>
    <row r="1174" spans="1:16" ht="30">
      <c r="A1174" s="14">
        <v>4046</v>
      </c>
      <c r="B1174" s="2" t="s">
        <v>7534</v>
      </c>
      <c r="C1174" s="1" t="s">
        <v>7535</v>
      </c>
      <c r="D1174" s="3" t="s">
        <v>1007</v>
      </c>
      <c r="E1174" s="4">
        <v>41771</v>
      </c>
      <c r="F1174" s="3" t="s">
        <v>15</v>
      </c>
      <c r="G1174" s="4">
        <v>41771</v>
      </c>
      <c r="H1174" s="3" t="s">
        <v>29</v>
      </c>
      <c r="I1174" s="2" t="s">
        <v>13</v>
      </c>
      <c r="J1174" s="2" t="s">
        <v>12</v>
      </c>
      <c r="K1174" s="2" t="s">
        <v>268</v>
      </c>
      <c r="L1174" s="19">
        <v>41771.531851851854</v>
      </c>
      <c r="M1174" s="2" t="s">
        <v>5154</v>
      </c>
      <c r="N1174" s="2"/>
      <c r="O1174" s="2"/>
      <c r="P1174" s="2" t="s">
        <v>5151</v>
      </c>
    </row>
    <row r="1175" spans="1:16" ht="30">
      <c r="A1175" s="14">
        <v>4045</v>
      </c>
      <c r="B1175" s="2" t="s">
        <v>7536</v>
      </c>
      <c r="C1175" s="1" t="s">
        <v>7537</v>
      </c>
      <c r="D1175" s="3" t="s">
        <v>615</v>
      </c>
      <c r="E1175" s="4">
        <v>41771</v>
      </c>
      <c r="F1175" s="3" t="s">
        <v>15</v>
      </c>
      <c r="G1175" s="4">
        <v>41771</v>
      </c>
      <c r="H1175" s="3" t="s">
        <v>29</v>
      </c>
      <c r="I1175" s="2" t="s">
        <v>13</v>
      </c>
      <c r="J1175" s="2" t="s">
        <v>12</v>
      </c>
      <c r="K1175" s="2" t="s">
        <v>268</v>
      </c>
      <c r="L1175" s="19">
        <v>41771.449560185189</v>
      </c>
      <c r="M1175" s="2" t="s">
        <v>5154</v>
      </c>
      <c r="N1175" s="2"/>
      <c r="O1175" s="2"/>
      <c r="P1175" s="2" t="s">
        <v>5151</v>
      </c>
    </row>
    <row r="1176" spans="1:16" ht="60">
      <c r="A1176" s="14">
        <v>4044</v>
      </c>
      <c r="B1176" s="2" t="s">
        <v>7118</v>
      </c>
      <c r="C1176" s="1" t="s">
        <v>7538</v>
      </c>
      <c r="D1176" s="3" t="s">
        <v>5581</v>
      </c>
      <c r="E1176" s="4">
        <v>41768</v>
      </c>
      <c r="F1176" s="3" t="s">
        <v>15</v>
      </c>
      <c r="G1176" s="4">
        <v>41768</v>
      </c>
      <c r="H1176" s="3" t="s">
        <v>56</v>
      </c>
      <c r="I1176" s="2" t="s">
        <v>13</v>
      </c>
      <c r="J1176" s="2" t="s">
        <v>12</v>
      </c>
      <c r="K1176" s="2" t="s">
        <v>268</v>
      </c>
      <c r="L1176" s="19">
        <v>41768.647141203706</v>
      </c>
      <c r="M1176" s="2" t="s">
        <v>5154</v>
      </c>
      <c r="N1176" s="2"/>
      <c r="O1176" s="2"/>
      <c r="P1176" s="2" t="s">
        <v>5151</v>
      </c>
    </row>
    <row r="1177" spans="1:16" ht="60">
      <c r="A1177" s="14">
        <v>4043</v>
      </c>
      <c r="B1177" s="2" t="s">
        <v>7539</v>
      </c>
      <c r="C1177" s="1" t="s">
        <v>7540</v>
      </c>
      <c r="D1177" s="3" t="s">
        <v>1709</v>
      </c>
      <c r="E1177" s="4">
        <v>41768</v>
      </c>
      <c r="F1177" s="3" t="s">
        <v>15</v>
      </c>
      <c r="G1177" s="4">
        <v>41768</v>
      </c>
      <c r="H1177" s="3" t="s">
        <v>6735</v>
      </c>
      <c r="I1177" s="2" t="s">
        <v>13</v>
      </c>
      <c r="J1177" s="2" t="s">
        <v>12</v>
      </c>
      <c r="K1177" s="2" t="s">
        <v>268</v>
      </c>
      <c r="L1177" s="19">
        <v>41768.640486111108</v>
      </c>
      <c r="M1177" s="2" t="s">
        <v>5154</v>
      </c>
      <c r="N1177" s="2"/>
      <c r="O1177" s="2"/>
      <c r="P1177" s="2" t="s">
        <v>5154</v>
      </c>
    </row>
    <row r="1178" spans="1:16" ht="45">
      <c r="A1178" s="14">
        <v>4042</v>
      </c>
      <c r="B1178" s="2" t="s">
        <v>7129</v>
      </c>
      <c r="C1178" s="1" t="s">
        <v>7541</v>
      </c>
      <c r="D1178" s="3" t="s">
        <v>18</v>
      </c>
      <c r="E1178" s="4">
        <v>41768</v>
      </c>
      <c r="F1178" s="3" t="s">
        <v>15</v>
      </c>
      <c r="G1178" s="4">
        <v>41768</v>
      </c>
      <c r="H1178" s="3" t="s">
        <v>6735</v>
      </c>
      <c r="I1178" s="2" t="s">
        <v>13</v>
      </c>
      <c r="J1178" s="2" t="s">
        <v>12</v>
      </c>
      <c r="K1178" s="2" t="s">
        <v>268</v>
      </c>
      <c r="L1178" s="19">
        <v>41768.623229166667</v>
      </c>
      <c r="M1178" s="2" t="s">
        <v>5151</v>
      </c>
      <c r="N1178" s="2"/>
      <c r="O1178" s="2"/>
      <c r="P1178" s="2" t="s">
        <v>5151</v>
      </c>
    </row>
    <row r="1179" spans="1:16" ht="45">
      <c r="A1179" s="14">
        <v>4041</v>
      </c>
      <c r="B1179" s="2" t="s">
        <v>7542</v>
      </c>
      <c r="C1179" s="1" t="s">
        <v>7543</v>
      </c>
      <c r="D1179" s="3" t="s">
        <v>149</v>
      </c>
      <c r="E1179" s="4">
        <v>41768</v>
      </c>
      <c r="F1179" s="3" t="s">
        <v>15</v>
      </c>
      <c r="G1179" s="4">
        <v>41768</v>
      </c>
      <c r="H1179" s="3" t="s">
        <v>40</v>
      </c>
      <c r="I1179" s="2" t="s">
        <v>13</v>
      </c>
      <c r="J1179" s="2" t="s">
        <v>12</v>
      </c>
      <c r="K1179" s="2" t="s">
        <v>268</v>
      </c>
      <c r="L1179" s="19">
        <v>41768.496423611112</v>
      </c>
      <c r="M1179" s="2" t="s">
        <v>5154</v>
      </c>
      <c r="N1179" s="2"/>
      <c r="O1179" s="2"/>
      <c r="P1179" s="2" t="s">
        <v>5151</v>
      </c>
    </row>
    <row r="1180" spans="1:16" ht="45">
      <c r="A1180" s="14">
        <v>4040</v>
      </c>
      <c r="B1180" s="2" t="s">
        <v>7544</v>
      </c>
      <c r="C1180" s="1" t="s">
        <v>7545</v>
      </c>
      <c r="D1180" s="3" t="s">
        <v>1054</v>
      </c>
      <c r="E1180" s="4">
        <v>41768</v>
      </c>
      <c r="F1180" s="3" t="s">
        <v>15</v>
      </c>
      <c r="G1180" s="4">
        <v>41768</v>
      </c>
      <c r="H1180" s="3" t="s">
        <v>40</v>
      </c>
      <c r="I1180" s="2" t="s">
        <v>13</v>
      </c>
      <c r="J1180" s="2" t="s">
        <v>12</v>
      </c>
      <c r="K1180" s="2" t="s">
        <v>268</v>
      </c>
      <c r="L1180" s="19">
        <v>41768.478715277779</v>
      </c>
      <c r="M1180" s="2" t="s">
        <v>5154</v>
      </c>
      <c r="N1180" s="2"/>
      <c r="O1180" s="2"/>
      <c r="P1180" s="2" t="s">
        <v>5154</v>
      </c>
    </row>
    <row r="1181" spans="1:16" ht="30">
      <c r="A1181" s="14">
        <v>4039</v>
      </c>
      <c r="B1181" s="2" t="s">
        <v>4793</v>
      </c>
      <c r="C1181" s="1" t="s">
        <v>7546</v>
      </c>
      <c r="D1181" s="3" t="s">
        <v>194</v>
      </c>
      <c r="E1181" s="4">
        <v>41768</v>
      </c>
      <c r="F1181" s="3" t="s">
        <v>15</v>
      </c>
      <c r="G1181" s="4">
        <v>41768</v>
      </c>
      <c r="H1181" s="3" t="s">
        <v>6735</v>
      </c>
      <c r="I1181" s="2" t="s">
        <v>13</v>
      </c>
      <c r="J1181" s="2" t="s">
        <v>12</v>
      </c>
      <c r="K1181" s="2" t="s">
        <v>268</v>
      </c>
      <c r="L1181" s="19">
        <v>41768.472199074073</v>
      </c>
      <c r="M1181" s="2" t="s">
        <v>5154</v>
      </c>
      <c r="N1181" s="2"/>
      <c r="O1181" s="2"/>
      <c r="P1181" s="2" t="s">
        <v>5151</v>
      </c>
    </row>
    <row r="1182" spans="1:16" ht="45">
      <c r="A1182" s="14">
        <v>4038</v>
      </c>
      <c r="B1182" s="2" t="s">
        <v>7547</v>
      </c>
      <c r="C1182" s="1" t="s">
        <v>7548</v>
      </c>
      <c r="D1182" s="3" t="s">
        <v>4647</v>
      </c>
      <c r="E1182" s="4">
        <v>41768</v>
      </c>
      <c r="F1182" s="3" t="s">
        <v>15</v>
      </c>
      <c r="G1182" s="4">
        <v>41768</v>
      </c>
      <c r="H1182" s="3" t="s">
        <v>40</v>
      </c>
      <c r="I1182" s="2" t="s">
        <v>13</v>
      </c>
      <c r="J1182" s="2" t="s">
        <v>12</v>
      </c>
      <c r="K1182" s="2" t="s">
        <v>268</v>
      </c>
      <c r="L1182" s="19">
        <v>41768.461608796293</v>
      </c>
      <c r="M1182" s="2" t="s">
        <v>5151</v>
      </c>
      <c r="N1182" s="2"/>
      <c r="O1182" s="2"/>
      <c r="P1182" s="2" t="s">
        <v>5151</v>
      </c>
    </row>
    <row r="1183" spans="1:16" ht="60">
      <c r="A1183" s="14">
        <v>4037</v>
      </c>
      <c r="B1183" s="2" t="s">
        <v>7549</v>
      </c>
      <c r="C1183" s="1" t="s">
        <v>7550</v>
      </c>
      <c r="D1183" s="3" t="s">
        <v>84</v>
      </c>
      <c r="E1183" s="4">
        <v>41768</v>
      </c>
      <c r="F1183" s="3" t="s">
        <v>15</v>
      </c>
      <c r="G1183" s="4">
        <v>41768</v>
      </c>
      <c r="H1183" s="3" t="s">
        <v>6735</v>
      </c>
      <c r="I1183" s="2" t="s">
        <v>13</v>
      </c>
      <c r="J1183" s="2" t="s">
        <v>12</v>
      </c>
      <c r="K1183" s="2" t="s">
        <v>268</v>
      </c>
      <c r="L1183" s="19">
        <v>41768.456446759257</v>
      </c>
      <c r="M1183" s="2" t="s">
        <v>5154</v>
      </c>
      <c r="N1183" s="2"/>
      <c r="O1183" s="2"/>
      <c r="P1183" s="2" t="s">
        <v>5151</v>
      </c>
    </row>
    <row r="1184" spans="1:16">
      <c r="A1184" s="14">
        <v>4036</v>
      </c>
      <c r="B1184" s="2" t="s">
        <v>4803</v>
      </c>
      <c r="C1184" s="1"/>
      <c r="D1184" s="3" t="s">
        <v>6104</v>
      </c>
      <c r="E1184" s="4">
        <v>41768</v>
      </c>
      <c r="F1184" s="3" t="s">
        <v>15</v>
      </c>
      <c r="G1184" s="4">
        <v>41768</v>
      </c>
      <c r="H1184" s="3" t="s">
        <v>6735</v>
      </c>
      <c r="I1184" s="2" t="s">
        <v>13</v>
      </c>
      <c r="J1184" s="2" t="s">
        <v>12</v>
      </c>
      <c r="K1184" s="2" t="s">
        <v>268</v>
      </c>
      <c r="L1184" s="19">
        <v>41768.417118055557</v>
      </c>
      <c r="M1184" s="2" t="s">
        <v>5151</v>
      </c>
      <c r="N1184" s="2"/>
      <c r="O1184" s="2"/>
      <c r="P1184" s="2" t="s">
        <v>5151</v>
      </c>
    </row>
    <row r="1185" spans="1:16" ht="45">
      <c r="A1185" s="14">
        <v>4035</v>
      </c>
      <c r="B1185" s="2" t="s">
        <v>7551</v>
      </c>
      <c r="C1185" s="1" t="s">
        <v>7552</v>
      </c>
      <c r="D1185" s="3" t="s">
        <v>87</v>
      </c>
      <c r="E1185" s="4">
        <v>41767</v>
      </c>
      <c r="F1185" s="3" t="s">
        <v>15</v>
      </c>
      <c r="G1185" s="4">
        <v>41767</v>
      </c>
      <c r="H1185" s="3" t="s">
        <v>6735</v>
      </c>
      <c r="I1185" s="2" t="s">
        <v>13</v>
      </c>
      <c r="J1185" s="2" t="s">
        <v>12</v>
      </c>
      <c r="K1185" s="2" t="s">
        <v>268</v>
      </c>
      <c r="L1185" s="19">
        <v>41767.789270833331</v>
      </c>
      <c r="M1185" s="2" t="s">
        <v>5154</v>
      </c>
      <c r="N1185" s="2"/>
      <c r="O1185" s="2"/>
      <c r="P1185" s="2" t="s">
        <v>5151</v>
      </c>
    </row>
    <row r="1186" spans="1:16" ht="30">
      <c r="A1186" s="14">
        <v>4034</v>
      </c>
      <c r="B1186" s="2" t="s">
        <v>7553</v>
      </c>
      <c r="C1186" s="1" t="s">
        <v>7554</v>
      </c>
      <c r="D1186" s="3" t="s">
        <v>3046</v>
      </c>
      <c r="E1186" s="4">
        <v>41767</v>
      </c>
      <c r="F1186" s="3" t="s">
        <v>15</v>
      </c>
      <c r="G1186" s="4">
        <v>41767</v>
      </c>
      <c r="H1186" s="3" t="s">
        <v>6735</v>
      </c>
      <c r="I1186" s="2" t="s">
        <v>13</v>
      </c>
      <c r="J1186" s="2" t="s">
        <v>12</v>
      </c>
      <c r="K1186" s="2" t="s">
        <v>268</v>
      </c>
      <c r="L1186" s="19">
        <v>41767.781319444446</v>
      </c>
      <c r="M1186" s="2" t="s">
        <v>5151</v>
      </c>
      <c r="N1186" s="2"/>
      <c r="O1186" s="2"/>
      <c r="P1186" s="2" t="s">
        <v>5151</v>
      </c>
    </row>
    <row r="1187" spans="1:16" ht="45">
      <c r="A1187" s="14">
        <v>4033</v>
      </c>
      <c r="B1187" s="2" t="s">
        <v>7555</v>
      </c>
      <c r="C1187" s="1" t="s">
        <v>7556</v>
      </c>
      <c r="D1187" s="3" t="s">
        <v>18</v>
      </c>
      <c r="E1187" s="4">
        <v>41767</v>
      </c>
      <c r="F1187" s="3" t="s">
        <v>15</v>
      </c>
      <c r="G1187" s="4">
        <v>41767</v>
      </c>
      <c r="H1187" s="3" t="s">
        <v>29</v>
      </c>
      <c r="I1187" s="2" t="s">
        <v>13</v>
      </c>
      <c r="J1187" s="2" t="s">
        <v>12</v>
      </c>
      <c r="K1187" s="2" t="s">
        <v>268</v>
      </c>
      <c r="L1187" s="19">
        <v>41771.623564814814</v>
      </c>
      <c r="M1187" s="2" t="s">
        <v>5154</v>
      </c>
      <c r="N1187" s="2"/>
      <c r="O1187" s="2"/>
      <c r="P1187" s="2" t="s">
        <v>5151</v>
      </c>
    </row>
    <row r="1188" spans="1:16">
      <c r="A1188" s="14">
        <v>4032</v>
      </c>
      <c r="B1188" s="2" t="s">
        <v>2299</v>
      </c>
      <c r="C1188" s="1" t="s">
        <v>7557</v>
      </c>
      <c r="D1188" s="3" t="s">
        <v>104</v>
      </c>
      <c r="E1188" s="4">
        <v>41767</v>
      </c>
      <c r="F1188" s="3" t="s">
        <v>15</v>
      </c>
      <c r="G1188" s="4">
        <v>41767</v>
      </c>
      <c r="H1188" s="3" t="s">
        <v>6735</v>
      </c>
      <c r="I1188" s="2" t="s">
        <v>13</v>
      </c>
      <c r="J1188" s="2" t="s">
        <v>12</v>
      </c>
      <c r="K1188" s="2" t="s">
        <v>277</v>
      </c>
      <c r="L1188" s="19">
        <v>41767.775497685187</v>
      </c>
      <c r="M1188" s="2" t="s">
        <v>5154</v>
      </c>
      <c r="N1188" s="2"/>
      <c r="O1188" s="2"/>
      <c r="P1188" s="2" t="s">
        <v>5151</v>
      </c>
    </row>
    <row r="1189" spans="1:16">
      <c r="A1189" s="14">
        <v>4031</v>
      </c>
      <c r="B1189" s="2" t="s">
        <v>7558</v>
      </c>
      <c r="C1189" s="1" t="s">
        <v>7559</v>
      </c>
      <c r="D1189" s="3" t="s">
        <v>355</v>
      </c>
      <c r="E1189" s="4">
        <v>41767</v>
      </c>
      <c r="F1189" s="3" t="s">
        <v>15</v>
      </c>
      <c r="G1189" s="4">
        <v>41767</v>
      </c>
      <c r="H1189" s="3" t="s">
        <v>42</v>
      </c>
      <c r="I1189" s="2" t="s">
        <v>13</v>
      </c>
      <c r="J1189" s="2" t="s">
        <v>12</v>
      </c>
      <c r="K1189" s="2" t="s">
        <v>268</v>
      </c>
      <c r="L1189" s="19">
        <v>41767.696770833332</v>
      </c>
      <c r="M1189" s="2" t="s">
        <v>5154</v>
      </c>
      <c r="N1189" s="2"/>
      <c r="O1189" s="2"/>
      <c r="P1189" s="2" t="s">
        <v>5151</v>
      </c>
    </row>
    <row r="1190" spans="1:16" ht="30">
      <c r="A1190" s="14">
        <v>4030</v>
      </c>
      <c r="B1190" s="2" t="s">
        <v>7560</v>
      </c>
      <c r="C1190" s="1" t="s">
        <v>7561</v>
      </c>
      <c r="D1190" s="3" t="s">
        <v>2568</v>
      </c>
      <c r="E1190" s="4">
        <v>41767</v>
      </c>
      <c r="F1190" s="3" t="s">
        <v>15</v>
      </c>
      <c r="G1190" s="4">
        <v>41767</v>
      </c>
      <c r="H1190" s="3" t="s">
        <v>6735</v>
      </c>
      <c r="I1190" s="2" t="s">
        <v>13</v>
      </c>
      <c r="J1190" s="2" t="s">
        <v>12</v>
      </c>
      <c r="K1190" s="2" t="s">
        <v>268</v>
      </c>
      <c r="L1190" s="19">
        <v>41767.679120370369</v>
      </c>
      <c r="M1190" s="2" t="s">
        <v>5154</v>
      </c>
      <c r="N1190" s="2"/>
      <c r="O1190" s="2"/>
      <c r="P1190" s="2" t="s">
        <v>5151</v>
      </c>
    </row>
    <row r="1191" spans="1:16" ht="90">
      <c r="A1191" s="14">
        <v>4029</v>
      </c>
      <c r="B1191" s="2" t="s">
        <v>7562</v>
      </c>
      <c r="C1191" s="1" t="s">
        <v>7563</v>
      </c>
      <c r="D1191" s="3" t="s">
        <v>6943</v>
      </c>
      <c r="E1191" s="4">
        <v>41766</v>
      </c>
      <c r="F1191" s="3" t="s">
        <v>15</v>
      </c>
      <c r="G1191" s="4">
        <v>41766</v>
      </c>
      <c r="H1191" s="3" t="s">
        <v>16</v>
      </c>
      <c r="I1191" s="2" t="s">
        <v>13</v>
      </c>
      <c r="J1191" s="2" t="s">
        <v>12</v>
      </c>
      <c r="K1191" s="2" t="s">
        <v>268</v>
      </c>
      <c r="L1191" s="19">
        <v>41767.675023148149</v>
      </c>
      <c r="M1191" s="2" t="s">
        <v>5154</v>
      </c>
      <c r="N1191" s="2"/>
      <c r="O1191" s="2"/>
      <c r="P1191" s="2" t="s">
        <v>5151</v>
      </c>
    </row>
    <row r="1192" spans="1:16">
      <c r="A1192" s="14">
        <v>4028</v>
      </c>
      <c r="B1192" s="2" t="s">
        <v>7564</v>
      </c>
      <c r="C1192" s="1" t="s">
        <v>7565</v>
      </c>
      <c r="D1192" s="3" t="s">
        <v>586</v>
      </c>
      <c r="E1192" s="4">
        <v>41767</v>
      </c>
      <c r="F1192" s="3" t="s">
        <v>15</v>
      </c>
      <c r="G1192" s="4">
        <v>41767</v>
      </c>
      <c r="H1192" s="3" t="s">
        <v>6735</v>
      </c>
      <c r="I1192" s="2" t="s">
        <v>13</v>
      </c>
      <c r="J1192" s="2" t="s">
        <v>12</v>
      </c>
      <c r="K1192" s="2" t="s">
        <v>268</v>
      </c>
      <c r="L1192" s="19">
        <v>41767.627013888887</v>
      </c>
      <c r="M1192" s="2" t="s">
        <v>5151</v>
      </c>
      <c r="N1192" s="2"/>
      <c r="O1192" s="2"/>
      <c r="P1192" s="2" t="s">
        <v>5151</v>
      </c>
    </row>
    <row r="1193" spans="1:16">
      <c r="A1193" s="14">
        <v>4027</v>
      </c>
      <c r="B1193" s="2" t="s">
        <v>7566</v>
      </c>
      <c r="C1193" s="1" t="s">
        <v>5801</v>
      </c>
      <c r="D1193" s="3" t="s">
        <v>1054</v>
      </c>
      <c r="E1193" s="4">
        <v>41767</v>
      </c>
      <c r="F1193" s="3" t="s">
        <v>15</v>
      </c>
      <c r="G1193" s="4">
        <v>41767</v>
      </c>
      <c r="H1193" s="3" t="s">
        <v>6735</v>
      </c>
      <c r="I1193" s="2" t="s">
        <v>13</v>
      </c>
      <c r="J1193" s="2" t="s">
        <v>12</v>
      </c>
      <c r="K1193" s="2" t="s">
        <v>268</v>
      </c>
      <c r="L1193" s="19">
        <v>41767.51390046296</v>
      </c>
      <c r="M1193" s="2" t="s">
        <v>5151</v>
      </c>
      <c r="N1193" s="2"/>
      <c r="O1193" s="2"/>
      <c r="P1193" s="2" t="s">
        <v>5154</v>
      </c>
    </row>
    <row r="1194" spans="1:16" ht="60">
      <c r="A1194" s="14">
        <v>4026</v>
      </c>
      <c r="B1194" s="2" t="s">
        <v>7567</v>
      </c>
      <c r="C1194" s="1" t="s">
        <v>7568</v>
      </c>
      <c r="D1194" s="3" t="s">
        <v>84</v>
      </c>
      <c r="E1194" s="4">
        <v>41767</v>
      </c>
      <c r="F1194" s="3" t="s">
        <v>15</v>
      </c>
      <c r="G1194" s="4">
        <v>41767</v>
      </c>
      <c r="H1194" s="3" t="s">
        <v>6735</v>
      </c>
      <c r="I1194" s="2" t="s">
        <v>13</v>
      </c>
      <c r="J1194" s="2" t="s">
        <v>12</v>
      </c>
      <c r="K1194" s="2" t="s">
        <v>268</v>
      </c>
      <c r="L1194" s="19">
        <v>41767.509375000001</v>
      </c>
      <c r="M1194" s="2" t="s">
        <v>5154</v>
      </c>
      <c r="N1194" s="2"/>
      <c r="O1194" s="2"/>
      <c r="P1194" s="2" t="s">
        <v>5151</v>
      </c>
    </row>
    <row r="1195" spans="1:16">
      <c r="A1195" s="14">
        <v>4025</v>
      </c>
      <c r="B1195" s="2" t="s">
        <v>7569</v>
      </c>
      <c r="C1195" s="1" t="s">
        <v>7570</v>
      </c>
      <c r="D1195" s="3" t="s">
        <v>3735</v>
      </c>
      <c r="E1195" s="4">
        <v>41767</v>
      </c>
      <c r="F1195" s="3" t="s">
        <v>15</v>
      </c>
      <c r="G1195" s="4">
        <v>41767</v>
      </c>
      <c r="H1195" s="3" t="s">
        <v>48</v>
      </c>
      <c r="I1195" s="2" t="s">
        <v>13</v>
      </c>
      <c r="J1195" s="2" t="s">
        <v>12</v>
      </c>
      <c r="K1195" s="2" t="s">
        <v>268</v>
      </c>
      <c r="L1195" s="19">
        <v>41772.575208333335</v>
      </c>
      <c r="M1195" s="2" t="s">
        <v>5154</v>
      </c>
      <c r="N1195" s="2"/>
      <c r="O1195" s="2"/>
      <c r="P1195" s="2" t="s">
        <v>5151</v>
      </c>
    </row>
    <row r="1196" spans="1:16">
      <c r="A1196" s="14">
        <v>4024</v>
      </c>
      <c r="B1196" s="2" t="s">
        <v>7571</v>
      </c>
      <c r="C1196" s="1" t="s">
        <v>7572</v>
      </c>
      <c r="D1196" s="3" t="s">
        <v>277</v>
      </c>
      <c r="E1196" s="4">
        <v>41767</v>
      </c>
      <c r="F1196" s="3" t="s">
        <v>15</v>
      </c>
      <c r="G1196" s="4">
        <v>41767</v>
      </c>
      <c r="H1196" s="3" t="s">
        <v>40</v>
      </c>
      <c r="I1196" s="2" t="s">
        <v>13</v>
      </c>
      <c r="J1196" s="2" t="s">
        <v>12</v>
      </c>
      <c r="K1196" s="2" t="s">
        <v>268</v>
      </c>
      <c r="L1196" s="19">
        <v>41767.494571759256</v>
      </c>
      <c r="M1196" s="2" t="s">
        <v>5151</v>
      </c>
      <c r="N1196" s="2"/>
      <c r="O1196" s="2"/>
      <c r="P1196" s="2" t="s">
        <v>5151</v>
      </c>
    </row>
    <row r="1197" spans="1:16" ht="45">
      <c r="A1197" s="14">
        <v>4023</v>
      </c>
      <c r="B1197" s="2" t="s">
        <v>903</v>
      </c>
      <c r="C1197" s="1" t="s">
        <v>7573</v>
      </c>
      <c r="D1197" s="3" t="s">
        <v>2701</v>
      </c>
      <c r="E1197" s="4">
        <v>41767</v>
      </c>
      <c r="F1197" s="3" t="s">
        <v>15</v>
      </c>
      <c r="G1197" s="4">
        <v>41767</v>
      </c>
      <c r="H1197" s="3" t="s">
        <v>40</v>
      </c>
      <c r="I1197" s="2" t="s">
        <v>13</v>
      </c>
      <c r="J1197" s="2" t="s">
        <v>12</v>
      </c>
      <c r="K1197" s="2" t="s">
        <v>268</v>
      </c>
      <c r="L1197" s="19">
        <v>41767.481678240743</v>
      </c>
      <c r="M1197" s="2" t="s">
        <v>5154</v>
      </c>
      <c r="N1197" s="2"/>
      <c r="O1197" s="2"/>
      <c r="P1197" s="2" t="s">
        <v>5151</v>
      </c>
    </row>
    <row r="1198" spans="1:16" ht="45">
      <c r="A1198" s="14">
        <v>4022</v>
      </c>
      <c r="B1198" s="2" t="s">
        <v>903</v>
      </c>
      <c r="C1198" s="1" t="s">
        <v>7574</v>
      </c>
      <c r="D1198" s="3" t="s">
        <v>2701</v>
      </c>
      <c r="E1198" s="4">
        <v>41767</v>
      </c>
      <c r="F1198" s="3" t="s">
        <v>15</v>
      </c>
      <c r="G1198" s="4">
        <v>41767</v>
      </c>
      <c r="H1198" s="3" t="s">
        <v>40</v>
      </c>
      <c r="I1198" s="2" t="s">
        <v>13</v>
      </c>
      <c r="J1198" s="2" t="s">
        <v>12</v>
      </c>
      <c r="K1198" s="2" t="s">
        <v>268</v>
      </c>
      <c r="L1198" s="19">
        <v>41767.481226851851</v>
      </c>
      <c r="M1198" s="2" t="s">
        <v>5154</v>
      </c>
      <c r="N1198" s="2"/>
      <c r="O1198" s="2"/>
      <c r="P1198" s="2" t="s">
        <v>5151</v>
      </c>
    </row>
    <row r="1199" spans="1:16" ht="60">
      <c r="A1199" s="14">
        <v>4021</v>
      </c>
      <c r="B1199" s="2" t="s">
        <v>7575</v>
      </c>
      <c r="C1199" s="1" t="s">
        <v>7576</v>
      </c>
      <c r="D1199" s="3" t="s">
        <v>377</v>
      </c>
      <c r="E1199" s="4">
        <v>41767</v>
      </c>
      <c r="F1199" s="3" t="s">
        <v>15</v>
      </c>
      <c r="G1199" s="4">
        <v>41767</v>
      </c>
      <c r="H1199" s="3" t="s">
        <v>6735</v>
      </c>
      <c r="I1199" s="2" t="s">
        <v>13</v>
      </c>
      <c r="J1199" s="2" t="s">
        <v>12</v>
      </c>
      <c r="K1199" s="2" t="s">
        <v>268</v>
      </c>
      <c r="L1199" s="19">
        <v>41774.629641203705</v>
      </c>
      <c r="M1199" s="2" t="s">
        <v>5154</v>
      </c>
      <c r="N1199" s="2"/>
      <c r="O1199" s="2"/>
      <c r="P1199" s="2" t="s">
        <v>5151</v>
      </c>
    </row>
    <row r="1200" spans="1:16" ht="30">
      <c r="A1200" s="14">
        <v>4020</v>
      </c>
      <c r="B1200" s="2" t="s">
        <v>7577</v>
      </c>
      <c r="C1200" s="1" t="s">
        <v>7578</v>
      </c>
      <c r="D1200" s="3" t="s">
        <v>98</v>
      </c>
      <c r="E1200" s="4">
        <v>41767</v>
      </c>
      <c r="F1200" s="3" t="s">
        <v>15</v>
      </c>
      <c r="G1200" s="4">
        <v>41767</v>
      </c>
      <c r="H1200" s="3" t="s">
        <v>55</v>
      </c>
      <c r="I1200" s="2" t="s">
        <v>13</v>
      </c>
      <c r="J1200" s="2" t="s">
        <v>12</v>
      </c>
      <c r="K1200" s="2" t="s">
        <v>268</v>
      </c>
      <c r="L1200" s="19">
        <v>41771.600983796299</v>
      </c>
      <c r="M1200" s="2" t="s">
        <v>5154</v>
      </c>
      <c r="N1200" s="2"/>
      <c r="O1200" s="2"/>
      <c r="P1200" s="2" t="s">
        <v>5151</v>
      </c>
    </row>
    <row r="1201" spans="1:16" ht="45">
      <c r="A1201" s="14">
        <v>4019</v>
      </c>
      <c r="B1201" s="2" t="s">
        <v>3456</v>
      </c>
      <c r="C1201" s="1" t="s">
        <v>7579</v>
      </c>
      <c r="D1201" s="3" t="s">
        <v>6104</v>
      </c>
      <c r="E1201" s="4">
        <v>41767</v>
      </c>
      <c r="F1201" s="3" t="s">
        <v>15</v>
      </c>
      <c r="G1201" s="4">
        <v>41767</v>
      </c>
      <c r="H1201" s="3" t="s">
        <v>6735</v>
      </c>
      <c r="I1201" s="2" t="s">
        <v>13</v>
      </c>
      <c r="J1201" s="2" t="s">
        <v>12</v>
      </c>
      <c r="K1201" s="2" t="s">
        <v>268</v>
      </c>
      <c r="L1201" s="19">
        <v>41767.447662037041</v>
      </c>
      <c r="M1201" s="2" t="s">
        <v>5151</v>
      </c>
      <c r="N1201" s="2"/>
      <c r="O1201" s="2"/>
      <c r="P1201" s="2" t="s">
        <v>5151</v>
      </c>
    </row>
    <row r="1202" spans="1:16" ht="45">
      <c r="A1202" s="14">
        <v>4018</v>
      </c>
      <c r="B1202" s="2" t="s">
        <v>7580</v>
      </c>
      <c r="C1202" s="1" t="s">
        <v>7581</v>
      </c>
      <c r="D1202" s="3" t="s">
        <v>1060</v>
      </c>
      <c r="E1202" s="4">
        <v>41767</v>
      </c>
      <c r="F1202" s="3" t="s">
        <v>15</v>
      </c>
      <c r="G1202" s="4">
        <v>41767</v>
      </c>
      <c r="H1202" s="3" t="s">
        <v>43</v>
      </c>
      <c r="I1202" s="2" t="s">
        <v>13</v>
      </c>
      <c r="J1202" s="2" t="s">
        <v>12</v>
      </c>
      <c r="K1202" s="2" t="s">
        <v>268</v>
      </c>
      <c r="L1202" s="19">
        <v>41767.446215277778</v>
      </c>
      <c r="M1202" s="2" t="s">
        <v>5154</v>
      </c>
      <c r="N1202" s="2"/>
      <c r="O1202" s="2"/>
      <c r="P1202" s="2" t="s">
        <v>5151</v>
      </c>
    </row>
    <row r="1203" spans="1:16" ht="45">
      <c r="A1203" s="14">
        <v>4017</v>
      </c>
      <c r="B1203" s="2" t="s">
        <v>7582</v>
      </c>
      <c r="C1203" s="1" t="s">
        <v>7584</v>
      </c>
      <c r="D1203" s="3" t="s">
        <v>7583</v>
      </c>
      <c r="E1203" s="4">
        <v>41767</v>
      </c>
      <c r="F1203" s="3" t="s">
        <v>15</v>
      </c>
      <c r="G1203" s="4">
        <v>41767</v>
      </c>
      <c r="H1203" s="3" t="s">
        <v>51</v>
      </c>
      <c r="I1203" s="2" t="s">
        <v>13</v>
      </c>
      <c r="J1203" s="2" t="s">
        <v>12</v>
      </c>
      <c r="K1203" s="2" t="s">
        <v>268</v>
      </c>
      <c r="L1203" s="19">
        <v>41767.443703703706</v>
      </c>
      <c r="M1203" s="2" t="s">
        <v>5151</v>
      </c>
      <c r="N1203" s="2"/>
      <c r="O1203" s="2"/>
      <c r="P1203" s="2" t="s">
        <v>5151</v>
      </c>
    </row>
    <row r="1204" spans="1:16" ht="60">
      <c r="A1204" s="14">
        <v>4016</v>
      </c>
      <c r="B1204" s="2" t="s">
        <v>7093</v>
      </c>
      <c r="C1204" s="1" t="s">
        <v>7585</v>
      </c>
      <c r="D1204" s="3" t="s">
        <v>6729</v>
      </c>
      <c r="E1204" s="4">
        <v>41767</v>
      </c>
      <c r="F1204" s="3" t="s">
        <v>15</v>
      </c>
      <c r="G1204" s="4">
        <v>41767</v>
      </c>
      <c r="H1204" s="3" t="s">
        <v>6735</v>
      </c>
      <c r="I1204" s="2" t="s">
        <v>13</v>
      </c>
      <c r="J1204" s="2" t="s">
        <v>12</v>
      </c>
      <c r="K1204" s="2" t="s">
        <v>268</v>
      </c>
      <c r="L1204" s="19">
        <v>41767.412118055552</v>
      </c>
      <c r="M1204" s="2" t="s">
        <v>5151</v>
      </c>
      <c r="N1204" s="2"/>
      <c r="O1204" s="2"/>
      <c r="P1204" s="2" t="s">
        <v>5151</v>
      </c>
    </row>
    <row r="1205" spans="1:16" ht="30">
      <c r="A1205" s="14">
        <v>4015</v>
      </c>
      <c r="B1205" s="2" t="s">
        <v>1793</v>
      </c>
      <c r="C1205" s="1" t="s">
        <v>5724</v>
      </c>
      <c r="D1205" s="3" t="s">
        <v>497</v>
      </c>
      <c r="E1205" s="4">
        <v>41767</v>
      </c>
      <c r="F1205" s="3" t="s">
        <v>15</v>
      </c>
      <c r="G1205" s="4">
        <v>41767</v>
      </c>
      <c r="H1205" s="3" t="s">
        <v>6735</v>
      </c>
      <c r="I1205" s="2" t="s">
        <v>13</v>
      </c>
      <c r="J1205" s="2" t="s">
        <v>12</v>
      </c>
      <c r="K1205" s="2" t="s">
        <v>268</v>
      </c>
      <c r="L1205" s="19">
        <v>41767.405011574076</v>
      </c>
      <c r="M1205" s="2" t="s">
        <v>5154</v>
      </c>
      <c r="N1205" s="2"/>
      <c r="O1205" s="2"/>
      <c r="P1205" s="2" t="s">
        <v>5151</v>
      </c>
    </row>
    <row r="1206" spans="1:16" ht="45">
      <c r="A1206" s="14">
        <v>4014</v>
      </c>
      <c r="B1206" s="2" t="s">
        <v>2299</v>
      </c>
      <c r="C1206" s="1" t="s">
        <v>7332</v>
      </c>
      <c r="D1206" s="3" t="s">
        <v>2073</v>
      </c>
      <c r="E1206" s="4">
        <v>41767</v>
      </c>
      <c r="F1206" s="3" t="s">
        <v>15</v>
      </c>
      <c r="G1206" s="4">
        <v>41767</v>
      </c>
      <c r="H1206" s="3" t="s">
        <v>6735</v>
      </c>
      <c r="I1206" s="2" t="s">
        <v>13</v>
      </c>
      <c r="J1206" s="2" t="s">
        <v>12</v>
      </c>
      <c r="K1206" s="2" t="s">
        <v>268</v>
      </c>
      <c r="L1206" s="19">
        <v>41767.389328703706</v>
      </c>
      <c r="M1206" s="2" t="s">
        <v>5151</v>
      </c>
      <c r="N1206" s="2"/>
      <c r="O1206" s="2"/>
      <c r="P1206" s="2" t="s">
        <v>5151</v>
      </c>
    </row>
    <row r="1207" spans="1:16" ht="45">
      <c r="A1207" s="14">
        <v>4013</v>
      </c>
      <c r="B1207" s="2" t="s">
        <v>7586</v>
      </c>
      <c r="C1207" s="1" t="s">
        <v>7587</v>
      </c>
      <c r="D1207" s="3" t="s">
        <v>84</v>
      </c>
      <c r="E1207" s="4">
        <v>41766</v>
      </c>
      <c r="F1207" s="3" t="s">
        <v>15</v>
      </c>
      <c r="G1207" s="4">
        <v>41766</v>
      </c>
      <c r="H1207" s="3" t="s">
        <v>6735</v>
      </c>
      <c r="I1207" s="2" t="s">
        <v>13</v>
      </c>
      <c r="J1207" s="2" t="s">
        <v>12</v>
      </c>
      <c r="K1207" s="2" t="s">
        <v>268</v>
      </c>
      <c r="L1207" s="19">
        <v>41766.786145833335</v>
      </c>
      <c r="M1207" s="2" t="s">
        <v>5154</v>
      </c>
      <c r="N1207" s="2"/>
      <c r="O1207" s="2"/>
      <c r="P1207" s="2" t="s">
        <v>5151</v>
      </c>
    </row>
    <row r="1208" spans="1:16">
      <c r="A1208" s="14">
        <v>4012</v>
      </c>
      <c r="B1208" s="2" t="s">
        <v>7588</v>
      </c>
      <c r="C1208" s="1" t="s">
        <v>5801</v>
      </c>
      <c r="D1208" s="3" t="s">
        <v>87</v>
      </c>
      <c r="E1208" s="4">
        <v>41766</v>
      </c>
      <c r="F1208" s="3" t="s">
        <v>15</v>
      </c>
      <c r="G1208" s="4">
        <v>41766</v>
      </c>
      <c r="H1208" s="3" t="s">
        <v>6735</v>
      </c>
      <c r="I1208" s="2" t="s">
        <v>13</v>
      </c>
      <c r="J1208" s="2" t="s">
        <v>12</v>
      </c>
      <c r="K1208" s="2" t="s">
        <v>268</v>
      </c>
      <c r="L1208" s="19">
        <v>41766.782951388886</v>
      </c>
      <c r="M1208" s="2" t="s">
        <v>5151</v>
      </c>
      <c r="N1208" s="2"/>
      <c r="O1208" s="2"/>
      <c r="P1208" s="2" t="s">
        <v>5151</v>
      </c>
    </row>
    <row r="1209" spans="1:16" ht="45">
      <c r="A1209" s="14">
        <v>4011</v>
      </c>
      <c r="B1209" s="2" t="s">
        <v>7589</v>
      </c>
      <c r="C1209" s="1" t="s">
        <v>7590</v>
      </c>
      <c r="D1209" s="3" t="s">
        <v>5175</v>
      </c>
      <c r="E1209" s="4">
        <v>41765</v>
      </c>
      <c r="F1209" s="3" t="s">
        <v>15</v>
      </c>
      <c r="G1209" s="4">
        <v>41773</v>
      </c>
      <c r="H1209" s="3" t="s">
        <v>56</v>
      </c>
      <c r="I1209" s="2" t="s">
        <v>13</v>
      </c>
      <c r="J1209" s="2" t="s">
        <v>12</v>
      </c>
      <c r="K1209" s="2" t="s">
        <v>268</v>
      </c>
      <c r="L1209" s="19">
        <v>41774.673275462963</v>
      </c>
      <c r="M1209" s="2" t="s">
        <v>5151</v>
      </c>
      <c r="N1209" s="2"/>
      <c r="O1209" s="2"/>
      <c r="P1209" s="2" t="s">
        <v>5151</v>
      </c>
    </row>
    <row r="1210" spans="1:16" ht="30">
      <c r="A1210" s="14">
        <v>4010</v>
      </c>
      <c r="B1210" s="2" t="s">
        <v>7591</v>
      </c>
      <c r="C1210" s="1" t="s">
        <v>7592</v>
      </c>
      <c r="D1210" s="3" t="s">
        <v>377</v>
      </c>
      <c r="E1210" s="4">
        <v>41766</v>
      </c>
      <c r="F1210" s="3" t="s">
        <v>15</v>
      </c>
      <c r="G1210" s="4">
        <v>41766</v>
      </c>
      <c r="H1210" s="3" t="s">
        <v>56</v>
      </c>
      <c r="I1210" s="2" t="s">
        <v>13</v>
      </c>
      <c r="J1210" s="2" t="s">
        <v>12</v>
      </c>
      <c r="K1210" s="2" t="s">
        <v>268</v>
      </c>
      <c r="L1210" s="19">
        <v>41766.661944444444</v>
      </c>
      <c r="M1210" s="2" t="s">
        <v>5154</v>
      </c>
      <c r="N1210" s="2"/>
      <c r="O1210" s="2"/>
      <c r="P1210" s="2" t="s">
        <v>5151</v>
      </c>
    </row>
    <row r="1211" spans="1:16" ht="30">
      <c r="A1211" s="14">
        <v>4009</v>
      </c>
      <c r="B1211" s="2" t="s">
        <v>7593</v>
      </c>
      <c r="C1211" s="1" t="s">
        <v>7594</v>
      </c>
      <c r="D1211" s="3" t="s">
        <v>291</v>
      </c>
      <c r="E1211" s="4">
        <v>41766</v>
      </c>
      <c r="F1211" s="3" t="s">
        <v>15</v>
      </c>
      <c r="G1211" s="4">
        <v>41766</v>
      </c>
      <c r="H1211" s="3" t="s">
        <v>58</v>
      </c>
      <c r="I1211" s="2" t="s">
        <v>13</v>
      </c>
      <c r="J1211" s="2" t="s">
        <v>12</v>
      </c>
      <c r="K1211" s="2" t="s">
        <v>268</v>
      </c>
      <c r="L1211" s="19">
        <v>41766.660300925927</v>
      </c>
      <c r="M1211" s="2" t="s">
        <v>5151</v>
      </c>
      <c r="N1211" s="2"/>
      <c r="O1211" s="2"/>
      <c r="P1211" s="2" t="s">
        <v>5151</v>
      </c>
    </row>
    <row r="1212" spans="1:16" ht="45">
      <c r="A1212" s="14">
        <v>4008</v>
      </c>
      <c r="B1212" s="2" t="s">
        <v>7595</v>
      </c>
      <c r="C1212" s="1" t="s">
        <v>7596</v>
      </c>
      <c r="D1212" s="3" t="s">
        <v>349</v>
      </c>
      <c r="E1212" s="4">
        <v>41766</v>
      </c>
      <c r="F1212" s="3" t="s">
        <v>15</v>
      </c>
      <c r="G1212" s="4">
        <v>41766</v>
      </c>
      <c r="H1212" s="3" t="s">
        <v>16</v>
      </c>
      <c r="I1212" s="2" t="s">
        <v>13</v>
      </c>
      <c r="J1212" s="2" t="s">
        <v>12</v>
      </c>
      <c r="K1212" s="2" t="s">
        <v>268</v>
      </c>
      <c r="L1212" s="19">
        <v>41766.658599537041</v>
      </c>
      <c r="M1212" s="2" t="s">
        <v>5154</v>
      </c>
      <c r="N1212" s="2"/>
      <c r="O1212" s="2"/>
      <c r="P1212" s="2" t="s">
        <v>5154</v>
      </c>
    </row>
    <row r="1213" spans="1:16" ht="60">
      <c r="A1213" s="14">
        <v>4007</v>
      </c>
      <c r="B1213" s="2" t="s">
        <v>5765</v>
      </c>
      <c r="C1213" s="1" t="s">
        <v>7597</v>
      </c>
      <c r="D1213" s="3" t="s">
        <v>84</v>
      </c>
      <c r="E1213" s="4">
        <v>41766</v>
      </c>
      <c r="F1213" s="3" t="s">
        <v>15</v>
      </c>
      <c r="G1213" s="4">
        <v>41766</v>
      </c>
      <c r="H1213" s="3" t="s">
        <v>40</v>
      </c>
      <c r="I1213" s="2" t="s">
        <v>13</v>
      </c>
      <c r="J1213" s="2" t="s">
        <v>12</v>
      </c>
      <c r="K1213" s="2" t="s">
        <v>268</v>
      </c>
      <c r="L1213" s="19">
        <v>41766.683206018519</v>
      </c>
      <c r="M1213" s="2" t="s">
        <v>5154</v>
      </c>
      <c r="N1213" s="2"/>
      <c r="O1213" s="2"/>
      <c r="P1213" s="2" t="s">
        <v>5151</v>
      </c>
    </row>
    <row r="1214" spans="1:16">
      <c r="A1214" s="14">
        <v>4006</v>
      </c>
      <c r="B1214" s="2" t="s">
        <v>2124</v>
      </c>
      <c r="C1214" s="1" t="s">
        <v>7598</v>
      </c>
      <c r="D1214" s="3" t="s">
        <v>24</v>
      </c>
      <c r="E1214" s="4">
        <v>41766</v>
      </c>
      <c r="F1214" s="3" t="s">
        <v>15</v>
      </c>
      <c r="G1214" s="4">
        <v>41766</v>
      </c>
      <c r="H1214" s="3" t="s">
        <v>40</v>
      </c>
      <c r="I1214" s="2" t="s">
        <v>13</v>
      </c>
      <c r="J1214" s="2" t="s">
        <v>12</v>
      </c>
      <c r="K1214" s="2" t="s">
        <v>268</v>
      </c>
      <c r="L1214" s="19">
        <v>41766.640960648147</v>
      </c>
      <c r="M1214" s="2" t="s">
        <v>5154</v>
      </c>
      <c r="N1214" s="2"/>
      <c r="O1214" s="2"/>
      <c r="P1214" s="2" t="s">
        <v>5151</v>
      </c>
    </row>
    <row r="1215" spans="1:16" ht="75">
      <c r="A1215" s="14">
        <v>4005</v>
      </c>
      <c r="B1215" s="2" t="s">
        <v>7599</v>
      </c>
      <c r="C1215" s="1" t="s">
        <v>7600</v>
      </c>
      <c r="D1215" s="3" t="s">
        <v>4624</v>
      </c>
      <c r="E1215" s="4">
        <v>41766</v>
      </c>
      <c r="F1215" s="3" t="s">
        <v>15</v>
      </c>
      <c r="G1215" s="4">
        <v>41766</v>
      </c>
      <c r="H1215" s="3" t="s">
        <v>58</v>
      </c>
      <c r="I1215" s="2" t="s">
        <v>13</v>
      </c>
      <c r="J1215" s="2" t="s">
        <v>12</v>
      </c>
      <c r="K1215" s="2" t="s">
        <v>268</v>
      </c>
      <c r="L1215" s="19">
        <v>41766.640520833331</v>
      </c>
      <c r="M1215" s="2" t="s">
        <v>5154</v>
      </c>
      <c r="N1215" s="2"/>
      <c r="O1215" s="2"/>
      <c r="P1215" s="2" t="s">
        <v>5151</v>
      </c>
    </row>
    <row r="1216" spans="1:16" ht="60">
      <c r="A1216" s="14">
        <v>4004</v>
      </c>
      <c r="B1216" s="2" t="s">
        <v>4417</v>
      </c>
      <c r="C1216" s="1" t="s">
        <v>7601</v>
      </c>
      <c r="D1216" s="3" t="s">
        <v>3129</v>
      </c>
      <c r="E1216" s="4">
        <v>41766</v>
      </c>
      <c r="F1216" s="3" t="s">
        <v>15</v>
      </c>
      <c r="G1216" s="4">
        <v>41766</v>
      </c>
      <c r="H1216" s="3" t="s">
        <v>58</v>
      </c>
      <c r="I1216" s="2" t="s">
        <v>13</v>
      </c>
      <c r="J1216" s="2" t="s">
        <v>12</v>
      </c>
      <c r="K1216" s="2" t="s">
        <v>268</v>
      </c>
      <c r="L1216" s="19">
        <v>41766.637662037036</v>
      </c>
      <c r="M1216" s="2" t="s">
        <v>5151</v>
      </c>
      <c r="N1216" s="2"/>
      <c r="O1216" s="2"/>
      <c r="P1216" s="2" t="s">
        <v>5151</v>
      </c>
    </row>
    <row r="1217" spans="1:16" ht="30">
      <c r="A1217" s="14">
        <v>4003</v>
      </c>
      <c r="B1217" s="2" t="s">
        <v>7602</v>
      </c>
      <c r="C1217" s="1" t="s">
        <v>7603</v>
      </c>
      <c r="D1217" s="3" t="s">
        <v>24</v>
      </c>
      <c r="E1217" s="4">
        <v>41766</v>
      </c>
      <c r="F1217" s="3" t="s">
        <v>15</v>
      </c>
      <c r="G1217" s="4">
        <v>41766</v>
      </c>
      <c r="H1217" s="3" t="s">
        <v>56</v>
      </c>
      <c r="I1217" s="2" t="s">
        <v>13</v>
      </c>
      <c r="J1217" s="2" t="s">
        <v>12</v>
      </c>
      <c r="K1217" s="2" t="s">
        <v>268</v>
      </c>
      <c r="L1217" s="19">
        <v>41766.635798611111</v>
      </c>
      <c r="M1217" s="2" t="s">
        <v>5151</v>
      </c>
      <c r="N1217" s="2"/>
      <c r="O1217" s="2"/>
      <c r="P1217" s="2" t="s">
        <v>5151</v>
      </c>
    </row>
    <row r="1218" spans="1:16" ht="30">
      <c r="A1218" s="14">
        <v>4002</v>
      </c>
      <c r="B1218" s="2" t="s">
        <v>2299</v>
      </c>
      <c r="C1218" s="1" t="s">
        <v>7604</v>
      </c>
      <c r="D1218" s="3" t="s">
        <v>408</v>
      </c>
      <c r="E1218" s="4">
        <v>41766</v>
      </c>
      <c r="F1218" s="3" t="s">
        <v>15</v>
      </c>
      <c r="G1218" s="4">
        <v>41766</v>
      </c>
      <c r="H1218" s="3" t="s">
        <v>6735</v>
      </c>
      <c r="I1218" s="2" t="s">
        <v>13</v>
      </c>
      <c r="J1218" s="2" t="s">
        <v>12</v>
      </c>
      <c r="K1218" s="2" t="s">
        <v>268</v>
      </c>
      <c r="L1218" s="19">
        <v>41766.625740740739</v>
      </c>
      <c r="M1218" s="2" t="s">
        <v>5151</v>
      </c>
      <c r="N1218" s="2"/>
      <c r="O1218" s="2"/>
      <c r="P1218" s="2" t="s">
        <v>5151</v>
      </c>
    </row>
    <row r="1219" spans="1:16" ht="30">
      <c r="A1219" s="14">
        <v>4001</v>
      </c>
      <c r="B1219" s="2" t="s">
        <v>7605</v>
      </c>
      <c r="C1219" s="1" t="s">
        <v>7606</v>
      </c>
      <c r="D1219" s="3" t="s">
        <v>389</v>
      </c>
      <c r="E1219" s="4">
        <v>41766</v>
      </c>
      <c r="F1219" s="3" t="s">
        <v>15</v>
      </c>
      <c r="G1219" s="4">
        <v>41766</v>
      </c>
      <c r="H1219" s="3" t="s">
        <v>42</v>
      </c>
      <c r="I1219" s="2" t="s">
        <v>13</v>
      </c>
      <c r="J1219" s="2" t="s">
        <v>12</v>
      </c>
      <c r="K1219" s="2" t="s">
        <v>268</v>
      </c>
      <c r="L1219" s="19">
        <v>41766.596875000003</v>
      </c>
      <c r="M1219" s="2" t="s">
        <v>5154</v>
      </c>
      <c r="N1219" s="2"/>
      <c r="O1219" s="2"/>
      <c r="P1219" s="2" t="s">
        <v>5151</v>
      </c>
    </row>
    <row r="1220" spans="1:16" ht="60">
      <c r="A1220" s="14">
        <v>4000</v>
      </c>
      <c r="B1220" s="2" t="s">
        <v>7599</v>
      </c>
      <c r="C1220" s="1" t="s">
        <v>7607</v>
      </c>
      <c r="D1220" s="3" t="s">
        <v>4624</v>
      </c>
      <c r="E1220" s="4">
        <v>41766</v>
      </c>
      <c r="F1220" s="3" t="s">
        <v>15</v>
      </c>
      <c r="G1220" s="4">
        <v>41766</v>
      </c>
      <c r="H1220" s="3" t="s">
        <v>58</v>
      </c>
      <c r="I1220" s="2" t="s">
        <v>13</v>
      </c>
      <c r="J1220" s="2" t="s">
        <v>12</v>
      </c>
      <c r="K1220" s="2" t="s">
        <v>268</v>
      </c>
      <c r="L1220" s="19">
        <v>41766.472581018519</v>
      </c>
      <c r="M1220" s="2" t="s">
        <v>5154</v>
      </c>
      <c r="N1220" s="2"/>
      <c r="O1220" s="2"/>
      <c r="P1220" s="2" t="s">
        <v>5151</v>
      </c>
    </row>
    <row r="1221" spans="1:16" ht="45">
      <c r="A1221" s="14">
        <v>3999</v>
      </c>
      <c r="B1221" s="2" t="s">
        <v>7608</v>
      </c>
      <c r="C1221" s="1" t="s">
        <v>7609</v>
      </c>
      <c r="D1221" s="3" t="s">
        <v>950</v>
      </c>
      <c r="E1221" s="4">
        <v>41766</v>
      </c>
      <c r="F1221" s="3" t="s">
        <v>15</v>
      </c>
      <c r="G1221" s="4">
        <v>41774</v>
      </c>
      <c r="H1221" s="3" t="s">
        <v>56</v>
      </c>
      <c r="I1221" s="2" t="s">
        <v>13</v>
      </c>
      <c r="J1221" s="2" t="s">
        <v>12</v>
      </c>
      <c r="K1221" s="2" t="s">
        <v>268</v>
      </c>
      <c r="L1221" s="19">
        <v>41774.566805555558</v>
      </c>
      <c r="M1221" s="2" t="s">
        <v>5151</v>
      </c>
      <c r="N1221" s="2"/>
      <c r="O1221" s="2"/>
      <c r="P1221" s="2" t="s">
        <v>5151</v>
      </c>
    </row>
    <row r="1222" spans="1:16" ht="30">
      <c r="A1222" s="14">
        <v>3998</v>
      </c>
      <c r="B1222" s="2" t="s">
        <v>2929</v>
      </c>
      <c r="C1222" s="1" t="s">
        <v>7610</v>
      </c>
      <c r="D1222" s="3" t="s">
        <v>586</v>
      </c>
      <c r="E1222" s="4">
        <v>41766</v>
      </c>
      <c r="F1222" s="3" t="s">
        <v>15</v>
      </c>
      <c r="G1222" s="4">
        <v>41766</v>
      </c>
      <c r="H1222" s="3" t="s">
        <v>6735</v>
      </c>
      <c r="I1222" s="2" t="s">
        <v>13</v>
      </c>
      <c r="J1222" s="2" t="s">
        <v>12</v>
      </c>
      <c r="K1222" s="2" t="s">
        <v>268</v>
      </c>
      <c r="L1222" s="19">
        <v>41766.441388888888</v>
      </c>
      <c r="M1222" s="2" t="s">
        <v>5154</v>
      </c>
      <c r="N1222" s="2"/>
      <c r="O1222" s="2"/>
      <c r="P1222" s="2" t="s">
        <v>5151</v>
      </c>
    </row>
    <row r="1223" spans="1:16" ht="45">
      <c r="A1223" s="14">
        <v>3997</v>
      </c>
      <c r="B1223" s="2" t="s">
        <v>4182</v>
      </c>
      <c r="C1223" s="1" t="s">
        <v>7611</v>
      </c>
      <c r="D1223" s="3" t="s">
        <v>98</v>
      </c>
      <c r="E1223" s="4">
        <v>41766</v>
      </c>
      <c r="F1223" s="3" t="s">
        <v>15</v>
      </c>
      <c r="G1223" s="4">
        <v>41766</v>
      </c>
      <c r="H1223" s="3" t="s">
        <v>6735</v>
      </c>
      <c r="I1223" s="2" t="s">
        <v>13</v>
      </c>
      <c r="J1223" s="2" t="s">
        <v>12</v>
      </c>
      <c r="K1223" s="2" t="s">
        <v>268</v>
      </c>
      <c r="L1223" s="19">
        <v>41766.440740740742</v>
      </c>
      <c r="M1223" s="2" t="s">
        <v>5154</v>
      </c>
      <c r="N1223" s="2"/>
      <c r="O1223" s="2"/>
      <c r="P1223" s="2" t="s">
        <v>5151</v>
      </c>
    </row>
    <row r="1224" spans="1:16" ht="45">
      <c r="A1224" s="14">
        <v>3996</v>
      </c>
      <c r="B1224" s="2" t="s">
        <v>7612</v>
      </c>
      <c r="C1224" s="1" t="s">
        <v>7613</v>
      </c>
      <c r="D1224" s="3" t="s">
        <v>950</v>
      </c>
      <c r="E1224" s="4">
        <v>41766</v>
      </c>
      <c r="F1224" s="3" t="s">
        <v>15</v>
      </c>
      <c r="G1224" s="4">
        <v>41766</v>
      </c>
      <c r="H1224" s="3" t="s">
        <v>54</v>
      </c>
      <c r="I1224" s="2" t="s">
        <v>13</v>
      </c>
      <c r="J1224" s="2" t="s">
        <v>12</v>
      </c>
      <c r="K1224" s="2" t="s">
        <v>268</v>
      </c>
      <c r="L1224" s="19">
        <v>41766.434872685182</v>
      </c>
      <c r="M1224" s="2" t="s">
        <v>5154</v>
      </c>
      <c r="N1224" s="2"/>
      <c r="O1224" s="2"/>
      <c r="P1224" s="2" t="s">
        <v>5151</v>
      </c>
    </row>
    <row r="1225" spans="1:16" ht="60">
      <c r="A1225" s="14">
        <v>3995</v>
      </c>
      <c r="B1225" s="2" t="s">
        <v>7614</v>
      </c>
      <c r="C1225" s="1" t="s">
        <v>5463</v>
      </c>
      <c r="D1225" s="3" t="s">
        <v>182</v>
      </c>
      <c r="E1225" s="4">
        <v>41766</v>
      </c>
      <c r="F1225" s="3" t="s">
        <v>15</v>
      </c>
      <c r="G1225" s="4">
        <v>41766</v>
      </c>
      <c r="H1225" s="3" t="s">
        <v>29</v>
      </c>
      <c r="I1225" s="2" t="s">
        <v>13</v>
      </c>
      <c r="J1225" s="2" t="s">
        <v>12</v>
      </c>
      <c r="K1225" s="2" t="s">
        <v>268</v>
      </c>
      <c r="L1225" s="19">
        <v>41766.670289351852</v>
      </c>
      <c r="M1225" s="2" t="s">
        <v>5154</v>
      </c>
      <c r="N1225" s="2"/>
      <c r="O1225" s="2"/>
      <c r="P1225" s="2" t="s">
        <v>5151</v>
      </c>
    </row>
    <row r="1226" spans="1:16" ht="30">
      <c r="A1226" s="14">
        <v>3994</v>
      </c>
      <c r="B1226" s="2" t="s">
        <v>7615</v>
      </c>
      <c r="C1226" s="1" t="s">
        <v>7616</v>
      </c>
      <c r="D1226" s="3" t="s">
        <v>6097</v>
      </c>
      <c r="E1226" s="4">
        <v>41765</v>
      </c>
      <c r="F1226" s="3" t="s">
        <v>15</v>
      </c>
      <c r="G1226" s="4">
        <v>41765</v>
      </c>
      <c r="H1226" s="3" t="s">
        <v>6735</v>
      </c>
      <c r="I1226" s="2" t="s">
        <v>13</v>
      </c>
      <c r="J1226" s="2" t="s">
        <v>12</v>
      </c>
      <c r="K1226" s="2" t="s">
        <v>268</v>
      </c>
      <c r="L1226" s="19">
        <v>41765.757754629631</v>
      </c>
      <c r="M1226" s="2" t="s">
        <v>5154</v>
      </c>
      <c r="N1226" s="2"/>
      <c r="O1226" s="2"/>
      <c r="P1226" s="2" t="s">
        <v>5151</v>
      </c>
    </row>
    <row r="1227" spans="1:16" ht="60">
      <c r="A1227" s="14">
        <v>3993</v>
      </c>
      <c r="B1227" s="2" t="s">
        <v>7617</v>
      </c>
      <c r="C1227" s="1" t="s">
        <v>7618</v>
      </c>
      <c r="D1227" s="3" t="s">
        <v>2031</v>
      </c>
      <c r="E1227" s="4">
        <v>41765</v>
      </c>
      <c r="F1227" s="3" t="s">
        <v>15</v>
      </c>
      <c r="G1227" s="4">
        <v>41765</v>
      </c>
      <c r="H1227" s="3" t="s">
        <v>42</v>
      </c>
      <c r="I1227" s="2" t="s">
        <v>13</v>
      </c>
      <c r="J1227" s="2" t="s">
        <v>12</v>
      </c>
      <c r="K1227" s="2" t="s">
        <v>268</v>
      </c>
      <c r="L1227" s="19">
        <v>41765.613275462965</v>
      </c>
      <c r="M1227" s="2" t="s">
        <v>5154</v>
      </c>
      <c r="N1227" s="2"/>
      <c r="O1227" s="2"/>
      <c r="P1227" s="2" t="s">
        <v>5151</v>
      </c>
    </row>
    <row r="1228" spans="1:16" ht="75">
      <c r="A1228" s="14">
        <v>3992</v>
      </c>
      <c r="B1228" s="2" t="s">
        <v>6492</v>
      </c>
      <c r="C1228" s="1" t="s">
        <v>7619</v>
      </c>
      <c r="D1228" s="3" t="s">
        <v>291</v>
      </c>
      <c r="E1228" s="4">
        <v>41765</v>
      </c>
      <c r="F1228" s="3" t="s">
        <v>15</v>
      </c>
      <c r="G1228" s="4">
        <v>41765</v>
      </c>
      <c r="H1228" s="3" t="s">
        <v>29</v>
      </c>
      <c r="I1228" s="2" t="s">
        <v>13</v>
      </c>
      <c r="J1228" s="2" t="s">
        <v>12</v>
      </c>
      <c r="K1228" s="2" t="s">
        <v>268</v>
      </c>
      <c r="L1228" s="19">
        <v>41778.632303240738</v>
      </c>
      <c r="M1228" s="2" t="s">
        <v>5151</v>
      </c>
      <c r="N1228" s="2"/>
      <c r="O1228" s="2"/>
      <c r="P1228" s="2" t="s">
        <v>5151</v>
      </c>
    </row>
    <row r="1229" spans="1:16" ht="30">
      <c r="A1229" s="14">
        <v>3991</v>
      </c>
      <c r="B1229" s="2" t="s">
        <v>1039</v>
      </c>
      <c r="C1229" s="1" t="s">
        <v>7620</v>
      </c>
      <c r="D1229" s="3" t="s">
        <v>803</v>
      </c>
      <c r="E1229" s="4">
        <v>41765</v>
      </c>
      <c r="F1229" s="3" t="s">
        <v>15</v>
      </c>
      <c r="G1229" s="4">
        <v>41765</v>
      </c>
      <c r="H1229" s="3" t="s">
        <v>6735</v>
      </c>
      <c r="I1229" s="2" t="s">
        <v>13</v>
      </c>
      <c r="J1229" s="2" t="s">
        <v>12</v>
      </c>
      <c r="K1229" s="2" t="s">
        <v>268</v>
      </c>
      <c r="L1229" s="19">
        <v>41765.529062499998</v>
      </c>
      <c r="M1229" s="2" t="s">
        <v>5151</v>
      </c>
      <c r="N1229" s="2"/>
      <c r="O1229" s="2"/>
      <c r="P1229" s="2" t="s">
        <v>5151</v>
      </c>
    </row>
    <row r="1230" spans="1:16">
      <c r="A1230" s="14">
        <v>3990</v>
      </c>
      <c r="B1230" s="2" t="s">
        <v>6932</v>
      </c>
      <c r="C1230" s="1" t="s">
        <v>7621</v>
      </c>
      <c r="D1230" s="3" t="s">
        <v>349</v>
      </c>
      <c r="E1230" s="4">
        <v>41765</v>
      </c>
      <c r="F1230" s="3" t="s">
        <v>15</v>
      </c>
      <c r="G1230" s="4">
        <v>41765</v>
      </c>
      <c r="H1230" s="3" t="s">
        <v>6735</v>
      </c>
      <c r="I1230" s="2" t="s">
        <v>13</v>
      </c>
      <c r="J1230" s="2" t="s">
        <v>12</v>
      </c>
      <c r="K1230" s="2" t="s">
        <v>268</v>
      </c>
      <c r="L1230" s="19">
        <v>41765.525833333333</v>
      </c>
      <c r="M1230" s="2" t="s">
        <v>5154</v>
      </c>
      <c r="N1230" s="2"/>
      <c r="O1230" s="2"/>
      <c r="P1230" s="2" t="s">
        <v>5154</v>
      </c>
    </row>
    <row r="1231" spans="1:16" ht="30">
      <c r="A1231" s="14">
        <v>3989</v>
      </c>
      <c r="B1231" s="2" t="s">
        <v>7622</v>
      </c>
      <c r="C1231" s="1" t="s">
        <v>7623</v>
      </c>
      <c r="D1231" s="3" t="s">
        <v>224</v>
      </c>
      <c r="E1231" s="4">
        <v>41765</v>
      </c>
      <c r="F1231" s="3" t="s">
        <v>15</v>
      </c>
      <c r="G1231" s="4">
        <v>41765</v>
      </c>
      <c r="H1231" s="3" t="s">
        <v>6735</v>
      </c>
      <c r="I1231" s="2" t="s">
        <v>13</v>
      </c>
      <c r="J1231" s="2" t="s">
        <v>12</v>
      </c>
      <c r="K1231" s="2" t="s">
        <v>268</v>
      </c>
      <c r="L1231" s="19">
        <v>41765.524641203701</v>
      </c>
      <c r="M1231" s="2" t="s">
        <v>5154</v>
      </c>
      <c r="N1231" s="2"/>
      <c r="O1231" s="2"/>
      <c r="P1231" s="2" t="s">
        <v>5151</v>
      </c>
    </row>
    <row r="1232" spans="1:16" ht="30">
      <c r="A1232" s="14">
        <v>3988</v>
      </c>
      <c r="B1232" s="2" t="s">
        <v>4913</v>
      </c>
      <c r="C1232" s="1" t="s">
        <v>7624</v>
      </c>
      <c r="D1232" s="3" t="s">
        <v>1516</v>
      </c>
      <c r="E1232" s="4">
        <v>41765</v>
      </c>
      <c r="F1232" s="3" t="s">
        <v>15</v>
      </c>
      <c r="G1232" s="4">
        <v>41765</v>
      </c>
      <c r="H1232" s="3" t="s">
        <v>6735</v>
      </c>
      <c r="I1232" s="2" t="s">
        <v>13</v>
      </c>
      <c r="J1232" s="2" t="s">
        <v>12</v>
      </c>
      <c r="K1232" s="2" t="s">
        <v>268</v>
      </c>
      <c r="L1232" s="19">
        <v>41765.520937499998</v>
      </c>
      <c r="M1232" s="2" t="s">
        <v>5154</v>
      </c>
      <c r="N1232" s="2"/>
      <c r="O1232" s="2"/>
      <c r="P1232" s="2" t="s">
        <v>5151</v>
      </c>
    </row>
    <row r="1233" spans="1:16" ht="30">
      <c r="A1233" s="14">
        <v>3987</v>
      </c>
      <c r="B1233" s="2" t="s">
        <v>6681</v>
      </c>
      <c r="C1233" s="1" t="s">
        <v>7625</v>
      </c>
      <c r="D1233" s="3" t="s">
        <v>411</v>
      </c>
      <c r="E1233" s="4">
        <v>41765</v>
      </c>
      <c r="F1233" s="3" t="s">
        <v>15</v>
      </c>
      <c r="G1233" s="4">
        <v>41765</v>
      </c>
      <c r="H1233" s="3" t="s">
        <v>6735</v>
      </c>
      <c r="I1233" s="2" t="s">
        <v>13</v>
      </c>
      <c r="J1233" s="2" t="s">
        <v>12</v>
      </c>
      <c r="K1233" s="2" t="s">
        <v>268</v>
      </c>
      <c r="L1233" s="19">
        <v>41765.519571759258</v>
      </c>
      <c r="M1233" s="2" t="s">
        <v>5154</v>
      </c>
      <c r="N1233" s="2"/>
      <c r="O1233" s="2"/>
      <c r="P1233" s="2" t="s">
        <v>5151</v>
      </c>
    </row>
    <row r="1234" spans="1:16" ht="45">
      <c r="A1234" s="14">
        <v>3986</v>
      </c>
      <c r="B1234" s="2" t="s">
        <v>903</v>
      </c>
      <c r="C1234" s="1" t="s">
        <v>7319</v>
      </c>
      <c r="D1234" s="3" t="s">
        <v>2701</v>
      </c>
      <c r="E1234" s="4">
        <v>41765</v>
      </c>
      <c r="F1234" s="3" t="s">
        <v>15</v>
      </c>
      <c r="G1234" s="4">
        <v>41765</v>
      </c>
      <c r="H1234" s="3" t="s">
        <v>40</v>
      </c>
      <c r="I1234" s="2" t="s">
        <v>13</v>
      </c>
      <c r="J1234" s="2" t="s">
        <v>12</v>
      </c>
      <c r="K1234" s="2" t="s">
        <v>268</v>
      </c>
      <c r="L1234" s="19">
        <v>41766.671157407407</v>
      </c>
      <c r="M1234" s="2" t="s">
        <v>5151</v>
      </c>
      <c r="N1234" s="2"/>
      <c r="O1234" s="2"/>
      <c r="P1234" s="2" t="s">
        <v>5151</v>
      </c>
    </row>
    <row r="1235" spans="1:16" ht="45">
      <c r="A1235" s="14">
        <v>3985</v>
      </c>
      <c r="B1235" s="2" t="s">
        <v>5144</v>
      </c>
      <c r="C1235" s="1" t="s">
        <v>7320</v>
      </c>
      <c r="D1235" s="3" t="s">
        <v>2701</v>
      </c>
      <c r="E1235" s="4">
        <v>41765</v>
      </c>
      <c r="F1235" s="3" t="s">
        <v>15</v>
      </c>
      <c r="G1235" s="4">
        <v>41765</v>
      </c>
      <c r="H1235" s="3" t="s">
        <v>40</v>
      </c>
      <c r="I1235" s="2" t="s">
        <v>13</v>
      </c>
      <c r="J1235" s="2" t="s">
        <v>12</v>
      </c>
      <c r="K1235" s="2" t="s">
        <v>268</v>
      </c>
      <c r="L1235" s="19">
        <v>41772.575092592589</v>
      </c>
      <c r="M1235" s="2" t="s">
        <v>5151</v>
      </c>
      <c r="N1235" s="2"/>
      <c r="O1235" s="2"/>
      <c r="P1235" s="2" t="s">
        <v>5151</v>
      </c>
    </row>
    <row r="1236" spans="1:16" ht="75">
      <c r="A1236" s="14">
        <v>3984</v>
      </c>
      <c r="B1236" s="2" t="s">
        <v>7321</v>
      </c>
      <c r="C1236" s="1" t="s">
        <v>7322</v>
      </c>
      <c r="D1236" s="3" t="s">
        <v>335</v>
      </c>
      <c r="E1236" s="4">
        <v>41765</v>
      </c>
      <c r="F1236" s="3" t="s">
        <v>15</v>
      </c>
      <c r="G1236" s="4">
        <v>41765</v>
      </c>
      <c r="H1236" s="3" t="s">
        <v>42</v>
      </c>
      <c r="I1236" s="2" t="s">
        <v>13</v>
      </c>
      <c r="J1236" s="2" t="s">
        <v>12</v>
      </c>
      <c r="K1236" s="2" t="s">
        <v>268</v>
      </c>
      <c r="L1236" s="19">
        <v>41765.498993055553</v>
      </c>
      <c r="M1236" s="2" t="s">
        <v>5154</v>
      </c>
      <c r="N1236" s="2"/>
      <c r="O1236" s="2"/>
      <c r="P1236" s="2" t="s">
        <v>5151</v>
      </c>
    </row>
    <row r="1237" spans="1:16">
      <c r="A1237" s="14">
        <v>3983</v>
      </c>
      <c r="B1237" s="2" t="s">
        <v>7323</v>
      </c>
      <c r="C1237" s="1" t="s">
        <v>7324</v>
      </c>
      <c r="D1237" s="3" t="s">
        <v>5894</v>
      </c>
      <c r="E1237" s="4">
        <v>41765</v>
      </c>
      <c r="F1237" s="3" t="s">
        <v>15</v>
      </c>
      <c r="G1237" s="4">
        <v>41765</v>
      </c>
      <c r="H1237" s="3" t="s">
        <v>16</v>
      </c>
      <c r="I1237" s="2" t="s">
        <v>13</v>
      </c>
      <c r="J1237" s="2" t="s">
        <v>12</v>
      </c>
      <c r="K1237" s="2" t="s">
        <v>268</v>
      </c>
      <c r="L1237" s="19">
        <v>41765.471435185187</v>
      </c>
      <c r="M1237" s="2" t="s">
        <v>5151</v>
      </c>
      <c r="N1237" s="2"/>
      <c r="O1237" s="2"/>
      <c r="P1237" s="2" t="s">
        <v>5151</v>
      </c>
    </row>
    <row r="1238" spans="1:16" ht="60">
      <c r="A1238" s="14">
        <v>3982</v>
      </c>
      <c r="B1238" s="2" t="s">
        <v>7323</v>
      </c>
      <c r="C1238" s="1" t="s">
        <v>7325</v>
      </c>
      <c r="D1238" s="3" t="s">
        <v>625</v>
      </c>
      <c r="E1238" s="4">
        <v>41765</v>
      </c>
      <c r="F1238" s="3" t="s">
        <v>15</v>
      </c>
      <c r="G1238" s="4">
        <v>41765</v>
      </c>
      <c r="H1238" s="3" t="s">
        <v>56</v>
      </c>
      <c r="I1238" s="2" t="s">
        <v>13</v>
      </c>
      <c r="J1238" s="2" t="s">
        <v>12</v>
      </c>
      <c r="K1238" s="2" t="s">
        <v>268</v>
      </c>
      <c r="L1238" s="19">
        <v>41765.463645833333</v>
      </c>
      <c r="M1238" s="2" t="s">
        <v>5154</v>
      </c>
      <c r="N1238" s="2"/>
      <c r="O1238" s="2"/>
      <c r="P1238" s="2" t="s">
        <v>5151</v>
      </c>
    </row>
    <row r="1239" spans="1:16" ht="30">
      <c r="A1239" s="14">
        <v>3981</v>
      </c>
      <c r="B1239" s="2" t="s">
        <v>7326</v>
      </c>
      <c r="C1239" s="1" t="s">
        <v>7328</v>
      </c>
      <c r="D1239" s="3" t="s">
        <v>7327</v>
      </c>
      <c r="E1239" s="4">
        <v>41765</v>
      </c>
      <c r="F1239" s="3" t="s">
        <v>15</v>
      </c>
      <c r="G1239" s="4">
        <v>41765</v>
      </c>
      <c r="H1239" s="3" t="s">
        <v>6735</v>
      </c>
      <c r="I1239" s="2" t="s">
        <v>13</v>
      </c>
      <c r="J1239" s="2" t="s">
        <v>12</v>
      </c>
      <c r="K1239" s="2" t="s">
        <v>268</v>
      </c>
      <c r="L1239" s="19">
        <v>41765.457604166666</v>
      </c>
      <c r="M1239" s="2" t="s">
        <v>5154</v>
      </c>
      <c r="N1239" s="2"/>
      <c r="O1239" s="2"/>
      <c r="P1239" s="2" t="s">
        <v>5151</v>
      </c>
    </row>
    <row r="1240" spans="1:16">
      <c r="A1240" s="14">
        <v>3980</v>
      </c>
      <c r="B1240" s="2" t="s">
        <v>7329</v>
      </c>
      <c r="C1240" s="1" t="s">
        <v>7330</v>
      </c>
      <c r="D1240" s="3" t="s">
        <v>192</v>
      </c>
      <c r="E1240" s="4">
        <v>41765</v>
      </c>
      <c r="F1240" s="3" t="s">
        <v>15</v>
      </c>
      <c r="G1240" s="4">
        <v>41765</v>
      </c>
      <c r="H1240" s="3" t="s">
        <v>40</v>
      </c>
      <c r="I1240" s="2" t="s">
        <v>13</v>
      </c>
      <c r="J1240" s="2" t="s">
        <v>12</v>
      </c>
      <c r="K1240" s="2" t="s">
        <v>268</v>
      </c>
      <c r="L1240" s="19">
        <v>41772.575428240743</v>
      </c>
      <c r="M1240" s="2" t="s">
        <v>5154</v>
      </c>
      <c r="N1240" s="2"/>
      <c r="O1240" s="2"/>
      <c r="P1240" s="2" t="s">
        <v>5151</v>
      </c>
    </row>
    <row r="1241" spans="1:16" ht="45">
      <c r="A1241" s="14">
        <v>3979</v>
      </c>
      <c r="B1241" s="2" t="s">
        <v>6702</v>
      </c>
      <c r="C1241" s="1" t="s">
        <v>7331</v>
      </c>
      <c r="D1241" s="3" t="s">
        <v>1709</v>
      </c>
      <c r="E1241" s="4">
        <v>41765</v>
      </c>
      <c r="F1241" s="3" t="s">
        <v>15</v>
      </c>
      <c r="G1241" s="4">
        <v>41765</v>
      </c>
      <c r="H1241" s="3" t="s">
        <v>6735</v>
      </c>
      <c r="I1241" s="2" t="s">
        <v>13</v>
      </c>
      <c r="J1241" s="2" t="s">
        <v>12</v>
      </c>
      <c r="K1241" s="2" t="s">
        <v>268</v>
      </c>
      <c r="L1241" s="19">
        <v>41765.444467592592</v>
      </c>
      <c r="M1241" s="2" t="s">
        <v>5154</v>
      </c>
      <c r="N1241" s="2"/>
      <c r="O1241" s="2"/>
      <c r="P1241" s="2" t="s">
        <v>5151</v>
      </c>
    </row>
    <row r="1242" spans="1:16" ht="45">
      <c r="A1242" s="14">
        <v>3978</v>
      </c>
      <c r="B1242" s="2" t="s">
        <v>2299</v>
      </c>
      <c r="C1242" s="1" t="s">
        <v>7332</v>
      </c>
      <c r="D1242" s="3" t="s">
        <v>2073</v>
      </c>
      <c r="E1242" s="4">
        <v>41765</v>
      </c>
      <c r="F1242" s="3" t="s">
        <v>15</v>
      </c>
      <c r="G1242" s="4">
        <v>41765</v>
      </c>
      <c r="H1242" s="3" t="s">
        <v>6735</v>
      </c>
      <c r="I1242" s="2" t="s">
        <v>13</v>
      </c>
      <c r="J1242" s="2" t="s">
        <v>12</v>
      </c>
      <c r="K1242" s="2" t="s">
        <v>268</v>
      </c>
      <c r="L1242" s="19">
        <v>41765.439432870371</v>
      </c>
      <c r="M1242" s="2" t="s">
        <v>5154</v>
      </c>
      <c r="N1242" s="2"/>
      <c r="O1242" s="2"/>
      <c r="P1242" s="2" t="s">
        <v>5151</v>
      </c>
    </row>
    <row r="1243" spans="1:16" ht="60">
      <c r="A1243" s="14">
        <v>3977</v>
      </c>
      <c r="B1243" s="2" t="s">
        <v>3935</v>
      </c>
      <c r="C1243" s="1" t="s">
        <v>7333</v>
      </c>
      <c r="D1243" s="3" t="s">
        <v>291</v>
      </c>
      <c r="E1243" s="4">
        <v>41765</v>
      </c>
      <c r="F1243" s="3" t="s">
        <v>15</v>
      </c>
      <c r="G1243" s="4">
        <v>41765</v>
      </c>
      <c r="H1243" s="3" t="s">
        <v>40</v>
      </c>
      <c r="I1243" s="2" t="s">
        <v>13</v>
      </c>
      <c r="J1243" s="2" t="s">
        <v>12</v>
      </c>
      <c r="K1243" s="2" t="s">
        <v>268</v>
      </c>
      <c r="L1243" s="19">
        <v>41765.437314814815</v>
      </c>
      <c r="M1243" s="2" t="s">
        <v>5154</v>
      </c>
      <c r="N1243" s="2"/>
      <c r="O1243" s="2"/>
      <c r="P1243" s="2" t="s">
        <v>5151</v>
      </c>
    </row>
    <row r="1244" spans="1:16" ht="30">
      <c r="A1244" s="14">
        <v>3976</v>
      </c>
      <c r="B1244" s="2" t="s">
        <v>7334</v>
      </c>
      <c r="C1244" s="1" t="s">
        <v>7335</v>
      </c>
      <c r="D1244" s="3" t="s">
        <v>349</v>
      </c>
      <c r="E1244" s="4">
        <v>41765</v>
      </c>
      <c r="F1244" s="3" t="s">
        <v>15</v>
      </c>
      <c r="G1244" s="4">
        <v>41765</v>
      </c>
      <c r="H1244" s="3" t="s">
        <v>42</v>
      </c>
      <c r="I1244" s="2" t="s">
        <v>13</v>
      </c>
      <c r="J1244" s="2" t="s">
        <v>12</v>
      </c>
      <c r="K1244" s="2" t="s">
        <v>268</v>
      </c>
      <c r="L1244" s="19">
        <v>41765.423703703702</v>
      </c>
      <c r="M1244" s="2" t="s">
        <v>5151</v>
      </c>
      <c r="N1244" s="2"/>
      <c r="O1244" s="2"/>
      <c r="P1244" s="2" t="s">
        <v>5151</v>
      </c>
    </row>
    <row r="1245" spans="1:16">
      <c r="A1245" s="14">
        <v>3975</v>
      </c>
      <c r="B1245" s="2" t="s">
        <v>7336</v>
      </c>
      <c r="C1245" s="1" t="s">
        <v>7337</v>
      </c>
      <c r="D1245" s="3" t="s">
        <v>656</v>
      </c>
      <c r="E1245" s="4">
        <v>41765</v>
      </c>
      <c r="F1245" s="3" t="s">
        <v>15</v>
      </c>
      <c r="G1245" s="4">
        <v>41765</v>
      </c>
      <c r="H1245" s="3" t="s">
        <v>51</v>
      </c>
      <c r="I1245" s="2" t="s">
        <v>13</v>
      </c>
      <c r="J1245" s="2" t="s">
        <v>12</v>
      </c>
      <c r="K1245" s="2" t="s">
        <v>268</v>
      </c>
      <c r="L1245" s="19">
        <v>41774.564085648148</v>
      </c>
      <c r="M1245" s="2" t="s">
        <v>5151</v>
      </c>
      <c r="N1245" s="2"/>
      <c r="O1245" s="2"/>
      <c r="P1245" s="2" t="s">
        <v>5151</v>
      </c>
    </row>
    <row r="1246" spans="1:16" ht="75">
      <c r="A1246" s="14">
        <v>3974</v>
      </c>
      <c r="B1246" s="2" t="s">
        <v>7338</v>
      </c>
      <c r="C1246" s="1" t="s">
        <v>7339</v>
      </c>
      <c r="D1246" s="3" t="s">
        <v>382</v>
      </c>
      <c r="E1246" s="4">
        <v>41765</v>
      </c>
      <c r="F1246" s="3" t="s">
        <v>15</v>
      </c>
      <c r="G1246" s="4">
        <v>41765</v>
      </c>
      <c r="H1246" s="3" t="s">
        <v>42</v>
      </c>
      <c r="I1246" s="2" t="s">
        <v>13</v>
      </c>
      <c r="J1246" s="2" t="s">
        <v>12</v>
      </c>
      <c r="K1246" s="2" t="s">
        <v>268</v>
      </c>
      <c r="L1246" s="19">
        <v>41765.419618055559</v>
      </c>
      <c r="M1246" s="2" t="s">
        <v>5154</v>
      </c>
      <c r="N1246" s="2"/>
      <c r="O1246" s="2"/>
      <c r="P1246" s="2" t="s">
        <v>5151</v>
      </c>
    </row>
    <row r="1247" spans="1:16" ht="45">
      <c r="A1247" s="14">
        <v>3973</v>
      </c>
      <c r="B1247" s="2" t="s">
        <v>7340</v>
      </c>
      <c r="C1247" s="1" t="s">
        <v>7341</v>
      </c>
      <c r="D1247" s="3" t="s">
        <v>625</v>
      </c>
      <c r="E1247" s="4">
        <v>41765</v>
      </c>
      <c r="F1247" s="3" t="s">
        <v>15</v>
      </c>
      <c r="G1247" s="4">
        <v>41765</v>
      </c>
      <c r="H1247" s="3" t="s">
        <v>42</v>
      </c>
      <c r="I1247" s="2" t="s">
        <v>13</v>
      </c>
      <c r="J1247" s="2" t="s">
        <v>12</v>
      </c>
      <c r="K1247" s="2" t="s">
        <v>268</v>
      </c>
      <c r="L1247" s="19">
        <v>41765.418749999997</v>
      </c>
      <c r="M1247" s="2" t="s">
        <v>5154</v>
      </c>
      <c r="N1247" s="2"/>
      <c r="O1247" s="2"/>
      <c r="P1247" s="2" t="s">
        <v>5151</v>
      </c>
    </row>
    <row r="1248" spans="1:16" ht="75">
      <c r="A1248" s="14">
        <v>3972</v>
      </c>
      <c r="B1248" s="2" t="s">
        <v>7342</v>
      </c>
      <c r="C1248" s="1" t="s">
        <v>7343</v>
      </c>
      <c r="D1248" s="3" t="s">
        <v>389</v>
      </c>
      <c r="E1248" s="4">
        <v>41765</v>
      </c>
      <c r="F1248" s="3" t="s">
        <v>15</v>
      </c>
      <c r="G1248" s="4">
        <v>41765</v>
      </c>
      <c r="H1248" s="3" t="s">
        <v>42</v>
      </c>
      <c r="I1248" s="2" t="s">
        <v>13</v>
      </c>
      <c r="J1248" s="2" t="s">
        <v>12</v>
      </c>
      <c r="K1248" s="2" t="s">
        <v>268</v>
      </c>
      <c r="L1248" s="19">
        <v>41765.418379629627</v>
      </c>
      <c r="M1248" s="2" t="s">
        <v>5154</v>
      </c>
      <c r="N1248" s="2"/>
      <c r="O1248" s="2"/>
      <c r="P1248" s="2" t="s">
        <v>5151</v>
      </c>
    </row>
    <row r="1249" spans="1:16" ht="45">
      <c r="A1249" s="14">
        <v>3971</v>
      </c>
      <c r="B1249" s="2" t="s">
        <v>7344</v>
      </c>
      <c r="C1249" s="1" t="s">
        <v>7345</v>
      </c>
      <c r="D1249" s="3" t="s">
        <v>1347</v>
      </c>
      <c r="E1249" s="4">
        <v>41765</v>
      </c>
      <c r="F1249" s="3" t="s">
        <v>15</v>
      </c>
      <c r="G1249" s="4">
        <v>41765</v>
      </c>
      <c r="H1249" s="3" t="s">
        <v>42</v>
      </c>
      <c r="I1249" s="2" t="s">
        <v>13</v>
      </c>
      <c r="J1249" s="2" t="s">
        <v>12</v>
      </c>
      <c r="K1249" s="2" t="s">
        <v>268</v>
      </c>
      <c r="L1249" s="19">
        <v>41765.418240740742</v>
      </c>
      <c r="M1249" s="2" t="s">
        <v>5154</v>
      </c>
      <c r="N1249" s="2"/>
      <c r="O1249" s="2"/>
      <c r="P1249" s="2" t="s">
        <v>5151</v>
      </c>
    </row>
    <row r="1250" spans="1:16" ht="30">
      <c r="A1250" s="14">
        <v>3970</v>
      </c>
      <c r="B1250" s="2" t="s">
        <v>7346</v>
      </c>
      <c r="C1250" s="1" t="s">
        <v>7347</v>
      </c>
      <c r="D1250" s="3" t="s">
        <v>92</v>
      </c>
      <c r="E1250" s="4">
        <v>41764</v>
      </c>
      <c r="F1250" s="3" t="s">
        <v>15</v>
      </c>
      <c r="G1250" s="4">
        <v>41774</v>
      </c>
      <c r="H1250" s="3" t="s">
        <v>56</v>
      </c>
      <c r="I1250" s="2" t="s">
        <v>13</v>
      </c>
      <c r="J1250" s="2" t="s">
        <v>12</v>
      </c>
      <c r="K1250" s="2" t="s">
        <v>268</v>
      </c>
      <c r="L1250" s="19">
        <v>41774.562928240739</v>
      </c>
      <c r="M1250" s="2" t="s">
        <v>5154</v>
      </c>
      <c r="N1250" s="2"/>
      <c r="O1250" s="2"/>
      <c r="P1250" s="2" t="s">
        <v>5151</v>
      </c>
    </row>
    <row r="1251" spans="1:16" ht="60">
      <c r="A1251" s="14">
        <v>3968</v>
      </c>
      <c r="B1251" s="2" t="s">
        <v>7348</v>
      </c>
      <c r="C1251" s="1" t="s">
        <v>7349</v>
      </c>
      <c r="D1251" s="3" t="s">
        <v>924</v>
      </c>
      <c r="E1251" s="4">
        <v>41764</v>
      </c>
      <c r="F1251" s="3" t="s">
        <v>15</v>
      </c>
      <c r="G1251" s="4">
        <v>41764</v>
      </c>
      <c r="H1251" s="3" t="s">
        <v>49</v>
      </c>
      <c r="I1251" s="2" t="s">
        <v>13</v>
      </c>
      <c r="J1251" s="2" t="s">
        <v>12</v>
      </c>
      <c r="K1251" s="2" t="s">
        <v>268</v>
      </c>
      <c r="L1251" s="19">
        <v>41785.686944444446</v>
      </c>
      <c r="M1251" s="2" t="s">
        <v>5154</v>
      </c>
      <c r="N1251" s="2"/>
      <c r="O1251" s="2"/>
      <c r="P1251" s="2" t="s">
        <v>5151</v>
      </c>
    </row>
    <row r="1252" spans="1:16" ht="60">
      <c r="A1252" s="14">
        <v>3967</v>
      </c>
      <c r="B1252" s="2" t="s">
        <v>7350</v>
      </c>
      <c r="C1252" s="1" t="s">
        <v>7351</v>
      </c>
      <c r="D1252" s="3" t="s">
        <v>24</v>
      </c>
      <c r="E1252" s="4">
        <v>41764</v>
      </c>
      <c r="F1252" s="3" t="s">
        <v>15</v>
      </c>
      <c r="G1252" s="4">
        <v>41764</v>
      </c>
      <c r="H1252" s="3" t="s">
        <v>6735</v>
      </c>
      <c r="I1252" s="2" t="s">
        <v>13</v>
      </c>
      <c r="J1252" s="2" t="s">
        <v>12</v>
      </c>
      <c r="K1252" s="2" t="s">
        <v>268</v>
      </c>
      <c r="L1252" s="19">
        <v>41764.690798611111</v>
      </c>
      <c r="M1252" s="2" t="s">
        <v>5154</v>
      </c>
      <c r="N1252" s="2"/>
      <c r="O1252" s="2"/>
      <c r="P1252" s="2" t="s">
        <v>5151</v>
      </c>
    </row>
    <row r="1253" spans="1:16" ht="45">
      <c r="A1253" s="14">
        <v>3966</v>
      </c>
      <c r="B1253" s="2" t="s">
        <v>2739</v>
      </c>
      <c r="C1253" s="1" t="s">
        <v>7352</v>
      </c>
      <c r="D1253" s="3" t="s">
        <v>1365</v>
      </c>
      <c r="E1253" s="4">
        <v>41764</v>
      </c>
      <c r="F1253" s="3" t="s">
        <v>15</v>
      </c>
      <c r="G1253" s="4">
        <v>41764</v>
      </c>
      <c r="H1253" s="3" t="s">
        <v>40</v>
      </c>
      <c r="I1253" s="2" t="s">
        <v>13</v>
      </c>
      <c r="J1253" s="2" t="s">
        <v>12</v>
      </c>
      <c r="K1253" s="2" t="s">
        <v>268</v>
      </c>
      <c r="L1253" s="19">
        <v>41772.574259259258</v>
      </c>
      <c r="M1253" s="2" t="s">
        <v>5154</v>
      </c>
      <c r="N1253" s="2"/>
      <c r="O1253" s="2"/>
      <c r="P1253" s="2" t="s">
        <v>5151</v>
      </c>
    </row>
    <row r="1254" spans="1:16">
      <c r="A1254" s="14">
        <v>3965</v>
      </c>
      <c r="B1254" s="2" t="s">
        <v>3811</v>
      </c>
      <c r="C1254" s="1" t="s">
        <v>7353</v>
      </c>
      <c r="D1254" s="3" t="s">
        <v>32</v>
      </c>
      <c r="E1254" s="4">
        <v>41764</v>
      </c>
      <c r="F1254" s="3" t="s">
        <v>15</v>
      </c>
      <c r="G1254" s="4">
        <v>41764</v>
      </c>
      <c r="H1254" s="3" t="s">
        <v>6735</v>
      </c>
      <c r="I1254" s="2" t="s">
        <v>13</v>
      </c>
      <c r="J1254" s="2" t="s">
        <v>12</v>
      </c>
      <c r="K1254" s="2" t="s">
        <v>268</v>
      </c>
      <c r="L1254" s="19">
        <v>41764.68409722222</v>
      </c>
      <c r="M1254" s="2" t="s">
        <v>5151</v>
      </c>
      <c r="N1254" s="2"/>
      <c r="O1254" s="2"/>
      <c r="P1254" s="2" t="s">
        <v>5151</v>
      </c>
    </row>
    <row r="1255" spans="1:16">
      <c r="A1255" s="14">
        <v>3964</v>
      </c>
      <c r="B1255" s="2" t="s">
        <v>7354</v>
      </c>
      <c r="C1255" s="1" t="s">
        <v>7356</v>
      </c>
      <c r="D1255" s="3" t="s">
        <v>7355</v>
      </c>
      <c r="E1255" s="4">
        <v>41764</v>
      </c>
      <c r="F1255" s="3" t="s">
        <v>15</v>
      </c>
      <c r="G1255" s="4">
        <v>41764</v>
      </c>
      <c r="H1255" s="3" t="s">
        <v>40</v>
      </c>
      <c r="I1255" s="2" t="s">
        <v>13</v>
      </c>
      <c r="J1255" s="2" t="s">
        <v>12</v>
      </c>
      <c r="K1255" s="2" t="s">
        <v>268</v>
      </c>
      <c r="L1255" s="19">
        <v>41764.667986111112</v>
      </c>
      <c r="M1255" s="2" t="s">
        <v>5154</v>
      </c>
      <c r="N1255" s="2"/>
      <c r="O1255" s="2"/>
      <c r="P1255" s="2" t="s">
        <v>5151</v>
      </c>
    </row>
    <row r="1256" spans="1:16">
      <c r="A1256" s="14">
        <v>3963</v>
      </c>
      <c r="B1256" s="2" t="s">
        <v>187</v>
      </c>
      <c r="C1256" s="1" t="s">
        <v>7357</v>
      </c>
      <c r="D1256" s="3" t="s">
        <v>7355</v>
      </c>
      <c r="E1256" s="4">
        <v>41761</v>
      </c>
      <c r="F1256" s="3" t="s">
        <v>15</v>
      </c>
      <c r="G1256" s="4">
        <v>41761</v>
      </c>
      <c r="H1256" s="3" t="s">
        <v>40</v>
      </c>
      <c r="I1256" s="2" t="s">
        <v>13</v>
      </c>
      <c r="J1256" s="2" t="s">
        <v>12</v>
      </c>
      <c r="K1256" s="2" t="s">
        <v>268</v>
      </c>
      <c r="L1256" s="19">
        <v>41764.585578703707</v>
      </c>
      <c r="M1256" s="2" t="s">
        <v>5154</v>
      </c>
      <c r="N1256" s="2"/>
      <c r="O1256" s="2"/>
      <c r="P1256" s="2" t="s">
        <v>5151</v>
      </c>
    </row>
    <row r="1257" spans="1:16" ht="60">
      <c r="A1257" s="14">
        <v>3962</v>
      </c>
      <c r="B1257" s="2" t="s">
        <v>7358</v>
      </c>
      <c r="C1257" s="1" t="s">
        <v>7359</v>
      </c>
      <c r="D1257" s="3" t="s">
        <v>162</v>
      </c>
      <c r="E1257" s="4">
        <v>41764</v>
      </c>
      <c r="F1257" s="3" t="s">
        <v>15</v>
      </c>
      <c r="G1257" s="4">
        <v>41764</v>
      </c>
      <c r="H1257" s="3" t="s">
        <v>19</v>
      </c>
      <c r="I1257" s="2" t="s">
        <v>13</v>
      </c>
      <c r="J1257" s="2" t="s">
        <v>12</v>
      </c>
      <c r="K1257" s="2" t="s">
        <v>268</v>
      </c>
      <c r="L1257" s="19">
        <v>41774.557569444441</v>
      </c>
      <c r="M1257" s="2" t="s">
        <v>5151</v>
      </c>
      <c r="N1257" s="2"/>
      <c r="O1257" s="2"/>
      <c r="P1257" s="2" t="s">
        <v>5151</v>
      </c>
    </row>
    <row r="1258" spans="1:16" ht="30">
      <c r="A1258" s="14">
        <v>3961</v>
      </c>
      <c r="B1258" s="2" t="s">
        <v>7360</v>
      </c>
      <c r="C1258" s="1" t="s">
        <v>7361</v>
      </c>
      <c r="D1258" s="3" t="s">
        <v>1653</v>
      </c>
      <c r="E1258" s="4">
        <v>41764</v>
      </c>
      <c r="F1258" s="3" t="s">
        <v>15</v>
      </c>
      <c r="G1258" s="4">
        <v>41764</v>
      </c>
      <c r="H1258" s="3" t="s">
        <v>54</v>
      </c>
      <c r="I1258" s="2" t="s">
        <v>13</v>
      </c>
      <c r="J1258" s="2" t="s">
        <v>12</v>
      </c>
      <c r="K1258" s="2" t="s">
        <v>268</v>
      </c>
      <c r="L1258" s="19">
        <v>41764.579039351855</v>
      </c>
      <c r="M1258" s="2" t="s">
        <v>5151</v>
      </c>
      <c r="N1258" s="2"/>
      <c r="O1258" s="2"/>
      <c r="P1258" s="2" t="s">
        <v>5151</v>
      </c>
    </row>
    <row r="1259" spans="1:16" ht="45">
      <c r="A1259" s="14">
        <v>3960</v>
      </c>
      <c r="B1259" s="2" t="s">
        <v>7362</v>
      </c>
      <c r="C1259" s="1" t="s">
        <v>7363</v>
      </c>
      <c r="D1259" s="3" t="s">
        <v>277</v>
      </c>
      <c r="E1259" s="4">
        <v>41764</v>
      </c>
      <c r="F1259" s="3" t="s">
        <v>15</v>
      </c>
      <c r="G1259" s="4">
        <v>41764</v>
      </c>
      <c r="H1259" s="3" t="s">
        <v>29</v>
      </c>
      <c r="I1259" s="2" t="s">
        <v>13</v>
      </c>
      <c r="J1259" s="2" t="s">
        <v>12</v>
      </c>
      <c r="K1259" s="2" t="s">
        <v>268</v>
      </c>
      <c r="L1259" s="19">
        <v>41764.586631944447</v>
      </c>
      <c r="M1259" s="2" t="s">
        <v>5151</v>
      </c>
      <c r="N1259" s="2"/>
      <c r="O1259" s="2"/>
      <c r="P1259" s="2" t="s">
        <v>5151</v>
      </c>
    </row>
    <row r="1260" spans="1:16" ht="30">
      <c r="A1260" s="14">
        <v>3959</v>
      </c>
      <c r="B1260" s="2" t="s">
        <v>2929</v>
      </c>
      <c r="C1260" s="1" t="s">
        <v>7364</v>
      </c>
      <c r="D1260" s="3" t="s">
        <v>104</v>
      </c>
      <c r="E1260" s="4">
        <v>41764</v>
      </c>
      <c r="F1260" s="3" t="s">
        <v>15</v>
      </c>
      <c r="G1260" s="4">
        <v>41764</v>
      </c>
      <c r="H1260" s="3" t="s">
        <v>6735</v>
      </c>
      <c r="I1260" s="2" t="s">
        <v>13</v>
      </c>
      <c r="J1260" s="2" t="s">
        <v>12</v>
      </c>
      <c r="K1260" s="2" t="s">
        <v>268</v>
      </c>
      <c r="L1260" s="19">
        <v>41764.507337962961</v>
      </c>
      <c r="M1260" s="2" t="s">
        <v>5151</v>
      </c>
      <c r="N1260" s="2"/>
      <c r="O1260" s="2"/>
      <c r="P1260" s="2" t="s">
        <v>5151</v>
      </c>
    </row>
    <row r="1261" spans="1:16">
      <c r="A1261" s="14">
        <v>3958</v>
      </c>
      <c r="B1261" s="2" t="s">
        <v>7365</v>
      </c>
      <c r="C1261" s="1" t="s">
        <v>7366</v>
      </c>
      <c r="D1261" s="3" t="s">
        <v>465</v>
      </c>
      <c r="E1261" s="4">
        <v>41764</v>
      </c>
      <c r="F1261" s="3" t="s">
        <v>15</v>
      </c>
      <c r="G1261" s="4">
        <v>41764</v>
      </c>
      <c r="H1261" s="3" t="s">
        <v>42</v>
      </c>
      <c r="I1261" s="2" t="s">
        <v>13</v>
      </c>
      <c r="J1261" s="2" t="s">
        <v>12</v>
      </c>
      <c r="K1261" s="2" t="s">
        <v>268</v>
      </c>
      <c r="L1261" s="19">
        <v>41764.496886574074</v>
      </c>
      <c r="M1261" s="2" t="s">
        <v>5154</v>
      </c>
      <c r="N1261" s="2"/>
      <c r="O1261" s="2"/>
      <c r="P1261" s="2" t="s">
        <v>5151</v>
      </c>
    </row>
    <row r="1262" spans="1:16" ht="45">
      <c r="A1262" s="14">
        <v>3957</v>
      </c>
      <c r="B1262" s="2" t="s">
        <v>7367</v>
      </c>
      <c r="C1262" s="1" t="s">
        <v>7368</v>
      </c>
      <c r="D1262" s="3" t="s">
        <v>1365</v>
      </c>
      <c r="E1262" s="4">
        <v>41764</v>
      </c>
      <c r="F1262" s="3" t="s">
        <v>15</v>
      </c>
      <c r="G1262" s="4">
        <v>41764</v>
      </c>
      <c r="H1262" s="3" t="s">
        <v>40</v>
      </c>
      <c r="I1262" s="2" t="s">
        <v>13</v>
      </c>
      <c r="J1262" s="2" t="s">
        <v>12</v>
      </c>
      <c r="K1262" s="2" t="s">
        <v>268</v>
      </c>
      <c r="L1262" s="19">
        <v>41764.448298611111</v>
      </c>
      <c r="M1262" s="2" t="s">
        <v>5154</v>
      </c>
      <c r="N1262" s="2"/>
      <c r="O1262" s="2"/>
      <c r="P1262" s="2" t="s">
        <v>5151</v>
      </c>
    </row>
    <row r="1263" spans="1:16" ht="45">
      <c r="A1263" s="14">
        <v>3956</v>
      </c>
      <c r="B1263" s="2" t="s">
        <v>6934</v>
      </c>
      <c r="C1263" s="1" t="s">
        <v>6935</v>
      </c>
      <c r="D1263" s="3" t="s">
        <v>3849</v>
      </c>
      <c r="E1263" s="4">
        <v>41764</v>
      </c>
      <c r="F1263" s="3" t="s">
        <v>15</v>
      </c>
      <c r="G1263" s="4">
        <v>41764</v>
      </c>
      <c r="H1263" s="3" t="s">
        <v>6735</v>
      </c>
      <c r="I1263" s="2" t="s">
        <v>13</v>
      </c>
      <c r="J1263" s="2" t="s">
        <v>12</v>
      </c>
      <c r="K1263" s="2" t="s">
        <v>268</v>
      </c>
      <c r="L1263" s="19">
        <v>41764.390601851854</v>
      </c>
      <c r="M1263" s="2" t="s">
        <v>5154</v>
      </c>
      <c r="N1263" s="2"/>
      <c r="O1263" s="2"/>
      <c r="P1263" s="2" t="s">
        <v>5151</v>
      </c>
    </row>
    <row r="1264" spans="1:16">
      <c r="A1264" s="14">
        <v>3955</v>
      </c>
      <c r="B1264" s="2" t="s">
        <v>4182</v>
      </c>
      <c r="C1264" s="1" t="s">
        <v>5576</v>
      </c>
      <c r="D1264" s="3" t="s">
        <v>98</v>
      </c>
      <c r="E1264" s="4">
        <v>41764</v>
      </c>
      <c r="F1264" s="3" t="s">
        <v>15</v>
      </c>
      <c r="G1264" s="4">
        <v>41764</v>
      </c>
      <c r="H1264" s="3" t="s">
        <v>16</v>
      </c>
      <c r="I1264" s="2" t="s">
        <v>13</v>
      </c>
      <c r="J1264" s="2" t="s">
        <v>12</v>
      </c>
      <c r="K1264" s="2" t="s">
        <v>268</v>
      </c>
      <c r="L1264" s="19">
        <v>41764.387835648151</v>
      </c>
      <c r="M1264" s="2" t="s">
        <v>5151</v>
      </c>
      <c r="N1264" s="2"/>
      <c r="O1264" s="2"/>
      <c r="P1264" s="2" t="s">
        <v>5151</v>
      </c>
    </row>
    <row r="1265" spans="1:16" ht="60">
      <c r="A1265" s="14">
        <v>3954</v>
      </c>
      <c r="B1265" s="2" t="s">
        <v>7369</v>
      </c>
      <c r="C1265" s="1" t="s">
        <v>7370</v>
      </c>
      <c r="D1265" s="3" t="s">
        <v>26</v>
      </c>
      <c r="E1265" s="4">
        <v>41761</v>
      </c>
      <c r="F1265" s="3" t="s">
        <v>15</v>
      </c>
      <c r="G1265" s="4">
        <v>41761</v>
      </c>
      <c r="H1265" s="3" t="s">
        <v>40</v>
      </c>
      <c r="I1265" s="2" t="s">
        <v>13</v>
      </c>
      <c r="J1265" s="2" t="s">
        <v>12</v>
      </c>
      <c r="K1265" s="2" t="s">
        <v>268</v>
      </c>
      <c r="L1265" s="19">
        <v>41764.485613425924</v>
      </c>
      <c r="M1265" s="2" t="s">
        <v>5154</v>
      </c>
      <c r="N1265" s="2"/>
      <c r="O1265" s="2"/>
      <c r="P1265" s="2" t="s">
        <v>5151</v>
      </c>
    </row>
    <row r="1266" spans="1:16" ht="30">
      <c r="A1266" s="14">
        <v>3953</v>
      </c>
      <c r="B1266" s="2" t="s">
        <v>5779</v>
      </c>
      <c r="C1266" s="1" t="s">
        <v>7371</v>
      </c>
      <c r="D1266" s="3" t="s">
        <v>1516</v>
      </c>
      <c r="E1266" s="4">
        <v>41761</v>
      </c>
      <c r="F1266" s="3" t="s">
        <v>15</v>
      </c>
      <c r="G1266" s="4">
        <v>41761</v>
      </c>
      <c r="H1266" s="3" t="s">
        <v>6735</v>
      </c>
      <c r="I1266" s="2" t="s">
        <v>13</v>
      </c>
      <c r="J1266" s="2" t="s">
        <v>12</v>
      </c>
      <c r="K1266" s="2" t="s">
        <v>268</v>
      </c>
      <c r="L1266" s="19">
        <v>41761.579930555556</v>
      </c>
      <c r="M1266" s="2" t="s">
        <v>5154</v>
      </c>
      <c r="N1266" s="2"/>
      <c r="O1266" s="2"/>
      <c r="P1266" s="2" t="s">
        <v>5151</v>
      </c>
    </row>
    <row r="1267" spans="1:16">
      <c r="A1267" s="14">
        <v>3952</v>
      </c>
      <c r="B1267" s="2" t="s">
        <v>2332</v>
      </c>
      <c r="C1267" s="1" t="s">
        <v>6264</v>
      </c>
      <c r="D1267" s="3" t="s">
        <v>6263</v>
      </c>
      <c r="E1267" s="4">
        <v>41761</v>
      </c>
      <c r="F1267" s="3" t="s">
        <v>15</v>
      </c>
      <c r="G1267" s="4">
        <v>41761</v>
      </c>
      <c r="H1267" s="3" t="s">
        <v>6735</v>
      </c>
      <c r="I1267" s="2" t="s">
        <v>13</v>
      </c>
      <c r="J1267" s="2" t="s">
        <v>12</v>
      </c>
      <c r="K1267" s="2" t="s">
        <v>268</v>
      </c>
      <c r="L1267" s="19">
        <v>41761.578715277778</v>
      </c>
      <c r="M1267" s="2" t="s">
        <v>5151</v>
      </c>
      <c r="N1267" s="2"/>
      <c r="O1267" s="2"/>
      <c r="P1267" s="2" t="s">
        <v>5154</v>
      </c>
    </row>
    <row r="1268" spans="1:16" ht="30">
      <c r="A1268" s="14">
        <v>3951</v>
      </c>
      <c r="B1268" s="2" t="s">
        <v>7372</v>
      </c>
      <c r="C1268" s="1" t="s">
        <v>7373</v>
      </c>
      <c r="D1268" s="3" t="s">
        <v>586</v>
      </c>
      <c r="E1268" s="4">
        <v>41761</v>
      </c>
      <c r="F1268" s="3" t="s">
        <v>15</v>
      </c>
      <c r="G1268" s="4">
        <v>41761</v>
      </c>
      <c r="H1268" s="3" t="s">
        <v>6735</v>
      </c>
      <c r="I1268" s="2" t="s">
        <v>13</v>
      </c>
      <c r="J1268" s="2" t="s">
        <v>12</v>
      </c>
      <c r="K1268" s="2" t="s">
        <v>268</v>
      </c>
      <c r="L1268" s="19">
        <v>41761.576689814814</v>
      </c>
      <c r="M1268" s="2" t="s">
        <v>5154</v>
      </c>
      <c r="N1268" s="2"/>
      <c r="O1268" s="2"/>
      <c r="P1268" s="2" t="s">
        <v>5151</v>
      </c>
    </row>
    <row r="1269" spans="1:16">
      <c r="A1269" s="14">
        <v>3950</v>
      </c>
      <c r="B1269" s="2" t="s">
        <v>2458</v>
      </c>
      <c r="C1269" s="1" t="s">
        <v>7374</v>
      </c>
      <c r="D1269" s="3" t="s">
        <v>1054</v>
      </c>
      <c r="E1269" s="4">
        <v>41761</v>
      </c>
      <c r="F1269" s="3" t="s">
        <v>15</v>
      </c>
      <c r="G1269" s="4">
        <v>41761</v>
      </c>
      <c r="H1269" s="3" t="s">
        <v>6735</v>
      </c>
      <c r="I1269" s="2" t="s">
        <v>13</v>
      </c>
      <c r="J1269" s="2" t="s">
        <v>12</v>
      </c>
      <c r="K1269" s="2" t="s">
        <v>268</v>
      </c>
      <c r="L1269" s="19">
        <v>41761.574317129627</v>
      </c>
      <c r="M1269" s="2" t="s">
        <v>5154</v>
      </c>
      <c r="N1269" s="2"/>
      <c r="O1269" s="2"/>
      <c r="P1269" s="2" t="s">
        <v>5154</v>
      </c>
    </row>
    <row r="1270" spans="1:16" ht="30">
      <c r="A1270" s="14">
        <v>3949</v>
      </c>
      <c r="B1270" s="2" t="s">
        <v>6302</v>
      </c>
      <c r="C1270" s="1" t="s">
        <v>7375</v>
      </c>
      <c r="D1270" s="3" t="s">
        <v>1529</v>
      </c>
      <c r="E1270" s="4">
        <v>41761</v>
      </c>
      <c r="F1270" s="3" t="s">
        <v>15</v>
      </c>
      <c r="G1270" s="4">
        <v>41761</v>
      </c>
      <c r="H1270" s="3" t="s">
        <v>6735</v>
      </c>
      <c r="I1270" s="2" t="s">
        <v>13</v>
      </c>
      <c r="J1270" s="2" t="s">
        <v>12</v>
      </c>
      <c r="K1270" s="2" t="s">
        <v>268</v>
      </c>
      <c r="L1270" s="19">
        <v>41761.572430555556</v>
      </c>
      <c r="M1270" s="2" t="s">
        <v>5151</v>
      </c>
      <c r="N1270" s="2"/>
      <c r="O1270" s="2"/>
      <c r="P1270" s="2" t="s">
        <v>5151</v>
      </c>
    </row>
    <row r="1271" spans="1:16" ht="180">
      <c r="A1271" s="14">
        <v>3948</v>
      </c>
      <c r="B1271" s="2" t="s">
        <v>7376</v>
      </c>
      <c r="C1271" s="1" t="s">
        <v>7377</v>
      </c>
      <c r="D1271" s="3" t="s">
        <v>731</v>
      </c>
      <c r="E1271" s="4">
        <v>41761</v>
      </c>
      <c r="F1271" s="3" t="s">
        <v>15</v>
      </c>
      <c r="G1271" s="4">
        <v>41761</v>
      </c>
      <c r="H1271" s="3" t="s">
        <v>51</v>
      </c>
      <c r="I1271" s="2" t="s">
        <v>13</v>
      </c>
      <c r="J1271" s="2" t="s">
        <v>12</v>
      </c>
      <c r="K1271" s="2" t="s">
        <v>268</v>
      </c>
      <c r="L1271" s="19">
        <v>41764.485729166663</v>
      </c>
      <c r="M1271" s="2" t="s">
        <v>5154</v>
      </c>
      <c r="N1271" s="2"/>
      <c r="O1271" s="2"/>
      <c r="P1271" s="2" t="s">
        <v>5151</v>
      </c>
    </row>
    <row r="1272" spans="1:16" ht="45">
      <c r="A1272" s="14">
        <v>3947</v>
      </c>
      <c r="B1272" s="2" t="s">
        <v>7378</v>
      </c>
      <c r="C1272" s="1" t="s">
        <v>7379</v>
      </c>
      <c r="D1272" s="3" t="s">
        <v>84</v>
      </c>
      <c r="E1272" s="4">
        <v>41761</v>
      </c>
      <c r="F1272" s="3" t="s">
        <v>15</v>
      </c>
      <c r="G1272" s="4">
        <v>41761</v>
      </c>
      <c r="H1272" s="3" t="s">
        <v>40</v>
      </c>
      <c r="I1272" s="2" t="s">
        <v>13</v>
      </c>
      <c r="J1272" s="2" t="s">
        <v>12</v>
      </c>
      <c r="K1272" s="2" t="s">
        <v>268</v>
      </c>
      <c r="L1272" s="19">
        <v>41764.533773148149</v>
      </c>
      <c r="M1272" s="2" t="s">
        <v>5154</v>
      </c>
      <c r="N1272" s="2"/>
      <c r="O1272" s="2"/>
      <c r="P1272" s="2" t="s">
        <v>5151</v>
      </c>
    </row>
    <row r="1273" spans="1:16" ht="45">
      <c r="A1273" s="14">
        <v>3946</v>
      </c>
      <c r="B1273" s="2" t="s">
        <v>7137</v>
      </c>
      <c r="C1273" s="1" t="s">
        <v>7380</v>
      </c>
      <c r="D1273" s="3" t="s">
        <v>1709</v>
      </c>
      <c r="E1273" s="4">
        <v>41761</v>
      </c>
      <c r="F1273" s="3" t="s">
        <v>15</v>
      </c>
      <c r="G1273" s="4">
        <v>41761</v>
      </c>
      <c r="H1273" s="3" t="s">
        <v>6735</v>
      </c>
      <c r="I1273" s="2" t="s">
        <v>13</v>
      </c>
      <c r="J1273" s="2" t="s">
        <v>12</v>
      </c>
      <c r="K1273" s="2" t="s">
        <v>268</v>
      </c>
      <c r="L1273" s="19">
        <v>41761.567870370367</v>
      </c>
      <c r="M1273" s="2" t="s">
        <v>5154</v>
      </c>
      <c r="N1273" s="2"/>
      <c r="O1273" s="2"/>
      <c r="P1273" s="2" t="s">
        <v>5154</v>
      </c>
    </row>
    <row r="1274" spans="1:16" ht="30">
      <c r="A1274" s="14">
        <v>3945</v>
      </c>
      <c r="B1274" s="2" t="s">
        <v>7381</v>
      </c>
      <c r="C1274" s="1" t="s">
        <v>7382</v>
      </c>
      <c r="D1274" s="3" t="s">
        <v>22</v>
      </c>
      <c r="E1274" s="4">
        <v>41761</v>
      </c>
      <c r="F1274" s="3" t="s">
        <v>15</v>
      </c>
      <c r="G1274" s="4">
        <v>41761</v>
      </c>
      <c r="H1274" s="3" t="s">
        <v>29</v>
      </c>
      <c r="I1274" s="2" t="s">
        <v>13</v>
      </c>
      <c r="J1274" s="2" t="s">
        <v>12</v>
      </c>
      <c r="K1274" s="2" t="s">
        <v>268</v>
      </c>
      <c r="L1274" s="19">
        <v>41774.55741898148</v>
      </c>
      <c r="M1274" s="2" t="s">
        <v>5151</v>
      </c>
      <c r="N1274" s="2"/>
      <c r="O1274" s="2"/>
      <c r="P1274" s="2" t="s">
        <v>5151</v>
      </c>
    </row>
    <row r="1275" spans="1:16" ht="45">
      <c r="A1275" s="14">
        <v>3944</v>
      </c>
      <c r="B1275" s="2" t="s">
        <v>7383</v>
      </c>
      <c r="C1275" s="1" t="s">
        <v>7384</v>
      </c>
      <c r="D1275" s="3" t="s">
        <v>5175</v>
      </c>
      <c r="E1275" s="4">
        <v>41761</v>
      </c>
      <c r="F1275" s="3" t="s">
        <v>15</v>
      </c>
      <c r="G1275" s="4">
        <v>41761</v>
      </c>
      <c r="H1275" s="3" t="s">
        <v>19</v>
      </c>
      <c r="I1275" s="2" t="s">
        <v>13</v>
      </c>
      <c r="J1275" s="2" t="s">
        <v>12</v>
      </c>
      <c r="K1275" s="2" t="s">
        <v>268</v>
      </c>
      <c r="L1275" s="19">
        <v>41764.536215277774</v>
      </c>
      <c r="M1275" s="2" t="s">
        <v>5154</v>
      </c>
      <c r="N1275" s="2"/>
      <c r="O1275" s="2"/>
      <c r="P1275" s="2" t="s">
        <v>5151</v>
      </c>
    </row>
    <row r="1276" spans="1:16" ht="45">
      <c r="A1276" s="14">
        <v>3943</v>
      </c>
      <c r="B1276" s="2" t="s">
        <v>4314</v>
      </c>
      <c r="C1276" s="1" t="s">
        <v>7385</v>
      </c>
      <c r="D1276" s="3" t="s">
        <v>2701</v>
      </c>
      <c r="E1276" s="4">
        <v>41761</v>
      </c>
      <c r="F1276" s="3" t="s">
        <v>15</v>
      </c>
      <c r="G1276" s="4">
        <v>41761</v>
      </c>
      <c r="H1276" s="3" t="s">
        <v>40</v>
      </c>
      <c r="I1276" s="2" t="s">
        <v>13</v>
      </c>
      <c r="J1276" s="2" t="s">
        <v>12</v>
      </c>
      <c r="K1276" s="2" t="s">
        <v>268</v>
      </c>
      <c r="L1276" s="19">
        <v>41764.53633101852</v>
      </c>
      <c r="M1276" s="2" t="s">
        <v>5154</v>
      </c>
      <c r="N1276" s="2"/>
      <c r="O1276" s="2"/>
      <c r="P1276" s="2" t="s">
        <v>5151</v>
      </c>
    </row>
    <row r="1277" spans="1:16" ht="75">
      <c r="A1277" s="14">
        <v>3942</v>
      </c>
      <c r="B1277" s="2" t="s">
        <v>7386</v>
      </c>
      <c r="C1277" s="1" t="s">
        <v>7387</v>
      </c>
      <c r="D1277" s="3" t="s">
        <v>5175</v>
      </c>
      <c r="E1277" s="4">
        <v>41761</v>
      </c>
      <c r="F1277" s="3" t="s">
        <v>15</v>
      </c>
      <c r="G1277" s="4">
        <v>41761</v>
      </c>
      <c r="H1277" s="3" t="s">
        <v>45</v>
      </c>
      <c r="I1277" s="2" t="s">
        <v>13</v>
      </c>
      <c r="J1277" s="2" t="s">
        <v>12</v>
      </c>
      <c r="K1277" s="2" t="s">
        <v>268</v>
      </c>
      <c r="L1277" s="19">
        <v>41764.536805555559</v>
      </c>
      <c r="M1277" s="2" t="s">
        <v>5154</v>
      </c>
      <c r="N1277" s="2"/>
      <c r="O1277" s="2"/>
      <c r="P1277" s="2" t="s">
        <v>5151</v>
      </c>
    </row>
    <row r="1278" spans="1:16" ht="30">
      <c r="A1278" s="14">
        <v>3941</v>
      </c>
      <c r="B1278" s="2" t="s">
        <v>7388</v>
      </c>
      <c r="C1278" s="1" t="s">
        <v>7389</v>
      </c>
      <c r="D1278" s="3" t="s">
        <v>1279</v>
      </c>
      <c r="E1278" s="4">
        <v>41761</v>
      </c>
      <c r="F1278" s="3" t="s">
        <v>15</v>
      </c>
      <c r="G1278" s="4">
        <v>41761</v>
      </c>
      <c r="H1278" s="3" t="s">
        <v>29</v>
      </c>
      <c r="I1278" s="2" t="s">
        <v>13</v>
      </c>
      <c r="J1278" s="2" t="s">
        <v>12</v>
      </c>
      <c r="K1278" s="2" t="s">
        <v>268</v>
      </c>
      <c r="L1278" s="19">
        <v>41761.554594907408</v>
      </c>
      <c r="M1278" s="2" t="s">
        <v>5151</v>
      </c>
      <c r="N1278" s="2"/>
      <c r="O1278" s="2"/>
      <c r="P1278" s="2" t="s">
        <v>5151</v>
      </c>
    </row>
    <row r="1279" spans="1:16" ht="30">
      <c r="A1279" s="14">
        <v>3940</v>
      </c>
      <c r="B1279" s="2" t="s">
        <v>7390</v>
      </c>
      <c r="C1279" s="1" t="s">
        <v>7391</v>
      </c>
      <c r="D1279" s="3" t="s">
        <v>615</v>
      </c>
      <c r="E1279" s="4">
        <v>41761</v>
      </c>
      <c r="F1279" s="3" t="s">
        <v>15</v>
      </c>
      <c r="G1279" s="4">
        <v>41761</v>
      </c>
      <c r="H1279" s="3" t="s">
        <v>29</v>
      </c>
      <c r="I1279" s="2" t="s">
        <v>13</v>
      </c>
      <c r="J1279" s="2" t="s">
        <v>12</v>
      </c>
      <c r="K1279" s="2" t="s">
        <v>268</v>
      </c>
      <c r="L1279" s="19">
        <v>41764.537418981483</v>
      </c>
      <c r="M1279" s="2" t="s">
        <v>5154</v>
      </c>
      <c r="N1279" s="2"/>
      <c r="O1279" s="2"/>
      <c r="P1279" s="2" t="s">
        <v>5151</v>
      </c>
    </row>
    <row r="1280" spans="1:16" ht="45">
      <c r="A1280" s="14">
        <v>3939</v>
      </c>
      <c r="B1280" s="2" t="s">
        <v>7392</v>
      </c>
      <c r="C1280" s="1" t="s">
        <v>7393</v>
      </c>
      <c r="D1280" s="3" t="s">
        <v>5175</v>
      </c>
      <c r="E1280" s="4">
        <v>41761</v>
      </c>
      <c r="F1280" s="3" t="s">
        <v>15</v>
      </c>
      <c r="G1280" s="4">
        <v>41761</v>
      </c>
      <c r="H1280" s="3" t="s">
        <v>56</v>
      </c>
      <c r="I1280" s="2" t="s">
        <v>13</v>
      </c>
      <c r="J1280" s="2" t="s">
        <v>12</v>
      </c>
      <c r="K1280" s="2" t="s">
        <v>268</v>
      </c>
      <c r="L1280" s="19">
        <v>41764.537569444445</v>
      </c>
      <c r="M1280" s="2" t="s">
        <v>5151</v>
      </c>
      <c r="N1280" s="2"/>
      <c r="O1280" s="2"/>
      <c r="P1280" s="2" t="s">
        <v>5151</v>
      </c>
    </row>
    <row r="1281" spans="1:16" ht="60">
      <c r="A1281" s="14">
        <v>3938</v>
      </c>
      <c r="B1281" s="2" t="s">
        <v>7394</v>
      </c>
      <c r="C1281" s="1" t="s">
        <v>7395</v>
      </c>
      <c r="D1281" s="3" t="s">
        <v>1007</v>
      </c>
      <c r="E1281" s="4">
        <v>41761</v>
      </c>
      <c r="F1281" s="3" t="s">
        <v>15</v>
      </c>
      <c r="G1281" s="4">
        <v>41761</v>
      </c>
      <c r="H1281" s="3" t="s">
        <v>29</v>
      </c>
      <c r="I1281" s="2" t="s">
        <v>13</v>
      </c>
      <c r="J1281" s="2" t="s">
        <v>12</v>
      </c>
      <c r="K1281" s="2" t="s">
        <v>268</v>
      </c>
      <c r="L1281" s="19">
        <v>41764.550532407404</v>
      </c>
      <c r="M1281" s="2" t="s">
        <v>5151</v>
      </c>
      <c r="N1281" s="2"/>
      <c r="O1281" s="2"/>
      <c r="P1281" s="2" t="s">
        <v>5151</v>
      </c>
    </row>
    <row r="1282" spans="1:16" ht="45">
      <c r="A1282" s="14">
        <v>3937</v>
      </c>
      <c r="B1282" s="2" t="s">
        <v>7396</v>
      </c>
      <c r="C1282" s="1" t="s">
        <v>7397</v>
      </c>
      <c r="D1282" s="3" t="s">
        <v>22</v>
      </c>
      <c r="E1282" s="4">
        <v>41761</v>
      </c>
      <c r="F1282" s="3" t="s">
        <v>15</v>
      </c>
      <c r="G1282" s="4">
        <v>41761</v>
      </c>
      <c r="H1282" s="3" t="s">
        <v>29</v>
      </c>
      <c r="I1282" s="2" t="s">
        <v>13</v>
      </c>
      <c r="J1282" s="2" t="s">
        <v>12</v>
      </c>
      <c r="K1282" s="2" t="s">
        <v>268</v>
      </c>
      <c r="L1282" s="19">
        <v>41774.557291666664</v>
      </c>
      <c r="M1282" s="2" t="s">
        <v>5154</v>
      </c>
      <c r="N1282" s="2"/>
      <c r="O1282" s="2"/>
      <c r="P1282" s="2" t="s">
        <v>5151</v>
      </c>
    </row>
    <row r="1283" spans="1:16" ht="60">
      <c r="A1283" s="14">
        <v>3936</v>
      </c>
      <c r="B1283" s="2" t="s">
        <v>7398</v>
      </c>
      <c r="C1283" s="1" t="s">
        <v>7399</v>
      </c>
      <c r="D1283" s="3" t="s">
        <v>84</v>
      </c>
      <c r="E1283" s="4">
        <v>41761</v>
      </c>
      <c r="F1283" s="3" t="s">
        <v>15</v>
      </c>
      <c r="G1283" s="4">
        <v>41761</v>
      </c>
      <c r="H1283" s="3" t="s">
        <v>40</v>
      </c>
      <c r="I1283" s="2" t="s">
        <v>13</v>
      </c>
      <c r="J1283" s="2" t="s">
        <v>12</v>
      </c>
      <c r="K1283" s="2" t="s">
        <v>268</v>
      </c>
      <c r="L1283" s="19">
        <v>41761.44809027778</v>
      </c>
      <c r="M1283" s="2" t="s">
        <v>5151</v>
      </c>
      <c r="N1283" s="2"/>
      <c r="O1283" s="2"/>
      <c r="P1283" s="2" t="s">
        <v>5151</v>
      </c>
    </row>
    <row r="1284" spans="1:16" ht="45">
      <c r="A1284" s="14">
        <v>3935</v>
      </c>
      <c r="B1284" s="2" t="s">
        <v>7093</v>
      </c>
      <c r="C1284" s="1" t="s">
        <v>7400</v>
      </c>
      <c r="D1284" s="3" t="s">
        <v>6512</v>
      </c>
      <c r="E1284" s="4">
        <v>41761</v>
      </c>
      <c r="F1284" s="3" t="s">
        <v>15</v>
      </c>
      <c r="G1284" s="4">
        <v>41761</v>
      </c>
      <c r="H1284" s="3" t="s">
        <v>6735</v>
      </c>
      <c r="I1284" s="2" t="s">
        <v>13</v>
      </c>
      <c r="J1284" s="2" t="s">
        <v>12</v>
      </c>
      <c r="K1284" s="2" t="s">
        <v>268</v>
      </c>
      <c r="L1284" s="19">
        <v>41761.424351851849</v>
      </c>
      <c r="M1284" s="2" t="s">
        <v>5151</v>
      </c>
      <c r="N1284" s="2"/>
      <c r="O1284" s="2"/>
      <c r="P1284" s="2" t="s">
        <v>5151</v>
      </c>
    </row>
    <row r="1285" spans="1:16">
      <c r="A1285" s="14">
        <v>3934</v>
      </c>
      <c r="B1285" s="2" t="s">
        <v>7401</v>
      </c>
      <c r="C1285" s="1" t="s">
        <v>7402</v>
      </c>
      <c r="D1285" s="3" t="s">
        <v>1265</v>
      </c>
      <c r="E1285" s="4">
        <v>41761</v>
      </c>
      <c r="F1285" s="3" t="s">
        <v>15</v>
      </c>
      <c r="G1285" s="4">
        <v>41761</v>
      </c>
      <c r="H1285" s="3" t="s">
        <v>40</v>
      </c>
      <c r="I1285" s="2" t="s">
        <v>13</v>
      </c>
      <c r="J1285" s="2" t="s">
        <v>12</v>
      </c>
      <c r="K1285" s="2" t="s">
        <v>268</v>
      </c>
      <c r="L1285" s="19">
        <v>41761.384699074071</v>
      </c>
      <c r="M1285" s="2" t="s">
        <v>5154</v>
      </c>
      <c r="N1285" s="2"/>
      <c r="O1285" s="2"/>
      <c r="P1285" s="2" t="s">
        <v>5151</v>
      </c>
    </row>
    <row r="1286" spans="1:16" ht="75">
      <c r="A1286" s="14">
        <v>3933</v>
      </c>
      <c r="B1286" s="2" t="s">
        <v>5493</v>
      </c>
      <c r="C1286" s="1" t="s">
        <v>7403</v>
      </c>
      <c r="D1286" s="3" t="s">
        <v>2568</v>
      </c>
      <c r="E1286" s="4">
        <v>41759</v>
      </c>
      <c r="F1286" s="3" t="s">
        <v>15</v>
      </c>
      <c r="G1286" s="4">
        <v>41759</v>
      </c>
      <c r="H1286" s="3" t="s">
        <v>6735</v>
      </c>
      <c r="I1286" s="2" t="s">
        <v>13</v>
      </c>
      <c r="J1286" s="2" t="s">
        <v>12</v>
      </c>
      <c r="K1286" s="2" t="s">
        <v>268</v>
      </c>
      <c r="L1286" s="19">
        <v>41759.753321759257</v>
      </c>
      <c r="M1286" s="2" t="s">
        <v>5154</v>
      </c>
      <c r="N1286" s="2"/>
      <c r="O1286" s="2"/>
      <c r="P1286" s="2" t="s">
        <v>5151</v>
      </c>
    </row>
    <row r="1287" spans="1:16" ht="45">
      <c r="A1287" s="14">
        <v>3932</v>
      </c>
      <c r="B1287" s="2" t="s">
        <v>7404</v>
      </c>
      <c r="C1287" s="1" t="s">
        <v>7405</v>
      </c>
      <c r="D1287" s="3" t="s">
        <v>5175</v>
      </c>
      <c r="E1287" s="4">
        <v>41759</v>
      </c>
      <c r="F1287" s="3" t="s">
        <v>15</v>
      </c>
      <c r="G1287" s="4">
        <v>41759</v>
      </c>
      <c r="H1287" s="3" t="s">
        <v>56</v>
      </c>
      <c r="I1287" s="2" t="s">
        <v>13</v>
      </c>
      <c r="J1287" s="2" t="s">
        <v>12</v>
      </c>
      <c r="K1287" s="2" t="s">
        <v>268</v>
      </c>
      <c r="L1287" s="19">
        <v>41764.587037037039</v>
      </c>
      <c r="M1287" s="2" t="s">
        <v>5154</v>
      </c>
      <c r="N1287" s="2"/>
      <c r="O1287" s="2"/>
      <c r="P1287" s="2" t="s">
        <v>5151</v>
      </c>
    </row>
    <row r="1288" spans="1:16" ht="60">
      <c r="A1288" s="14">
        <v>3931</v>
      </c>
      <c r="B1288" s="2" t="s">
        <v>7406</v>
      </c>
      <c r="C1288" s="1" t="s">
        <v>7407</v>
      </c>
      <c r="D1288" s="3" t="s">
        <v>169</v>
      </c>
      <c r="E1288" s="4">
        <v>41759</v>
      </c>
      <c r="F1288" s="3" t="s">
        <v>15</v>
      </c>
      <c r="G1288" s="4">
        <v>41759</v>
      </c>
      <c r="H1288" s="3" t="s">
        <v>54</v>
      </c>
      <c r="I1288" s="2" t="s">
        <v>13</v>
      </c>
      <c r="J1288" s="2" t="s">
        <v>12</v>
      </c>
      <c r="K1288" s="2" t="s">
        <v>268</v>
      </c>
      <c r="L1288" s="19">
        <v>41759.550567129627</v>
      </c>
      <c r="M1288" s="2" t="s">
        <v>5154</v>
      </c>
      <c r="N1288" s="2"/>
      <c r="O1288" s="2"/>
      <c r="P1288" s="2" t="s">
        <v>5151</v>
      </c>
    </row>
    <row r="1289" spans="1:16" ht="60">
      <c r="A1289" s="14">
        <v>3930</v>
      </c>
      <c r="B1289" s="2" t="s">
        <v>7408</v>
      </c>
      <c r="C1289" s="1" t="s">
        <v>7409</v>
      </c>
      <c r="D1289" s="3" t="s">
        <v>95</v>
      </c>
      <c r="E1289" s="4">
        <v>41759</v>
      </c>
      <c r="F1289" s="3" t="s">
        <v>15</v>
      </c>
      <c r="G1289" s="4">
        <v>41759</v>
      </c>
      <c r="H1289" s="3" t="s">
        <v>29</v>
      </c>
      <c r="I1289" s="2" t="s">
        <v>13</v>
      </c>
      <c r="J1289" s="2" t="s">
        <v>12</v>
      </c>
      <c r="K1289" s="2" t="s">
        <v>268</v>
      </c>
      <c r="L1289" s="19">
        <v>41759.536956018521</v>
      </c>
      <c r="M1289" s="2" t="s">
        <v>5154</v>
      </c>
      <c r="N1289" s="2"/>
      <c r="O1289" s="2"/>
      <c r="P1289" s="2" t="s">
        <v>5151</v>
      </c>
    </row>
    <row r="1290" spans="1:16" ht="75">
      <c r="A1290" s="14">
        <v>3929</v>
      </c>
      <c r="B1290" s="2" t="s">
        <v>7410</v>
      </c>
      <c r="C1290" s="1" t="s">
        <v>7411</v>
      </c>
      <c r="D1290" s="3" t="s">
        <v>620</v>
      </c>
      <c r="E1290" s="4">
        <v>41759</v>
      </c>
      <c r="F1290" s="3" t="s">
        <v>15</v>
      </c>
      <c r="G1290" s="4">
        <v>41759</v>
      </c>
      <c r="H1290" s="3" t="s">
        <v>51</v>
      </c>
      <c r="I1290" s="2" t="s">
        <v>13</v>
      </c>
      <c r="J1290" s="2" t="s">
        <v>12</v>
      </c>
      <c r="K1290" s="2" t="s">
        <v>268</v>
      </c>
      <c r="L1290" s="19">
        <v>41764.586423611108</v>
      </c>
      <c r="M1290" s="2" t="s">
        <v>5154</v>
      </c>
      <c r="N1290" s="2"/>
      <c r="O1290" s="2"/>
      <c r="P1290" s="2" t="s">
        <v>5151</v>
      </c>
    </row>
    <row r="1291" spans="1:16">
      <c r="A1291" s="14">
        <v>3928</v>
      </c>
      <c r="B1291" s="2" t="s">
        <v>7412</v>
      </c>
      <c r="C1291" s="1" t="s">
        <v>7413</v>
      </c>
      <c r="D1291" s="3" t="s">
        <v>2259</v>
      </c>
      <c r="E1291" s="4">
        <v>41759</v>
      </c>
      <c r="F1291" s="3" t="s">
        <v>15</v>
      </c>
      <c r="G1291" s="4">
        <v>41759</v>
      </c>
      <c r="H1291" s="3" t="s">
        <v>16</v>
      </c>
      <c r="I1291" s="2" t="s">
        <v>13</v>
      </c>
      <c r="J1291" s="2" t="s">
        <v>12</v>
      </c>
      <c r="K1291" s="2" t="s">
        <v>268</v>
      </c>
      <c r="L1291" s="19">
        <v>41764.586747685185</v>
      </c>
      <c r="M1291" s="2" t="s">
        <v>5151</v>
      </c>
      <c r="N1291" s="2"/>
      <c r="O1291" s="2"/>
      <c r="P1291" s="2" t="s">
        <v>5151</v>
      </c>
    </row>
    <row r="1292" spans="1:16" ht="30">
      <c r="A1292" s="14">
        <v>3927</v>
      </c>
      <c r="B1292" s="2" t="s">
        <v>7414</v>
      </c>
      <c r="C1292" s="1" t="s">
        <v>7415</v>
      </c>
      <c r="D1292" s="3" t="s">
        <v>215</v>
      </c>
      <c r="E1292" s="4">
        <v>41759</v>
      </c>
      <c r="F1292" s="3" t="s">
        <v>15</v>
      </c>
      <c r="G1292" s="4">
        <v>41759</v>
      </c>
      <c r="H1292" s="3" t="s">
        <v>29</v>
      </c>
      <c r="I1292" s="2" t="s">
        <v>13</v>
      </c>
      <c r="J1292" s="2" t="s">
        <v>12</v>
      </c>
      <c r="K1292" s="2" t="s">
        <v>268</v>
      </c>
      <c r="L1292" s="19">
        <v>41764.587361111109</v>
      </c>
      <c r="M1292" s="2" t="s">
        <v>5154</v>
      </c>
      <c r="N1292" s="2"/>
      <c r="O1292" s="2"/>
      <c r="P1292" s="2" t="s">
        <v>5151</v>
      </c>
    </row>
    <row r="1293" spans="1:16" ht="30">
      <c r="A1293" s="14">
        <v>3926</v>
      </c>
      <c r="B1293" s="2" t="s">
        <v>7416</v>
      </c>
      <c r="C1293" s="1" t="s">
        <v>7417</v>
      </c>
      <c r="D1293" s="3" t="s">
        <v>586</v>
      </c>
      <c r="E1293" s="4">
        <v>41754</v>
      </c>
      <c r="F1293" s="3" t="s">
        <v>15</v>
      </c>
      <c r="G1293" s="4">
        <v>41758</v>
      </c>
      <c r="H1293" s="3" t="s">
        <v>56</v>
      </c>
      <c r="I1293" s="2" t="s">
        <v>13</v>
      </c>
      <c r="J1293" s="2" t="s">
        <v>12</v>
      </c>
      <c r="K1293" s="2" t="s">
        <v>268</v>
      </c>
      <c r="L1293" s="19">
        <v>41758.697951388887</v>
      </c>
      <c r="M1293" s="2" t="s">
        <v>5154</v>
      </c>
      <c r="N1293" s="2"/>
      <c r="O1293" s="2"/>
      <c r="P1293" s="2" t="s">
        <v>5151</v>
      </c>
    </row>
    <row r="1294" spans="1:16" ht="45">
      <c r="A1294" s="14">
        <v>3925</v>
      </c>
      <c r="B1294" s="2" t="s">
        <v>7418</v>
      </c>
      <c r="C1294" s="1" t="s">
        <v>7419</v>
      </c>
      <c r="D1294" s="3" t="s">
        <v>98</v>
      </c>
      <c r="E1294" s="4">
        <v>41758</v>
      </c>
      <c r="F1294" s="3" t="s">
        <v>15</v>
      </c>
      <c r="G1294" s="4">
        <v>41758</v>
      </c>
      <c r="H1294" s="3" t="s">
        <v>6735</v>
      </c>
      <c r="I1294" s="2" t="s">
        <v>13</v>
      </c>
      <c r="J1294" s="2" t="s">
        <v>12</v>
      </c>
      <c r="K1294" s="2" t="s">
        <v>268</v>
      </c>
      <c r="L1294" s="19">
        <v>41758.674907407411</v>
      </c>
      <c r="M1294" s="2" t="s">
        <v>5154</v>
      </c>
      <c r="N1294" s="2"/>
      <c r="O1294" s="2"/>
      <c r="P1294" s="2" t="s">
        <v>5151</v>
      </c>
    </row>
    <row r="1295" spans="1:16">
      <c r="A1295" s="14">
        <v>3924</v>
      </c>
      <c r="B1295" s="2" t="s">
        <v>7420</v>
      </c>
      <c r="C1295" s="1" t="s">
        <v>7422</v>
      </c>
      <c r="D1295" s="3" t="s">
        <v>7421</v>
      </c>
      <c r="E1295" s="4">
        <v>41758</v>
      </c>
      <c r="F1295" s="3" t="s">
        <v>15</v>
      </c>
      <c r="G1295" s="4">
        <v>41758</v>
      </c>
      <c r="H1295" s="3" t="s">
        <v>51</v>
      </c>
      <c r="I1295" s="2" t="s">
        <v>13</v>
      </c>
      <c r="J1295" s="2" t="s">
        <v>12</v>
      </c>
      <c r="K1295" s="2" t="s">
        <v>268</v>
      </c>
      <c r="L1295" s="19">
        <v>41758.673298611109</v>
      </c>
      <c r="M1295" s="2" t="s">
        <v>5154</v>
      </c>
      <c r="N1295" s="2"/>
      <c r="O1295" s="2"/>
      <c r="P1295" s="2" t="s">
        <v>5151</v>
      </c>
    </row>
    <row r="1296" spans="1:16" ht="270">
      <c r="A1296" s="14">
        <v>3923</v>
      </c>
      <c r="B1296" s="2" t="s">
        <v>7423</v>
      </c>
      <c r="C1296" s="1" t="s">
        <v>7424</v>
      </c>
      <c r="D1296" s="3" t="s">
        <v>7037</v>
      </c>
      <c r="E1296" s="4">
        <v>41758</v>
      </c>
      <c r="F1296" s="3" t="s">
        <v>15</v>
      </c>
      <c r="G1296" s="4">
        <v>41758</v>
      </c>
      <c r="H1296" s="3" t="s">
        <v>19</v>
      </c>
      <c r="I1296" s="2" t="s">
        <v>13</v>
      </c>
      <c r="J1296" s="2" t="s">
        <v>12</v>
      </c>
      <c r="K1296" s="2" t="s">
        <v>268</v>
      </c>
      <c r="L1296" s="19">
        <v>41764.588402777779</v>
      </c>
      <c r="M1296" s="2" t="s">
        <v>5154</v>
      </c>
      <c r="N1296" s="2"/>
      <c r="O1296" s="2"/>
      <c r="P1296" s="2" t="s">
        <v>5151</v>
      </c>
    </row>
    <row r="1297" spans="1:16" ht="60">
      <c r="A1297" s="14">
        <v>3922</v>
      </c>
      <c r="B1297" s="2" t="s">
        <v>7425</v>
      </c>
      <c r="C1297" s="1" t="s">
        <v>7426</v>
      </c>
      <c r="D1297" s="3" t="s">
        <v>73</v>
      </c>
      <c r="E1297" s="4">
        <v>41758</v>
      </c>
      <c r="F1297" s="3" t="s">
        <v>15</v>
      </c>
      <c r="G1297" s="4">
        <v>41758</v>
      </c>
      <c r="H1297" s="3" t="s">
        <v>51</v>
      </c>
      <c r="I1297" s="2" t="s">
        <v>13</v>
      </c>
      <c r="J1297" s="2" t="s">
        <v>12</v>
      </c>
      <c r="K1297" s="2" t="s">
        <v>268</v>
      </c>
      <c r="L1297" s="19">
        <v>41774.557129629633</v>
      </c>
      <c r="M1297" s="2" t="s">
        <v>5151</v>
      </c>
      <c r="N1297" s="2"/>
      <c r="O1297" s="2"/>
      <c r="P1297" s="2" t="s">
        <v>5151</v>
      </c>
    </row>
    <row r="1298" spans="1:16" ht="45">
      <c r="A1298" s="14">
        <v>3921</v>
      </c>
      <c r="B1298" s="2" t="s">
        <v>7427</v>
      </c>
      <c r="C1298" s="1" t="s">
        <v>7428</v>
      </c>
      <c r="D1298" s="3" t="s">
        <v>2701</v>
      </c>
      <c r="E1298" s="4">
        <v>41758</v>
      </c>
      <c r="F1298" s="3" t="s">
        <v>15</v>
      </c>
      <c r="G1298" s="4">
        <v>41758</v>
      </c>
      <c r="H1298" s="3" t="s">
        <v>40</v>
      </c>
      <c r="I1298" s="2" t="s">
        <v>13</v>
      </c>
      <c r="J1298" s="2" t="s">
        <v>12</v>
      </c>
      <c r="K1298" s="2" t="s">
        <v>268</v>
      </c>
      <c r="L1298" s="19">
        <v>41758.682349537034</v>
      </c>
      <c r="M1298" s="2" t="s">
        <v>5151</v>
      </c>
      <c r="N1298" s="2"/>
      <c r="O1298" s="2"/>
      <c r="P1298" s="2" t="s">
        <v>5151</v>
      </c>
    </row>
    <row r="1299" spans="1:16" ht="45">
      <c r="A1299" s="14">
        <v>3920</v>
      </c>
      <c r="B1299" s="2" t="s">
        <v>2299</v>
      </c>
      <c r="C1299" s="1" t="s">
        <v>7332</v>
      </c>
      <c r="D1299" s="3" t="s">
        <v>2073</v>
      </c>
      <c r="E1299" s="4">
        <v>41758</v>
      </c>
      <c r="F1299" s="3" t="s">
        <v>15</v>
      </c>
      <c r="G1299" s="4">
        <v>41758</v>
      </c>
      <c r="H1299" s="3" t="s">
        <v>6735</v>
      </c>
      <c r="I1299" s="2" t="s">
        <v>13</v>
      </c>
      <c r="J1299" s="2" t="s">
        <v>12</v>
      </c>
      <c r="K1299" s="2" t="s">
        <v>268</v>
      </c>
      <c r="L1299" s="19">
        <v>41758.617951388886</v>
      </c>
      <c r="M1299" s="2" t="s">
        <v>5154</v>
      </c>
      <c r="N1299" s="2"/>
      <c r="O1299" s="2"/>
      <c r="P1299" s="2" t="s">
        <v>5151</v>
      </c>
    </row>
    <row r="1300" spans="1:16" ht="90">
      <c r="A1300" s="14">
        <v>3919</v>
      </c>
      <c r="B1300" s="2" t="s">
        <v>7429</v>
      </c>
      <c r="C1300" s="1" t="s">
        <v>7430</v>
      </c>
      <c r="D1300" s="3" t="s">
        <v>291</v>
      </c>
      <c r="E1300" s="4">
        <v>41753</v>
      </c>
      <c r="F1300" s="3" t="s">
        <v>15</v>
      </c>
      <c r="G1300" s="4">
        <v>41753</v>
      </c>
      <c r="H1300" s="3" t="s">
        <v>29</v>
      </c>
      <c r="I1300" s="2" t="s">
        <v>13</v>
      </c>
      <c r="J1300" s="2" t="s">
        <v>12</v>
      </c>
      <c r="K1300" s="2" t="s">
        <v>268</v>
      </c>
      <c r="L1300" s="19">
        <v>41764.59170138889</v>
      </c>
      <c r="M1300" s="2" t="s">
        <v>5151</v>
      </c>
      <c r="N1300" s="2"/>
      <c r="O1300" s="2"/>
      <c r="P1300" s="2" t="s">
        <v>5151</v>
      </c>
    </row>
    <row r="1301" spans="1:16" ht="60">
      <c r="A1301" s="14">
        <v>3918</v>
      </c>
      <c r="B1301" s="2" t="s">
        <v>7431</v>
      </c>
      <c r="C1301" s="1" t="s">
        <v>7432</v>
      </c>
      <c r="D1301" s="3" t="s">
        <v>87</v>
      </c>
      <c r="E1301" s="4">
        <v>41758</v>
      </c>
      <c r="F1301" s="3" t="s">
        <v>15</v>
      </c>
      <c r="G1301" s="4">
        <v>41758</v>
      </c>
      <c r="H1301" s="3" t="s">
        <v>45</v>
      </c>
      <c r="I1301" s="2" t="s">
        <v>13</v>
      </c>
      <c r="J1301" s="2" t="s">
        <v>12</v>
      </c>
      <c r="K1301" s="2" t="s">
        <v>268</v>
      </c>
      <c r="L1301" s="19">
        <v>41764.588634259257</v>
      </c>
      <c r="M1301" s="2" t="s">
        <v>5154</v>
      </c>
      <c r="N1301" s="2"/>
      <c r="O1301" s="2"/>
      <c r="P1301" s="2" t="s">
        <v>5151</v>
      </c>
    </row>
    <row r="1302" spans="1:16" ht="120">
      <c r="A1302" s="14">
        <v>3917</v>
      </c>
      <c r="B1302" s="2" t="s">
        <v>7433</v>
      </c>
      <c r="C1302" s="1" t="s">
        <v>7434</v>
      </c>
      <c r="D1302" s="3" t="s">
        <v>349</v>
      </c>
      <c r="E1302" s="4">
        <v>41758</v>
      </c>
      <c r="F1302" s="3" t="s">
        <v>15</v>
      </c>
      <c r="G1302" s="4">
        <v>41758</v>
      </c>
      <c r="H1302" s="3" t="s">
        <v>42</v>
      </c>
      <c r="I1302" s="2" t="s">
        <v>13</v>
      </c>
      <c r="J1302" s="2" t="s">
        <v>12</v>
      </c>
      <c r="K1302" s="2" t="s">
        <v>268</v>
      </c>
      <c r="L1302" s="19">
        <v>41774.556944444441</v>
      </c>
      <c r="M1302" s="2" t="s">
        <v>5151</v>
      </c>
      <c r="N1302" s="2"/>
      <c r="O1302" s="2"/>
      <c r="P1302" s="2" t="s">
        <v>5151</v>
      </c>
    </row>
    <row r="1303" spans="1:16" ht="60">
      <c r="A1303" s="14">
        <v>3916</v>
      </c>
      <c r="B1303" s="2" t="s">
        <v>7435</v>
      </c>
      <c r="C1303" s="1" t="s">
        <v>7436</v>
      </c>
      <c r="D1303" s="3" t="s">
        <v>411</v>
      </c>
      <c r="E1303" s="4">
        <v>41758</v>
      </c>
      <c r="F1303" s="3" t="s">
        <v>15</v>
      </c>
      <c r="G1303" s="4">
        <v>41758</v>
      </c>
      <c r="H1303" s="3" t="s">
        <v>45</v>
      </c>
      <c r="I1303" s="2" t="s">
        <v>13</v>
      </c>
      <c r="J1303" s="2" t="s">
        <v>12</v>
      </c>
      <c r="K1303" s="2" t="s">
        <v>268</v>
      </c>
      <c r="L1303" s="19">
        <v>41764.721967592595</v>
      </c>
      <c r="M1303" s="2" t="s">
        <v>5154</v>
      </c>
      <c r="N1303" s="2"/>
      <c r="O1303" s="2"/>
      <c r="P1303" s="2" t="s">
        <v>5151</v>
      </c>
    </row>
    <row r="1304" spans="1:16" ht="60">
      <c r="A1304" s="14">
        <v>3915</v>
      </c>
      <c r="B1304" s="2" t="s">
        <v>7437</v>
      </c>
      <c r="C1304" s="1" t="s">
        <v>7438</v>
      </c>
      <c r="D1304" s="3" t="s">
        <v>5175</v>
      </c>
      <c r="E1304" s="4">
        <v>41758</v>
      </c>
      <c r="F1304" s="3" t="s">
        <v>15</v>
      </c>
      <c r="G1304" s="4">
        <v>41758</v>
      </c>
      <c r="H1304" s="3" t="s">
        <v>45</v>
      </c>
      <c r="I1304" s="2" t="s">
        <v>13</v>
      </c>
      <c r="J1304" s="2" t="s">
        <v>12</v>
      </c>
      <c r="K1304" s="2" t="s">
        <v>268</v>
      </c>
      <c r="L1304" s="19">
        <v>41764.588541666664</v>
      </c>
      <c r="M1304" s="2" t="s">
        <v>5154</v>
      </c>
      <c r="N1304" s="2"/>
      <c r="O1304" s="2"/>
      <c r="P1304" s="2" t="s">
        <v>5151</v>
      </c>
    </row>
    <row r="1305" spans="1:16" ht="105">
      <c r="A1305" s="14">
        <v>3914</v>
      </c>
      <c r="B1305" s="2" t="s">
        <v>7439</v>
      </c>
      <c r="C1305" s="1" t="s">
        <v>7440</v>
      </c>
      <c r="D1305" s="3" t="s">
        <v>4783</v>
      </c>
      <c r="E1305" s="4">
        <v>41758</v>
      </c>
      <c r="F1305" s="3" t="s">
        <v>15</v>
      </c>
      <c r="G1305" s="4">
        <v>41758</v>
      </c>
      <c r="H1305" s="3" t="s">
        <v>29</v>
      </c>
      <c r="I1305" s="2" t="s">
        <v>13</v>
      </c>
      <c r="J1305" s="2" t="s">
        <v>12</v>
      </c>
      <c r="K1305" s="2" t="s">
        <v>268</v>
      </c>
      <c r="L1305" s="19">
        <v>41764.594155092593</v>
      </c>
      <c r="M1305" s="2" t="s">
        <v>5151</v>
      </c>
      <c r="N1305" s="2"/>
      <c r="O1305" s="2"/>
      <c r="P1305" s="2" t="s">
        <v>5151</v>
      </c>
    </row>
    <row r="1306" spans="1:16" ht="90">
      <c r="A1306" s="14">
        <v>3913</v>
      </c>
      <c r="B1306" s="2" t="s">
        <v>7441</v>
      </c>
      <c r="C1306" s="1" t="s">
        <v>7442</v>
      </c>
      <c r="D1306" s="3" t="s">
        <v>22</v>
      </c>
      <c r="E1306" s="4">
        <v>41758</v>
      </c>
      <c r="F1306" s="3" t="s">
        <v>15</v>
      </c>
      <c r="G1306" s="4">
        <v>41758</v>
      </c>
      <c r="H1306" s="3" t="s">
        <v>29</v>
      </c>
      <c r="I1306" s="2" t="s">
        <v>13</v>
      </c>
      <c r="J1306" s="2" t="s">
        <v>12</v>
      </c>
      <c r="K1306" s="2" t="s">
        <v>268</v>
      </c>
      <c r="L1306" s="19">
        <v>41772.575798611113</v>
      </c>
      <c r="M1306" s="2" t="s">
        <v>5154</v>
      </c>
      <c r="N1306" s="2"/>
      <c r="O1306" s="2"/>
      <c r="P1306" s="2" t="s">
        <v>5151</v>
      </c>
    </row>
    <row r="1307" spans="1:16" ht="30">
      <c r="A1307" s="14">
        <v>3912</v>
      </c>
      <c r="B1307" s="2" t="s">
        <v>7443</v>
      </c>
      <c r="C1307" s="1" t="s">
        <v>7444</v>
      </c>
      <c r="D1307" s="3" t="s">
        <v>1864</v>
      </c>
      <c r="E1307" s="4">
        <v>41758</v>
      </c>
      <c r="F1307" s="3" t="s">
        <v>15</v>
      </c>
      <c r="G1307" s="4">
        <v>41758</v>
      </c>
      <c r="H1307" s="3" t="s">
        <v>19</v>
      </c>
      <c r="I1307" s="2" t="s">
        <v>13</v>
      </c>
      <c r="J1307" s="2" t="s">
        <v>12</v>
      </c>
      <c r="K1307" s="2" t="s">
        <v>268</v>
      </c>
      <c r="L1307" s="19">
        <v>41772.575659722221</v>
      </c>
      <c r="M1307" s="2" t="s">
        <v>5154</v>
      </c>
      <c r="N1307" s="2"/>
      <c r="O1307" s="2"/>
      <c r="P1307" s="2" t="s">
        <v>5151</v>
      </c>
    </row>
    <row r="1308" spans="1:16" ht="45">
      <c r="A1308" s="14">
        <v>3911</v>
      </c>
      <c r="B1308" s="2" t="s">
        <v>7139</v>
      </c>
      <c r="C1308" s="1" t="s">
        <v>7140</v>
      </c>
      <c r="D1308" s="3" t="s">
        <v>6570</v>
      </c>
      <c r="E1308" s="4">
        <v>41758</v>
      </c>
      <c r="F1308" s="3" t="s">
        <v>15</v>
      </c>
      <c r="G1308" s="4">
        <v>41758</v>
      </c>
      <c r="H1308" s="3" t="s">
        <v>6735</v>
      </c>
      <c r="I1308" s="2" t="s">
        <v>13</v>
      </c>
      <c r="J1308" s="2" t="s">
        <v>12</v>
      </c>
      <c r="K1308" s="2" t="s">
        <v>268</v>
      </c>
      <c r="L1308" s="19">
        <v>41758.43304398148</v>
      </c>
      <c r="M1308" s="2" t="s">
        <v>5151</v>
      </c>
      <c r="N1308" s="2"/>
      <c r="O1308" s="2"/>
      <c r="P1308" s="2" t="s">
        <v>5151</v>
      </c>
    </row>
    <row r="1309" spans="1:16" ht="30">
      <c r="A1309" s="14">
        <v>3910</v>
      </c>
      <c r="B1309" s="2" t="s">
        <v>7141</v>
      </c>
      <c r="C1309" s="1" t="s">
        <v>7142</v>
      </c>
      <c r="D1309" s="3" t="s">
        <v>1938</v>
      </c>
      <c r="E1309" s="4">
        <v>41758</v>
      </c>
      <c r="F1309" s="3" t="s">
        <v>15</v>
      </c>
      <c r="G1309" s="4">
        <v>41758</v>
      </c>
      <c r="H1309" s="3" t="s">
        <v>6735</v>
      </c>
      <c r="I1309" s="2" t="s">
        <v>13</v>
      </c>
      <c r="J1309" s="2" t="s">
        <v>12</v>
      </c>
      <c r="K1309" s="2" t="s">
        <v>268</v>
      </c>
      <c r="L1309" s="19">
        <v>41758.431342592594</v>
      </c>
      <c r="M1309" s="2" t="s">
        <v>5151</v>
      </c>
      <c r="N1309" s="2"/>
      <c r="O1309" s="2"/>
      <c r="P1309" s="2" t="s">
        <v>5151</v>
      </c>
    </row>
    <row r="1310" spans="1:16" ht="30">
      <c r="A1310" s="14">
        <v>3909</v>
      </c>
      <c r="B1310" s="2" t="s">
        <v>4198</v>
      </c>
      <c r="C1310" s="1" t="s">
        <v>4697</v>
      </c>
      <c r="D1310" s="3" t="s">
        <v>411</v>
      </c>
      <c r="E1310" s="4">
        <v>41758</v>
      </c>
      <c r="F1310" s="3" t="s">
        <v>15</v>
      </c>
      <c r="G1310" s="4">
        <v>41758</v>
      </c>
      <c r="H1310" s="3" t="s">
        <v>6735</v>
      </c>
      <c r="I1310" s="2" t="s">
        <v>13</v>
      </c>
      <c r="J1310" s="2" t="s">
        <v>12</v>
      </c>
      <c r="K1310" s="2" t="s">
        <v>268</v>
      </c>
      <c r="L1310" s="19">
        <v>41758.419710648152</v>
      </c>
      <c r="M1310" s="2" t="s">
        <v>5151</v>
      </c>
      <c r="N1310" s="2"/>
      <c r="O1310" s="2"/>
      <c r="P1310" s="2" t="s">
        <v>5151</v>
      </c>
    </row>
    <row r="1311" spans="1:16">
      <c r="A1311" s="14">
        <v>3908</v>
      </c>
      <c r="B1311" s="2" t="s">
        <v>3394</v>
      </c>
      <c r="C1311" s="1" t="s">
        <v>7143</v>
      </c>
      <c r="D1311" s="3" t="s">
        <v>430</v>
      </c>
      <c r="E1311" s="4">
        <v>41758</v>
      </c>
      <c r="F1311" s="3" t="s">
        <v>15</v>
      </c>
      <c r="G1311" s="4">
        <v>41758</v>
      </c>
      <c r="H1311" s="3" t="s">
        <v>40</v>
      </c>
      <c r="I1311" s="2" t="s">
        <v>13</v>
      </c>
      <c r="J1311" s="2" t="s">
        <v>12</v>
      </c>
      <c r="K1311" s="2" t="s">
        <v>268</v>
      </c>
      <c r="L1311" s="19">
        <v>41758.353564814817</v>
      </c>
      <c r="M1311" s="2" t="s">
        <v>5154</v>
      </c>
      <c r="N1311" s="2"/>
      <c r="O1311" s="2"/>
      <c r="P1311" s="2" t="s">
        <v>5151</v>
      </c>
    </row>
    <row r="1312" spans="1:16" ht="45">
      <c r="A1312" s="14">
        <v>3907</v>
      </c>
      <c r="B1312" s="2" t="s">
        <v>717</v>
      </c>
      <c r="C1312" s="1" t="s">
        <v>7144</v>
      </c>
      <c r="D1312" s="3" t="s">
        <v>430</v>
      </c>
      <c r="E1312" s="4">
        <v>41757</v>
      </c>
      <c r="F1312" s="3" t="s">
        <v>15</v>
      </c>
      <c r="G1312" s="4">
        <v>41758</v>
      </c>
      <c r="H1312" s="3" t="s">
        <v>6735</v>
      </c>
      <c r="I1312" s="2" t="s">
        <v>13</v>
      </c>
      <c r="J1312" s="2" t="s">
        <v>12</v>
      </c>
      <c r="K1312" s="2" t="s">
        <v>268</v>
      </c>
      <c r="L1312" s="19">
        <v>41758.353113425925</v>
      </c>
      <c r="M1312" s="2" t="s">
        <v>5154</v>
      </c>
      <c r="N1312" s="2"/>
      <c r="O1312" s="2"/>
      <c r="P1312" s="2" t="s">
        <v>5151</v>
      </c>
    </row>
    <row r="1313" spans="1:16" ht="60">
      <c r="A1313" s="14">
        <v>3905</v>
      </c>
      <c r="B1313" s="2" t="s">
        <v>7145</v>
      </c>
      <c r="C1313" s="1" t="s">
        <v>7146</v>
      </c>
      <c r="D1313" s="3" t="s">
        <v>84</v>
      </c>
      <c r="E1313" s="4">
        <v>41757</v>
      </c>
      <c r="F1313" s="3" t="s">
        <v>15</v>
      </c>
      <c r="G1313" s="4">
        <v>41757</v>
      </c>
      <c r="H1313" s="3" t="s">
        <v>40</v>
      </c>
      <c r="I1313" s="2" t="s">
        <v>13</v>
      </c>
      <c r="J1313" s="2" t="s">
        <v>12</v>
      </c>
      <c r="K1313" s="2" t="s">
        <v>268</v>
      </c>
      <c r="L1313" s="19">
        <v>41758.470358796294</v>
      </c>
      <c r="M1313" s="2" t="s">
        <v>5154</v>
      </c>
      <c r="N1313" s="2"/>
      <c r="O1313" s="2"/>
      <c r="P1313" s="2" t="s">
        <v>5151</v>
      </c>
    </row>
    <row r="1314" spans="1:16" ht="45">
      <c r="A1314" s="14">
        <v>3904</v>
      </c>
      <c r="B1314" s="2" t="s">
        <v>7147</v>
      </c>
      <c r="C1314" s="1" t="s">
        <v>7148</v>
      </c>
      <c r="D1314" s="3" t="s">
        <v>84</v>
      </c>
      <c r="E1314" s="4">
        <v>41757</v>
      </c>
      <c r="F1314" s="3" t="s">
        <v>15</v>
      </c>
      <c r="G1314" s="4">
        <v>41757</v>
      </c>
      <c r="H1314" s="3" t="s">
        <v>40</v>
      </c>
      <c r="I1314" s="2" t="s">
        <v>13</v>
      </c>
      <c r="J1314" s="2" t="s">
        <v>12</v>
      </c>
      <c r="K1314" s="2" t="s">
        <v>268</v>
      </c>
      <c r="L1314" s="19">
        <v>41758.47047453704</v>
      </c>
      <c r="M1314" s="2" t="s">
        <v>5154</v>
      </c>
      <c r="N1314" s="2"/>
      <c r="O1314" s="2"/>
      <c r="P1314" s="2" t="s">
        <v>5151</v>
      </c>
    </row>
    <row r="1315" spans="1:16">
      <c r="A1315" s="14">
        <v>3903</v>
      </c>
      <c r="B1315" s="2" t="s">
        <v>7149</v>
      </c>
      <c r="C1315" s="1" t="s">
        <v>7151</v>
      </c>
      <c r="D1315" s="3" t="s">
        <v>7150</v>
      </c>
      <c r="E1315" s="4">
        <v>41757</v>
      </c>
      <c r="F1315" s="3" t="s">
        <v>15</v>
      </c>
      <c r="G1315" s="4">
        <v>41757</v>
      </c>
      <c r="H1315" s="3" t="s">
        <v>40</v>
      </c>
      <c r="I1315" s="2" t="s">
        <v>13</v>
      </c>
      <c r="J1315" s="2" t="s">
        <v>12</v>
      </c>
      <c r="K1315" s="2" t="s">
        <v>268</v>
      </c>
      <c r="L1315" s="19">
        <v>41757.765034722222</v>
      </c>
      <c r="M1315" s="2" t="s">
        <v>5151</v>
      </c>
      <c r="N1315" s="2"/>
      <c r="O1315" s="2"/>
      <c r="P1315" s="2" t="s">
        <v>5151</v>
      </c>
    </row>
    <row r="1316" spans="1:16" ht="30">
      <c r="A1316" s="14">
        <v>3902</v>
      </c>
      <c r="B1316" s="2" t="s">
        <v>7152</v>
      </c>
      <c r="C1316" s="1" t="s">
        <v>7153</v>
      </c>
      <c r="D1316" s="3" t="s">
        <v>6551</v>
      </c>
      <c r="E1316" s="4">
        <v>41757</v>
      </c>
      <c r="F1316" s="3" t="s">
        <v>15</v>
      </c>
      <c r="G1316" s="4">
        <v>41757</v>
      </c>
      <c r="H1316" s="3" t="s">
        <v>29</v>
      </c>
      <c r="I1316" s="2" t="s">
        <v>13</v>
      </c>
      <c r="J1316" s="2" t="s">
        <v>12</v>
      </c>
      <c r="K1316" s="2" t="s">
        <v>268</v>
      </c>
      <c r="L1316" s="19">
        <v>41766.664826388886</v>
      </c>
      <c r="M1316" s="2" t="s">
        <v>5154</v>
      </c>
      <c r="N1316" s="2"/>
      <c r="O1316" s="2"/>
      <c r="P1316" s="2" t="s">
        <v>5151</v>
      </c>
    </row>
    <row r="1317" spans="1:16" ht="75">
      <c r="A1317" s="14">
        <v>3901</v>
      </c>
      <c r="B1317" s="2" t="s">
        <v>7154</v>
      </c>
      <c r="C1317" s="1" t="s">
        <v>7155</v>
      </c>
      <c r="D1317" s="3" t="s">
        <v>1263</v>
      </c>
      <c r="E1317" s="4">
        <v>41757</v>
      </c>
      <c r="F1317" s="3" t="s">
        <v>15</v>
      </c>
      <c r="G1317" s="4">
        <v>41757</v>
      </c>
      <c r="H1317" s="3" t="s">
        <v>29</v>
      </c>
      <c r="I1317" s="2" t="s">
        <v>13</v>
      </c>
      <c r="J1317" s="2" t="s">
        <v>12</v>
      </c>
      <c r="K1317" s="2" t="s">
        <v>268</v>
      </c>
      <c r="L1317" s="19">
        <v>41758.470682870371</v>
      </c>
      <c r="M1317" s="2" t="s">
        <v>5151</v>
      </c>
      <c r="N1317" s="2"/>
      <c r="O1317" s="2"/>
      <c r="P1317" s="2" t="s">
        <v>5151</v>
      </c>
    </row>
    <row r="1318" spans="1:16">
      <c r="A1318" s="14">
        <v>3900</v>
      </c>
      <c r="B1318" s="2" t="s">
        <v>7156</v>
      </c>
      <c r="C1318" s="1" t="s">
        <v>7157</v>
      </c>
      <c r="D1318" s="3" t="s">
        <v>2152</v>
      </c>
      <c r="E1318" s="4">
        <v>41757</v>
      </c>
      <c r="F1318" s="3" t="s">
        <v>15</v>
      </c>
      <c r="G1318" s="4">
        <v>41757</v>
      </c>
      <c r="H1318" s="3" t="s">
        <v>29</v>
      </c>
      <c r="I1318" s="2" t="s">
        <v>13</v>
      </c>
      <c r="J1318" s="2" t="s">
        <v>12</v>
      </c>
      <c r="K1318" s="2" t="s">
        <v>268</v>
      </c>
      <c r="L1318" s="19">
        <v>41757.751875000002</v>
      </c>
      <c r="M1318" s="2" t="s">
        <v>5154</v>
      </c>
      <c r="N1318" s="2"/>
      <c r="O1318" s="2"/>
      <c r="P1318" s="2" t="s">
        <v>5151</v>
      </c>
    </row>
    <row r="1319" spans="1:16" ht="60">
      <c r="A1319" s="14">
        <v>3899</v>
      </c>
      <c r="B1319" s="2" t="s">
        <v>7158</v>
      </c>
      <c r="C1319" s="1" t="s">
        <v>7159</v>
      </c>
      <c r="D1319" s="3" t="s">
        <v>299</v>
      </c>
      <c r="E1319" s="4">
        <v>41757</v>
      </c>
      <c r="F1319" s="3" t="s">
        <v>15</v>
      </c>
      <c r="G1319" s="4">
        <v>41759</v>
      </c>
      <c r="H1319" s="3" t="s">
        <v>45</v>
      </c>
      <c r="I1319" s="2" t="s">
        <v>13</v>
      </c>
      <c r="J1319" s="2" t="s">
        <v>12</v>
      </c>
      <c r="K1319" s="2" t="s">
        <v>268</v>
      </c>
      <c r="L1319" s="19">
        <v>41766.664618055554</v>
      </c>
      <c r="M1319" s="2" t="s">
        <v>5151</v>
      </c>
      <c r="N1319" s="2"/>
      <c r="O1319" s="2"/>
      <c r="P1319" s="2" t="s">
        <v>5151</v>
      </c>
    </row>
    <row r="1320" spans="1:16" ht="30">
      <c r="A1320" s="14">
        <v>3898</v>
      </c>
      <c r="B1320" s="2" t="s">
        <v>4886</v>
      </c>
      <c r="C1320" s="1" t="s">
        <v>7160</v>
      </c>
      <c r="D1320" s="3" t="s">
        <v>32</v>
      </c>
      <c r="E1320" s="4">
        <v>41757</v>
      </c>
      <c r="F1320" s="3" t="s">
        <v>15</v>
      </c>
      <c r="G1320" s="4">
        <v>41757</v>
      </c>
      <c r="H1320" s="3" t="s">
        <v>29</v>
      </c>
      <c r="I1320" s="2" t="s">
        <v>13</v>
      </c>
      <c r="J1320" s="2" t="s">
        <v>12</v>
      </c>
      <c r="K1320" s="2" t="s">
        <v>268</v>
      </c>
      <c r="L1320" s="19">
        <v>41757.731157407405</v>
      </c>
      <c r="M1320" s="2" t="s">
        <v>5151</v>
      </c>
      <c r="N1320" s="2"/>
      <c r="O1320" s="2"/>
      <c r="P1320" s="2" t="s">
        <v>5154</v>
      </c>
    </row>
    <row r="1321" spans="1:16" ht="105">
      <c r="A1321" s="14">
        <v>3897</v>
      </c>
      <c r="B1321" s="2" t="s">
        <v>7161</v>
      </c>
      <c r="C1321" s="1" t="s">
        <v>7162</v>
      </c>
      <c r="D1321" s="3" t="s">
        <v>335</v>
      </c>
      <c r="E1321" s="4">
        <v>41757</v>
      </c>
      <c r="F1321" s="3" t="s">
        <v>15</v>
      </c>
      <c r="G1321" s="4">
        <v>41757</v>
      </c>
      <c r="H1321" s="3" t="s">
        <v>42</v>
      </c>
      <c r="I1321" s="2" t="s">
        <v>13</v>
      </c>
      <c r="J1321" s="2" t="s">
        <v>12</v>
      </c>
      <c r="K1321" s="2" t="s">
        <v>268</v>
      </c>
      <c r="L1321" s="19">
        <v>41757.625439814816</v>
      </c>
      <c r="M1321" s="2" t="s">
        <v>5154</v>
      </c>
      <c r="N1321" s="2"/>
      <c r="O1321" s="2"/>
      <c r="P1321" s="2" t="s">
        <v>5151</v>
      </c>
    </row>
    <row r="1322" spans="1:16">
      <c r="A1322" s="14">
        <v>3896</v>
      </c>
      <c r="B1322" s="2" t="s">
        <v>7163</v>
      </c>
      <c r="C1322" s="1" t="s">
        <v>7164</v>
      </c>
      <c r="D1322" s="3" t="s">
        <v>98</v>
      </c>
      <c r="E1322" s="4">
        <v>41757</v>
      </c>
      <c r="F1322" s="3" t="s">
        <v>15</v>
      </c>
      <c r="G1322" s="4">
        <v>41757</v>
      </c>
      <c r="H1322" s="3" t="s">
        <v>19</v>
      </c>
      <c r="I1322" s="2" t="s">
        <v>13</v>
      </c>
      <c r="J1322" s="2" t="s">
        <v>12</v>
      </c>
      <c r="K1322" s="2" t="s">
        <v>268</v>
      </c>
      <c r="L1322" s="19">
        <v>41758.470856481479</v>
      </c>
      <c r="M1322" s="2" t="s">
        <v>5154</v>
      </c>
      <c r="N1322" s="2"/>
      <c r="O1322" s="2"/>
      <c r="P1322" s="2" t="s">
        <v>5151</v>
      </c>
    </row>
    <row r="1323" spans="1:16" ht="60">
      <c r="A1323" s="14">
        <v>3895</v>
      </c>
      <c r="B1323" s="2" t="s">
        <v>7161</v>
      </c>
      <c r="C1323" s="1" t="s">
        <v>7165</v>
      </c>
      <c r="D1323" s="3" t="s">
        <v>335</v>
      </c>
      <c r="E1323" s="4">
        <v>41757</v>
      </c>
      <c r="F1323" s="3" t="s">
        <v>15</v>
      </c>
      <c r="G1323" s="4">
        <v>41757</v>
      </c>
      <c r="H1323" s="3" t="s">
        <v>42</v>
      </c>
      <c r="I1323" s="2" t="s">
        <v>13</v>
      </c>
      <c r="J1323" s="2" t="s">
        <v>12</v>
      </c>
      <c r="K1323" s="2" t="s">
        <v>268</v>
      </c>
      <c r="L1323" s="19">
        <v>41757.712268518517</v>
      </c>
      <c r="M1323" s="2" t="s">
        <v>5154</v>
      </c>
      <c r="N1323" s="2"/>
      <c r="O1323" s="2"/>
      <c r="P1323" s="2" t="s">
        <v>5151</v>
      </c>
    </row>
    <row r="1324" spans="1:16" ht="45">
      <c r="A1324" s="14">
        <v>3894</v>
      </c>
      <c r="B1324" s="2" t="s">
        <v>7166</v>
      </c>
      <c r="C1324" s="1" t="s">
        <v>7167</v>
      </c>
      <c r="D1324" s="3" t="s">
        <v>84</v>
      </c>
      <c r="E1324" s="4">
        <v>41757</v>
      </c>
      <c r="F1324" s="3" t="s">
        <v>15</v>
      </c>
      <c r="G1324" s="4">
        <v>41757</v>
      </c>
      <c r="H1324" s="3" t="s">
        <v>40</v>
      </c>
      <c r="I1324" s="2" t="s">
        <v>13</v>
      </c>
      <c r="J1324" s="2" t="s">
        <v>12</v>
      </c>
      <c r="K1324" s="2" t="s">
        <v>268</v>
      </c>
      <c r="L1324" s="19">
        <v>41758.471400462964</v>
      </c>
      <c r="M1324" s="2" t="s">
        <v>5154</v>
      </c>
      <c r="N1324" s="2"/>
      <c r="O1324" s="2"/>
      <c r="P1324" s="2" t="s">
        <v>5151</v>
      </c>
    </row>
    <row r="1325" spans="1:16" ht="60">
      <c r="A1325" s="14">
        <v>3893</v>
      </c>
      <c r="B1325" s="2" t="s">
        <v>7168</v>
      </c>
      <c r="C1325" s="1" t="s">
        <v>7169</v>
      </c>
      <c r="D1325" s="3" t="s">
        <v>620</v>
      </c>
      <c r="E1325" s="4">
        <v>41757</v>
      </c>
      <c r="F1325" s="3" t="s">
        <v>15</v>
      </c>
      <c r="G1325" s="4">
        <v>41757</v>
      </c>
      <c r="H1325" s="3" t="s">
        <v>29</v>
      </c>
      <c r="I1325" s="2" t="s">
        <v>13</v>
      </c>
      <c r="J1325" s="2" t="s">
        <v>12</v>
      </c>
      <c r="K1325" s="2" t="s">
        <v>268</v>
      </c>
      <c r="L1325" s="19">
        <v>41764.722592592596</v>
      </c>
      <c r="M1325" s="2" t="s">
        <v>5154</v>
      </c>
      <c r="N1325" s="2"/>
      <c r="O1325" s="2"/>
      <c r="P1325" s="2" t="s">
        <v>5151</v>
      </c>
    </row>
    <row r="1326" spans="1:16" ht="45">
      <c r="A1326" s="14">
        <v>3892</v>
      </c>
      <c r="B1326" s="2" t="s">
        <v>5702</v>
      </c>
      <c r="C1326" s="1" t="s">
        <v>7170</v>
      </c>
      <c r="D1326" s="3" t="s">
        <v>3188</v>
      </c>
      <c r="E1326" s="4">
        <v>41757</v>
      </c>
      <c r="F1326" s="3" t="s">
        <v>15</v>
      </c>
      <c r="G1326" s="4">
        <v>41757</v>
      </c>
      <c r="H1326" s="3" t="s">
        <v>54</v>
      </c>
      <c r="I1326" s="2" t="s">
        <v>13</v>
      </c>
      <c r="J1326" s="2" t="s">
        <v>12</v>
      </c>
      <c r="K1326" s="2" t="s">
        <v>268</v>
      </c>
      <c r="L1326" s="19">
        <v>41757.715196759258</v>
      </c>
      <c r="M1326" s="2" t="s">
        <v>5154</v>
      </c>
      <c r="N1326" s="2"/>
      <c r="O1326" s="2"/>
      <c r="P1326" s="2" t="s">
        <v>5151</v>
      </c>
    </row>
    <row r="1327" spans="1:16">
      <c r="A1327" s="14">
        <v>3891</v>
      </c>
      <c r="B1327" s="2" t="s">
        <v>7149</v>
      </c>
      <c r="C1327" s="1" t="s">
        <v>7171</v>
      </c>
      <c r="D1327" s="3" t="s">
        <v>4732</v>
      </c>
      <c r="E1327" s="4">
        <v>41757</v>
      </c>
      <c r="F1327" s="3" t="s">
        <v>15</v>
      </c>
      <c r="G1327" s="4">
        <v>41757</v>
      </c>
      <c r="H1327" s="3" t="s">
        <v>40</v>
      </c>
      <c r="I1327" s="2" t="s">
        <v>13</v>
      </c>
      <c r="J1327" s="2" t="s">
        <v>12</v>
      </c>
      <c r="K1327" s="2" t="s">
        <v>268</v>
      </c>
      <c r="L1327" s="19">
        <v>41757.454907407409</v>
      </c>
      <c r="M1327" s="2" t="s">
        <v>5154</v>
      </c>
      <c r="N1327" s="2"/>
      <c r="O1327" s="2"/>
      <c r="P1327" s="2" t="s">
        <v>5151</v>
      </c>
    </row>
    <row r="1328" spans="1:16" ht="45">
      <c r="A1328" s="14">
        <v>3890</v>
      </c>
      <c r="B1328" s="2" t="s">
        <v>7172</v>
      </c>
      <c r="C1328" s="1" t="s">
        <v>7173</v>
      </c>
      <c r="D1328" s="3" t="s">
        <v>1347</v>
      </c>
      <c r="E1328" s="4">
        <v>41754</v>
      </c>
      <c r="F1328" s="3" t="s">
        <v>15</v>
      </c>
      <c r="G1328" s="4">
        <v>41757</v>
      </c>
      <c r="H1328" s="3" t="s">
        <v>56</v>
      </c>
      <c r="I1328" s="2" t="s">
        <v>13</v>
      </c>
      <c r="J1328" s="2" t="s">
        <v>12</v>
      </c>
      <c r="K1328" s="2" t="s">
        <v>268</v>
      </c>
      <c r="L1328" s="19">
        <v>41757.74255787037</v>
      </c>
      <c r="M1328" s="2" t="s">
        <v>5154</v>
      </c>
      <c r="N1328" s="2"/>
      <c r="O1328" s="2"/>
      <c r="P1328" s="2" t="s">
        <v>5151</v>
      </c>
    </row>
    <row r="1329" spans="1:16" ht="255">
      <c r="A1329" s="14">
        <v>3889</v>
      </c>
      <c r="B1329" s="2" t="s">
        <v>7174</v>
      </c>
      <c r="C1329" s="1" t="s">
        <v>7175</v>
      </c>
      <c r="D1329" s="3" t="s">
        <v>162</v>
      </c>
      <c r="E1329" s="4">
        <v>41757</v>
      </c>
      <c r="F1329" s="3" t="s">
        <v>15</v>
      </c>
      <c r="G1329" s="4">
        <v>41757</v>
      </c>
      <c r="H1329" s="3" t="s">
        <v>54</v>
      </c>
      <c r="I1329" s="2" t="s">
        <v>13</v>
      </c>
      <c r="J1329" s="2" t="s">
        <v>12</v>
      </c>
      <c r="K1329" s="2" t="s">
        <v>268</v>
      </c>
      <c r="L1329" s="19">
        <v>41757.429756944446</v>
      </c>
      <c r="M1329" s="2" t="s">
        <v>5151</v>
      </c>
      <c r="N1329" s="2"/>
      <c r="O1329" s="2"/>
      <c r="P1329" s="2" t="s">
        <v>5151</v>
      </c>
    </row>
    <row r="1330" spans="1:16" ht="255">
      <c r="A1330" s="14">
        <v>3888</v>
      </c>
      <c r="B1330" s="2" t="s">
        <v>7176</v>
      </c>
      <c r="C1330" s="1" t="s">
        <v>7177</v>
      </c>
      <c r="D1330" s="3" t="s">
        <v>1002</v>
      </c>
      <c r="E1330" s="4">
        <v>41757</v>
      </c>
      <c r="F1330" s="3" t="s">
        <v>15</v>
      </c>
      <c r="G1330" s="4">
        <v>41757</v>
      </c>
      <c r="H1330" s="3" t="s">
        <v>54</v>
      </c>
      <c r="I1330" s="2" t="s">
        <v>13</v>
      </c>
      <c r="J1330" s="2" t="s">
        <v>12</v>
      </c>
      <c r="K1330" s="2" t="s">
        <v>268</v>
      </c>
      <c r="L1330" s="19">
        <v>41757.420115740744</v>
      </c>
      <c r="M1330" s="2" t="s">
        <v>5151</v>
      </c>
      <c r="N1330" s="2"/>
      <c r="O1330" s="2"/>
      <c r="P1330" s="2" t="s">
        <v>5151</v>
      </c>
    </row>
    <row r="1331" spans="1:16" ht="60">
      <c r="A1331" s="14">
        <v>3887</v>
      </c>
      <c r="B1331" s="2" t="s">
        <v>7178</v>
      </c>
      <c r="C1331" s="1" t="s">
        <v>7179</v>
      </c>
      <c r="D1331" s="3" t="s">
        <v>2701</v>
      </c>
      <c r="E1331" s="4">
        <v>41757</v>
      </c>
      <c r="F1331" s="3" t="s">
        <v>15</v>
      </c>
      <c r="G1331" s="4">
        <v>41757</v>
      </c>
      <c r="H1331" s="3" t="s">
        <v>42</v>
      </c>
      <c r="I1331" s="2" t="s">
        <v>13</v>
      </c>
      <c r="J1331" s="2" t="s">
        <v>12</v>
      </c>
      <c r="K1331" s="2" t="s">
        <v>268</v>
      </c>
      <c r="L1331" s="19">
        <v>41757.394467592596</v>
      </c>
      <c r="M1331" s="2" t="s">
        <v>5151</v>
      </c>
      <c r="N1331" s="2"/>
      <c r="O1331" s="2"/>
      <c r="P1331" s="2" t="s">
        <v>5151</v>
      </c>
    </row>
    <row r="1332" spans="1:16" ht="30">
      <c r="A1332" s="14">
        <v>3886</v>
      </c>
      <c r="B1332" s="2" t="s">
        <v>7180</v>
      </c>
      <c r="C1332" s="1" t="s">
        <v>7181</v>
      </c>
      <c r="D1332" s="3" t="s">
        <v>2568</v>
      </c>
      <c r="E1332" s="4">
        <v>41754</v>
      </c>
      <c r="F1332" s="3" t="s">
        <v>15</v>
      </c>
      <c r="G1332" s="4">
        <v>41774</v>
      </c>
      <c r="H1332" s="3" t="s">
        <v>56</v>
      </c>
      <c r="I1332" s="2" t="s">
        <v>13</v>
      </c>
      <c r="J1332" s="2" t="s">
        <v>12</v>
      </c>
      <c r="K1332" s="2" t="s">
        <v>268</v>
      </c>
      <c r="L1332" s="19">
        <v>41774.556747685187</v>
      </c>
      <c r="M1332" s="2" t="s">
        <v>5151</v>
      </c>
      <c r="N1332" s="2"/>
      <c r="O1332" s="2"/>
      <c r="P1332" s="2" t="s">
        <v>5151</v>
      </c>
    </row>
    <row r="1333" spans="1:16" ht="30">
      <c r="A1333" s="14">
        <v>3885</v>
      </c>
      <c r="B1333" s="2" t="s">
        <v>7182</v>
      </c>
      <c r="C1333" s="1" t="s">
        <v>7183</v>
      </c>
      <c r="D1333" s="3" t="s">
        <v>26</v>
      </c>
      <c r="E1333" s="4">
        <v>41757</v>
      </c>
      <c r="F1333" s="3" t="s">
        <v>15</v>
      </c>
      <c r="G1333" s="4">
        <v>41757</v>
      </c>
      <c r="H1333" s="3" t="s">
        <v>6735</v>
      </c>
      <c r="I1333" s="2" t="s">
        <v>13</v>
      </c>
      <c r="J1333" s="2" t="s">
        <v>12</v>
      </c>
      <c r="K1333" s="2" t="s">
        <v>268</v>
      </c>
      <c r="L1333" s="19">
        <v>41757.387060185189</v>
      </c>
      <c r="M1333" s="2" t="s">
        <v>5154</v>
      </c>
      <c r="N1333" s="2"/>
      <c r="O1333" s="2"/>
      <c r="P1333" s="2" t="s">
        <v>5151</v>
      </c>
    </row>
    <row r="1334" spans="1:16" ht="75">
      <c r="A1334" s="14">
        <v>3884</v>
      </c>
      <c r="B1334" s="2" t="s">
        <v>7184</v>
      </c>
      <c r="C1334" s="1" t="s">
        <v>7185</v>
      </c>
      <c r="D1334" s="3" t="s">
        <v>162</v>
      </c>
      <c r="E1334" s="4">
        <v>41757</v>
      </c>
      <c r="F1334" s="3" t="s">
        <v>15</v>
      </c>
      <c r="G1334" s="4">
        <v>41757</v>
      </c>
      <c r="H1334" s="3" t="s">
        <v>19</v>
      </c>
      <c r="I1334" s="2" t="s">
        <v>13</v>
      </c>
      <c r="J1334" s="2" t="s">
        <v>12</v>
      </c>
      <c r="K1334" s="2" t="s">
        <v>268</v>
      </c>
      <c r="L1334" s="19">
        <v>41757.764097222222</v>
      </c>
      <c r="M1334" s="2" t="s">
        <v>5151</v>
      </c>
      <c r="N1334" s="2"/>
      <c r="O1334" s="2"/>
      <c r="P1334" s="2" t="s">
        <v>5151</v>
      </c>
    </row>
    <row r="1335" spans="1:16" ht="60">
      <c r="A1335" s="14">
        <v>3883</v>
      </c>
      <c r="B1335" s="2" t="s">
        <v>7186</v>
      </c>
      <c r="C1335" s="1" t="s">
        <v>7187</v>
      </c>
      <c r="D1335" s="3" t="s">
        <v>84</v>
      </c>
      <c r="E1335" s="4">
        <v>41754</v>
      </c>
      <c r="F1335" s="3" t="s">
        <v>15</v>
      </c>
      <c r="G1335" s="4">
        <v>41754</v>
      </c>
      <c r="H1335" s="3" t="s">
        <v>40</v>
      </c>
      <c r="I1335" s="2" t="s">
        <v>13</v>
      </c>
      <c r="J1335" s="2" t="s">
        <v>12</v>
      </c>
      <c r="K1335" s="2" t="s">
        <v>268</v>
      </c>
      <c r="L1335" s="19">
        <v>41757.426527777781</v>
      </c>
      <c r="M1335" s="2" t="s">
        <v>5154</v>
      </c>
      <c r="N1335" s="2"/>
      <c r="O1335" s="2"/>
      <c r="P1335" s="2" t="s">
        <v>5151</v>
      </c>
    </row>
    <row r="1336" spans="1:16" ht="30">
      <c r="A1336" s="14">
        <v>3882</v>
      </c>
      <c r="B1336" s="2" t="s">
        <v>7188</v>
      </c>
      <c r="C1336" s="1" t="s">
        <v>7189</v>
      </c>
      <c r="D1336" s="3" t="s">
        <v>2073</v>
      </c>
      <c r="E1336" s="4">
        <v>41754</v>
      </c>
      <c r="F1336" s="3" t="s">
        <v>15</v>
      </c>
      <c r="G1336" s="4">
        <v>41754</v>
      </c>
      <c r="H1336" s="3" t="s">
        <v>29</v>
      </c>
      <c r="I1336" s="2" t="s">
        <v>13</v>
      </c>
      <c r="J1336" s="2" t="s">
        <v>12</v>
      </c>
      <c r="K1336" s="2" t="s">
        <v>268</v>
      </c>
      <c r="L1336" s="19">
        <v>41757.426666666666</v>
      </c>
      <c r="M1336" s="2" t="s">
        <v>5154</v>
      </c>
      <c r="N1336" s="2"/>
      <c r="O1336" s="2"/>
      <c r="P1336" s="2" t="s">
        <v>5151</v>
      </c>
    </row>
    <row r="1337" spans="1:16" ht="30">
      <c r="A1337" s="14">
        <v>3881</v>
      </c>
      <c r="B1337" s="2" t="s">
        <v>7190</v>
      </c>
      <c r="C1337" s="1" t="s">
        <v>7191</v>
      </c>
      <c r="D1337" s="3" t="s">
        <v>6551</v>
      </c>
      <c r="E1337" s="4">
        <v>41754</v>
      </c>
      <c r="F1337" s="3" t="s">
        <v>15</v>
      </c>
      <c r="G1337" s="4">
        <v>41754</v>
      </c>
      <c r="H1337" s="3" t="s">
        <v>29</v>
      </c>
      <c r="I1337" s="2" t="s">
        <v>13</v>
      </c>
      <c r="J1337" s="2" t="s">
        <v>12</v>
      </c>
      <c r="K1337" s="2" t="s">
        <v>268</v>
      </c>
      <c r="L1337" s="19">
        <v>41757.426782407405</v>
      </c>
      <c r="M1337" s="2" t="s">
        <v>5154</v>
      </c>
      <c r="N1337" s="2"/>
      <c r="O1337" s="2"/>
      <c r="P1337" s="2" t="s">
        <v>5151</v>
      </c>
    </row>
    <row r="1338" spans="1:16" ht="75">
      <c r="A1338" s="14">
        <v>3880</v>
      </c>
      <c r="B1338" s="2" t="s">
        <v>7192</v>
      </c>
      <c r="C1338" s="1" t="s">
        <v>7193</v>
      </c>
      <c r="D1338" s="3" t="s">
        <v>291</v>
      </c>
      <c r="E1338" s="4">
        <v>41754</v>
      </c>
      <c r="F1338" s="3" t="s">
        <v>15</v>
      </c>
      <c r="G1338" s="4">
        <v>41754</v>
      </c>
      <c r="H1338" s="3" t="s">
        <v>42</v>
      </c>
      <c r="I1338" s="2" t="s">
        <v>13</v>
      </c>
      <c r="J1338" s="2" t="s">
        <v>12</v>
      </c>
      <c r="K1338" s="2" t="s">
        <v>268</v>
      </c>
      <c r="L1338" s="19">
        <v>41757.426898148151</v>
      </c>
      <c r="M1338" s="2" t="s">
        <v>5151</v>
      </c>
      <c r="N1338" s="2"/>
      <c r="O1338" s="2"/>
      <c r="P1338" s="2" t="s">
        <v>5151</v>
      </c>
    </row>
    <row r="1339" spans="1:16" ht="60">
      <c r="A1339" s="14">
        <v>3879</v>
      </c>
      <c r="B1339" s="2" t="s">
        <v>7194</v>
      </c>
      <c r="C1339" s="1" t="s">
        <v>7195</v>
      </c>
      <c r="D1339" s="3" t="s">
        <v>5175</v>
      </c>
      <c r="E1339" s="4">
        <v>41753</v>
      </c>
      <c r="F1339" s="3" t="s">
        <v>15</v>
      </c>
      <c r="G1339" s="4">
        <v>41754</v>
      </c>
      <c r="H1339" s="3" t="s">
        <v>45</v>
      </c>
      <c r="I1339" s="2" t="s">
        <v>13</v>
      </c>
      <c r="J1339" s="2" t="s">
        <v>12</v>
      </c>
      <c r="K1339" s="2" t="s">
        <v>268</v>
      </c>
      <c r="L1339" s="19">
        <v>41757.427048611113</v>
      </c>
      <c r="M1339" s="2" t="s">
        <v>5154</v>
      </c>
      <c r="N1339" s="2"/>
      <c r="O1339" s="2"/>
      <c r="P1339" s="2" t="s">
        <v>5151</v>
      </c>
    </row>
    <row r="1340" spans="1:16" ht="60">
      <c r="A1340" s="14">
        <v>3878</v>
      </c>
      <c r="B1340" s="2" t="s">
        <v>5144</v>
      </c>
      <c r="C1340" s="1" t="s">
        <v>7196</v>
      </c>
      <c r="D1340" s="3" t="s">
        <v>2701</v>
      </c>
      <c r="E1340" s="4">
        <v>41754</v>
      </c>
      <c r="F1340" s="3" t="s">
        <v>15</v>
      </c>
      <c r="G1340" s="4">
        <v>41754</v>
      </c>
      <c r="H1340" s="3" t="s">
        <v>40</v>
      </c>
      <c r="I1340" s="2" t="s">
        <v>13</v>
      </c>
      <c r="J1340" s="2" t="s">
        <v>12</v>
      </c>
      <c r="K1340" s="2" t="s">
        <v>268</v>
      </c>
      <c r="L1340" s="19">
        <v>41754.377106481479</v>
      </c>
      <c r="M1340" s="2" t="s">
        <v>5151</v>
      </c>
      <c r="N1340" s="2"/>
      <c r="O1340" s="2"/>
      <c r="P1340" s="2" t="s">
        <v>5151</v>
      </c>
    </row>
    <row r="1341" spans="1:16" ht="135">
      <c r="A1341" s="14">
        <v>3877</v>
      </c>
      <c r="B1341" s="2" t="s">
        <v>7197</v>
      </c>
      <c r="C1341" s="1" t="s">
        <v>7198</v>
      </c>
      <c r="D1341" s="3" t="s">
        <v>1709</v>
      </c>
      <c r="E1341" s="4">
        <v>41754</v>
      </c>
      <c r="F1341" s="3" t="s">
        <v>15</v>
      </c>
      <c r="G1341" s="4">
        <v>41754</v>
      </c>
      <c r="H1341" s="3" t="s">
        <v>6735</v>
      </c>
      <c r="I1341" s="2" t="s">
        <v>13</v>
      </c>
      <c r="J1341" s="2" t="s">
        <v>12</v>
      </c>
      <c r="K1341" s="2" t="s">
        <v>268</v>
      </c>
      <c r="L1341" s="19">
        <v>41754.37641203704</v>
      </c>
      <c r="M1341" s="2" t="s">
        <v>5154</v>
      </c>
      <c r="N1341" s="2"/>
      <c r="O1341" s="2"/>
      <c r="P1341" s="2" t="s">
        <v>5154</v>
      </c>
    </row>
    <row r="1342" spans="1:16">
      <c r="A1342" s="14">
        <v>3876</v>
      </c>
      <c r="B1342" s="2" t="s">
        <v>7199</v>
      </c>
      <c r="C1342" s="1" t="s">
        <v>7200</v>
      </c>
      <c r="D1342" s="3" t="s">
        <v>615</v>
      </c>
      <c r="E1342" s="4">
        <v>41753</v>
      </c>
      <c r="F1342" s="3" t="s">
        <v>15</v>
      </c>
      <c r="G1342" s="4">
        <v>41753</v>
      </c>
      <c r="H1342" s="3" t="s">
        <v>29</v>
      </c>
      <c r="I1342" s="2" t="s">
        <v>13</v>
      </c>
      <c r="J1342" s="2" t="s">
        <v>12</v>
      </c>
      <c r="K1342" s="2" t="s">
        <v>268</v>
      </c>
      <c r="L1342" s="19">
        <v>41757.427175925928</v>
      </c>
      <c r="M1342" s="2" t="s">
        <v>5151</v>
      </c>
      <c r="N1342" s="2"/>
      <c r="O1342" s="2"/>
      <c r="P1342" s="2" t="s">
        <v>5151</v>
      </c>
    </row>
    <row r="1343" spans="1:16" ht="75">
      <c r="A1343" s="14">
        <v>3875</v>
      </c>
      <c r="B1343" s="2" t="s">
        <v>7201</v>
      </c>
      <c r="C1343" s="1" t="s">
        <v>7202</v>
      </c>
      <c r="D1343" s="3" t="s">
        <v>227</v>
      </c>
      <c r="E1343" s="4">
        <v>41753</v>
      </c>
      <c r="F1343" s="3" t="s">
        <v>15</v>
      </c>
      <c r="G1343" s="4">
        <v>41753</v>
      </c>
      <c r="H1343" s="3" t="s">
        <v>46</v>
      </c>
      <c r="I1343" s="2" t="s">
        <v>13</v>
      </c>
      <c r="J1343" s="2" t="s">
        <v>12</v>
      </c>
      <c r="K1343" s="2" t="s">
        <v>268</v>
      </c>
      <c r="L1343" s="19">
        <v>41758.476365740738</v>
      </c>
      <c r="M1343" s="2" t="s">
        <v>5154</v>
      </c>
      <c r="N1343" s="2"/>
      <c r="O1343" s="2"/>
      <c r="P1343" s="2" t="s">
        <v>5151</v>
      </c>
    </row>
    <row r="1344" spans="1:16" ht="75">
      <c r="A1344" s="14">
        <v>3874</v>
      </c>
      <c r="B1344" s="2" t="s">
        <v>7203</v>
      </c>
      <c r="C1344" s="1" t="s">
        <v>7204</v>
      </c>
      <c r="D1344" s="3" t="s">
        <v>84</v>
      </c>
      <c r="E1344" s="4">
        <v>41753</v>
      </c>
      <c r="F1344" s="3" t="s">
        <v>15</v>
      </c>
      <c r="G1344" s="4">
        <v>41753</v>
      </c>
      <c r="H1344" s="3" t="s">
        <v>40</v>
      </c>
      <c r="I1344" s="2" t="s">
        <v>13</v>
      </c>
      <c r="J1344" s="2" t="s">
        <v>12</v>
      </c>
      <c r="K1344" s="2" t="s">
        <v>268</v>
      </c>
      <c r="L1344" s="19">
        <v>41753.737696759257</v>
      </c>
      <c r="M1344" s="2" t="s">
        <v>5154</v>
      </c>
      <c r="N1344" s="2"/>
      <c r="O1344" s="2"/>
      <c r="P1344" s="2" t="s">
        <v>5151</v>
      </c>
    </row>
    <row r="1345" spans="1:16" ht="30">
      <c r="A1345" s="14">
        <v>3873</v>
      </c>
      <c r="B1345" s="2" t="s">
        <v>7205</v>
      </c>
      <c r="C1345" s="1" t="s">
        <v>7206</v>
      </c>
      <c r="D1345" s="3" t="s">
        <v>288</v>
      </c>
      <c r="E1345" s="4">
        <v>41753</v>
      </c>
      <c r="F1345" s="3" t="s">
        <v>15</v>
      </c>
      <c r="G1345" s="4">
        <v>41774</v>
      </c>
      <c r="H1345" s="3" t="s">
        <v>56</v>
      </c>
      <c r="I1345" s="2" t="s">
        <v>13</v>
      </c>
      <c r="J1345" s="2" t="s">
        <v>12</v>
      </c>
      <c r="K1345" s="2" t="s">
        <v>268</v>
      </c>
      <c r="L1345" s="19">
        <v>41774.516863425924</v>
      </c>
      <c r="M1345" s="2" t="s">
        <v>5151</v>
      </c>
      <c r="N1345" s="2"/>
      <c r="O1345" s="2"/>
      <c r="P1345" s="2" t="s">
        <v>5151</v>
      </c>
    </row>
    <row r="1346" spans="1:16" ht="60">
      <c r="A1346" s="14">
        <v>3872</v>
      </c>
      <c r="B1346" s="2" t="s">
        <v>5144</v>
      </c>
      <c r="C1346" s="1" t="s">
        <v>7207</v>
      </c>
      <c r="D1346" s="3" t="s">
        <v>2701</v>
      </c>
      <c r="E1346" s="4">
        <v>41753</v>
      </c>
      <c r="F1346" s="3" t="s">
        <v>15</v>
      </c>
      <c r="G1346" s="4">
        <v>41753</v>
      </c>
      <c r="H1346" s="3" t="s">
        <v>40</v>
      </c>
      <c r="I1346" s="2" t="s">
        <v>13</v>
      </c>
      <c r="J1346" s="2" t="s">
        <v>12</v>
      </c>
      <c r="K1346" s="2" t="s">
        <v>268</v>
      </c>
      <c r="L1346" s="19">
        <v>41757.427303240744</v>
      </c>
      <c r="M1346" s="2" t="s">
        <v>5151</v>
      </c>
      <c r="N1346" s="2"/>
      <c r="O1346" s="2"/>
      <c r="P1346" s="2" t="s">
        <v>5151</v>
      </c>
    </row>
    <row r="1347" spans="1:16" ht="45">
      <c r="A1347" s="14">
        <v>3871</v>
      </c>
      <c r="B1347" s="2" t="s">
        <v>7208</v>
      </c>
      <c r="C1347" s="1" t="s">
        <v>7209</v>
      </c>
      <c r="D1347" s="3" t="s">
        <v>5175</v>
      </c>
      <c r="E1347" s="4">
        <v>41753</v>
      </c>
      <c r="F1347" s="3" t="s">
        <v>15</v>
      </c>
      <c r="G1347" s="4">
        <v>41753</v>
      </c>
      <c r="H1347" s="3" t="s">
        <v>45</v>
      </c>
      <c r="I1347" s="2" t="s">
        <v>13</v>
      </c>
      <c r="J1347" s="2" t="s">
        <v>12</v>
      </c>
      <c r="K1347" s="2" t="s">
        <v>268</v>
      </c>
      <c r="L1347" s="19">
        <v>41757.427418981482</v>
      </c>
      <c r="M1347" s="2" t="s">
        <v>5151</v>
      </c>
      <c r="N1347" s="2"/>
      <c r="O1347" s="2"/>
      <c r="P1347" s="2" t="s">
        <v>5151</v>
      </c>
    </row>
    <row r="1348" spans="1:16">
      <c r="A1348" s="14">
        <v>3870</v>
      </c>
      <c r="B1348" s="2" t="s">
        <v>7161</v>
      </c>
      <c r="C1348" s="1" t="s">
        <v>7210</v>
      </c>
      <c r="D1348" s="3" t="s">
        <v>73</v>
      </c>
      <c r="E1348" s="4">
        <v>41753</v>
      </c>
      <c r="F1348" s="3" t="s">
        <v>15</v>
      </c>
      <c r="G1348" s="4">
        <v>41753</v>
      </c>
      <c r="H1348" s="3" t="s">
        <v>42</v>
      </c>
      <c r="I1348" s="2" t="s">
        <v>13</v>
      </c>
      <c r="J1348" s="2" t="s">
        <v>12</v>
      </c>
      <c r="K1348" s="2" t="s">
        <v>268</v>
      </c>
      <c r="L1348" s="19">
        <v>41753.682106481479</v>
      </c>
      <c r="M1348" s="2" t="s">
        <v>5151</v>
      </c>
      <c r="N1348" s="2"/>
      <c r="O1348" s="2"/>
      <c r="P1348" s="2" t="s">
        <v>5151</v>
      </c>
    </row>
    <row r="1349" spans="1:16" ht="45">
      <c r="A1349" s="14">
        <v>3869</v>
      </c>
      <c r="B1349" s="2" t="s">
        <v>6582</v>
      </c>
      <c r="C1349" s="1" t="s">
        <v>7211</v>
      </c>
      <c r="D1349" s="3" t="s">
        <v>288</v>
      </c>
      <c r="E1349" s="4">
        <v>41753</v>
      </c>
      <c r="F1349" s="3" t="s">
        <v>15</v>
      </c>
      <c r="G1349" s="4">
        <v>41774</v>
      </c>
      <c r="H1349" s="3" t="s">
        <v>56</v>
      </c>
      <c r="I1349" s="2" t="s">
        <v>13</v>
      </c>
      <c r="J1349" s="2" t="s">
        <v>12</v>
      </c>
      <c r="K1349" s="2" t="s">
        <v>268</v>
      </c>
      <c r="L1349" s="19">
        <v>41774.549467592595</v>
      </c>
      <c r="M1349" s="2" t="s">
        <v>5151</v>
      </c>
      <c r="N1349" s="2"/>
      <c r="O1349" s="2"/>
      <c r="P1349" s="2" t="s">
        <v>5151</v>
      </c>
    </row>
    <row r="1350" spans="1:16" ht="45">
      <c r="A1350" s="14">
        <v>3868</v>
      </c>
      <c r="B1350" s="2" t="s">
        <v>7212</v>
      </c>
      <c r="C1350" s="1" t="s">
        <v>7213</v>
      </c>
      <c r="D1350" s="3" t="s">
        <v>84</v>
      </c>
      <c r="E1350" s="4">
        <v>41753</v>
      </c>
      <c r="F1350" s="3" t="s">
        <v>15</v>
      </c>
      <c r="G1350" s="4">
        <v>41753</v>
      </c>
      <c r="H1350" s="3" t="s">
        <v>40</v>
      </c>
      <c r="I1350" s="2" t="s">
        <v>13</v>
      </c>
      <c r="J1350" s="2" t="s">
        <v>12</v>
      </c>
      <c r="K1350" s="2" t="s">
        <v>268</v>
      </c>
      <c r="L1350" s="19">
        <v>41753.668182870373</v>
      </c>
      <c r="M1350" s="2" t="s">
        <v>5154</v>
      </c>
      <c r="N1350" s="2"/>
      <c r="O1350" s="2"/>
      <c r="P1350" s="2" t="s">
        <v>5151</v>
      </c>
    </row>
    <row r="1351" spans="1:16" ht="75">
      <c r="A1351" s="14">
        <v>3867</v>
      </c>
      <c r="B1351" s="2" t="s">
        <v>7214</v>
      </c>
      <c r="C1351" s="1" t="s">
        <v>7216</v>
      </c>
      <c r="D1351" s="3" t="s">
        <v>7215</v>
      </c>
      <c r="E1351" s="4">
        <v>41753</v>
      </c>
      <c r="F1351" s="3" t="s">
        <v>15</v>
      </c>
      <c r="G1351" s="4">
        <v>41753</v>
      </c>
      <c r="H1351" s="3" t="s">
        <v>54</v>
      </c>
      <c r="I1351" s="2" t="s">
        <v>13</v>
      </c>
      <c r="J1351" s="2" t="s">
        <v>12</v>
      </c>
      <c r="K1351" s="2" t="s">
        <v>268</v>
      </c>
      <c r="L1351" s="19">
        <v>41753.666805555556</v>
      </c>
      <c r="M1351" s="2" t="s">
        <v>5151</v>
      </c>
      <c r="N1351" s="2"/>
      <c r="O1351" s="2"/>
      <c r="P1351" s="2" t="s">
        <v>5151</v>
      </c>
    </row>
    <row r="1352" spans="1:16">
      <c r="A1352" s="14">
        <v>3866</v>
      </c>
      <c r="B1352" s="2" t="s">
        <v>7217</v>
      </c>
      <c r="C1352" s="1" t="s">
        <v>7218</v>
      </c>
      <c r="D1352" s="3" t="s">
        <v>1002</v>
      </c>
      <c r="E1352" s="4">
        <v>41753</v>
      </c>
      <c r="F1352" s="3" t="s">
        <v>15</v>
      </c>
      <c r="G1352" s="4">
        <v>41753</v>
      </c>
      <c r="H1352" s="3" t="s">
        <v>42</v>
      </c>
      <c r="I1352" s="2" t="s">
        <v>13</v>
      </c>
      <c r="J1352" s="2" t="s">
        <v>12</v>
      </c>
      <c r="K1352" s="2" t="s">
        <v>268</v>
      </c>
      <c r="L1352" s="19">
        <v>41753.579328703701</v>
      </c>
      <c r="M1352" s="2" t="s">
        <v>5151</v>
      </c>
      <c r="N1352" s="2"/>
      <c r="O1352" s="2"/>
      <c r="P1352" s="2" t="s">
        <v>5151</v>
      </c>
    </row>
    <row r="1353" spans="1:16" ht="45">
      <c r="A1353" s="14">
        <v>3865</v>
      </c>
      <c r="B1353" s="2" t="s">
        <v>7219</v>
      </c>
      <c r="C1353" s="1" t="s">
        <v>7220</v>
      </c>
      <c r="D1353" s="3" t="s">
        <v>5103</v>
      </c>
      <c r="E1353" s="4">
        <v>41753</v>
      </c>
      <c r="F1353" s="3" t="s">
        <v>15</v>
      </c>
      <c r="G1353" s="4">
        <v>41753</v>
      </c>
      <c r="H1353" s="3" t="s">
        <v>29</v>
      </c>
      <c r="I1353" s="2" t="s">
        <v>13</v>
      </c>
      <c r="J1353" s="2" t="s">
        <v>12</v>
      </c>
      <c r="K1353" s="2" t="s">
        <v>268</v>
      </c>
      <c r="L1353" s="19">
        <v>41753.598946759259</v>
      </c>
      <c r="M1353" s="2" t="s">
        <v>5151</v>
      </c>
      <c r="N1353" s="2"/>
      <c r="O1353" s="2"/>
      <c r="P1353" s="2" t="s">
        <v>5151</v>
      </c>
    </row>
    <row r="1354" spans="1:16" ht="60">
      <c r="A1354" s="14">
        <v>3864</v>
      </c>
      <c r="B1354" s="2" t="s">
        <v>7221</v>
      </c>
      <c r="C1354" s="1" t="s">
        <v>3657</v>
      </c>
      <c r="D1354" s="3" t="s">
        <v>549</v>
      </c>
      <c r="E1354" s="4">
        <v>41753</v>
      </c>
      <c r="F1354" s="3" t="s">
        <v>15</v>
      </c>
      <c r="G1354" s="4">
        <v>41753</v>
      </c>
      <c r="H1354" s="3" t="s">
        <v>19</v>
      </c>
      <c r="I1354" s="2" t="s">
        <v>13</v>
      </c>
      <c r="J1354" s="2" t="s">
        <v>12</v>
      </c>
      <c r="K1354" s="2" t="s">
        <v>268</v>
      </c>
      <c r="L1354" s="19">
        <v>41757.42765046296</v>
      </c>
      <c r="M1354" s="2" t="s">
        <v>5151</v>
      </c>
      <c r="N1354" s="2"/>
      <c r="O1354" s="2"/>
      <c r="P1354" s="2" t="s">
        <v>5151</v>
      </c>
    </row>
    <row r="1355" spans="1:16" ht="30">
      <c r="A1355" s="14">
        <v>3863</v>
      </c>
      <c r="B1355" s="2" t="s">
        <v>7222</v>
      </c>
      <c r="C1355" s="1" t="s">
        <v>7223</v>
      </c>
      <c r="D1355" s="3" t="s">
        <v>446</v>
      </c>
      <c r="E1355" s="4">
        <v>41753</v>
      </c>
      <c r="F1355" s="3" t="s">
        <v>15</v>
      </c>
      <c r="G1355" s="4">
        <v>41753</v>
      </c>
      <c r="H1355" s="3" t="s">
        <v>56</v>
      </c>
      <c r="I1355" s="2" t="s">
        <v>13</v>
      </c>
      <c r="J1355" s="2" t="s">
        <v>12</v>
      </c>
      <c r="K1355" s="2" t="s">
        <v>268</v>
      </c>
      <c r="L1355" s="19">
        <v>41753.447835648149</v>
      </c>
      <c r="M1355" s="2" t="s">
        <v>5151</v>
      </c>
      <c r="N1355" s="2"/>
      <c r="O1355" s="2"/>
      <c r="P1355" s="2" t="s">
        <v>5151</v>
      </c>
    </row>
    <row r="1356" spans="1:16">
      <c r="A1356" s="14">
        <v>3862</v>
      </c>
      <c r="B1356" s="2" t="s">
        <v>7224</v>
      </c>
      <c r="C1356" s="1" t="s">
        <v>7225</v>
      </c>
      <c r="D1356" s="3" t="s">
        <v>1142</v>
      </c>
      <c r="E1356" s="4">
        <v>41753</v>
      </c>
      <c r="F1356" s="3" t="s">
        <v>15</v>
      </c>
      <c r="G1356" s="4">
        <v>41753</v>
      </c>
      <c r="H1356" s="3" t="s">
        <v>54</v>
      </c>
      <c r="I1356" s="2" t="s">
        <v>13</v>
      </c>
      <c r="J1356" s="2" t="s">
        <v>12</v>
      </c>
      <c r="K1356" s="2" t="s">
        <v>268</v>
      </c>
      <c r="L1356" s="19">
        <v>41753.442291666666</v>
      </c>
      <c r="M1356" s="2" t="s">
        <v>5151</v>
      </c>
      <c r="N1356" s="2"/>
      <c r="O1356" s="2"/>
      <c r="P1356" s="2" t="s">
        <v>5151</v>
      </c>
    </row>
    <row r="1357" spans="1:16" ht="45">
      <c r="A1357" s="14">
        <v>3861</v>
      </c>
      <c r="B1357" s="2" t="s">
        <v>7226</v>
      </c>
      <c r="C1357" s="1" t="s">
        <v>7445</v>
      </c>
      <c r="D1357" s="3" t="s">
        <v>4624</v>
      </c>
      <c r="E1357" s="4">
        <v>41753</v>
      </c>
      <c r="F1357" s="3" t="s">
        <v>102</v>
      </c>
      <c r="G1357" s="4">
        <v>41753</v>
      </c>
      <c r="H1357" s="3" t="s">
        <v>54</v>
      </c>
      <c r="I1357" s="2" t="s">
        <v>13</v>
      </c>
      <c r="J1357" s="2" t="s">
        <v>12</v>
      </c>
      <c r="K1357" s="2" t="s">
        <v>268</v>
      </c>
      <c r="L1357" s="19">
        <v>41764.592280092591</v>
      </c>
      <c r="M1357" s="2" t="s">
        <v>5154</v>
      </c>
      <c r="N1357" s="2"/>
      <c r="O1357" s="2"/>
      <c r="P1357" s="2" t="s">
        <v>5151</v>
      </c>
    </row>
    <row r="1358" spans="1:16" ht="30">
      <c r="A1358" s="14">
        <v>3860</v>
      </c>
      <c r="B1358" s="2" t="s">
        <v>7227</v>
      </c>
      <c r="C1358" s="1" t="s">
        <v>7228</v>
      </c>
      <c r="D1358" s="3" t="s">
        <v>169</v>
      </c>
      <c r="E1358" s="4">
        <v>41751</v>
      </c>
      <c r="F1358" s="3" t="s">
        <v>15</v>
      </c>
      <c r="G1358" s="4">
        <v>41754</v>
      </c>
      <c r="H1358" s="3" t="s">
        <v>56</v>
      </c>
      <c r="I1358" s="2" t="s">
        <v>13</v>
      </c>
      <c r="J1358" s="2" t="s">
        <v>12</v>
      </c>
      <c r="K1358" s="2" t="s">
        <v>268</v>
      </c>
      <c r="L1358" s="19">
        <v>41757.427916666667</v>
      </c>
      <c r="M1358" s="2" t="s">
        <v>5154</v>
      </c>
      <c r="N1358" s="2"/>
      <c r="O1358" s="2"/>
      <c r="P1358" s="2" t="s">
        <v>5151</v>
      </c>
    </row>
    <row r="1359" spans="1:16" ht="45">
      <c r="A1359" s="14">
        <v>3859</v>
      </c>
      <c r="B1359" s="2" t="s">
        <v>7229</v>
      </c>
      <c r="C1359" s="1" t="s">
        <v>7230</v>
      </c>
      <c r="D1359" s="3" t="s">
        <v>564</v>
      </c>
      <c r="E1359" s="4">
        <v>41753</v>
      </c>
      <c r="F1359" s="3" t="s">
        <v>15</v>
      </c>
      <c r="G1359" s="4">
        <v>41753</v>
      </c>
      <c r="H1359" s="3" t="s">
        <v>42</v>
      </c>
      <c r="I1359" s="2" t="s">
        <v>13</v>
      </c>
      <c r="J1359" s="2" t="s">
        <v>12</v>
      </c>
      <c r="K1359" s="2" t="s">
        <v>268</v>
      </c>
      <c r="L1359" s="19">
        <v>41753.41778935185</v>
      </c>
      <c r="M1359" s="2" t="s">
        <v>5154</v>
      </c>
      <c r="N1359" s="2"/>
      <c r="O1359" s="2"/>
      <c r="P1359" s="2" t="s">
        <v>5151</v>
      </c>
    </row>
    <row r="1360" spans="1:16" ht="90">
      <c r="A1360" s="14">
        <v>3858</v>
      </c>
      <c r="B1360" s="2" t="s">
        <v>7231</v>
      </c>
      <c r="C1360" s="1" t="s">
        <v>7232</v>
      </c>
      <c r="D1360" s="3" t="s">
        <v>2012</v>
      </c>
      <c r="E1360" s="4">
        <v>41753</v>
      </c>
      <c r="F1360" s="3" t="s">
        <v>15</v>
      </c>
      <c r="G1360" s="4">
        <v>41758</v>
      </c>
      <c r="H1360" s="3" t="s">
        <v>56</v>
      </c>
      <c r="I1360" s="2" t="s">
        <v>13</v>
      </c>
      <c r="J1360" s="2" t="s">
        <v>12</v>
      </c>
      <c r="K1360" s="2" t="s">
        <v>268</v>
      </c>
      <c r="L1360" s="19">
        <v>41764.722372685188</v>
      </c>
      <c r="M1360" s="2" t="s">
        <v>5151</v>
      </c>
      <c r="N1360" s="2"/>
      <c r="O1360" s="2"/>
      <c r="P1360" s="2" t="s">
        <v>5151</v>
      </c>
    </row>
    <row r="1361" spans="1:16" ht="45">
      <c r="A1361" s="14">
        <v>3857</v>
      </c>
      <c r="B1361" s="2" t="s">
        <v>7233</v>
      </c>
      <c r="C1361" s="1" t="s">
        <v>7234</v>
      </c>
      <c r="D1361" s="3" t="s">
        <v>1365</v>
      </c>
      <c r="E1361" s="4">
        <v>41752</v>
      </c>
      <c r="F1361" s="3" t="s">
        <v>15</v>
      </c>
      <c r="G1361" s="4">
        <v>41753</v>
      </c>
      <c r="H1361" s="3" t="s">
        <v>40</v>
      </c>
      <c r="I1361" s="2" t="s">
        <v>13</v>
      </c>
      <c r="J1361" s="2" t="s">
        <v>12</v>
      </c>
      <c r="K1361" s="2" t="s">
        <v>268</v>
      </c>
      <c r="L1361" s="19">
        <v>41753.39539351852</v>
      </c>
      <c r="M1361" s="2" t="s">
        <v>5151</v>
      </c>
      <c r="N1361" s="2"/>
      <c r="O1361" s="2"/>
      <c r="P1361" s="2" t="s">
        <v>5151</v>
      </c>
    </row>
    <row r="1362" spans="1:16" ht="45">
      <c r="A1362" s="14">
        <v>3856</v>
      </c>
      <c r="B1362" s="2" t="s">
        <v>7235</v>
      </c>
      <c r="C1362" s="1" t="s">
        <v>7236</v>
      </c>
      <c r="D1362" s="3" t="s">
        <v>1237</v>
      </c>
      <c r="E1362" s="4">
        <v>41753</v>
      </c>
      <c r="F1362" s="3" t="s">
        <v>15</v>
      </c>
      <c r="G1362" s="4">
        <v>41753</v>
      </c>
      <c r="H1362" s="3" t="s">
        <v>42</v>
      </c>
      <c r="I1362" s="2" t="s">
        <v>13</v>
      </c>
      <c r="J1362" s="2" t="s">
        <v>12</v>
      </c>
      <c r="K1362" s="2" t="s">
        <v>268</v>
      </c>
      <c r="L1362" s="19">
        <v>41753.392962962964</v>
      </c>
      <c r="M1362" s="2" t="s">
        <v>5151</v>
      </c>
      <c r="N1362" s="2"/>
      <c r="O1362" s="2"/>
      <c r="P1362" s="2" t="s">
        <v>5151</v>
      </c>
    </row>
    <row r="1363" spans="1:16" ht="60">
      <c r="A1363" s="14">
        <v>3855</v>
      </c>
      <c r="B1363" s="2" t="s">
        <v>7237</v>
      </c>
      <c r="C1363" s="1" t="s">
        <v>7238</v>
      </c>
      <c r="D1363" s="3" t="s">
        <v>291</v>
      </c>
      <c r="E1363" s="4">
        <v>41753</v>
      </c>
      <c r="F1363" s="3" t="s">
        <v>15</v>
      </c>
      <c r="G1363" s="4">
        <v>41753</v>
      </c>
      <c r="H1363" s="3" t="s">
        <v>40</v>
      </c>
      <c r="I1363" s="2" t="s">
        <v>13</v>
      </c>
      <c r="J1363" s="2" t="s">
        <v>12</v>
      </c>
      <c r="K1363" s="2" t="s">
        <v>268</v>
      </c>
      <c r="L1363" s="19">
        <v>41785.68681712963</v>
      </c>
      <c r="M1363" s="2" t="s">
        <v>5151</v>
      </c>
      <c r="N1363" s="2"/>
      <c r="O1363" s="2"/>
      <c r="P1363" s="2" t="s">
        <v>5151</v>
      </c>
    </row>
    <row r="1364" spans="1:16" ht="60">
      <c r="A1364" s="14">
        <v>3854</v>
      </c>
      <c r="B1364" s="2" t="s">
        <v>7239</v>
      </c>
      <c r="C1364" s="1" t="s">
        <v>7240</v>
      </c>
      <c r="D1364" s="3" t="s">
        <v>104</v>
      </c>
      <c r="E1364" s="4">
        <v>41752</v>
      </c>
      <c r="F1364" s="3" t="s">
        <v>15</v>
      </c>
      <c r="G1364" s="4">
        <v>41757</v>
      </c>
      <c r="H1364" s="3" t="s">
        <v>6735</v>
      </c>
      <c r="I1364" s="2" t="s">
        <v>13</v>
      </c>
      <c r="J1364" s="2" t="s">
        <v>12</v>
      </c>
      <c r="K1364" s="2" t="s">
        <v>268</v>
      </c>
      <c r="L1364" s="19">
        <v>41757.727280092593</v>
      </c>
      <c r="M1364" s="2" t="s">
        <v>5154</v>
      </c>
      <c r="N1364" s="2"/>
      <c r="O1364" s="2"/>
      <c r="P1364" s="2" t="s">
        <v>5151</v>
      </c>
    </row>
    <row r="1365" spans="1:16" ht="60">
      <c r="A1365" s="14">
        <v>3853</v>
      </c>
      <c r="B1365" s="2" t="s">
        <v>7241</v>
      </c>
      <c r="C1365" s="1" t="s">
        <v>7242</v>
      </c>
      <c r="D1365" s="3" t="s">
        <v>3129</v>
      </c>
      <c r="E1365" s="4">
        <v>41752</v>
      </c>
      <c r="F1365" s="3" t="s">
        <v>15</v>
      </c>
      <c r="G1365" s="4">
        <v>41753</v>
      </c>
      <c r="H1365" s="3" t="s">
        <v>19</v>
      </c>
      <c r="I1365" s="2" t="s">
        <v>13</v>
      </c>
      <c r="J1365" s="2" t="s">
        <v>12</v>
      </c>
      <c r="K1365" s="2" t="s">
        <v>268</v>
      </c>
      <c r="L1365" s="19">
        <v>41753.418437499997</v>
      </c>
      <c r="M1365" s="2" t="s">
        <v>5151</v>
      </c>
      <c r="N1365" s="2"/>
      <c r="O1365" s="2"/>
      <c r="P1365" s="2" t="s">
        <v>5151</v>
      </c>
    </row>
    <row r="1366" spans="1:16">
      <c r="A1366" s="14">
        <v>3852</v>
      </c>
      <c r="B1366" s="2" t="s">
        <v>7243</v>
      </c>
      <c r="C1366" s="1" t="s">
        <v>5935</v>
      </c>
      <c r="D1366" s="3" t="s">
        <v>7150</v>
      </c>
      <c r="E1366" s="4">
        <v>41752</v>
      </c>
      <c r="F1366" s="3" t="s">
        <v>15</v>
      </c>
      <c r="G1366" s="4">
        <v>41752</v>
      </c>
      <c r="H1366" s="3" t="s">
        <v>40</v>
      </c>
      <c r="I1366" s="2" t="s">
        <v>13</v>
      </c>
      <c r="J1366" s="2" t="s">
        <v>12</v>
      </c>
      <c r="K1366" s="2" t="s">
        <v>268</v>
      </c>
      <c r="L1366" s="19">
        <v>41752.743425925924</v>
      </c>
      <c r="M1366" s="2" t="s">
        <v>5151</v>
      </c>
      <c r="N1366" s="2"/>
      <c r="O1366" s="2"/>
      <c r="P1366" s="2" t="s">
        <v>5151</v>
      </c>
    </row>
    <row r="1367" spans="1:16" ht="45">
      <c r="A1367" s="14">
        <v>3851</v>
      </c>
      <c r="B1367" s="2" t="s">
        <v>5144</v>
      </c>
      <c r="C1367" s="1" t="s">
        <v>7244</v>
      </c>
      <c r="D1367" s="3" t="s">
        <v>2701</v>
      </c>
      <c r="E1367" s="4">
        <v>41752</v>
      </c>
      <c r="F1367" s="3" t="s">
        <v>15</v>
      </c>
      <c r="G1367" s="4">
        <v>41752</v>
      </c>
      <c r="H1367" s="3" t="s">
        <v>40</v>
      </c>
      <c r="I1367" s="2" t="s">
        <v>13</v>
      </c>
      <c r="J1367" s="2" t="s">
        <v>12</v>
      </c>
      <c r="K1367" s="2" t="s">
        <v>268</v>
      </c>
      <c r="L1367" s="19">
        <v>41753.418344907404</v>
      </c>
      <c r="M1367" s="2" t="s">
        <v>5151</v>
      </c>
      <c r="N1367" s="2"/>
      <c r="O1367" s="2"/>
      <c r="P1367" s="2" t="s">
        <v>5151</v>
      </c>
    </row>
    <row r="1368" spans="1:16" ht="45">
      <c r="A1368" s="14">
        <v>3850</v>
      </c>
      <c r="B1368" s="2" t="s">
        <v>7245</v>
      </c>
      <c r="C1368" s="1" t="s">
        <v>7246</v>
      </c>
      <c r="D1368" s="3" t="s">
        <v>950</v>
      </c>
      <c r="E1368" s="4">
        <v>41752</v>
      </c>
      <c r="F1368" s="3" t="s">
        <v>15</v>
      </c>
      <c r="G1368" s="4">
        <v>41752</v>
      </c>
      <c r="H1368" s="3" t="s">
        <v>6735</v>
      </c>
      <c r="I1368" s="2" t="s">
        <v>13</v>
      </c>
      <c r="J1368" s="2" t="s">
        <v>12</v>
      </c>
      <c r="K1368" s="2" t="s">
        <v>268</v>
      </c>
      <c r="L1368" s="19">
        <v>41752.715081018519</v>
      </c>
      <c r="M1368" s="2" t="s">
        <v>5151</v>
      </c>
      <c r="N1368" s="2"/>
      <c r="O1368" s="2"/>
      <c r="P1368" s="2" t="s">
        <v>5151</v>
      </c>
    </row>
    <row r="1369" spans="1:16">
      <c r="A1369" s="14">
        <v>3849</v>
      </c>
      <c r="B1369" s="2" t="s">
        <v>7247</v>
      </c>
      <c r="C1369" s="1" t="s">
        <v>7248</v>
      </c>
      <c r="D1369" s="3" t="s">
        <v>7150</v>
      </c>
      <c r="E1369" s="4">
        <v>41752</v>
      </c>
      <c r="F1369" s="3" t="s">
        <v>15</v>
      </c>
      <c r="G1369" s="4">
        <v>41752</v>
      </c>
      <c r="H1369" s="3" t="s">
        <v>40</v>
      </c>
      <c r="I1369" s="2" t="s">
        <v>13</v>
      </c>
      <c r="J1369" s="2" t="s">
        <v>12</v>
      </c>
      <c r="K1369" s="2" t="s">
        <v>268</v>
      </c>
      <c r="L1369" s="19">
        <v>41752.671284722222</v>
      </c>
      <c r="M1369" s="2" t="s">
        <v>5154</v>
      </c>
      <c r="N1369" s="2"/>
      <c r="O1369" s="2"/>
      <c r="P1369" s="2" t="s">
        <v>5151</v>
      </c>
    </row>
    <row r="1370" spans="1:16" ht="30">
      <c r="A1370" s="14">
        <v>3848</v>
      </c>
      <c r="B1370" s="2" t="s">
        <v>7249</v>
      </c>
      <c r="C1370" s="1" t="s">
        <v>7250</v>
      </c>
      <c r="D1370" s="3" t="s">
        <v>4353</v>
      </c>
      <c r="E1370" s="4">
        <v>41752</v>
      </c>
      <c r="F1370" s="3" t="s">
        <v>15</v>
      </c>
      <c r="G1370" s="4">
        <v>41752</v>
      </c>
      <c r="H1370" s="3" t="s">
        <v>40</v>
      </c>
      <c r="I1370" s="2" t="s">
        <v>13</v>
      </c>
      <c r="J1370" s="2" t="s">
        <v>12</v>
      </c>
      <c r="K1370" s="2" t="s">
        <v>268</v>
      </c>
      <c r="L1370" s="19">
        <v>41752.64875</v>
      </c>
      <c r="M1370" s="2" t="s">
        <v>5151</v>
      </c>
      <c r="N1370" s="2"/>
      <c r="O1370" s="2"/>
      <c r="P1370" s="2" t="s">
        <v>5151</v>
      </c>
    </row>
    <row r="1371" spans="1:16" ht="45">
      <c r="A1371" s="14">
        <v>3847</v>
      </c>
      <c r="B1371" s="2" t="s">
        <v>7251</v>
      </c>
      <c r="C1371" s="1" t="s">
        <v>7252</v>
      </c>
      <c r="D1371" s="3" t="s">
        <v>5175</v>
      </c>
      <c r="E1371" s="4">
        <v>41752</v>
      </c>
      <c r="F1371" s="3" t="s">
        <v>15</v>
      </c>
      <c r="G1371" s="4">
        <v>41752</v>
      </c>
      <c r="H1371" s="3" t="s">
        <v>45</v>
      </c>
      <c r="I1371" s="2" t="s">
        <v>13</v>
      </c>
      <c r="J1371" s="2" t="s">
        <v>12</v>
      </c>
      <c r="K1371" s="2" t="s">
        <v>268</v>
      </c>
      <c r="L1371" s="19">
        <v>41752.627928240741</v>
      </c>
      <c r="M1371" s="2" t="s">
        <v>5151</v>
      </c>
      <c r="N1371" s="2"/>
      <c r="O1371" s="2"/>
      <c r="P1371" s="2" t="s">
        <v>5151</v>
      </c>
    </row>
    <row r="1372" spans="1:16">
      <c r="A1372" s="14">
        <v>3846</v>
      </c>
      <c r="B1372" s="2" t="s">
        <v>2684</v>
      </c>
      <c r="C1372" s="1" t="s">
        <v>7253</v>
      </c>
      <c r="D1372" s="3" t="s">
        <v>5672</v>
      </c>
      <c r="E1372" s="4">
        <v>41752</v>
      </c>
      <c r="F1372" s="3" t="s">
        <v>15</v>
      </c>
      <c r="G1372" s="4">
        <v>41752</v>
      </c>
      <c r="H1372" s="3" t="s">
        <v>51</v>
      </c>
      <c r="I1372" s="2" t="s">
        <v>13</v>
      </c>
      <c r="J1372" s="2" t="s">
        <v>12</v>
      </c>
      <c r="K1372" s="2" t="s">
        <v>268</v>
      </c>
      <c r="L1372" s="19">
        <v>41752.565127314818</v>
      </c>
      <c r="M1372" s="2" t="s">
        <v>5154</v>
      </c>
      <c r="N1372" s="2"/>
      <c r="O1372" s="2"/>
      <c r="P1372" s="2" t="s">
        <v>5151</v>
      </c>
    </row>
    <row r="1373" spans="1:16" ht="45">
      <c r="A1373" s="14">
        <v>3845</v>
      </c>
      <c r="B1373" s="2" t="s">
        <v>7254</v>
      </c>
      <c r="C1373" s="1" t="s">
        <v>7255</v>
      </c>
      <c r="D1373" s="3" t="s">
        <v>716</v>
      </c>
      <c r="E1373" s="4">
        <v>41752</v>
      </c>
      <c r="F1373" s="3" t="s">
        <v>15</v>
      </c>
      <c r="G1373" s="4">
        <v>41752</v>
      </c>
      <c r="H1373" s="3" t="s">
        <v>51</v>
      </c>
      <c r="I1373" s="2" t="s">
        <v>13</v>
      </c>
      <c r="J1373" s="2" t="s">
        <v>12</v>
      </c>
      <c r="K1373" s="2" t="s">
        <v>268</v>
      </c>
      <c r="L1373" s="19">
        <v>41752.523460648146</v>
      </c>
      <c r="M1373" s="2" t="s">
        <v>5151</v>
      </c>
      <c r="N1373" s="2"/>
      <c r="O1373" s="2"/>
      <c r="P1373" s="2" t="s">
        <v>5151</v>
      </c>
    </row>
    <row r="1374" spans="1:16" ht="60">
      <c r="A1374" s="14">
        <v>3844</v>
      </c>
      <c r="B1374" s="2" t="s">
        <v>6163</v>
      </c>
      <c r="C1374" s="1" t="s">
        <v>7256</v>
      </c>
      <c r="D1374" s="3" t="s">
        <v>5659</v>
      </c>
      <c r="E1374" s="4">
        <v>41752</v>
      </c>
      <c r="F1374" s="3" t="s">
        <v>15</v>
      </c>
      <c r="G1374" s="4">
        <v>41752</v>
      </c>
      <c r="H1374" s="3" t="s">
        <v>54</v>
      </c>
      <c r="I1374" s="2" t="s">
        <v>13</v>
      </c>
      <c r="J1374" s="2" t="s">
        <v>12</v>
      </c>
      <c r="K1374" s="2" t="s">
        <v>268</v>
      </c>
      <c r="L1374" s="19">
        <v>41752.514791666668</v>
      </c>
      <c r="M1374" s="2" t="s">
        <v>5154</v>
      </c>
      <c r="N1374" s="2"/>
      <c r="O1374" s="2"/>
      <c r="P1374" s="2" t="s">
        <v>5151</v>
      </c>
    </row>
    <row r="1375" spans="1:16" ht="105">
      <c r="A1375" s="14">
        <v>3843</v>
      </c>
      <c r="B1375" s="2" t="s">
        <v>7257</v>
      </c>
      <c r="C1375" s="1" t="s">
        <v>7258</v>
      </c>
      <c r="D1375" s="3" t="s">
        <v>731</v>
      </c>
      <c r="E1375" s="4">
        <v>41752</v>
      </c>
      <c r="F1375" s="3" t="s">
        <v>15</v>
      </c>
      <c r="G1375" s="4">
        <v>41752</v>
      </c>
      <c r="H1375" s="3" t="s">
        <v>45</v>
      </c>
      <c r="I1375" s="2" t="s">
        <v>13</v>
      </c>
      <c r="J1375" s="2" t="s">
        <v>12</v>
      </c>
      <c r="K1375" s="2" t="s">
        <v>268</v>
      </c>
      <c r="L1375" s="19">
        <v>41753.418576388889</v>
      </c>
      <c r="M1375" s="2" t="s">
        <v>5151</v>
      </c>
      <c r="N1375" s="2"/>
      <c r="O1375" s="2"/>
      <c r="P1375" s="2" t="s">
        <v>5151</v>
      </c>
    </row>
    <row r="1376" spans="1:16" ht="30">
      <c r="A1376" s="14">
        <v>3842</v>
      </c>
      <c r="B1376" s="2" t="s">
        <v>2332</v>
      </c>
      <c r="C1376" s="1" t="s">
        <v>7259</v>
      </c>
      <c r="D1376" s="3" t="s">
        <v>6263</v>
      </c>
      <c r="E1376" s="4">
        <v>41752</v>
      </c>
      <c r="F1376" s="3" t="s">
        <v>15</v>
      </c>
      <c r="G1376" s="4">
        <v>41752</v>
      </c>
      <c r="H1376" s="3" t="s">
        <v>16</v>
      </c>
      <c r="I1376" s="2" t="s">
        <v>13</v>
      </c>
      <c r="J1376" s="2" t="s">
        <v>12</v>
      </c>
      <c r="K1376" s="2" t="s">
        <v>268</v>
      </c>
      <c r="L1376" s="19">
        <v>41752.408564814818</v>
      </c>
      <c r="M1376" s="2" t="s">
        <v>5151</v>
      </c>
      <c r="N1376" s="2"/>
      <c r="O1376" s="2"/>
      <c r="P1376" s="2" t="s">
        <v>5151</v>
      </c>
    </row>
    <row r="1377" spans="1:16">
      <c r="A1377" s="14">
        <v>3841</v>
      </c>
      <c r="B1377" s="2" t="s">
        <v>7260</v>
      </c>
      <c r="C1377" s="1" t="s">
        <v>7261</v>
      </c>
      <c r="D1377" s="3" t="s">
        <v>349</v>
      </c>
      <c r="E1377" s="4">
        <v>41751</v>
      </c>
      <c r="F1377" s="3" t="s">
        <v>15</v>
      </c>
      <c r="G1377" s="4">
        <v>41751</v>
      </c>
      <c r="H1377" s="3" t="s">
        <v>54</v>
      </c>
      <c r="I1377" s="2" t="s">
        <v>13</v>
      </c>
      <c r="J1377" s="2" t="s">
        <v>12</v>
      </c>
      <c r="K1377" s="2" t="s">
        <v>268</v>
      </c>
      <c r="L1377" s="19">
        <v>41751.755960648145</v>
      </c>
      <c r="M1377" s="2" t="s">
        <v>5151</v>
      </c>
      <c r="N1377" s="2"/>
      <c r="O1377" s="2"/>
      <c r="P1377" s="2" t="s">
        <v>5151</v>
      </c>
    </row>
    <row r="1378" spans="1:16" ht="60">
      <c r="A1378" s="14">
        <v>3840</v>
      </c>
      <c r="B1378" s="2" t="s">
        <v>7262</v>
      </c>
      <c r="C1378" s="1" t="s">
        <v>7263</v>
      </c>
      <c r="D1378" s="3" t="s">
        <v>1032</v>
      </c>
      <c r="E1378" s="4">
        <v>41750</v>
      </c>
      <c r="F1378" s="3" t="s">
        <v>15</v>
      </c>
      <c r="G1378" s="4">
        <v>41752</v>
      </c>
      <c r="H1378" s="3" t="s">
        <v>56</v>
      </c>
      <c r="I1378" s="2" t="s">
        <v>13</v>
      </c>
      <c r="J1378" s="2" t="s">
        <v>12</v>
      </c>
      <c r="K1378" s="2" t="s">
        <v>268</v>
      </c>
      <c r="L1378" s="19">
        <v>41752.671944444446</v>
      </c>
      <c r="M1378" s="2" t="s">
        <v>5151</v>
      </c>
      <c r="N1378" s="2"/>
      <c r="O1378" s="2"/>
      <c r="P1378" s="2" t="s">
        <v>5151</v>
      </c>
    </row>
    <row r="1379" spans="1:16" ht="75">
      <c r="A1379" s="14">
        <v>3839</v>
      </c>
      <c r="B1379" s="2" t="s">
        <v>7264</v>
      </c>
      <c r="C1379" s="1" t="s">
        <v>7265</v>
      </c>
      <c r="D1379" s="3" t="s">
        <v>1263</v>
      </c>
      <c r="E1379" s="4">
        <v>41751</v>
      </c>
      <c r="F1379" s="3" t="s">
        <v>15</v>
      </c>
      <c r="G1379" s="4">
        <v>41751</v>
      </c>
      <c r="H1379" s="3" t="s">
        <v>29</v>
      </c>
      <c r="I1379" s="2" t="s">
        <v>13</v>
      </c>
      <c r="J1379" s="2" t="s">
        <v>12</v>
      </c>
      <c r="K1379" s="2" t="s">
        <v>268</v>
      </c>
      <c r="L1379" s="19">
        <v>41753.422395833331</v>
      </c>
      <c r="M1379" s="2" t="s">
        <v>5151</v>
      </c>
      <c r="N1379" s="2"/>
      <c r="O1379" s="2"/>
      <c r="P1379" s="2" t="s">
        <v>5151</v>
      </c>
    </row>
    <row r="1380" spans="1:16" ht="45">
      <c r="A1380" s="14">
        <v>3838</v>
      </c>
      <c r="B1380" s="2" t="s">
        <v>7266</v>
      </c>
      <c r="C1380" s="1" t="s">
        <v>7267</v>
      </c>
      <c r="D1380" s="3" t="s">
        <v>288</v>
      </c>
      <c r="E1380" s="4">
        <v>41751</v>
      </c>
      <c r="F1380" s="3" t="s">
        <v>15</v>
      </c>
      <c r="G1380" s="4">
        <v>41751</v>
      </c>
      <c r="H1380" s="3" t="s">
        <v>42</v>
      </c>
      <c r="I1380" s="2" t="s">
        <v>13</v>
      </c>
      <c r="J1380" s="2" t="s">
        <v>12</v>
      </c>
      <c r="K1380" s="2" t="s">
        <v>268</v>
      </c>
      <c r="L1380" s="19">
        <v>41751.745046296295</v>
      </c>
      <c r="M1380" s="2" t="s">
        <v>5154</v>
      </c>
      <c r="N1380" s="2"/>
      <c r="O1380" s="2"/>
      <c r="P1380" s="2" t="s">
        <v>5151</v>
      </c>
    </row>
    <row r="1381" spans="1:16" ht="45">
      <c r="A1381" s="14">
        <v>3837</v>
      </c>
      <c r="B1381" s="2" t="s">
        <v>7268</v>
      </c>
      <c r="C1381" s="1" t="s">
        <v>7269</v>
      </c>
      <c r="D1381" s="3" t="s">
        <v>620</v>
      </c>
      <c r="E1381" s="4">
        <v>41751</v>
      </c>
      <c r="F1381" s="3" t="s">
        <v>15</v>
      </c>
      <c r="G1381" s="4">
        <v>41751</v>
      </c>
      <c r="H1381" s="3" t="s">
        <v>213</v>
      </c>
      <c r="I1381" s="2" t="s">
        <v>13</v>
      </c>
      <c r="J1381" s="2" t="s">
        <v>12</v>
      </c>
      <c r="K1381" s="2" t="s">
        <v>268</v>
      </c>
      <c r="L1381" s="19">
        <v>41764.535729166666</v>
      </c>
      <c r="M1381" s="2" t="s">
        <v>5154</v>
      </c>
      <c r="N1381" s="2"/>
      <c r="O1381" s="2"/>
      <c r="P1381" s="2" t="s">
        <v>5151</v>
      </c>
    </row>
    <row r="1382" spans="1:16" ht="45">
      <c r="A1382" s="14">
        <v>3836</v>
      </c>
      <c r="B1382" s="2" t="s">
        <v>7270</v>
      </c>
      <c r="C1382" s="1" t="s">
        <v>7271</v>
      </c>
      <c r="D1382" s="3" t="s">
        <v>497</v>
      </c>
      <c r="E1382" s="4">
        <v>41751</v>
      </c>
      <c r="F1382" s="3" t="s">
        <v>15</v>
      </c>
      <c r="G1382" s="4">
        <v>41751</v>
      </c>
      <c r="H1382" s="3" t="s">
        <v>19</v>
      </c>
      <c r="I1382" s="2" t="s">
        <v>13</v>
      </c>
      <c r="J1382" s="2" t="s">
        <v>12</v>
      </c>
      <c r="K1382" s="2" t="s">
        <v>268</v>
      </c>
      <c r="L1382" s="19">
        <v>41753.423206018517</v>
      </c>
      <c r="M1382" s="2" t="s">
        <v>5154</v>
      </c>
      <c r="N1382" s="2"/>
      <c r="O1382" s="2"/>
      <c r="P1382" s="2" t="s">
        <v>5151</v>
      </c>
    </row>
    <row r="1383" spans="1:16" ht="45">
      <c r="A1383" s="14">
        <v>3835</v>
      </c>
      <c r="B1383" s="2" t="s">
        <v>7272</v>
      </c>
      <c r="C1383" s="1" t="s">
        <v>7273</v>
      </c>
      <c r="D1383" s="3" t="s">
        <v>247</v>
      </c>
      <c r="E1383" s="4">
        <v>41751</v>
      </c>
      <c r="F1383" s="3" t="s">
        <v>15</v>
      </c>
      <c r="G1383" s="4">
        <v>41751</v>
      </c>
      <c r="H1383" s="3" t="s">
        <v>42</v>
      </c>
      <c r="I1383" s="2" t="s">
        <v>13</v>
      </c>
      <c r="J1383" s="2" t="s">
        <v>12</v>
      </c>
      <c r="K1383" s="2" t="s">
        <v>268</v>
      </c>
      <c r="L1383" s="19">
        <v>41751.73940972222</v>
      </c>
      <c r="M1383" s="2" t="s">
        <v>5151</v>
      </c>
      <c r="N1383" s="2"/>
      <c r="O1383" s="2"/>
      <c r="P1383" s="2" t="s">
        <v>5151</v>
      </c>
    </row>
    <row r="1384" spans="1:16" ht="30">
      <c r="A1384" s="14">
        <v>3834</v>
      </c>
      <c r="B1384" s="2" t="s">
        <v>7274</v>
      </c>
      <c r="C1384" s="1" t="s">
        <v>7275</v>
      </c>
      <c r="D1384" s="3" t="s">
        <v>620</v>
      </c>
      <c r="E1384" s="4">
        <v>41751</v>
      </c>
      <c r="F1384" s="3" t="s">
        <v>15</v>
      </c>
      <c r="G1384" s="4">
        <v>41751</v>
      </c>
      <c r="H1384" s="3" t="s">
        <v>54</v>
      </c>
      <c r="I1384" s="2" t="s">
        <v>13</v>
      </c>
      <c r="J1384" s="2" t="s">
        <v>12</v>
      </c>
      <c r="K1384" s="2" t="s">
        <v>268</v>
      </c>
      <c r="L1384" s="19">
        <v>41751.730266203704</v>
      </c>
      <c r="M1384" s="2" t="s">
        <v>5154</v>
      </c>
      <c r="N1384" s="2"/>
      <c r="O1384" s="2"/>
      <c r="P1384" s="2" t="s">
        <v>5151</v>
      </c>
    </row>
    <row r="1385" spans="1:16">
      <c r="A1385" s="14">
        <v>3833</v>
      </c>
      <c r="B1385" s="2" t="s">
        <v>7276</v>
      </c>
      <c r="C1385" s="1" t="s">
        <v>7277</v>
      </c>
      <c r="D1385" s="3" t="s">
        <v>1007</v>
      </c>
      <c r="E1385" s="4">
        <v>41751</v>
      </c>
      <c r="F1385" s="3" t="s">
        <v>15</v>
      </c>
      <c r="G1385" s="4">
        <v>41751</v>
      </c>
      <c r="H1385" s="3" t="s">
        <v>29</v>
      </c>
      <c r="I1385" s="2" t="s">
        <v>13</v>
      </c>
      <c r="J1385" s="2" t="s">
        <v>12</v>
      </c>
      <c r="K1385" s="2" t="s">
        <v>268</v>
      </c>
      <c r="L1385" s="19">
        <v>41752.672511574077</v>
      </c>
      <c r="M1385" s="2" t="s">
        <v>5154</v>
      </c>
      <c r="N1385" s="2"/>
      <c r="O1385" s="2"/>
      <c r="P1385" s="2" t="s">
        <v>5151</v>
      </c>
    </row>
    <row r="1386" spans="1:16" ht="45">
      <c r="A1386" s="14">
        <v>3832</v>
      </c>
      <c r="B1386" s="2" t="s">
        <v>7278</v>
      </c>
      <c r="C1386" s="1" t="s">
        <v>7279</v>
      </c>
      <c r="D1386" s="3" t="s">
        <v>107</v>
      </c>
      <c r="E1386" s="4">
        <v>41751</v>
      </c>
      <c r="F1386" s="3" t="s">
        <v>15</v>
      </c>
      <c r="G1386" s="4">
        <v>41751</v>
      </c>
      <c r="H1386" s="3" t="s">
        <v>40</v>
      </c>
      <c r="I1386" s="2" t="s">
        <v>13</v>
      </c>
      <c r="J1386" s="2" t="s">
        <v>12</v>
      </c>
      <c r="K1386" s="2" t="s">
        <v>268</v>
      </c>
      <c r="L1386" s="19">
        <v>41753.414560185185</v>
      </c>
      <c r="M1386" s="2" t="s">
        <v>5154</v>
      </c>
      <c r="N1386" s="2"/>
      <c r="O1386" s="2"/>
      <c r="P1386" s="2" t="s">
        <v>5151</v>
      </c>
    </row>
    <row r="1387" spans="1:16" ht="45">
      <c r="A1387" s="14">
        <v>3831</v>
      </c>
      <c r="B1387" s="2" t="s">
        <v>7280</v>
      </c>
      <c r="C1387" s="1" t="s">
        <v>7281</v>
      </c>
      <c r="D1387" s="3" t="s">
        <v>5175</v>
      </c>
      <c r="E1387" s="4">
        <v>41751</v>
      </c>
      <c r="F1387" s="3" t="s">
        <v>15</v>
      </c>
      <c r="G1387" s="4">
        <v>41751</v>
      </c>
      <c r="H1387" s="3" t="s">
        <v>16</v>
      </c>
      <c r="I1387" s="2" t="s">
        <v>13</v>
      </c>
      <c r="J1387" s="2" t="s">
        <v>12</v>
      </c>
      <c r="K1387" s="2" t="s">
        <v>268</v>
      </c>
      <c r="L1387" s="19">
        <v>41753.423356481479</v>
      </c>
      <c r="M1387" s="2" t="s">
        <v>5154</v>
      </c>
      <c r="N1387" s="2"/>
      <c r="O1387" s="2"/>
      <c r="P1387" s="2" t="s">
        <v>5151</v>
      </c>
    </row>
    <row r="1388" spans="1:16" ht="30">
      <c r="A1388" s="14">
        <v>3830</v>
      </c>
      <c r="B1388" s="2" t="s">
        <v>7282</v>
      </c>
      <c r="C1388" s="1" t="s">
        <v>7283</v>
      </c>
      <c r="D1388" s="3" t="s">
        <v>6570</v>
      </c>
      <c r="E1388" s="4">
        <v>41751</v>
      </c>
      <c r="F1388" s="3" t="s">
        <v>15</v>
      </c>
      <c r="G1388" s="4">
        <v>41751</v>
      </c>
      <c r="H1388" s="3" t="s">
        <v>42</v>
      </c>
      <c r="I1388" s="2" t="s">
        <v>13</v>
      </c>
      <c r="J1388" s="2" t="s">
        <v>12</v>
      </c>
      <c r="K1388" s="2" t="s">
        <v>268</v>
      </c>
      <c r="L1388" s="19">
        <v>41764.588125000002</v>
      </c>
      <c r="M1388" s="2" t="s">
        <v>5151</v>
      </c>
      <c r="N1388" s="2"/>
      <c r="O1388" s="2"/>
      <c r="P1388" s="2" t="s">
        <v>5151</v>
      </c>
    </row>
    <row r="1389" spans="1:16" ht="60">
      <c r="A1389" s="14">
        <v>3829</v>
      </c>
      <c r="B1389" s="2" t="s">
        <v>7284</v>
      </c>
      <c r="C1389" s="1" t="s">
        <v>7285</v>
      </c>
      <c r="D1389" s="3" t="s">
        <v>22</v>
      </c>
      <c r="E1389" s="4">
        <v>41751</v>
      </c>
      <c r="F1389" s="3" t="s">
        <v>15</v>
      </c>
      <c r="G1389" s="4">
        <v>41751</v>
      </c>
      <c r="H1389" s="3" t="s">
        <v>29</v>
      </c>
      <c r="I1389" s="2" t="s">
        <v>13</v>
      </c>
      <c r="J1389" s="2" t="s">
        <v>12</v>
      </c>
      <c r="K1389" s="2" t="s">
        <v>268</v>
      </c>
      <c r="L1389" s="19">
        <v>41753.423587962963</v>
      </c>
      <c r="M1389" s="2" t="s">
        <v>5154</v>
      </c>
      <c r="N1389" s="2"/>
      <c r="O1389" s="2"/>
      <c r="P1389" s="2" t="s">
        <v>5151</v>
      </c>
    </row>
    <row r="1390" spans="1:16" ht="45">
      <c r="A1390" s="14">
        <v>3828</v>
      </c>
      <c r="B1390" s="2" t="s">
        <v>5653</v>
      </c>
      <c r="C1390" s="1" t="s">
        <v>7286</v>
      </c>
      <c r="D1390" s="3" t="s">
        <v>18</v>
      </c>
      <c r="E1390" s="4">
        <v>41751</v>
      </c>
      <c r="F1390" s="3" t="s">
        <v>15</v>
      </c>
      <c r="G1390" s="4">
        <v>41751</v>
      </c>
      <c r="H1390" s="3" t="s">
        <v>19</v>
      </c>
      <c r="I1390" s="2" t="s">
        <v>13</v>
      </c>
      <c r="J1390" s="2" t="s">
        <v>12</v>
      </c>
      <c r="K1390" s="2" t="s">
        <v>268</v>
      </c>
      <c r="L1390" s="19">
        <v>41753.423692129632</v>
      </c>
      <c r="M1390" s="2" t="s">
        <v>5154</v>
      </c>
      <c r="N1390" s="2"/>
      <c r="O1390" s="2"/>
      <c r="P1390" s="2" t="s">
        <v>5151</v>
      </c>
    </row>
    <row r="1391" spans="1:16" ht="45">
      <c r="A1391" s="14">
        <v>3827</v>
      </c>
      <c r="B1391" s="2" t="s">
        <v>7287</v>
      </c>
      <c r="C1391" s="1" t="s">
        <v>7288</v>
      </c>
      <c r="D1391" s="3" t="s">
        <v>22</v>
      </c>
      <c r="E1391" s="4">
        <v>41751</v>
      </c>
      <c r="F1391" s="3" t="s">
        <v>15</v>
      </c>
      <c r="G1391" s="4">
        <v>41752</v>
      </c>
      <c r="H1391" s="3" t="s">
        <v>213</v>
      </c>
      <c r="I1391" s="2" t="s">
        <v>13</v>
      </c>
      <c r="J1391" s="2" t="s">
        <v>12</v>
      </c>
      <c r="K1391" s="2" t="s">
        <v>268</v>
      </c>
      <c r="L1391" s="19">
        <v>41753.423877314817</v>
      </c>
      <c r="M1391" s="2" t="s">
        <v>5151</v>
      </c>
      <c r="N1391" s="2"/>
      <c r="O1391" s="2"/>
      <c r="P1391" s="2" t="s">
        <v>5151</v>
      </c>
    </row>
    <row r="1392" spans="1:16" ht="75">
      <c r="A1392" s="14">
        <v>3826</v>
      </c>
      <c r="B1392" s="2" t="s">
        <v>7289</v>
      </c>
      <c r="C1392" s="1" t="s">
        <v>7290</v>
      </c>
      <c r="D1392" s="3" t="s">
        <v>107</v>
      </c>
      <c r="E1392" s="4">
        <v>41751</v>
      </c>
      <c r="F1392" s="3" t="s">
        <v>15</v>
      </c>
      <c r="G1392" s="4">
        <v>41751</v>
      </c>
      <c r="H1392" s="3" t="s">
        <v>29</v>
      </c>
      <c r="I1392" s="2" t="s">
        <v>13</v>
      </c>
      <c r="J1392" s="2" t="s">
        <v>12</v>
      </c>
      <c r="K1392" s="2" t="s">
        <v>268</v>
      </c>
      <c r="L1392" s="19">
        <v>41753.424050925925</v>
      </c>
      <c r="M1392" s="2" t="s">
        <v>5154</v>
      </c>
      <c r="N1392" s="2"/>
      <c r="O1392" s="2"/>
      <c r="P1392" s="2" t="s">
        <v>5151</v>
      </c>
    </row>
    <row r="1393" spans="1:16" ht="60">
      <c r="A1393" s="14">
        <v>3825</v>
      </c>
      <c r="B1393" s="2" t="s">
        <v>7291</v>
      </c>
      <c r="C1393" s="1" t="s">
        <v>7292</v>
      </c>
      <c r="D1393" s="3" t="s">
        <v>84</v>
      </c>
      <c r="E1393" s="4">
        <v>41751</v>
      </c>
      <c r="F1393" s="3" t="s">
        <v>15</v>
      </c>
      <c r="G1393" s="4">
        <v>41751</v>
      </c>
      <c r="H1393" s="3" t="s">
        <v>40</v>
      </c>
      <c r="I1393" s="2" t="s">
        <v>13</v>
      </c>
      <c r="J1393" s="2" t="s">
        <v>12</v>
      </c>
      <c r="K1393" s="2" t="s">
        <v>268</v>
      </c>
      <c r="L1393" s="19">
        <v>41753.435729166667</v>
      </c>
      <c r="M1393" s="2" t="s">
        <v>5154</v>
      </c>
      <c r="N1393" s="2"/>
      <c r="O1393" s="2"/>
      <c r="P1393" s="2" t="s">
        <v>5151</v>
      </c>
    </row>
    <row r="1394" spans="1:16" ht="45">
      <c r="A1394" s="14">
        <v>3824</v>
      </c>
      <c r="B1394" s="2" t="s">
        <v>6902</v>
      </c>
      <c r="C1394" s="1" t="s">
        <v>7293</v>
      </c>
      <c r="D1394" s="3" t="s">
        <v>26</v>
      </c>
      <c r="E1394" s="4">
        <v>41751</v>
      </c>
      <c r="F1394" s="3" t="s">
        <v>15</v>
      </c>
      <c r="G1394" s="4">
        <v>41751</v>
      </c>
      <c r="H1394" s="3" t="s">
        <v>50</v>
      </c>
      <c r="I1394" s="2" t="s">
        <v>13</v>
      </c>
      <c r="J1394" s="2" t="s">
        <v>12</v>
      </c>
      <c r="K1394" s="2" t="s">
        <v>268</v>
      </c>
      <c r="L1394" s="19">
        <v>41771.449733796297</v>
      </c>
      <c r="M1394" s="2" t="s">
        <v>5154</v>
      </c>
      <c r="N1394" s="2"/>
      <c r="O1394" s="2"/>
      <c r="P1394" s="2" t="s">
        <v>5151</v>
      </c>
    </row>
    <row r="1395" spans="1:16" ht="75">
      <c r="A1395" s="14">
        <v>3823</v>
      </c>
      <c r="B1395" s="2" t="s">
        <v>2124</v>
      </c>
      <c r="C1395" s="1" t="s">
        <v>7294</v>
      </c>
      <c r="D1395" s="3" t="s">
        <v>24</v>
      </c>
      <c r="E1395" s="4">
        <v>41750</v>
      </c>
      <c r="F1395" s="3" t="s">
        <v>15</v>
      </c>
      <c r="G1395" s="4">
        <v>41751</v>
      </c>
      <c r="H1395" s="3" t="s">
        <v>16</v>
      </c>
      <c r="I1395" s="2" t="s">
        <v>13</v>
      </c>
      <c r="J1395" s="2" t="s">
        <v>12</v>
      </c>
      <c r="K1395" s="2" t="s">
        <v>268</v>
      </c>
      <c r="L1395" s="19">
        <v>41753.450173611112</v>
      </c>
      <c r="M1395" s="2" t="s">
        <v>5151</v>
      </c>
      <c r="N1395" s="2"/>
      <c r="O1395" s="2"/>
      <c r="P1395" s="2" t="s">
        <v>5151</v>
      </c>
    </row>
    <row r="1396" spans="1:16" ht="60">
      <c r="A1396" s="14">
        <v>3822</v>
      </c>
      <c r="B1396" s="2" t="s">
        <v>7295</v>
      </c>
      <c r="C1396" s="1" t="s">
        <v>7296</v>
      </c>
      <c r="D1396" s="3" t="s">
        <v>731</v>
      </c>
      <c r="E1396" s="4">
        <v>41751</v>
      </c>
      <c r="F1396" s="3" t="s">
        <v>15</v>
      </c>
      <c r="G1396" s="4">
        <v>41751</v>
      </c>
      <c r="H1396" s="3" t="s">
        <v>45</v>
      </c>
      <c r="I1396" s="2" t="s">
        <v>13</v>
      </c>
      <c r="J1396" s="2" t="s">
        <v>12</v>
      </c>
      <c r="K1396" s="2" t="s">
        <v>268</v>
      </c>
      <c r="L1396" s="19">
        <v>41753.45076388889</v>
      </c>
      <c r="M1396" s="2" t="s">
        <v>5154</v>
      </c>
      <c r="N1396" s="2"/>
      <c r="O1396" s="2"/>
      <c r="P1396" s="2" t="s">
        <v>5151</v>
      </c>
    </row>
    <row r="1397" spans="1:16" ht="75">
      <c r="A1397" s="14">
        <v>3821</v>
      </c>
      <c r="B1397" s="2" t="s">
        <v>7297</v>
      </c>
      <c r="C1397" s="1" t="s">
        <v>7298</v>
      </c>
      <c r="D1397" s="3" t="s">
        <v>84</v>
      </c>
      <c r="E1397" s="4">
        <v>41751</v>
      </c>
      <c r="F1397" s="3" t="s">
        <v>15</v>
      </c>
      <c r="G1397" s="4">
        <v>41751</v>
      </c>
      <c r="H1397" s="3" t="s">
        <v>40</v>
      </c>
      <c r="I1397" s="2" t="s">
        <v>13</v>
      </c>
      <c r="J1397" s="2" t="s">
        <v>12</v>
      </c>
      <c r="K1397" s="2" t="s">
        <v>268</v>
      </c>
      <c r="L1397" s="19">
        <v>41751.476018518515</v>
      </c>
      <c r="M1397" s="2" t="s">
        <v>5151</v>
      </c>
      <c r="N1397" s="2"/>
      <c r="O1397" s="2"/>
      <c r="P1397" s="2" t="s">
        <v>5151</v>
      </c>
    </row>
    <row r="1398" spans="1:16" ht="60">
      <c r="A1398" s="14">
        <v>3820</v>
      </c>
      <c r="B1398" s="2" t="s">
        <v>7299</v>
      </c>
      <c r="C1398" s="1" t="s">
        <v>7300</v>
      </c>
      <c r="D1398" s="3" t="s">
        <v>3006</v>
      </c>
      <c r="E1398" s="4">
        <v>41751</v>
      </c>
      <c r="F1398" s="3" t="s">
        <v>15</v>
      </c>
      <c r="G1398" s="4">
        <v>41751</v>
      </c>
      <c r="H1398" s="3" t="s">
        <v>29</v>
      </c>
      <c r="I1398" s="2" t="s">
        <v>13</v>
      </c>
      <c r="J1398" s="2" t="s">
        <v>12</v>
      </c>
      <c r="K1398" s="2" t="s">
        <v>268</v>
      </c>
      <c r="L1398" s="19">
        <v>41751.485196759262</v>
      </c>
      <c r="M1398" s="2" t="s">
        <v>5151</v>
      </c>
      <c r="N1398" s="2"/>
      <c r="O1398" s="2"/>
      <c r="P1398" s="2" t="s">
        <v>5151</v>
      </c>
    </row>
    <row r="1399" spans="1:16" ht="30">
      <c r="A1399" s="14">
        <v>3819</v>
      </c>
      <c r="B1399" s="2" t="s">
        <v>7301</v>
      </c>
      <c r="C1399" s="1" t="s">
        <v>7302</v>
      </c>
      <c r="D1399" s="3" t="s">
        <v>620</v>
      </c>
      <c r="E1399" s="4">
        <v>41750</v>
      </c>
      <c r="F1399" s="3" t="s">
        <v>102</v>
      </c>
      <c r="G1399" s="4">
        <v>41750</v>
      </c>
      <c r="H1399" s="3" t="s">
        <v>213</v>
      </c>
      <c r="I1399" s="2" t="s">
        <v>13</v>
      </c>
      <c r="J1399" s="2" t="s">
        <v>12</v>
      </c>
      <c r="K1399" s="2" t="s">
        <v>268</v>
      </c>
      <c r="L1399" s="19">
        <v>41751.450196759259</v>
      </c>
      <c r="M1399" s="2" t="s">
        <v>5154</v>
      </c>
      <c r="N1399" s="2"/>
      <c r="O1399" s="2"/>
      <c r="P1399" s="2" t="s">
        <v>5151</v>
      </c>
    </row>
    <row r="1400" spans="1:16" ht="60">
      <c r="A1400" s="14">
        <v>3818</v>
      </c>
      <c r="B1400" s="2" t="s">
        <v>7303</v>
      </c>
      <c r="C1400" s="1" t="s">
        <v>7304</v>
      </c>
      <c r="D1400" s="3" t="s">
        <v>620</v>
      </c>
      <c r="E1400" s="4">
        <v>41750</v>
      </c>
      <c r="F1400" s="3" t="s">
        <v>15</v>
      </c>
      <c r="G1400" s="4">
        <v>41751</v>
      </c>
      <c r="H1400" s="3" t="s">
        <v>19</v>
      </c>
      <c r="I1400" s="2" t="s">
        <v>13</v>
      </c>
      <c r="J1400" s="2" t="s">
        <v>12</v>
      </c>
      <c r="K1400" s="2" t="s">
        <v>268</v>
      </c>
      <c r="L1400" s="19">
        <v>41753.450960648152</v>
      </c>
      <c r="M1400" s="2" t="s">
        <v>5154</v>
      </c>
      <c r="N1400" s="2"/>
      <c r="O1400" s="2"/>
      <c r="P1400" s="2" t="s">
        <v>5151</v>
      </c>
    </row>
    <row r="1401" spans="1:16" ht="120">
      <c r="A1401" s="14">
        <v>3817</v>
      </c>
      <c r="B1401" s="2" t="s">
        <v>7305</v>
      </c>
      <c r="C1401" s="1" t="s">
        <v>7306</v>
      </c>
      <c r="D1401" s="3" t="s">
        <v>22</v>
      </c>
      <c r="E1401" s="4">
        <v>41750</v>
      </c>
      <c r="F1401" s="3" t="s">
        <v>15</v>
      </c>
      <c r="G1401" s="4">
        <v>41751</v>
      </c>
      <c r="H1401" s="3" t="s">
        <v>29</v>
      </c>
      <c r="I1401" s="2" t="s">
        <v>13</v>
      </c>
      <c r="J1401" s="2" t="s">
        <v>12</v>
      </c>
      <c r="K1401" s="2" t="s">
        <v>268</v>
      </c>
      <c r="L1401" s="19">
        <v>41751.485358796293</v>
      </c>
      <c r="M1401" s="2" t="s">
        <v>5154</v>
      </c>
      <c r="N1401" s="2"/>
      <c r="O1401" s="2"/>
      <c r="P1401" s="2" t="s">
        <v>5151</v>
      </c>
    </row>
    <row r="1402" spans="1:16" ht="45">
      <c r="A1402" s="14">
        <v>3816</v>
      </c>
      <c r="B1402" s="2" t="s">
        <v>7307</v>
      </c>
      <c r="C1402" s="1" t="s">
        <v>7308</v>
      </c>
      <c r="D1402" s="3" t="s">
        <v>84</v>
      </c>
      <c r="E1402" s="4">
        <v>41751</v>
      </c>
      <c r="F1402" s="3" t="s">
        <v>15</v>
      </c>
      <c r="G1402" s="4">
        <v>41751</v>
      </c>
      <c r="H1402" s="3" t="s">
        <v>40</v>
      </c>
      <c r="I1402" s="2" t="s">
        <v>13</v>
      </c>
      <c r="J1402" s="2" t="s">
        <v>12</v>
      </c>
      <c r="K1402" s="2" t="s">
        <v>268</v>
      </c>
      <c r="L1402" s="19">
        <v>41751.485532407409</v>
      </c>
      <c r="M1402" s="2" t="s">
        <v>5154</v>
      </c>
      <c r="N1402" s="2"/>
      <c r="O1402" s="2"/>
      <c r="P1402" s="2" t="s">
        <v>5151</v>
      </c>
    </row>
    <row r="1403" spans="1:16" ht="45">
      <c r="A1403" s="14">
        <v>3815</v>
      </c>
      <c r="B1403" s="2" t="s">
        <v>7309</v>
      </c>
      <c r="C1403" s="1" t="s">
        <v>7310</v>
      </c>
      <c r="D1403" s="3" t="s">
        <v>291</v>
      </c>
      <c r="E1403" s="4">
        <v>41751</v>
      </c>
      <c r="F1403" s="3" t="s">
        <v>15</v>
      </c>
      <c r="G1403" s="4">
        <v>41751</v>
      </c>
      <c r="H1403" s="3" t="s">
        <v>29</v>
      </c>
      <c r="I1403" s="2" t="s">
        <v>13</v>
      </c>
      <c r="J1403" s="2" t="s">
        <v>12</v>
      </c>
      <c r="K1403" s="2" t="s">
        <v>268</v>
      </c>
      <c r="L1403" s="19">
        <v>41753.451932870368</v>
      </c>
      <c r="M1403" s="2" t="s">
        <v>5151</v>
      </c>
      <c r="N1403" s="2"/>
      <c r="O1403" s="2"/>
      <c r="P1403" s="2" t="s">
        <v>5151</v>
      </c>
    </row>
    <row r="1404" spans="1:16" ht="45">
      <c r="A1404" s="14">
        <v>3814</v>
      </c>
      <c r="B1404" s="2" t="s">
        <v>7311</v>
      </c>
      <c r="C1404" s="1" t="s">
        <v>7312</v>
      </c>
      <c r="D1404" s="3" t="s">
        <v>22</v>
      </c>
      <c r="E1404" s="4">
        <v>41750</v>
      </c>
      <c r="F1404" s="3" t="s">
        <v>15</v>
      </c>
      <c r="G1404" s="4">
        <v>41751</v>
      </c>
      <c r="H1404" s="3" t="s">
        <v>29</v>
      </c>
      <c r="I1404" s="2" t="s">
        <v>13</v>
      </c>
      <c r="J1404" s="2" t="s">
        <v>12</v>
      </c>
      <c r="K1404" s="2" t="s">
        <v>268</v>
      </c>
      <c r="L1404" s="19">
        <v>41751.485694444447</v>
      </c>
      <c r="M1404" s="2" t="s">
        <v>5151</v>
      </c>
      <c r="N1404" s="2"/>
      <c r="O1404" s="2"/>
      <c r="P1404" s="2" t="s">
        <v>5151</v>
      </c>
    </row>
    <row r="1405" spans="1:16" ht="60">
      <c r="A1405" s="14">
        <v>3813</v>
      </c>
      <c r="B1405" s="2" t="s">
        <v>7313</v>
      </c>
      <c r="C1405" s="1" t="s">
        <v>7314</v>
      </c>
      <c r="D1405" s="3" t="s">
        <v>615</v>
      </c>
      <c r="E1405" s="4">
        <v>41750</v>
      </c>
      <c r="F1405" s="3" t="s">
        <v>15</v>
      </c>
      <c r="G1405" s="4">
        <v>41751</v>
      </c>
      <c r="H1405" s="3" t="s">
        <v>29</v>
      </c>
      <c r="I1405" s="2" t="s">
        <v>13</v>
      </c>
      <c r="J1405" s="2" t="s">
        <v>12</v>
      </c>
      <c r="K1405" s="2" t="s">
        <v>268</v>
      </c>
      <c r="L1405" s="19">
        <v>41753.452245370368</v>
      </c>
      <c r="M1405" s="2" t="s">
        <v>5154</v>
      </c>
      <c r="N1405" s="2"/>
      <c r="O1405" s="2"/>
      <c r="P1405" s="2" t="s">
        <v>5151</v>
      </c>
    </row>
    <row r="1406" spans="1:16" ht="45">
      <c r="A1406" s="14">
        <v>3812</v>
      </c>
      <c r="B1406" s="2" t="s">
        <v>7315</v>
      </c>
      <c r="C1406" s="1" t="s">
        <v>7316</v>
      </c>
      <c r="D1406" s="3" t="s">
        <v>3006</v>
      </c>
      <c r="E1406" s="4">
        <v>41750</v>
      </c>
      <c r="F1406" s="3" t="s">
        <v>15</v>
      </c>
      <c r="G1406" s="4">
        <v>41751</v>
      </c>
      <c r="H1406" s="3" t="s">
        <v>29</v>
      </c>
      <c r="I1406" s="2" t="s">
        <v>13</v>
      </c>
      <c r="J1406" s="2" t="s">
        <v>12</v>
      </c>
      <c r="K1406" s="2" t="s">
        <v>268</v>
      </c>
      <c r="L1406" s="19">
        <v>41751.426921296297</v>
      </c>
      <c r="M1406" s="2" t="s">
        <v>5154</v>
      </c>
      <c r="N1406" s="2"/>
      <c r="O1406" s="2"/>
      <c r="P1406" s="2" t="s">
        <v>5151</v>
      </c>
    </row>
    <row r="1407" spans="1:16" ht="60">
      <c r="A1407" s="14">
        <v>3811</v>
      </c>
      <c r="B1407" s="2" t="s">
        <v>6991</v>
      </c>
      <c r="C1407" s="1" t="s">
        <v>6992</v>
      </c>
      <c r="D1407" s="3" t="s">
        <v>6097</v>
      </c>
      <c r="E1407" s="4">
        <v>41750</v>
      </c>
      <c r="F1407" s="3" t="s">
        <v>15</v>
      </c>
      <c r="G1407" s="4">
        <v>41750</v>
      </c>
      <c r="H1407" s="3" t="s">
        <v>40</v>
      </c>
      <c r="I1407" s="2" t="s">
        <v>13</v>
      </c>
      <c r="J1407" s="2" t="s">
        <v>12</v>
      </c>
      <c r="K1407" s="2" t="s">
        <v>268</v>
      </c>
      <c r="L1407" s="19">
        <v>41751.403599537036</v>
      </c>
      <c r="M1407" s="2" t="s">
        <v>5154</v>
      </c>
      <c r="N1407" s="2"/>
      <c r="O1407" s="2"/>
      <c r="P1407" s="2" t="s">
        <v>5151</v>
      </c>
    </row>
    <row r="1408" spans="1:16" ht="135">
      <c r="A1408" s="14">
        <v>3810</v>
      </c>
      <c r="B1408" s="2" t="s">
        <v>6993</v>
      </c>
      <c r="C1408" s="1" t="s">
        <v>6994</v>
      </c>
      <c r="D1408" s="3" t="s">
        <v>1229</v>
      </c>
      <c r="E1408" s="4">
        <v>41750</v>
      </c>
      <c r="F1408" s="3" t="s">
        <v>15</v>
      </c>
      <c r="G1408" s="4">
        <v>41754</v>
      </c>
      <c r="H1408" s="3" t="s">
        <v>213</v>
      </c>
      <c r="I1408" s="2" t="s">
        <v>13</v>
      </c>
      <c r="J1408" s="2" t="s">
        <v>12</v>
      </c>
      <c r="K1408" s="2" t="s">
        <v>268</v>
      </c>
      <c r="L1408" s="19">
        <v>41758.680856481478</v>
      </c>
      <c r="M1408" s="2" t="s">
        <v>5151</v>
      </c>
      <c r="N1408" s="2"/>
      <c r="O1408" s="2"/>
      <c r="P1408" s="2" t="s">
        <v>5151</v>
      </c>
    </row>
    <row r="1409" spans="1:16" ht="45">
      <c r="A1409" s="14">
        <v>3809</v>
      </c>
      <c r="B1409" s="2" t="s">
        <v>6995</v>
      </c>
      <c r="C1409" s="1" t="s">
        <v>6996</v>
      </c>
      <c r="D1409" s="3" t="s">
        <v>84</v>
      </c>
      <c r="E1409" s="4">
        <v>41750</v>
      </c>
      <c r="F1409" s="3" t="s">
        <v>15</v>
      </c>
      <c r="G1409" s="4">
        <v>41750</v>
      </c>
      <c r="H1409" s="3" t="s">
        <v>40</v>
      </c>
      <c r="I1409" s="2" t="s">
        <v>13</v>
      </c>
      <c r="J1409" s="2" t="s">
        <v>12</v>
      </c>
      <c r="K1409" s="2" t="s">
        <v>268</v>
      </c>
      <c r="L1409" s="19">
        <v>41751.394456018519</v>
      </c>
      <c r="M1409" s="2" t="s">
        <v>5154</v>
      </c>
      <c r="N1409" s="2"/>
      <c r="O1409" s="2"/>
      <c r="P1409" s="2" t="s">
        <v>5151</v>
      </c>
    </row>
    <row r="1410" spans="1:16">
      <c r="A1410" s="14">
        <v>3808</v>
      </c>
      <c r="B1410" s="2" t="s">
        <v>6997</v>
      </c>
      <c r="C1410" s="1" t="s">
        <v>6998</v>
      </c>
      <c r="D1410" s="3" t="s">
        <v>194</v>
      </c>
      <c r="E1410" s="4">
        <v>41751</v>
      </c>
      <c r="F1410" s="3" t="s">
        <v>15</v>
      </c>
      <c r="G1410" s="4">
        <v>41751</v>
      </c>
      <c r="H1410" s="3" t="s">
        <v>29</v>
      </c>
      <c r="I1410" s="2" t="s">
        <v>13</v>
      </c>
      <c r="J1410" s="2" t="s">
        <v>12</v>
      </c>
      <c r="K1410" s="2" t="s">
        <v>268</v>
      </c>
      <c r="L1410" s="19">
        <v>41751.395335648151</v>
      </c>
      <c r="M1410" s="2" t="s">
        <v>5154</v>
      </c>
      <c r="N1410" s="2"/>
      <c r="O1410" s="2"/>
      <c r="P1410" s="2" t="s">
        <v>5151</v>
      </c>
    </row>
    <row r="1411" spans="1:16" ht="60">
      <c r="A1411" s="14">
        <v>3807</v>
      </c>
      <c r="B1411" s="2" t="s">
        <v>5765</v>
      </c>
      <c r="C1411" s="1" t="s">
        <v>6999</v>
      </c>
      <c r="D1411" s="3" t="s">
        <v>84</v>
      </c>
      <c r="E1411" s="4">
        <v>41750</v>
      </c>
      <c r="F1411" s="3" t="s">
        <v>15</v>
      </c>
      <c r="G1411" s="4">
        <v>41750</v>
      </c>
      <c r="H1411" s="3" t="s">
        <v>40</v>
      </c>
      <c r="I1411" s="2" t="s">
        <v>13</v>
      </c>
      <c r="J1411" s="2" t="s">
        <v>12</v>
      </c>
      <c r="K1411" s="2" t="s">
        <v>268</v>
      </c>
      <c r="L1411" s="19">
        <v>41751.392581018517</v>
      </c>
      <c r="M1411" s="2" t="s">
        <v>5154</v>
      </c>
      <c r="N1411" s="2"/>
      <c r="O1411" s="2"/>
      <c r="P1411" s="2" t="s">
        <v>5151</v>
      </c>
    </row>
    <row r="1412" spans="1:16" ht="45">
      <c r="A1412" s="14">
        <v>3806</v>
      </c>
      <c r="B1412" s="2" t="s">
        <v>7000</v>
      </c>
      <c r="C1412" s="1" t="s">
        <v>7001</v>
      </c>
      <c r="D1412" s="3" t="s">
        <v>2018</v>
      </c>
      <c r="E1412" s="4">
        <v>41751</v>
      </c>
      <c r="F1412" s="3" t="s">
        <v>15</v>
      </c>
      <c r="G1412" s="4">
        <v>41751</v>
      </c>
      <c r="H1412" s="3" t="s">
        <v>40</v>
      </c>
      <c r="I1412" s="2" t="s">
        <v>13</v>
      </c>
      <c r="J1412" s="2" t="s">
        <v>12</v>
      </c>
      <c r="K1412" s="2" t="s">
        <v>268</v>
      </c>
      <c r="L1412" s="19">
        <v>41764.534814814811</v>
      </c>
      <c r="M1412" s="2" t="s">
        <v>5154</v>
      </c>
      <c r="N1412" s="2"/>
      <c r="O1412" s="2"/>
      <c r="P1412" s="2" t="s">
        <v>5151</v>
      </c>
    </row>
    <row r="1413" spans="1:16" ht="60">
      <c r="A1413" s="14">
        <v>3805</v>
      </c>
      <c r="B1413" s="2" t="s">
        <v>7002</v>
      </c>
      <c r="C1413" s="1" t="s">
        <v>7003</v>
      </c>
      <c r="D1413" s="3" t="s">
        <v>543</v>
      </c>
      <c r="E1413" s="4">
        <v>41751</v>
      </c>
      <c r="F1413" s="3" t="s">
        <v>15</v>
      </c>
      <c r="G1413" s="4">
        <v>41751</v>
      </c>
      <c r="H1413" s="3" t="s">
        <v>45</v>
      </c>
      <c r="I1413" s="2" t="s">
        <v>13</v>
      </c>
      <c r="J1413" s="2" t="s">
        <v>12</v>
      </c>
      <c r="K1413" s="2" t="s">
        <v>268</v>
      </c>
      <c r="L1413" s="19">
        <v>41753.606851851851</v>
      </c>
      <c r="M1413" s="2" t="s">
        <v>5154</v>
      </c>
      <c r="N1413" s="2"/>
      <c r="O1413" s="2"/>
      <c r="P1413" s="2" t="s">
        <v>5151</v>
      </c>
    </row>
    <row r="1414" spans="1:16">
      <c r="A1414" s="14">
        <v>3804</v>
      </c>
      <c r="B1414" s="2" t="s">
        <v>5933</v>
      </c>
      <c r="C1414" s="1" t="s">
        <v>7004</v>
      </c>
      <c r="D1414" s="3" t="s">
        <v>18</v>
      </c>
      <c r="E1414" s="4">
        <v>41751</v>
      </c>
      <c r="F1414" s="3" t="s">
        <v>15</v>
      </c>
      <c r="G1414" s="4">
        <v>41751</v>
      </c>
      <c r="H1414" s="3" t="s">
        <v>40</v>
      </c>
      <c r="I1414" s="2" t="s">
        <v>13</v>
      </c>
      <c r="J1414" s="2" t="s">
        <v>12</v>
      </c>
      <c r="K1414" s="2" t="s">
        <v>268</v>
      </c>
      <c r="L1414" s="19">
        <v>41751.340138888889</v>
      </c>
      <c r="M1414" s="2" t="s">
        <v>5154</v>
      </c>
      <c r="N1414" s="2"/>
      <c r="O1414" s="2"/>
      <c r="P1414" s="2" t="s">
        <v>5151</v>
      </c>
    </row>
    <row r="1415" spans="1:16" ht="60">
      <c r="A1415" s="14">
        <v>3803</v>
      </c>
      <c r="B1415" s="2" t="s">
        <v>7005</v>
      </c>
      <c r="C1415" s="1" t="s">
        <v>7006</v>
      </c>
      <c r="D1415" s="3" t="s">
        <v>377</v>
      </c>
      <c r="E1415" s="4">
        <v>41751</v>
      </c>
      <c r="F1415" s="3" t="s">
        <v>15</v>
      </c>
      <c r="G1415" s="4">
        <v>41751</v>
      </c>
      <c r="H1415" s="3" t="s">
        <v>45</v>
      </c>
      <c r="I1415" s="2" t="s">
        <v>13</v>
      </c>
      <c r="J1415" s="2" t="s">
        <v>12</v>
      </c>
      <c r="K1415" s="2" t="s">
        <v>268</v>
      </c>
      <c r="L1415" s="19">
        <v>41753.606979166667</v>
      </c>
      <c r="M1415" s="2" t="s">
        <v>5154</v>
      </c>
      <c r="N1415" s="2"/>
      <c r="O1415" s="2"/>
      <c r="P1415" s="2" t="s">
        <v>5151</v>
      </c>
    </row>
    <row r="1416" spans="1:16" ht="60">
      <c r="A1416" s="14">
        <v>3802</v>
      </c>
      <c r="B1416" s="2" t="s">
        <v>5144</v>
      </c>
      <c r="C1416" s="1" t="s">
        <v>7007</v>
      </c>
      <c r="D1416" s="3" t="s">
        <v>2701</v>
      </c>
      <c r="E1416" s="4">
        <v>41751</v>
      </c>
      <c r="F1416" s="3" t="s">
        <v>15</v>
      </c>
      <c r="G1416" s="4">
        <v>41751</v>
      </c>
      <c r="H1416" s="3" t="s">
        <v>40</v>
      </c>
      <c r="I1416" s="2" t="s">
        <v>13</v>
      </c>
      <c r="J1416" s="2" t="s">
        <v>12</v>
      </c>
      <c r="K1416" s="2" t="s">
        <v>268</v>
      </c>
      <c r="L1416" s="19">
        <v>41751.333171296297</v>
      </c>
      <c r="M1416" s="2" t="s">
        <v>5151</v>
      </c>
      <c r="N1416" s="2"/>
      <c r="O1416" s="2"/>
      <c r="P1416" s="2" t="s">
        <v>5151</v>
      </c>
    </row>
    <row r="1417" spans="1:16">
      <c r="A1417" s="14">
        <v>3801</v>
      </c>
      <c r="B1417" s="2" t="s">
        <v>7008</v>
      </c>
      <c r="C1417" s="1" t="s">
        <v>7009</v>
      </c>
      <c r="D1417" s="3" t="s">
        <v>497</v>
      </c>
      <c r="E1417" s="4">
        <v>41751</v>
      </c>
      <c r="F1417" s="3" t="s">
        <v>15</v>
      </c>
      <c r="G1417" s="4">
        <v>41751</v>
      </c>
      <c r="H1417" s="3" t="s">
        <v>40</v>
      </c>
      <c r="I1417" s="2" t="s">
        <v>13</v>
      </c>
      <c r="J1417" s="2" t="s">
        <v>12</v>
      </c>
      <c r="K1417" s="2" t="s">
        <v>268</v>
      </c>
      <c r="L1417" s="19">
        <v>41751.323530092595</v>
      </c>
      <c r="M1417" s="2" t="s">
        <v>5154</v>
      </c>
      <c r="N1417" s="2"/>
      <c r="O1417" s="2"/>
      <c r="P1417" s="2" t="s">
        <v>5151</v>
      </c>
    </row>
    <row r="1418" spans="1:16">
      <c r="A1418" s="14">
        <v>3800</v>
      </c>
      <c r="B1418" s="2" t="s">
        <v>7010</v>
      </c>
      <c r="C1418" s="1" t="s">
        <v>7011</v>
      </c>
      <c r="D1418" s="3" t="s">
        <v>224</v>
      </c>
      <c r="E1418" s="4">
        <v>41751</v>
      </c>
      <c r="F1418" s="3" t="s">
        <v>15</v>
      </c>
      <c r="G1418" s="4">
        <v>41751</v>
      </c>
      <c r="H1418" s="3" t="s">
        <v>16</v>
      </c>
      <c r="I1418" s="2" t="s">
        <v>13</v>
      </c>
      <c r="J1418" s="2" t="s">
        <v>12</v>
      </c>
      <c r="K1418" s="2" t="s">
        <v>268</v>
      </c>
      <c r="L1418" s="19">
        <v>41751.319224537037</v>
      </c>
      <c r="M1418" s="2" t="s">
        <v>5151</v>
      </c>
      <c r="N1418" s="2"/>
      <c r="O1418" s="2"/>
      <c r="P1418" s="2" t="s">
        <v>5151</v>
      </c>
    </row>
    <row r="1419" spans="1:16" ht="45">
      <c r="A1419" s="14">
        <v>3799</v>
      </c>
      <c r="B1419" s="2" t="s">
        <v>7012</v>
      </c>
      <c r="C1419" s="1" t="s">
        <v>7014</v>
      </c>
      <c r="D1419" s="3" t="s">
        <v>7013</v>
      </c>
      <c r="E1419" s="4">
        <v>41750</v>
      </c>
      <c r="F1419" s="3" t="s">
        <v>15</v>
      </c>
      <c r="G1419" s="4">
        <v>41750</v>
      </c>
      <c r="H1419" s="3" t="s">
        <v>54</v>
      </c>
      <c r="I1419" s="2" t="s">
        <v>13</v>
      </c>
      <c r="J1419" s="2" t="s">
        <v>12</v>
      </c>
      <c r="K1419" s="2" t="s">
        <v>268</v>
      </c>
      <c r="L1419" s="19">
        <v>41750.562476851854</v>
      </c>
      <c r="M1419" s="2" t="s">
        <v>5154</v>
      </c>
      <c r="N1419" s="2"/>
      <c r="O1419" s="2"/>
      <c r="P1419" s="2" t="s">
        <v>5151</v>
      </c>
    </row>
    <row r="1420" spans="1:16" ht="60">
      <c r="A1420" s="14">
        <v>3798</v>
      </c>
      <c r="B1420" s="2" t="s">
        <v>5144</v>
      </c>
      <c r="C1420" s="1" t="s">
        <v>7015</v>
      </c>
      <c r="D1420" s="3" t="s">
        <v>2701</v>
      </c>
      <c r="E1420" s="4">
        <v>41750</v>
      </c>
      <c r="F1420" s="3" t="s">
        <v>15</v>
      </c>
      <c r="G1420" s="4">
        <v>41750</v>
      </c>
      <c r="H1420" s="3" t="s">
        <v>40</v>
      </c>
      <c r="I1420" s="2" t="s">
        <v>13</v>
      </c>
      <c r="J1420" s="2" t="s">
        <v>12</v>
      </c>
      <c r="K1420" s="2" t="s">
        <v>268</v>
      </c>
      <c r="L1420" s="19">
        <v>41751.319803240738</v>
      </c>
      <c r="M1420" s="2" t="s">
        <v>5151</v>
      </c>
      <c r="N1420" s="2"/>
      <c r="O1420" s="2"/>
      <c r="P1420" s="2" t="s">
        <v>5151</v>
      </c>
    </row>
    <row r="1421" spans="1:16" ht="45">
      <c r="A1421" s="14">
        <v>3797</v>
      </c>
      <c r="B1421" s="2" t="s">
        <v>7016</v>
      </c>
      <c r="C1421" s="1" t="s">
        <v>7017</v>
      </c>
      <c r="D1421" s="3" t="s">
        <v>169</v>
      </c>
      <c r="E1421" s="4">
        <v>41750</v>
      </c>
      <c r="F1421" s="3" t="s">
        <v>15</v>
      </c>
      <c r="G1421" s="4">
        <v>41751</v>
      </c>
      <c r="H1421" s="3" t="s">
        <v>45</v>
      </c>
      <c r="I1421" s="2" t="s">
        <v>13</v>
      </c>
      <c r="J1421" s="2" t="s">
        <v>12</v>
      </c>
      <c r="K1421" s="2" t="s">
        <v>268</v>
      </c>
      <c r="L1421" s="19">
        <v>41751.320023148146</v>
      </c>
      <c r="M1421" s="2" t="s">
        <v>5154</v>
      </c>
      <c r="N1421" s="2"/>
      <c r="O1421" s="2"/>
      <c r="P1421" s="2" t="s">
        <v>5151</v>
      </c>
    </row>
    <row r="1422" spans="1:16" ht="45">
      <c r="A1422" s="14">
        <v>3796</v>
      </c>
      <c r="B1422" s="2" t="s">
        <v>7018</v>
      </c>
      <c r="C1422" s="1" t="s">
        <v>7019</v>
      </c>
      <c r="D1422" s="3" t="s">
        <v>107</v>
      </c>
      <c r="E1422" s="4">
        <v>41750</v>
      </c>
      <c r="F1422" s="3" t="s">
        <v>15</v>
      </c>
      <c r="G1422" s="4">
        <v>41750</v>
      </c>
      <c r="H1422" s="3" t="s">
        <v>42</v>
      </c>
      <c r="I1422" s="2" t="s">
        <v>13</v>
      </c>
      <c r="J1422" s="2" t="s">
        <v>12</v>
      </c>
      <c r="K1422" s="2" t="s">
        <v>268</v>
      </c>
      <c r="L1422" s="19">
        <v>41750.421400462961</v>
      </c>
      <c r="M1422" s="2" t="s">
        <v>5151</v>
      </c>
      <c r="N1422" s="2"/>
      <c r="O1422" s="2"/>
      <c r="P1422" s="2" t="s">
        <v>5151</v>
      </c>
    </row>
    <row r="1423" spans="1:16" ht="60">
      <c r="A1423" s="14">
        <v>3795</v>
      </c>
      <c r="B1423" s="2" t="s">
        <v>5144</v>
      </c>
      <c r="C1423" s="1" t="s">
        <v>7020</v>
      </c>
      <c r="D1423" s="3" t="s">
        <v>2701</v>
      </c>
      <c r="E1423" s="4">
        <v>41750</v>
      </c>
      <c r="F1423" s="3" t="s">
        <v>15</v>
      </c>
      <c r="G1423" s="4">
        <v>41750</v>
      </c>
      <c r="H1423" s="3" t="s">
        <v>40</v>
      </c>
      <c r="I1423" s="2" t="s">
        <v>13</v>
      </c>
      <c r="J1423" s="2" t="s">
        <v>12</v>
      </c>
      <c r="K1423" s="2" t="s">
        <v>268</v>
      </c>
      <c r="L1423" s="19">
        <v>41751.320173611108</v>
      </c>
      <c r="M1423" s="2" t="s">
        <v>5151</v>
      </c>
      <c r="N1423" s="2"/>
      <c r="O1423" s="2"/>
      <c r="P1423" s="2" t="s">
        <v>5151</v>
      </c>
    </row>
    <row r="1424" spans="1:16" ht="120">
      <c r="A1424" s="14">
        <v>3794</v>
      </c>
      <c r="B1424" s="2" t="s">
        <v>7021</v>
      </c>
      <c r="C1424" s="1" t="s">
        <v>7022</v>
      </c>
      <c r="D1424" s="3" t="s">
        <v>2568</v>
      </c>
      <c r="E1424" s="4">
        <v>41746</v>
      </c>
      <c r="F1424" s="3" t="s">
        <v>15</v>
      </c>
      <c r="G1424" s="4">
        <v>41750</v>
      </c>
      <c r="H1424" s="3" t="s">
        <v>16</v>
      </c>
      <c r="I1424" s="2" t="s">
        <v>13</v>
      </c>
      <c r="J1424" s="2" t="s">
        <v>12</v>
      </c>
      <c r="K1424" s="2" t="s">
        <v>268</v>
      </c>
      <c r="L1424" s="19">
        <v>41753.607129629629</v>
      </c>
      <c r="M1424" s="2" t="s">
        <v>5151</v>
      </c>
      <c r="N1424" s="2"/>
      <c r="O1424" s="2"/>
      <c r="P1424" s="2" t="s">
        <v>5151</v>
      </c>
    </row>
    <row r="1425" spans="1:16" ht="45">
      <c r="A1425" s="14">
        <v>3793</v>
      </c>
      <c r="B1425" s="2" t="s">
        <v>7023</v>
      </c>
      <c r="C1425" s="1" t="s">
        <v>7024</v>
      </c>
      <c r="D1425" s="3" t="s">
        <v>586</v>
      </c>
      <c r="E1425" s="4">
        <v>41750</v>
      </c>
      <c r="F1425" s="3" t="s">
        <v>15</v>
      </c>
      <c r="G1425" s="4">
        <v>41750</v>
      </c>
      <c r="H1425" s="3" t="s">
        <v>54</v>
      </c>
      <c r="I1425" s="2" t="s">
        <v>13</v>
      </c>
      <c r="J1425" s="2" t="s">
        <v>12</v>
      </c>
      <c r="K1425" s="2" t="s">
        <v>268</v>
      </c>
      <c r="L1425" s="19">
        <v>41751.320335648146</v>
      </c>
      <c r="M1425" s="2" t="s">
        <v>5151</v>
      </c>
      <c r="N1425" s="2"/>
      <c r="O1425" s="2"/>
      <c r="P1425" s="2" t="s">
        <v>5151</v>
      </c>
    </row>
    <row r="1426" spans="1:16">
      <c r="A1426" s="14">
        <v>3792</v>
      </c>
      <c r="B1426" s="2" t="s">
        <v>7025</v>
      </c>
      <c r="C1426" s="1" t="s">
        <v>7026</v>
      </c>
      <c r="D1426" s="3" t="s">
        <v>26</v>
      </c>
      <c r="E1426" s="4">
        <v>41750</v>
      </c>
      <c r="F1426" s="3" t="s">
        <v>15</v>
      </c>
      <c r="G1426" s="4">
        <v>41750</v>
      </c>
      <c r="H1426" s="3" t="s">
        <v>40</v>
      </c>
      <c r="I1426" s="2" t="s">
        <v>13</v>
      </c>
      <c r="J1426" s="2" t="s">
        <v>12</v>
      </c>
      <c r="K1426" s="2" t="s">
        <v>268</v>
      </c>
      <c r="L1426" s="19">
        <v>41750.369571759256</v>
      </c>
      <c r="M1426" s="2" t="s">
        <v>5154</v>
      </c>
      <c r="N1426" s="2"/>
      <c r="O1426" s="2"/>
      <c r="P1426" s="2" t="s">
        <v>5151</v>
      </c>
    </row>
    <row r="1427" spans="1:16" ht="30">
      <c r="A1427" s="14">
        <v>3791</v>
      </c>
      <c r="B1427" s="2" t="s">
        <v>7027</v>
      </c>
      <c r="C1427" s="1" t="s">
        <v>7028</v>
      </c>
      <c r="D1427" s="3" t="s">
        <v>9017</v>
      </c>
      <c r="E1427" s="4">
        <v>41750</v>
      </c>
      <c r="F1427" s="3" t="s">
        <v>15</v>
      </c>
      <c r="G1427" s="4">
        <v>41750</v>
      </c>
      <c r="H1427" s="3" t="s">
        <v>51</v>
      </c>
      <c r="I1427" s="2" t="s">
        <v>13</v>
      </c>
      <c r="J1427" s="2" t="s">
        <v>12</v>
      </c>
      <c r="K1427" s="2" t="s">
        <v>268</v>
      </c>
      <c r="L1427" s="19">
        <v>41751.320462962962</v>
      </c>
      <c r="M1427" s="2" t="s">
        <v>5154</v>
      </c>
      <c r="N1427" s="2"/>
      <c r="O1427" s="2"/>
      <c r="P1427" s="2" t="s">
        <v>5151</v>
      </c>
    </row>
    <row r="1428" spans="1:16">
      <c r="A1428" s="14">
        <v>3790</v>
      </c>
      <c r="B1428" s="2" t="s">
        <v>7029</v>
      </c>
      <c r="C1428" s="1" t="s">
        <v>7029</v>
      </c>
      <c r="D1428" s="3" t="s">
        <v>1054</v>
      </c>
      <c r="E1428" s="4">
        <v>41747</v>
      </c>
      <c r="F1428" s="3" t="s">
        <v>15</v>
      </c>
      <c r="G1428" s="4">
        <v>41747</v>
      </c>
      <c r="H1428" s="3" t="s">
        <v>6735</v>
      </c>
      <c r="I1428" s="2" t="s">
        <v>13</v>
      </c>
      <c r="J1428" s="2" t="s">
        <v>12</v>
      </c>
      <c r="K1428" s="2" t="s">
        <v>277</v>
      </c>
      <c r="L1428" s="19">
        <v>41750.330196759256</v>
      </c>
      <c r="M1428" s="2" t="s">
        <v>5154</v>
      </c>
      <c r="N1428" s="2"/>
      <c r="O1428" s="2"/>
      <c r="P1428" s="2" t="s">
        <v>5154</v>
      </c>
    </row>
    <row r="1429" spans="1:16" ht="45">
      <c r="A1429" s="14">
        <v>3789</v>
      </c>
      <c r="B1429" s="2" t="s">
        <v>7030</v>
      </c>
      <c r="C1429" s="1" t="s">
        <v>7031</v>
      </c>
      <c r="D1429" s="3" t="s">
        <v>84</v>
      </c>
      <c r="E1429" s="4">
        <v>41746</v>
      </c>
      <c r="F1429" s="3" t="s">
        <v>15</v>
      </c>
      <c r="G1429" s="4">
        <v>41746</v>
      </c>
      <c r="H1429" s="3" t="s">
        <v>40</v>
      </c>
      <c r="I1429" s="2" t="s">
        <v>13</v>
      </c>
      <c r="J1429" s="2" t="s">
        <v>12</v>
      </c>
      <c r="K1429" s="2" t="s">
        <v>268</v>
      </c>
      <c r="L1429" s="19">
        <v>41751.320659722223</v>
      </c>
      <c r="M1429" s="2" t="s">
        <v>5154</v>
      </c>
      <c r="N1429" s="2"/>
      <c r="O1429" s="2"/>
      <c r="P1429" s="2" t="s">
        <v>5151</v>
      </c>
    </row>
    <row r="1430" spans="1:16" ht="75">
      <c r="A1430" s="14">
        <v>3788</v>
      </c>
      <c r="B1430" s="2" t="s">
        <v>7032</v>
      </c>
      <c r="C1430" s="1" t="s">
        <v>7033</v>
      </c>
      <c r="D1430" s="3" t="s">
        <v>84</v>
      </c>
      <c r="E1430" s="4">
        <v>41746</v>
      </c>
      <c r="F1430" s="3" t="s">
        <v>15</v>
      </c>
      <c r="G1430" s="4">
        <v>41746</v>
      </c>
      <c r="H1430" s="3" t="s">
        <v>40</v>
      </c>
      <c r="I1430" s="2" t="s">
        <v>13</v>
      </c>
      <c r="J1430" s="2" t="s">
        <v>12</v>
      </c>
      <c r="K1430" s="2" t="s">
        <v>268</v>
      </c>
      <c r="L1430" s="19">
        <v>41751.320821759262</v>
      </c>
      <c r="M1430" s="2" t="s">
        <v>5151</v>
      </c>
      <c r="N1430" s="2"/>
      <c r="O1430" s="2"/>
      <c r="P1430" s="2" t="s">
        <v>5151</v>
      </c>
    </row>
    <row r="1431" spans="1:16" ht="30">
      <c r="A1431" s="14">
        <v>3787</v>
      </c>
      <c r="B1431" s="2" t="s">
        <v>7034</v>
      </c>
      <c r="C1431" s="1" t="s">
        <v>7035</v>
      </c>
      <c r="D1431" s="3" t="s">
        <v>4353</v>
      </c>
      <c r="E1431" s="4">
        <v>41746</v>
      </c>
      <c r="F1431" s="3" t="s">
        <v>15</v>
      </c>
      <c r="G1431" s="4">
        <v>41746</v>
      </c>
      <c r="H1431" s="3" t="s">
        <v>43</v>
      </c>
      <c r="I1431" s="2" t="s">
        <v>13</v>
      </c>
      <c r="J1431" s="2" t="s">
        <v>12</v>
      </c>
      <c r="K1431" s="2" t="s">
        <v>268</v>
      </c>
      <c r="L1431" s="19">
        <v>41746.640659722223</v>
      </c>
      <c r="M1431" s="2" t="s">
        <v>5154</v>
      </c>
      <c r="N1431" s="2"/>
      <c r="O1431" s="2"/>
      <c r="P1431" s="2" t="s">
        <v>5151</v>
      </c>
    </row>
    <row r="1432" spans="1:16" ht="75">
      <c r="A1432" s="14">
        <v>3786</v>
      </c>
      <c r="B1432" s="2" t="s">
        <v>7036</v>
      </c>
      <c r="C1432" s="1" t="s">
        <v>7038</v>
      </c>
      <c r="D1432" s="3" t="s">
        <v>7037</v>
      </c>
      <c r="E1432" s="4">
        <v>41746</v>
      </c>
      <c r="F1432" s="3" t="s">
        <v>15</v>
      </c>
      <c r="G1432" s="4">
        <v>41746</v>
      </c>
      <c r="H1432" s="3" t="s">
        <v>54</v>
      </c>
      <c r="I1432" s="2" t="s">
        <v>13</v>
      </c>
      <c r="J1432" s="2" t="s">
        <v>12</v>
      </c>
      <c r="K1432" s="2" t="s">
        <v>268</v>
      </c>
      <c r="L1432" s="19">
        <v>41746.637870370374</v>
      </c>
      <c r="M1432" s="2" t="s">
        <v>5151</v>
      </c>
      <c r="N1432" s="2"/>
      <c r="O1432" s="2"/>
      <c r="P1432" s="2" t="s">
        <v>5151</v>
      </c>
    </row>
    <row r="1433" spans="1:16" ht="60">
      <c r="A1433" s="14">
        <v>3785</v>
      </c>
      <c r="B1433" s="2" t="s">
        <v>7039</v>
      </c>
      <c r="C1433" s="1" t="s">
        <v>7040</v>
      </c>
      <c r="D1433" s="3" t="s">
        <v>84</v>
      </c>
      <c r="E1433" s="4">
        <v>41746</v>
      </c>
      <c r="F1433" s="3" t="s">
        <v>15</v>
      </c>
      <c r="G1433" s="4">
        <v>41750</v>
      </c>
      <c r="H1433" s="3" t="s">
        <v>40</v>
      </c>
      <c r="I1433" s="2" t="s">
        <v>13</v>
      </c>
      <c r="J1433" s="2" t="s">
        <v>12</v>
      </c>
      <c r="K1433" s="2" t="s">
        <v>268</v>
      </c>
      <c r="L1433" s="19">
        <v>41751.321018518516</v>
      </c>
      <c r="M1433" s="2" t="s">
        <v>5154</v>
      </c>
      <c r="N1433" s="2"/>
      <c r="O1433" s="2"/>
      <c r="P1433" s="2" t="s">
        <v>5151</v>
      </c>
    </row>
    <row r="1434" spans="1:16" ht="60">
      <c r="A1434" s="14">
        <v>3784</v>
      </c>
      <c r="B1434" s="2" t="s">
        <v>2913</v>
      </c>
      <c r="C1434" s="1" t="s">
        <v>7041</v>
      </c>
      <c r="D1434" s="3" t="s">
        <v>1763</v>
      </c>
      <c r="E1434" s="4">
        <v>41746</v>
      </c>
      <c r="F1434" s="3" t="s">
        <v>15</v>
      </c>
      <c r="G1434" s="4">
        <v>41746</v>
      </c>
      <c r="H1434" s="3" t="s">
        <v>29</v>
      </c>
      <c r="I1434" s="2" t="s">
        <v>13</v>
      </c>
      <c r="J1434" s="2" t="s">
        <v>12</v>
      </c>
      <c r="K1434" s="2" t="s">
        <v>268</v>
      </c>
      <c r="L1434" s="19">
        <v>41746.476840277777</v>
      </c>
      <c r="M1434" s="2" t="s">
        <v>5154</v>
      </c>
      <c r="N1434" s="2"/>
      <c r="O1434" s="2"/>
      <c r="P1434" s="2" t="s">
        <v>5151</v>
      </c>
    </row>
    <row r="1435" spans="1:16">
      <c r="A1435" s="14">
        <v>3783</v>
      </c>
      <c r="B1435" s="2" t="s">
        <v>7042</v>
      </c>
      <c r="C1435" s="1" t="s">
        <v>5801</v>
      </c>
      <c r="D1435" s="3" t="s">
        <v>1054</v>
      </c>
      <c r="E1435" s="4">
        <v>41746</v>
      </c>
      <c r="F1435" s="3" t="s">
        <v>15</v>
      </c>
      <c r="G1435" s="4">
        <v>41746</v>
      </c>
      <c r="H1435" s="3" t="s">
        <v>6735</v>
      </c>
      <c r="I1435" s="2" t="s">
        <v>13</v>
      </c>
      <c r="J1435" s="2" t="s">
        <v>12</v>
      </c>
      <c r="K1435" s="2" t="s">
        <v>268</v>
      </c>
      <c r="L1435" s="19">
        <v>41746.476481481484</v>
      </c>
      <c r="M1435" s="2" t="s">
        <v>5151</v>
      </c>
      <c r="N1435" s="2"/>
      <c r="O1435" s="2"/>
      <c r="P1435" s="2" t="s">
        <v>5154</v>
      </c>
    </row>
    <row r="1436" spans="1:16" ht="45">
      <c r="A1436" s="14">
        <v>3782</v>
      </c>
      <c r="B1436" s="2" t="s">
        <v>5970</v>
      </c>
      <c r="C1436" s="1" t="s">
        <v>7044</v>
      </c>
      <c r="D1436" s="3" t="s">
        <v>7043</v>
      </c>
      <c r="E1436" s="4">
        <v>41746</v>
      </c>
      <c r="F1436" s="3" t="s">
        <v>15</v>
      </c>
      <c r="G1436" s="4">
        <v>41746</v>
      </c>
      <c r="H1436" s="3" t="s">
        <v>6735</v>
      </c>
      <c r="I1436" s="2" t="s">
        <v>13</v>
      </c>
      <c r="J1436" s="2" t="s">
        <v>12</v>
      </c>
      <c r="K1436" s="2" t="s">
        <v>268</v>
      </c>
      <c r="L1436" s="19">
        <v>41746.458495370367</v>
      </c>
      <c r="M1436" s="2" t="s">
        <v>5154</v>
      </c>
      <c r="N1436" s="2"/>
      <c r="O1436" s="2"/>
      <c r="P1436" s="2" t="s">
        <v>5151</v>
      </c>
    </row>
    <row r="1437" spans="1:16" ht="45">
      <c r="A1437" s="14">
        <v>3781</v>
      </c>
      <c r="B1437" s="2" t="s">
        <v>7045</v>
      </c>
      <c r="C1437" s="1" t="s">
        <v>7046</v>
      </c>
      <c r="D1437" s="3" t="s">
        <v>2701</v>
      </c>
      <c r="E1437" s="4">
        <v>41746</v>
      </c>
      <c r="F1437" s="3" t="s">
        <v>15</v>
      </c>
      <c r="G1437" s="4">
        <v>41746</v>
      </c>
      <c r="H1437" s="3" t="s">
        <v>40</v>
      </c>
      <c r="I1437" s="2" t="s">
        <v>13</v>
      </c>
      <c r="J1437" s="2" t="s">
        <v>12</v>
      </c>
      <c r="K1437" s="2" t="s">
        <v>268</v>
      </c>
      <c r="L1437" s="19">
        <v>41746.439965277779</v>
      </c>
      <c r="M1437" s="2" t="s">
        <v>5154</v>
      </c>
      <c r="N1437" s="2"/>
      <c r="O1437" s="2"/>
      <c r="P1437" s="2" t="s">
        <v>5151</v>
      </c>
    </row>
    <row r="1438" spans="1:16">
      <c r="A1438" s="14">
        <v>3780</v>
      </c>
      <c r="B1438" s="2" t="s">
        <v>7047</v>
      </c>
      <c r="C1438" s="1" t="s">
        <v>7048</v>
      </c>
      <c r="D1438" s="3" t="s">
        <v>9017</v>
      </c>
      <c r="E1438" s="4">
        <v>41746</v>
      </c>
      <c r="F1438" s="3" t="s">
        <v>15</v>
      </c>
      <c r="G1438" s="4">
        <v>41746</v>
      </c>
      <c r="H1438" s="3" t="s">
        <v>51</v>
      </c>
      <c r="I1438" s="2" t="s">
        <v>13</v>
      </c>
      <c r="J1438" s="2" t="s">
        <v>12</v>
      </c>
      <c r="K1438" s="2" t="s">
        <v>268</v>
      </c>
      <c r="L1438" s="19">
        <v>41746.436840277776</v>
      </c>
      <c r="M1438" s="2" t="s">
        <v>5154</v>
      </c>
      <c r="N1438" s="2"/>
      <c r="O1438" s="2"/>
      <c r="P1438" s="2" t="s">
        <v>5151</v>
      </c>
    </row>
    <row r="1439" spans="1:16" ht="45">
      <c r="A1439" s="14">
        <v>3779</v>
      </c>
      <c r="B1439" s="2" t="s">
        <v>3456</v>
      </c>
      <c r="C1439" s="1" t="s">
        <v>7049</v>
      </c>
      <c r="D1439" s="3" t="s">
        <v>6104</v>
      </c>
      <c r="E1439" s="4">
        <v>41746</v>
      </c>
      <c r="F1439" s="3" t="s">
        <v>15</v>
      </c>
      <c r="G1439" s="4">
        <v>41746</v>
      </c>
      <c r="H1439" s="3" t="s">
        <v>6735</v>
      </c>
      <c r="I1439" s="2" t="s">
        <v>13</v>
      </c>
      <c r="J1439" s="2" t="s">
        <v>12</v>
      </c>
      <c r="K1439" s="2" t="s">
        <v>268</v>
      </c>
      <c r="L1439" s="19">
        <v>41746.43304398148</v>
      </c>
      <c r="M1439" s="2" t="s">
        <v>5151</v>
      </c>
      <c r="N1439" s="2"/>
      <c r="O1439" s="2"/>
      <c r="P1439" s="2" t="s">
        <v>5151</v>
      </c>
    </row>
    <row r="1440" spans="1:16" ht="45">
      <c r="A1440" s="14">
        <v>3778</v>
      </c>
      <c r="B1440" s="2" t="s">
        <v>5970</v>
      </c>
      <c r="C1440" s="1" t="s">
        <v>7050</v>
      </c>
      <c r="D1440" s="3" t="s">
        <v>1797</v>
      </c>
      <c r="E1440" s="4">
        <v>41746</v>
      </c>
      <c r="F1440" s="3" t="s">
        <v>15</v>
      </c>
      <c r="G1440" s="4">
        <v>41746</v>
      </c>
      <c r="H1440" s="3" t="s">
        <v>6735</v>
      </c>
      <c r="I1440" s="2" t="s">
        <v>13</v>
      </c>
      <c r="J1440" s="2" t="s">
        <v>12</v>
      </c>
      <c r="K1440" s="2" t="s">
        <v>268</v>
      </c>
      <c r="L1440" s="19">
        <v>41746.431018518517</v>
      </c>
      <c r="M1440" s="2" t="s">
        <v>5154</v>
      </c>
      <c r="N1440" s="2"/>
      <c r="O1440" s="2"/>
      <c r="P1440" s="2" t="s">
        <v>5151</v>
      </c>
    </row>
    <row r="1441" spans="1:16" ht="45">
      <c r="A1441" s="14">
        <v>3777</v>
      </c>
      <c r="B1441" s="2" t="s">
        <v>7051</v>
      </c>
      <c r="C1441" s="1" t="s">
        <v>7052</v>
      </c>
      <c r="D1441" s="3" t="s">
        <v>746</v>
      </c>
      <c r="E1441" s="4">
        <v>41746</v>
      </c>
      <c r="F1441" s="3" t="s">
        <v>15</v>
      </c>
      <c r="G1441" s="4">
        <v>41746</v>
      </c>
      <c r="H1441" s="3" t="s">
        <v>6735</v>
      </c>
      <c r="I1441" s="2" t="s">
        <v>13</v>
      </c>
      <c r="J1441" s="2" t="s">
        <v>12</v>
      </c>
      <c r="K1441" s="2" t="s">
        <v>268</v>
      </c>
      <c r="L1441" s="19">
        <v>41746.382731481484</v>
      </c>
      <c r="M1441" s="2" t="s">
        <v>5151</v>
      </c>
      <c r="N1441" s="2"/>
      <c r="O1441" s="2"/>
      <c r="P1441" s="2" t="s">
        <v>5151</v>
      </c>
    </row>
    <row r="1442" spans="1:16" ht="60">
      <c r="A1442" s="14">
        <v>3776</v>
      </c>
      <c r="B1442" s="2" t="s">
        <v>7053</v>
      </c>
      <c r="C1442" s="1" t="s">
        <v>7054</v>
      </c>
      <c r="D1442" s="3" t="s">
        <v>5659</v>
      </c>
      <c r="E1442" s="4">
        <v>41746</v>
      </c>
      <c r="F1442" s="3" t="s">
        <v>15</v>
      </c>
      <c r="G1442" s="4">
        <v>41746</v>
      </c>
      <c r="H1442" s="3" t="s">
        <v>54</v>
      </c>
      <c r="I1442" s="2" t="s">
        <v>13</v>
      </c>
      <c r="J1442" s="2" t="s">
        <v>12</v>
      </c>
      <c r="K1442" s="2" t="s">
        <v>268</v>
      </c>
      <c r="L1442" s="19">
        <v>41746.379525462966</v>
      </c>
      <c r="M1442" s="2" t="s">
        <v>5151</v>
      </c>
      <c r="N1442" s="2"/>
      <c r="O1442" s="2"/>
      <c r="P1442" s="2" t="s">
        <v>5151</v>
      </c>
    </row>
    <row r="1443" spans="1:16" ht="45">
      <c r="A1443" s="14">
        <v>3775</v>
      </c>
      <c r="B1443" s="2" t="s">
        <v>7055</v>
      </c>
      <c r="C1443" s="1" t="s">
        <v>7056</v>
      </c>
      <c r="D1443" s="3" t="s">
        <v>5061</v>
      </c>
      <c r="E1443" s="4">
        <v>41746</v>
      </c>
      <c r="F1443" s="3" t="s">
        <v>15</v>
      </c>
      <c r="G1443" s="4">
        <v>41746</v>
      </c>
      <c r="H1443" s="3" t="s">
        <v>40</v>
      </c>
      <c r="I1443" s="2" t="s">
        <v>13</v>
      </c>
      <c r="J1443" s="2" t="s">
        <v>12</v>
      </c>
      <c r="K1443" s="2" t="s">
        <v>268</v>
      </c>
      <c r="L1443" s="19">
        <v>41751.321168981478</v>
      </c>
      <c r="M1443" s="2" t="s">
        <v>5154</v>
      </c>
      <c r="N1443" s="2"/>
      <c r="O1443" s="2"/>
      <c r="P1443" s="2" t="s">
        <v>5151</v>
      </c>
    </row>
    <row r="1444" spans="1:16" ht="45">
      <c r="A1444" s="14">
        <v>3774</v>
      </c>
      <c r="B1444" s="2" t="s">
        <v>302</v>
      </c>
      <c r="C1444" s="1" t="s">
        <v>7058</v>
      </c>
      <c r="D1444" s="3" t="s">
        <v>7057</v>
      </c>
      <c r="E1444" s="4">
        <v>41746</v>
      </c>
      <c r="F1444" s="3" t="s">
        <v>15</v>
      </c>
      <c r="G1444" s="4">
        <v>41746</v>
      </c>
      <c r="H1444" s="3" t="s">
        <v>40</v>
      </c>
      <c r="I1444" s="2" t="s">
        <v>13</v>
      </c>
      <c r="J1444" s="2" t="s">
        <v>12</v>
      </c>
      <c r="K1444" s="2" t="s">
        <v>268</v>
      </c>
      <c r="L1444" s="19">
        <v>41746.334652777776</v>
      </c>
      <c r="M1444" s="2" t="s">
        <v>5154</v>
      </c>
      <c r="N1444" s="2"/>
      <c r="O1444" s="2"/>
      <c r="P1444" s="2" t="s">
        <v>5151</v>
      </c>
    </row>
    <row r="1445" spans="1:16" ht="60">
      <c r="A1445" s="14">
        <v>3773</v>
      </c>
      <c r="B1445" s="2" t="s">
        <v>7059</v>
      </c>
      <c r="C1445" s="1" t="s">
        <v>7060</v>
      </c>
      <c r="D1445" s="3" t="s">
        <v>355</v>
      </c>
      <c r="E1445" s="4">
        <v>41746</v>
      </c>
      <c r="F1445" s="3" t="s">
        <v>15</v>
      </c>
      <c r="G1445" s="4">
        <v>41746</v>
      </c>
      <c r="H1445" s="3" t="s">
        <v>213</v>
      </c>
      <c r="I1445" s="2" t="s">
        <v>13</v>
      </c>
      <c r="J1445" s="2" t="s">
        <v>12</v>
      </c>
      <c r="K1445" s="2" t="s">
        <v>268</v>
      </c>
      <c r="L1445" s="19">
        <v>41746.326307870368</v>
      </c>
      <c r="M1445" s="2" t="s">
        <v>5154</v>
      </c>
      <c r="N1445" s="2"/>
      <c r="O1445" s="2"/>
      <c r="P1445" s="2" t="s">
        <v>5151</v>
      </c>
    </row>
    <row r="1446" spans="1:16" ht="30">
      <c r="A1446" s="14">
        <v>3772</v>
      </c>
      <c r="B1446" s="2" t="s">
        <v>4198</v>
      </c>
      <c r="C1446" s="1" t="s">
        <v>4697</v>
      </c>
      <c r="D1446" s="3" t="s">
        <v>411</v>
      </c>
      <c r="E1446" s="4">
        <v>41745</v>
      </c>
      <c r="F1446" s="3" t="s">
        <v>15</v>
      </c>
      <c r="G1446" s="4">
        <v>41745</v>
      </c>
      <c r="H1446" s="3" t="s">
        <v>6735</v>
      </c>
      <c r="I1446" s="2" t="s">
        <v>13</v>
      </c>
      <c r="J1446" s="2" t="s">
        <v>12</v>
      </c>
      <c r="K1446" s="2" t="s">
        <v>268</v>
      </c>
      <c r="L1446" s="19">
        <v>41745.764386574076</v>
      </c>
      <c r="M1446" s="2" t="s">
        <v>5151</v>
      </c>
      <c r="N1446" s="2"/>
      <c r="O1446" s="2"/>
      <c r="P1446" s="2" t="s">
        <v>5151</v>
      </c>
    </row>
    <row r="1447" spans="1:16">
      <c r="A1447" s="14">
        <v>3771</v>
      </c>
      <c r="B1447" s="2" t="s">
        <v>7061</v>
      </c>
      <c r="C1447" s="1" t="s">
        <v>7062</v>
      </c>
      <c r="D1447" s="3" t="s">
        <v>169</v>
      </c>
      <c r="E1447" s="4">
        <v>41745</v>
      </c>
      <c r="F1447" s="3" t="s">
        <v>15</v>
      </c>
      <c r="G1447" s="4">
        <v>41745</v>
      </c>
      <c r="H1447" s="3" t="s">
        <v>40</v>
      </c>
      <c r="I1447" s="2" t="s">
        <v>13</v>
      </c>
      <c r="J1447" s="2" t="s">
        <v>12</v>
      </c>
      <c r="K1447" s="2" t="s">
        <v>268</v>
      </c>
      <c r="L1447" s="19">
        <v>41745.757951388892</v>
      </c>
      <c r="M1447" s="2" t="s">
        <v>5151</v>
      </c>
      <c r="N1447" s="2"/>
      <c r="O1447" s="2"/>
      <c r="P1447" s="2" t="s">
        <v>5151</v>
      </c>
    </row>
    <row r="1448" spans="1:16" ht="60">
      <c r="A1448" s="14">
        <v>3770</v>
      </c>
      <c r="B1448" s="2" t="s">
        <v>7063</v>
      </c>
      <c r="C1448" s="1" t="s">
        <v>7064</v>
      </c>
      <c r="D1448" s="3" t="s">
        <v>1263</v>
      </c>
      <c r="E1448" s="4">
        <v>41745</v>
      </c>
      <c r="F1448" s="3" t="s">
        <v>15</v>
      </c>
      <c r="G1448" s="4">
        <v>41745</v>
      </c>
      <c r="H1448" s="3" t="s">
        <v>29</v>
      </c>
      <c r="I1448" s="2" t="s">
        <v>13</v>
      </c>
      <c r="J1448" s="2" t="s">
        <v>12</v>
      </c>
      <c r="K1448" s="2" t="s">
        <v>268</v>
      </c>
      <c r="L1448" s="19">
        <v>41746.348530092589</v>
      </c>
      <c r="M1448" s="2" t="s">
        <v>5154</v>
      </c>
      <c r="N1448" s="2"/>
      <c r="O1448" s="2"/>
      <c r="P1448" s="2" t="s">
        <v>5151</v>
      </c>
    </row>
    <row r="1449" spans="1:16">
      <c r="A1449" s="14">
        <v>3769</v>
      </c>
      <c r="B1449" s="2" t="s">
        <v>2458</v>
      </c>
      <c r="C1449" s="1" t="s">
        <v>7065</v>
      </c>
      <c r="D1449" s="3" t="s">
        <v>1054</v>
      </c>
      <c r="E1449" s="4">
        <v>41745</v>
      </c>
      <c r="F1449" s="3" t="s">
        <v>15</v>
      </c>
      <c r="G1449" s="4">
        <v>41745</v>
      </c>
      <c r="H1449" s="3" t="s">
        <v>6735</v>
      </c>
      <c r="I1449" s="2" t="s">
        <v>13</v>
      </c>
      <c r="J1449" s="2" t="s">
        <v>12</v>
      </c>
      <c r="K1449" s="2" t="s">
        <v>268</v>
      </c>
      <c r="L1449" s="19">
        <v>41745.752592592595</v>
      </c>
      <c r="M1449" s="2" t="s">
        <v>5151</v>
      </c>
      <c r="N1449" s="2"/>
      <c r="O1449" s="2"/>
      <c r="P1449" s="2" t="s">
        <v>5151</v>
      </c>
    </row>
    <row r="1450" spans="1:16" ht="30">
      <c r="A1450" s="14">
        <v>3768</v>
      </c>
      <c r="B1450" s="2" t="s">
        <v>7066</v>
      </c>
      <c r="C1450" s="1" t="s">
        <v>7067</v>
      </c>
      <c r="D1450" s="3" t="s">
        <v>1054</v>
      </c>
      <c r="E1450" s="4">
        <v>41745</v>
      </c>
      <c r="F1450" s="3" t="s">
        <v>15</v>
      </c>
      <c r="G1450" s="4">
        <v>41745</v>
      </c>
      <c r="H1450" s="3" t="s">
        <v>6735</v>
      </c>
      <c r="I1450" s="2" t="s">
        <v>13</v>
      </c>
      <c r="J1450" s="2" t="s">
        <v>12</v>
      </c>
      <c r="K1450" s="2" t="s">
        <v>268</v>
      </c>
      <c r="L1450" s="19">
        <v>41745.737615740742</v>
      </c>
      <c r="M1450" s="2" t="s">
        <v>5154</v>
      </c>
      <c r="N1450" s="2"/>
      <c r="O1450" s="2"/>
      <c r="P1450" s="2" t="s">
        <v>5151</v>
      </c>
    </row>
    <row r="1451" spans="1:16" ht="120">
      <c r="A1451" s="14">
        <v>3767</v>
      </c>
      <c r="B1451" s="2" t="s">
        <v>7068</v>
      </c>
      <c r="C1451" s="1" t="s">
        <v>7069</v>
      </c>
      <c r="D1451" s="3" t="s">
        <v>1709</v>
      </c>
      <c r="E1451" s="4">
        <v>41745</v>
      </c>
      <c r="F1451" s="3" t="s">
        <v>15</v>
      </c>
      <c r="G1451" s="4">
        <v>41745</v>
      </c>
      <c r="H1451" s="3" t="s">
        <v>40</v>
      </c>
      <c r="I1451" s="2" t="s">
        <v>13</v>
      </c>
      <c r="J1451" s="2" t="s">
        <v>12</v>
      </c>
      <c r="K1451" s="2" t="s">
        <v>268</v>
      </c>
      <c r="L1451" s="19">
        <v>41746.348668981482</v>
      </c>
      <c r="M1451" s="2" t="s">
        <v>5154</v>
      </c>
      <c r="N1451" s="2"/>
      <c r="O1451" s="2"/>
      <c r="P1451" s="2" t="s">
        <v>5154</v>
      </c>
    </row>
    <row r="1452" spans="1:16" ht="45">
      <c r="A1452" s="14">
        <v>3766</v>
      </c>
      <c r="B1452" s="2" t="s">
        <v>7070</v>
      </c>
      <c r="C1452" s="1" t="s">
        <v>7071</v>
      </c>
      <c r="D1452" s="3" t="s">
        <v>700</v>
      </c>
      <c r="E1452" s="4">
        <v>41745</v>
      </c>
      <c r="F1452" s="3" t="s">
        <v>15</v>
      </c>
      <c r="G1452" s="4">
        <v>41745</v>
      </c>
      <c r="H1452" s="3" t="s">
        <v>6735</v>
      </c>
      <c r="I1452" s="2" t="s">
        <v>13</v>
      </c>
      <c r="J1452" s="2" t="s">
        <v>12</v>
      </c>
      <c r="K1452" s="2" t="s">
        <v>268</v>
      </c>
      <c r="L1452" s="19">
        <v>41746.34878472222</v>
      </c>
      <c r="M1452" s="2" t="s">
        <v>5154</v>
      </c>
      <c r="N1452" s="2"/>
      <c r="O1452" s="2"/>
      <c r="P1452" s="2" t="s">
        <v>5151</v>
      </c>
    </row>
    <row r="1453" spans="1:16" ht="45">
      <c r="A1453" s="14">
        <v>3765</v>
      </c>
      <c r="B1453" s="2" t="s">
        <v>7072</v>
      </c>
      <c r="C1453" s="1" t="s">
        <v>7073</v>
      </c>
      <c r="D1453" s="3" t="s">
        <v>424</v>
      </c>
      <c r="E1453" s="4">
        <v>41745</v>
      </c>
      <c r="F1453" s="3" t="s">
        <v>15</v>
      </c>
      <c r="G1453" s="4">
        <v>41745</v>
      </c>
      <c r="H1453" s="3" t="s">
        <v>6735</v>
      </c>
      <c r="I1453" s="2" t="s">
        <v>13</v>
      </c>
      <c r="J1453" s="2" t="s">
        <v>12</v>
      </c>
      <c r="K1453" s="2" t="s">
        <v>268</v>
      </c>
      <c r="L1453" s="19">
        <v>41745.694120370368</v>
      </c>
      <c r="M1453" s="2" t="s">
        <v>5151</v>
      </c>
      <c r="N1453" s="2"/>
      <c r="O1453" s="2"/>
      <c r="P1453" s="2" t="s">
        <v>5151</v>
      </c>
    </row>
    <row r="1454" spans="1:16" ht="60">
      <c r="A1454" s="14">
        <v>3764</v>
      </c>
      <c r="B1454" s="2" t="s">
        <v>5429</v>
      </c>
      <c r="C1454" s="1" t="s">
        <v>7074</v>
      </c>
      <c r="D1454" s="3" t="s">
        <v>3849</v>
      </c>
      <c r="E1454" s="4">
        <v>41745</v>
      </c>
      <c r="F1454" s="3" t="s">
        <v>15</v>
      </c>
      <c r="G1454" s="4">
        <v>41745</v>
      </c>
      <c r="H1454" s="3" t="s">
        <v>16</v>
      </c>
      <c r="I1454" s="2" t="s">
        <v>13</v>
      </c>
      <c r="J1454" s="2" t="s">
        <v>12</v>
      </c>
      <c r="K1454" s="2" t="s">
        <v>268</v>
      </c>
      <c r="L1454" s="19">
        <v>41745.69059027778</v>
      </c>
      <c r="M1454" s="2" t="s">
        <v>5151</v>
      </c>
      <c r="N1454" s="2"/>
      <c r="O1454" s="2"/>
      <c r="P1454" s="2" t="s">
        <v>5151</v>
      </c>
    </row>
    <row r="1455" spans="1:16" ht="30">
      <c r="A1455" s="14">
        <v>3763</v>
      </c>
      <c r="B1455" s="2" t="s">
        <v>7075</v>
      </c>
      <c r="C1455" s="1" t="s">
        <v>7076</v>
      </c>
      <c r="D1455" s="3" t="s">
        <v>488</v>
      </c>
      <c r="E1455" s="4">
        <v>41745</v>
      </c>
      <c r="F1455" s="3" t="s">
        <v>15</v>
      </c>
      <c r="G1455" s="4">
        <v>41745</v>
      </c>
      <c r="H1455" s="3" t="s">
        <v>54</v>
      </c>
      <c r="I1455" s="2" t="s">
        <v>13</v>
      </c>
      <c r="J1455" s="2" t="s">
        <v>12</v>
      </c>
      <c r="K1455" s="2" t="s">
        <v>268</v>
      </c>
      <c r="L1455" s="19">
        <v>41745.674861111111</v>
      </c>
      <c r="M1455" s="2" t="s">
        <v>5151</v>
      </c>
      <c r="N1455" s="2"/>
      <c r="O1455" s="2"/>
      <c r="P1455" s="2" t="s">
        <v>5151</v>
      </c>
    </row>
    <row r="1456" spans="1:16" ht="45">
      <c r="A1456" s="14">
        <v>3762</v>
      </c>
      <c r="B1456" s="2" t="s">
        <v>7077</v>
      </c>
      <c r="C1456" s="1" t="s">
        <v>7078</v>
      </c>
      <c r="D1456" s="3" t="s">
        <v>1054</v>
      </c>
      <c r="E1456" s="4">
        <v>41745</v>
      </c>
      <c r="F1456" s="3" t="s">
        <v>15</v>
      </c>
      <c r="G1456" s="4">
        <v>41745</v>
      </c>
      <c r="H1456" s="3" t="s">
        <v>6735</v>
      </c>
      <c r="I1456" s="2" t="s">
        <v>13</v>
      </c>
      <c r="J1456" s="2" t="s">
        <v>12</v>
      </c>
      <c r="K1456" s="2" t="s">
        <v>268</v>
      </c>
      <c r="L1456" s="19">
        <v>41745.666828703703</v>
      </c>
      <c r="M1456" s="2" t="s">
        <v>5154</v>
      </c>
      <c r="N1456" s="2"/>
      <c r="O1456" s="2"/>
      <c r="P1456" s="2" t="s">
        <v>5151</v>
      </c>
    </row>
    <row r="1457" spans="1:16" ht="45">
      <c r="A1457" s="14">
        <v>3761</v>
      </c>
      <c r="B1457" s="2" t="s">
        <v>7079</v>
      </c>
      <c r="C1457" s="1" t="s">
        <v>7080</v>
      </c>
      <c r="D1457" s="3" t="s">
        <v>1429</v>
      </c>
      <c r="E1457" s="4">
        <v>41745</v>
      </c>
      <c r="F1457" s="3" t="s">
        <v>15</v>
      </c>
      <c r="G1457" s="4">
        <v>41745</v>
      </c>
      <c r="H1457" s="3" t="s">
        <v>6735</v>
      </c>
      <c r="I1457" s="2" t="s">
        <v>13</v>
      </c>
      <c r="J1457" s="2" t="s">
        <v>12</v>
      </c>
      <c r="K1457" s="2" t="s">
        <v>268</v>
      </c>
      <c r="L1457" s="19">
        <v>41745.643946759257</v>
      </c>
      <c r="M1457" s="2" t="s">
        <v>5154</v>
      </c>
      <c r="N1457" s="2"/>
      <c r="O1457" s="2"/>
      <c r="P1457" s="2" t="s">
        <v>5151</v>
      </c>
    </row>
    <row r="1458" spans="1:16" ht="90">
      <c r="A1458" s="14">
        <v>3760</v>
      </c>
      <c r="B1458" s="2" t="s">
        <v>7081</v>
      </c>
      <c r="C1458" s="1" t="s">
        <v>7082</v>
      </c>
      <c r="D1458" s="3" t="s">
        <v>6104</v>
      </c>
      <c r="E1458" s="4">
        <v>41745</v>
      </c>
      <c r="F1458" s="3" t="s">
        <v>15</v>
      </c>
      <c r="G1458" s="4">
        <v>41745</v>
      </c>
      <c r="H1458" s="3" t="s">
        <v>6735</v>
      </c>
      <c r="I1458" s="2" t="s">
        <v>13</v>
      </c>
      <c r="J1458" s="2" t="s">
        <v>12</v>
      </c>
      <c r="K1458" s="2" t="s">
        <v>268</v>
      </c>
      <c r="L1458" s="19">
        <v>41745.641516203701</v>
      </c>
      <c r="M1458" s="2" t="s">
        <v>5151</v>
      </c>
      <c r="N1458" s="2"/>
      <c r="O1458" s="2"/>
      <c r="P1458" s="2" t="s">
        <v>5151</v>
      </c>
    </row>
    <row r="1459" spans="1:16" ht="45">
      <c r="A1459" s="14">
        <v>3759</v>
      </c>
      <c r="B1459" s="2" t="s">
        <v>717</v>
      </c>
      <c r="C1459" s="1" t="s">
        <v>7083</v>
      </c>
      <c r="D1459" s="3" t="s">
        <v>169</v>
      </c>
      <c r="E1459" s="4">
        <v>41745</v>
      </c>
      <c r="F1459" s="3" t="s">
        <v>15</v>
      </c>
      <c r="G1459" s="4">
        <v>41745</v>
      </c>
      <c r="H1459" s="3" t="s">
        <v>6735</v>
      </c>
      <c r="I1459" s="2" t="s">
        <v>13</v>
      </c>
      <c r="J1459" s="2" t="s">
        <v>12</v>
      </c>
      <c r="K1459" s="2" t="s">
        <v>268</v>
      </c>
      <c r="L1459" s="19">
        <v>41745.636990740742</v>
      </c>
      <c r="M1459" s="2" t="s">
        <v>5154</v>
      </c>
      <c r="N1459" s="2"/>
      <c r="O1459" s="2"/>
      <c r="P1459" s="2" t="s">
        <v>5151</v>
      </c>
    </row>
    <row r="1460" spans="1:16" ht="30">
      <c r="A1460" s="14">
        <v>3758</v>
      </c>
      <c r="B1460" s="2" t="s">
        <v>7084</v>
      </c>
      <c r="C1460" s="1" t="s">
        <v>7085</v>
      </c>
      <c r="D1460" s="3" t="s">
        <v>349</v>
      </c>
      <c r="E1460" s="4">
        <v>41745</v>
      </c>
      <c r="F1460" s="3" t="s">
        <v>15</v>
      </c>
      <c r="G1460" s="4">
        <v>41745</v>
      </c>
      <c r="H1460" s="3" t="s">
        <v>6735</v>
      </c>
      <c r="I1460" s="2" t="s">
        <v>13</v>
      </c>
      <c r="J1460" s="2" t="s">
        <v>12</v>
      </c>
      <c r="K1460" s="2" t="s">
        <v>268</v>
      </c>
      <c r="L1460" s="19">
        <v>41745.634317129632</v>
      </c>
      <c r="M1460" s="2" t="s">
        <v>5151</v>
      </c>
      <c r="N1460" s="2"/>
      <c r="O1460" s="2"/>
      <c r="P1460" s="2" t="s">
        <v>5151</v>
      </c>
    </row>
    <row r="1461" spans="1:16">
      <c r="A1461" s="14">
        <v>3757</v>
      </c>
      <c r="B1461" s="2" t="s">
        <v>7086</v>
      </c>
      <c r="C1461" s="1" t="s">
        <v>7087</v>
      </c>
      <c r="D1461" s="3" t="s">
        <v>586</v>
      </c>
      <c r="E1461" s="4">
        <v>41745</v>
      </c>
      <c r="F1461" s="3" t="s">
        <v>15</v>
      </c>
      <c r="G1461" s="4">
        <v>41745</v>
      </c>
      <c r="H1461" s="3" t="s">
        <v>51</v>
      </c>
      <c r="I1461" s="2" t="s">
        <v>13</v>
      </c>
      <c r="J1461" s="2" t="s">
        <v>12</v>
      </c>
      <c r="K1461" s="2" t="s">
        <v>268</v>
      </c>
      <c r="L1461" s="19">
        <v>41745.628182870372</v>
      </c>
      <c r="M1461" s="2" t="s">
        <v>5154</v>
      </c>
      <c r="N1461" s="2"/>
      <c r="O1461" s="2"/>
      <c r="P1461" s="2" t="s">
        <v>5151</v>
      </c>
    </row>
    <row r="1462" spans="1:16">
      <c r="A1462" s="14">
        <v>3756</v>
      </c>
      <c r="B1462" s="2" t="s">
        <v>717</v>
      </c>
      <c r="C1462" s="1" t="s">
        <v>7088</v>
      </c>
      <c r="D1462" s="3" t="s">
        <v>430</v>
      </c>
      <c r="E1462" s="4">
        <v>41745</v>
      </c>
      <c r="F1462" s="3" t="s">
        <v>15</v>
      </c>
      <c r="G1462" s="4">
        <v>41745</v>
      </c>
      <c r="H1462" s="3" t="s">
        <v>6735</v>
      </c>
      <c r="I1462" s="2" t="s">
        <v>13</v>
      </c>
      <c r="J1462" s="2" t="s">
        <v>12</v>
      </c>
      <c r="K1462" s="2" t="s">
        <v>268</v>
      </c>
      <c r="L1462" s="19">
        <v>41745.507685185185</v>
      </c>
      <c r="M1462" s="2" t="s">
        <v>5154</v>
      </c>
      <c r="N1462" s="2"/>
      <c r="O1462" s="2"/>
      <c r="P1462" s="2" t="s">
        <v>5151</v>
      </c>
    </row>
    <row r="1463" spans="1:16" ht="60">
      <c r="A1463" s="14">
        <v>3755</v>
      </c>
      <c r="B1463" s="2" t="s">
        <v>5985</v>
      </c>
      <c r="C1463" s="1" t="s">
        <v>7089</v>
      </c>
      <c r="D1463" s="3" t="s">
        <v>379</v>
      </c>
      <c r="E1463" s="4">
        <v>41745</v>
      </c>
      <c r="F1463" s="3" t="s">
        <v>15</v>
      </c>
      <c r="G1463" s="4">
        <v>41745</v>
      </c>
      <c r="H1463" s="3" t="s">
        <v>19</v>
      </c>
      <c r="I1463" s="2" t="s">
        <v>13</v>
      </c>
      <c r="J1463" s="2" t="s">
        <v>12</v>
      </c>
      <c r="K1463" s="2" t="s">
        <v>268</v>
      </c>
      <c r="L1463" s="19">
        <v>41746.348877314813</v>
      </c>
      <c r="M1463" s="2" t="s">
        <v>5154</v>
      </c>
      <c r="N1463" s="2"/>
      <c r="O1463" s="2"/>
      <c r="P1463" s="2" t="s">
        <v>5151</v>
      </c>
    </row>
    <row r="1464" spans="1:16" ht="45">
      <c r="A1464" s="14">
        <v>3754</v>
      </c>
      <c r="B1464" s="2" t="s">
        <v>7090</v>
      </c>
      <c r="C1464" s="1" t="s">
        <v>7091</v>
      </c>
      <c r="D1464" s="3" t="s">
        <v>92</v>
      </c>
      <c r="E1464" s="4">
        <v>41745</v>
      </c>
      <c r="F1464" s="3" t="s">
        <v>15</v>
      </c>
      <c r="G1464" s="4">
        <v>41745</v>
      </c>
      <c r="H1464" s="3" t="s">
        <v>40</v>
      </c>
      <c r="I1464" s="2" t="s">
        <v>13</v>
      </c>
      <c r="J1464" s="2" t="s">
        <v>12</v>
      </c>
      <c r="K1464" s="2" t="s">
        <v>268</v>
      </c>
      <c r="L1464" s="19">
        <v>41746.348981481482</v>
      </c>
      <c r="M1464" s="2" t="s">
        <v>5154</v>
      </c>
      <c r="N1464" s="2"/>
      <c r="O1464" s="2"/>
      <c r="P1464" s="2" t="s">
        <v>5151</v>
      </c>
    </row>
    <row r="1465" spans="1:16" ht="45">
      <c r="A1465" s="14">
        <v>3753</v>
      </c>
      <c r="B1465" s="2" t="s">
        <v>7092</v>
      </c>
      <c r="C1465" s="1" t="s">
        <v>7446</v>
      </c>
      <c r="D1465" s="3" t="s">
        <v>6512</v>
      </c>
      <c r="E1465" s="4">
        <v>41745</v>
      </c>
      <c r="F1465" s="3" t="s">
        <v>102</v>
      </c>
      <c r="G1465" s="4">
        <v>41764</v>
      </c>
      <c r="H1465" s="3" t="s">
        <v>56</v>
      </c>
      <c r="I1465" s="2" t="s">
        <v>13</v>
      </c>
      <c r="J1465" s="2" t="s">
        <v>12</v>
      </c>
      <c r="K1465" s="2" t="s">
        <v>268</v>
      </c>
      <c r="L1465" s="19">
        <v>41764.587812500002</v>
      </c>
      <c r="M1465" s="2" t="s">
        <v>5154</v>
      </c>
      <c r="N1465" s="2"/>
      <c r="O1465" s="2"/>
      <c r="P1465" s="2" t="s">
        <v>5151</v>
      </c>
    </row>
    <row r="1466" spans="1:16" ht="45">
      <c r="A1466" s="14">
        <v>3752</v>
      </c>
      <c r="B1466" s="2" t="s">
        <v>7093</v>
      </c>
      <c r="C1466" s="1" t="s">
        <v>7094</v>
      </c>
      <c r="D1466" s="3" t="s">
        <v>6512</v>
      </c>
      <c r="E1466" s="4">
        <v>41745</v>
      </c>
      <c r="F1466" s="3" t="s">
        <v>15</v>
      </c>
      <c r="G1466" s="4">
        <v>41745</v>
      </c>
      <c r="H1466" s="3" t="s">
        <v>6735</v>
      </c>
      <c r="I1466" s="2" t="s">
        <v>13</v>
      </c>
      <c r="J1466" s="2" t="s">
        <v>12</v>
      </c>
      <c r="K1466" s="2" t="s">
        <v>268</v>
      </c>
      <c r="L1466" s="19">
        <v>41745.408425925925</v>
      </c>
      <c r="M1466" s="2" t="s">
        <v>5154</v>
      </c>
      <c r="N1466" s="2"/>
      <c r="O1466" s="2"/>
      <c r="P1466" s="2" t="s">
        <v>5151</v>
      </c>
    </row>
    <row r="1467" spans="1:16" ht="45">
      <c r="A1467" s="14">
        <v>3751</v>
      </c>
      <c r="B1467" s="2" t="s">
        <v>4515</v>
      </c>
      <c r="C1467" s="1" t="s">
        <v>7095</v>
      </c>
      <c r="D1467" s="3" t="s">
        <v>288</v>
      </c>
      <c r="E1467" s="4">
        <v>41745</v>
      </c>
      <c r="F1467" s="3" t="s">
        <v>15</v>
      </c>
      <c r="G1467" s="4">
        <v>41745</v>
      </c>
      <c r="H1467" s="3" t="s">
        <v>6735</v>
      </c>
      <c r="I1467" s="2" t="s">
        <v>13</v>
      </c>
      <c r="J1467" s="2" t="s">
        <v>12</v>
      </c>
      <c r="K1467" s="2" t="s">
        <v>268</v>
      </c>
      <c r="L1467" s="19">
        <v>41745.401122685187</v>
      </c>
      <c r="M1467" s="2" t="s">
        <v>5154</v>
      </c>
      <c r="N1467" s="2"/>
      <c r="O1467" s="2"/>
      <c r="P1467" s="2" t="s">
        <v>5151</v>
      </c>
    </row>
    <row r="1468" spans="1:16" ht="30">
      <c r="A1468" s="14">
        <v>3750</v>
      </c>
      <c r="B1468" s="2" t="s">
        <v>7096</v>
      </c>
      <c r="C1468" s="1" t="s">
        <v>7097</v>
      </c>
      <c r="D1468" s="3" t="s">
        <v>1054</v>
      </c>
      <c r="E1468" s="4">
        <v>41745</v>
      </c>
      <c r="F1468" s="3" t="s">
        <v>15</v>
      </c>
      <c r="G1468" s="4">
        <v>41745</v>
      </c>
      <c r="H1468" s="3" t="s">
        <v>6735</v>
      </c>
      <c r="I1468" s="2" t="s">
        <v>13</v>
      </c>
      <c r="J1468" s="2" t="s">
        <v>12</v>
      </c>
      <c r="K1468" s="2" t="s">
        <v>268</v>
      </c>
      <c r="L1468" s="19">
        <v>41745.396770833337</v>
      </c>
      <c r="M1468" s="2" t="s">
        <v>5154</v>
      </c>
      <c r="N1468" s="2"/>
      <c r="O1468" s="2"/>
      <c r="P1468" s="2" t="s">
        <v>5151</v>
      </c>
    </row>
    <row r="1469" spans="1:16" ht="45">
      <c r="A1469" s="14">
        <v>3749</v>
      </c>
      <c r="B1469" s="2" t="s">
        <v>7098</v>
      </c>
      <c r="C1469" s="1" t="s">
        <v>6589</v>
      </c>
      <c r="D1469" s="3" t="s">
        <v>182</v>
      </c>
      <c r="E1469" s="4">
        <v>41745</v>
      </c>
      <c r="F1469" s="3" t="s">
        <v>15</v>
      </c>
      <c r="G1469" s="4">
        <v>41745</v>
      </c>
      <c r="H1469" s="3" t="s">
        <v>29</v>
      </c>
      <c r="I1469" s="2" t="s">
        <v>13</v>
      </c>
      <c r="J1469" s="2" t="s">
        <v>12</v>
      </c>
      <c r="K1469" s="2" t="s">
        <v>268</v>
      </c>
      <c r="L1469" s="19">
        <v>41746.349259259259</v>
      </c>
      <c r="M1469" s="2" t="s">
        <v>5154</v>
      </c>
      <c r="N1469" s="2"/>
      <c r="O1469" s="2"/>
      <c r="P1469" s="2" t="s">
        <v>5151</v>
      </c>
    </row>
    <row r="1470" spans="1:16" ht="60">
      <c r="A1470" s="14">
        <v>3748</v>
      </c>
      <c r="B1470" s="2" t="s">
        <v>7099</v>
      </c>
      <c r="C1470" s="1" t="s">
        <v>7100</v>
      </c>
      <c r="D1470" s="3" t="s">
        <v>389</v>
      </c>
      <c r="E1470" s="4">
        <v>41745</v>
      </c>
      <c r="F1470" s="3" t="s">
        <v>15</v>
      </c>
      <c r="G1470" s="4">
        <v>41745</v>
      </c>
      <c r="H1470" s="3" t="s">
        <v>52</v>
      </c>
      <c r="I1470" s="2" t="s">
        <v>13</v>
      </c>
      <c r="J1470" s="2" t="s">
        <v>12</v>
      </c>
      <c r="K1470" s="2" t="s">
        <v>268</v>
      </c>
      <c r="L1470" s="19">
        <v>41746.349386574075</v>
      </c>
      <c r="M1470" s="2" t="s">
        <v>5154</v>
      </c>
      <c r="N1470" s="2"/>
      <c r="O1470" s="2"/>
      <c r="P1470" s="2" t="s">
        <v>5151</v>
      </c>
    </row>
    <row r="1471" spans="1:16" ht="75">
      <c r="A1471" s="14">
        <v>3747</v>
      </c>
      <c r="B1471" s="2" t="s">
        <v>7101</v>
      </c>
      <c r="C1471" s="1" t="s">
        <v>7102</v>
      </c>
      <c r="D1471" s="3" t="s">
        <v>6570</v>
      </c>
      <c r="E1471" s="4">
        <v>41744</v>
      </c>
      <c r="F1471" s="3" t="s">
        <v>15</v>
      </c>
      <c r="G1471" s="4">
        <v>41745</v>
      </c>
      <c r="H1471" s="3" t="s">
        <v>56</v>
      </c>
      <c r="I1471" s="2" t="s">
        <v>13</v>
      </c>
      <c r="J1471" s="2" t="s">
        <v>12</v>
      </c>
      <c r="K1471" s="2" t="s">
        <v>268</v>
      </c>
      <c r="L1471" s="19">
        <v>41746.349606481483</v>
      </c>
      <c r="M1471" s="2" t="s">
        <v>5151</v>
      </c>
      <c r="N1471" s="2"/>
      <c r="O1471" s="2"/>
      <c r="P1471" s="2" t="s">
        <v>5151</v>
      </c>
    </row>
    <row r="1472" spans="1:16" ht="180">
      <c r="A1472" s="14">
        <v>3746</v>
      </c>
      <c r="B1472" s="2" t="s">
        <v>7103</v>
      </c>
      <c r="C1472" s="1" t="s">
        <v>7104</v>
      </c>
      <c r="D1472" s="3" t="s">
        <v>2031</v>
      </c>
      <c r="E1472" s="4">
        <v>41744</v>
      </c>
      <c r="F1472" s="3" t="s">
        <v>15</v>
      </c>
      <c r="G1472" s="4">
        <v>41744</v>
      </c>
      <c r="H1472" s="3" t="s">
        <v>51</v>
      </c>
      <c r="I1472" s="2" t="s">
        <v>13</v>
      </c>
      <c r="J1472" s="2" t="s">
        <v>12</v>
      </c>
      <c r="K1472" s="2" t="s">
        <v>268</v>
      </c>
      <c r="L1472" s="19">
        <v>41744.781550925924</v>
      </c>
      <c r="M1472" s="2" t="s">
        <v>5154</v>
      </c>
      <c r="N1472" s="2"/>
      <c r="O1472" s="2"/>
      <c r="P1472" s="2" t="s">
        <v>5151</v>
      </c>
    </row>
    <row r="1473" spans="1:16" ht="30">
      <c r="A1473" s="14">
        <v>3745</v>
      </c>
      <c r="B1473" s="2" t="s">
        <v>2332</v>
      </c>
      <c r="C1473" s="1" t="s">
        <v>7105</v>
      </c>
      <c r="D1473" s="3" t="s">
        <v>1054</v>
      </c>
      <c r="E1473" s="4">
        <v>41744</v>
      </c>
      <c r="F1473" s="3" t="s">
        <v>15</v>
      </c>
      <c r="G1473" s="4">
        <v>41744</v>
      </c>
      <c r="H1473" s="3" t="s">
        <v>6735</v>
      </c>
      <c r="I1473" s="2" t="s">
        <v>13</v>
      </c>
      <c r="J1473" s="2" t="s">
        <v>12</v>
      </c>
      <c r="K1473" s="2" t="s">
        <v>268</v>
      </c>
      <c r="L1473" s="19">
        <v>41744.778865740744</v>
      </c>
      <c r="M1473" s="2" t="s">
        <v>5154</v>
      </c>
      <c r="N1473" s="2"/>
      <c r="O1473" s="2"/>
      <c r="P1473" s="2" t="s">
        <v>5154</v>
      </c>
    </row>
    <row r="1474" spans="1:16" ht="45">
      <c r="A1474" s="14">
        <v>3744</v>
      </c>
      <c r="B1474" s="2" t="s">
        <v>6138</v>
      </c>
      <c r="C1474" s="1" t="s">
        <v>7106</v>
      </c>
      <c r="D1474" s="3" t="s">
        <v>2105</v>
      </c>
      <c r="E1474" s="4">
        <v>41744</v>
      </c>
      <c r="F1474" s="3" t="s">
        <v>15</v>
      </c>
      <c r="G1474" s="4">
        <v>41744</v>
      </c>
      <c r="H1474" s="3" t="s">
        <v>6735</v>
      </c>
      <c r="I1474" s="2" t="s">
        <v>13</v>
      </c>
      <c r="J1474" s="2" t="s">
        <v>12</v>
      </c>
      <c r="K1474" s="2" t="s">
        <v>268</v>
      </c>
      <c r="L1474" s="19">
        <v>41744.746435185189</v>
      </c>
      <c r="M1474" s="2" t="s">
        <v>5154</v>
      </c>
      <c r="N1474" s="2"/>
      <c r="O1474" s="2"/>
      <c r="P1474" s="2" t="s">
        <v>5151</v>
      </c>
    </row>
    <row r="1475" spans="1:16" ht="30">
      <c r="A1475" s="14">
        <v>3743</v>
      </c>
      <c r="B1475" s="2" t="s">
        <v>7107</v>
      </c>
      <c r="C1475" s="1" t="s">
        <v>7108</v>
      </c>
      <c r="D1475" s="3" t="s">
        <v>255</v>
      </c>
      <c r="E1475" s="4">
        <v>41744</v>
      </c>
      <c r="F1475" s="3" t="s">
        <v>15</v>
      </c>
      <c r="G1475" s="4">
        <v>41744</v>
      </c>
      <c r="H1475" s="3" t="s">
        <v>56</v>
      </c>
      <c r="I1475" s="2" t="s">
        <v>13</v>
      </c>
      <c r="J1475" s="2" t="s">
        <v>12</v>
      </c>
      <c r="K1475" s="2" t="s">
        <v>268</v>
      </c>
      <c r="L1475" s="19">
        <v>41746.349756944444</v>
      </c>
      <c r="M1475" s="2" t="s">
        <v>5151</v>
      </c>
      <c r="N1475" s="2"/>
      <c r="O1475" s="2"/>
      <c r="P1475" s="2" t="s">
        <v>5151</v>
      </c>
    </row>
    <row r="1476" spans="1:16" ht="30">
      <c r="A1476" s="14">
        <v>3742</v>
      </c>
      <c r="B1476" s="2" t="s">
        <v>2299</v>
      </c>
      <c r="C1476" s="1" t="s">
        <v>7109</v>
      </c>
      <c r="D1476" s="3" t="s">
        <v>514</v>
      </c>
      <c r="E1476" s="4">
        <v>41744</v>
      </c>
      <c r="F1476" s="3" t="s">
        <v>15</v>
      </c>
      <c r="G1476" s="4">
        <v>41744</v>
      </c>
      <c r="H1476" s="3" t="s">
        <v>6735</v>
      </c>
      <c r="I1476" s="2" t="s">
        <v>13</v>
      </c>
      <c r="J1476" s="2" t="s">
        <v>12</v>
      </c>
      <c r="K1476" s="2" t="s">
        <v>268</v>
      </c>
      <c r="L1476" s="19">
        <v>41744.734513888892</v>
      </c>
      <c r="M1476" s="2" t="s">
        <v>5151</v>
      </c>
      <c r="N1476" s="2"/>
      <c r="O1476" s="2"/>
      <c r="P1476" s="2" t="s">
        <v>5151</v>
      </c>
    </row>
    <row r="1477" spans="1:16" ht="60">
      <c r="A1477" s="14">
        <v>3741</v>
      </c>
      <c r="B1477" s="2" t="s">
        <v>7110</v>
      </c>
      <c r="C1477" s="1" t="s">
        <v>7111</v>
      </c>
      <c r="D1477" s="3" t="s">
        <v>291</v>
      </c>
      <c r="E1477" s="4">
        <v>41744</v>
      </c>
      <c r="F1477" s="3" t="s">
        <v>15</v>
      </c>
      <c r="G1477" s="4">
        <v>41744</v>
      </c>
      <c r="H1477" s="3" t="s">
        <v>29</v>
      </c>
      <c r="I1477" s="2" t="s">
        <v>13</v>
      </c>
      <c r="J1477" s="2" t="s">
        <v>12</v>
      </c>
      <c r="K1477" s="2" t="s">
        <v>268</v>
      </c>
      <c r="L1477" s="19">
        <v>41746.350057870368</v>
      </c>
      <c r="M1477" s="2" t="s">
        <v>5154</v>
      </c>
      <c r="N1477" s="2"/>
      <c r="O1477" s="2"/>
      <c r="P1477" s="2" t="s">
        <v>5151</v>
      </c>
    </row>
    <row r="1478" spans="1:16" ht="60">
      <c r="A1478" s="14">
        <v>3740</v>
      </c>
      <c r="B1478" s="2" t="s">
        <v>7112</v>
      </c>
      <c r="C1478" s="1" t="s">
        <v>7113</v>
      </c>
      <c r="D1478" s="3" t="s">
        <v>5103</v>
      </c>
      <c r="E1478" s="4">
        <v>41744</v>
      </c>
      <c r="F1478" s="3" t="s">
        <v>15</v>
      </c>
      <c r="G1478" s="4">
        <v>41744</v>
      </c>
      <c r="H1478" s="3" t="s">
        <v>29</v>
      </c>
      <c r="I1478" s="2" t="s">
        <v>13</v>
      </c>
      <c r="J1478" s="2" t="s">
        <v>12</v>
      </c>
      <c r="K1478" s="2" t="s">
        <v>268</v>
      </c>
      <c r="L1478" s="19">
        <v>41746.35015046296</v>
      </c>
      <c r="M1478" s="2" t="s">
        <v>5151</v>
      </c>
      <c r="N1478" s="2"/>
      <c r="O1478" s="2"/>
      <c r="P1478" s="2" t="s">
        <v>5151</v>
      </c>
    </row>
    <row r="1479" spans="1:16" ht="30">
      <c r="A1479" s="14">
        <v>3739</v>
      </c>
      <c r="B1479" s="2" t="s">
        <v>7114</v>
      </c>
      <c r="C1479" s="1" t="s">
        <v>7115</v>
      </c>
      <c r="D1479" s="3" t="s">
        <v>945</v>
      </c>
      <c r="E1479" s="4">
        <v>41744</v>
      </c>
      <c r="F1479" s="3" t="s">
        <v>15</v>
      </c>
      <c r="G1479" s="4">
        <v>41744</v>
      </c>
      <c r="H1479" s="3" t="s">
        <v>6735</v>
      </c>
      <c r="I1479" s="2" t="s">
        <v>13</v>
      </c>
      <c r="J1479" s="2" t="s">
        <v>12</v>
      </c>
      <c r="K1479" s="2" t="s">
        <v>268</v>
      </c>
      <c r="L1479" s="19">
        <v>41744.720694444448</v>
      </c>
      <c r="M1479" s="2" t="s">
        <v>5154</v>
      </c>
      <c r="N1479" s="2"/>
      <c r="O1479" s="2"/>
      <c r="P1479" s="2" t="s">
        <v>5151</v>
      </c>
    </row>
    <row r="1480" spans="1:16" ht="30">
      <c r="A1480" s="14">
        <v>3738</v>
      </c>
      <c r="B1480" s="2" t="s">
        <v>1793</v>
      </c>
      <c r="C1480" s="1" t="s">
        <v>7116</v>
      </c>
      <c r="D1480" s="3" t="s">
        <v>497</v>
      </c>
      <c r="E1480" s="4">
        <v>41744</v>
      </c>
      <c r="F1480" s="3" t="s">
        <v>15</v>
      </c>
      <c r="G1480" s="4">
        <v>41744</v>
      </c>
      <c r="H1480" s="3" t="s">
        <v>6735</v>
      </c>
      <c r="I1480" s="2" t="s">
        <v>13</v>
      </c>
      <c r="J1480" s="2" t="s">
        <v>12</v>
      </c>
      <c r="K1480" s="2" t="s">
        <v>268</v>
      </c>
      <c r="L1480" s="19">
        <v>41744.698472222219</v>
      </c>
      <c r="M1480" s="2" t="s">
        <v>5154</v>
      </c>
      <c r="N1480" s="2"/>
      <c r="O1480" s="2"/>
      <c r="P1480" s="2" t="s">
        <v>5151</v>
      </c>
    </row>
    <row r="1481" spans="1:16">
      <c r="A1481" s="14">
        <v>3737</v>
      </c>
      <c r="B1481" s="2" t="s">
        <v>4182</v>
      </c>
      <c r="C1481" s="1" t="s">
        <v>7117</v>
      </c>
      <c r="D1481" s="3" t="s">
        <v>98</v>
      </c>
      <c r="E1481" s="4">
        <v>41744</v>
      </c>
      <c r="F1481" s="3" t="s">
        <v>15</v>
      </c>
      <c r="G1481" s="4">
        <v>41744</v>
      </c>
      <c r="H1481" s="3" t="s">
        <v>6735</v>
      </c>
      <c r="I1481" s="2" t="s">
        <v>13</v>
      </c>
      <c r="J1481" s="2" t="s">
        <v>12</v>
      </c>
      <c r="K1481" s="2" t="s">
        <v>268</v>
      </c>
      <c r="L1481" s="19">
        <v>41744.68546296296</v>
      </c>
      <c r="M1481" s="2" t="s">
        <v>5154</v>
      </c>
      <c r="N1481" s="2"/>
      <c r="O1481" s="2"/>
      <c r="P1481" s="2" t="s">
        <v>5151</v>
      </c>
    </row>
    <row r="1482" spans="1:16" ht="30">
      <c r="A1482" s="14">
        <v>3736</v>
      </c>
      <c r="B1482" s="2" t="s">
        <v>7118</v>
      </c>
      <c r="C1482" s="1" t="s">
        <v>7119</v>
      </c>
      <c r="D1482" s="3" t="s">
        <v>5581</v>
      </c>
      <c r="E1482" s="4">
        <v>41744</v>
      </c>
      <c r="F1482" s="3" t="s">
        <v>15</v>
      </c>
      <c r="G1482" s="4">
        <v>41750</v>
      </c>
      <c r="H1482" s="3" t="s">
        <v>56</v>
      </c>
      <c r="I1482" s="2" t="s">
        <v>13</v>
      </c>
      <c r="J1482" s="2" t="s">
        <v>12</v>
      </c>
      <c r="K1482" s="2" t="s">
        <v>268</v>
      </c>
      <c r="L1482" s="19">
        <v>41758.653969907406</v>
      </c>
      <c r="M1482" s="2" t="s">
        <v>5151</v>
      </c>
      <c r="N1482" s="2"/>
      <c r="O1482" s="2"/>
      <c r="P1482" s="2" t="s">
        <v>5151</v>
      </c>
    </row>
    <row r="1483" spans="1:16" ht="30">
      <c r="A1483" s="14">
        <v>3735</v>
      </c>
      <c r="B1483" s="2" t="s">
        <v>4206</v>
      </c>
      <c r="C1483" s="1" t="s">
        <v>2434</v>
      </c>
      <c r="D1483" s="3" t="s">
        <v>379</v>
      </c>
      <c r="E1483" s="4">
        <v>41744</v>
      </c>
      <c r="F1483" s="3" t="s">
        <v>15</v>
      </c>
      <c r="G1483" s="4">
        <v>41744</v>
      </c>
      <c r="H1483" s="3" t="s">
        <v>19</v>
      </c>
      <c r="I1483" s="2" t="s">
        <v>13</v>
      </c>
      <c r="J1483" s="2" t="s">
        <v>12</v>
      </c>
      <c r="K1483" s="2" t="s">
        <v>268</v>
      </c>
      <c r="L1483" s="19">
        <v>41746.350312499999</v>
      </c>
      <c r="M1483" s="2" t="s">
        <v>5154</v>
      </c>
      <c r="N1483" s="2"/>
      <c r="O1483" s="2"/>
      <c r="P1483" s="2" t="s">
        <v>5151</v>
      </c>
    </row>
    <row r="1484" spans="1:16" ht="30">
      <c r="A1484" s="14">
        <v>3734</v>
      </c>
      <c r="B1484" s="2" t="s">
        <v>7120</v>
      </c>
      <c r="C1484" s="1" t="s">
        <v>7121</v>
      </c>
      <c r="D1484" s="3" t="s">
        <v>5175</v>
      </c>
      <c r="E1484" s="4">
        <v>41744</v>
      </c>
      <c r="F1484" s="3" t="s">
        <v>15</v>
      </c>
      <c r="G1484" s="4">
        <v>41744</v>
      </c>
      <c r="H1484" s="3" t="s">
        <v>56</v>
      </c>
      <c r="I1484" s="2" t="s">
        <v>13</v>
      </c>
      <c r="J1484" s="2" t="s">
        <v>12</v>
      </c>
      <c r="K1484" s="2" t="s">
        <v>268</v>
      </c>
      <c r="L1484" s="19">
        <v>41746.350416666668</v>
      </c>
      <c r="M1484" s="2" t="s">
        <v>5154</v>
      </c>
      <c r="N1484" s="2"/>
      <c r="O1484" s="2"/>
      <c r="P1484" s="2" t="s">
        <v>5151</v>
      </c>
    </row>
    <row r="1485" spans="1:16" ht="60">
      <c r="A1485" s="14">
        <v>3733</v>
      </c>
      <c r="B1485" s="2" t="s">
        <v>7122</v>
      </c>
      <c r="C1485" s="1" t="s">
        <v>7123</v>
      </c>
      <c r="D1485" s="3" t="s">
        <v>947</v>
      </c>
      <c r="E1485" s="4">
        <v>41744</v>
      </c>
      <c r="F1485" s="3" t="s">
        <v>15</v>
      </c>
      <c r="G1485" s="4">
        <v>41744</v>
      </c>
      <c r="H1485" s="3" t="s">
        <v>29</v>
      </c>
      <c r="I1485" s="2" t="s">
        <v>13</v>
      </c>
      <c r="J1485" s="2" t="s">
        <v>12</v>
      </c>
      <c r="K1485" s="2" t="s">
        <v>268</v>
      </c>
      <c r="L1485" s="19">
        <v>41746.350532407407</v>
      </c>
      <c r="M1485" s="2" t="s">
        <v>5151</v>
      </c>
      <c r="N1485" s="2"/>
      <c r="O1485" s="2"/>
      <c r="P1485" s="2" t="s">
        <v>5151</v>
      </c>
    </row>
    <row r="1486" spans="1:16">
      <c r="A1486" s="14">
        <v>3732</v>
      </c>
      <c r="B1486" s="2" t="s">
        <v>7124</v>
      </c>
      <c r="C1486" s="1" t="s">
        <v>7125</v>
      </c>
      <c r="D1486" s="3" t="s">
        <v>332</v>
      </c>
      <c r="E1486" s="4">
        <v>41744</v>
      </c>
      <c r="F1486" s="3" t="s">
        <v>15</v>
      </c>
      <c r="G1486" s="4">
        <v>41744</v>
      </c>
      <c r="H1486" s="3" t="s">
        <v>6735</v>
      </c>
      <c r="I1486" s="2" t="s">
        <v>13</v>
      </c>
      <c r="J1486" s="2" t="s">
        <v>12</v>
      </c>
      <c r="K1486" s="2" t="s">
        <v>268</v>
      </c>
      <c r="L1486" s="19">
        <v>41744.615219907406</v>
      </c>
      <c r="M1486" s="2" t="s">
        <v>5154</v>
      </c>
      <c r="N1486" s="2"/>
      <c r="O1486" s="2"/>
      <c r="P1486" s="2" t="s">
        <v>5151</v>
      </c>
    </row>
    <row r="1487" spans="1:16" ht="45">
      <c r="A1487" s="14">
        <v>3731</v>
      </c>
      <c r="B1487" s="2" t="s">
        <v>2092</v>
      </c>
      <c r="C1487" s="1" t="s">
        <v>7126</v>
      </c>
      <c r="D1487" s="3" t="s">
        <v>349</v>
      </c>
      <c r="E1487" s="4">
        <v>41744</v>
      </c>
      <c r="F1487" s="3" t="s">
        <v>15</v>
      </c>
      <c r="G1487" s="4">
        <v>41744</v>
      </c>
      <c r="H1487" s="3" t="s">
        <v>43</v>
      </c>
      <c r="I1487" s="2" t="s">
        <v>13</v>
      </c>
      <c r="J1487" s="2" t="s">
        <v>12</v>
      </c>
      <c r="K1487" s="2" t="s">
        <v>268</v>
      </c>
      <c r="L1487" s="19">
        <v>41744.6093287037</v>
      </c>
      <c r="M1487" s="2" t="s">
        <v>5151</v>
      </c>
      <c r="N1487" s="2"/>
      <c r="O1487" s="2"/>
      <c r="P1487" s="2" t="s">
        <v>5151</v>
      </c>
    </row>
    <row r="1488" spans="1:16" ht="30">
      <c r="A1488" s="14">
        <v>3730</v>
      </c>
      <c r="B1488" s="2" t="s">
        <v>7127</v>
      </c>
      <c r="C1488" s="1" t="s">
        <v>7128</v>
      </c>
      <c r="D1488" s="3" t="s">
        <v>6512</v>
      </c>
      <c r="E1488" s="4">
        <v>41744</v>
      </c>
      <c r="F1488" s="3" t="s">
        <v>15</v>
      </c>
      <c r="G1488" s="4">
        <v>41744</v>
      </c>
      <c r="H1488" s="3" t="s">
        <v>6735</v>
      </c>
      <c r="I1488" s="2" t="s">
        <v>13</v>
      </c>
      <c r="J1488" s="2" t="s">
        <v>12</v>
      </c>
      <c r="K1488" s="2" t="s">
        <v>268</v>
      </c>
      <c r="L1488" s="19">
        <v>41744.606435185182</v>
      </c>
      <c r="M1488" s="2" t="s">
        <v>5154</v>
      </c>
      <c r="N1488" s="2"/>
      <c r="O1488" s="2"/>
      <c r="P1488" s="2" t="s">
        <v>5151</v>
      </c>
    </row>
    <row r="1489" spans="1:16" ht="60">
      <c r="A1489" s="14">
        <v>3729</v>
      </c>
      <c r="B1489" s="2" t="s">
        <v>7129</v>
      </c>
      <c r="C1489" s="1" t="s">
        <v>7130</v>
      </c>
      <c r="D1489" s="3" t="s">
        <v>18</v>
      </c>
      <c r="E1489" s="4">
        <v>41744</v>
      </c>
      <c r="F1489" s="3" t="s">
        <v>15</v>
      </c>
      <c r="G1489" s="4">
        <v>41744</v>
      </c>
      <c r="H1489" s="3" t="s">
        <v>6735</v>
      </c>
      <c r="I1489" s="2" t="s">
        <v>13</v>
      </c>
      <c r="J1489" s="2" t="s">
        <v>12</v>
      </c>
      <c r="K1489" s="2" t="s">
        <v>268</v>
      </c>
      <c r="L1489" s="19">
        <v>41744.595057870371</v>
      </c>
      <c r="M1489" s="2" t="s">
        <v>5151</v>
      </c>
      <c r="N1489" s="2"/>
      <c r="O1489" s="2"/>
      <c r="P1489" s="2" t="s">
        <v>5151</v>
      </c>
    </row>
    <row r="1490" spans="1:16" ht="60">
      <c r="A1490" s="14">
        <v>3728</v>
      </c>
      <c r="B1490" s="2" t="s">
        <v>7131</v>
      </c>
      <c r="C1490" s="1" t="s">
        <v>7132</v>
      </c>
      <c r="D1490" s="3" t="s">
        <v>179</v>
      </c>
      <c r="E1490" s="4">
        <v>41744</v>
      </c>
      <c r="F1490" s="3" t="s">
        <v>15</v>
      </c>
      <c r="G1490" s="4">
        <v>41744</v>
      </c>
      <c r="H1490" s="3" t="s">
        <v>6735</v>
      </c>
      <c r="I1490" s="2" t="s">
        <v>13</v>
      </c>
      <c r="J1490" s="2" t="s">
        <v>12</v>
      </c>
      <c r="K1490" s="2" t="s">
        <v>268</v>
      </c>
      <c r="L1490" s="19">
        <v>41744.504664351851</v>
      </c>
      <c r="M1490" s="2" t="s">
        <v>5151</v>
      </c>
      <c r="N1490" s="2"/>
      <c r="O1490" s="2"/>
      <c r="P1490" s="2" t="s">
        <v>5151</v>
      </c>
    </row>
    <row r="1491" spans="1:16" ht="75">
      <c r="A1491" s="14">
        <v>3727</v>
      </c>
      <c r="B1491" s="2" t="s">
        <v>7133</v>
      </c>
      <c r="C1491" s="1" t="s">
        <v>7134</v>
      </c>
      <c r="D1491" s="3" t="s">
        <v>3006</v>
      </c>
      <c r="E1491" s="4">
        <v>41744</v>
      </c>
      <c r="F1491" s="3" t="s">
        <v>15</v>
      </c>
      <c r="G1491" s="4">
        <v>41746</v>
      </c>
      <c r="H1491" s="3" t="s">
        <v>45</v>
      </c>
      <c r="I1491" s="2" t="s">
        <v>13</v>
      </c>
      <c r="J1491" s="2" t="s">
        <v>12</v>
      </c>
      <c r="K1491" s="2" t="s">
        <v>268</v>
      </c>
      <c r="L1491" s="19">
        <v>41751.321504629632</v>
      </c>
      <c r="M1491" s="2" t="s">
        <v>5154</v>
      </c>
      <c r="N1491" s="2"/>
      <c r="O1491" s="2"/>
      <c r="P1491" s="2" t="s">
        <v>5151</v>
      </c>
    </row>
    <row r="1492" spans="1:16" ht="45">
      <c r="A1492" s="14">
        <v>3726</v>
      </c>
      <c r="B1492" s="2" t="s">
        <v>7135</v>
      </c>
      <c r="C1492" s="1" t="s">
        <v>7136</v>
      </c>
      <c r="D1492" s="3" t="s">
        <v>1060</v>
      </c>
      <c r="E1492" s="4">
        <v>41744</v>
      </c>
      <c r="F1492" s="3" t="s">
        <v>15</v>
      </c>
      <c r="G1492" s="4">
        <v>41744</v>
      </c>
      <c r="H1492" s="3" t="s">
        <v>6735</v>
      </c>
      <c r="I1492" s="2" t="s">
        <v>13</v>
      </c>
      <c r="J1492" s="2" t="s">
        <v>12</v>
      </c>
      <c r="K1492" s="2" t="s">
        <v>268</v>
      </c>
      <c r="L1492" s="19">
        <v>41744.49658564815</v>
      </c>
      <c r="M1492" s="2" t="s">
        <v>5154</v>
      </c>
      <c r="N1492" s="2"/>
      <c r="O1492" s="2"/>
      <c r="P1492" s="2" t="s">
        <v>5151</v>
      </c>
    </row>
    <row r="1493" spans="1:16" ht="45">
      <c r="A1493" s="14">
        <v>3725</v>
      </c>
      <c r="B1493" s="2" t="s">
        <v>7137</v>
      </c>
      <c r="C1493" s="1" t="s">
        <v>7138</v>
      </c>
      <c r="D1493" s="3" t="s">
        <v>1709</v>
      </c>
      <c r="E1493" s="4">
        <v>41744</v>
      </c>
      <c r="F1493" s="3" t="s">
        <v>15</v>
      </c>
      <c r="G1493" s="4">
        <v>41744</v>
      </c>
      <c r="H1493" s="3" t="s">
        <v>6735</v>
      </c>
      <c r="I1493" s="2" t="s">
        <v>13</v>
      </c>
      <c r="J1493" s="2" t="s">
        <v>12</v>
      </c>
      <c r="K1493" s="2" t="s">
        <v>268</v>
      </c>
      <c r="L1493" s="19">
        <v>41744.471898148149</v>
      </c>
      <c r="M1493" s="2" t="s">
        <v>5154</v>
      </c>
      <c r="N1493" s="2"/>
      <c r="O1493" s="2"/>
      <c r="P1493" s="2" t="s">
        <v>5154</v>
      </c>
    </row>
    <row r="1494" spans="1:16">
      <c r="A1494" s="14">
        <v>3724</v>
      </c>
      <c r="B1494" s="2" t="s">
        <v>5540</v>
      </c>
      <c r="C1494" s="1" t="s">
        <v>6883</v>
      </c>
      <c r="D1494" s="3" t="s">
        <v>2073</v>
      </c>
      <c r="E1494" s="4">
        <v>41744</v>
      </c>
      <c r="F1494" s="3" t="s">
        <v>15</v>
      </c>
      <c r="G1494" s="4">
        <v>41744</v>
      </c>
      <c r="H1494" s="3" t="s">
        <v>40</v>
      </c>
      <c r="I1494" s="2" t="s">
        <v>13</v>
      </c>
      <c r="J1494" s="2" t="s">
        <v>12</v>
      </c>
      <c r="K1494" s="2" t="s">
        <v>268</v>
      </c>
      <c r="L1494" s="19">
        <v>41744.344201388885</v>
      </c>
      <c r="M1494" s="2" t="s">
        <v>5151</v>
      </c>
      <c r="N1494" s="2"/>
      <c r="O1494" s="2"/>
      <c r="P1494" s="2" t="s">
        <v>5151</v>
      </c>
    </row>
    <row r="1495" spans="1:16" ht="30">
      <c r="A1495" s="14">
        <v>3723</v>
      </c>
      <c r="B1495" s="2" t="s">
        <v>4198</v>
      </c>
      <c r="C1495" s="1" t="s">
        <v>4697</v>
      </c>
      <c r="D1495" s="3" t="s">
        <v>411</v>
      </c>
      <c r="E1495" s="4">
        <v>41744</v>
      </c>
      <c r="F1495" s="3" t="s">
        <v>15</v>
      </c>
      <c r="G1495" s="4">
        <v>41744</v>
      </c>
      <c r="H1495" s="3" t="s">
        <v>6735</v>
      </c>
      <c r="I1495" s="2" t="s">
        <v>13</v>
      </c>
      <c r="J1495" s="2" t="s">
        <v>12</v>
      </c>
      <c r="K1495" s="2" t="s">
        <v>268</v>
      </c>
      <c r="L1495" s="19">
        <v>41744.314837962964</v>
      </c>
      <c r="M1495" s="2" t="s">
        <v>5154</v>
      </c>
      <c r="N1495" s="2"/>
      <c r="O1495" s="2"/>
      <c r="P1495" s="2" t="s">
        <v>5151</v>
      </c>
    </row>
    <row r="1496" spans="1:16" ht="45">
      <c r="A1496" s="14">
        <v>3722</v>
      </c>
      <c r="B1496" s="2" t="s">
        <v>2124</v>
      </c>
      <c r="C1496" s="1" t="s">
        <v>6884</v>
      </c>
      <c r="D1496" s="3" t="s">
        <v>411</v>
      </c>
      <c r="E1496" s="4">
        <v>41744</v>
      </c>
      <c r="F1496" s="3" t="s">
        <v>15</v>
      </c>
      <c r="G1496" s="4">
        <v>41744</v>
      </c>
      <c r="H1496" s="3" t="s">
        <v>6735</v>
      </c>
      <c r="I1496" s="2" t="s">
        <v>13</v>
      </c>
      <c r="J1496" s="2" t="s">
        <v>12</v>
      </c>
      <c r="K1496" s="2" t="s">
        <v>268</v>
      </c>
      <c r="L1496" s="19">
        <v>41744.3122337963</v>
      </c>
      <c r="M1496" s="2" t="s">
        <v>5154</v>
      </c>
      <c r="N1496" s="2"/>
      <c r="O1496" s="2"/>
      <c r="P1496" s="2" t="s">
        <v>5151</v>
      </c>
    </row>
    <row r="1497" spans="1:16" ht="45">
      <c r="A1497" s="14">
        <v>3721</v>
      </c>
      <c r="B1497" s="2" t="s">
        <v>6885</v>
      </c>
      <c r="C1497" s="1" t="s">
        <v>6886</v>
      </c>
      <c r="D1497" s="3" t="s">
        <v>6512</v>
      </c>
      <c r="E1497" s="4">
        <v>41743</v>
      </c>
      <c r="F1497" s="3" t="s">
        <v>15</v>
      </c>
      <c r="G1497" s="4">
        <v>41743</v>
      </c>
      <c r="H1497" s="3" t="s">
        <v>6735</v>
      </c>
      <c r="I1497" s="2" t="s">
        <v>13</v>
      </c>
      <c r="J1497" s="2" t="s">
        <v>12</v>
      </c>
      <c r="K1497" s="2" t="s">
        <v>268</v>
      </c>
      <c r="L1497" s="19">
        <v>41743.714918981481</v>
      </c>
      <c r="M1497" s="2" t="s">
        <v>5151</v>
      </c>
      <c r="N1497" s="2"/>
      <c r="O1497" s="2"/>
      <c r="P1497" s="2" t="s">
        <v>5151</v>
      </c>
    </row>
    <row r="1498" spans="1:16" ht="75">
      <c r="A1498" s="14">
        <v>3720</v>
      </c>
      <c r="B1498" s="2" t="s">
        <v>6887</v>
      </c>
      <c r="C1498" s="1" t="s">
        <v>6888</v>
      </c>
      <c r="D1498" s="3" t="s">
        <v>84</v>
      </c>
      <c r="E1498" s="4">
        <v>41743</v>
      </c>
      <c r="F1498" s="3" t="s">
        <v>15</v>
      </c>
      <c r="G1498" s="4">
        <v>41743</v>
      </c>
      <c r="H1498" s="3" t="s">
        <v>43</v>
      </c>
      <c r="I1498" s="2" t="s">
        <v>13</v>
      </c>
      <c r="J1498" s="2" t="s">
        <v>12</v>
      </c>
      <c r="K1498" s="2" t="s">
        <v>268</v>
      </c>
      <c r="L1498" s="19">
        <v>41744.319525462961</v>
      </c>
      <c r="M1498" s="2" t="s">
        <v>5154</v>
      </c>
      <c r="N1498" s="2"/>
      <c r="O1498" s="2"/>
      <c r="P1498" s="2" t="s">
        <v>5151</v>
      </c>
    </row>
    <row r="1499" spans="1:16" ht="45">
      <c r="A1499" s="14">
        <v>3719</v>
      </c>
      <c r="B1499" s="2" t="s">
        <v>6889</v>
      </c>
      <c r="C1499" s="1" t="s">
        <v>6890</v>
      </c>
      <c r="D1499" s="3" t="s">
        <v>945</v>
      </c>
      <c r="E1499" s="4">
        <v>41743</v>
      </c>
      <c r="F1499" s="3" t="s">
        <v>15</v>
      </c>
      <c r="G1499" s="4">
        <v>41743</v>
      </c>
      <c r="H1499" s="3" t="s">
        <v>6735</v>
      </c>
      <c r="I1499" s="2" t="s">
        <v>13</v>
      </c>
      <c r="J1499" s="2" t="s">
        <v>12</v>
      </c>
      <c r="K1499" s="2" t="s">
        <v>268</v>
      </c>
      <c r="L1499" s="19">
        <v>41743.680451388886</v>
      </c>
      <c r="M1499" s="2" t="s">
        <v>5154</v>
      </c>
      <c r="N1499" s="2"/>
      <c r="O1499" s="2"/>
      <c r="P1499" s="2" t="s">
        <v>5151</v>
      </c>
    </row>
    <row r="1500" spans="1:16" ht="75">
      <c r="A1500" s="14">
        <v>3718</v>
      </c>
      <c r="B1500" s="2" t="s">
        <v>6891</v>
      </c>
      <c r="C1500" s="1" t="s">
        <v>6892</v>
      </c>
      <c r="D1500" s="3" t="s">
        <v>349</v>
      </c>
      <c r="E1500" s="4">
        <v>41743</v>
      </c>
      <c r="F1500" s="3" t="s">
        <v>15</v>
      </c>
      <c r="G1500" s="4">
        <v>41744</v>
      </c>
      <c r="H1500" s="3" t="s">
        <v>53</v>
      </c>
      <c r="I1500" s="2" t="s">
        <v>13</v>
      </c>
      <c r="J1500" s="2" t="s">
        <v>12</v>
      </c>
      <c r="K1500" s="2" t="s">
        <v>268</v>
      </c>
      <c r="L1500" s="19">
        <v>41785.686678240738</v>
      </c>
      <c r="M1500" s="2" t="s">
        <v>5151</v>
      </c>
      <c r="N1500" s="2"/>
      <c r="O1500" s="2"/>
      <c r="P1500" s="2" t="s">
        <v>5151</v>
      </c>
    </row>
    <row r="1501" spans="1:16" ht="75">
      <c r="A1501" s="14">
        <v>3717</v>
      </c>
      <c r="B1501" s="2" t="s">
        <v>6893</v>
      </c>
      <c r="C1501" s="1" t="s">
        <v>6894</v>
      </c>
      <c r="D1501" s="3" t="s">
        <v>84</v>
      </c>
      <c r="E1501" s="4">
        <v>41743</v>
      </c>
      <c r="F1501" s="3" t="s">
        <v>15</v>
      </c>
      <c r="G1501" s="4">
        <v>41743</v>
      </c>
      <c r="H1501" s="3" t="s">
        <v>40</v>
      </c>
      <c r="I1501" s="2" t="s">
        <v>13</v>
      </c>
      <c r="J1501" s="2" t="s">
        <v>12</v>
      </c>
      <c r="K1501" s="2" t="s">
        <v>268</v>
      </c>
      <c r="L1501" s="19">
        <v>41744.319733796299</v>
      </c>
      <c r="M1501" s="2" t="s">
        <v>5154</v>
      </c>
      <c r="N1501" s="2"/>
      <c r="O1501" s="2"/>
      <c r="P1501" s="2" t="s">
        <v>5151</v>
      </c>
    </row>
    <row r="1502" spans="1:16">
      <c r="A1502" s="14">
        <v>3716</v>
      </c>
      <c r="B1502" s="2" t="s">
        <v>4397</v>
      </c>
      <c r="C1502" s="1" t="s">
        <v>6895</v>
      </c>
      <c r="D1502" s="3" t="s">
        <v>488</v>
      </c>
      <c r="E1502" s="4">
        <v>41743</v>
      </c>
      <c r="F1502" s="3" t="s">
        <v>15</v>
      </c>
      <c r="G1502" s="4">
        <v>41743</v>
      </c>
      <c r="H1502" s="3" t="s">
        <v>40</v>
      </c>
      <c r="I1502" s="2" t="s">
        <v>13</v>
      </c>
      <c r="J1502" s="2" t="s">
        <v>12</v>
      </c>
      <c r="K1502" s="2" t="s">
        <v>268</v>
      </c>
      <c r="L1502" s="19">
        <v>41743.654710648145</v>
      </c>
      <c r="M1502" s="2" t="s">
        <v>5154</v>
      </c>
      <c r="N1502" s="2"/>
      <c r="O1502" s="2"/>
      <c r="P1502" s="2" t="s">
        <v>5151</v>
      </c>
    </row>
    <row r="1503" spans="1:16" ht="30">
      <c r="A1503" s="14">
        <v>3715</v>
      </c>
      <c r="B1503" s="2" t="s">
        <v>6896</v>
      </c>
      <c r="C1503" s="1" t="s">
        <v>6897</v>
      </c>
      <c r="D1503" s="3" t="s">
        <v>945</v>
      </c>
      <c r="E1503" s="4">
        <v>41743</v>
      </c>
      <c r="F1503" s="3" t="s">
        <v>15</v>
      </c>
      <c r="G1503" s="4">
        <v>41743</v>
      </c>
      <c r="H1503" s="3" t="s">
        <v>6735</v>
      </c>
      <c r="I1503" s="2" t="s">
        <v>13</v>
      </c>
      <c r="J1503" s="2" t="s">
        <v>12</v>
      </c>
      <c r="K1503" s="2" t="s">
        <v>268</v>
      </c>
      <c r="L1503" s="19">
        <v>41743.652384259258</v>
      </c>
      <c r="M1503" s="2" t="s">
        <v>5154</v>
      </c>
      <c r="N1503" s="2"/>
      <c r="O1503" s="2"/>
      <c r="P1503" s="2" t="s">
        <v>5151</v>
      </c>
    </row>
    <row r="1504" spans="1:16" ht="60">
      <c r="A1504" s="14">
        <v>3714</v>
      </c>
      <c r="B1504" s="2" t="s">
        <v>1952</v>
      </c>
      <c r="C1504" s="1" t="s">
        <v>6898</v>
      </c>
      <c r="D1504" s="3" t="s">
        <v>1071</v>
      </c>
      <c r="E1504" s="4">
        <v>41743</v>
      </c>
      <c r="F1504" s="3" t="s">
        <v>15</v>
      </c>
      <c r="G1504" s="4">
        <v>41743</v>
      </c>
      <c r="H1504" s="3" t="s">
        <v>6735</v>
      </c>
      <c r="I1504" s="2" t="s">
        <v>13</v>
      </c>
      <c r="J1504" s="2" t="s">
        <v>12</v>
      </c>
      <c r="K1504" s="2" t="s">
        <v>268</v>
      </c>
      <c r="L1504" s="19">
        <v>41743.636400462965</v>
      </c>
      <c r="M1504" s="2" t="s">
        <v>5151</v>
      </c>
      <c r="N1504" s="2"/>
      <c r="O1504" s="2"/>
      <c r="P1504" s="2" t="s">
        <v>5151</v>
      </c>
    </row>
    <row r="1505" spans="1:16" ht="30">
      <c r="A1505" s="14">
        <v>3713</v>
      </c>
      <c r="B1505" s="2" t="s">
        <v>6022</v>
      </c>
      <c r="C1505" s="1" t="s">
        <v>6899</v>
      </c>
      <c r="D1505" s="3" t="s">
        <v>2034</v>
      </c>
      <c r="E1505" s="4">
        <v>41743</v>
      </c>
      <c r="F1505" s="3" t="s">
        <v>15</v>
      </c>
      <c r="G1505" s="4">
        <v>41743</v>
      </c>
      <c r="H1505" s="3" t="s">
        <v>6735</v>
      </c>
      <c r="I1505" s="2" t="s">
        <v>13</v>
      </c>
      <c r="J1505" s="2" t="s">
        <v>12</v>
      </c>
      <c r="K1505" s="2" t="s">
        <v>268</v>
      </c>
      <c r="L1505" s="19">
        <v>41743.61141203704</v>
      </c>
      <c r="M1505" s="2" t="s">
        <v>5154</v>
      </c>
      <c r="N1505" s="2"/>
      <c r="O1505" s="2"/>
      <c r="P1505" s="2" t="s">
        <v>5151</v>
      </c>
    </row>
    <row r="1506" spans="1:16" ht="45">
      <c r="A1506" s="14">
        <v>3712</v>
      </c>
      <c r="B1506" s="2" t="s">
        <v>6900</v>
      </c>
      <c r="C1506" s="1" t="s">
        <v>6901</v>
      </c>
      <c r="D1506" s="3" t="s">
        <v>1763</v>
      </c>
      <c r="E1506" s="4">
        <v>41743</v>
      </c>
      <c r="F1506" s="3" t="s">
        <v>102</v>
      </c>
      <c r="G1506" s="4">
        <v>41743</v>
      </c>
      <c r="H1506" s="3" t="s">
        <v>29</v>
      </c>
      <c r="I1506" s="2" t="s">
        <v>13</v>
      </c>
      <c r="J1506" s="2" t="s">
        <v>12</v>
      </c>
      <c r="K1506" s="2" t="s">
        <v>268</v>
      </c>
      <c r="L1506" s="19">
        <v>41743.525358796294</v>
      </c>
      <c r="M1506" s="2" t="s">
        <v>5154</v>
      </c>
      <c r="N1506" s="2"/>
      <c r="O1506" s="2"/>
      <c r="P1506" s="2" t="s">
        <v>5151</v>
      </c>
    </row>
    <row r="1507" spans="1:16" ht="75">
      <c r="A1507" s="14">
        <v>3711</v>
      </c>
      <c r="B1507" s="2" t="s">
        <v>6902</v>
      </c>
      <c r="C1507" s="1" t="s">
        <v>6903</v>
      </c>
      <c r="D1507" s="3" t="s">
        <v>26</v>
      </c>
      <c r="E1507" s="4">
        <v>41743</v>
      </c>
      <c r="F1507" s="3" t="s">
        <v>15</v>
      </c>
      <c r="G1507" s="4">
        <v>41743</v>
      </c>
      <c r="H1507" s="3" t="s">
        <v>50</v>
      </c>
      <c r="I1507" s="2" t="s">
        <v>13</v>
      </c>
      <c r="J1507" s="2" t="s">
        <v>12</v>
      </c>
      <c r="K1507" s="2" t="s">
        <v>268</v>
      </c>
      <c r="L1507" s="19">
        <v>41753.414351851854</v>
      </c>
      <c r="M1507" s="2" t="s">
        <v>5154</v>
      </c>
      <c r="N1507" s="2"/>
      <c r="O1507" s="2"/>
      <c r="P1507" s="2" t="s">
        <v>5151</v>
      </c>
    </row>
    <row r="1508" spans="1:16" ht="60">
      <c r="A1508" s="14">
        <v>3710</v>
      </c>
      <c r="B1508" s="2" t="s">
        <v>6904</v>
      </c>
      <c r="C1508" s="1" t="s">
        <v>7317</v>
      </c>
      <c r="D1508" s="3" t="s">
        <v>104</v>
      </c>
      <c r="E1508" s="4">
        <v>41743</v>
      </c>
      <c r="F1508" s="3" t="s">
        <v>15</v>
      </c>
      <c r="G1508" s="4">
        <v>41743</v>
      </c>
      <c r="H1508" s="3" t="s">
        <v>29</v>
      </c>
      <c r="I1508" s="2" t="s">
        <v>13</v>
      </c>
      <c r="J1508" s="2" t="s">
        <v>12</v>
      </c>
      <c r="K1508" s="2" t="s">
        <v>268</v>
      </c>
      <c r="L1508" s="19">
        <v>41753.452870370369</v>
      </c>
      <c r="M1508" s="2" t="s">
        <v>5151</v>
      </c>
      <c r="N1508" s="2"/>
      <c r="O1508" s="2"/>
      <c r="P1508" s="2" t="s">
        <v>5151</v>
      </c>
    </row>
    <row r="1509" spans="1:16">
      <c r="A1509" s="14">
        <v>3709</v>
      </c>
      <c r="B1509" s="2" t="s">
        <v>3800</v>
      </c>
      <c r="C1509" s="1" t="s">
        <v>5227</v>
      </c>
      <c r="D1509" s="3" t="s">
        <v>765</v>
      </c>
      <c r="E1509" s="4">
        <v>41743</v>
      </c>
      <c r="F1509" s="3" t="s">
        <v>15</v>
      </c>
      <c r="G1509" s="4">
        <v>41743</v>
      </c>
      <c r="H1509" s="3" t="s">
        <v>6735</v>
      </c>
      <c r="I1509" s="2" t="s">
        <v>13</v>
      </c>
      <c r="J1509" s="2" t="s">
        <v>12</v>
      </c>
      <c r="K1509" s="2" t="s">
        <v>268</v>
      </c>
      <c r="L1509" s="19">
        <v>41743.459513888891</v>
      </c>
      <c r="M1509" s="2" t="s">
        <v>5154</v>
      </c>
      <c r="N1509" s="2"/>
      <c r="O1509" s="2"/>
      <c r="P1509" s="2" t="s">
        <v>5151</v>
      </c>
    </row>
    <row r="1510" spans="1:16">
      <c r="A1510" s="14">
        <v>3708</v>
      </c>
      <c r="B1510" s="2" t="s">
        <v>6905</v>
      </c>
      <c r="C1510" s="1" t="s">
        <v>6906</v>
      </c>
      <c r="D1510" s="3" t="s">
        <v>2147</v>
      </c>
      <c r="E1510" s="4">
        <v>41743</v>
      </c>
      <c r="F1510" s="3" t="s">
        <v>15</v>
      </c>
      <c r="G1510" s="4">
        <v>41743</v>
      </c>
      <c r="H1510" s="3" t="s">
        <v>42</v>
      </c>
      <c r="I1510" s="2" t="s">
        <v>13</v>
      </c>
      <c r="J1510" s="2" t="s">
        <v>12</v>
      </c>
      <c r="K1510" s="2" t="s">
        <v>268</v>
      </c>
      <c r="L1510" s="19">
        <v>41743.437592592592</v>
      </c>
      <c r="M1510" s="2" t="s">
        <v>5154</v>
      </c>
      <c r="N1510" s="2"/>
      <c r="O1510" s="2"/>
      <c r="P1510" s="2" t="s">
        <v>5151</v>
      </c>
    </row>
    <row r="1511" spans="1:16" ht="60">
      <c r="A1511" s="14">
        <v>3707</v>
      </c>
      <c r="B1511" s="2" t="s">
        <v>5421</v>
      </c>
      <c r="C1511" s="1" t="s">
        <v>6907</v>
      </c>
      <c r="D1511" s="3" t="s">
        <v>179</v>
      </c>
      <c r="E1511" s="4">
        <v>41737</v>
      </c>
      <c r="F1511" s="3" t="s">
        <v>15</v>
      </c>
      <c r="G1511" s="4">
        <v>41740</v>
      </c>
      <c r="H1511" s="3" t="s">
        <v>56</v>
      </c>
      <c r="I1511" s="2" t="s">
        <v>13</v>
      </c>
      <c r="J1511" s="2" t="s">
        <v>12</v>
      </c>
      <c r="K1511" s="2" t="s">
        <v>268</v>
      </c>
      <c r="L1511" s="19">
        <v>41743.40625</v>
      </c>
      <c r="M1511" s="2" t="s">
        <v>5151</v>
      </c>
      <c r="N1511" s="2"/>
      <c r="O1511" s="2"/>
      <c r="P1511" s="2" t="s">
        <v>5151</v>
      </c>
    </row>
    <row r="1512" spans="1:16">
      <c r="A1512" s="14">
        <v>3706</v>
      </c>
      <c r="B1512" s="2" t="s">
        <v>6908</v>
      </c>
      <c r="C1512" s="1" t="s">
        <v>6909</v>
      </c>
      <c r="D1512" s="3" t="s">
        <v>2147</v>
      </c>
      <c r="E1512" s="4">
        <v>41740</v>
      </c>
      <c r="F1512" s="3" t="s">
        <v>15</v>
      </c>
      <c r="G1512" s="4">
        <v>41740</v>
      </c>
      <c r="H1512" s="3" t="s">
        <v>42</v>
      </c>
      <c r="I1512" s="2" t="s">
        <v>13</v>
      </c>
      <c r="J1512" s="2" t="s">
        <v>12</v>
      </c>
      <c r="K1512" s="2" t="s">
        <v>268</v>
      </c>
      <c r="L1512" s="19">
        <v>41743.40179398148</v>
      </c>
      <c r="M1512" s="2" t="s">
        <v>5154</v>
      </c>
      <c r="N1512" s="2"/>
      <c r="O1512" s="2"/>
      <c r="P1512" s="2" t="s">
        <v>5151</v>
      </c>
    </row>
    <row r="1513" spans="1:16" ht="90">
      <c r="A1513" s="14">
        <v>3705</v>
      </c>
      <c r="B1513" s="2" t="s">
        <v>6910</v>
      </c>
      <c r="C1513" s="1" t="s">
        <v>6911</v>
      </c>
      <c r="D1513" s="3" t="s">
        <v>446</v>
      </c>
      <c r="E1513" s="4">
        <v>41740</v>
      </c>
      <c r="F1513" s="3" t="s">
        <v>15</v>
      </c>
      <c r="G1513" s="4">
        <v>41743</v>
      </c>
      <c r="H1513" s="3" t="s">
        <v>6733</v>
      </c>
      <c r="I1513" s="2" t="s">
        <v>13</v>
      </c>
      <c r="J1513" s="2" t="s">
        <v>12</v>
      </c>
      <c r="K1513" s="2" t="s">
        <v>268</v>
      </c>
      <c r="L1513" s="19">
        <v>41744.31994212963</v>
      </c>
      <c r="M1513" s="2" t="s">
        <v>5154</v>
      </c>
      <c r="N1513" s="2"/>
      <c r="O1513" s="2"/>
      <c r="P1513" s="2" t="s">
        <v>5151</v>
      </c>
    </row>
    <row r="1514" spans="1:16" ht="45">
      <c r="A1514" s="14">
        <v>3704</v>
      </c>
      <c r="B1514" s="2" t="s">
        <v>6912</v>
      </c>
      <c r="C1514" s="1" t="s">
        <v>6913</v>
      </c>
      <c r="D1514" s="3" t="s">
        <v>84</v>
      </c>
      <c r="E1514" s="4">
        <v>41740</v>
      </c>
      <c r="F1514" s="3" t="s">
        <v>15</v>
      </c>
      <c r="G1514" s="4">
        <v>41743</v>
      </c>
      <c r="H1514" s="3" t="s">
        <v>45</v>
      </c>
      <c r="I1514" s="2" t="s">
        <v>13</v>
      </c>
      <c r="J1514" s="2" t="s">
        <v>12</v>
      </c>
      <c r="K1514" s="2" t="s">
        <v>268</v>
      </c>
      <c r="L1514" s="19">
        <v>41743.379502314812</v>
      </c>
      <c r="M1514" s="2" t="s">
        <v>5151</v>
      </c>
      <c r="N1514" s="2"/>
      <c r="O1514" s="2"/>
      <c r="P1514" s="2" t="s">
        <v>5151</v>
      </c>
    </row>
    <row r="1515" spans="1:16" ht="30">
      <c r="A1515" s="14">
        <v>3703</v>
      </c>
      <c r="B1515" s="2" t="s">
        <v>6914</v>
      </c>
      <c r="C1515" s="1" t="s">
        <v>6915</v>
      </c>
      <c r="D1515" s="3" t="s">
        <v>169</v>
      </c>
      <c r="E1515" s="4">
        <v>41743</v>
      </c>
      <c r="F1515" s="3" t="s">
        <v>15</v>
      </c>
      <c r="G1515" s="4">
        <v>41743</v>
      </c>
      <c r="H1515" s="3" t="s">
        <v>6735</v>
      </c>
      <c r="I1515" s="2" t="s">
        <v>13</v>
      </c>
      <c r="J1515" s="2" t="s">
        <v>12</v>
      </c>
      <c r="K1515" s="2" t="s">
        <v>268</v>
      </c>
      <c r="L1515" s="19">
        <v>41743.377256944441</v>
      </c>
      <c r="M1515" s="2" t="s">
        <v>5154</v>
      </c>
      <c r="N1515" s="2"/>
      <c r="O1515" s="2"/>
      <c r="P1515" s="2" t="s">
        <v>5151</v>
      </c>
    </row>
    <row r="1516" spans="1:16">
      <c r="A1516" s="14">
        <v>3702</v>
      </c>
      <c r="B1516" s="2" t="s">
        <v>2332</v>
      </c>
      <c r="C1516" s="1" t="s">
        <v>6916</v>
      </c>
      <c r="D1516" s="3" t="s">
        <v>1054</v>
      </c>
      <c r="E1516" s="4">
        <v>41743</v>
      </c>
      <c r="F1516" s="3" t="s">
        <v>15</v>
      </c>
      <c r="G1516" s="4">
        <v>41743</v>
      </c>
      <c r="H1516" s="3" t="s">
        <v>6735</v>
      </c>
      <c r="I1516" s="2" t="s">
        <v>13</v>
      </c>
      <c r="J1516" s="2" t="s">
        <v>12</v>
      </c>
      <c r="K1516" s="2" t="s">
        <v>268</v>
      </c>
      <c r="L1516" s="19">
        <v>41743.376018518517</v>
      </c>
      <c r="M1516" s="2" t="s">
        <v>5154</v>
      </c>
      <c r="N1516" s="2"/>
      <c r="O1516" s="2"/>
      <c r="P1516" s="2" t="s">
        <v>5151</v>
      </c>
    </row>
    <row r="1517" spans="1:16" ht="30">
      <c r="A1517" s="14">
        <v>3701</v>
      </c>
      <c r="B1517" s="2" t="s">
        <v>1822</v>
      </c>
      <c r="C1517" s="1" t="s">
        <v>6917</v>
      </c>
      <c r="D1517" s="3" t="s">
        <v>861</v>
      </c>
      <c r="E1517" s="4">
        <v>41743</v>
      </c>
      <c r="F1517" s="3" t="s">
        <v>15</v>
      </c>
      <c r="G1517" s="4">
        <v>41743</v>
      </c>
      <c r="H1517" s="3" t="s">
        <v>6735</v>
      </c>
      <c r="I1517" s="2" t="s">
        <v>13</v>
      </c>
      <c r="J1517" s="2" t="s">
        <v>12</v>
      </c>
      <c r="K1517" s="2" t="s">
        <v>268</v>
      </c>
      <c r="L1517" s="19">
        <v>41743.374421296299</v>
      </c>
      <c r="M1517" s="2" t="s">
        <v>5151</v>
      </c>
      <c r="N1517" s="2"/>
      <c r="O1517" s="2"/>
      <c r="P1517" s="2" t="s">
        <v>5151</v>
      </c>
    </row>
    <row r="1518" spans="1:16" ht="60">
      <c r="A1518" s="14">
        <v>3700</v>
      </c>
      <c r="B1518" s="2" t="s">
        <v>6918</v>
      </c>
      <c r="C1518" s="1" t="s">
        <v>6919</v>
      </c>
      <c r="D1518" s="3" t="s">
        <v>192</v>
      </c>
      <c r="E1518" s="4">
        <v>41740</v>
      </c>
      <c r="F1518" s="3" t="s">
        <v>15</v>
      </c>
      <c r="G1518" s="4">
        <v>41740</v>
      </c>
      <c r="H1518" s="3" t="s">
        <v>40</v>
      </c>
      <c r="I1518" s="2" t="s">
        <v>13</v>
      </c>
      <c r="J1518" s="2" t="s">
        <v>12</v>
      </c>
      <c r="K1518" s="2" t="s">
        <v>268</v>
      </c>
      <c r="L1518" s="19">
        <v>41743.336041666669</v>
      </c>
      <c r="M1518" s="2" t="s">
        <v>5151</v>
      </c>
      <c r="N1518" s="2"/>
      <c r="O1518" s="2"/>
      <c r="P1518" s="2" t="s">
        <v>5151</v>
      </c>
    </row>
    <row r="1519" spans="1:16" ht="30">
      <c r="A1519" s="14">
        <v>3699</v>
      </c>
      <c r="B1519" s="2" t="s">
        <v>6920</v>
      </c>
      <c r="C1519" s="1" t="s">
        <v>6921</v>
      </c>
      <c r="D1519" s="3" t="s">
        <v>26</v>
      </c>
      <c r="E1519" s="4">
        <v>41740</v>
      </c>
      <c r="F1519" s="3" t="s">
        <v>15</v>
      </c>
      <c r="G1519" s="4">
        <v>41743</v>
      </c>
      <c r="H1519" s="3" t="s">
        <v>6735</v>
      </c>
      <c r="I1519" s="2" t="s">
        <v>13</v>
      </c>
      <c r="J1519" s="2" t="s">
        <v>12</v>
      </c>
      <c r="K1519" s="2" t="s">
        <v>268</v>
      </c>
      <c r="L1519" s="19">
        <v>41743.312488425923</v>
      </c>
      <c r="M1519" s="2" t="s">
        <v>5154</v>
      </c>
      <c r="N1519" s="2"/>
      <c r="O1519" s="2"/>
      <c r="P1519" s="2" t="s">
        <v>5151</v>
      </c>
    </row>
    <row r="1520" spans="1:16">
      <c r="A1520" s="14">
        <v>3698</v>
      </c>
      <c r="B1520" s="2" t="s">
        <v>2299</v>
      </c>
      <c r="C1520" s="1" t="s">
        <v>6922</v>
      </c>
      <c r="D1520" s="3" t="s">
        <v>430</v>
      </c>
      <c r="E1520" s="4">
        <v>41740</v>
      </c>
      <c r="F1520" s="3" t="s">
        <v>15</v>
      </c>
      <c r="G1520" s="4">
        <v>41743</v>
      </c>
      <c r="H1520" s="3" t="s">
        <v>6735</v>
      </c>
      <c r="I1520" s="2" t="s">
        <v>13</v>
      </c>
      <c r="J1520" s="2" t="s">
        <v>12</v>
      </c>
      <c r="K1520" s="2" t="s">
        <v>268</v>
      </c>
      <c r="L1520" s="19">
        <v>41743.311643518522</v>
      </c>
      <c r="M1520" s="2" t="s">
        <v>5154</v>
      </c>
      <c r="N1520" s="2"/>
      <c r="O1520" s="2"/>
      <c r="P1520" s="2" t="s">
        <v>5151</v>
      </c>
    </row>
    <row r="1521" spans="1:16" ht="30">
      <c r="A1521" s="14">
        <v>3697</v>
      </c>
      <c r="B1521" s="2" t="s">
        <v>6923</v>
      </c>
      <c r="C1521" s="1" t="s">
        <v>6924</v>
      </c>
      <c r="D1521" s="3" t="s">
        <v>945</v>
      </c>
      <c r="E1521" s="4">
        <v>41739</v>
      </c>
      <c r="F1521" s="3" t="s">
        <v>15</v>
      </c>
      <c r="G1521" s="4">
        <v>41740</v>
      </c>
      <c r="H1521" s="3" t="s">
        <v>6735</v>
      </c>
      <c r="I1521" s="2" t="s">
        <v>13</v>
      </c>
      <c r="J1521" s="2" t="s">
        <v>12</v>
      </c>
      <c r="K1521" s="2" t="s">
        <v>268</v>
      </c>
      <c r="L1521" s="19">
        <v>41740.519282407404</v>
      </c>
      <c r="M1521" s="2" t="s">
        <v>5154</v>
      </c>
      <c r="N1521" s="2"/>
      <c r="O1521" s="2"/>
      <c r="P1521" s="2" t="s">
        <v>5151</v>
      </c>
    </row>
    <row r="1522" spans="1:16" ht="45">
      <c r="A1522" s="14">
        <v>3696</v>
      </c>
      <c r="B1522" s="2" t="s">
        <v>717</v>
      </c>
      <c r="C1522" s="1" t="s">
        <v>6925</v>
      </c>
      <c r="D1522" s="3" t="s">
        <v>9017</v>
      </c>
      <c r="E1522" s="4">
        <v>41740</v>
      </c>
      <c r="F1522" s="3" t="s">
        <v>15</v>
      </c>
      <c r="G1522" s="4">
        <v>41740</v>
      </c>
      <c r="H1522" s="3" t="s">
        <v>6735</v>
      </c>
      <c r="I1522" s="2" t="s">
        <v>13</v>
      </c>
      <c r="J1522" s="2" t="s">
        <v>12</v>
      </c>
      <c r="K1522" s="2" t="s">
        <v>268</v>
      </c>
      <c r="L1522" s="19">
        <v>41740.517210648148</v>
      </c>
      <c r="M1522" s="2" t="s">
        <v>5154</v>
      </c>
      <c r="N1522" s="2"/>
      <c r="O1522" s="2"/>
      <c r="P1522" s="2" t="s">
        <v>5151</v>
      </c>
    </row>
    <row r="1523" spans="1:16" ht="60">
      <c r="A1523" s="14">
        <v>3695</v>
      </c>
      <c r="B1523" s="2" t="s">
        <v>6926</v>
      </c>
      <c r="C1523" s="1" t="s">
        <v>6927</v>
      </c>
      <c r="D1523" s="3" t="s">
        <v>945</v>
      </c>
      <c r="E1523" s="4">
        <v>41740</v>
      </c>
      <c r="F1523" s="3" t="s">
        <v>15</v>
      </c>
      <c r="G1523" s="4">
        <v>41740</v>
      </c>
      <c r="H1523" s="3" t="s">
        <v>6735</v>
      </c>
      <c r="I1523" s="2" t="s">
        <v>13</v>
      </c>
      <c r="J1523" s="2" t="s">
        <v>12</v>
      </c>
      <c r="K1523" s="2" t="s">
        <v>268</v>
      </c>
      <c r="L1523" s="19">
        <v>41740.515127314815</v>
      </c>
      <c r="M1523" s="2" t="s">
        <v>5154</v>
      </c>
      <c r="N1523" s="2"/>
      <c r="O1523" s="2"/>
      <c r="P1523" s="2" t="s">
        <v>5151</v>
      </c>
    </row>
    <row r="1524" spans="1:16" ht="45">
      <c r="A1524" s="14">
        <v>3694</v>
      </c>
      <c r="B1524" s="2" t="s">
        <v>6928</v>
      </c>
      <c r="C1524" s="1" t="s">
        <v>6929</v>
      </c>
      <c r="D1524" s="3" t="s">
        <v>1529</v>
      </c>
      <c r="E1524" s="4">
        <v>41740</v>
      </c>
      <c r="F1524" s="3" t="s">
        <v>15</v>
      </c>
      <c r="G1524" s="4">
        <v>41740</v>
      </c>
      <c r="H1524" s="3" t="s">
        <v>6735</v>
      </c>
      <c r="I1524" s="2" t="s">
        <v>13</v>
      </c>
      <c r="J1524" s="2" t="s">
        <v>12</v>
      </c>
      <c r="K1524" s="2" t="s">
        <v>268</v>
      </c>
      <c r="L1524" s="19">
        <v>41740.513553240744</v>
      </c>
      <c r="M1524" s="2" t="s">
        <v>5151</v>
      </c>
      <c r="N1524" s="2"/>
      <c r="O1524" s="2"/>
      <c r="P1524" s="2" t="s">
        <v>5151</v>
      </c>
    </row>
    <row r="1525" spans="1:16">
      <c r="A1525" s="14">
        <v>3693</v>
      </c>
      <c r="B1525" s="2" t="s">
        <v>6930</v>
      </c>
      <c r="C1525" s="1" t="s">
        <v>6931</v>
      </c>
      <c r="D1525" s="3" t="s">
        <v>349</v>
      </c>
      <c r="E1525" s="4">
        <v>41740</v>
      </c>
      <c r="F1525" s="3" t="s">
        <v>15</v>
      </c>
      <c r="G1525" s="4">
        <v>41740</v>
      </c>
      <c r="H1525" s="3" t="s">
        <v>6735</v>
      </c>
      <c r="I1525" s="2" t="s">
        <v>13</v>
      </c>
      <c r="J1525" s="2" t="s">
        <v>12</v>
      </c>
      <c r="K1525" s="2" t="s">
        <v>268</v>
      </c>
      <c r="L1525" s="19">
        <v>41740.50917824074</v>
      </c>
      <c r="M1525" s="2" t="s">
        <v>5151</v>
      </c>
      <c r="N1525" s="2"/>
      <c r="O1525" s="2"/>
      <c r="P1525" s="2" t="s">
        <v>5151</v>
      </c>
    </row>
    <row r="1526" spans="1:16" ht="75">
      <c r="A1526" s="14">
        <v>3692</v>
      </c>
      <c r="B1526" s="2" t="s">
        <v>6932</v>
      </c>
      <c r="C1526" s="1" t="s">
        <v>6933</v>
      </c>
      <c r="D1526" s="3" t="s">
        <v>5897</v>
      </c>
      <c r="E1526" s="4">
        <v>41740</v>
      </c>
      <c r="F1526" s="3" t="s">
        <v>15</v>
      </c>
      <c r="G1526" s="4">
        <v>41740</v>
      </c>
      <c r="H1526" s="3" t="s">
        <v>6735</v>
      </c>
      <c r="I1526" s="2" t="s">
        <v>13</v>
      </c>
      <c r="J1526" s="2" t="s">
        <v>12</v>
      </c>
      <c r="K1526" s="2" t="s">
        <v>268</v>
      </c>
      <c r="L1526" s="19">
        <v>41740.506840277776</v>
      </c>
      <c r="M1526" s="2" t="s">
        <v>5151</v>
      </c>
      <c r="N1526" s="2"/>
      <c r="O1526" s="2"/>
      <c r="P1526" s="2" t="s">
        <v>5151</v>
      </c>
    </row>
    <row r="1527" spans="1:16" ht="45">
      <c r="A1527" s="14">
        <v>3691</v>
      </c>
      <c r="B1527" s="2" t="s">
        <v>6934</v>
      </c>
      <c r="C1527" s="1" t="s">
        <v>6935</v>
      </c>
      <c r="D1527" s="3" t="s">
        <v>3849</v>
      </c>
      <c r="E1527" s="4">
        <v>41740</v>
      </c>
      <c r="F1527" s="3" t="s">
        <v>15</v>
      </c>
      <c r="G1527" s="4">
        <v>41740</v>
      </c>
      <c r="H1527" s="3" t="s">
        <v>6735</v>
      </c>
      <c r="I1527" s="2" t="s">
        <v>13</v>
      </c>
      <c r="J1527" s="2" t="s">
        <v>12</v>
      </c>
      <c r="K1527" s="2" t="s">
        <v>268</v>
      </c>
      <c r="L1527" s="19">
        <v>41740.497604166667</v>
      </c>
      <c r="M1527" s="2" t="s">
        <v>5151</v>
      </c>
      <c r="N1527" s="2"/>
      <c r="O1527" s="2"/>
      <c r="P1527" s="2" t="s">
        <v>5151</v>
      </c>
    </row>
    <row r="1528" spans="1:16" ht="60">
      <c r="A1528" s="14">
        <v>3690</v>
      </c>
      <c r="B1528" s="2" t="s">
        <v>2412</v>
      </c>
      <c r="C1528" s="1" t="s">
        <v>6936</v>
      </c>
      <c r="D1528" s="3" t="s">
        <v>4732</v>
      </c>
      <c r="E1528" s="4">
        <v>41740</v>
      </c>
      <c r="F1528" s="3" t="s">
        <v>15</v>
      </c>
      <c r="G1528" s="4">
        <v>41740</v>
      </c>
      <c r="H1528" s="3" t="s">
        <v>6735</v>
      </c>
      <c r="I1528" s="2" t="s">
        <v>13</v>
      </c>
      <c r="J1528" s="2" t="s">
        <v>12</v>
      </c>
      <c r="K1528" s="2" t="s">
        <v>268</v>
      </c>
      <c r="L1528" s="19">
        <v>41740.496400462966</v>
      </c>
      <c r="M1528" s="2" t="s">
        <v>5154</v>
      </c>
      <c r="N1528" s="2"/>
      <c r="O1528" s="2"/>
      <c r="P1528" s="2" t="s">
        <v>5151</v>
      </c>
    </row>
    <row r="1529" spans="1:16" ht="45">
      <c r="A1529" s="14">
        <v>3689</v>
      </c>
      <c r="B1529" s="2" t="s">
        <v>717</v>
      </c>
      <c r="C1529" s="1" t="s">
        <v>6937</v>
      </c>
      <c r="D1529" s="3" t="s">
        <v>9017</v>
      </c>
      <c r="E1529" s="4">
        <v>41740</v>
      </c>
      <c r="F1529" s="3" t="s">
        <v>15</v>
      </c>
      <c r="G1529" s="4">
        <v>41740</v>
      </c>
      <c r="H1529" s="3" t="s">
        <v>6735</v>
      </c>
      <c r="I1529" s="2" t="s">
        <v>13</v>
      </c>
      <c r="J1529" s="2" t="s">
        <v>12</v>
      </c>
      <c r="K1529" s="2" t="s">
        <v>268</v>
      </c>
      <c r="L1529" s="19">
        <v>41740.398773148147</v>
      </c>
      <c r="M1529" s="2" t="s">
        <v>5154</v>
      </c>
      <c r="N1529" s="2"/>
      <c r="O1529" s="2"/>
      <c r="P1529" s="2" t="s">
        <v>5151</v>
      </c>
    </row>
    <row r="1530" spans="1:16" ht="60">
      <c r="A1530" s="14">
        <v>3688</v>
      </c>
      <c r="B1530" s="2" t="s">
        <v>1952</v>
      </c>
      <c r="C1530" s="1" t="s">
        <v>6938</v>
      </c>
      <c r="D1530" s="3" t="s">
        <v>1071</v>
      </c>
      <c r="E1530" s="4">
        <v>41740</v>
      </c>
      <c r="F1530" s="3" t="s">
        <v>15</v>
      </c>
      <c r="G1530" s="4">
        <v>41740</v>
      </c>
      <c r="H1530" s="3" t="s">
        <v>6735</v>
      </c>
      <c r="I1530" s="2" t="s">
        <v>13</v>
      </c>
      <c r="J1530" s="2" t="s">
        <v>12</v>
      </c>
      <c r="K1530" s="2" t="s">
        <v>268</v>
      </c>
      <c r="L1530" s="19">
        <v>41740.397187499999</v>
      </c>
      <c r="M1530" s="2" t="s">
        <v>5154</v>
      </c>
      <c r="N1530" s="2"/>
      <c r="O1530" s="2"/>
      <c r="P1530" s="2" t="s">
        <v>5151</v>
      </c>
    </row>
    <row r="1531" spans="1:16" ht="30">
      <c r="A1531" s="14">
        <v>3687</v>
      </c>
      <c r="B1531" s="2" t="s">
        <v>2299</v>
      </c>
      <c r="C1531" s="1" t="s">
        <v>6939</v>
      </c>
      <c r="D1531" s="3" t="s">
        <v>104</v>
      </c>
      <c r="E1531" s="4">
        <v>41740</v>
      </c>
      <c r="F1531" s="3" t="s">
        <v>15</v>
      </c>
      <c r="G1531" s="4">
        <v>41740</v>
      </c>
      <c r="H1531" s="3" t="s">
        <v>6735</v>
      </c>
      <c r="I1531" s="2" t="s">
        <v>13</v>
      </c>
      <c r="J1531" s="2" t="s">
        <v>12</v>
      </c>
      <c r="K1531" s="2" t="s">
        <v>268</v>
      </c>
      <c r="L1531" s="19">
        <v>41740.325856481482</v>
      </c>
      <c r="M1531" s="2" t="s">
        <v>5151</v>
      </c>
      <c r="N1531" s="2"/>
      <c r="O1531" s="2"/>
      <c r="P1531" s="2" t="s">
        <v>5151</v>
      </c>
    </row>
    <row r="1532" spans="1:16" ht="75">
      <c r="A1532" s="14">
        <v>3686</v>
      </c>
      <c r="B1532" s="2" t="s">
        <v>6940</v>
      </c>
      <c r="C1532" s="1" t="s">
        <v>6941</v>
      </c>
      <c r="D1532" s="3" t="s">
        <v>8401</v>
      </c>
      <c r="E1532" s="4">
        <v>41739</v>
      </c>
      <c r="F1532" s="3" t="s">
        <v>15</v>
      </c>
      <c r="G1532" s="4">
        <v>41739</v>
      </c>
      <c r="H1532" s="3" t="s">
        <v>54</v>
      </c>
      <c r="I1532" s="2" t="s">
        <v>13</v>
      </c>
      <c r="J1532" s="2" t="s">
        <v>12</v>
      </c>
      <c r="K1532" s="2" t="s">
        <v>268</v>
      </c>
      <c r="L1532" s="19">
        <v>41739.771840277775</v>
      </c>
      <c r="M1532" s="2" t="s">
        <v>5154</v>
      </c>
      <c r="N1532" s="2"/>
      <c r="O1532" s="2"/>
      <c r="P1532" s="2" t="s">
        <v>5151</v>
      </c>
    </row>
    <row r="1533" spans="1:16" ht="60">
      <c r="A1533" s="14">
        <v>3685</v>
      </c>
      <c r="B1533" s="2" t="s">
        <v>6942</v>
      </c>
      <c r="C1533" s="1" t="s">
        <v>6944</v>
      </c>
      <c r="D1533" s="3" t="s">
        <v>6943</v>
      </c>
      <c r="E1533" s="4">
        <v>41739</v>
      </c>
      <c r="F1533" s="3" t="s">
        <v>15</v>
      </c>
      <c r="G1533" s="4">
        <v>41739</v>
      </c>
      <c r="H1533" s="3" t="s">
        <v>42</v>
      </c>
      <c r="I1533" s="2" t="s">
        <v>13</v>
      </c>
      <c r="J1533" s="2" t="s">
        <v>12</v>
      </c>
      <c r="K1533" s="2" t="s">
        <v>268</v>
      </c>
      <c r="L1533" s="19">
        <v>41739.7655787037</v>
      </c>
      <c r="M1533" s="2" t="s">
        <v>5154</v>
      </c>
      <c r="N1533" s="2"/>
      <c r="O1533" s="2"/>
      <c r="P1533" s="2" t="s">
        <v>5151</v>
      </c>
    </row>
    <row r="1534" spans="1:16" ht="60">
      <c r="A1534" s="14">
        <v>3684</v>
      </c>
      <c r="B1534" s="2" t="s">
        <v>6945</v>
      </c>
      <c r="C1534" s="1" t="s">
        <v>6946</v>
      </c>
      <c r="D1534" s="3" t="s">
        <v>5411</v>
      </c>
      <c r="E1534" s="4">
        <v>41739</v>
      </c>
      <c r="F1534" s="3" t="s">
        <v>15</v>
      </c>
      <c r="G1534" s="4">
        <v>41739</v>
      </c>
      <c r="H1534" s="3" t="s">
        <v>51</v>
      </c>
      <c r="I1534" s="2" t="s">
        <v>13</v>
      </c>
      <c r="J1534" s="2" t="s">
        <v>12</v>
      </c>
      <c r="K1534" s="2" t="s">
        <v>268</v>
      </c>
      <c r="L1534" s="19">
        <v>41744.320104166669</v>
      </c>
      <c r="M1534" s="2" t="s">
        <v>5151</v>
      </c>
      <c r="N1534" s="2"/>
      <c r="O1534" s="2"/>
      <c r="P1534" s="2" t="s">
        <v>5151</v>
      </c>
    </row>
    <row r="1535" spans="1:16" ht="30">
      <c r="A1535" s="14">
        <v>3683</v>
      </c>
      <c r="B1535" s="2" t="s">
        <v>6947</v>
      </c>
      <c r="C1535" s="1" t="s">
        <v>6948</v>
      </c>
      <c r="D1535" s="3" t="s">
        <v>1054</v>
      </c>
      <c r="E1535" s="4">
        <v>41739</v>
      </c>
      <c r="F1535" s="3" t="s">
        <v>15</v>
      </c>
      <c r="G1535" s="4">
        <v>41739</v>
      </c>
      <c r="H1535" s="3" t="s">
        <v>6735</v>
      </c>
      <c r="I1535" s="2" t="s">
        <v>13</v>
      </c>
      <c r="J1535" s="2" t="s">
        <v>12</v>
      </c>
      <c r="K1535" s="2" t="s">
        <v>268</v>
      </c>
      <c r="L1535" s="19">
        <v>41739.760092592594</v>
      </c>
      <c r="M1535" s="2" t="s">
        <v>5151</v>
      </c>
      <c r="N1535" s="2"/>
      <c r="O1535" s="2"/>
      <c r="P1535" s="2" t="s">
        <v>5154</v>
      </c>
    </row>
    <row r="1536" spans="1:16" ht="30">
      <c r="A1536" s="14">
        <v>3682</v>
      </c>
      <c r="B1536" s="2" t="s">
        <v>2458</v>
      </c>
      <c r="C1536" s="1" t="s">
        <v>6949</v>
      </c>
      <c r="D1536" s="3" t="s">
        <v>1054</v>
      </c>
      <c r="E1536" s="4">
        <v>41739</v>
      </c>
      <c r="F1536" s="3" t="s">
        <v>15</v>
      </c>
      <c r="G1536" s="4">
        <v>41739</v>
      </c>
      <c r="H1536" s="3" t="s">
        <v>6735</v>
      </c>
      <c r="I1536" s="2" t="s">
        <v>13</v>
      </c>
      <c r="J1536" s="2" t="s">
        <v>12</v>
      </c>
      <c r="K1536" s="2" t="s">
        <v>268</v>
      </c>
      <c r="L1536" s="19">
        <v>41739.757986111108</v>
      </c>
      <c r="M1536" s="2" t="s">
        <v>5154</v>
      </c>
      <c r="N1536" s="2"/>
      <c r="O1536" s="2"/>
      <c r="P1536" s="2" t="s">
        <v>5154</v>
      </c>
    </row>
    <row r="1537" spans="1:16" ht="45">
      <c r="A1537" s="14">
        <v>3681</v>
      </c>
      <c r="B1537" s="2" t="s">
        <v>6950</v>
      </c>
      <c r="C1537" s="1" t="s">
        <v>6951</v>
      </c>
      <c r="D1537" s="3" t="s">
        <v>2399</v>
      </c>
      <c r="E1537" s="4">
        <v>41739</v>
      </c>
      <c r="F1537" s="3" t="s">
        <v>15</v>
      </c>
      <c r="G1537" s="4">
        <v>41739</v>
      </c>
      <c r="H1537" s="3" t="s">
        <v>40</v>
      </c>
      <c r="I1537" s="2" t="s">
        <v>13</v>
      </c>
      <c r="J1537" s="2" t="s">
        <v>12</v>
      </c>
      <c r="K1537" s="2" t="s">
        <v>268</v>
      </c>
      <c r="L1537" s="19">
        <v>41739.610046296293</v>
      </c>
      <c r="M1537" s="2" t="s">
        <v>5154</v>
      </c>
      <c r="N1537" s="2"/>
      <c r="O1537" s="2"/>
      <c r="P1537" s="2" t="s">
        <v>5151</v>
      </c>
    </row>
    <row r="1538" spans="1:16" ht="30">
      <c r="A1538" s="14">
        <v>3680</v>
      </c>
      <c r="B1538" s="2" t="s">
        <v>1952</v>
      </c>
      <c r="C1538" s="1" t="s">
        <v>6952</v>
      </c>
      <c r="D1538" s="3" t="s">
        <v>1071</v>
      </c>
      <c r="E1538" s="4">
        <v>41739</v>
      </c>
      <c r="F1538" s="3" t="s">
        <v>15</v>
      </c>
      <c r="G1538" s="4">
        <v>41739</v>
      </c>
      <c r="H1538" s="3" t="s">
        <v>6735</v>
      </c>
      <c r="I1538" s="2" t="s">
        <v>13</v>
      </c>
      <c r="J1538" s="2" t="s">
        <v>12</v>
      </c>
      <c r="K1538" s="2" t="s">
        <v>268</v>
      </c>
      <c r="L1538" s="19">
        <v>41739.604421296295</v>
      </c>
      <c r="M1538" s="2" t="s">
        <v>5154</v>
      </c>
      <c r="N1538" s="2"/>
      <c r="O1538" s="2"/>
      <c r="P1538" s="2" t="s">
        <v>5151</v>
      </c>
    </row>
    <row r="1539" spans="1:16" ht="60">
      <c r="A1539" s="14">
        <v>3679</v>
      </c>
      <c r="B1539" s="2" t="s">
        <v>6533</v>
      </c>
      <c r="C1539" s="1" t="s">
        <v>6953</v>
      </c>
      <c r="D1539" s="3" t="s">
        <v>2034</v>
      </c>
      <c r="E1539" s="4">
        <v>41739</v>
      </c>
      <c r="F1539" s="3" t="s">
        <v>15</v>
      </c>
      <c r="G1539" s="4">
        <v>41739</v>
      </c>
      <c r="H1539" s="3" t="s">
        <v>42</v>
      </c>
      <c r="I1539" s="2" t="s">
        <v>13</v>
      </c>
      <c r="J1539" s="2" t="s">
        <v>12</v>
      </c>
      <c r="K1539" s="2" t="s">
        <v>268</v>
      </c>
      <c r="L1539" s="19">
        <v>41739.598333333335</v>
      </c>
      <c r="M1539" s="2" t="s">
        <v>5154</v>
      </c>
      <c r="N1539" s="2"/>
      <c r="O1539" s="2"/>
      <c r="P1539" s="2" t="s">
        <v>5151</v>
      </c>
    </row>
    <row r="1540" spans="1:16">
      <c r="A1540" s="14">
        <v>3678</v>
      </c>
      <c r="B1540" s="2" t="s">
        <v>6954</v>
      </c>
      <c r="C1540" s="1" t="s">
        <v>6955</v>
      </c>
      <c r="D1540" s="3" t="s">
        <v>1263</v>
      </c>
      <c r="E1540" s="4">
        <v>41739</v>
      </c>
      <c r="F1540" s="3" t="s">
        <v>15</v>
      </c>
      <c r="G1540" s="4">
        <v>41739</v>
      </c>
      <c r="H1540" s="3" t="s">
        <v>29</v>
      </c>
      <c r="I1540" s="2" t="s">
        <v>13</v>
      </c>
      <c r="J1540" s="2" t="s">
        <v>12</v>
      </c>
      <c r="K1540" s="2" t="s">
        <v>268</v>
      </c>
      <c r="L1540" s="19">
        <v>41744.3202662037</v>
      </c>
      <c r="M1540" s="2" t="s">
        <v>5154</v>
      </c>
      <c r="N1540" s="2"/>
      <c r="O1540" s="2"/>
      <c r="P1540" s="2" t="s">
        <v>5151</v>
      </c>
    </row>
    <row r="1541" spans="1:16" ht="45">
      <c r="A1541" s="14">
        <v>3677</v>
      </c>
      <c r="B1541" s="2" t="s">
        <v>5095</v>
      </c>
      <c r="C1541" s="1" t="s">
        <v>6956</v>
      </c>
      <c r="D1541" s="3" t="s">
        <v>5096</v>
      </c>
      <c r="E1541" s="4">
        <v>41739</v>
      </c>
      <c r="F1541" s="3" t="s">
        <v>15</v>
      </c>
      <c r="G1541" s="4">
        <v>41739</v>
      </c>
      <c r="H1541" s="3" t="s">
        <v>6735</v>
      </c>
      <c r="I1541" s="2" t="s">
        <v>13</v>
      </c>
      <c r="J1541" s="2" t="s">
        <v>12</v>
      </c>
      <c r="K1541" s="2" t="s">
        <v>268</v>
      </c>
      <c r="L1541" s="19">
        <v>41739.511666666665</v>
      </c>
      <c r="M1541" s="2" t="s">
        <v>5154</v>
      </c>
      <c r="N1541" s="2"/>
      <c r="O1541" s="2"/>
      <c r="P1541" s="2" t="s">
        <v>5151</v>
      </c>
    </row>
    <row r="1542" spans="1:16">
      <c r="A1542" s="14">
        <v>3676</v>
      </c>
      <c r="B1542" s="2" t="s">
        <v>6957</v>
      </c>
      <c r="C1542" s="1" t="s">
        <v>6958</v>
      </c>
      <c r="D1542" s="3" t="s">
        <v>332</v>
      </c>
      <c r="E1542" s="4">
        <v>41739</v>
      </c>
      <c r="F1542" s="3" t="s">
        <v>15</v>
      </c>
      <c r="G1542" s="4">
        <v>41739</v>
      </c>
      <c r="H1542" s="3" t="s">
        <v>6735</v>
      </c>
      <c r="I1542" s="2" t="s">
        <v>13</v>
      </c>
      <c r="J1542" s="2" t="s">
        <v>12</v>
      </c>
      <c r="K1542" s="2" t="s">
        <v>268</v>
      </c>
      <c r="L1542" s="19">
        <v>41739.507002314815</v>
      </c>
      <c r="M1542" s="2" t="s">
        <v>5154</v>
      </c>
      <c r="N1542" s="2"/>
      <c r="O1542" s="2"/>
      <c r="P1542" s="2" t="s">
        <v>5151</v>
      </c>
    </row>
    <row r="1543" spans="1:16" ht="45">
      <c r="A1543" s="14">
        <v>3675</v>
      </c>
      <c r="B1543" s="2" t="s">
        <v>4803</v>
      </c>
      <c r="C1543" s="1" t="s">
        <v>6959</v>
      </c>
      <c r="D1543" s="3" t="s">
        <v>6104</v>
      </c>
      <c r="E1543" s="4">
        <v>41738</v>
      </c>
      <c r="F1543" s="3" t="s">
        <v>15</v>
      </c>
      <c r="G1543" s="4">
        <v>41739</v>
      </c>
      <c r="H1543" s="3" t="s">
        <v>6735</v>
      </c>
      <c r="I1543" s="2" t="s">
        <v>13</v>
      </c>
      <c r="J1543" s="2" t="s">
        <v>12</v>
      </c>
      <c r="K1543" s="2" t="s">
        <v>268</v>
      </c>
      <c r="L1543" s="19">
        <v>41739.396701388891</v>
      </c>
      <c r="M1543" s="2" t="s">
        <v>5151</v>
      </c>
      <c r="N1543" s="2"/>
      <c r="O1543" s="2"/>
      <c r="P1543" s="2" t="s">
        <v>5151</v>
      </c>
    </row>
    <row r="1544" spans="1:16" ht="30">
      <c r="A1544" s="14">
        <v>3674</v>
      </c>
      <c r="B1544" s="2" t="s">
        <v>6960</v>
      </c>
      <c r="C1544" s="1" t="s">
        <v>6961</v>
      </c>
      <c r="D1544" s="3" t="s">
        <v>5175</v>
      </c>
      <c r="E1544" s="4">
        <v>41739</v>
      </c>
      <c r="F1544" s="3" t="s">
        <v>15</v>
      </c>
      <c r="G1544" s="4">
        <v>41740</v>
      </c>
      <c r="H1544" s="3" t="s">
        <v>50</v>
      </c>
      <c r="I1544" s="2" t="s">
        <v>13</v>
      </c>
      <c r="J1544" s="2" t="s">
        <v>12</v>
      </c>
      <c r="K1544" s="2" t="s">
        <v>268</v>
      </c>
      <c r="L1544" s="19">
        <v>41744.320509259262</v>
      </c>
      <c r="M1544" s="2" t="s">
        <v>5154</v>
      </c>
      <c r="N1544" s="2"/>
      <c r="O1544" s="2"/>
      <c r="P1544" s="2" t="s">
        <v>5151</v>
      </c>
    </row>
    <row r="1545" spans="1:16" ht="30">
      <c r="A1545" s="14">
        <v>3673</v>
      </c>
      <c r="B1545" s="2" t="s">
        <v>2192</v>
      </c>
      <c r="C1545" s="1" t="s">
        <v>6962</v>
      </c>
      <c r="D1545" s="3" t="s">
        <v>731</v>
      </c>
      <c r="E1545" s="4">
        <v>41738</v>
      </c>
      <c r="F1545" s="3" t="s">
        <v>15</v>
      </c>
      <c r="G1545" s="4">
        <v>41739</v>
      </c>
      <c r="H1545" s="3" t="s">
        <v>6735</v>
      </c>
      <c r="I1545" s="2" t="s">
        <v>13</v>
      </c>
      <c r="J1545" s="2" t="s">
        <v>12</v>
      </c>
      <c r="K1545" s="2" t="s">
        <v>268</v>
      </c>
      <c r="L1545" s="19">
        <v>41739.374456018515</v>
      </c>
      <c r="M1545" s="2" t="s">
        <v>5154</v>
      </c>
      <c r="N1545" s="2"/>
      <c r="O1545" s="2"/>
      <c r="P1545" s="2" t="s">
        <v>5151</v>
      </c>
    </row>
    <row r="1546" spans="1:16" ht="45">
      <c r="A1546" s="14">
        <v>3672</v>
      </c>
      <c r="B1546" s="2" t="s">
        <v>6963</v>
      </c>
      <c r="C1546" s="1" t="s">
        <v>6964</v>
      </c>
      <c r="D1546" s="3" t="s">
        <v>182</v>
      </c>
      <c r="E1546" s="4">
        <v>41739</v>
      </c>
      <c r="F1546" s="3" t="s">
        <v>15</v>
      </c>
      <c r="G1546" s="4">
        <v>41739</v>
      </c>
      <c r="H1546" s="3" t="s">
        <v>29</v>
      </c>
      <c r="I1546" s="2" t="s">
        <v>13</v>
      </c>
      <c r="J1546" s="2" t="s">
        <v>12</v>
      </c>
      <c r="K1546" s="2" t="s">
        <v>268</v>
      </c>
      <c r="L1546" s="19">
        <v>41744.320648148147</v>
      </c>
      <c r="M1546" s="2" t="s">
        <v>5151</v>
      </c>
      <c r="N1546" s="2"/>
      <c r="O1546" s="2"/>
      <c r="P1546" s="2" t="s">
        <v>5151</v>
      </c>
    </row>
    <row r="1547" spans="1:16" ht="45">
      <c r="A1547" s="14">
        <v>3671</v>
      </c>
      <c r="B1547" s="2" t="s">
        <v>1347</v>
      </c>
      <c r="C1547" s="1" t="s">
        <v>6965</v>
      </c>
      <c r="D1547" s="3" t="s">
        <v>1347</v>
      </c>
      <c r="E1547" s="4">
        <v>41739</v>
      </c>
      <c r="F1547" s="3" t="s">
        <v>15</v>
      </c>
      <c r="G1547" s="4">
        <v>41739</v>
      </c>
      <c r="H1547" s="3" t="s">
        <v>16</v>
      </c>
      <c r="I1547" s="2" t="s">
        <v>13</v>
      </c>
      <c r="J1547" s="2" t="s">
        <v>12</v>
      </c>
      <c r="K1547" s="2" t="s">
        <v>268</v>
      </c>
      <c r="L1547" s="19">
        <v>41739.323599537034</v>
      </c>
      <c r="M1547" s="2" t="s">
        <v>5154</v>
      </c>
      <c r="N1547" s="2"/>
      <c r="O1547" s="2"/>
      <c r="P1547" s="2" t="s">
        <v>5151</v>
      </c>
    </row>
    <row r="1548" spans="1:16" ht="45">
      <c r="A1548" s="14">
        <v>3670</v>
      </c>
      <c r="B1548" s="2" t="s">
        <v>6932</v>
      </c>
      <c r="C1548" s="1" t="s">
        <v>6966</v>
      </c>
      <c r="D1548" s="3" t="s">
        <v>355</v>
      </c>
      <c r="E1548" s="4">
        <v>41738</v>
      </c>
      <c r="F1548" s="3" t="s">
        <v>15</v>
      </c>
      <c r="G1548" s="4">
        <v>41738</v>
      </c>
      <c r="H1548" s="3" t="s">
        <v>6735</v>
      </c>
      <c r="I1548" s="2" t="s">
        <v>13</v>
      </c>
      <c r="J1548" s="2" t="s">
        <v>12</v>
      </c>
      <c r="K1548" s="2" t="s">
        <v>268</v>
      </c>
      <c r="L1548" s="19">
        <v>41738.738055555557</v>
      </c>
      <c r="M1548" s="2" t="s">
        <v>5151</v>
      </c>
      <c r="N1548" s="2"/>
      <c r="O1548" s="2"/>
      <c r="P1548" s="2" t="s">
        <v>5151</v>
      </c>
    </row>
    <row r="1549" spans="1:16" ht="60">
      <c r="A1549" s="14">
        <v>3669</v>
      </c>
      <c r="B1549" s="2" t="s">
        <v>6967</v>
      </c>
      <c r="C1549" s="1" t="s">
        <v>6968</v>
      </c>
      <c r="D1549" s="3" t="s">
        <v>3006</v>
      </c>
      <c r="E1549" s="4">
        <v>41738</v>
      </c>
      <c r="F1549" s="3" t="s">
        <v>15</v>
      </c>
      <c r="G1549" s="4">
        <v>41739</v>
      </c>
      <c r="H1549" s="3" t="s">
        <v>29</v>
      </c>
      <c r="I1549" s="2" t="s">
        <v>13</v>
      </c>
      <c r="J1549" s="2" t="s">
        <v>12</v>
      </c>
      <c r="K1549" s="2" t="s">
        <v>268</v>
      </c>
      <c r="L1549" s="19">
        <v>41744.320902777778</v>
      </c>
      <c r="M1549" s="2" t="s">
        <v>5154</v>
      </c>
      <c r="N1549" s="2"/>
      <c r="O1549" s="2"/>
      <c r="P1549" s="2" t="s">
        <v>5151</v>
      </c>
    </row>
    <row r="1550" spans="1:16" ht="30">
      <c r="A1550" s="14">
        <v>3668</v>
      </c>
      <c r="B1550" s="2" t="s">
        <v>6969</v>
      </c>
      <c r="C1550" s="1" t="s">
        <v>6970</v>
      </c>
      <c r="D1550" s="3" t="s">
        <v>84</v>
      </c>
      <c r="E1550" s="4">
        <v>41738</v>
      </c>
      <c r="F1550" s="3" t="s">
        <v>15</v>
      </c>
      <c r="G1550" s="4">
        <v>41738</v>
      </c>
      <c r="H1550" s="3" t="s">
        <v>6735</v>
      </c>
      <c r="I1550" s="2" t="s">
        <v>13</v>
      </c>
      <c r="J1550" s="2" t="s">
        <v>12</v>
      </c>
      <c r="K1550" s="2" t="s">
        <v>268</v>
      </c>
      <c r="L1550" s="19">
        <v>41738.73060185185</v>
      </c>
      <c r="M1550" s="2" t="s">
        <v>5154</v>
      </c>
      <c r="N1550" s="2"/>
      <c r="O1550" s="2"/>
      <c r="P1550" s="2" t="s">
        <v>5151</v>
      </c>
    </row>
    <row r="1551" spans="1:16" ht="120">
      <c r="A1551" s="14">
        <v>3667</v>
      </c>
      <c r="B1551" s="2" t="s">
        <v>6971</v>
      </c>
      <c r="C1551" s="1" t="s">
        <v>6972</v>
      </c>
      <c r="D1551" s="3" t="s">
        <v>18</v>
      </c>
      <c r="E1551" s="4">
        <v>41738</v>
      </c>
      <c r="F1551" s="3" t="s">
        <v>15</v>
      </c>
      <c r="G1551" s="4">
        <v>41739</v>
      </c>
      <c r="H1551" s="3" t="s">
        <v>59</v>
      </c>
      <c r="I1551" s="2" t="s">
        <v>13</v>
      </c>
      <c r="J1551" s="2" t="s">
        <v>12</v>
      </c>
      <c r="K1551" s="2" t="s">
        <v>268</v>
      </c>
      <c r="L1551" s="19">
        <v>41744.321122685185</v>
      </c>
      <c r="M1551" s="2" t="s">
        <v>5151</v>
      </c>
      <c r="N1551" s="2"/>
      <c r="O1551" s="2"/>
      <c r="P1551" s="2" t="s">
        <v>5151</v>
      </c>
    </row>
    <row r="1552" spans="1:16" ht="120">
      <c r="A1552" s="14">
        <v>3666</v>
      </c>
      <c r="B1552" s="2" t="s">
        <v>6973</v>
      </c>
      <c r="C1552" s="1" t="s">
        <v>6974</v>
      </c>
      <c r="D1552" s="3" t="s">
        <v>149</v>
      </c>
      <c r="E1552" s="4">
        <v>41738</v>
      </c>
      <c r="F1552" s="3" t="s">
        <v>15</v>
      </c>
      <c r="G1552" s="4">
        <v>41739</v>
      </c>
      <c r="H1552" s="3" t="s">
        <v>58</v>
      </c>
      <c r="I1552" s="2" t="s">
        <v>13</v>
      </c>
      <c r="J1552" s="2" t="s">
        <v>12</v>
      </c>
      <c r="K1552" s="2" t="s">
        <v>268</v>
      </c>
      <c r="L1552" s="19">
        <v>41744.323877314811</v>
      </c>
      <c r="M1552" s="2" t="s">
        <v>5151</v>
      </c>
      <c r="N1552" s="2"/>
      <c r="O1552" s="2"/>
      <c r="P1552" s="2" t="s">
        <v>5151</v>
      </c>
    </row>
    <row r="1553" spans="1:16" ht="90">
      <c r="A1553" s="14">
        <v>3665</v>
      </c>
      <c r="B1553" s="2" t="s">
        <v>6975</v>
      </c>
      <c r="C1553" s="1" t="s">
        <v>6976</v>
      </c>
      <c r="D1553" s="3" t="s">
        <v>992</v>
      </c>
      <c r="E1553" s="4">
        <v>41738</v>
      </c>
      <c r="F1553" s="3" t="s">
        <v>15</v>
      </c>
      <c r="G1553" s="4">
        <v>41739</v>
      </c>
      <c r="H1553" s="3" t="s">
        <v>6733</v>
      </c>
      <c r="I1553" s="2" t="s">
        <v>13</v>
      </c>
      <c r="J1553" s="2" t="s">
        <v>12</v>
      </c>
      <c r="K1553" s="2" t="s">
        <v>268</v>
      </c>
      <c r="L1553" s="19">
        <v>41744.324097222219</v>
      </c>
      <c r="M1553" s="2" t="s">
        <v>5151</v>
      </c>
      <c r="N1553" s="2"/>
      <c r="O1553" s="2"/>
      <c r="P1553" s="2" t="s">
        <v>5151</v>
      </c>
    </row>
    <row r="1554" spans="1:16" ht="30">
      <c r="A1554" s="14">
        <v>3664</v>
      </c>
      <c r="B1554" s="2" t="s">
        <v>6977</v>
      </c>
      <c r="C1554" s="1" t="s">
        <v>6978</v>
      </c>
      <c r="D1554" s="3" t="s">
        <v>1265</v>
      </c>
      <c r="E1554" s="4">
        <v>41738</v>
      </c>
      <c r="F1554" s="3" t="s">
        <v>15</v>
      </c>
      <c r="G1554" s="4">
        <v>41753</v>
      </c>
      <c r="H1554" s="3" t="s">
        <v>6733</v>
      </c>
      <c r="I1554" s="2" t="s">
        <v>13</v>
      </c>
      <c r="J1554" s="2" t="s">
        <v>12</v>
      </c>
      <c r="K1554" s="2" t="s">
        <v>268</v>
      </c>
      <c r="L1554" s="19">
        <v>41757.428912037038</v>
      </c>
      <c r="M1554" s="2" t="s">
        <v>5151</v>
      </c>
      <c r="N1554" s="2"/>
      <c r="O1554" s="2"/>
      <c r="P1554" s="2" t="s">
        <v>5151</v>
      </c>
    </row>
    <row r="1555" spans="1:16" ht="45">
      <c r="A1555" s="14">
        <v>3663</v>
      </c>
      <c r="B1555" s="2" t="s">
        <v>6800</v>
      </c>
      <c r="C1555" s="1" t="s">
        <v>6979</v>
      </c>
      <c r="D1555" s="3" t="s">
        <v>291</v>
      </c>
      <c r="E1555" s="4">
        <v>41738</v>
      </c>
      <c r="F1555" s="3" t="s">
        <v>15</v>
      </c>
      <c r="G1555" s="4">
        <v>41738</v>
      </c>
      <c r="H1555" s="3" t="s">
        <v>51</v>
      </c>
      <c r="I1555" s="2" t="s">
        <v>13</v>
      </c>
      <c r="J1555" s="2" t="s">
        <v>12</v>
      </c>
      <c r="K1555" s="2" t="s">
        <v>268</v>
      </c>
      <c r="L1555" s="19">
        <v>41739.314317129632</v>
      </c>
      <c r="M1555" s="2" t="s">
        <v>5154</v>
      </c>
      <c r="N1555" s="2"/>
      <c r="O1555" s="2"/>
      <c r="P1555" s="2" t="s">
        <v>5151</v>
      </c>
    </row>
    <row r="1556" spans="1:16" ht="30">
      <c r="A1556" s="14">
        <v>3662</v>
      </c>
      <c r="B1556" s="2" t="s">
        <v>6980</v>
      </c>
      <c r="C1556" s="1" t="s">
        <v>6981</v>
      </c>
      <c r="D1556" s="3" t="s">
        <v>408</v>
      </c>
      <c r="E1556" s="4">
        <v>41738</v>
      </c>
      <c r="F1556" s="3" t="s">
        <v>15</v>
      </c>
      <c r="G1556" s="4">
        <v>41738</v>
      </c>
      <c r="H1556" s="3" t="s">
        <v>6733</v>
      </c>
      <c r="I1556" s="2" t="s">
        <v>13</v>
      </c>
      <c r="J1556" s="2" t="s">
        <v>12</v>
      </c>
      <c r="K1556" s="2" t="s">
        <v>277</v>
      </c>
      <c r="L1556" s="19">
        <v>41738.563298611109</v>
      </c>
      <c r="M1556" s="2" t="s">
        <v>5151</v>
      </c>
      <c r="N1556" s="2"/>
      <c r="O1556" s="2"/>
      <c r="P1556" s="2" t="s">
        <v>5151</v>
      </c>
    </row>
    <row r="1557" spans="1:16" ht="60">
      <c r="A1557" s="14">
        <v>3661</v>
      </c>
      <c r="B1557" s="2" t="s">
        <v>6982</v>
      </c>
      <c r="C1557" s="1" t="s">
        <v>6983</v>
      </c>
      <c r="D1557" s="3" t="s">
        <v>162</v>
      </c>
      <c r="E1557" s="4">
        <v>41738</v>
      </c>
      <c r="F1557" s="3" t="s">
        <v>15</v>
      </c>
      <c r="G1557" s="4">
        <v>41738</v>
      </c>
      <c r="H1557" s="3" t="s">
        <v>54</v>
      </c>
      <c r="I1557" s="2" t="s">
        <v>13</v>
      </c>
      <c r="J1557" s="2" t="s">
        <v>12</v>
      </c>
      <c r="K1557" s="2" t="s">
        <v>268</v>
      </c>
      <c r="L1557" s="19">
        <v>41738.486377314817</v>
      </c>
      <c r="M1557" s="2" t="s">
        <v>5154</v>
      </c>
      <c r="N1557" s="2"/>
      <c r="O1557" s="2"/>
      <c r="P1557" s="2" t="s">
        <v>5151</v>
      </c>
    </row>
    <row r="1558" spans="1:16" ht="30">
      <c r="A1558" s="14">
        <v>3660</v>
      </c>
      <c r="B1558" s="2" t="s">
        <v>6984</v>
      </c>
      <c r="C1558" s="1" t="s">
        <v>6985</v>
      </c>
      <c r="D1558" s="3" t="s">
        <v>1054</v>
      </c>
      <c r="E1558" s="4">
        <v>41738</v>
      </c>
      <c r="F1558" s="3" t="s">
        <v>15</v>
      </c>
      <c r="G1558" s="4">
        <v>41738</v>
      </c>
      <c r="H1558" s="3" t="s">
        <v>43</v>
      </c>
      <c r="I1558" s="2" t="s">
        <v>13</v>
      </c>
      <c r="J1558" s="2" t="s">
        <v>12</v>
      </c>
      <c r="K1558" s="2" t="s">
        <v>268</v>
      </c>
      <c r="L1558" s="19">
        <v>41738.434016203704</v>
      </c>
      <c r="M1558" s="2" t="s">
        <v>5151</v>
      </c>
      <c r="N1558" s="2"/>
      <c r="O1558" s="2"/>
      <c r="P1558" s="2" t="s">
        <v>5154</v>
      </c>
    </row>
    <row r="1559" spans="1:16" ht="60">
      <c r="A1559" s="14">
        <v>3659</v>
      </c>
      <c r="B1559" s="2" t="s">
        <v>6986</v>
      </c>
      <c r="C1559" s="1" t="s">
        <v>6987</v>
      </c>
      <c r="D1559" s="3" t="s">
        <v>5411</v>
      </c>
      <c r="E1559" s="4">
        <v>41738</v>
      </c>
      <c r="F1559" s="3" t="s">
        <v>15</v>
      </c>
      <c r="G1559" s="4">
        <v>41738</v>
      </c>
      <c r="H1559" s="3" t="s">
        <v>42</v>
      </c>
      <c r="I1559" s="2" t="s">
        <v>13</v>
      </c>
      <c r="J1559" s="2" t="s">
        <v>12</v>
      </c>
      <c r="K1559" s="2" t="s">
        <v>268</v>
      </c>
      <c r="L1559" s="19">
        <v>41738.41615740741</v>
      </c>
      <c r="M1559" s="2" t="s">
        <v>5151</v>
      </c>
      <c r="N1559" s="2"/>
      <c r="O1559" s="2"/>
      <c r="P1559" s="2" t="s">
        <v>5151</v>
      </c>
    </row>
    <row r="1560" spans="1:16" ht="30">
      <c r="A1560" s="14">
        <v>3658</v>
      </c>
      <c r="B1560" s="2" t="s">
        <v>2299</v>
      </c>
      <c r="C1560" s="1" t="s">
        <v>6988</v>
      </c>
      <c r="D1560" s="3" t="s">
        <v>6729</v>
      </c>
      <c r="E1560" s="4">
        <v>41738</v>
      </c>
      <c r="F1560" s="3" t="s">
        <v>15</v>
      </c>
      <c r="G1560" s="4">
        <v>41738</v>
      </c>
      <c r="H1560" s="3" t="s">
        <v>16</v>
      </c>
      <c r="I1560" s="2" t="s">
        <v>13</v>
      </c>
      <c r="J1560" s="2" t="s">
        <v>12</v>
      </c>
      <c r="K1560" s="2" t="s">
        <v>268</v>
      </c>
      <c r="L1560" s="19">
        <v>41738.394907407404</v>
      </c>
      <c r="M1560" s="2" t="s">
        <v>5151</v>
      </c>
      <c r="N1560" s="2"/>
      <c r="O1560" s="2"/>
      <c r="P1560" s="2" t="s">
        <v>5151</v>
      </c>
    </row>
    <row r="1561" spans="1:16">
      <c r="A1561" s="14">
        <v>3657</v>
      </c>
      <c r="B1561" s="2" t="s">
        <v>1525</v>
      </c>
      <c r="C1561" s="1" t="s">
        <v>6989</v>
      </c>
      <c r="D1561" s="3" t="s">
        <v>87</v>
      </c>
      <c r="E1561" s="4">
        <v>41738</v>
      </c>
      <c r="F1561" s="3" t="s">
        <v>15</v>
      </c>
      <c r="G1561" s="4">
        <v>41738</v>
      </c>
      <c r="H1561" s="3" t="s">
        <v>6735</v>
      </c>
      <c r="I1561" s="2" t="s">
        <v>13</v>
      </c>
      <c r="J1561" s="2" t="s">
        <v>12</v>
      </c>
      <c r="K1561" s="2" t="s">
        <v>268</v>
      </c>
      <c r="L1561" s="19">
        <v>41738.305451388886</v>
      </c>
      <c r="M1561" s="2" t="s">
        <v>5151</v>
      </c>
      <c r="N1561" s="2"/>
      <c r="O1561" s="2"/>
      <c r="P1561" s="2" t="s">
        <v>5151</v>
      </c>
    </row>
    <row r="1562" spans="1:16">
      <c r="A1562" s="14">
        <v>3656</v>
      </c>
      <c r="B1562" s="2" t="s">
        <v>6862</v>
      </c>
      <c r="C1562" s="1" t="s">
        <v>6863</v>
      </c>
      <c r="D1562" s="3" t="s">
        <v>457</v>
      </c>
      <c r="E1562" s="4">
        <v>41737</v>
      </c>
      <c r="F1562" s="3" t="s">
        <v>15</v>
      </c>
      <c r="G1562" s="4">
        <v>41737</v>
      </c>
      <c r="H1562" s="3" t="s">
        <v>29</v>
      </c>
      <c r="I1562" s="2" t="s">
        <v>13</v>
      </c>
      <c r="J1562" s="2" t="s">
        <v>12</v>
      </c>
      <c r="K1562" s="2" t="s">
        <v>268</v>
      </c>
      <c r="L1562" s="19">
        <v>41739.318506944444</v>
      </c>
      <c r="M1562" s="2" t="s">
        <v>5151</v>
      </c>
      <c r="N1562" s="2"/>
      <c r="O1562" s="2"/>
      <c r="P1562" s="2" t="s">
        <v>5151</v>
      </c>
    </row>
    <row r="1563" spans="1:16" ht="30">
      <c r="A1563" s="14">
        <v>3655</v>
      </c>
      <c r="B1563" s="2" t="s">
        <v>6864</v>
      </c>
      <c r="C1563" s="1" t="s">
        <v>6866</v>
      </c>
      <c r="D1563" s="3" t="s">
        <v>6865</v>
      </c>
      <c r="E1563" s="4">
        <v>41737</v>
      </c>
      <c r="F1563" s="3" t="s">
        <v>15</v>
      </c>
      <c r="G1563" s="4">
        <v>41737</v>
      </c>
      <c r="H1563" s="3" t="s">
        <v>51</v>
      </c>
      <c r="I1563" s="2" t="s">
        <v>13</v>
      </c>
      <c r="J1563" s="2" t="s">
        <v>12</v>
      </c>
      <c r="K1563" s="2" t="s">
        <v>268</v>
      </c>
      <c r="L1563" s="19">
        <v>41737.727395833332</v>
      </c>
      <c r="M1563" s="2" t="s">
        <v>5154</v>
      </c>
      <c r="N1563" s="2"/>
      <c r="O1563" s="2"/>
      <c r="P1563" s="2" t="s">
        <v>5151</v>
      </c>
    </row>
    <row r="1564" spans="1:16" ht="45">
      <c r="A1564" s="14">
        <v>3654</v>
      </c>
      <c r="B1564" s="2" t="s">
        <v>6867</v>
      </c>
      <c r="C1564" s="1" t="s">
        <v>6868</v>
      </c>
      <c r="D1564" s="3" t="s">
        <v>87</v>
      </c>
      <c r="E1564" s="4">
        <v>41737</v>
      </c>
      <c r="F1564" s="3" t="s">
        <v>15</v>
      </c>
      <c r="G1564" s="4">
        <v>41737</v>
      </c>
      <c r="H1564" s="3" t="s">
        <v>6735</v>
      </c>
      <c r="I1564" s="2" t="s">
        <v>13</v>
      </c>
      <c r="J1564" s="2" t="s">
        <v>12</v>
      </c>
      <c r="K1564" s="2" t="s">
        <v>268</v>
      </c>
      <c r="L1564" s="19">
        <v>41737.726689814815</v>
      </c>
      <c r="M1564" s="2" t="s">
        <v>5151</v>
      </c>
      <c r="N1564" s="2"/>
      <c r="O1564" s="2"/>
      <c r="P1564" s="2" t="s">
        <v>5151</v>
      </c>
    </row>
    <row r="1565" spans="1:16" ht="45">
      <c r="A1565" s="14">
        <v>3653</v>
      </c>
      <c r="B1565" s="2" t="s">
        <v>6869</v>
      </c>
      <c r="C1565" s="1" t="s">
        <v>6870</v>
      </c>
      <c r="D1565" s="3" t="s">
        <v>247</v>
      </c>
      <c r="E1565" s="4">
        <v>41737</v>
      </c>
      <c r="F1565" s="3" t="s">
        <v>15</v>
      </c>
      <c r="G1565" s="4">
        <v>41737</v>
      </c>
      <c r="H1565" s="3" t="s">
        <v>42</v>
      </c>
      <c r="I1565" s="2" t="s">
        <v>13</v>
      </c>
      <c r="J1565" s="2" t="s">
        <v>12</v>
      </c>
      <c r="K1565" s="2" t="s">
        <v>268</v>
      </c>
      <c r="L1565" s="19">
        <v>41737.719039351854</v>
      </c>
      <c r="M1565" s="2" t="s">
        <v>5154</v>
      </c>
      <c r="N1565" s="2"/>
      <c r="O1565" s="2"/>
      <c r="P1565" s="2" t="s">
        <v>5151</v>
      </c>
    </row>
    <row r="1566" spans="1:16" ht="60">
      <c r="A1566" s="14">
        <v>3652</v>
      </c>
      <c r="B1566" s="2" t="s">
        <v>6871</v>
      </c>
      <c r="C1566" s="1" t="s">
        <v>6872</v>
      </c>
      <c r="D1566" s="3" t="s">
        <v>3911</v>
      </c>
      <c r="E1566" s="4">
        <v>41736</v>
      </c>
      <c r="F1566" s="3" t="s">
        <v>15</v>
      </c>
      <c r="G1566" s="4">
        <v>41737</v>
      </c>
      <c r="H1566" s="3" t="s">
        <v>56</v>
      </c>
      <c r="I1566" s="2" t="s">
        <v>13</v>
      </c>
      <c r="J1566" s="2" t="s">
        <v>12</v>
      </c>
      <c r="K1566" s="2" t="s">
        <v>268</v>
      </c>
      <c r="L1566" s="19">
        <v>41737.712881944448</v>
      </c>
      <c r="M1566" s="2" t="s">
        <v>5151</v>
      </c>
      <c r="N1566" s="2"/>
      <c r="O1566" s="2"/>
      <c r="P1566" s="2" t="s">
        <v>5151</v>
      </c>
    </row>
    <row r="1567" spans="1:16" ht="45">
      <c r="A1567" s="14">
        <v>3651</v>
      </c>
      <c r="B1567" s="2" t="s">
        <v>6873</v>
      </c>
      <c r="C1567" s="1" t="s">
        <v>6874</v>
      </c>
      <c r="D1567" s="3" t="s">
        <v>84</v>
      </c>
      <c r="E1567" s="4">
        <v>41737</v>
      </c>
      <c r="F1567" s="3" t="s">
        <v>15</v>
      </c>
      <c r="G1567" s="4">
        <v>41737</v>
      </c>
      <c r="H1567" s="3" t="s">
        <v>6735</v>
      </c>
      <c r="I1567" s="2" t="s">
        <v>13</v>
      </c>
      <c r="J1567" s="2" t="s">
        <v>12</v>
      </c>
      <c r="K1567" s="2" t="s">
        <v>268</v>
      </c>
      <c r="L1567" s="19">
        <v>41737.691608796296</v>
      </c>
      <c r="M1567" s="2" t="s">
        <v>5154</v>
      </c>
      <c r="N1567" s="2"/>
      <c r="O1567" s="2"/>
      <c r="P1567" s="2" t="s">
        <v>5151</v>
      </c>
    </row>
    <row r="1568" spans="1:16" ht="30">
      <c r="A1568" s="14">
        <v>3650</v>
      </c>
      <c r="B1568" s="2" t="s">
        <v>6875</v>
      </c>
      <c r="C1568" s="1" t="s">
        <v>6876</v>
      </c>
      <c r="D1568" s="3" t="s">
        <v>6782</v>
      </c>
      <c r="E1568" s="4">
        <v>41737</v>
      </c>
      <c r="F1568" s="3" t="s">
        <v>15</v>
      </c>
      <c r="G1568" s="4">
        <v>41743</v>
      </c>
      <c r="H1568" s="3" t="s">
        <v>56</v>
      </c>
      <c r="I1568" s="2" t="s">
        <v>13</v>
      </c>
      <c r="J1568" s="2" t="s">
        <v>12</v>
      </c>
      <c r="K1568" s="2" t="s">
        <v>268</v>
      </c>
      <c r="L1568" s="19">
        <v>41744.326608796298</v>
      </c>
      <c r="M1568" s="2" t="s">
        <v>5151</v>
      </c>
      <c r="N1568" s="2"/>
      <c r="O1568" s="2"/>
      <c r="P1568" s="2" t="s">
        <v>5151</v>
      </c>
    </row>
    <row r="1569" spans="1:16">
      <c r="A1569" s="14">
        <v>3649</v>
      </c>
      <c r="B1569" s="2" t="s">
        <v>6877</v>
      </c>
      <c r="C1569" s="1" t="s">
        <v>6878</v>
      </c>
      <c r="D1569" s="3" t="s">
        <v>247</v>
      </c>
      <c r="E1569" s="4">
        <v>41737</v>
      </c>
      <c r="F1569" s="3" t="s">
        <v>15</v>
      </c>
      <c r="G1569" s="4">
        <v>41737</v>
      </c>
      <c r="H1569" s="3" t="s">
        <v>42</v>
      </c>
      <c r="I1569" s="2" t="s">
        <v>13</v>
      </c>
      <c r="J1569" s="2" t="s">
        <v>12</v>
      </c>
      <c r="K1569" s="2" t="s">
        <v>277</v>
      </c>
      <c r="L1569" s="19">
        <v>41737.681944444441</v>
      </c>
      <c r="M1569" s="2" t="s">
        <v>5151</v>
      </c>
      <c r="N1569" s="2"/>
      <c r="O1569" s="2"/>
      <c r="P1569" s="2" t="s">
        <v>5151</v>
      </c>
    </row>
    <row r="1570" spans="1:16" ht="60">
      <c r="A1570" s="14">
        <v>3648</v>
      </c>
      <c r="B1570" s="2" t="s">
        <v>6879</v>
      </c>
      <c r="C1570" s="1" t="s">
        <v>6880</v>
      </c>
      <c r="D1570" s="3" t="s">
        <v>446</v>
      </c>
      <c r="E1570" s="4">
        <v>41737</v>
      </c>
      <c r="F1570" s="3" t="s">
        <v>15</v>
      </c>
      <c r="G1570" s="4">
        <v>41737</v>
      </c>
      <c r="H1570" s="3" t="s">
        <v>54</v>
      </c>
      <c r="I1570" s="2" t="s">
        <v>13</v>
      </c>
      <c r="J1570" s="2" t="s">
        <v>12</v>
      </c>
      <c r="K1570" s="2" t="s">
        <v>268</v>
      </c>
      <c r="L1570" s="19">
        <v>41737.669907407406</v>
      </c>
      <c r="M1570" s="2" t="s">
        <v>5151</v>
      </c>
      <c r="N1570" s="2"/>
      <c r="O1570" s="2"/>
      <c r="P1570" s="2" t="s">
        <v>5151</v>
      </c>
    </row>
    <row r="1571" spans="1:16">
      <c r="A1571" s="14">
        <v>3647</v>
      </c>
      <c r="B1571" s="2" t="s">
        <v>6881</v>
      </c>
      <c r="C1571" s="1" t="s">
        <v>6882</v>
      </c>
      <c r="D1571" s="3" t="s">
        <v>2568</v>
      </c>
      <c r="E1571" s="4">
        <v>41737</v>
      </c>
      <c r="F1571" s="3" t="s">
        <v>15</v>
      </c>
      <c r="G1571" s="4">
        <v>41743</v>
      </c>
      <c r="H1571" s="3" t="s">
        <v>56</v>
      </c>
      <c r="I1571" s="2" t="s">
        <v>13</v>
      </c>
      <c r="J1571" s="2" t="s">
        <v>12</v>
      </c>
      <c r="K1571" s="2" t="s">
        <v>268</v>
      </c>
      <c r="L1571" s="19">
        <v>41744.326898148145</v>
      </c>
      <c r="M1571" s="2" t="s">
        <v>5154</v>
      </c>
      <c r="N1571" s="2"/>
      <c r="O1571" s="2"/>
      <c r="P1571" s="2" t="s">
        <v>5151</v>
      </c>
    </row>
    <row r="1572" spans="1:16" ht="60">
      <c r="A1572" s="14">
        <v>3646</v>
      </c>
      <c r="B1572" s="2" t="s">
        <v>6822</v>
      </c>
      <c r="C1572" s="1" t="s">
        <v>6823</v>
      </c>
      <c r="D1572" s="3" t="s">
        <v>1257</v>
      </c>
      <c r="E1572" s="4">
        <v>41737</v>
      </c>
      <c r="F1572" s="3" t="s">
        <v>15</v>
      </c>
      <c r="G1572" s="4">
        <v>41737</v>
      </c>
      <c r="H1572" s="3" t="s">
        <v>29</v>
      </c>
      <c r="I1572" s="2" t="s">
        <v>13</v>
      </c>
      <c r="J1572" s="2" t="s">
        <v>12</v>
      </c>
      <c r="K1572" s="2" t="s">
        <v>268</v>
      </c>
      <c r="L1572" s="19">
        <v>41737.519826388889</v>
      </c>
      <c r="M1572" s="2" t="s">
        <v>5154</v>
      </c>
      <c r="N1572" s="2"/>
      <c r="O1572" s="2"/>
      <c r="P1572" s="2" t="s">
        <v>5151</v>
      </c>
    </row>
    <row r="1573" spans="1:16" ht="60">
      <c r="A1573" s="14">
        <v>3645</v>
      </c>
      <c r="B1573" s="2" t="s">
        <v>6787</v>
      </c>
      <c r="C1573" s="1" t="s">
        <v>6788</v>
      </c>
      <c r="D1573" s="3" t="s">
        <v>277</v>
      </c>
      <c r="E1573" s="4">
        <v>41736</v>
      </c>
      <c r="F1573" s="3" t="s">
        <v>15</v>
      </c>
      <c r="G1573" s="4">
        <v>41740</v>
      </c>
      <c r="H1573" s="3" t="s">
        <v>213</v>
      </c>
      <c r="I1573" s="2" t="s">
        <v>13</v>
      </c>
      <c r="J1573" s="2" t="s">
        <v>12</v>
      </c>
      <c r="K1573" s="2" t="s">
        <v>268</v>
      </c>
      <c r="L1573" s="19">
        <v>41744.327152777776</v>
      </c>
      <c r="M1573" s="2" t="s">
        <v>5151</v>
      </c>
      <c r="N1573" s="2"/>
      <c r="O1573" s="2"/>
      <c r="P1573" s="2" t="s">
        <v>5154</v>
      </c>
    </row>
    <row r="1574" spans="1:16" ht="45">
      <c r="A1574" s="14">
        <v>3644</v>
      </c>
      <c r="B1574" s="2" t="s">
        <v>2349</v>
      </c>
      <c r="C1574" s="1" t="s">
        <v>6789</v>
      </c>
      <c r="D1574" s="3" t="s">
        <v>543</v>
      </c>
      <c r="E1574" s="4">
        <v>41737</v>
      </c>
      <c r="F1574" s="3" t="s">
        <v>15</v>
      </c>
      <c r="G1574" s="4">
        <v>41737</v>
      </c>
      <c r="H1574" s="3" t="s">
        <v>6735</v>
      </c>
      <c r="I1574" s="2" t="s">
        <v>13</v>
      </c>
      <c r="J1574" s="2" t="s">
        <v>12</v>
      </c>
      <c r="K1574" s="2" t="s">
        <v>268</v>
      </c>
      <c r="L1574" s="19">
        <v>41737.49560185185</v>
      </c>
      <c r="M1574" s="2" t="s">
        <v>5151</v>
      </c>
      <c r="N1574" s="2"/>
      <c r="O1574" s="2"/>
      <c r="P1574" s="2" t="s">
        <v>6786</v>
      </c>
    </row>
    <row r="1575" spans="1:16" ht="75">
      <c r="A1575" s="14">
        <v>3643</v>
      </c>
      <c r="B1575" s="2" t="s">
        <v>6790</v>
      </c>
      <c r="C1575" s="1" t="s">
        <v>6791</v>
      </c>
      <c r="D1575" s="3" t="s">
        <v>424</v>
      </c>
      <c r="E1575" s="4">
        <v>41737</v>
      </c>
      <c r="F1575" s="3" t="s">
        <v>15</v>
      </c>
      <c r="G1575" s="4">
        <v>41737</v>
      </c>
      <c r="H1575" s="3" t="s">
        <v>6735</v>
      </c>
      <c r="I1575" s="2" t="s">
        <v>13</v>
      </c>
      <c r="J1575" s="2" t="s">
        <v>12</v>
      </c>
      <c r="K1575" s="2" t="s">
        <v>268</v>
      </c>
      <c r="L1575" s="19">
        <v>41737.495289351849</v>
      </c>
      <c r="M1575" s="2" t="s">
        <v>5154</v>
      </c>
      <c r="N1575" s="2"/>
      <c r="O1575" s="2"/>
      <c r="P1575" s="2" t="s">
        <v>6786</v>
      </c>
    </row>
    <row r="1576" spans="1:16" ht="30">
      <c r="A1576" s="14">
        <v>3642</v>
      </c>
      <c r="B1576" s="2" t="s">
        <v>6792</v>
      </c>
      <c r="C1576" s="1" t="s">
        <v>6793</v>
      </c>
      <c r="D1576" s="3" t="s">
        <v>104</v>
      </c>
      <c r="E1576" s="4">
        <v>41737</v>
      </c>
      <c r="F1576" s="3" t="s">
        <v>15</v>
      </c>
      <c r="G1576" s="4">
        <v>41737</v>
      </c>
      <c r="H1576" s="3" t="s">
        <v>29</v>
      </c>
      <c r="I1576" s="2" t="s">
        <v>13</v>
      </c>
      <c r="J1576" s="2" t="s">
        <v>12</v>
      </c>
      <c r="K1576" s="2" t="s">
        <v>268</v>
      </c>
      <c r="L1576" s="19">
        <v>41739.318842592591</v>
      </c>
      <c r="M1576" s="2" t="s">
        <v>5154</v>
      </c>
      <c r="N1576" s="2"/>
      <c r="O1576" s="2"/>
      <c r="P1576" s="2" t="s">
        <v>5151</v>
      </c>
    </row>
    <row r="1577" spans="1:16" ht="30">
      <c r="A1577" s="14">
        <v>3641</v>
      </c>
      <c r="B1577" s="2" t="s">
        <v>2299</v>
      </c>
      <c r="C1577" s="1" t="s">
        <v>6794</v>
      </c>
      <c r="D1577" s="3" t="s">
        <v>2073</v>
      </c>
      <c r="E1577" s="4">
        <v>41737</v>
      </c>
      <c r="F1577" s="3" t="s">
        <v>15</v>
      </c>
      <c r="G1577" s="4">
        <v>41737</v>
      </c>
      <c r="H1577" s="3" t="s">
        <v>16</v>
      </c>
      <c r="I1577" s="2" t="s">
        <v>13</v>
      </c>
      <c r="J1577" s="2" t="s">
        <v>12</v>
      </c>
      <c r="K1577" s="2" t="s">
        <v>268</v>
      </c>
      <c r="L1577" s="19">
        <v>41737.476527777777</v>
      </c>
      <c r="M1577" s="2" t="s">
        <v>5154</v>
      </c>
      <c r="N1577" s="2"/>
      <c r="O1577" s="2"/>
      <c r="P1577" s="2" t="s">
        <v>6786</v>
      </c>
    </row>
    <row r="1578" spans="1:16" ht="45">
      <c r="A1578" s="14">
        <v>3640</v>
      </c>
      <c r="B1578" s="2" t="s">
        <v>3456</v>
      </c>
      <c r="C1578" s="1" t="s">
        <v>6105</v>
      </c>
      <c r="D1578" s="3" t="s">
        <v>6104</v>
      </c>
      <c r="E1578" s="4">
        <v>41737</v>
      </c>
      <c r="F1578" s="3" t="s">
        <v>15</v>
      </c>
      <c r="G1578" s="4">
        <v>41737</v>
      </c>
      <c r="H1578" s="3" t="s">
        <v>16</v>
      </c>
      <c r="I1578" s="2" t="s">
        <v>13</v>
      </c>
      <c r="J1578" s="2" t="s">
        <v>12</v>
      </c>
      <c r="K1578" s="2" t="s">
        <v>268</v>
      </c>
      <c r="L1578" s="19">
        <v>41737.475266203706</v>
      </c>
      <c r="M1578" s="2" t="s">
        <v>5151</v>
      </c>
      <c r="N1578" s="2"/>
      <c r="O1578" s="2"/>
      <c r="P1578" s="2" t="s">
        <v>6795</v>
      </c>
    </row>
    <row r="1579" spans="1:16" ht="45">
      <c r="A1579" s="14">
        <v>3639</v>
      </c>
      <c r="B1579" s="2" t="s">
        <v>6796</v>
      </c>
      <c r="C1579" s="1" t="s">
        <v>6797</v>
      </c>
      <c r="D1579" s="3" t="s">
        <v>104</v>
      </c>
      <c r="E1579" s="4">
        <v>41737</v>
      </c>
      <c r="F1579" s="3" t="s">
        <v>15</v>
      </c>
      <c r="G1579" s="4">
        <v>41737</v>
      </c>
      <c r="H1579" s="3" t="s">
        <v>6735</v>
      </c>
      <c r="I1579" s="2" t="s">
        <v>13</v>
      </c>
      <c r="J1579" s="2" t="s">
        <v>12</v>
      </c>
      <c r="K1579" s="2" t="s">
        <v>268</v>
      </c>
      <c r="L1579" s="19">
        <v>41737.472766203704</v>
      </c>
      <c r="M1579" s="2" t="s">
        <v>5154</v>
      </c>
      <c r="N1579" s="2"/>
      <c r="O1579" s="2"/>
      <c r="P1579" s="2" t="s">
        <v>6786</v>
      </c>
    </row>
    <row r="1580" spans="1:16">
      <c r="A1580" s="14">
        <v>3638</v>
      </c>
      <c r="B1580" s="2" t="s">
        <v>6798</v>
      </c>
      <c r="C1580" s="1" t="s">
        <v>6799</v>
      </c>
      <c r="D1580" s="3" t="s">
        <v>2999</v>
      </c>
      <c r="E1580" s="4">
        <v>41737</v>
      </c>
      <c r="F1580" s="3" t="s">
        <v>15</v>
      </c>
      <c r="G1580" s="4">
        <v>41737</v>
      </c>
      <c r="H1580" s="3" t="s">
        <v>40</v>
      </c>
      <c r="I1580" s="2" t="s">
        <v>13</v>
      </c>
      <c r="J1580" s="2" t="s">
        <v>12</v>
      </c>
      <c r="K1580" s="2" t="s">
        <v>268</v>
      </c>
      <c r="L1580" s="19">
        <v>41737.468877314815</v>
      </c>
      <c r="M1580" s="2" t="s">
        <v>5151</v>
      </c>
      <c r="N1580" s="2"/>
      <c r="O1580" s="2"/>
      <c r="P1580" s="2" t="s">
        <v>6786</v>
      </c>
    </row>
    <row r="1581" spans="1:16" ht="105">
      <c r="A1581" s="14">
        <v>3637</v>
      </c>
      <c r="B1581" s="2" t="s">
        <v>6800</v>
      </c>
      <c r="C1581" s="1" t="s">
        <v>6801</v>
      </c>
      <c r="D1581" s="3" t="s">
        <v>291</v>
      </c>
      <c r="E1581" s="4">
        <v>41737</v>
      </c>
      <c r="F1581" s="3" t="s">
        <v>15</v>
      </c>
      <c r="G1581" s="4">
        <v>41737</v>
      </c>
      <c r="H1581" s="3" t="s">
        <v>42</v>
      </c>
      <c r="I1581" s="2" t="s">
        <v>13</v>
      </c>
      <c r="J1581" s="2" t="s">
        <v>12</v>
      </c>
      <c r="K1581" s="2" t="s">
        <v>268</v>
      </c>
      <c r="L1581" s="19">
        <v>41739.319745370369</v>
      </c>
      <c r="M1581" s="2" t="s">
        <v>5154</v>
      </c>
      <c r="N1581" s="2"/>
      <c r="O1581" s="2"/>
      <c r="P1581" s="2" t="s">
        <v>5151</v>
      </c>
    </row>
    <row r="1582" spans="1:16" ht="30">
      <c r="A1582" s="14">
        <v>3636</v>
      </c>
      <c r="B1582" s="2" t="s">
        <v>5493</v>
      </c>
      <c r="C1582" s="1" t="s">
        <v>6802</v>
      </c>
      <c r="D1582" s="3" t="s">
        <v>26</v>
      </c>
      <c r="E1582" s="4">
        <v>41737</v>
      </c>
      <c r="F1582" s="3" t="s">
        <v>15</v>
      </c>
      <c r="G1582" s="4">
        <v>41737</v>
      </c>
      <c r="H1582" s="3" t="s">
        <v>6735</v>
      </c>
      <c r="I1582" s="2" t="s">
        <v>13</v>
      </c>
      <c r="J1582" s="2" t="s">
        <v>12</v>
      </c>
      <c r="K1582" s="2" t="s">
        <v>268</v>
      </c>
      <c r="L1582" s="19">
        <v>41737.367511574077</v>
      </c>
      <c r="M1582" s="2" t="s">
        <v>5151</v>
      </c>
      <c r="N1582" s="2"/>
      <c r="O1582" s="2"/>
      <c r="P1582" s="2"/>
    </row>
    <row r="1583" spans="1:16" ht="60">
      <c r="A1583" s="14">
        <v>3635</v>
      </c>
      <c r="B1583" s="2" t="s">
        <v>6096</v>
      </c>
      <c r="C1583" s="1" t="s">
        <v>6803</v>
      </c>
      <c r="D1583" s="3" t="s">
        <v>6097</v>
      </c>
      <c r="E1583" s="4">
        <v>41733</v>
      </c>
      <c r="F1583" s="3" t="s">
        <v>15</v>
      </c>
      <c r="G1583" s="4">
        <v>41737</v>
      </c>
      <c r="H1583" s="3" t="s">
        <v>56</v>
      </c>
      <c r="I1583" s="2" t="s">
        <v>13</v>
      </c>
      <c r="J1583" s="2" t="s">
        <v>12</v>
      </c>
      <c r="K1583" s="2" t="s">
        <v>268</v>
      </c>
      <c r="L1583" s="19">
        <v>41737.363749999997</v>
      </c>
      <c r="M1583" s="2" t="s">
        <v>5154</v>
      </c>
      <c r="N1583" s="2"/>
      <c r="O1583" s="2"/>
      <c r="P1583" s="2"/>
    </row>
    <row r="1584" spans="1:16" ht="60">
      <c r="A1584" s="14">
        <v>3634</v>
      </c>
      <c r="B1584" s="2" t="s">
        <v>6804</v>
      </c>
      <c r="C1584" s="1" t="s">
        <v>6805</v>
      </c>
      <c r="D1584" s="3" t="s">
        <v>2568</v>
      </c>
      <c r="E1584" s="4">
        <v>41737</v>
      </c>
      <c r="F1584" s="3" t="s">
        <v>15</v>
      </c>
      <c r="G1584" s="4">
        <v>41737</v>
      </c>
      <c r="H1584" s="3" t="s">
        <v>16</v>
      </c>
      <c r="I1584" s="2" t="s">
        <v>13</v>
      </c>
      <c r="J1584" s="2" t="s">
        <v>12</v>
      </c>
      <c r="K1584" s="2" t="s">
        <v>268</v>
      </c>
      <c r="L1584" s="19">
        <v>41739.325289351851</v>
      </c>
      <c r="M1584" s="2" t="s">
        <v>5151</v>
      </c>
      <c r="N1584" s="2"/>
      <c r="O1584" s="2"/>
      <c r="P1584" s="2" t="s">
        <v>5151</v>
      </c>
    </row>
    <row r="1585" spans="1:16" ht="75">
      <c r="A1585" s="14">
        <v>3633</v>
      </c>
      <c r="B1585" s="2" t="s">
        <v>6806</v>
      </c>
      <c r="C1585" s="1" t="s">
        <v>6807</v>
      </c>
      <c r="D1585" s="3" t="s">
        <v>26</v>
      </c>
      <c r="E1585" s="4">
        <v>41731</v>
      </c>
      <c r="F1585" s="3" t="s">
        <v>15</v>
      </c>
      <c r="G1585" s="4">
        <v>41731</v>
      </c>
      <c r="H1585" s="3" t="s">
        <v>50</v>
      </c>
      <c r="I1585" s="2" t="s">
        <v>13</v>
      </c>
      <c r="J1585" s="2" t="s">
        <v>12</v>
      </c>
      <c r="K1585" s="2" t="s">
        <v>268</v>
      </c>
      <c r="L1585" s="19">
        <v>41739.31994212963</v>
      </c>
      <c r="M1585" s="2" t="s">
        <v>5151</v>
      </c>
      <c r="N1585" s="2"/>
      <c r="O1585" s="2"/>
      <c r="P1585" s="2" t="s">
        <v>5151</v>
      </c>
    </row>
    <row r="1586" spans="1:16" ht="30">
      <c r="A1586" s="14">
        <v>3632</v>
      </c>
      <c r="B1586" s="2" t="s">
        <v>717</v>
      </c>
      <c r="C1586" s="1" t="s">
        <v>6041</v>
      </c>
      <c r="D1586" s="3" t="s">
        <v>9017</v>
      </c>
      <c r="E1586" s="4">
        <v>41737</v>
      </c>
      <c r="F1586" s="3" t="s">
        <v>15</v>
      </c>
      <c r="G1586" s="4">
        <v>41737</v>
      </c>
      <c r="H1586" s="3" t="s">
        <v>6735</v>
      </c>
      <c r="I1586" s="2" t="s">
        <v>13</v>
      </c>
      <c r="J1586" s="2" t="s">
        <v>12</v>
      </c>
      <c r="K1586" s="2" t="s">
        <v>268</v>
      </c>
      <c r="L1586" s="19">
        <v>41737.342094907406</v>
      </c>
      <c r="M1586" s="2" t="s">
        <v>5154</v>
      </c>
      <c r="N1586" s="2"/>
      <c r="O1586" s="2"/>
      <c r="P1586" s="2"/>
    </row>
    <row r="1587" spans="1:16" ht="45">
      <c r="A1587" s="14">
        <v>3631</v>
      </c>
      <c r="B1587" s="2" t="s">
        <v>6808</v>
      </c>
      <c r="C1587" s="1" t="s">
        <v>6809</v>
      </c>
      <c r="D1587" s="3" t="s">
        <v>2262</v>
      </c>
      <c r="E1587" s="4">
        <v>41737</v>
      </c>
      <c r="F1587" s="3" t="s">
        <v>15</v>
      </c>
      <c r="G1587" s="4">
        <v>41737</v>
      </c>
      <c r="H1587" s="3" t="s">
        <v>51</v>
      </c>
      <c r="I1587" s="2" t="s">
        <v>13</v>
      </c>
      <c r="J1587" s="2" t="s">
        <v>12</v>
      </c>
      <c r="K1587" s="2" t="s">
        <v>268</v>
      </c>
      <c r="L1587" s="19">
        <v>41737.329895833333</v>
      </c>
      <c r="M1587" s="2" t="s">
        <v>5151</v>
      </c>
      <c r="N1587" s="2"/>
      <c r="O1587" s="2"/>
      <c r="P1587" s="2"/>
    </row>
    <row r="1588" spans="1:16" ht="75">
      <c r="A1588" s="14">
        <v>3630</v>
      </c>
      <c r="B1588" s="2" t="s">
        <v>6810</v>
      </c>
      <c r="C1588" s="1" t="s">
        <v>6811</v>
      </c>
      <c r="D1588" s="3" t="s">
        <v>377</v>
      </c>
      <c r="E1588" s="4">
        <v>41737</v>
      </c>
      <c r="F1588" s="3" t="s">
        <v>15</v>
      </c>
      <c r="G1588" s="4">
        <v>41737</v>
      </c>
      <c r="H1588" s="3" t="s">
        <v>16</v>
      </c>
      <c r="I1588" s="2" t="s">
        <v>13</v>
      </c>
      <c r="J1588" s="2" t="s">
        <v>12</v>
      </c>
      <c r="K1588" s="2" t="s">
        <v>268</v>
      </c>
      <c r="L1588" s="19">
        <v>41737.324583333335</v>
      </c>
      <c r="M1588" s="2" t="s">
        <v>5154</v>
      </c>
      <c r="N1588" s="2"/>
      <c r="O1588" s="2"/>
      <c r="P1588" s="2"/>
    </row>
    <row r="1589" spans="1:16" ht="75">
      <c r="A1589" s="14">
        <v>3629</v>
      </c>
      <c r="B1589" s="2" t="s">
        <v>5211</v>
      </c>
      <c r="C1589" s="1" t="s">
        <v>6812</v>
      </c>
      <c r="D1589" s="3" t="s">
        <v>377</v>
      </c>
      <c r="E1589" s="4">
        <v>41737</v>
      </c>
      <c r="F1589" s="3" t="s">
        <v>15</v>
      </c>
      <c r="G1589" s="4">
        <v>41737</v>
      </c>
      <c r="H1589" s="3" t="s">
        <v>6735</v>
      </c>
      <c r="I1589" s="2" t="s">
        <v>13</v>
      </c>
      <c r="J1589" s="2" t="s">
        <v>12</v>
      </c>
      <c r="K1589" s="2" t="s">
        <v>268</v>
      </c>
      <c r="L1589" s="19">
        <v>41737.320902777778</v>
      </c>
      <c r="M1589" s="2" t="s">
        <v>5154</v>
      </c>
      <c r="N1589" s="2"/>
      <c r="O1589" s="2"/>
      <c r="P1589" s="2"/>
    </row>
    <row r="1590" spans="1:16">
      <c r="A1590" s="14">
        <v>3628</v>
      </c>
      <c r="B1590" s="2" t="s">
        <v>3972</v>
      </c>
      <c r="C1590" s="1" t="s">
        <v>6813</v>
      </c>
      <c r="D1590" s="3" t="s">
        <v>586</v>
      </c>
      <c r="E1590" s="4">
        <v>41737</v>
      </c>
      <c r="F1590" s="3" t="s">
        <v>15</v>
      </c>
      <c r="G1590" s="4">
        <v>41737</v>
      </c>
      <c r="H1590" s="3" t="s">
        <v>16</v>
      </c>
      <c r="I1590" s="2" t="s">
        <v>13</v>
      </c>
      <c r="J1590" s="2" t="s">
        <v>12</v>
      </c>
      <c r="K1590" s="2" t="s">
        <v>268</v>
      </c>
      <c r="L1590" s="19">
        <v>41737.318611111114</v>
      </c>
      <c r="M1590" s="2" t="s">
        <v>5154</v>
      </c>
      <c r="N1590" s="2"/>
      <c r="O1590" s="2"/>
      <c r="P1590" s="2"/>
    </row>
    <row r="1591" spans="1:16" ht="60">
      <c r="A1591" s="14">
        <v>3627</v>
      </c>
      <c r="B1591" s="2" t="s">
        <v>6814</v>
      </c>
      <c r="C1591" s="1" t="s">
        <v>6815</v>
      </c>
      <c r="D1591" s="3" t="s">
        <v>1257</v>
      </c>
      <c r="E1591" s="4">
        <v>41736</v>
      </c>
      <c r="F1591" s="3" t="s">
        <v>15</v>
      </c>
      <c r="G1591" s="4">
        <v>41737</v>
      </c>
      <c r="H1591" s="3" t="s">
        <v>45</v>
      </c>
      <c r="I1591" s="2" t="s">
        <v>13</v>
      </c>
      <c r="J1591" s="2" t="s">
        <v>12</v>
      </c>
      <c r="K1591" s="2" t="s">
        <v>268</v>
      </c>
      <c r="L1591" s="19">
        <v>41739.320763888885</v>
      </c>
      <c r="M1591" s="2" t="s">
        <v>5154</v>
      </c>
      <c r="N1591" s="2"/>
      <c r="O1591" s="2"/>
      <c r="P1591" s="2" t="s">
        <v>5151</v>
      </c>
    </row>
    <row r="1592" spans="1:16" ht="45">
      <c r="A1592" s="14">
        <v>3626</v>
      </c>
      <c r="B1592" s="2" t="s">
        <v>6816</v>
      </c>
      <c r="C1592" s="1" t="s">
        <v>6817</v>
      </c>
      <c r="D1592" s="3" t="s">
        <v>247</v>
      </c>
      <c r="E1592" s="4">
        <v>41736</v>
      </c>
      <c r="F1592" s="3" t="s">
        <v>15</v>
      </c>
      <c r="G1592" s="4">
        <v>41736</v>
      </c>
      <c r="H1592" s="3" t="s">
        <v>16</v>
      </c>
      <c r="I1592" s="2" t="s">
        <v>13</v>
      </c>
      <c r="J1592" s="2" t="s">
        <v>12</v>
      </c>
      <c r="K1592" s="2" t="s">
        <v>268</v>
      </c>
      <c r="L1592" s="19">
        <v>41736.75304398148</v>
      </c>
      <c r="M1592" s="2" t="s">
        <v>5154</v>
      </c>
      <c r="N1592" s="2"/>
      <c r="O1592" s="2"/>
      <c r="P1592" s="2"/>
    </row>
    <row r="1593" spans="1:16" ht="75">
      <c r="A1593" s="14">
        <v>3625</v>
      </c>
      <c r="B1593" s="2" t="s">
        <v>6818</v>
      </c>
      <c r="C1593" s="1" t="s">
        <v>6819</v>
      </c>
      <c r="D1593" s="3" t="s">
        <v>335</v>
      </c>
      <c r="E1593" s="4">
        <v>41736</v>
      </c>
      <c r="F1593" s="3" t="s">
        <v>15</v>
      </c>
      <c r="G1593" s="4">
        <v>41736</v>
      </c>
      <c r="H1593" s="3" t="s">
        <v>42</v>
      </c>
      <c r="I1593" s="2" t="s">
        <v>13</v>
      </c>
      <c r="J1593" s="2" t="s">
        <v>12</v>
      </c>
      <c r="K1593" s="2" t="s">
        <v>268</v>
      </c>
      <c r="L1593" s="19">
        <v>41736.776516203703</v>
      </c>
      <c r="M1593" s="2" t="s">
        <v>5154</v>
      </c>
      <c r="N1593" s="2"/>
      <c r="O1593" s="2"/>
      <c r="P1593" s="2"/>
    </row>
    <row r="1594" spans="1:16" ht="45">
      <c r="A1594" s="14">
        <v>3624</v>
      </c>
      <c r="B1594" s="2" t="s">
        <v>6820</v>
      </c>
      <c r="C1594" s="1" t="s">
        <v>6821</v>
      </c>
      <c r="D1594" s="3" t="s">
        <v>291</v>
      </c>
      <c r="E1594" s="4">
        <v>41736</v>
      </c>
      <c r="F1594" s="3" t="s">
        <v>15</v>
      </c>
      <c r="G1594" s="4">
        <v>41736</v>
      </c>
      <c r="H1594" s="3" t="s">
        <v>51</v>
      </c>
      <c r="I1594" s="2" t="s">
        <v>13</v>
      </c>
      <c r="J1594" s="2" t="s">
        <v>12</v>
      </c>
      <c r="K1594" s="2" t="s">
        <v>268</v>
      </c>
      <c r="L1594" s="19">
        <v>41736.744895833333</v>
      </c>
      <c r="M1594" s="2" t="s">
        <v>5151</v>
      </c>
      <c r="N1594" s="2"/>
      <c r="O1594" s="2"/>
      <c r="P1594" s="2"/>
    </row>
    <row r="1595" spans="1:16" ht="60">
      <c r="A1595" s="14">
        <v>3623</v>
      </c>
      <c r="B1595" s="2" t="s">
        <v>6822</v>
      </c>
      <c r="C1595" s="1" t="s">
        <v>6823</v>
      </c>
      <c r="D1595" s="3" t="s">
        <v>1263</v>
      </c>
      <c r="E1595" s="4">
        <v>41736</v>
      </c>
      <c r="F1595" s="3" t="s">
        <v>15</v>
      </c>
      <c r="G1595" s="4">
        <v>41738</v>
      </c>
      <c r="H1595" s="3" t="s">
        <v>29</v>
      </c>
      <c r="I1595" s="2" t="s">
        <v>13</v>
      </c>
      <c r="J1595" s="2" t="s">
        <v>12</v>
      </c>
      <c r="K1595" s="2" t="s">
        <v>268</v>
      </c>
      <c r="L1595" s="19">
        <v>41739.330590277779</v>
      </c>
      <c r="M1595" s="2" t="s">
        <v>5154</v>
      </c>
      <c r="N1595" s="2"/>
      <c r="O1595" s="2"/>
      <c r="P1595" s="2" t="s">
        <v>5151</v>
      </c>
    </row>
    <row r="1596" spans="1:16" ht="60">
      <c r="A1596" s="14">
        <v>3622</v>
      </c>
      <c r="B1596" s="2" t="s">
        <v>6824</v>
      </c>
      <c r="C1596" s="1" t="s">
        <v>6825</v>
      </c>
      <c r="D1596" s="3" t="s">
        <v>3129</v>
      </c>
      <c r="E1596" s="4">
        <v>41736</v>
      </c>
      <c r="F1596" s="3" t="s">
        <v>15</v>
      </c>
      <c r="G1596" s="4">
        <v>41736</v>
      </c>
      <c r="H1596" s="3" t="s">
        <v>40</v>
      </c>
      <c r="I1596" s="2" t="s">
        <v>13</v>
      </c>
      <c r="J1596" s="2" t="s">
        <v>12</v>
      </c>
      <c r="K1596" s="2" t="s">
        <v>268</v>
      </c>
      <c r="L1596" s="19">
        <v>41736.740601851852</v>
      </c>
      <c r="M1596" s="2" t="s">
        <v>5154</v>
      </c>
      <c r="N1596" s="2"/>
      <c r="O1596" s="2"/>
      <c r="P1596" s="2"/>
    </row>
    <row r="1597" spans="1:16" ht="30">
      <c r="A1597" s="14">
        <v>3621</v>
      </c>
      <c r="B1597" s="2" t="s">
        <v>1793</v>
      </c>
      <c r="C1597" s="1" t="s">
        <v>6826</v>
      </c>
      <c r="D1597" s="3" t="s">
        <v>497</v>
      </c>
      <c r="E1597" s="4">
        <v>41736</v>
      </c>
      <c r="F1597" s="3" t="s">
        <v>15</v>
      </c>
      <c r="G1597" s="4">
        <v>41736</v>
      </c>
      <c r="H1597" s="3" t="s">
        <v>6735</v>
      </c>
      <c r="I1597" s="2" t="s">
        <v>13</v>
      </c>
      <c r="J1597" s="2" t="s">
        <v>12</v>
      </c>
      <c r="K1597" s="2" t="s">
        <v>268</v>
      </c>
      <c r="L1597" s="19">
        <v>41736.738113425927</v>
      </c>
      <c r="M1597" s="2" t="s">
        <v>5154</v>
      </c>
      <c r="N1597" s="2"/>
      <c r="O1597" s="2"/>
      <c r="P1597" s="2"/>
    </row>
    <row r="1598" spans="1:16">
      <c r="A1598" s="14">
        <v>3620</v>
      </c>
      <c r="B1598" s="2" t="s">
        <v>717</v>
      </c>
      <c r="C1598" s="1" t="s">
        <v>6827</v>
      </c>
      <c r="D1598" s="3" t="s">
        <v>408</v>
      </c>
      <c r="E1598" s="4">
        <v>41736</v>
      </c>
      <c r="F1598" s="3" t="s">
        <v>15</v>
      </c>
      <c r="G1598" s="4">
        <v>41736</v>
      </c>
      <c r="H1598" s="3" t="s">
        <v>16</v>
      </c>
      <c r="I1598" s="2" t="s">
        <v>13</v>
      </c>
      <c r="J1598" s="2" t="s">
        <v>12</v>
      </c>
      <c r="K1598" s="2" t="s">
        <v>268</v>
      </c>
      <c r="L1598" s="19">
        <v>41736.723993055559</v>
      </c>
      <c r="M1598" s="2" t="s">
        <v>5151</v>
      </c>
      <c r="N1598" s="2"/>
      <c r="O1598" s="2"/>
      <c r="P1598" s="2"/>
    </row>
    <row r="1599" spans="1:16" ht="60">
      <c r="A1599" s="14">
        <v>3619</v>
      </c>
      <c r="B1599" s="2" t="s">
        <v>6828</v>
      </c>
      <c r="C1599" s="1" t="s">
        <v>6829</v>
      </c>
      <c r="D1599" s="3" t="s">
        <v>291</v>
      </c>
      <c r="E1599" s="4">
        <v>41736</v>
      </c>
      <c r="F1599" s="3" t="s">
        <v>15</v>
      </c>
      <c r="G1599" s="4">
        <v>41739</v>
      </c>
      <c r="H1599" s="3" t="s">
        <v>6733</v>
      </c>
      <c r="I1599" s="2" t="s">
        <v>13</v>
      </c>
      <c r="J1599" s="2" t="s">
        <v>12</v>
      </c>
      <c r="K1599" s="2" t="s">
        <v>268</v>
      </c>
      <c r="L1599" s="19">
        <v>41744.327349537038</v>
      </c>
      <c r="M1599" s="2" t="s">
        <v>5151</v>
      </c>
      <c r="N1599" s="2"/>
      <c r="O1599" s="2"/>
      <c r="P1599" s="2"/>
    </row>
    <row r="1600" spans="1:16">
      <c r="A1600" s="14">
        <v>3618</v>
      </c>
      <c r="B1600" s="2" t="s">
        <v>6830</v>
      </c>
      <c r="C1600" s="1" t="s">
        <v>6831</v>
      </c>
      <c r="D1600" s="3" t="s">
        <v>104</v>
      </c>
      <c r="E1600" s="4">
        <v>41736</v>
      </c>
      <c r="F1600" s="3" t="s">
        <v>15</v>
      </c>
      <c r="G1600" s="4">
        <v>41736</v>
      </c>
      <c r="H1600" s="3" t="s">
        <v>6735</v>
      </c>
      <c r="I1600" s="2" t="s">
        <v>13</v>
      </c>
      <c r="J1600" s="2" t="s">
        <v>12</v>
      </c>
      <c r="K1600" s="2" t="s">
        <v>277</v>
      </c>
      <c r="L1600" s="19">
        <v>41736.693530092591</v>
      </c>
      <c r="M1600" s="2" t="s">
        <v>5154</v>
      </c>
      <c r="N1600" s="2"/>
      <c r="O1600" s="2"/>
      <c r="P1600" s="2"/>
    </row>
    <row r="1601" spans="1:16" ht="60">
      <c r="A1601" s="14">
        <v>3617</v>
      </c>
      <c r="B1601" s="2" t="s">
        <v>5987</v>
      </c>
      <c r="C1601" s="1" t="s">
        <v>6832</v>
      </c>
      <c r="D1601" s="3" t="s">
        <v>3387</v>
      </c>
      <c r="E1601" s="4">
        <v>41736</v>
      </c>
      <c r="F1601" s="3" t="s">
        <v>15</v>
      </c>
      <c r="G1601" s="4">
        <v>41736</v>
      </c>
      <c r="H1601" s="3" t="s">
        <v>6735</v>
      </c>
      <c r="I1601" s="2" t="s">
        <v>13</v>
      </c>
      <c r="J1601" s="2" t="s">
        <v>12</v>
      </c>
      <c r="K1601" s="2" t="s">
        <v>277</v>
      </c>
      <c r="L1601" s="19">
        <v>41737.406539351854</v>
      </c>
      <c r="M1601" s="2" t="s">
        <v>5154</v>
      </c>
      <c r="N1601" s="2"/>
      <c r="O1601" s="2"/>
      <c r="P1601" s="2"/>
    </row>
    <row r="1602" spans="1:16" ht="45">
      <c r="A1602" s="14">
        <v>3616</v>
      </c>
      <c r="B1602" s="2" t="s">
        <v>6833</v>
      </c>
      <c r="C1602" s="1" t="s">
        <v>6834</v>
      </c>
      <c r="D1602" s="3" t="s">
        <v>291</v>
      </c>
      <c r="E1602" s="4">
        <v>41736</v>
      </c>
      <c r="F1602" s="3" t="s">
        <v>15</v>
      </c>
      <c r="G1602" s="4">
        <v>41739</v>
      </c>
      <c r="H1602" s="3" t="s">
        <v>6733</v>
      </c>
      <c r="I1602" s="2" t="s">
        <v>13</v>
      </c>
      <c r="J1602" s="2" t="s">
        <v>12</v>
      </c>
      <c r="K1602" s="2" t="s">
        <v>268</v>
      </c>
      <c r="L1602" s="19">
        <v>41739.50072916667</v>
      </c>
      <c r="M1602" s="2" t="s">
        <v>5151</v>
      </c>
      <c r="N1602" s="2"/>
      <c r="O1602" s="2"/>
      <c r="P1602" s="2" t="s">
        <v>5151</v>
      </c>
    </row>
    <row r="1603" spans="1:16" ht="105">
      <c r="A1603" s="14">
        <v>3615</v>
      </c>
      <c r="B1603" s="2" t="s">
        <v>6835</v>
      </c>
      <c r="C1603" s="1" t="s">
        <v>6836</v>
      </c>
      <c r="D1603" s="3" t="s">
        <v>6512</v>
      </c>
      <c r="E1603" s="4">
        <v>41736</v>
      </c>
      <c r="F1603" s="3" t="s">
        <v>15</v>
      </c>
      <c r="G1603" s="4">
        <v>41736</v>
      </c>
      <c r="H1603" s="3" t="s">
        <v>40</v>
      </c>
      <c r="I1603" s="2" t="s">
        <v>13</v>
      </c>
      <c r="J1603" s="2" t="s">
        <v>12</v>
      </c>
      <c r="K1603" s="2" t="s">
        <v>268</v>
      </c>
      <c r="L1603" s="19">
        <v>41736.630879629629</v>
      </c>
      <c r="M1603" s="2" t="s">
        <v>5154</v>
      </c>
      <c r="N1603" s="2"/>
      <c r="O1603" s="2"/>
      <c r="P1603" s="2"/>
    </row>
    <row r="1604" spans="1:16" ht="45">
      <c r="A1604" s="14">
        <v>3614</v>
      </c>
      <c r="B1604" s="2" t="s">
        <v>6262</v>
      </c>
      <c r="C1604" s="1" t="s">
        <v>6837</v>
      </c>
      <c r="D1604" s="3" t="s">
        <v>6263</v>
      </c>
      <c r="E1604" s="4">
        <v>41736</v>
      </c>
      <c r="F1604" s="3" t="s">
        <v>15</v>
      </c>
      <c r="G1604" s="4">
        <v>41736</v>
      </c>
      <c r="H1604" s="3" t="s">
        <v>6735</v>
      </c>
      <c r="I1604" s="2" t="s">
        <v>13</v>
      </c>
      <c r="J1604" s="2" t="s">
        <v>12</v>
      </c>
      <c r="K1604" s="2" t="s">
        <v>268</v>
      </c>
      <c r="L1604" s="19">
        <v>41736.608483796299</v>
      </c>
      <c r="M1604" s="2" t="s">
        <v>5151</v>
      </c>
      <c r="N1604" s="2"/>
      <c r="O1604" s="2"/>
      <c r="P1604" s="2"/>
    </row>
    <row r="1605" spans="1:16" ht="30">
      <c r="A1605" s="14">
        <v>3613</v>
      </c>
      <c r="B1605" s="2" t="s">
        <v>4198</v>
      </c>
      <c r="C1605" s="1" t="s">
        <v>4697</v>
      </c>
      <c r="D1605" s="3" t="s">
        <v>411</v>
      </c>
      <c r="E1605" s="4">
        <v>41736</v>
      </c>
      <c r="F1605" s="3" t="s">
        <v>15</v>
      </c>
      <c r="G1605" s="4">
        <v>41736</v>
      </c>
      <c r="H1605" s="3" t="s">
        <v>16</v>
      </c>
      <c r="I1605" s="2" t="s">
        <v>13</v>
      </c>
      <c r="J1605" s="2" t="s">
        <v>12</v>
      </c>
      <c r="K1605" s="2" t="s">
        <v>268</v>
      </c>
      <c r="L1605" s="19">
        <v>41736.562905092593</v>
      </c>
      <c r="M1605" s="2" t="s">
        <v>5154</v>
      </c>
      <c r="N1605" s="2"/>
      <c r="O1605" s="2"/>
      <c r="P1605" s="2"/>
    </row>
    <row r="1606" spans="1:16" ht="60">
      <c r="A1606" s="14">
        <v>3612</v>
      </c>
      <c r="B1606" s="2" t="s">
        <v>6838</v>
      </c>
      <c r="C1606" s="1" t="s">
        <v>6839</v>
      </c>
      <c r="D1606" s="3" t="s">
        <v>5175</v>
      </c>
      <c r="E1606" s="4">
        <v>41733</v>
      </c>
      <c r="F1606" s="3" t="s">
        <v>15</v>
      </c>
      <c r="G1606" s="4">
        <v>41736</v>
      </c>
      <c r="H1606" s="3" t="s">
        <v>45</v>
      </c>
      <c r="I1606" s="2" t="s">
        <v>13</v>
      </c>
      <c r="J1606" s="2" t="s">
        <v>12</v>
      </c>
      <c r="K1606" s="2" t="s">
        <v>268</v>
      </c>
      <c r="L1606" s="19">
        <v>41739.32571759259</v>
      </c>
      <c r="M1606" s="2" t="s">
        <v>5154</v>
      </c>
      <c r="N1606" s="2"/>
      <c r="O1606" s="2"/>
      <c r="P1606" s="2" t="s">
        <v>5151</v>
      </c>
    </row>
    <row r="1607" spans="1:16">
      <c r="A1607" s="14">
        <v>3611</v>
      </c>
      <c r="B1607" s="2" t="s">
        <v>6840</v>
      </c>
      <c r="C1607" s="1" t="s">
        <v>5165</v>
      </c>
      <c r="D1607" s="3" t="s">
        <v>6841</v>
      </c>
      <c r="E1607" s="4">
        <v>41736</v>
      </c>
      <c r="F1607" s="3" t="s">
        <v>15</v>
      </c>
      <c r="G1607" s="4">
        <v>41736</v>
      </c>
      <c r="H1607" s="3" t="s">
        <v>16</v>
      </c>
      <c r="I1607" s="2" t="s">
        <v>13</v>
      </c>
      <c r="J1607" s="2" t="s">
        <v>12</v>
      </c>
      <c r="K1607" s="2" t="s">
        <v>268</v>
      </c>
      <c r="L1607" s="19">
        <v>41736.511354166665</v>
      </c>
      <c r="M1607" s="2" t="s">
        <v>5151</v>
      </c>
      <c r="N1607" s="2"/>
      <c r="O1607" s="2"/>
      <c r="P1607" s="2"/>
    </row>
    <row r="1608" spans="1:16" ht="45">
      <c r="A1608" s="14">
        <v>3610</v>
      </c>
      <c r="B1608" s="2" t="s">
        <v>6842</v>
      </c>
      <c r="C1608" s="1" t="s">
        <v>6844</v>
      </c>
      <c r="D1608" s="3" t="s">
        <v>6843</v>
      </c>
      <c r="E1608" s="4">
        <v>41736</v>
      </c>
      <c r="F1608" s="3" t="s">
        <v>15</v>
      </c>
      <c r="G1608" s="4">
        <v>41736</v>
      </c>
      <c r="H1608" s="3" t="s">
        <v>16</v>
      </c>
      <c r="I1608" s="2" t="s">
        <v>13</v>
      </c>
      <c r="J1608" s="2" t="s">
        <v>12</v>
      </c>
      <c r="K1608" s="2" t="s">
        <v>268</v>
      </c>
      <c r="L1608" s="19">
        <v>41736.501168981478</v>
      </c>
      <c r="M1608" s="2" t="s">
        <v>5154</v>
      </c>
      <c r="N1608" s="2"/>
      <c r="O1608" s="2"/>
      <c r="P1608" s="2"/>
    </row>
    <row r="1609" spans="1:16" ht="60">
      <c r="A1609" s="14">
        <v>3609</v>
      </c>
      <c r="B1609" s="2" t="s">
        <v>5144</v>
      </c>
      <c r="C1609" s="1" t="s">
        <v>6845</v>
      </c>
      <c r="D1609" s="3" t="s">
        <v>2701</v>
      </c>
      <c r="E1609" s="4">
        <v>41736</v>
      </c>
      <c r="F1609" s="3" t="s">
        <v>15</v>
      </c>
      <c r="G1609" s="4">
        <v>41736</v>
      </c>
      <c r="H1609" s="3" t="s">
        <v>40</v>
      </c>
      <c r="I1609" s="2" t="s">
        <v>13</v>
      </c>
      <c r="J1609" s="2" t="s">
        <v>12</v>
      </c>
      <c r="K1609" s="2" t="s">
        <v>268</v>
      </c>
      <c r="L1609" s="19">
        <v>41736.495023148149</v>
      </c>
      <c r="M1609" s="2" t="s">
        <v>5151</v>
      </c>
      <c r="N1609" s="2"/>
      <c r="O1609" s="2"/>
      <c r="P1609" s="2"/>
    </row>
    <row r="1610" spans="1:16" ht="45">
      <c r="A1610" s="14">
        <v>3608</v>
      </c>
      <c r="B1610" s="2" t="s">
        <v>6287</v>
      </c>
      <c r="C1610" s="1" t="s">
        <v>6846</v>
      </c>
      <c r="D1610" s="3" t="s">
        <v>2701</v>
      </c>
      <c r="E1610" s="4">
        <v>41736</v>
      </c>
      <c r="F1610" s="3" t="s">
        <v>15</v>
      </c>
      <c r="G1610" s="4">
        <v>41736</v>
      </c>
      <c r="H1610" s="3" t="s">
        <v>40</v>
      </c>
      <c r="I1610" s="2" t="s">
        <v>13</v>
      </c>
      <c r="J1610" s="2" t="s">
        <v>12</v>
      </c>
      <c r="K1610" s="2" t="s">
        <v>268</v>
      </c>
      <c r="L1610" s="19">
        <v>41736.494490740741</v>
      </c>
      <c r="M1610" s="2" t="s">
        <v>5151</v>
      </c>
      <c r="N1610" s="2"/>
      <c r="O1610" s="2"/>
      <c r="P1610" s="2"/>
    </row>
    <row r="1611" spans="1:16" ht="75">
      <c r="A1611" s="14">
        <v>3607</v>
      </c>
      <c r="B1611" s="2" t="s">
        <v>6847</v>
      </c>
      <c r="C1611" s="1" t="s">
        <v>6848</v>
      </c>
      <c r="D1611" s="3" t="s">
        <v>24</v>
      </c>
      <c r="E1611" s="4">
        <v>41736</v>
      </c>
      <c r="F1611" s="3" t="s">
        <v>15</v>
      </c>
      <c r="G1611" s="4">
        <v>41739</v>
      </c>
      <c r="H1611" s="3" t="s">
        <v>56</v>
      </c>
      <c r="I1611" s="2" t="s">
        <v>13</v>
      </c>
      <c r="J1611" s="2" t="s">
        <v>12</v>
      </c>
      <c r="K1611" s="2" t="s">
        <v>268</v>
      </c>
      <c r="L1611" s="19">
        <v>41744.327546296299</v>
      </c>
      <c r="M1611" s="2" t="s">
        <v>5151</v>
      </c>
      <c r="N1611" s="2"/>
      <c r="O1611" s="2"/>
      <c r="P1611" s="2" t="s">
        <v>5151</v>
      </c>
    </row>
    <row r="1612" spans="1:16" ht="45">
      <c r="A1612" s="14">
        <v>3606</v>
      </c>
      <c r="B1612" s="2" t="s">
        <v>6849</v>
      </c>
      <c r="C1612" s="1" t="s">
        <v>6850</v>
      </c>
      <c r="D1612" s="3" t="s">
        <v>349</v>
      </c>
      <c r="E1612" s="4">
        <v>41736</v>
      </c>
      <c r="F1612" s="3" t="s">
        <v>15</v>
      </c>
      <c r="G1612" s="4">
        <v>41736</v>
      </c>
      <c r="H1612" s="3" t="s">
        <v>16</v>
      </c>
      <c r="I1612" s="2" t="s">
        <v>13</v>
      </c>
      <c r="J1612" s="2" t="s">
        <v>12</v>
      </c>
      <c r="K1612" s="2" t="s">
        <v>268</v>
      </c>
      <c r="L1612" s="19">
        <v>41736.466909722221</v>
      </c>
      <c r="M1612" s="2" t="s">
        <v>5151</v>
      </c>
      <c r="N1612" s="2"/>
      <c r="O1612" s="2"/>
      <c r="P1612" s="2"/>
    </row>
    <row r="1613" spans="1:16">
      <c r="A1613" s="14">
        <v>3605</v>
      </c>
      <c r="B1613" s="2" t="s">
        <v>6851</v>
      </c>
      <c r="C1613" s="1" t="s">
        <v>6851</v>
      </c>
      <c r="D1613" s="3" t="s">
        <v>1007</v>
      </c>
      <c r="E1613" s="4">
        <v>41736</v>
      </c>
      <c r="F1613" s="3" t="s">
        <v>15</v>
      </c>
      <c r="G1613" s="4">
        <v>41736</v>
      </c>
      <c r="H1613" s="3" t="s">
        <v>42</v>
      </c>
      <c r="I1613" s="2" t="s">
        <v>13</v>
      </c>
      <c r="J1613" s="2" t="s">
        <v>12</v>
      </c>
      <c r="K1613" s="2" t="s">
        <v>268</v>
      </c>
      <c r="L1613" s="19">
        <v>41739.325914351852</v>
      </c>
      <c r="M1613" s="2" t="s">
        <v>5151</v>
      </c>
      <c r="N1613" s="2"/>
      <c r="O1613" s="2"/>
      <c r="P1613" s="2" t="s">
        <v>5151</v>
      </c>
    </row>
    <row r="1614" spans="1:16" ht="75">
      <c r="A1614" s="14">
        <v>3604</v>
      </c>
      <c r="B1614" s="2" t="s">
        <v>6852</v>
      </c>
      <c r="C1614" s="1" t="s">
        <v>6853</v>
      </c>
      <c r="D1614" s="3" t="s">
        <v>332</v>
      </c>
      <c r="E1614" s="4">
        <v>41736</v>
      </c>
      <c r="F1614" s="3" t="s">
        <v>15</v>
      </c>
      <c r="G1614" s="4">
        <v>41736</v>
      </c>
      <c r="H1614" s="3" t="s">
        <v>6735</v>
      </c>
      <c r="I1614" s="2" t="s">
        <v>13</v>
      </c>
      <c r="J1614" s="2" t="s">
        <v>12</v>
      </c>
      <c r="K1614" s="2" t="s">
        <v>268</v>
      </c>
      <c r="L1614" s="19">
        <v>41736.465277777781</v>
      </c>
      <c r="M1614" s="2" t="s">
        <v>5154</v>
      </c>
      <c r="N1614" s="2"/>
      <c r="O1614" s="2"/>
      <c r="P1614" s="2"/>
    </row>
    <row r="1615" spans="1:16" ht="30">
      <c r="A1615" s="14">
        <v>3603</v>
      </c>
      <c r="B1615" s="2" t="s">
        <v>5237</v>
      </c>
      <c r="C1615" s="1" t="s">
        <v>6854</v>
      </c>
      <c r="D1615" s="3" t="s">
        <v>5061</v>
      </c>
      <c r="E1615" s="4">
        <v>41736</v>
      </c>
      <c r="F1615" s="3" t="s">
        <v>15</v>
      </c>
      <c r="G1615" s="4">
        <v>41736</v>
      </c>
      <c r="H1615" s="3" t="s">
        <v>6735</v>
      </c>
      <c r="I1615" s="2" t="s">
        <v>13</v>
      </c>
      <c r="J1615" s="2" t="s">
        <v>12</v>
      </c>
      <c r="K1615" s="2" t="s">
        <v>268</v>
      </c>
      <c r="L1615" s="19">
        <v>41736.452164351853</v>
      </c>
      <c r="M1615" s="2" t="s">
        <v>5154</v>
      </c>
      <c r="N1615" s="2"/>
      <c r="O1615" s="2"/>
      <c r="P1615" s="2"/>
    </row>
    <row r="1616" spans="1:16" ht="45">
      <c r="A1616" s="14">
        <v>3602</v>
      </c>
      <c r="B1616" s="2" t="s">
        <v>1039</v>
      </c>
      <c r="C1616" s="1" t="s">
        <v>6855</v>
      </c>
      <c r="D1616" s="3" t="s">
        <v>64</v>
      </c>
      <c r="E1616" s="4">
        <v>41736</v>
      </c>
      <c r="F1616" s="3" t="s">
        <v>15</v>
      </c>
      <c r="G1616" s="4">
        <v>41736</v>
      </c>
      <c r="H1616" s="3" t="s">
        <v>6735</v>
      </c>
      <c r="I1616" s="2" t="s">
        <v>13</v>
      </c>
      <c r="J1616" s="2" t="s">
        <v>12</v>
      </c>
      <c r="K1616" s="2" t="s">
        <v>268</v>
      </c>
      <c r="L1616" s="19">
        <v>41736.438518518517</v>
      </c>
      <c r="M1616" s="2" t="s">
        <v>5154</v>
      </c>
      <c r="N1616" s="2"/>
      <c r="O1616" s="2"/>
      <c r="P1616" s="2"/>
    </row>
    <row r="1617" spans="1:16" ht="45">
      <c r="A1617" s="14">
        <v>3601</v>
      </c>
      <c r="B1617" s="2" t="s">
        <v>6287</v>
      </c>
      <c r="C1617" s="1" t="s">
        <v>6856</v>
      </c>
      <c r="D1617" s="3" t="s">
        <v>2701</v>
      </c>
      <c r="E1617" s="4">
        <v>41736</v>
      </c>
      <c r="F1617" s="3" t="s">
        <v>15</v>
      </c>
      <c r="G1617" s="4">
        <v>41736</v>
      </c>
      <c r="H1617" s="3" t="s">
        <v>40</v>
      </c>
      <c r="I1617" s="2" t="s">
        <v>13</v>
      </c>
      <c r="J1617" s="2" t="s">
        <v>12</v>
      </c>
      <c r="K1617" s="2" t="s">
        <v>268</v>
      </c>
      <c r="L1617" s="19">
        <v>41739.324872685182</v>
      </c>
      <c r="M1617" s="2" t="s">
        <v>5151</v>
      </c>
      <c r="N1617" s="2"/>
      <c r="O1617" s="2"/>
      <c r="P1617" s="2"/>
    </row>
    <row r="1618" spans="1:16" ht="30">
      <c r="A1618" s="14">
        <v>3600</v>
      </c>
      <c r="B1618" s="2" t="s">
        <v>6857</v>
      </c>
      <c r="C1618" s="1" t="s">
        <v>6858</v>
      </c>
      <c r="D1618" s="3" t="s">
        <v>2448</v>
      </c>
      <c r="E1618" s="4">
        <v>41736</v>
      </c>
      <c r="F1618" s="3" t="s">
        <v>15</v>
      </c>
      <c r="G1618" s="4">
        <v>41736</v>
      </c>
      <c r="H1618" s="3" t="s">
        <v>16</v>
      </c>
      <c r="I1618" s="2" t="s">
        <v>13</v>
      </c>
      <c r="J1618" s="2" t="s">
        <v>12</v>
      </c>
      <c r="K1618" s="2" t="s">
        <v>268</v>
      </c>
      <c r="L1618" s="19">
        <v>41736.368900462963</v>
      </c>
      <c r="M1618" s="2" t="s">
        <v>5151</v>
      </c>
      <c r="N1618" s="2"/>
      <c r="O1618" s="2"/>
      <c r="P1618" s="2"/>
    </row>
    <row r="1619" spans="1:16" ht="45">
      <c r="A1619" s="14">
        <v>3599</v>
      </c>
      <c r="B1619" s="2" t="s">
        <v>6859</v>
      </c>
      <c r="C1619" s="1" t="s">
        <v>6860</v>
      </c>
      <c r="D1619" s="3" t="s">
        <v>3129</v>
      </c>
      <c r="E1619" s="4">
        <v>41733</v>
      </c>
      <c r="F1619" s="3" t="s">
        <v>15</v>
      </c>
      <c r="G1619" s="4">
        <v>41733</v>
      </c>
      <c r="H1619" s="3" t="s">
        <v>6735</v>
      </c>
      <c r="I1619" s="2" t="s">
        <v>13</v>
      </c>
      <c r="J1619" s="2" t="s">
        <v>12</v>
      </c>
      <c r="K1619" s="2" t="s">
        <v>277</v>
      </c>
      <c r="L1619" s="19">
        <v>41733.615601851852</v>
      </c>
      <c r="M1619" s="2" t="s">
        <v>5151</v>
      </c>
      <c r="N1619" s="2"/>
      <c r="O1619" s="2"/>
      <c r="P1619" s="2"/>
    </row>
    <row r="1620" spans="1:16" ht="90">
      <c r="A1620" s="14">
        <v>3598</v>
      </c>
      <c r="B1620" s="2" t="s">
        <v>255</v>
      </c>
      <c r="C1620" s="1" t="s">
        <v>6725</v>
      </c>
      <c r="D1620" s="3" t="s">
        <v>255</v>
      </c>
      <c r="E1620" s="4">
        <v>41733</v>
      </c>
      <c r="F1620" s="3" t="s">
        <v>15</v>
      </c>
      <c r="G1620" s="4">
        <v>41737</v>
      </c>
      <c r="H1620" s="3" t="s">
        <v>45</v>
      </c>
      <c r="I1620" s="2" t="s">
        <v>13</v>
      </c>
      <c r="J1620" s="2" t="s">
        <v>12</v>
      </c>
      <c r="K1620" s="2" t="s">
        <v>277</v>
      </c>
      <c r="L1620" s="19">
        <v>41737.406759259262</v>
      </c>
      <c r="M1620" s="2" t="s">
        <v>5151</v>
      </c>
      <c r="N1620" s="2"/>
      <c r="O1620" s="2"/>
      <c r="P1620" s="2"/>
    </row>
    <row r="1621" spans="1:16" ht="75">
      <c r="A1621" s="14">
        <v>3597</v>
      </c>
      <c r="B1621" s="2" t="s">
        <v>6726</v>
      </c>
      <c r="C1621" s="1" t="s">
        <v>6727</v>
      </c>
      <c r="D1621" s="3" t="s">
        <v>6147</v>
      </c>
      <c r="E1621" s="4">
        <v>41733</v>
      </c>
      <c r="F1621" s="3" t="s">
        <v>15</v>
      </c>
      <c r="G1621" s="4">
        <v>41737</v>
      </c>
      <c r="H1621" s="3" t="s">
        <v>54</v>
      </c>
      <c r="I1621" s="2" t="s">
        <v>13</v>
      </c>
      <c r="J1621" s="2" t="s">
        <v>12</v>
      </c>
      <c r="K1621" s="2" t="s">
        <v>277</v>
      </c>
      <c r="L1621" s="19">
        <v>41737.406956018516</v>
      </c>
      <c r="M1621" s="2" t="s">
        <v>5151</v>
      </c>
      <c r="N1621" s="2"/>
      <c r="O1621" s="2"/>
      <c r="P1621" s="2"/>
    </row>
    <row r="1622" spans="1:16" ht="75">
      <c r="A1622" s="14">
        <v>3596</v>
      </c>
      <c r="B1622" s="2" t="s">
        <v>6728</v>
      </c>
      <c r="C1622" s="1" t="s">
        <v>6730</v>
      </c>
      <c r="D1622" s="3" t="s">
        <v>6729</v>
      </c>
      <c r="E1622" s="4">
        <v>41732</v>
      </c>
      <c r="F1622" s="3" t="s">
        <v>15</v>
      </c>
      <c r="G1622" s="4">
        <v>41737</v>
      </c>
      <c r="H1622" s="3" t="s">
        <v>56</v>
      </c>
      <c r="I1622" s="2" t="s">
        <v>13</v>
      </c>
      <c r="J1622" s="2" t="s">
        <v>12</v>
      </c>
      <c r="K1622" s="2" t="s">
        <v>268</v>
      </c>
      <c r="L1622" s="19">
        <v>41737.744942129626</v>
      </c>
      <c r="M1622" s="2" t="s">
        <v>5151</v>
      </c>
      <c r="N1622" s="2"/>
      <c r="O1622" s="2"/>
      <c r="P1622" s="2" t="s">
        <v>5151</v>
      </c>
    </row>
    <row r="1623" spans="1:16" ht="90">
      <c r="A1623" s="14">
        <v>3595</v>
      </c>
      <c r="B1623" s="2" t="s">
        <v>6731</v>
      </c>
      <c r="C1623" s="1" t="s">
        <v>6732</v>
      </c>
      <c r="D1623" s="3" t="s">
        <v>22</v>
      </c>
      <c r="E1623" s="4">
        <v>41732</v>
      </c>
      <c r="F1623" s="3" t="s">
        <v>15</v>
      </c>
      <c r="G1623" s="4">
        <v>41732</v>
      </c>
      <c r="H1623" s="3" t="s">
        <v>6733</v>
      </c>
      <c r="I1623" s="2" t="s">
        <v>13</v>
      </c>
      <c r="J1623" s="2" t="s">
        <v>12</v>
      </c>
      <c r="K1623" s="2" t="s">
        <v>277</v>
      </c>
      <c r="L1623" s="19">
        <v>41737.408773148149</v>
      </c>
      <c r="M1623" s="2" t="s">
        <v>5151</v>
      </c>
      <c r="N1623" s="2"/>
      <c r="O1623" s="2"/>
      <c r="P1623" s="2"/>
    </row>
    <row r="1624" spans="1:16" ht="60">
      <c r="A1624" s="14">
        <v>3594</v>
      </c>
      <c r="B1624" s="2" t="s">
        <v>2871</v>
      </c>
      <c r="C1624" s="1" t="s">
        <v>6734</v>
      </c>
      <c r="D1624" s="3" t="s">
        <v>6729</v>
      </c>
      <c r="E1624" s="4">
        <v>41732</v>
      </c>
      <c r="F1624" s="3" t="s">
        <v>15</v>
      </c>
      <c r="G1624" s="4">
        <v>41732</v>
      </c>
      <c r="H1624" s="3" t="s">
        <v>6735</v>
      </c>
      <c r="I1624" s="2" t="s">
        <v>13</v>
      </c>
      <c r="J1624" s="2" t="s">
        <v>12</v>
      </c>
      <c r="K1624" s="2" t="s">
        <v>277</v>
      </c>
      <c r="L1624" s="19">
        <v>41732.738125000003</v>
      </c>
      <c r="M1624" s="2" t="s">
        <v>5151</v>
      </c>
      <c r="N1624" s="2"/>
      <c r="O1624" s="2"/>
      <c r="P1624" s="2"/>
    </row>
    <row r="1625" spans="1:16">
      <c r="A1625" s="14">
        <v>3593</v>
      </c>
      <c r="B1625" s="2" t="s">
        <v>6736</v>
      </c>
      <c r="C1625" s="1" t="s">
        <v>6737</v>
      </c>
      <c r="D1625" s="3" t="s">
        <v>6512</v>
      </c>
      <c r="E1625" s="4">
        <v>41732</v>
      </c>
      <c r="F1625" s="3" t="s">
        <v>15</v>
      </c>
      <c r="G1625" s="4">
        <v>41732</v>
      </c>
      <c r="H1625" s="3" t="s">
        <v>42</v>
      </c>
      <c r="I1625" s="2" t="s">
        <v>13</v>
      </c>
      <c r="J1625" s="2" t="s">
        <v>12</v>
      </c>
      <c r="K1625" s="2" t="s">
        <v>277</v>
      </c>
      <c r="L1625" s="19">
        <v>41733.383969907409</v>
      </c>
      <c r="M1625" s="2" t="s">
        <v>5151</v>
      </c>
      <c r="N1625" s="2"/>
      <c r="O1625" s="2"/>
      <c r="P1625" s="2"/>
    </row>
    <row r="1626" spans="1:16">
      <c r="A1626" s="14">
        <v>3592</v>
      </c>
      <c r="B1626" s="2" t="s">
        <v>6738</v>
      </c>
      <c r="C1626" s="1" t="s">
        <v>6739</v>
      </c>
      <c r="D1626" s="3" t="s">
        <v>1347</v>
      </c>
      <c r="E1626" s="4">
        <v>41732</v>
      </c>
      <c r="F1626" s="3" t="s">
        <v>15</v>
      </c>
      <c r="G1626" s="4">
        <v>41732</v>
      </c>
      <c r="H1626" s="3" t="s">
        <v>42</v>
      </c>
      <c r="I1626" s="2" t="s">
        <v>13</v>
      </c>
      <c r="J1626" s="2" t="s">
        <v>12</v>
      </c>
      <c r="K1626" s="2" t="s">
        <v>277</v>
      </c>
      <c r="L1626" s="19">
        <v>41732.693171296298</v>
      </c>
      <c r="M1626" s="2" t="s">
        <v>5151</v>
      </c>
      <c r="N1626" s="2"/>
      <c r="O1626" s="2"/>
      <c r="P1626" s="2"/>
    </row>
    <row r="1627" spans="1:16" ht="45">
      <c r="A1627" s="14">
        <v>3591</v>
      </c>
      <c r="B1627" s="2" t="s">
        <v>6740</v>
      </c>
      <c r="C1627" s="1" t="s">
        <v>6741</v>
      </c>
      <c r="D1627" s="3" t="s">
        <v>1130</v>
      </c>
      <c r="E1627" s="4">
        <v>41732</v>
      </c>
      <c r="F1627" s="3" t="s">
        <v>15</v>
      </c>
      <c r="G1627" s="4">
        <v>41743</v>
      </c>
      <c r="H1627" s="3" t="s">
        <v>56</v>
      </c>
      <c r="I1627" s="2" t="s">
        <v>13</v>
      </c>
      <c r="J1627" s="2" t="s">
        <v>12</v>
      </c>
      <c r="K1627" s="2" t="s">
        <v>268</v>
      </c>
      <c r="L1627" s="19">
        <v>41744.327824074076</v>
      </c>
      <c r="M1627" s="2" t="s">
        <v>5151</v>
      </c>
      <c r="N1627" s="2"/>
      <c r="O1627" s="2"/>
      <c r="P1627" s="2"/>
    </row>
    <row r="1628" spans="1:16" ht="30">
      <c r="A1628" s="14">
        <v>3590</v>
      </c>
      <c r="B1628" s="2" t="s">
        <v>6742</v>
      </c>
      <c r="C1628" s="1" t="s">
        <v>6743</v>
      </c>
      <c r="D1628" s="3" t="s">
        <v>947</v>
      </c>
      <c r="E1628" s="4">
        <v>41732</v>
      </c>
      <c r="F1628" s="3" t="s">
        <v>15</v>
      </c>
      <c r="G1628" s="4">
        <v>41732</v>
      </c>
      <c r="H1628" s="3" t="s">
        <v>6733</v>
      </c>
      <c r="I1628" s="2" t="s">
        <v>13</v>
      </c>
      <c r="J1628" s="2" t="s">
        <v>12</v>
      </c>
      <c r="K1628" s="2" t="s">
        <v>268</v>
      </c>
      <c r="L1628" s="19">
        <v>41744.328032407408</v>
      </c>
      <c r="M1628" s="2" t="s">
        <v>5151</v>
      </c>
      <c r="N1628" s="2"/>
      <c r="O1628" s="2"/>
      <c r="P1628" s="2" t="s">
        <v>5151</v>
      </c>
    </row>
    <row r="1629" spans="1:16" ht="30">
      <c r="A1629" s="14">
        <v>3589</v>
      </c>
      <c r="B1629" s="2" t="s">
        <v>6744</v>
      </c>
      <c r="C1629" s="1" t="s">
        <v>6745</v>
      </c>
      <c r="D1629" s="3" t="s">
        <v>424</v>
      </c>
      <c r="E1629" s="4">
        <v>41732</v>
      </c>
      <c r="F1629" s="3" t="s">
        <v>15</v>
      </c>
      <c r="G1629" s="4">
        <v>41736</v>
      </c>
      <c r="H1629" s="3" t="s">
        <v>45</v>
      </c>
      <c r="I1629" s="2" t="s">
        <v>13</v>
      </c>
      <c r="J1629" s="2" t="s">
        <v>12</v>
      </c>
      <c r="K1629" s="2" t="s">
        <v>277</v>
      </c>
      <c r="L1629" s="19">
        <v>41737.40729166667</v>
      </c>
      <c r="M1629" s="2" t="s">
        <v>5154</v>
      </c>
      <c r="N1629" s="2"/>
      <c r="O1629" s="2"/>
      <c r="P1629" s="2"/>
    </row>
    <row r="1630" spans="1:16">
      <c r="A1630" s="14">
        <v>3588</v>
      </c>
      <c r="B1630" s="2" t="s">
        <v>6746</v>
      </c>
      <c r="C1630" s="1" t="s">
        <v>6747</v>
      </c>
      <c r="D1630" s="3" t="s">
        <v>355</v>
      </c>
      <c r="E1630" s="4">
        <v>41732</v>
      </c>
      <c r="F1630" s="3" t="s">
        <v>15</v>
      </c>
      <c r="G1630" s="4">
        <v>41732</v>
      </c>
      <c r="H1630" s="3" t="s">
        <v>6735</v>
      </c>
      <c r="I1630" s="2" t="s">
        <v>13</v>
      </c>
      <c r="J1630" s="2" t="s">
        <v>12</v>
      </c>
      <c r="K1630" s="2" t="s">
        <v>277</v>
      </c>
      <c r="L1630" s="19">
        <v>41732.659050925926</v>
      </c>
      <c r="M1630" s="2" t="s">
        <v>5151</v>
      </c>
      <c r="N1630" s="2"/>
      <c r="O1630" s="2"/>
      <c r="P1630" s="2"/>
    </row>
    <row r="1631" spans="1:16">
      <c r="A1631" s="14">
        <v>3587</v>
      </c>
      <c r="B1631" s="2" t="s">
        <v>4439</v>
      </c>
      <c r="C1631" s="1" t="s">
        <v>6749</v>
      </c>
      <c r="D1631" s="3" t="s">
        <v>6748</v>
      </c>
      <c r="E1631" s="4">
        <v>41732</v>
      </c>
      <c r="F1631" s="3" t="s">
        <v>15</v>
      </c>
      <c r="G1631" s="4">
        <v>41732</v>
      </c>
      <c r="H1631" s="3" t="s">
        <v>6735</v>
      </c>
      <c r="I1631" s="2" t="s">
        <v>13</v>
      </c>
      <c r="J1631" s="2" t="s">
        <v>12</v>
      </c>
      <c r="K1631" s="2" t="s">
        <v>277</v>
      </c>
      <c r="L1631" s="19">
        <v>41732.433217592596</v>
      </c>
      <c r="M1631" s="2" t="s">
        <v>5151</v>
      </c>
      <c r="N1631" s="2"/>
      <c r="O1631" s="2"/>
      <c r="P1631" s="2"/>
    </row>
    <row r="1632" spans="1:16" ht="60">
      <c r="A1632" s="14">
        <v>3586</v>
      </c>
      <c r="B1632" s="2" t="s">
        <v>6750</v>
      </c>
      <c r="C1632" s="1" t="s">
        <v>6751</v>
      </c>
      <c r="D1632" s="3" t="s">
        <v>1265</v>
      </c>
      <c r="E1632" s="4">
        <v>41732</v>
      </c>
      <c r="F1632" s="3" t="s">
        <v>15</v>
      </c>
      <c r="G1632" s="4">
        <v>41732</v>
      </c>
      <c r="H1632" s="3" t="s">
        <v>6733</v>
      </c>
      <c r="I1632" s="2" t="s">
        <v>13</v>
      </c>
      <c r="J1632" s="2" t="s">
        <v>12</v>
      </c>
      <c r="K1632" s="2" t="s">
        <v>277</v>
      </c>
      <c r="L1632" s="19">
        <v>41737.409386574072</v>
      </c>
      <c r="M1632" s="2" t="s">
        <v>5151</v>
      </c>
      <c r="N1632" s="2"/>
      <c r="O1632" s="2"/>
      <c r="P1632" s="2"/>
    </row>
    <row r="1633" spans="1:16" ht="45">
      <c r="A1633" s="14">
        <v>3585</v>
      </c>
      <c r="B1633" s="2" t="s">
        <v>6752</v>
      </c>
      <c r="C1633" s="1" t="s">
        <v>6753</v>
      </c>
      <c r="D1633" s="3" t="s">
        <v>411</v>
      </c>
      <c r="E1633" s="4">
        <v>41732</v>
      </c>
      <c r="F1633" s="3" t="s">
        <v>15</v>
      </c>
      <c r="G1633" s="4">
        <v>41732</v>
      </c>
      <c r="H1633" s="3" t="s">
        <v>6735</v>
      </c>
      <c r="I1633" s="2" t="s">
        <v>13</v>
      </c>
      <c r="J1633" s="2" t="s">
        <v>12</v>
      </c>
      <c r="K1633" s="2" t="s">
        <v>277</v>
      </c>
      <c r="L1633" s="19">
        <v>41732.431284722225</v>
      </c>
      <c r="M1633" s="2" t="s">
        <v>5151</v>
      </c>
      <c r="N1633" s="2"/>
      <c r="O1633" s="2"/>
      <c r="P1633" s="2"/>
    </row>
    <row r="1634" spans="1:16" ht="30">
      <c r="A1634" s="14">
        <v>3584</v>
      </c>
      <c r="B1634" s="2" t="s">
        <v>6754</v>
      </c>
      <c r="C1634" s="1" t="s">
        <v>6755</v>
      </c>
      <c r="D1634" s="3" t="s">
        <v>291</v>
      </c>
      <c r="E1634" s="4">
        <v>41732</v>
      </c>
      <c r="F1634" s="3" t="s">
        <v>15</v>
      </c>
      <c r="G1634" s="4">
        <v>41732</v>
      </c>
      <c r="H1634" s="3" t="s">
        <v>6733</v>
      </c>
      <c r="I1634" s="2" t="s">
        <v>13</v>
      </c>
      <c r="J1634" s="2" t="s">
        <v>12</v>
      </c>
      <c r="K1634" s="2" t="s">
        <v>277</v>
      </c>
      <c r="L1634" s="19">
        <v>41737.410150462965</v>
      </c>
      <c r="M1634" s="2" t="s">
        <v>5151</v>
      </c>
      <c r="N1634" s="2"/>
      <c r="O1634" s="2"/>
      <c r="P1634" s="2"/>
    </row>
    <row r="1635" spans="1:16" ht="45">
      <c r="A1635" s="14">
        <v>3583</v>
      </c>
      <c r="B1635" s="2" t="s">
        <v>6756</v>
      </c>
      <c r="C1635" s="1" t="s">
        <v>6757</v>
      </c>
      <c r="D1635" s="3" t="s">
        <v>620</v>
      </c>
      <c r="E1635" s="4">
        <v>41732</v>
      </c>
      <c r="F1635" s="3" t="s">
        <v>15</v>
      </c>
      <c r="G1635" s="4">
        <v>41733</v>
      </c>
      <c r="H1635" s="3" t="s">
        <v>19</v>
      </c>
      <c r="I1635" s="2" t="s">
        <v>13</v>
      </c>
      <c r="J1635" s="2" t="s">
        <v>12</v>
      </c>
      <c r="K1635" s="2" t="s">
        <v>277</v>
      </c>
      <c r="L1635" s="19">
        <v>41736.373425925929</v>
      </c>
      <c r="M1635" s="2" t="s">
        <v>5151</v>
      </c>
      <c r="N1635" s="2"/>
      <c r="O1635" s="2"/>
      <c r="P1635" s="2"/>
    </row>
    <row r="1636" spans="1:16" ht="60">
      <c r="A1636" s="14">
        <v>3582</v>
      </c>
      <c r="B1636" s="2" t="s">
        <v>6758</v>
      </c>
      <c r="C1636" s="1" t="s">
        <v>6759</v>
      </c>
      <c r="D1636" s="3" t="s">
        <v>6147</v>
      </c>
      <c r="E1636" s="4">
        <v>41732</v>
      </c>
      <c r="F1636" s="3" t="s">
        <v>15</v>
      </c>
      <c r="G1636" s="4">
        <v>41737</v>
      </c>
      <c r="H1636" s="3" t="s">
        <v>54</v>
      </c>
      <c r="I1636" s="2" t="s">
        <v>13</v>
      </c>
      <c r="J1636" s="2" t="s">
        <v>12</v>
      </c>
      <c r="K1636" s="2" t="s">
        <v>277</v>
      </c>
      <c r="L1636" s="19">
        <v>41737.407442129632</v>
      </c>
      <c r="M1636" s="2" t="s">
        <v>5154</v>
      </c>
      <c r="N1636" s="2"/>
      <c r="O1636" s="2"/>
      <c r="P1636" s="2"/>
    </row>
    <row r="1637" spans="1:16" ht="90">
      <c r="A1637" s="14">
        <v>3581</v>
      </c>
      <c r="B1637" s="2" t="s">
        <v>6760</v>
      </c>
      <c r="C1637" s="1" t="s">
        <v>6761</v>
      </c>
      <c r="D1637" s="3" t="s">
        <v>1265</v>
      </c>
      <c r="E1637" s="4">
        <v>41732</v>
      </c>
      <c r="F1637" s="3" t="s">
        <v>15</v>
      </c>
      <c r="G1637" s="4">
        <v>41732</v>
      </c>
      <c r="H1637" s="3" t="s">
        <v>6733</v>
      </c>
      <c r="I1637" s="2" t="s">
        <v>13</v>
      </c>
      <c r="J1637" s="2" t="s">
        <v>12</v>
      </c>
      <c r="K1637" s="2" t="s">
        <v>277</v>
      </c>
      <c r="L1637" s="19">
        <v>41737.40997685185</v>
      </c>
      <c r="M1637" s="2" t="s">
        <v>5151</v>
      </c>
      <c r="N1637" s="2"/>
      <c r="O1637" s="2"/>
      <c r="P1637" s="2"/>
    </row>
    <row r="1638" spans="1:16" ht="45">
      <c r="A1638" s="14">
        <v>3580</v>
      </c>
      <c r="B1638" s="2" t="s">
        <v>3634</v>
      </c>
      <c r="C1638" s="1" t="s">
        <v>6762</v>
      </c>
      <c r="D1638" s="3" t="s">
        <v>1263</v>
      </c>
      <c r="E1638" s="4">
        <v>41732</v>
      </c>
      <c r="F1638" s="3" t="s">
        <v>102</v>
      </c>
      <c r="G1638" s="4">
        <v>41732</v>
      </c>
      <c r="H1638" s="3" t="s">
        <v>6733</v>
      </c>
      <c r="I1638" s="2" t="s">
        <v>13</v>
      </c>
      <c r="J1638" s="2" t="s">
        <v>12</v>
      </c>
      <c r="K1638" s="2" t="s">
        <v>277</v>
      </c>
      <c r="L1638" s="19">
        <v>41737.409212962964</v>
      </c>
      <c r="M1638" s="2" t="s">
        <v>5151</v>
      </c>
      <c r="N1638" s="2"/>
      <c r="O1638" s="2"/>
      <c r="P1638" s="2"/>
    </row>
    <row r="1639" spans="1:16" ht="30">
      <c r="A1639" s="14">
        <v>3579</v>
      </c>
      <c r="B1639" s="2" t="s">
        <v>1962</v>
      </c>
      <c r="C1639" s="1" t="s">
        <v>6763</v>
      </c>
      <c r="D1639" s="3" t="s">
        <v>924</v>
      </c>
      <c r="E1639" s="4">
        <v>41732</v>
      </c>
      <c r="F1639" s="3" t="s">
        <v>15</v>
      </c>
      <c r="G1639" s="4">
        <v>41732</v>
      </c>
      <c r="H1639" s="3" t="s">
        <v>6735</v>
      </c>
      <c r="I1639" s="2" t="s">
        <v>13</v>
      </c>
      <c r="J1639" s="2" t="s">
        <v>12</v>
      </c>
      <c r="K1639" s="2" t="s">
        <v>277</v>
      </c>
      <c r="L1639" s="19">
        <v>41732.378101851849</v>
      </c>
      <c r="M1639" s="2" t="s">
        <v>5151</v>
      </c>
      <c r="N1639" s="2"/>
      <c r="O1639" s="2"/>
      <c r="P1639" s="2"/>
    </row>
    <row r="1640" spans="1:16">
      <c r="A1640" s="14">
        <v>3578</v>
      </c>
      <c r="B1640" s="2" t="s">
        <v>6764</v>
      </c>
      <c r="C1640" s="1" t="s">
        <v>6765</v>
      </c>
      <c r="D1640" s="3" t="s">
        <v>852</v>
      </c>
      <c r="E1640" s="4">
        <v>41731</v>
      </c>
      <c r="F1640" s="3" t="s">
        <v>15</v>
      </c>
      <c r="G1640" s="4">
        <v>41731</v>
      </c>
      <c r="H1640" s="3" t="s">
        <v>6733</v>
      </c>
      <c r="I1640" s="2" t="s">
        <v>13</v>
      </c>
      <c r="J1640" s="2" t="s">
        <v>12</v>
      </c>
      <c r="K1640" s="2" t="s">
        <v>277</v>
      </c>
      <c r="L1640" s="19">
        <v>41737.409004629626</v>
      </c>
      <c r="M1640" s="2" t="s">
        <v>5151</v>
      </c>
      <c r="N1640" s="2"/>
      <c r="O1640" s="2"/>
      <c r="P1640" s="2"/>
    </row>
    <row r="1641" spans="1:16" ht="30">
      <c r="A1641" s="14">
        <v>3577</v>
      </c>
      <c r="B1641" s="2" t="s">
        <v>6766</v>
      </c>
      <c r="C1641" s="1" t="s">
        <v>6767</v>
      </c>
      <c r="D1641" s="3" t="s">
        <v>227</v>
      </c>
      <c r="E1641" s="4">
        <v>41731</v>
      </c>
      <c r="F1641" s="3" t="s">
        <v>15</v>
      </c>
      <c r="G1641" s="4">
        <v>41731</v>
      </c>
      <c r="H1641" s="3" t="s">
        <v>6735</v>
      </c>
      <c r="I1641" s="2" t="s">
        <v>13</v>
      </c>
      <c r="J1641" s="2" t="s">
        <v>12</v>
      </c>
      <c r="K1641" s="2" t="s">
        <v>277</v>
      </c>
      <c r="L1641" s="19">
        <v>41731.716550925928</v>
      </c>
      <c r="M1641" s="2" t="s">
        <v>5151</v>
      </c>
      <c r="N1641" s="2"/>
      <c r="O1641" s="2"/>
      <c r="P1641" s="2"/>
    </row>
    <row r="1642" spans="1:16">
      <c r="A1642" s="14">
        <v>3576</v>
      </c>
      <c r="B1642" s="2" t="s">
        <v>6768</v>
      </c>
      <c r="C1642" s="1" t="s">
        <v>6769</v>
      </c>
      <c r="D1642" s="3" t="s">
        <v>2000</v>
      </c>
      <c r="E1642" s="4">
        <v>41731</v>
      </c>
      <c r="F1642" s="3" t="s">
        <v>15</v>
      </c>
      <c r="G1642" s="4">
        <v>41736</v>
      </c>
      <c r="H1642" s="3" t="s">
        <v>29</v>
      </c>
      <c r="I1642" s="2" t="s">
        <v>13</v>
      </c>
      <c r="J1642" s="2" t="s">
        <v>12</v>
      </c>
      <c r="K1642" s="2" t="s">
        <v>268</v>
      </c>
      <c r="L1642" s="19">
        <v>41746.351689814815</v>
      </c>
      <c r="M1642" s="2" t="s">
        <v>5154</v>
      </c>
      <c r="N1642" s="2"/>
      <c r="O1642" s="2"/>
      <c r="P1642" s="2"/>
    </row>
    <row r="1643" spans="1:16">
      <c r="A1643" s="14">
        <v>3575</v>
      </c>
      <c r="B1643" s="2" t="s">
        <v>6770</v>
      </c>
      <c r="C1643" s="1" t="s">
        <v>6771</v>
      </c>
      <c r="D1643" s="3" t="s">
        <v>408</v>
      </c>
      <c r="E1643" s="4">
        <v>41731</v>
      </c>
      <c r="F1643" s="3" t="s">
        <v>15</v>
      </c>
      <c r="G1643" s="4">
        <v>41733</v>
      </c>
      <c r="H1643" s="3" t="s">
        <v>6733</v>
      </c>
      <c r="I1643" s="2" t="s">
        <v>13</v>
      </c>
      <c r="J1643" s="2" t="s">
        <v>12</v>
      </c>
      <c r="K1643" s="2" t="s">
        <v>268</v>
      </c>
      <c r="L1643" s="19">
        <v>41744.329398148147</v>
      </c>
      <c r="M1643" s="2" t="s">
        <v>5151</v>
      </c>
      <c r="N1643" s="2"/>
      <c r="O1643" s="2"/>
      <c r="P1643" s="2" t="s">
        <v>5151</v>
      </c>
    </row>
    <row r="1644" spans="1:16" ht="30">
      <c r="A1644" s="14">
        <v>3574</v>
      </c>
      <c r="B1644" s="2" t="s">
        <v>6772</v>
      </c>
      <c r="C1644" s="1" t="s">
        <v>6773</v>
      </c>
      <c r="D1644" s="3" t="s">
        <v>449</v>
      </c>
      <c r="E1644" s="4">
        <v>41731</v>
      </c>
      <c r="F1644" s="3" t="s">
        <v>15</v>
      </c>
      <c r="G1644" s="4">
        <v>41731</v>
      </c>
      <c r="H1644" s="3" t="s">
        <v>6735</v>
      </c>
      <c r="I1644" s="2" t="s">
        <v>13</v>
      </c>
      <c r="J1644" s="2" t="s">
        <v>12</v>
      </c>
      <c r="K1644" s="2" t="s">
        <v>277</v>
      </c>
      <c r="L1644" s="19">
        <v>41731.70553240741</v>
      </c>
      <c r="M1644" s="2" t="s">
        <v>5151</v>
      </c>
      <c r="N1644" s="2"/>
      <c r="O1644" s="2"/>
      <c r="P1644" s="2"/>
    </row>
    <row r="1645" spans="1:16" ht="30">
      <c r="A1645" s="14">
        <v>3573</v>
      </c>
      <c r="B1645" s="2" t="s">
        <v>6702</v>
      </c>
      <c r="C1645" s="1" t="s">
        <v>6774</v>
      </c>
      <c r="D1645" s="3" t="s">
        <v>1709</v>
      </c>
      <c r="E1645" s="4">
        <v>41731</v>
      </c>
      <c r="F1645" s="3" t="s">
        <v>15</v>
      </c>
      <c r="G1645" s="4">
        <v>41731</v>
      </c>
      <c r="H1645" s="3" t="s">
        <v>6735</v>
      </c>
      <c r="I1645" s="2" t="s">
        <v>13</v>
      </c>
      <c r="J1645" s="2" t="s">
        <v>12</v>
      </c>
      <c r="K1645" s="2" t="s">
        <v>277</v>
      </c>
      <c r="L1645" s="19">
        <v>41731.683425925927</v>
      </c>
      <c r="M1645" s="2" t="s">
        <v>5151</v>
      </c>
      <c r="N1645" s="2"/>
      <c r="O1645" s="2"/>
      <c r="P1645" s="2"/>
    </row>
    <row r="1646" spans="1:16">
      <c r="A1646" s="14">
        <v>3572</v>
      </c>
      <c r="B1646" s="2" t="s">
        <v>6775</v>
      </c>
      <c r="C1646" s="1" t="s">
        <v>6776</v>
      </c>
      <c r="D1646" s="3" t="s">
        <v>411</v>
      </c>
      <c r="E1646" s="4">
        <v>41731</v>
      </c>
      <c r="F1646" s="3" t="s">
        <v>15</v>
      </c>
      <c r="G1646" s="4">
        <v>41731</v>
      </c>
      <c r="H1646" s="3" t="s">
        <v>6735</v>
      </c>
      <c r="I1646" s="2" t="s">
        <v>13</v>
      </c>
      <c r="J1646" s="2" t="s">
        <v>12</v>
      </c>
      <c r="K1646" s="2" t="s">
        <v>277</v>
      </c>
      <c r="L1646" s="19">
        <v>41731.653923611113</v>
      </c>
      <c r="M1646" s="2" t="s">
        <v>5151</v>
      </c>
      <c r="N1646" s="2"/>
      <c r="O1646" s="2"/>
      <c r="P1646" s="2"/>
    </row>
    <row r="1647" spans="1:16">
      <c r="A1647" s="14">
        <v>3571</v>
      </c>
      <c r="B1647" s="2" t="s">
        <v>6623</v>
      </c>
      <c r="C1647" s="1" t="s">
        <v>6624</v>
      </c>
      <c r="D1647" s="3" t="s">
        <v>6097</v>
      </c>
      <c r="E1647" s="4">
        <v>41731</v>
      </c>
      <c r="F1647" s="3" t="s">
        <v>15</v>
      </c>
      <c r="G1647" s="4">
        <v>41731</v>
      </c>
      <c r="H1647" s="3" t="s">
        <v>6735</v>
      </c>
      <c r="I1647" s="2" t="s">
        <v>13</v>
      </c>
      <c r="J1647" s="2" t="s">
        <v>12</v>
      </c>
      <c r="K1647" s="2" t="s">
        <v>277</v>
      </c>
      <c r="L1647" s="19">
        <v>41731.489259259259</v>
      </c>
      <c r="M1647" s="2" t="s">
        <v>5151</v>
      </c>
      <c r="N1647" s="2"/>
      <c r="O1647" s="2"/>
      <c r="P1647" s="2"/>
    </row>
    <row r="1648" spans="1:16" ht="45">
      <c r="A1648" s="14">
        <v>3570</v>
      </c>
      <c r="B1648" s="2" t="s">
        <v>6777</v>
      </c>
      <c r="C1648" s="1" t="s">
        <v>6778</v>
      </c>
      <c r="D1648" s="3" t="s">
        <v>1516</v>
      </c>
      <c r="E1648" s="4">
        <v>41731</v>
      </c>
      <c r="F1648" s="3" t="s">
        <v>15</v>
      </c>
      <c r="G1648" s="4">
        <v>41731</v>
      </c>
      <c r="H1648" s="3" t="s">
        <v>6733</v>
      </c>
      <c r="I1648" s="2" t="s">
        <v>13</v>
      </c>
      <c r="J1648" s="2" t="s">
        <v>12</v>
      </c>
      <c r="K1648" s="2" t="s">
        <v>277</v>
      </c>
      <c r="L1648" s="19">
        <v>41736.373993055553</v>
      </c>
      <c r="M1648" s="2" t="s">
        <v>5154</v>
      </c>
      <c r="N1648" s="2"/>
      <c r="O1648" s="2"/>
      <c r="P1648" s="2"/>
    </row>
    <row r="1649" spans="1:16" ht="30">
      <c r="A1649" s="14">
        <v>3569</v>
      </c>
      <c r="B1649" s="2" t="s">
        <v>6779</v>
      </c>
      <c r="C1649" s="1" t="s">
        <v>6780</v>
      </c>
      <c r="D1649" s="3" t="s">
        <v>2538</v>
      </c>
      <c r="E1649" s="4">
        <v>41731</v>
      </c>
      <c r="F1649" s="3" t="s">
        <v>15</v>
      </c>
      <c r="G1649" s="4">
        <v>41731</v>
      </c>
      <c r="H1649" s="3" t="s">
        <v>16</v>
      </c>
      <c r="I1649" s="2" t="s">
        <v>13</v>
      </c>
      <c r="J1649" s="2" t="s">
        <v>12</v>
      </c>
      <c r="K1649" s="2" t="s">
        <v>277</v>
      </c>
      <c r="L1649" s="19">
        <v>41732.3903125</v>
      </c>
      <c r="M1649" s="2" t="s">
        <v>5151</v>
      </c>
      <c r="N1649" s="2"/>
      <c r="O1649" s="2"/>
      <c r="P1649" s="2"/>
    </row>
    <row r="1650" spans="1:16" ht="60">
      <c r="A1650" s="14">
        <v>3568</v>
      </c>
      <c r="B1650" s="2" t="s">
        <v>6781</v>
      </c>
      <c r="C1650" s="1" t="s">
        <v>6861</v>
      </c>
      <c r="D1650" s="3" t="s">
        <v>6782</v>
      </c>
      <c r="E1650" s="4">
        <v>41731</v>
      </c>
      <c r="F1650" s="3" t="s">
        <v>15</v>
      </c>
      <c r="G1650" s="4">
        <v>41737</v>
      </c>
      <c r="H1650" s="3" t="s">
        <v>45</v>
      </c>
      <c r="I1650" s="2" t="s">
        <v>13</v>
      </c>
      <c r="J1650" s="2" t="s">
        <v>12</v>
      </c>
      <c r="K1650" s="2" t="s">
        <v>277</v>
      </c>
      <c r="L1650" s="19">
        <v>41737.406331018516</v>
      </c>
      <c r="M1650" s="2" t="s">
        <v>5154</v>
      </c>
      <c r="N1650" s="2"/>
      <c r="O1650" s="2"/>
      <c r="P1650" s="2"/>
    </row>
    <row r="1651" spans="1:16" ht="105">
      <c r="A1651" s="14">
        <v>3567</v>
      </c>
      <c r="B1651" s="2" t="s">
        <v>6783</v>
      </c>
      <c r="C1651" s="1" t="s">
        <v>6784</v>
      </c>
      <c r="D1651" s="3" t="s">
        <v>291</v>
      </c>
      <c r="E1651" s="4">
        <v>41731</v>
      </c>
      <c r="F1651" s="3" t="s">
        <v>15</v>
      </c>
      <c r="G1651" s="4">
        <v>41731</v>
      </c>
      <c r="H1651" s="3" t="s">
        <v>45</v>
      </c>
      <c r="I1651" s="2" t="s">
        <v>13</v>
      </c>
      <c r="J1651" s="2" t="s">
        <v>12</v>
      </c>
      <c r="K1651" s="2" t="s">
        <v>277</v>
      </c>
      <c r="L1651" s="19">
        <v>41733.388356481482</v>
      </c>
      <c r="M1651" s="2" t="s">
        <v>5154</v>
      </c>
      <c r="N1651" s="2"/>
      <c r="O1651" s="2"/>
      <c r="P1651" s="2"/>
    </row>
    <row r="1652" spans="1:16" ht="30">
      <c r="A1652" s="14">
        <v>3566</v>
      </c>
      <c r="B1652" s="2" t="s">
        <v>5095</v>
      </c>
      <c r="C1652" s="1" t="s">
        <v>6686</v>
      </c>
      <c r="D1652" s="3" t="s">
        <v>5096</v>
      </c>
      <c r="E1652" s="4">
        <v>41731</v>
      </c>
      <c r="F1652" s="3" t="s">
        <v>15</v>
      </c>
      <c r="G1652" s="4">
        <v>41731</v>
      </c>
      <c r="H1652" s="3" t="s">
        <v>6735</v>
      </c>
      <c r="I1652" s="2" t="s">
        <v>13</v>
      </c>
      <c r="J1652" s="2" t="s">
        <v>12</v>
      </c>
      <c r="K1652" s="2" t="s">
        <v>277</v>
      </c>
      <c r="L1652" s="19">
        <v>41731.409074074072</v>
      </c>
      <c r="M1652" s="2" t="s">
        <v>5151</v>
      </c>
      <c r="N1652" s="2"/>
      <c r="O1652" s="2"/>
      <c r="P1652" s="2"/>
    </row>
    <row r="1653" spans="1:16" ht="105">
      <c r="A1653" s="14">
        <v>3565</v>
      </c>
      <c r="B1653" s="2" t="s">
        <v>6687</v>
      </c>
      <c r="C1653" s="1" t="s">
        <v>6990</v>
      </c>
      <c r="D1653" s="3" t="s">
        <v>26</v>
      </c>
      <c r="E1653" s="4">
        <v>41731</v>
      </c>
      <c r="F1653" s="3" t="s">
        <v>15</v>
      </c>
      <c r="G1653" s="4">
        <v>41738</v>
      </c>
      <c r="H1653" s="3" t="s">
        <v>45</v>
      </c>
      <c r="I1653" s="2" t="s">
        <v>13</v>
      </c>
      <c r="J1653" s="2" t="s">
        <v>12</v>
      </c>
      <c r="K1653" s="2" t="s">
        <v>268</v>
      </c>
      <c r="L1653" s="19">
        <v>41744.329965277779</v>
      </c>
      <c r="M1653" s="2" t="s">
        <v>5151</v>
      </c>
      <c r="N1653" s="2"/>
      <c r="O1653" s="2"/>
      <c r="P1653" s="2" t="s">
        <v>5151</v>
      </c>
    </row>
    <row r="1654" spans="1:16" ht="30">
      <c r="A1654" s="14">
        <v>3564</v>
      </c>
      <c r="B1654" s="2" t="s">
        <v>6635</v>
      </c>
      <c r="C1654" s="1" t="s">
        <v>6688</v>
      </c>
      <c r="D1654" s="3" t="s">
        <v>291</v>
      </c>
      <c r="E1654" s="4">
        <v>41731</v>
      </c>
      <c r="F1654" s="3" t="s">
        <v>15</v>
      </c>
      <c r="G1654" s="4">
        <v>41731</v>
      </c>
      <c r="H1654" s="3" t="s">
        <v>6733</v>
      </c>
      <c r="I1654" s="2" t="s">
        <v>13</v>
      </c>
      <c r="J1654" s="2" t="s">
        <v>12</v>
      </c>
      <c r="K1654" s="2" t="s">
        <v>277</v>
      </c>
      <c r="L1654" s="19">
        <v>41737.409814814811</v>
      </c>
      <c r="M1654" s="2" t="s">
        <v>5151</v>
      </c>
      <c r="N1654" s="2"/>
      <c r="O1654" s="2"/>
      <c r="P1654" s="2"/>
    </row>
    <row r="1655" spans="1:16" ht="45">
      <c r="A1655" s="14">
        <v>3563</v>
      </c>
      <c r="B1655" s="2" t="s">
        <v>6689</v>
      </c>
      <c r="C1655" s="1" t="s">
        <v>6690</v>
      </c>
      <c r="D1655" s="3" t="s">
        <v>803</v>
      </c>
      <c r="E1655" s="4">
        <v>41731</v>
      </c>
      <c r="F1655" s="3" t="s">
        <v>15</v>
      </c>
      <c r="G1655" s="4">
        <v>41736</v>
      </c>
      <c r="H1655" s="3" t="s">
        <v>55</v>
      </c>
      <c r="I1655" s="2" t="s">
        <v>13</v>
      </c>
      <c r="J1655" s="2" t="s">
        <v>12</v>
      </c>
      <c r="K1655" s="2" t="s">
        <v>277</v>
      </c>
      <c r="L1655" s="19">
        <v>41737.410763888889</v>
      </c>
      <c r="M1655" s="2" t="s">
        <v>5151</v>
      </c>
      <c r="N1655" s="2"/>
      <c r="O1655" s="2"/>
      <c r="P1655" s="2"/>
    </row>
    <row r="1656" spans="1:16">
      <c r="A1656" s="14">
        <v>3562</v>
      </c>
      <c r="B1656" s="2" t="s">
        <v>2124</v>
      </c>
      <c r="C1656" s="1" t="s">
        <v>6691</v>
      </c>
      <c r="D1656" s="3" t="s">
        <v>430</v>
      </c>
      <c r="E1656" s="4">
        <v>41731</v>
      </c>
      <c r="F1656" s="3" t="s">
        <v>15</v>
      </c>
      <c r="G1656" s="4">
        <v>41731</v>
      </c>
      <c r="H1656" s="3" t="s">
        <v>6735</v>
      </c>
      <c r="I1656" s="2" t="s">
        <v>13</v>
      </c>
      <c r="J1656" s="2" t="s">
        <v>12</v>
      </c>
      <c r="K1656" s="2" t="s">
        <v>277</v>
      </c>
      <c r="L1656" s="19">
        <v>41731.409120370372</v>
      </c>
      <c r="M1656" s="2" t="s">
        <v>5151</v>
      </c>
      <c r="N1656" s="2"/>
      <c r="O1656" s="2"/>
      <c r="P1656" s="2"/>
    </row>
    <row r="1657" spans="1:16" ht="60">
      <c r="A1657" s="14">
        <v>3561</v>
      </c>
      <c r="B1657" s="2" t="s">
        <v>6692</v>
      </c>
      <c r="C1657" s="1" t="s">
        <v>6693</v>
      </c>
      <c r="D1657" s="3" t="s">
        <v>22</v>
      </c>
      <c r="E1657" s="4">
        <v>41731</v>
      </c>
      <c r="F1657" s="3" t="s">
        <v>15</v>
      </c>
      <c r="G1657" s="4">
        <v>41731</v>
      </c>
      <c r="H1657" s="3" t="s">
        <v>6733</v>
      </c>
      <c r="I1657" s="2" t="s">
        <v>13</v>
      </c>
      <c r="J1657" s="2" t="s">
        <v>12</v>
      </c>
      <c r="K1657" s="2" t="s">
        <v>277</v>
      </c>
      <c r="L1657" s="19">
        <v>41737.409618055557</v>
      </c>
      <c r="M1657" s="2" t="s">
        <v>5154</v>
      </c>
      <c r="N1657" s="2"/>
      <c r="O1657" s="2"/>
      <c r="P1657" s="2"/>
    </row>
    <row r="1658" spans="1:16">
      <c r="A1658" s="14">
        <v>3560</v>
      </c>
      <c r="B1658" s="2" t="s">
        <v>6694</v>
      </c>
      <c r="C1658" s="1" t="s">
        <v>6695</v>
      </c>
      <c r="D1658" s="3" t="s">
        <v>1007</v>
      </c>
      <c r="E1658" s="4">
        <v>41730</v>
      </c>
      <c r="F1658" s="3" t="s">
        <v>15</v>
      </c>
      <c r="G1658" s="4">
        <v>41730</v>
      </c>
      <c r="H1658" s="3" t="s">
        <v>6733</v>
      </c>
      <c r="I1658" s="2" t="s">
        <v>13</v>
      </c>
      <c r="J1658" s="2" t="s">
        <v>12</v>
      </c>
      <c r="K1658" s="2" t="s">
        <v>277</v>
      </c>
      <c r="L1658" s="19">
        <v>41731.410405092596</v>
      </c>
      <c r="M1658" s="2" t="s">
        <v>5151</v>
      </c>
      <c r="N1658" s="2"/>
      <c r="O1658" s="2"/>
      <c r="P1658" s="2"/>
    </row>
    <row r="1659" spans="1:16">
      <c r="A1659" s="14">
        <v>3559</v>
      </c>
      <c r="B1659" s="2" t="s">
        <v>6696</v>
      </c>
      <c r="C1659" s="1" t="s">
        <v>6697</v>
      </c>
      <c r="D1659" s="3" t="s">
        <v>731</v>
      </c>
      <c r="E1659" s="4">
        <v>41730</v>
      </c>
      <c r="F1659" s="3" t="s">
        <v>15</v>
      </c>
      <c r="G1659" s="4">
        <v>41731</v>
      </c>
      <c r="H1659" s="3" t="s">
        <v>56</v>
      </c>
      <c r="I1659" s="2" t="s">
        <v>13</v>
      </c>
      <c r="J1659" s="2" t="s">
        <v>12</v>
      </c>
      <c r="K1659" s="2" t="s">
        <v>277</v>
      </c>
      <c r="L1659" s="19">
        <v>41731.368078703701</v>
      </c>
      <c r="M1659" s="2" t="s">
        <v>5154</v>
      </c>
      <c r="N1659" s="2"/>
      <c r="O1659" s="2"/>
      <c r="P1659" s="2"/>
    </row>
    <row r="1660" spans="1:16" ht="30">
      <c r="A1660" s="14">
        <v>3558</v>
      </c>
      <c r="B1660" s="2" t="s">
        <v>6698</v>
      </c>
      <c r="C1660" s="1" t="s">
        <v>6699</v>
      </c>
      <c r="D1660" s="3" t="s">
        <v>107</v>
      </c>
      <c r="E1660" s="4">
        <v>41730</v>
      </c>
      <c r="F1660" s="3" t="s">
        <v>15</v>
      </c>
      <c r="G1660" s="4">
        <v>41740</v>
      </c>
      <c r="H1660" s="3" t="s">
        <v>50</v>
      </c>
      <c r="I1660" s="2" t="s">
        <v>13</v>
      </c>
      <c r="J1660" s="2" t="s">
        <v>12</v>
      </c>
      <c r="K1660" s="2" t="s">
        <v>268</v>
      </c>
      <c r="L1660" s="19">
        <v>41744.328935185185</v>
      </c>
      <c r="M1660" s="2" t="s">
        <v>5154</v>
      </c>
      <c r="N1660" s="2"/>
      <c r="O1660" s="2"/>
      <c r="P1660" s="2" t="s">
        <v>5151</v>
      </c>
    </row>
    <row r="1661" spans="1:16" ht="60">
      <c r="A1661" s="14">
        <v>3557</v>
      </c>
      <c r="B1661" s="2" t="s">
        <v>6700</v>
      </c>
      <c r="C1661" s="1" t="s">
        <v>6701</v>
      </c>
      <c r="D1661" s="3" t="s">
        <v>1429</v>
      </c>
      <c r="E1661" s="4">
        <v>41730</v>
      </c>
      <c r="F1661" s="3" t="s">
        <v>15</v>
      </c>
      <c r="G1661" s="4">
        <v>41731</v>
      </c>
      <c r="H1661" s="3" t="s">
        <v>56</v>
      </c>
      <c r="I1661" s="2" t="s">
        <v>13</v>
      </c>
      <c r="J1661" s="2" t="s">
        <v>12</v>
      </c>
      <c r="K1661" s="2" t="s">
        <v>277</v>
      </c>
      <c r="L1661" s="19">
        <v>41731.367858796293</v>
      </c>
      <c r="M1661" s="2" t="s">
        <v>5151</v>
      </c>
      <c r="N1661" s="2"/>
      <c r="O1661" s="2"/>
      <c r="P1661" s="2"/>
    </row>
    <row r="1662" spans="1:16">
      <c r="A1662" s="14">
        <v>3556</v>
      </c>
      <c r="B1662" s="2" t="s">
        <v>6702</v>
      </c>
      <c r="C1662" s="1" t="s">
        <v>6703</v>
      </c>
      <c r="D1662" s="3" t="s">
        <v>1709</v>
      </c>
      <c r="E1662" s="4">
        <v>41730</v>
      </c>
      <c r="F1662" s="3" t="s">
        <v>15</v>
      </c>
      <c r="G1662" s="4">
        <v>41730</v>
      </c>
      <c r="H1662" s="3" t="s">
        <v>6735</v>
      </c>
      <c r="I1662" s="2" t="s">
        <v>13</v>
      </c>
      <c r="J1662" s="2" t="s">
        <v>12</v>
      </c>
      <c r="K1662" s="2" t="s">
        <v>277</v>
      </c>
      <c r="L1662" s="19">
        <v>41731.409189814818</v>
      </c>
      <c r="M1662" s="2" t="s">
        <v>5151</v>
      </c>
      <c r="N1662" s="2"/>
      <c r="O1662" s="2"/>
      <c r="P1662" s="2"/>
    </row>
    <row r="1663" spans="1:16" ht="45">
      <c r="A1663" s="14">
        <v>3555</v>
      </c>
      <c r="B1663" s="2" t="s">
        <v>3485</v>
      </c>
      <c r="C1663" s="1" t="s">
        <v>6704</v>
      </c>
      <c r="D1663" s="3" t="s">
        <v>5096</v>
      </c>
      <c r="E1663" s="4">
        <v>41730</v>
      </c>
      <c r="F1663" s="3" t="s">
        <v>15</v>
      </c>
      <c r="G1663" s="4">
        <v>41730</v>
      </c>
      <c r="H1663" s="3" t="s">
        <v>6735</v>
      </c>
      <c r="I1663" s="2" t="s">
        <v>13</v>
      </c>
      <c r="J1663" s="2" t="s">
        <v>12</v>
      </c>
      <c r="K1663" s="2" t="s">
        <v>277</v>
      </c>
      <c r="L1663" s="19">
        <v>41731.409201388888</v>
      </c>
      <c r="M1663" s="2" t="s">
        <v>5154</v>
      </c>
      <c r="N1663" s="2"/>
      <c r="O1663" s="2"/>
      <c r="P1663" s="2"/>
    </row>
    <row r="1664" spans="1:16">
      <c r="A1664" s="14">
        <v>3554</v>
      </c>
      <c r="B1664" s="2" t="s">
        <v>6705</v>
      </c>
      <c r="C1664" s="1" t="s">
        <v>6706</v>
      </c>
      <c r="D1664" s="3" t="s">
        <v>543</v>
      </c>
      <c r="E1664" s="4">
        <v>41730</v>
      </c>
      <c r="F1664" s="3" t="s">
        <v>15</v>
      </c>
      <c r="G1664" s="4">
        <v>41730</v>
      </c>
      <c r="H1664" s="3" t="s">
        <v>6735</v>
      </c>
      <c r="I1664" s="2" t="s">
        <v>13</v>
      </c>
      <c r="J1664" s="2" t="s">
        <v>12</v>
      </c>
      <c r="K1664" s="2" t="s">
        <v>277</v>
      </c>
      <c r="L1664" s="19">
        <v>41731.409224537034</v>
      </c>
      <c r="M1664" s="2" t="s">
        <v>5154</v>
      </c>
      <c r="N1664" s="2"/>
      <c r="O1664" s="2"/>
      <c r="P1664" s="2"/>
    </row>
    <row r="1665" spans="1:16" ht="60">
      <c r="A1665" s="14">
        <v>3553</v>
      </c>
      <c r="B1665" s="2" t="s">
        <v>6707</v>
      </c>
      <c r="C1665" s="1" t="s">
        <v>6708</v>
      </c>
      <c r="D1665" s="3" t="s">
        <v>1142</v>
      </c>
      <c r="E1665" s="4">
        <v>41730</v>
      </c>
      <c r="F1665" s="3" t="s">
        <v>15</v>
      </c>
      <c r="G1665" s="4">
        <v>41733</v>
      </c>
      <c r="H1665" s="3" t="s">
        <v>48</v>
      </c>
      <c r="I1665" s="2" t="s">
        <v>13</v>
      </c>
      <c r="J1665" s="2" t="s">
        <v>12</v>
      </c>
      <c r="K1665" s="2" t="s">
        <v>268</v>
      </c>
      <c r="L1665" s="19">
        <v>41744.330393518518</v>
      </c>
      <c r="M1665" s="2" t="s">
        <v>5151</v>
      </c>
      <c r="N1665" s="2"/>
      <c r="O1665" s="2"/>
      <c r="P1665" s="2" t="s">
        <v>5151</v>
      </c>
    </row>
    <row r="1666" spans="1:16">
      <c r="A1666" s="14">
        <v>3552</v>
      </c>
      <c r="B1666" s="2" t="s">
        <v>6649</v>
      </c>
      <c r="C1666" s="1" t="s">
        <v>4665</v>
      </c>
      <c r="D1666" s="3" t="s">
        <v>411</v>
      </c>
      <c r="E1666" s="4">
        <v>41730</v>
      </c>
      <c r="F1666" s="3" t="s">
        <v>15</v>
      </c>
      <c r="G1666" s="4">
        <v>41730</v>
      </c>
      <c r="H1666" s="3" t="s">
        <v>6735</v>
      </c>
      <c r="I1666" s="2" t="s">
        <v>13</v>
      </c>
      <c r="J1666" s="2" t="s">
        <v>12</v>
      </c>
      <c r="K1666" s="2" t="s">
        <v>277</v>
      </c>
      <c r="L1666" s="19">
        <v>41731.409247685187</v>
      </c>
      <c r="M1666" s="2" t="s">
        <v>5154</v>
      </c>
      <c r="N1666" s="2"/>
      <c r="O1666" s="2"/>
      <c r="P1666" s="2"/>
    </row>
    <row r="1667" spans="1:16" ht="30">
      <c r="A1667" s="14">
        <v>3551</v>
      </c>
      <c r="B1667" s="2" t="s">
        <v>6709</v>
      </c>
      <c r="C1667" s="1" t="s">
        <v>6710</v>
      </c>
      <c r="D1667" s="3" t="s">
        <v>947</v>
      </c>
      <c r="E1667" s="4">
        <v>41730</v>
      </c>
      <c r="F1667" s="3" t="s">
        <v>15</v>
      </c>
      <c r="G1667" s="4">
        <v>41730</v>
      </c>
      <c r="H1667" s="3" t="s">
        <v>6733</v>
      </c>
      <c r="I1667" s="2" t="s">
        <v>13</v>
      </c>
      <c r="J1667" s="2" t="s">
        <v>12</v>
      </c>
      <c r="K1667" s="2" t="s">
        <v>277</v>
      </c>
      <c r="L1667" s="19">
        <v>41737.408229166664</v>
      </c>
      <c r="M1667" s="2" t="s">
        <v>5154</v>
      </c>
      <c r="N1667" s="2"/>
      <c r="O1667" s="2"/>
      <c r="P1667" s="2"/>
    </row>
    <row r="1668" spans="1:16" ht="30">
      <c r="A1668" s="14">
        <v>3550</v>
      </c>
      <c r="B1668" s="2" t="s">
        <v>6711</v>
      </c>
      <c r="C1668" s="1" t="s">
        <v>6712</v>
      </c>
      <c r="D1668" s="3" t="s">
        <v>3129</v>
      </c>
      <c r="E1668" s="4">
        <v>41730</v>
      </c>
      <c r="F1668" s="3" t="s">
        <v>15</v>
      </c>
      <c r="G1668" s="4">
        <v>41730</v>
      </c>
      <c r="H1668" s="3" t="s">
        <v>57</v>
      </c>
      <c r="I1668" s="2" t="s">
        <v>13</v>
      </c>
      <c r="J1668" s="2" t="s">
        <v>12</v>
      </c>
      <c r="K1668" s="2" t="s">
        <v>277</v>
      </c>
      <c r="L1668" s="19">
        <v>41730.442256944443</v>
      </c>
      <c r="M1668" s="2" t="s">
        <v>5154</v>
      </c>
      <c r="N1668" s="2"/>
      <c r="O1668" s="2"/>
      <c r="P1668" s="2"/>
    </row>
    <row r="1669" spans="1:16" ht="30">
      <c r="A1669" s="14">
        <v>3549</v>
      </c>
      <c r="B1669" s="2" t="s">
        <v>3935</v>
      </c>
      <c r="C1669" s="1" t="s">
        <v>6713</v>
      </c>
      <c r="D1669" s="3" t="s">
        <v>291</v>
      </c>
      <c r="E1669" s="4">
        <v>41730</v>
      </c>
      <c r="F1669" s="3" t="s">
        <v>15</v>
      </c>
      <c r="G1669" s="4">
        <v>41730</v>
      </c>
      <c r="H1669" s="3" t="s">
        <v>43</v>
      </c>
      <c r="I1669" s="2" t="s">
        <v>13</v>
      </c>
      <c r="J1669" s="2" t="s">
        <v>12</v>
      </c>
      <c r="K1669" s="2" t="s">
        <v>277</v>
      </c>
      <c r="L1669" s="19">
        <v>41737.405763888892</v>
      </c>
      <c r="M1669" s="2" t="s">
        <v>5151</v>
      </c>
      <c r="N1669" s="2"/>
      <c r="O1669" s="2"/>
      <c r="P1669" s="2"/>
    </row>
    <row r="1670" spans="1:16" ht="30">
      <c r="A1670" s="14">
        <v>3548</v>
      </c>
      <c r="B1670" s="2" t="s">
        <v>6714</v>
      </c>
      <c r="C1670" s="1" t="s">
        <v>6715</v>
      </c>
      <c r="D1670" s="3" t="s">
        <v>408</v>
      </c>
      <c r="E1670" s="4">
        <v>41730</v>
      </c>
      <c r="F1670" s="3" t="s">
        <v>15</v>
      </c>
      <c r="G1670" s="4">
        <v>41730</v>
      </c>
      <c r="H1670" s="3" t="s">
        <v>6733</v>
      </c>
      <c r="I1670" s="2" t="s">
        <v>13</v>
      </c>
      <c r="J1670" s="2" t="s">
        <v>12</v>
      </c>
      <c r="K1670" s="2" t="s">
        <v>277</v>
      </c>
      <c r="L1670" s="19">
        <v>41731.410451388889</v>
      </c>
      <c r="M1670" s="2" t="s">
        <v>5151</v>
      </c>
      <c r="N1670" s="2"/>
      <c r="O1670" s="2"/>
      <c r="P1670" s="2"/>
    </row>
    <row r="1671" spans="1:16">
      <c r="A1671" s="14">
        <v>3547</v>
      </c>
      <c r="B1671" s="2" t="s">
        <v>6716</v>
      </c>
      <c r="C1671" s="1" t="s">
        <v>6717</v>
      </c>
      <c r="D1671" s="3" t="s">
        <v>1516</v>
      </c>
      <c r="E1671" s="4">
        <v>41730</v>
      </c>
      <c r="F1671" s="3" t="s">
        <v>15</v>
      </c>
      <c r="G1671" s="4">
        <v>41730</v>
      </c>
      <c r="H1671" s="3" t="s">
        <v>6735</v>
      </c>
      <c r="I1671" s="2" t="s">
        <v>13</v>
      </c>
      <c r="J1671" s="2" t="s">
        <v>12</v>
      </c>
      <c r="K1671" s="2" t="s">
        <v>277</v>
      </c>
      <c r="L1671" s="19">
        <v>41731.409328703703</v>
      </c>
      <c r="M1671" s="2" t="s">
        <v>5154</v>
      </c>
      <c r="N1671" s="2"/>
      <c r="O1671" s="2"/>
      <c r="P1671" s="2"/>
    </row>
    <row r="1672" spans="1:16" ht="30">
      <c r="A1672" s="14">
        <v>3546</v>
      </c>
      <c r="B1672" s="2" t="s">
        <v>6718</v>
      </c>
      <c r="C1672" s="1" t="s">
        <v>6719</v>
      </c>
      <c r="D1672" s="3" t="s">
        <v>945</v>
      </c>
      <c r="E1672" s="4">
        <v>41730</v>
      </c>
      <c r="F1672" s="3" t="s">
        <v>15</v>
      </c>
      <c r="G1672" s="4">
        <v>41730</v>
      </c>
      <c r="H1672" s="3" t="s">
        <v>6735</v>
      </c>
      <c r="I1672" s="2" t="s">
        <v>13</v>
      </c>
      <c r="J1672" s="2" t="s">
        <v>12</v>
      </c>
      <c r="K1672" s="2" t="s">
        <v>277</v>
      </c>
      <c r="L1672" s="19">
        <v>41731.409363425926</v>
      </c>
      <c r="M1672" s="2" t="s">
        <v>5154</v>
      </c>
      <c r="N1672" s="2"/>
      <c r="O1672" s="2"/>
      <c r="P1672" s="2"/>
    </row>
    <row r="1673" spans="1:16">
      <c r="A1673" s="14">
        <v>3545</v>
      </c>
      <c r="B1673" s="2" t="s">
        <v>6720</v>
      </c>
      <c r="C1673" s="1" t="s">
        <v>6721</v>
      </c>
      <c r="D1673" s="3" t="s">
        <v>104</v>
      </c>
      <c r="E1673" s="4">
        <v>41730</v>
      </c>
      <c r="F1673" s="3" t="s">
        <v>15</v>
      </c>
      <c r="G1673" s="4">
        <v>41730</v>
      </c>
      <c r="H1673" s="3" t="s">
        <v>6735</v>
      </c>
      <c r="I1673" s="2" t="s">
        <v>13</v>
      </c>
      <c r="J1673" s="2" t="s">
        <v>12</v>
      </c>
      <c r="K1673" s="2" t="s">
        <v>277</v>
      </c>
      <c r="L1673" s="19">
        <v>41731.409398148149</v>
      </c>
      <c r="M1673" s="2" t="s">
        <v>5151</v>
      </c>
      <c r="N1673" s="2"/>
      <c r="O1673" s="2"/>
      <c r="P1673" s="2"/>
    </row>
    <row r="1674" spans="1:16" ht="60">
      <c r="A1674" s="14">
        <v>3544</v>
      </c>
      <c r="B1674" s="2" t="s">
        <v>6722</v>
      </c>
      <c r="C1674" s="1" t="s">
        <v>6723</v>
      </c>
      <c r="D1674" s="3" t="s">
        <v>449</v>
      </c>
      <c r="E1674" s="4">
        <v>41730</v>
      </c>
      <c r="F1674" s="3" t="s">
        <v>15</v>
      </c>
      <c r="G1674" s="4">
        <v>41730</v>
      </c>
      <c r="H1674" s="3" t="s">
        <v>40</v>
      </c>
      <c r="I1674" s="2" t="s">
        <v>13</v>
      </c>
      <c r="J1674" s="2" t="s">
        <v>12</v>
      </c>
      <c r="K1674" s="2" t="s">
        <v>277</v>
      </c>
      <c r="L1674" s="19">
        <v>41730.570277777777</v>
      </c>
      <c r="M1674" s="2" t="s">
        <v>5151</v>
      </c>
      <c r="N1674" s="2"/>
      <c r="O1674" s="2"/>
      <c r="P1674" s="2"/>
    </row>
    <row r="1675" spans="1:16">
      <c r="A1675" s="14">
        <v>3543</v>
      </c>
      <c r="B1675" s="2" t="s">
        <v>6724</v>
      </c>
      <c r="C1675" s="1" t="s">
        <v>6724</v>
      </c>
      <c r="D1675" s="3" t="s">
        <v>1516</v>
      </c>
      <c r="E1675" s="4">
        <v>41730</v>
      </c>
      <c r="F1675" s="3" t="s">
        <v>15</v>
      </c>
      <c r="G1675" s="4">
        <v>41730</v>
      </c>
      <c r="H1675" s="3" t="s">
        <v>43</v>
      </c>
      <c r="I1675" s="2" t="s">
        <v>13</v>
      </c>
      <c r="J1675" s="2" t="s">
        <v>12</v>
      </c>
      <c r="K1675" s="2" t="s">
        <v>277</v>
      </c>
      <c r="L1675" s="19">
        <v>41737.405590277776</v>
      </c>
      <c r="M1675" s="2" t="s">
        <v>5151</v>
      </c>
      <c r="N1675" s="2"/>
      <c r="O1675" s="2"/>
      <c r="P1675" s="2"/>
    </row>
    <row r="1676" spans="1:16" ht="90">
      <c r="A1676" s="14">
        <v>3542</v>
      </c>
      <c r="B1676" s="2" t="s">
        <v>6620</v>
      </c>
      <c r="C1676" s="1" t="s">
        <v>6621</v>
      </c>
      <c r="D1676" s="3" t="s">
        <v>5004</v>
      </c>
      <c r="E1676" s="4">
        <v>41729</v>
      </c>
      <c r="F1676" s="3" t="s">
        <v>15</v>
      </c>
      <c r="G1676" s="4">
        <v>41729</v>
      </c>
      <c r="H1676" s="3" t="s">
        <v>42</v>
      </c>
      <c r="I1676" s="2" t="s">
        <v>13</v>
      </c>
      <c r="J1676" s="2" t="s">
        <v>12</v>
      </c>
      <c r="K1676" s="2" t="s">
        <v>277</v>
      </c>
      <c r="L1676" s="19">
        <v>41729.60837962963</v>
      </c>
      <c r="M1676" s="2" t="s">
        <v>5151</v>
      </c>
      <c r="N1676" s="2"/>
      <c r="O1676" s="2"/>
      <c r="P1676" s="2"/>
    </row>
    <row r="1677" spans="1:16" ht="60">
      <c r="A1677" s="14">
        <v>3541</v>
      </c>
      <c r="B1677" s="2" t="s">
        <v>3597</v>
      </c>
      <c r="C1677" s="1" t="s">
        <v>6622</v>
      </c>
      <c r="D1677" s="3" t="s">
        <v>3387</v>
      </c>
      <c r="E1677" s="4">
        <v>41729</v>
      </c>
      <c r="F1677" s="3" t="s">
        <v>15</v>
      </c>
      <c r="G1677" s="4">
        <v>41729</v>
      </c>
      <c r="H1677" s="3" t="s">
        <v>11</v>
      </c>
      <c r="I1677" s="2" t="s">
        <v>13</v>
      </c>
      <c r="J1677" s="2" t="s">
        <v>12</v>
      </c>
      <c r="K1677" s="2" t="s">
        <v>277</v>
      </c>
      <c r="L1677" s="19">
        <v>41729.606782407405</v>
      </c>
      <c r="M1677" s="2" t="s">
        <v>5151</v>
      </c>
      <c r="N1677" s="2"/>
      <c r="O1677" s="2"/>
      <c r="P1677" s="2"/>
    </row>
    <row r="1678" spans="1:16">
      <c r="A1678" s="14">
        <v>3540</v>
      </c>
      <c r="B1678" s="2" t="s">
        <v>6623</v>
      </c>
      <c r="C1678" s="1" t="s">
        <v>6624</v>
      </c>
      <c r="D1678" s="3" t="s">
        <v>6097</v>
      </c>
      <c r="E1678" s="4">
        <v>41729</v>
      </c>
      <c r="F1678" s="3" t="s">
        <v>15</v>
      </c>
      <c r="G1678" s="4">
        <v>41729</v>
      </c>
      <c r="H1678" s="3" t="s">
        <v>6735</v>
      </c>
      <c r="I1678" s="2" t="s">
        <v>13</v>
      </c>
      <c r="J1678" s="2" t="s">
        <v>12</v>
      </c>
      <c r="K1678" s="2" t="s">
        <v>277</v>
      </c>
      <c r="L1678" s="19">
        <v>41731.409421296295</v>
      </c>
      <c r="M1678" s="2" t="s">
        <v>5151</v>
      </c>
      <c r="N1678" s="2"/>
      <c r="O1678" s="2"/>
      <c r="P1678" s="2"/>
    </row>
    <row r="1679" spans="1:16" ht="105">
      <c r="A1679" s="14">
        <v>3539</v>
      </c>
      <c r="B1679" s="2" t="s">
        <v>6625</v>
      </c>
      <c r="C1679" s="1" t="s">
        <v>6626</v>
      </c>
      <c r="D1679" s="3" t="s">
        <v>355</v>
      </c>
      <c r="E1679" s="4">
        <v>41729</v>
      </c>
      <c r="F1679" s="3" t="s">
        <v>15</v>
      </c>
      <c r="G1679" s="4">
        <v>41729</v>
      </c>
      <c r="H1679" s="3" t="s">
        <v>42</v>
      </c>
      <c r="I1679" s="2" t="s">
        <v>13</v>
      </c>
      <c r="J1679" s="2" t="s">
        <v>12</v>
      </c>
      <c r="K1679" s="2" t="s">
        <v>277</v>
      </c>
      <c r="L1679" s="19">
        <v>41729.598715277774</v>
      </c>
      <c r="M1679" s="2" t="s">
        <v>5151</v>
      </c>
      <c r="N1679" s="2"/>
      <c r="O1679" s="2"/>
      <c r="P1679" s="2"/>
    </row>
    <row r="1680" spans="1:16" ht="135">
      <c r="A1680" s="14">
        <v>3538</v>
      </c>
      <c r="B1680" s="2" t="s">
        <v>6627</v>
      </c>
      <c r="C1680" s="1" t="s">
        <v>6628</v>
      </c>
      <c r="D1680" s="3" t="s">
        <v>32</v>
      </c>
      <c r="E1680" s="4">
        <v>41729</v>
      </c>
      <c r="F1680" s="3" t="s">
        <v>15</v>
      </c>
      <c r="G1680" s="4">
        <v>41730</v>
      </c>
      <c r="H1680" s="3" t="s">
        <v>45</v>
      </c>
      <c r="I1680" s="2" t="s">
        <v>13</v>
      </c>
      <c r="J1680" s="2" t="s">
        <v>12</v>
      </c>
      <c r="K1680" s="2" t="s">
        <v>268</v>
      </c>
      <c r="L1680" s="19">
        <v>41744.330960648149</v>
      </c>
      <c r="M1680" s="2" t="s">
        <v>5151</v>
      </c>
      <c r="N1680" s="2"/>
      <c r="O1680" s="2"/>
      <c r="P1680" s="2" t="s">
        <v>5154</v>
      </c>
    </row>
    <row r="1681" spans="1:16" ht="30">
      <c r="A1681" s="14">
        <v>3537</v>
      </c>
      <c r="B1681" s="2" t="s">
        <v>6629</v>
      </c>
      <c r="C1681" s="1" t="s">
        <v>6630</v>
      </c>
      <c r="D1681" s="3" t="s">
        <v>26</v>
      </c>
      <c r="E1681" s="4">
        <v>41729</v>
      </c>
      <c r="F1681" s="3" t="s">
        <v>15</v>
      </c>
      <c r="G1681" s="4">
        <v>41729</v>
      </c>
      <c r="H1681" s="3" t="s">
        <v>43</v>
      </c>
      <c r="I1681" s="2" t="s">
        <v>13</v>
      </c>
      <c r="J1681" s="2" t="s">
        <v>12</v>
      </c>
      <c r="K1681" s="2" t="s">
        <v>277</v>
      </c>
      <c r="L1681" s="19">
        <v>41729.610127314816</v>
      </c>
      <c r="M1681" s="2" t="s">
        <v>5151</v>
      </c>
      <c r="N1681" s="2"/>
      <c r="O1681" s="2"/>
      <c r="P1681" s="2"/>
    </row>
    <row r="1682" spans="1:16" ht="30">
      <c r="A1682" s="14">
        <v>3536</v>
      </c>
      <c r="B1682" s="2" t="s">
        <v>6631</v>
      </c>
      <c r="C1682" s="1" t="s">
        <v>6632</v>
      </c>
      <c r="D1682" s="3" t="s">
        <v>22</v>
      </c>
      <c r="E1682" s="4">
        <v>41729</v>
      </c>
      <c r="F1682" s="3" t="s">
        <v>15</v>
      </c>
      <c r="G1682" s="4">
        <v>41729</v>
      </c>
      <c r="H1682" s="3" t="s">
        <v>6733</v>
      </c>
      <c r="I1682" s="2" t="s">
        <v>13</v>
      </c>
      <c r="J1682" s="2" t="s">
        <v>12</v>
      </c>
      <c r="K1682" s="2" t="s">
        <v>277</v>
      </c>
      <c r="L1682" s="19">
        <v>41737.405324074076</v>
      </c>
      <c r="M1682" s="2" t="s">
        <v>5154</v>
      </c>
      <c r="N1682" s="2"/>
      <c r="O1682" s="2"/>
      <c r="P1682" s="2"/>
    </row>
    <row r="1683" spans="1:16" ht="60">
      <c r="A1683" s="14">
        <v>3535</v>
      </c>
      <c r="B1683" s="2" t="s">
        <v>6633</v>
      </c>
      <c r="C1683" s="1" t="s">
        <v>6634</v>
      </c>
      <c r="D1683" s="3" t="s">
        <v>291</v>
      </c>
      <c r="E1683" s="4">
        <v>41729</v>
      </c>
      <c r="F1683" s="3" t="s">
        <v>15</v>
      </c>
      <c r="G1683" s="4">
        <v>41730</v>
      </c>
      <c r="H1683" s="3" t="s">
        <v>43</v>
      </c>
      <c r="I1683" s="2" t="s">
        <v>13</v>
      </c>
      <c r="J1683" s="2" t="s">
        <v>12</v>
      </c>
      <c r="K1683" s="2" t="s">
        <v>277</v>
      </c>
      <c r="L1683" s="19">
        <v>41730.570717592593</v>
      </c>
      <c r="M1683" s="2" t="s">
        <v>5151</v>
      </c>
      <c r="N1683" s="2"/>
      <c r="O1683" s="2"/>
      <c r="P1683" s="2"/>
    </row>
    <row r="1684" spans="1:16" ht="90">
      <c r="A1684" s="14">
        <v>3534</v>
      </c>
      <c r="B1684" s="2" t="s">
        <v>6635</v>
      </c>
      <c r="C1684" s="1" t="s">
        <v>6636</v>
      </c>
      <c r="D1684" s="3" t="s">
        <v>291</v>
      </c>
      <c r="E1684" s="4">
        <v>41729</v>
      </c>
      <c r="F1684" s="3" t="s">
        <v>15</v>
      </c>
      <c r="G1684" s="4">
        <v>41730</v>
      </c>
      <c r="H1684" s="3" t="s">
        <v>43</v>
      </c>
      <c r="I1684" s="2" t="s">
        <v>13</v>
      </c>
      <c r="J1684" s="2" t="s">
        <v>12</v>
      </c>
      <c r="K1684" s="2" t="s">
        <v>277</v>
      </c>
      <c r="L1684" s="19">
        <v>41730.570949074077</v>
      </c>
      <c r="M1684" s="2" t="s">
        <v>5151</v>
      </c>
      <c r="N1684" s="2"/>
      <c r="O1684" s="2"/>
      <c r="P1684" s="2"/>
    </row>
    <row r="1685" spans="1:16" ht="30">
      <c r="A1685" s="14">
        <v>3533</v>
      </c>
      <c r="B1685" s="2" t="s">
        <v>6637</v>
      </c>
      <c r="C1685" s="1" t="s">
        <v>6638</v>
      </c>
      <c r="D1685" s="3" t="s">
        <v>3129</v>
      </c>
      <c r="E1685" s="4">
        <v>41729</v>
      </c>
      <c r="F1685" s="3" t="s">
        <v>15</v>
      </c>
      <c r="G1685" s="4">
        <v>41733</v>
      </c>
      <c r="H1685" s="3" t="s">
        <v>56</v>
      </c>
      <c r="I1685" s="2" t="s">
        <v>13</v>
      </c>
      <c r="J1685" s="2" t="s">
        <v>12</v>
      </c>
      <c r="K1685" s="2" t="s">
        <v>268</v>
      </c>
      <c r="L1685" s="19">
        <v>41744.332349537035</v>
      </c>
      <c r="M1685" s="2" t="s">
        <v>5154</v>
      </c>
      <c r="N1685" s="2"/>
      <c r="O1685" s="2"/>
      <c r="P1685" s="2" t="s">
        <v>5154</v>
      </c>
    </row>
    <row r="1686" spans="1:16" ht="75">
      <c r="A1686" s="14">
        <v>3532</v>
      </c>
      <c r="B1686" s="2" t="s">
        <v>6639</v>
      </c>
      <c r="C1686" s="1" t="s">
        <v>6640</v>
      </c>
      <c r="D1686" s="3" t="s">
        <v>424</v>
      </c>
      <c r="E1686" s="4">
        <v>41729</v>
      </c>
      <c r="F1686" s="3" t="s">
        <v>15</v>
      </c>
      <c r="G1686" s="4">
        <v>41733</v>
      </c>
      <c r="H1686" s="3" t="s">
        <v>45</v>
      </c>
      <c r="I1686" s="2" t="s">
        <v>13</v>
      </c>
      <c r="J1686" s="2" t="s">
        <v>12</v>
      </c>
      <c r="K1686" s="2" t="s">
        <v>277</v>
      </c>
      <c r="L1686" s="19">
        <v>41737.404826388891</v>
      </c>
      <c r="M1686" s="2" t="s">
        <v>5154</v>
      </c>
      <c r="N1686" s="2"/>
      <c r="O1686" s="2"/>
      <c r="P1686" s="2"/>
    </row>
    <row r="1687" spans="1:16" ht="45">
      <c r="A1687" s="14">
        <v>3531</v>
      </c>
      <c r="B1687" s="2" t="s">
        <v>6641</v>
      </c>
      <c r="C1687" s="1" t="s">
        <v>6642</v>
      </c>
      <c r="D1687" s="3" t="s">
        <v>1037</v>
      </c>
      <c r="E1687" s="4">
        <v>41729</v>
      </c>
      <c r="F1687" s="3" t="s">
        <v>15</v>
      </c>
      <c r="G1687" s="4">
        <v>41730</v>
      </c>
      <c r="H1687" s="3" t="s">
        <v>56</v>
      </c>
      <c r="I1687" s="2" t="s">
        <v>13</v>
      </c>
      <c r="J1687" s="2" t="s">
        <v>12</v>
      </c>
      <c r="K1687" s="2" t="s">
        <v>277</v>
      </c>
      <c r="L1687" s="19">
        <v>41731.366076388891</v>
      </c>
      <c r="M1687" s="2" t="s">
        <v>5154</v>
      </c>
      <c r="N1687" s="2"/>
      <c r="O1687" s="2"/>
      <c r="P1687" s="2"/>
    </row>
    <row r="1688" spans="1:16">
      <c r="A1688" s="14">
        <v>3530</v>
      </c>
      <c r="B1688" s="2" t="s">
        <v>6643</v>
      </c>
      <c r="C1688" s="1" t="s">
        <v>6644</v>
      </c>
      <c r="D1688" s="3" t="s">
        <v>227</v>
      </c>
      <c r="E1688" s="4">
        <v>41729</v>
      </c>
      <c r="F1688" s="3" t="s">
        <v>15</v>
      </c>
      <c r="G1688" s="4">
        <v>41729</v>
      </c>
      <c r="H1688" s="3" t="s">
        <v>6735</v>
      </c>
      <c r="I1688" s="2" t="s">
        <v>13</v>
      </c>
      <c r="J1688" s="2" t="s">
        <v>12</v>
      </c>
      <c r="K1688" s="2" t="s">
        <v>277</v>
      </c>
      <c r="L1688" s="19">
        <v>41731.409479166665</v>
      </c>
      <c r="M1688" s="2" t="s">
        <v>5154</v>
      </c>
      <c r="N1688" s="2"/>
      <c r="O1688" s="2"/>
      <c r="P1688" s="2"/>
    </row>
    <row r="1689" spans="1:16">
      <c r="A1689" s="14">
        <v>3529</v>
      </c>
      <c r="B1689" s="2" t="s">
        <v>2299</v>
      </c>
      <c r="C1689" s="1" t="s">
        <v>430</v>
      </c>
      <c r="D1689" s="3" t="s">
        <v>430</v>
      </c>
      <c r="E1689" s="4">
        <v>41729</v>
      </c>
      <c r="F1689" s="3" t="s">
        <v>15</v>
      </c>
      <c r="G1689" s="4">
        <v>41729</v>
      </c>
      <c r="H1689" s="3" t="s">
        <v>6735</v>
      </c>
      <c r="I1689" s="2" t="s">
        <v>13</v>
      </c>
      <c r="J1689" s="2" t="s">
        <v>12</v>
      </c>
      <c r="K1689" s="2" t="s">
        <v>277</v>
      </c>
      <c r="L1689" s="19">
        <v>41731.409502314818</v>
      </c>
      <c r="M1689" s="2" t="s">
        <v>5151</v>
      </c>
      <c r="N1689" s="2"/>
      <c r="O1689" s="2"/>
      <c r="P1689" s="2"/>
    </row>
    <row r="1690" spans="1:16" ht="60">
      <c r="A1690" s="14">
        <v>3528</v>
      </c>
      <c r="B1690" s="2" t="s">
        <v>6645</v>
      </c>
      <c r="C1690" s="1" t="s">
        <v>6646</v>
      </c>
      <c r="D1690" s="3" t="s">
        <v>6512</v>
      </c>
      <c r="E1690" s="4">
        <v>41726</v>
      </c>
      <c r="F1690" s="3" t="s">
        <v>15</v>
      </c>
      <c r="G1690" s="4">
        <v>41726</v>
      </c>
      <c r="H1690" s="3" t="s">
        <v>57</v>
      </c>
      <c r="I1690" s="2" t="s">
        <v>13</v>
      </c>
      <c r="J1690" s="2" t="s">
        <v>12</v>
      </c>
      <c r="K1690" s="2" t="s">
        <v>277</v>
      </c>
      <c r="L1690" s="19">
        <v>41726.570138888892</v>
      </c>
      <c r="M1690" s="2" t="s">
        <v>5151</v>
      </c>
      <c r="N1690" s="2"/>
      <c r="O1690" s="2"/>
      <c r="P1690" s="2"/>
    </row>
    <row r="1691" spans="1:16">
      <c r="A1691" s="14">
        <v>3527</v>
      </c>
      <c r="B1691" s="2" t="s">
        <v>6647</v>
      </c>
      <c r="C1691" s="1" t="s">
        <v>6648</v>
      </c>
      <c r="D1691" s="3" t="s">
        <v>884</v>
      </c>
      <c r="E1691" s="4">
        <v>41726</v>
      </c>
      <c r="F1691" s="3" t="s">
        <v>15</v>
      </c>
      <c r="G1691" s="4">
        <v>41726</v>
      </c>
      <c r="H1691" s="3" t="s">
        <v>56</v>
      </c>
      <c r="I1691" s="2" t="s">
        <v>13</v>
      </c>
      <c r="J1691" s="2" t="s">
        <v>12</v>
      </c>
      <c r="K1691" s="2" t="s">
        <v>277</v>
      </c>
      <c r="L1691" s="19">
        <v>41731.368333333332</v>
      </c>
      <c r="M1691" s="2" t="s">
        <v>5151</v>
      </c>
      <c r="N1691" s="2"/>
      <c r="O1691" s="2"/>
      <c r="P1691" s="2"/>
    </row>
    <row r="1692" spans="1:16">
      <c r="A1692" s="14">
        <v>3526</v>
      </c>
      <c r="B1692" s="2" t="s">
        <v>6649</v>
      </c>
      <c r="C1692" s="1" t="s">
        <v>6650</v>
      </c>
      <c r="D1692" s="3" t="s">
        <v>411</v>
      </c>
      <c r="E1692" s="4">
        <v>41726</v>
      </c>
      <c r="F1692" s="3" t="s">
        <v>15</v>
      </c>
      <c r="G1692" s="4">
        <v>41726</v>
      </c>
      <c r="H1692" s="3" t="s">
        <v>6735</v>
      </c>
      <c r="I1692" s="2" t="s">
        <v>13</v>
      </c>
      <c r="J1692" s="2" t="s">
        <v>12</v>
      </c>
      <c r="K1692" s="2" t="s">
        <v>277</v>
      </c>
      <c r="L1692" s="19">
        <v>41731.409525462965</v>
      </c>
      <c r="M1692" s="2" t="s">
        <v>5154</v>
      </c>
      <c r="N1692" s="2"/>
      <c r="O1692" s="2"/>
      <c r="P1692" s="2"/>
    </row>
    <row r="1693" spans="1:16">
      <c r="A1693" s="14">
        <v>3525</v>
      </c>
      <c r="B1693" s="2" t="s">
        <v>4198</v>
      </c>
      <c r="C1693" s="1" t="s">
        <v>4665</v>
      </c>
      <c r="D1693" s="3" t="s">
        <v>411</v>
      </c>
      <c r="E1693" s="4">
        <v>41726</v>
      </c>
      <c r="F1693" s="3" t="s">
        <v>15</v>
      </c>
      <c r="G1693" s="4">
        <v>41726</v>
      </c>
      <c r="H1693" s="3" t="s">
        <v>6735</v>
      </c>
      <c r="I1693" s="2" t="s">
        <v>13</v>
      </c>
      <c r="J1693" s="2" t="s">
        <v>12</v>
      </c>
      <c r="K1693" s="2" t="s">
        <v>277</v>
      </c>
      <c r="L1693" s="19">
        <v>41731.409537037034</v>
      </c>
      <c r="M1693" s="2" t="s">
        <v>5154</v>
      </c>
      <c r="N1693" s="2"/>
      <c r="O1693" s="2"/>
      <c r="P1693" s="2"/>
    </row>
    <row r="1694" spans="1:16">
      <c r="A1694" s="14">
        <v>3524</v>
      </c>
      <c r="B1694" s="2" t="s">
        <v>6651</v>
      </c>
      <c r="C1694" s="1" t="s">
        <v>6652</v>
      </c>
      <c r="D1694" s="3" t="s">
        <v>247</v>
      </c>
      <c r="E1694" s="4">
        <v>41726</v>
      </c>
      <c r="F1694" s="3" t="s">
        <v>102</v>
      </c>
      <c r="G1694" s="4">
        <v>41726</v>
      </c>
      <c r="H1694" s="3" t="s">
        <v>6735</v>
      </c>
      <c r="I1694" s="2" t="s">
        <v>13</v>
      </c>
      <c r="J1694" s="2" t="s">
        <v>12</v>
      </c>
      <c r="K1694" s="2" t="s">
        <v>277</v>
      </c>
      <c r="L1694" s="19">
        <v>41731.409571759257</v>
      </c>
      <c r="M1694" s="2" t="s">
        <v>5151</v>
      </c>
      <c r="N1694" s="2"/>
      <c r="O1694" s="2"/>
      <c r="P1694" s="2"/>
    </row>
    <row r="1695" spans="1:16" ht="120">
      <c r="A1695" s="14">
        <v>3523</v>
      </c>
      <c r="B1695" s="2" t="s">
        <v>6653</v>
      </c>
      <c r="C1695" s="1" t="s">
        <v>6654</v>
      </c>
      <c r="D1695" s="3" t="s">
        <v>247</v>
      </c>
      <c r="E1695" s="4">
        <v>41726</v>
      </c>
      <c r="F1695" s="3" t="s">
        <v>15</v>
      </c>
      <c r="G1695" s="4">
        <v>41726</v>
      </c>
      <c r="H1695" s="3" t="s">
        <v>42</v>
      </c>
      <c r="I1695" s="2" t="s">
        <v>13</v>
      </c>
      <c r="J1695" s="2" t="s">
        <v>12</v>
      </c>
      <c r="K1695" s="2" t="s">
        <v>277</v>
      </c>
      <c r="L1695" s="19">
        <v>41726.560763888891</v>
      </c>
      <c r="M1695" s="2" t="s">
        <v>5151</v>
      </c>
      <c r="N1695" s="2"/>
      <c r="O1695" s="2"/>
      <c r="P1695" s="2"/>
    </row>
    <row r="1696" spans="1:16">
      <c r="A1696" s="14">
        <v>3522</v>
      </c>
      <c r="B1696" s="2" t="s">
        <v>6655</v>
      </c>
      <c r="C1696" s="1" t="s">
        <v>6656</v>
      </c>
      <c r="D1696" s="3" t="s">
        <v>149</v>
      </c>
      <c r="E1696" s="4">
        <v>41725</v>
      </c>
      <c r="F1696" s="3" t="s">
        <v>15</v>
      </c>
      <c r="G1696" s="4">
        <v>41725</v>
      </c>
      <c r="H1696" s="3" t="s">
        <v>58</v>
      </c>
      <c r="I1696" s="2" t="s">
        <v>13</v>
      </c>
      <c r="J1696" s="2" t="s">
        <v>12</v>
      </c>
      <c r="K1696" s="2" t="s">
        <v>277</v>
      </c>
      <c r="L1696" s="19">
        <v>41725.692233796297</v>
      </c>
      <c r="M1696" s="2" t="s">
        <v>5154</v>
      </c>
      <c r="N1696" s="2"/>
      <c r="O1696" s="2"/>
      <c r="P1696" s="2"/>
    </row>
    <row r="1697" spans="1:16">
      <c r="A1697" s="14">
        <v>3521</v>
      </c>
      <c r="B1697" s="2" t="s">
        <v>6657</v>
      </c>
      <c r="C1697" s="1" t="s">
        <v>6658</v>
      </c>
      <c r="D1697" s="3" t="s">
        <v>615</v>
      </c>
      <c r="E1697" s="4">
        <v>41725</v>
      </c>
      <c r="F1697" s="3" t="s">
        <v>15</v>
      </c>
      <c r="G1697" s="4">
        <v>41726</v>
      </c>
      <c r="H1697" s="3" t="s">
        <v>43</v>
      </c>
      <c r="I1697" s="2" t="s">
        <v>13</v>
      </c>
      <c r="J1697" s="2" t="s">
        <v>12</v>
      </c>
      <c r="K1697" s="2" t="s">
        <v>277</v>
      </c>
      <c r="L1697" s="19">
        <v>41729.612708333334</v>
      </c>
      <c r="M1697" s="2" t="s">
        <v>5154</v>
      </c>
      <c r="N1697" s="2"/>
      <c r="O1697" s="2"/>
      <c r="P1697" s="2"/>
    </row>
    <row r="1698" spans="1:16" ht="60">
      <c r="A1698" s="14">
        <v>3520</v>
      </c>
      <c r="B1698" s="2" t="s">
        <v>3405</v>
      </c>
      <c r="C1698" s="1" t="s">
        <v>6659</v>
      </c>
      <c r="D1698" s="3" t="s">
        <v>227</v>
      </c>
      <c r="E1698" s="4">
        <v>41725</v>
      </c>
      <c r="F1698" s="3" t="s">
        <v>15</v>
      </c>
      <c r="G1698" s="4">
        <v>41725</v>
      </c>
      <c r="H1698" s="3" t="s">
        <v>42</v>
      </c>
      <c r="I1698" s="2" t="s">
        <v>13</v>
      </c>
      <c r="J1698" s="2" t="s">
        <v>12</v>
      </c>
      <c r="K1698" s="2" t="s">
        <v>277</v>
      </c>
      <c r="L1698" s="19">
        <v>41725.669791666667</v>
      </c>
      <c r="M1698" s="2" t="s">
        <v>5154</v>
      </c>
      <c r="N1698" s="2"/>
      <c r="O1698" s="2"/>
      <c r="P1698" s="2"/>
    </row>
    <row r="1699" spans="1:16" ht="30">
      <c r="A1699" s="14">
        <v>3519</v>
      </c>
      <c r="B1699" s="2" t="s">
        <v>6660</v>
      </c>
      <c r="C1699" s="1" t="s">
        <v>6661</v>
      </c>
      <c r="D1699" s="3" t="s">
        <v>449</v>
      </c>
      <c r="E1699" s="4">
        <v>41725</v>
      </c>
      <c r="F1699" s="3" t="s">
        <v>15</v>
      </c>
      <c r="G1699" s="4">
        <v>41725</v>
      </c>
      <c r="H1699" s="3" t="s">
        <v>6735</v>
      </c>
      <c r="I1699" s="2" t="s">
        <v>13</v>
      </c>
      <c r="J1699" s="2" t="s">
        <v>12</v>
      </c>
      <c r="K1699" s="2" t="s">
        <v>277</v>
      </c>
      <c r="L1699" s="19">
        <v>41731.409583333334</v>
      </c>
      <c r="M1699" s="2" t="s">
        <v>5154</v>
      </c>
      <c r="N1699" s="2"/>
      <c r="O1699" s="2"/>
      <c r="P1699" s="2"/>
    </row>
    <row r="1700" spans="1:16">
      <c r="A1700" s="14">
        <v>3518</v>
      </c>
      <c r="B1700" s="2" t="s">
        <v>6662</v>
      </c>
      <c r="C1700" s="1" t="s">
        <v>6663</v>
      </c>
      <c r="D1700" s="3" t="s">
        <v>3387</v>
      </c>
      <c r="E1700" s="4">
        <v>41725</v>
      </c>
      <c r="F1700" s="3" t="s">
        <v>15</v>
      </c>
      <c r="G1700" s="4">
        <v>41725</v>
      </c>
      <c r="H1700" s="3" t="s">
        <v>6735</v>
      </c>
      <c r="I1700" s="2" t="s">
        <v>13</v>
      </c>
      <c r="J1700" s="2" t="s">
        <v>12</v>
      </c>
      <c r="K1700" s="2" t="s">
        <v>277</v>
      </c>
      <c r="L1700" s="19">
        <v>41731.409618055557</v>
      </c>
      <c r="M1700" s="2" t="s">
        <v>5151</v>
      </c>
      <c r="N1700" s="2"/>
      <c r="O1700" s="2"/>
      <c r="P1700" s="2"/>
    </row>
    <row r="1701" spans="1:16" ht="120">
      <c r="A1701" s="14">
        <v>3517</v>
      </c>
      <c r="B1701" s="2" t="s">
        <v>6664</v>
      </c>
      <c r="C1701" s="1" t="s">
        <v>6665</v>
      </c>
      <c r="D1701" s="3" t="s">
        <v>196</v>
      </c>
      <c r="E1701" s="4">
        <v>41725</v>
      </c>
      <c r="F1701" s="3" t="s">
        <v>15</v>
      </c>
      <c r="G1701" s="4">
        <v>41732</v>
      </c>
      <c r="H1701" s="3" t="s">
        <v>56</v>
      </c>
      <c r="I1701" s="2" t="s">
        <v>13</v>
      </c>
      <c r="J1701" s="2" t="s">
        <v>12</v>
      </c>
      <c r="K1701" s="2" t="s">
        <v>277</v>
      </c>
      <c r="L1701" s="19">
        <v>41733.385717592595</v>
      </c>
      <c r="M1701" s="2" t="s">
        <v>5151</v>
      </c>
      <c r="N1701" s="2"/>
      <c r="O1701" s="2"/>
      <c r="P1701" s="2"/>
    </row>
    <row r="1702" spans="1:16" ht="45">
      <c r="A1702" s="14">
        <v>3516</v>
      </c>
      <c r="B1702" s="2" t="s">
        <v>6666</v>
      </c>
      <c r="C1702" s="1" t="s">
        <v>6667</v>
      </c>
      <c r="D1702" s="3" t="s">
        <v>277</v>
      </c>
      <c r="E1702" s="4">
        <v>41724</v>
      </c>
      <c r="F1702" s="3" t="s">
        <v>15</v>
      </c>
      <c r="G1702" s="4">
        <v>41724</v>
      </c>
      <c r="H1702" s="3" t="s">
        <v>6735</v>
      </c>
      <c r="I1702" s="2" t="s">
        <v>13</v>
      </c>
      <c r="J1702" s="2" t="s">
        <v>12</v>
      </c>
      <c r="K1702" s="2" t="s">
        <v>277</v>
      </c>
      <c r="L1702" s="19">
        <v>41731.40965277778</v>
      </c>
      <c r="M1702" s="2" t="s">
        <v>5151</v>
      </c>
      <c r="N1702" s="2"/>
      <c r="O1702" s="2"/>
      <c r="P1702" s="2"/>
    </row>
    <row r="1703" spans="1:16">
      <c r="A1703" s="14">
        <v>3515</v>
      </c>
      <c r="B1703" s="2" t="s">
        <v>6668</v>
      </c>
      <c r="C1703" s="1" t="s">
        <v>6669</v>
      </c>
      <c r="D1703" s="3" t="s">
        <v>810</v>
      </c>
      <c r="E1703" s="4">
        <v>41724</v>
      </c>
      <c r="F1703" s="3" t="s">
        <v>15</v>
      </c>
      <c r="G1703" s="4">
        <v>41724</v>
      </c>
      <c r="H1703" s="3" t="s">
        <v>6735</v>
      </c>
      <c r="I1703" s="2" t="s">
        <v>13</v>
      </c>
      <c r="J1703" s="2" t="s">
        <v>12</v>
      </c>
      <c r="K1703" s="2" t="s">
        <v>277</v>
      </c>
      <c r="L1703" s="19">
        <v>41731.40966435185</v>
      </c>
      <c r="M1703" s="2" t="s">
        <v>5151</v>
      </c>
      <c r="N1703" s="2"/>
      <c r="O1703" s="2"/>
      <c r="P1703" s="2"/>
    </row>
    <row r="1704" spans="1:16" ht="90">
      <c r="A1704" s="14">
        <v>3514</v>
      </c>
      <c r="B1704" s="2" t="s">
        <v>6670</v>
      </c>
      <c r="C1704" s="1" t="s">
        <v>6671</v>
      </c>
      <c r="D1704" s="3" t="s">
        <v>182</v>
      </c>
      <c r="E1704" s="4">
        <v>41724</v>
      </c>
      <c r="F1704" s="3" t="s">
        <v>15</v>
      </c>
      <c r="G1704" s="4">
        <v>41724</v>
      </c>
      <c r="H1704" s="3" t="s">
        <v>58</v>
      </c>
      <c r="I1704" s="2" t="s">
        <v>13</v>
      </c>
      <c r="J1704" s="2" t="s">
        <v>12</v>
      </c>
      <c r="K1704" s="2" t="s">
        <v>277</v>
      </c>
      <c r="L1704" s="19">
        <v>41730.571180555555</v>
      </c>
      <c r="M1704" s="2" t="s">
        <v>5154</v>
      </c>
      <c r="N1704" s="2"/>
      <c r="O1704" s="2"/>
      <c r="P1704" s="2"/>
    </row>
    <row r="1705" spans="1:16" ht="30">
      <c r="A1705" s="14">
        <v>3513</v>
      </c>
      <c r="B1705" s="2" t="s">
        <v>6672</v>
      </c>
      <c r="C1705" s="1" t="s">
        <v>6673</v>
      </c>
      <c r="D1705" s="3" t="s">
        <v>92</v>
      </c>
      <c r="E1705" s="4">
        <v>41724</v>
      </c>
      <c r="F1705" s="3" t="s">
        <v>15</v>
      </c>
      <c r="G1705" s="4">
        <v>41757</v>
      </c>
      <c r="H1705" s="3" t="s">
        <v>56</v>
      </c>
      <c r="I1705" s="2" t="s">
        <v>13</v>
      </c>
      <c r="J1705" s="2" t="s">
        <v>12</v>
      </c>
      <c r="K1705" s="2" t="s">
        <v>268</v>
      </c>
      <c r="L1705" s="19">
        <v>41757.429259259261</v>
      </c>
      <c r="M1705" s="2" t="s">
        <v>5154</v>
      </c>
      <c r="N1705" s="2"/>
      <c r="O1705" s="2"/>
      <c r="P1705" s="2" t="s">
        <v>5151</v>
      </c>
    </row>
    <row r="1706" spans="1:16">
      <c r="A1706" s="14">
        <v>3512</v>
      </c>
      <c r="B1706" s="2" t="s">
        <v>6674</v>
      </c>
      <c r="C1706" s="1" t="s">
        <v>6675</v>
      </c>
      <c r="D1706" s="3" t="s">
        <v>3006</v>
      </c>
      <c r="E1706" s="4">
        <v>41724</v>
      </c>
      <c r="F1706" s="3" t="s">
        <v>15</v>
      </c>
      <c r="G1706" s="4">
        <v>41724</v>
      </c>
      <c r="H1706" s="3" t="s">
        <v>6733</v>
      </c>
      <c r="I1706" s="2" t="s">
        <v>13</v>
      </c>
      <c r="J1706" s="2" t="s">
        <v>12</v>
      </c>
      <c r="K1706" s="2" t="s">
        <v>277</v>
      </c>
      <c r="L1706" s="19">
        <v>41731.410520833335</v>
      </c>
      <c r="M1706" s="2" t="s">
        <v>5154</v>
      </c>
      <c r="N1706" s="2"/>
      <c r="O1706" s="2"/>
      <c r="P1706" s="2"/>
    </row>
    <row r="1707" spans="1:16" ht="45">
      <c r="A1707" s="14">
        <v>3511</v>
      </c>
      <c r="B1707" s="2" t="s">
        <v>6676</v>
      </c>
      <c r="C1707" s="1" t="s">
        <v>6677</v>
      </c>
      <c r="D1707" s="3" t="s">
        <v>1060</v>
      </c>
      <c r="E1707" s="4">
        <v>41724</v>
      </c>
      <c r="F1707" s="3" t="s">
        <v>102</v>
      </c>
      <c r="G1707" s="4">
        <v>41724</v>
      </c>
      <c r="H1707" s="3" t="s">
        <v>56</v>
      </c>
      <c r="I1707" s="2" t="s">
        <v>13</v>
      </c>
      <c r="J1707" s="2" t="s">
        <v>12</v>
      </c>
      <c r="K1707" s="2" t="s">
        <v>277</v>
      </c>
      <c r="L1707" s="19">
        <v>41724.42087962963</v>
      </c>
      <c r="M1707" s="2" t="s">
        <v>5154</v>
      </c>
      <c r="N1707" s="2"/>
      <c r="O1707" s="2"/>
      <c r="P1707" s="2"/>
    </row>
    <row r="1708" spans="1:16" ht="90">
      <c r="A1708" s="14">
        <v>3510</v>
      </c>
      <c r="B1708" s="2" t="s">
        <v>5095</v>
      </c>
      <c r="C1708" s="1" t="s">
        <v>6678</v>
      </c>
      <c r="D1708" s="3" t="s">
        <v>5096</v>
      </c>
      <c r="E1708" s="4">
        <v>41724</v>
      </c>
      <c r="F1708" s="3" t="s">
        <v>15</v>
      </c>
      <c r="G1708" s="4">
        <v>41724</v>
      </c>
      <c r="H1708" s="3" t="s">
        <v>6735</v>
      </c>
      <c r="I1708" s="2" t="s">
        <v>13</v>
      </c>
      <c r="J1708" s="2" t="s">
        <v>12</v>
      </c>
      <c r="K1708" s="2" t="s">
        <v>277</v>
      </c>
      <c r="L1708" s="19">
        <v>41731.409687500003</v>
      </c>
      <c r="M1708" s="2" t="s">
        <v>5154</v>
      </c>
      <c r="N1708" s="2"/>
      <c r="O1708" s="2"/>
      <c r="P1708" s="2"/>
    </row>
    <row r="1709" spans="1:16" ht="30">
      <c r="A1709" s="14">
        <v>3509</v>
      </c>
      <c r="B1709" s="2" t="s">
        <v>6679</v>
      </c>
      <c r="C1709" s="1" t="s">
        <v>6680</v>
      </c>
      <c r="D1709" s="3" t="s">
        <v>182</v>
      </c>
      <c r="E1709" s="4">
        <v>41724</v>
      </c>
      <c r="F1709" s="3" t="s">
        <v>15</v>
      </c>
      <c r="G1709" s="4">
        <v>41724</v>
      </c>
      <c r="H1709" s="3" t="s">
        <v>29</v>
      </c>
      <c r="I1709" s="2" t="s">
        <v>13</v>
      </c>
      <c r="J1709" s="2" t="s">
        <v>12</v>
      </c>
      <c r="K1709" s="2" t="s">
        <v>277</v>
      </c>
      <c r="L1709" s="19">
        <v>41724.419108796297</v>
      </c>
      <c r="M1709" s="2" t="s">
        <v>5154</v>
      </c>
      <c r="N1709" s="2"/>
      <c r="O1709" s="2"/>
      <c r="P1709" s="2"/>
    </row>
    <row r="1710" spans="1:16">
      <c r="A1710" s="14">
        <v>3508</v>
      </c>
      <c r="B1710" s="2" t="s">
        <v>6681</v>
      </c>
      <c r="C1710" s="1" t="s">
        <v>6682</v>
      </c>
      <c r="D1710" s="3" t="s">
        <v>411</v>
      </c>
      <c r="E1710" s="4">
        <v>41724</v>
      </c>
      <c r="F1710" s="3" t="s">
        <v>15</v>
      </c>
      <c r="G1710" s="4">
        <v>41724</v>
      </c>
      <c r="H1710" s="3" t="s">
        <v>6735</v>
      </c>
      <c r="I1710" s="2" t="s">
        <v>13</v>
      </c>
      <c r="J1710" s="2" t="s">
        <v>12</v>
      </c>
      <c r="K1710" s="2" t="s">
        <v>277</v>
      </c>
      <c r="L1710" s="19">
        <v>41731.409733796296</v>
      </c>
      <c r="M1710" s="2" t="s">
        <v>5154</v>
      </c>
      <c r="N1710" s="2"/>
      <c r="O1710" s="2"/>
      <c r="P1710" s="2"/>
    </row>
    <row r="1711" spans="1:16">
      <c r="A1711" s="14">
        <v>3507</v>
      </c>
      <c r="B1711" s="2" t="s">
        <v>6683</v>
      </c>
      <c r="C1711" s="1" t="s">
        <v>6684</v>
      </c>
      <c r="D1711" s="3" t="s">
        <v>26</v>
      </c>
      <c r="E1711" s="4">
        <v>41724</v>
      </c>
      <c r="F1711" s="3" t="s">
        <v>15</v>
      </c>
      <c r="G1711" s="4">
        <v>41731</v>
      </c>
      <c r="H1711" s="3" t="s">
        <v>56</v>
      </c>
      <c r="I1711" s="2" t="s">
        <v>13</v>
      </c>
      <c r="J1711" s="2" t="s">
        <v>12</v>
      </c>
      <c r="K1711" s="2" t="s">
        <v>277</v>
      </c>
      <c r="L1711" s="19">
        <v>41731.364953703705</v>
      </c>
      <c r="M1711" s="2" t="s">
        <v>5154</v>
      </c>
      <c r="N1711" s="2"/>
      <c r="O1711" s="2"/>
      <c r="P1711" s="2"/>
    </row>
    <row r="1712" spans="1:16" ht="150">
      <c r="A1712" s="14">
        <v>3506</v>
      </c>
      <c r="B1712" s="2" t="s">
        <v>6523</v>
      </c>
      <c r="C1712" s="1" t="s">
        <v>6685</v>
      </c>
      <c r="D1712" s="3" t="s">
        <v>73</v>
      </c>
      <c r="E1712" s="4">
        <v>41723</v>
      </c>
      <c r="F1712" s="3" t="s">
        <v>15</v>
      </c>
      <c r="G1712" s="4">
        <v>41723</v>
      </c>
      <c r="H1712" s="3" t="s">
        <v>42</v>
      </c>
      <c r="I1712" s="2" t="s">
        <v>13</v>
      </c>
      <c r="J1712" s="2" t="s">
        <v>12</v>
      </c>
      <c r="K1712" s="2" t="s">
        <v>277</v>
      </c>
      <c r="L1712" s="19">
        <v>41731.410034722219</v>
      </c>
      <c r="M1712" s="2" t="s">
        <v>5151</v>
      </c>
      <c r="N1712" s="2"/>
      <c r="O1712" s="2"/>
      <c r="P1712" s="2"/>
    </row>
    <row r="1713" spans="1:16" ht="30">
      <c r="A1713" s="14">
        <v>3505</v>
      </c>
      <c r="B1713" s="2" t="s">
        <v>6450</v>
      </c>
      <c r="C1713" s="1" t="s">
        <v>6451</v>
      </c>
      <c r="D1713" s="3" t="s">
        <v>1007</v>
      </c>
      <c r="E1713" s="4">
        <v>41723</v>
      </c>
      <c r="F1713" s="3" t="s">
        <v>15</v>
      </c>
      <c r="G1713" s="4">
        <v>41723</v>
      </c>
      <c r="H1713" s="3" t="s">
        <v>6733</v>
      </c>
      <c r="I1713" s="2" t="s">
        <v>13</v>
      </c>
      <c r="J1713" s="2" t="s">
        <v>12</v>
      </c>
      <c r="K1713" s="2" t="s">
        <v>277</v>
      </c>
      <c r="L1713" s="19">
        <v>41731.410671296297</v>
      </c>
      <c r="M1713" s="2" t="s">
        <v>5151</v>
      </c>
      <c r="N1713" s="2"/>
      <c r="O1713" s="2"/>
      <c r="P1713" s="2"/>
    </row>
    <row r="1714" spans="1:16" ht="75">
      <c r="A1714" s="14">
        <v>3504</v>
      </c>
      <c r="B1714" s="2" t="s">
        <v>6452</v>
      </c>
      <c r="C1714" s="1" t="s">
        <v>6453</v>
      </c>
      <c r="D1714" s="3" t="s">
        <v>377</v>
      </c>
      <c r="E1714" s="4">
        <v>41723</v>
      </c>
      <c r="F1714" s="3" t="s">
        <v>15</v>
      </c>
      <c r="G1714" s="4">
        <v>41723</v>
      </c>
      <c r="H1714" s="3" t="s">
        <v>45</v>
      </c>
      <c r="I1714" s="2" t="s">
        <v>13</v>
      </c>
      <c r="J1714" s="2" t="s">
        <v>12</v>
      </c>
      <c r="K1714" s="2" t="s">
        <v>277</v>
      </c>
      <c r="L1714" s="19">
        <v>41729.440069444441</v>
      </c>
      <c r="M1714" s="2" t="s">
        <v>5151</v>
      </c>
      <c r="N1714" s="2"/>
      <c r="O1714" s="2"/>
      <c r="P1714" s="2"/>
    </row>
    <row r="1715" spans="1:16" ht="180">
      <c r="A1715" s="14">
        <v>3503</v>
      </c>
      <c r="B1715" s="2" t="s">
        <v>6454</v>
      </c>
      <c r="C1715" s="1" t="s">
        <v>6456</v>
      </c>
      <c r="D1715" s="3" t="s">
        <v>6455</v>
      </c>
      <c r="E1715" s="4">
        <v>41723</v>
      </c>
      <c r="F1715" s="3" t="s">
        <v>15</v>
      </c>
      <c r="G1715" s="4">
        <v>41729</v>
      </c>
      <c r="H1715" s="3" t="s">
        <v>69</v>
      </c>
      <c r="I1715" s="2" t="s">
        <v>13</v>
      </c>
      <c r="J1715" s="2" t="s">
        <v>12</v>
      </c>
      <c r="K1715" s="2" t="s">
        <v>277</v>
      </c>
      <c r="L1715" s="19">
        <v>41731.37159722222</v>
      </c>
      <c r="M1715" s="2" t="s">
        <v>5151</v>
      </c>
      <c r="N1715" s="2"/>
      <c r="O1715" s="2"/>
      <c r="P1715" s="2"/>
    </row>
    <row r="1716" spans="1:16">
      <c r="A1716" s="14">
        <v>3502</v>
      </c>
      <c r="B1716" s="2" t="s">
        <v>6457</v>
      </c>
      <c r="C1716" s="1" t="s">
        <v>6458</v>
      </c>
      <c r="D1716" s="3" t="s">
        <v>561</v>
      </c>
      <c r="E1716" s="4">
        <v>41723</v>
      </c>
      <c r="F1716" s="3" t="s">
        <v>15</v>
      </c>
      <c r="G1716" s="4">
        <v>41723</v>
      </c>
      <c r="H1716" s="3" t="s">
        <v>6733</v>
      </c>
      <c r="I1716" s="2" t="s">
        <v>13</v>
      </c>
      <c r="J1716" s="2" t="s">
        <v>12</v>
      </c>
      <c r="K1716" s="2" t="s">
        <v>277</v>
      </c>
      <c r="L1716" s="19">
        <v>41731.41070601852</v>
      </c>
      <c r="M1716" s="2" t="s">
        <v>5154</v>
      </c>
      <c r="N1716" s="2"/>
      <c r="O1716" s="2"/>
      <c r="P1716" s="2"/>
    </row>
    <row r="1717" spans="1:16" ht="105">
      <c r="A1717" s="14">
        <v>3501</v>
      </c>
      <c r="B1717" s="2" t="s">
        <v>6459</v>
      </c>
      <c r="C1717" s="1" t="s">
        <v>6460</v>
      </c>
      <c r="D1717" s="3" t="s">
        <v>2138</v>
      </c>
      <c r="E1717" s="4">
        <v>41723</v>
      </c>
      <c r="F1717" s="3" t="s">
        <v>15</v>
      </c>
      <c r="G1717" s="4">
        <v>41723</v>
      </c>
      <c r="H1717" s="3" t="s">
        <v>56</v>
      </c>
      <c r="I1717" s="2" t="s">
        <v>13</v>
      </c>
      <c r="J1717" s="2" t="s">
        <v>12</v>
      </c>
      <c r="K1717" s="2" t="s">
        <v>277</v>
      </c>
      <c r="L1717" s="19">
        <v>41723.561249999999</v>
      </c>
      <c r="M1717" s="2" t="s">
        <v>5154</v>
      </c>
      <c r="N1717" s="2"/>
      <c r="O1717" s="2"/>
      <c r="P1717" s="2"/>
    </row>
    <row r="1718" spans="1:16" ht="30">
      <c r="A1718" s="14">
        <v>3500</v>
      </c>
      <c r="B1718" s="2" t="s">
        <v>6461</v>
      </c>
      <c r="C1718" s="1" t="s">
        <v>6462</v>
      </c>
      <c r="D1718" s="3" t="s">
        <v>196</v>
      </c>
      <c r="E1718" s="4">
        <v>41723</v>
      </c>
      <c r="F1718" s="3" t="s">
        <v>15</v>
      </c>
      <c r="G1718" s="4">
        <v>41723</v>
      </c>
      <c r="H1718" s="3" t="s">
        <v>42</v>
      </c>
      <c r="I1718" s="2" t="s">
        <v>13</v>
      </c>
      <c r="J1718" s="2" t="s">
        <v>12</v>
      </c>
      <c r="K1718" s="2" t="s">
        <v>277</v>
      </c>
      <c r="L1718" s="19">
        <v>41723.349791666667</v>
      </c>
      <c r="M1718" s="2" t="s">
        <v>5151</v>
      </c>
      <c r="N1718" s="2"/>
      <c r="O1718" s="2"/>
      <c r="P1718" s="2"/>
    </row>
    <row r="1719" spans="1:16" ht="30">
      <c r="A1719" s="14">
        <v>3499</v>
      </c>
      <c r="B1719" s="2" t="s">
        <v>6463</v>
      </c>
      <c r="C1719" s="1" t="s">
        <v>6464</v>
      </c>
      <c r="D1719" s="3" t="s">
        <v>107</v>
      </c>
      <c r="E1719" s="4">
        <v>41723</v>
      </c>
      <c r="F1719" s="3" t="s">
        <v>15</v>
      </c>
      <c r="G1719" s="4">
        <v>41723</v>
      </c>
      <c r="H1719" s="3" t="s">
        <v>40</v>
      </c>
      <c r="I1719" s="2" t="s">
        <v>13</v>
      </c>
      <c r="J1719" s="2" t="s">
        <v>12</v>
      </c>
      <c r="K1719" s="2" t="s">
        <v>277</v>
      </c>
      <c r="L1719" s="19">
        <v>41723.385069444441</v>
      </c>
      <c r="M1719" s="2" t="s">
        <v>5154</v>
      </c>
      <c r="N1719" s="2"/>
      <c r="O1719" s="2"/>
      <c r="P1719" s="2"/>
    </row>
    <row r="1720" spans="1:16" ht="105">
      <c r="A1720" s="14">
        <v>3498</v>
      </c>
      <c r="B1720" s="2" t="s">
        <v>6465</v>
      </c>
      <c r="C1720" s="1" t="s">
        <v>6466</v>
      </c>
      <c r="D1720" s="3" t="s">
        <v>2031</v>
      </c>
      <c r="E1720" s="4">
        <v>41722</v>
      </c>
      <c r="F1720" s="3" t="s">
        <v>15</v>
      </c>
      <c r="G1720" s="4">
        <v>41723</v>
      </c>
      <c r="H1720" s="3" t="s">
        <v>40</v>
      </c>
      <c r="I1720" s="2" t="s">
        <v>13</v>
      </c>
      <c r="J1720" s="2" t="s">
        <v>12</v>
      </c>
      <c r="K1720" s="2" t="s">
        <v>277</v>
      </c>
      <c r="L1720" s="19">
        <v>41724.57953703704</v>
      </c>
      <c r="M1720" s="2" t="s">
        <v>5154</v>
      </c>
      <c r="N1720" s="2"/>
      <c r="O1720" s="2"/>
      <c r="P1720" s="2"/>
    </row>
    <row r="1721" spans="1:16" ht="90">
      <c r="A1721" s="14">
        <v>3497</v>
      </c>
      <c r="B1721" s="2" t="s">
        <v>6467</v>
      </c>
      <c r="C1721" s="1" t="s">
        <v>6468</v>
      </c>
      <c r="D1721" s="3" t="s">
        <v>3006</v>
      </c>
      <c r="E1721" s="4">
        <v>41722</v>
      </c>
      <c r="F1721" s="3" t="s">
        <v>15</v>
      </c>
      <c r="G1721" s="4">
        <v>41722</v>
      </c>
      <c r="H1721" s="3" t="s">
        <v>43</v>
      </c>
      <c r="I1721" s="2" t="s">
        <v>13</v>
      </c>
      <c r="J1721" s="2" t="s">
        <v>12</v>
      </c>
      <c r="K1721" s="2" t="s">
        <v>277</v>
      </c>
      <c r="L1721" s="19">
        <v>41722.661747685182</v>
      </c>
      <c r="M1721" s="2" t="s">
        <v>5151</v>
      </c>
      <c r="N1721" s="2"/>
      <c r="O1721" s="2"/>
      <c r="P1721" s="2"/>
    </row>
    <row r="1722" spans="1:16" ht="30">
      <c r="A1722" s="14">
        <v>3496</v>
      </c>
      <c r="B1722" s="2" t="s">
        <v>6469</v>
      </c>
      <c r="C1722" s="1" t="s">
        <v>6470</v>
      </c>
      <c r="D1722" s="3" t="s">
        <v>3420</v>
      </c>
      <c r="E1722" s="4">
        <v>41722</v>
      </c>
      <c r="F1722" s="3" t="s">
        <v>15</v>
      </c>
      <c r="G1722" s="4">
        <v>41722</v>
      </c>
      <c r="H1722" s="3" t="s">
        <v>58</v>
      </c>
      <c r="I1722" s="2" t="s">
        <v>13</v>
      </c>
      <c r="J1722" s="2" t="s">
        <v>12</v>
      </c>
      <c r="K1722" s="2" t="s">
        <v>277</v>
      </c>
      <c r="L1722" s="19">
        <v>41722.501736111109</v>
      </c>
      <c r="M1722" s="2" t="s">
        <v>5151</v>
      </c>
      <c r="N1722" s="2"/>
      <c r="O1722" s="2"/>
      <c r="P1722" s="2"/>
    </row>
    <row r="1723" spans="1:16" ht="30">
      <c r="A1723" s="14">
        <v>3495</v>
      </c>
      <c r="B1723" s="2" t="s">
        <v>6471</v>
      </c>
      <c r="C1723" s="1" t="s">
        <v>6472</v>
      </c>
      <c r="D1723" s="3" t="s">
        <v>1557</v>
      </c>
      <c r="E1723" s="4">
        <v>41722</v>
      </c>
      <c r="F1723" s="3" t="s">
        <v>15</v>
      </c>
      <c r="G1723" s="4">
        <v>41722</v>
      </c>
      <c r="H1723" s="3" t="s">
        <v>48</v>
      </c>
      <c r="I1723" s="2" t="s">
        <v>13</v>
      </c>
      <c r="J1723" s="2" t="s">
        <v>12</v>
      </c>
      <c r="K1723" s="2" t="s">
        <v>277</v>
      </c>
      <c r="L1723" s="19">
        <v>41729.439768518518</v>
      </c>
      <c r="M1723" s="2" t="s">
        <v>5154</v>
      </c>
      <c r="N1723" s="2"/>
      <c r="O1723" s="2"/>
      <c r="P1723" s="2"/>
    </row>
    <row r="1724" spans="1:16" ht="30">
      <c r="A1724" s="14">
        <v>3494</v>
      </c>
      <c r="B1724" s="2" t="s">
        <v>6473</v>
      </c>
      <c r="C1724" s="1" t="s">
        <v>6474</v>
      </c>
      <c r="D1724" s="3" t="s">
        <v>84</v>
      </c>
      <c r="E1724" s="4">
        <v>41722</v>
      </c>
      <c r="F1724" s="3" t="s">
        <v>15</v>
      </c>
      <c r="G1724" s="4">
        <v>41722</v>
      </c>
      <c r="H1724" s="3" t="s">
        <v>58</v>
      </c>
      <c r="I1724" s="2" t="s">
        <v>13</v>
      </c>
      <c r="J1724" s="2" t="s">
        <v>12</v>
      </c>
      <c r="K1724" s="2" t="s">
        <v>277</v>
      </c>
      <c r="L1724" s="19">
        <v>41723.3515162037</v>
      </c>
      <c r="M1724" s="2" t="s">
        <v>5154</v>
      </c>
      <c r="N1724" s="2"/>
      <c r="O1724" s="2"/>
      <c r="P1724" s="2"/>
    </row>
    <row r="1725" spans="1:16" ht="75">
      <c r="A1725" s="14">
        <v>3493</v>
      </c>
      <c r="B1725" s="2" t="s">
        <v>6475</v>
      </c>
      <c r="C1725" s="1" t="s">
        <v>6476</v>
      </c>
      <c r="D1725" s="3" t="s">
        <v>291</v>
      </c>
      <c r="E1725" s="4">
        <v>41722</v>
      </c>
      <c r="F1725" s="3" t="s">
        <v>15</v>
      </c>
      <c r="G1725" s="4">
        <v>41722</v>
      </c>
      <c r="H1725" s="3" t="s">
        <v>45</v>
      </c>
      <c r="I1725" s="2" t="s">
        <v>13</v>
      </c>
      <c r="J1725" s="2" t="s">
        <v>12</v>
      </c>
      <c r="K1725" s="2" t="s">
        <v>277</v>
      </c>
      <c r="L1725" s="19">
        <v>41737.403310185182</v>
      </c>
      <c r="M1725" s="2" t="s">
        <v>5154</v>
      </c>
      <c r="N1725" s="2"/>
      <c r="O1725" s="2"/>
      <c r="P1725" s="2"/>
    </row>
    <row r="1726" spans="1:16">
      <c r="A1726" s="14">
        <v>3492</v>
      </c>
      <c r="B1726" s="2" t="s">
        <v>6477</v>
      </c>
      <c r="C1726" s="1" t="s">
        <v>6477</v>
      </c>
      <c r="D1726" s="3" t="s">
        <v>215</v>
      </c>
      <c r="E1726" s="4">
        <v>41722</v>
      </c>
      <c r="F1726" s="3" t="s">
        <v>15</v>
      </c>
      <c r="G1726" s="4">
        <v>41722</v>
      </c>
      <c r="H1726" s="3" t="s">
        <v>6735</v>
      </c>
      <c r="I1726" s="2" t="s">
        <v>13</v>
      </c>
      <c r="J1726" s="2" t="s">
        <v>12</v>
      </c>
      <c r="K1726" s="2" t="s">
        <v>277</v>
      </c>
      <c r="L1726" s="19">
        <v>41731.410057870373</v>
      </c>
      <c r="M1726" s="2" t="s">
        <v>5154</v>
      </c>
      <c r="N1726" s="2"/>
      <c r="O1726" s="2"/>
      <c r="P1726" s="2"/>
    </row>
    <row r="1727" spans="1:16">
      <c r="A1727" s="14">
        <v>3491</v>
      </c>
      <c r="B1727" s="2" t="s">
        <v>6478</v>
      </c>
      <c r="C1727" s="1" t="s">
        <v>6478</v>
      </c>
      <c r="D1727" s="3" t="s">
        <v>1516</v>
      </c>
      <c r="E1727" s="4">
        <v>41722</v>
      </c>
      <c r="F1727" s="3" t="s">
        <v>15</v>
      </c>
      <c r="G1727" s="4">
        <v>41722</v>
      </c>
      <c r="H1727" s="3" t="s">
        <v>48</v>
      </c>
      <c r="I1727" s="2" t="s">
        <v>13</v>
      </c>
      <c r="J1727" s="2" t="s">
        <v>12</v>
      </c>
      <c r="K1727" s="2" t="s">
        <v>277</v>
      </c>
      <c r="L1727" s="19">
        <v>41722.383136574077</v>
      </c>
      <c r="M1727" s="2" t="s">
        <v>5151</v>
      </c>
      <c r="N1727" s="2"/>
      <c r="O1727" s="2"/>
      <c r="P1727" s="2"/>
    </row>
    <row r="1728" spans="1:16" ht="135">
      <c r="A1728" s="14">
        <v>3490</v>
      </c>
      <c r="B1728" s="2" t="s">
        <v>5100</v>
      </c>
      <c r="C1728" s="1" t="s">
        <v>6479</v>
      </c>
      <c r="D1728" s="3" t="s">
        <v>1347</v>
      </c>
      <c r="E1728" s="4">
        <v>41722</v>
      </c>
      <c r="F1728" s="3" t="s">
        <v>15</v>
      </c>
      <c r="G1728" s="4">
        <v>41724</v>
      </c>
      <c r="H1728" s="3" t="s">
        <v>56</v>
      </c>
      <c r="I1728" s="2" t="s">
        <v>13</v>
      </c>
      <c r="J1728" s="2" t="s">
        <v>12</v>
      </c>
      <c r="K1728" s="2" t="s">
        <v>277</v>
      </c>
      <c r="L1728" s="19">
        <v>41724.58221064815</v>
      </c>
      <c r="M1728" s="2" t="s">
        <v>5154</v>
      </c>
      <c r="N1728" s="2"/>
      <c r="O1728" s="2"/>
      <c r="P1728" s="2"/>
    </row>
    <row r="1729" spans="1:16" ht="90">
      <c r="A1729" s="14">
        <v>3489</v>
      </c>
      <c r="B1729" s="2" t="s">
        <v>6480</v>
      </c>
      <c r="C1729" s="1" t="s">
        <v>6481</v>
      </c>
      <c r="D1729" s="3" t="s">
        <v>992</v>
      </c>
      <c r="E1729" s="4">
        <v>41722</v>
      </c>
      <c r="F1729" s="3" t="s">
        <v>15</v>
      </c>
      <c r="G1729" s="4">
        <v>41722</v>
      </c>
      <c r="H1729" s="3" t="s">
        <v>46</v>
      </c>
      <c r="I1729" s="2" t="s">
        <v>13</v>
      </c>
      <c r="J1729" s="2" t="s">
        <v>12</v>
      </c>
      <c r="K1729" s="2" t="s">
        <v>277</v>
      </c>
      <c r="L1729" s="19">
        <v>41722.634918981479</v>
      </c>
      <c r="M1729" s="2" t="s">
        <v>5154</v>
      </c>
      <c r="N1729" s="2"/>
      <c r="O1729" s="2"/>
      <c r="P1729" s="2"/>
    </row>
    <row r="1730" spans="1:16" ht="30">
      <c r="A1730" s="14">
        <v>3488</v>
      </c>
      <c r="B1730" s="2" t="s">
        <v>6482</v>
      </c>
      <c r="C1730" s="1" t="s">
        <v>6483</v>
      </c>
      <c r="D1730" s="3" t="s">
        <v>796</v>
      </c>
      <c r="E1730" s="4">
        <v>41719</v>
      </c>
      <c r="F1730" s="3" t="s">
        <v>15</v>
      </c>
      <c r="G1730" s="4">
        <v>41723</v>
      </c>
      <c r="H1730" s="3" t="s">
        <v>56</v>
      </c>
      <c r="I1730" s="2" t="s">
        <v>13</v>
      </c>
      <c r="J1730" s="2" t="s">
        <v>12</v>
      </c>
      <c r="K1730" s="2" t="s">
        <v>268</v>
      </c>
      <c r="L1730" s="19">
        <v>41744.332777777781</v>
      </c>
      <c r="M1730" s="2" t="s">
        <v>5151</v>
      </c>
      <c r="N1730" s="2"/>
      <c r="O1730" s="2"/>
      <c r="P1730" s="2" t="s">
        <v>5151</v>
      </c>
    </row>
    <row r="1731" spans="1:16" ht="30">
      <c r="A1731" s="14">
        <v>3487</v>
      </c>
      <c r="B1731" s="2" t="s">
        <v>6484</v>
      </c>
      <c r="C1731" s="1" t="s">
        <v>6485</v>
      </c>
      <c r="D1731" s="3" t="s">
        <v>26</v>
      </c>
      <c r="E1731" s="4">
        <v>41717</v>
      </c>
      <c r="F1731" s="3" t="s">
        <v>15</v>
      </c>
      <c r="G1731" s="4">
        <v>41723</v>
      </c>
      <c r="H1731" s="3" t="s">
        <v>56</v>
      </c>
      <c r="I1731" s="2" t="s">
        <v>13</v>
      </c>
      <c r="J1731" s="2" t="s">
        <v>12</v>
      </c>
      <c r="K1731" s="2" t="s">
        <v>277</v>
      </c>
      <c r="L1731" s="19">
        <v>41723.55741898148</v>
      </c>
      <c r="M1731" s="2" t="s">
        <v>5151</v>
      </c>
      <c r="N1731" s="2"/>
      <c r="O1731" s="2"/>
      <c r="P1731" s="2"/>
    </row>
    <row r="1732" spans="1:16" ht="60">
      <c r="A1732" s="14">
        <v>3486</v>
      </c>
      <c r="B1732" s="2" t="s">
        <v>6486</v>
      </c>
      <c r="C1732" s="1" t="s">
        <v>6487</v>
      </c>
      <c r="D1732" s="3" t="s">
        <v>1054</v>
      </c>
      <c r="E1732" s="4">
        <v>41717</v>
      </c>
      <c r="F1732" s="3" t="s">
        <v>15</v>
      </c>
      <c r="G1732" s="4">
        <v>41719</v>
      </c>
      <c r="H1732" s="3" t="s">
        <v>56</v>
      </c>
      <c r="I1732" s="2" t="s">
        <v>13</v>
      </c>
      <c r="J1732" s="2" t="s">
        <v>12</v>
      </c>
      <c r="K1732" s="2" t="s">
        <v>268</v>
      </c>
      <c r="L1732" s="19">
        <v>41739.317928240744</v>
      </c>
      <c r="M1732" s="2" t="s">
        <v>5154</v>
      </c>
      <c r="N1732" s="2"/>
      <c r="O1732" s="2"/>
      <c r="P1732" s="2" t="s">
        <v>5151</v>
      </c>
    </row>
    <row r="1733" spans="1:16" ht="240">
      <c r="A1733" s="14">
        <v>3485</v>
      </c>
      <c r="B1733" s="2" t="s">
        <v>6488</v>
      </c>
      <c r="C1733" s="1" t="s">
        <v>6489</v>
      </c>
      <c r="D1733" s="3" t="s">
        <v>192</v>
      </c>
      <c r="E1733" s="4">
        <v>41719</v>
      </c>
      <c r="F1733" s="3" t="s">
        <v>15</v>
      </c>
      <c r="G1733" s="4">
        <v>41719</v>
      </c>
      <c r="H1733" s="3" t="s">
        <v>40</v>
      </c>
      <c r="I1733" s="2" t="s">
        <v>13</v>
      </c>
      <c r="J1733" s="2" t="s">
        <v>12</v>
      </c>
      <c r="K1733" s="2" t="s">
        <v>277</v>
      </c>
      <c r="L1733" s="19">
        <v>41722.649768518517</v>
      </c>
      <c r="M1733" s="2" t="s">
        <v>5151</v>
      </c>
      <c r="N1733" s="2"/>
      <c r="O1733" s="2"/>
      <c r="P1733" s="2"/>
    </row>
    <row r="1734" spans="1:16" ht="30">
      <c r="A1734" s="14">
        <v>3484</v>
      </c>
      <c r="B1734" s="2" t="s">
        <v>6490</v>
      </c>
      <c r="C1734" s="1" t="s">
        <v>6491</v>
      </c>
      <c r="D1734" s="3" t="s">
        <v>24</v>
      </c>
      <c r="E1734" s="4">
        <v>41719</v>
      </c>
      <c r="F1734" s="3" t="s">
        <v>15</v>
      </c>
      <c r="G1734" s="4">
        <v>41719</v>
      </c>
      <c r="H1734" s="3" t="s">
        <v>48</v>
      </c>
      <c r="I1734" s="2" t="s">
        <v>13</v>
      </c>
      <c r="J1734" s="2" t="s">
        <v>12</v>
      </c>
      <c r="K1734" s="2" t="s">
        <v>268</v>
      </c>
      <c r="L1734" s="19">
        <v>41744.333090277774</v>
      </c>
      <c r="M1734" s="2" t="s">
        <v>5151</v>
      </c>
      <c r="N1734" s="2"/>
      <c r="O1734" s="2"/>
      <c r="P1734" s="2" t="s">
        <v>5151</v>
      </c>
    </row>
    <row r="1735" spans="1:16" ht="45">
      <c r="A1735" s="14">
        <v>3483</v>
      </c>
      <c r="B1735" s="2" t="s">
        <v>6492</v>
      </c>
      <c r="C1735" s="1" t="s">
        <v>6494</v>
      </c>
      <c r="D1735" s="3" t="s">
        <v>6493</v>
      </c>
      <c r="E1735" s="4">
        <v>41718</v>
      </c>
      <c r="F1735" s="3" t="s">
        <v>15</v>
      </c>
      <c r="G1735" s="4">
        <v>41719</v>
      </c>
      <c r="H1735" s="3" t="s">
        <v>29</v>
      </c>
      <c r="I1735" s="2" t="s">
        <v>13</v>
      </c>
      <c r="J1735" s="2" t="s">
        <v>12</v>
      </c>
      <c r="K1735" s="2" t="s">
        <v>268</v>
      </c>
      <c r="L1735" s="19">
        <v>41744.335347222222</v>
      </c>
      <c r="M1735" s="2" t="s">
        <v>5151</v>
      </c>
      <c r="N1735" s="2"/>
      <c r="O1735" s="2"/>
      <c r="P1735" s="2" t="s">
        <v>5151</v>
      </c>
    </row>
    <row r="1736" spans="1:16" ht="75">
      <c r="A1736" s="14">
        <v>3482</v>
      </c>
      <c r="B1736" s="2" t="s">
        <v>6495</v>
      </c>
      <c r="C1736" s="1" t="s">
        <v>6496</v>
      </c>
      <c r="D1736" s="3" t="s">
        <v>625</v>
      </c>
      <c r="E1736" s="4">
        <v>41719</v>
      </c>
      <c r="F1736" s="3" t="s">
        <v>15</v>
      </c>
      <c r="G1736" s="4">
        <v>41719</v>
      </c>
      <c r="H1736" s="3" t="s">
        <v>16</v>
      </c>
      <c r="I1736" s="2" t="s">
        <v>13</v>
      </c>
      <c r="J1736" s="2" t="s">
        <v>12</v>
      </c>
      <c r="K1736" s="2" t="s">
        <v>268</v>
      </c>
      <c r="L1736" s="19">
        <v>41719.765543981484</v>
      </c>
      <c r="M1736" s="2" t="s">
        <v>5151</v>
      </c>
      <c r="N1736" s="2"/>
      <c r="O1736" s="2"/>
      <c r="P1736" s="2"/>
    </row>
    <row r="1737" spans="1:16" ht="45">
      <c r="A1737" s="14">
        <v>3481</v>
      </c>
      <c r="B1737" s="2" t="s">
        <v>6497</v>
      </c>
      <c r="C1737" s="1" t="s">
        <v>6498</v>
      </c>
      <c r="D1737" s="3" t="s">
        <v>192</v>
      </c>
      <c r="E1737" s="4">
        <v>41719</v>
      </c>
      <c r="F1737" s="3" t="s">
        <v>15</v>
      </c>
      <c r="G1737" s="4">
        <v>41719</v>
      </c>
      <c r="H1737" s="3" t="s">
        <v>42</v>
      </c>
      <c r="I1737" s="2" t="s">
        <v>13</v>
      </c>
      <c r="J1737" s="2" t="s">
        <v>12</v>
      </c>
      <c r="K1737" s="2" t="s">
        <v>268</v>
      </c>
      <c r="L1737" s="19">
        <v>41719.764849537038</v>
      </c>
      <c r="M1737" s="2" t="s">
        <v>5151</v>
      </c>
      <c r="N1737" s="2"/>
      <c r="O1737" s="2"/>
      <c r="P1737" s="2"/>
    </row>
    <row r="1738" spans="1:16" ht="30">
      <c r="A1738" s="14">
        <v>3480</v>
      </c>
      <c r="B1738" s="2" t="s">
        <v>6499</v>
      </c>
      <c r="C1738" s="1" t="s">
        <v>6500</v>
      </c>
      <c r="D1738" s="3" t="s">
        <v>4783</v>
      </c>
      <c r="E1738" s="4">
        <v>41719</v>
      </c>
      <c r="F1738" s="3" t="s">
        <v>15</v>
      </c>
      <c r="G1738" s="4">
        <v>41719</v>
      </c>
      <c r="H1738" s="3" t="s">
        <v>6733</v>
      </c>
      <c r="I1738" s="2" t="s">
        <v>13</v>
      </c>
      <c r="J1738" s="2" t="s">
        <v>12</v>
      </c>
      <c r="K1738" s="2" t="s">
        <v>277</v>
      </c>
      <c r="L1738" s="19">
        <v>41731.410763888889</v>
      </c>
      <c r="M1738" s="2" t="s">
        <v>5154</v>
      </c>
      <c r="N1738" s="2"/>
      <c r="O1738" s="2"/>
      <c r="P1738" s="2"/>
    </row>
    <row r="1739" spans="1:16" ht="45">
      <c r="A1739" s="14">
        <v>3479</v>
      </c>
      <c r="B1739" s="2" t="s">
        <v>6501</v>
      </c>
      <c r="C1739" s="1" t="s">
        <v>6502</v>
      </c>
      <c r="D1739" s="3" t="s">
        <v>1037</v>
      </c>
      <c r="E1739" s="4">
        <v>41719</v>
      </c>
      <c r="F1739" s="3" t="s">
        <v>15</v>
      </c>
      <c r="G1739" s="4">
        <v>41723</v>
      </c>
      <c r="H1739" s="3" t="s">
        <v>56</v>
      </c>
      <c r="I1739" s="2" t="s">
        <v>13</v>
      </c>
      <c r="J1739" s="2" t="s">
        <v>12</v>
      </c>
      <c r="K1739" s="2" t="s">
        <v>268</v>
      </c>
      <c r="L1739" s="19">
        <v>41744.335810185185</v>
      </c>
      <c r="M1739" s="2" t="s">
        <v>5151</v>
      </c>
      <c r="N1739" s="2"/>
      <c r="O1739" s="2"/>
      <c r="P1739" s="2" t="s">
        <v>5151</v>
      </c>
    </row>
    <row r="1740" spans="1:16" ht="45">
      <c r="A1740" s="14">
        <v>3478</v>
      </c>
      <c r="B1740" s="2" t="s">
        <v>6503</v>
      </c>
      <c r="C1740" s="1" t="s">
        <v>6504</v>
      </c>
      <c r="D1740" s="3" t="s">
        <v>1365</v>
      </c>
      <c r="E1740" s="4">
        <v>41719</v>
      </c>
      <c r="F1740" s="3" t="s">
        <v>15</v>
      </c>
      <c r="G1740" s="4">
        <v>41719</v>
      </c>
      <c r="H1740" s="3" t="s">
        <v>51</v>
      </c>
      <c r="I1740" s="2" t="s">
        <v>13</v>
      </c>
      <c r="J1740" s="2" t="s">
        <v>12</v>
      </c>
      <c r="K1740" s="2" t="s">
        <v>268</v>
      </c>
      <c r="L1740" s="19">
        <v>41719.731458333335</v>
      </c>
      <c r="M1740" s="2" t="s">
        <v>5151</v>
      </c>
      <c r="N1740" s="2"/>
      <c r="O1740" s="2"/>
      <c r="P1740" s="2"/>
    </row>
    <row r="1741" spans="1:16" ht="60">
      <c r="A1741" s="14">
        <v>3477</v>
      </c>
      <c r="B1741" s="2" t="s">
        <v>5144</v>
      </c>
      <c r="C1741" s="1" t="s">
        <v>6505</v>
      </c>
      <c r="D1741" s="3" t="s">
        <v>2701</v>
      </c>
      <c r="E1741" s="4">
        <v>41719</v>
      </c>
      <c r="F1741" s="3" t="s">
        <v>15</v>
      </c>
      <c r="G1741" s="4">
        <v>41719</v>
      </c>
      <c r="H1741" s="3" t="s">
        <v>40</v>
      </c>
      <c r="I1741" s="2" t="s">
        <v>13</v>
      </c>
      <c r="J1741" s="2" t="s">
        <v>12</v>
      </c>
      <c r="K1741" s="2" t="s">
        <v>268</v>
      </c>
      <c r="L1741" s="19">
        <v>41719.726678240739</v>
      </c>
      <c r="M1741" s="2" t="s">
        <v>5151</v>
      </c>
      <c r="N1741" s="2"/>
      <c r="O1741" s="2"/>
      <c r="P1741" s="2"/>
    </row>
    <row r="1742" spans="1:16" ht="45">
      <c r="A1742" s="14">
        <v>3476</v>
      </c>
      <c r="B1742" s="2" t="s">
        <v>6506</v>
      </c>
      <c r="C1742" s="1" t="s">
        <v>6507</v>
      </c>
      <c r="D1742" s="3" t="s">
        <v>1142</v>
      </c>
      <c r="E1742" s="4">
        <v>41719</v>
      </c>
      <c r="F1742" s="3" t="s">
        <v>15</v>
      </c>
      <c r="G1742" s="4">
        <v>41719</v>
      </c>
      <c r="H1742" s="3" t="s">
        <v>50</v>
      </c>
      <c r="I1742" s="2" t="s">
        <v>13</v>
      </c>
      <c r="J1742" s="2" t="s">
        <v>12</v>
      </c>
      <c r="K1742" s="2" t="s">
        <v>277</v>
      </c>
      <c r="L1742" s="19">
        <v>41733.38486111111</v>
      </c>
      <c r="M1742" s="2" t="s">
        <v>5151</v>
      </c>
      <c r="N1742" s="2"/>
      <c r="O1742" s="2"/>
      <c r="P1742" s="2"/>
    </row>
    <row r="1743" spans="1:16" ht="30">
      <c r="A1743" s="14">
        <v>3475</v>
      </c>
      <c r="B1743" s="2" t="s">
        <v>6508</v>
      </c>
      <c r="C1743" s="1" t="s">
        <v>6509</v>
      </c>
      <c r="D1743" s="3" t="s">
        <v>22</v>
      </c>
      <c r="E1743" s="4">
        <v>41719</v>
      </c>
      <c r="F1743" s="3" t="s">
        <v>15</v>
      </c>
      <c r="G1743" s="4">
        <v>41719</v>
      </c>
      <c r="H1743" s="3" t="s">
        <v>6733</v>
      </c>
      <c r="I1743" s="2" t="s">
        <v>13</v>
      </c>
      <c r="J1743" s="2" t="s">
        <v>12</v>
      </c>
      <c r="K1743" s="2" t="s">
        <v>277</v>
      </c>
      <c r="L1743" s="19">
        <v>41731.410798611112</v>
      </c>
      <c r="M1743" s="2" t="s">
        <v>5151</v>
      </c>
      <c r="N1743" s="2"/>
      <c r="O1743" s="2"/>
      <c r="P1743" s="2"/>
    </row>
    <row r="1744" spans="1:16" ht="60">
      <c r="A1744" s="14">
        <v>3474</v>
      </c>
      <c r="B1744" s="2" t="s">
        <v>6287</v>
      </c>
      <c r="C1744" s="1" t="s">
        <v>6510</v>
      </c>
      <c r="D1744" s="3" t="s">
        <v>268</v>
      </c>
      <c r="E1744" s="4">
        <v>41719</v>
      </c>
      <c r="F1744" s="3" t="s">
        <v>15</v>
      </c>
      <c r="G1744" s="4">
        <v>41719</v>
      </c>
      <c r="H1744" s="3" t="s">
        <v>40</v>
      </c>
      <c r="I1744" s="2" t="s">
        <v>13</v>
      </c>
      <c r="J1744" s="2" t="s">
        <v>12</v>
      </c>
      <c r="K1744" s="2" t="s">
        <v>268</v>
      </c>
      <c r="L1744" s="19">
        <v>41719.716354166667</v>
      </c>
      <c r="M1744" s="2" t="s">
        <v>5151</v>
      </c>
      <c r="N1744" s="2"/>
      <c r="O1744" s="2"/>
      <c r="P1744" s="2"/>
    </row>
    <row r="1745" spans="1:16" ht="45">
      <c r="A1745" s="14">
        <v>3473</v>
      </c>
      <c r="B1745" s="2" t="s">
        <v>6511</v>
      </c>
      <c r="C1745" s="1" t="s">
        <v>6513</v>
      </c>
      <c r="D1745" s="3" t="s">
        <v>6512</v>
      </c>
      <c r="E1745" s="4">
        <v>41719</v>
      </c>
      <c r="F1745" s="3" t="s">
        <v>15</v>
      </c>
      <c r="G1745" s="4">
        <v>41719</v>
      </c>
      <c r="H1745" s="3" t="s">
        <v>6733</v>
      </c>
      <c r="I1745" s="2" t="s">
        <v>13</v>
      </c>
      <c r="J1745" s="2" t="s">
        <v>12</v>
      </c>
      <c r="K1745" s="2" t="s">
        <v>277</v>
      </c>
      <c r="L1745" s="19">
        <v>41731.410821759258</v>
      </c>
      <c r="M1745" s="2" t="s">
        <v>5154</v>
      </c>
      <c r="N1745" s="2"/>
      <c r="O1745" s="2"/>
      <c r="P1745" s="2"/>
    </row>
    <row r="1746" spans="1:16" ht="45">
      <c r="A1746" s="14">
        <v>3472</v>
      </c>
      <c r="B1746" s="2" t="s">
        <v>6514</v>
      </c>
      <c r="C1746" s="1" t="s">
        <v>6515</v>
      </c>
      <c r="D1746" s="3" t="s">
        <v>84</v>
      </c>
      <c r="E1746" s="4">
        <v>41719</v>
      </c>
      <c r="F1746" s="3" t="s">
        <v>15</v>
      </c>
      <c r="G1746" s="4">
        <v>41719</v>
      </c>
      <c r="H1746" s="3" t="s">
        <v>40</v>
      </c>
      <c r="I1746" s="2" t="s">
        <v>13</v>
      </c>
      <c r="J1746" s="2" t="s">
        <v>12</v>
      </c>
      <c r="K1746" s="2" t="s">
        <v>268</v>
      </c>
      <c r="L1746" s="19">
        <v>41744.335995370369</v>
      </c>
      <c r="M1746" s="2" t="s">
        <v>5151</v>
      </c>
      <c r="N1746" s="2"/>
      <c r="O1746" s="2"/>
      <c r="P1746" s="2" t="s">
        <v>5151</v>
      </c>
    </row>
    <row r="1747" spans="1:16" ht="30">
      <c r="A1747" s="14">
        <v>3471</v>
      </c>
      <c r="B1747" s="2" t="s">
        <v>6516</v>
      </c>
      <c r="C1747" s="1" t="s">
        <v>6517</v>
      </c>
      <c r="D1747" s="3" t="s">
        <v>3387</v>
      </c>
      <c r="E1747" s="4">
        <v>41719</v>
      </c>
      <c r="F1747" s="3" t="s">
        <v>15</v>
      </c>
      <c r="G1747" s="4">
        <v>41723</v>
      </c>
      <c r="H1747" s="3" t="s">
        <v>56</v>
      </c>
      <c r="I1747" s="2" t="s">
        <v>13</v>
      </c>
      <c r="J1747" s="2" t="s">
        <v>12</v>
      </c>
      <c r="K1747" s="2" t="s">
        <v>277</v>
      </c>
      <c r="L1747" s="19">
        <v>41723.386064814818</v>
      </c>
      <c r="M1747" s="2" t="s">
        <v>5151</v>
      </c>
      <c r="N1747" s="2"/>
      <c r="O1747" s="2"/>
      <c r="P1747" s="2"/>
    </row>
    <row r="1748" spans="1:16" ht="30">
      <c r="A1748" s="14">
        <v>3470</v>
      </c>
      <c r="B1748" s="2" t="s">
        <v>6518</v>
      </c>
      <c r="C1748" s="1" t="s">
        <v>6519</v>
      </c>
      <c r="D1748" s="3" t="s">
        <v>291</v>
      </c>
      <c r="E1748" s="4">
        <v>41719</v>
      </c>
      <c r="F1748" s="3" t="s">
        <v>15</v>
      </c>
      <c r="G1748" s="4">
        <v>41719</v>
      </c>
      <c r="H1748" s="3" t="s">
        <v>43</v>
      </c>
      <c r="I1748" s="2" t="s">
        <v>13</v>
      </c>
      <c r="J1748" s="2" t="s">
        <v>12</v>
      </c>
      <c r="K1748" s="2" t="s">
        <v>277</v>
      </c>
      <c r="L1748" s="19">
        <v>41722.635717592595</v>
      </c>
      <c r="M1748" s="2" t="s">
        <v>5151</v>
      </c>
      <c r="N1748" s="2"/>
      <c r="O1748" s="2"/>
      <c r="P1748" s="2"/>
    </row>
    <row r="1749" spans="1:16" ht="60">
      <c r="A1749" s="14">
        <v>3469</v>
      </c>
      <c r="B1749" s="2" t="s">
        <v>6511</v>
      </c>
      <c r="C1749" s="1" t="s">
        <v>6520</v>
      </c>
      <c r="D1749" s="3" t="s">
        <v>6512</v>
      </c>
      <c r="E1749" s="4">
        <v>41719</v>
      </c>
      <c r="F1749" s="3" t="s">
        <v>15</v>
      </c>
      <c r="G1749" s="4">
        <v>41719</v>
      </c>
      <c r="H1749" s="3" t="s">
        <v>43</v>
      </c>
      <c r="I1749" s="2" t="s">
        <v>13</v>
      </c>
      <c r="J1749" s="2" t="s">
        <v>12</v>
      </c>
      <c r="K1749" s="2" t="s">
        <v>277</v>
      </c>
      <c r="L1749" s="19">
        <v>41737.426458333335</v>
      </c>
      <c r="M1749" s="2" t="s">
        <v>5154</v>
      </c>
      <c r="N1749" s="2"/>
      <c r="O1749" s="2"/>
      <c r="P1749" s="2"/>
    </row>
    <row r="1750" spans="1:16" ht="75">
      <c r="A1750" s="14">
        <v>3468</v>
      </c>
      <c r="B1750" s="2" t="s">
        <v>6521</v>
      </c>
      <c r="C1750" s="1" t="s">
        <v>6522</v>
      </c>
      <c r="D1750" s="3" t="s">
        <v>1257</v>
      </c>
      <c r="E1750" s="4">
        <v>41719</v>
      </c>
      <c r="F1750" s="3" t="s">
        <v>15</v>
      </c>
      <c r="G1750" s="4">
        <v>41719</v>
      </c>
      <c r="H1750" s="3" t="s">
        <v>43</v>
      </c>
      <c r="I1750" s="2" t="s">
        <v>13</v>
      </c>
      <c r="J1750" s="2" t="s">
        <v>12</v>
      </c>
      <c r="K1750" s="2" t="s">
        <v>277</v>
      </c>
      <c r="L1750" s="19">
        <v>41722.635439814818</v>
      </c>
      <c r="M1750" s="2" t="s">
        <v>5151</v>
      </c>
      <c r="N1750" s="2"/>
      <c r="O1750" s="2"/>
      <c r="P1750" s="2"/>
    </row>
    <row r="1751" spans="1:16" ht="165">
      <c r="A1751" s="14">
        <v>3467</v>
      </c>
      <c r="B1751" s="2" t="s">
        <v>6523</v>
      </c>
      <c r="C1751" s="1" t="s">
        <v>6524</v>
      </c>
      <c r="D1751" s="3" t="s">
        <v>335</v>
      </c>
      <c r="E1751" s="4">
        <v>41719</v>
      </c>
      <c r="F1751" s="3" t="s">
        <v>15</v>
      </c>
      <c r="G1751" s="4">
        <v>41719</v>
      </c>
      <c r="H1751" s="3" t="s">
        <v>42</v>
      </c>
      <c r="I1751" s="2" t="s">
        <v>13</v>
      </c>
      <c r="J1751" s="2" t="s">
        <v>12</v>
      </c>
      <c r="K1751" s="2" t="s">
        <v>277</v>
      </c>
      <c r="L1751" s="19">
        <v>41719.554097222222</v>
      </c>
      <c r="M1751" s="2" t="s">
        <v>5154</v>
      </c>
      <c r="N1751" s="2"/>
      <c r="O1751" s="2"/>
      <c r="P1751" s="2"/>
    </row>
    <row r="1752" spans="1:16" ht="90">
      <c r="A1752" s="14">
        <v>3466</v>
      </c>
      <c r="B1752" s="2" t="s">
        <v>6525</v>
      </c>
      <c r="C1752" s="1" t="s">
        <v>6526</v>
      </c>
      <c r="D1752" s="3" t="s">
        <v>209</v>
      </c>
      <c r="E1752" s="4">
        <v>41719</v>
      </c>
      <c r="F1752" s="3" t="s">
        <v>15</v>
      </c>
      <c r="G1752" s="4">
        <v>41719</v>
      </c>
      <c r="H1752" s="3" t="s">
        <v>42</v>
      </c>
      <c r="I1752" s="2" t="s">
        <v>13</v>
      </c>
      <c r="J1752" s="2" t="s">
        <v>12</v>
      </c>
      <c r="K1752" s="2" t="s">
        <v>268</v>
      </c>
      <c r="L1752" s="19">
        <v>41719.416458333333</v>
      </c>
      <c r="M1752" s="2" t="s">
        <v>5151</v>
      </c>
      <c r="N1752" s="2"/>
      <c r="O1752" s="2"/>
      <c r="P1752" s="2"/>
    </row>
    <row r="1753" spans="1:16">
      <c r="A1753" s="14">
        <v>3465</v>
      </c>
      <c r="B1753" s="2" t="s">
        <v>6527</v>
      </c>
      <c r="C1753" s="1" t="s">
        <v>6528</v>
      </c>
      <c r="D1753" s="3" t="s">
        <v>803</v>
      </c>
      <c r="E1753" s="4">
        <v>41719</v>
      </c>
      <c r="F1753" s="3" t="s">
        <v>15</v>
      </c>
      <c r="G1753" s="4">
        <v>41719</v>
      </c>
      <c r="H1753" s="3" t="s">
        <v>16</v>
      </c>
      <c r="I1753" s="2" t="s">
        <v>13</v>
      </c>
      <c r="J1753" s="2" t="s">
        <v>12</v>
      </c>
      <c r="K1753" s="2" t="s">
        <v>268</v>
      </c>
      <c r="L1753" s="19">
        <v>41719.809861111113</v>
      </c>
      <c r="M1753" s="2" t="s">
        <v>5151</v>
      </c>
      <c r="N1753" s="2"/>
      <c r="O1753" s="2"/>
      <c r="P1753" s="2"/>
    </row>
    <row r="1754" spans="1:16" ht="60">
      <c r="A1754" s="14">
        <v>3464</v>
      </c>
      <c r="B1754" s="2" t="s">
        <v>4291</v>
      </c>
      <c r="C1754" s="1" t="s">
        <v>6529</v>
      </c>
      <c r="D1754" s="3" t="s">
        <v>2701</v>
      </c>
      <c r="E1754" s="4">
        <v>41719</v>
      </c>
      <c r="F1754" s="3" t="s">
        <v>15</v>
      </c>
      <c r="G1754" s="4">
        <v>41719</v>
      </c>
      <c r="H1754" s="3" t="s">
        <v>40</v>
      </c>
      <c r="I1754" s="2" t="s">
        <v>13</v>
      </c>
      <c r="J1754" s="2" t="s">
        <v>12</v>
      </c>
      <c r="K1754" s="2" t="s">
        <v>268</v>
      </c>
      <c r="L1754" s="19">
        <v>41719.375081018516</v>
      </c>
      <c r="M1754" s="2" t="s">
        <v>5151</v>
      </c>
      <c r="N1754" s="2"/>
      <c r="O1754" s="2"/>
      <c r="P1754" s="2"/>
    </row>
    <row r="1755" spans="1:16" ht="45">
      <c r="A1755" s="14">
        <v>3463</v>
      </c>
      <c r="B1755" s="2" t="s">
        <v>5765</v>
      </c>
      <c r="C1755" s="1" t="s">
        <v>6530</v>
      </c>
      <c r="D1755" s="3" t="s">
        <v>291</v>
      </c>
      <c r="E1755" s="4">
        <v>41719</v>
      </c>
      <c r="F1755" s="3" t="s">
        <v>15</v>
      </c>
      <c r="G1755" s="4">
        <v>41719</v>
      </c>
      <c r="H1755" s="3" t="s">
        <v>40</v>
      </c>
      <c r="I1755" s="2" t="s">
        <v>13</v>
      </c>
      <c r="J1755" s="2" t="s">
        <v>12</v>
      </c>
      <c r="K1755" s="2" t="s">
        <v>268</v>
      </c>
      <c r="L1755" s="19">
        <v>41739.31827546296</v>
      </c>
      <c r="M1755" s="2" t="s">
        <v>5151</v>
      </c>
      <c r="N1755" s="2"/>
      <c r="O1755" s="2"/>
      <c r="P1755" s="2" t="s">
        <v>5151</v>
      </c>
    </row>
    <row r="1756" spans="1:16" ht="30">
      <c r="A1756" s="14">
        <v>3462</v>
      </c>
      <c r="B1756" s="2" t="s">
        <v>6531</v>
      </c>
      <c r="C1756" s="1" t="s">
        <v>6532</v>
      </c>
      <c r="D1756" s="3" t="s">
        <v>288</v>
      </c>
      <c r="E1756" s="4">
        <v>41718</v>
      </c>
      <c r="F1756" s="3" t="s">
        <v>15</v>
      </c>
      <c r="G1756" s="4">
        <v>41718</v>
      </c>
      <c r="H1756" s="3" t="s">
        <v>29</v>
      </c>
      <c r="I1756" s="2" t="s">
        <v>13</v>
      </c>
      <c r="J1756" s="2" t="s">
        <v>12</v>
      </c>
      <c r="K1756" s="2" t="s">
        <v>268</v>
      </c>
      <c r="L1756" s="19">
        <v>41744.326342592591</v>
      </c>
      <c r="M1756" s="2" t="s">
        <v>5154</v>
      </c>
      <c r="N1756" s="2"/>
      <c r="O1756" s="2"/>
      <c r="P1756" s="2" t="s">
        <v>5151</v>
      </c>
    </row>
    <row r="1757" spans="1:16">
      <c r="A1757" s="14">
        <v>3461</v>
      </c>
      <c r="B1757" s="2" t="s">
        <v>6533</v>
      </c>
      <c r="C1757" s="1" t="s">
        <v>6534</v>
      </c>
      <c r="D1757" s="3" t="s">
        <v>332</v>
      </c>
      <c r="E1757" s="4">
        <v>41718</v>
      </c>
      <c r="F1757" s="3" t="s">
        <v>15</v>
      </c>
      <c r="G1757" s="4">
        <v>41718</v>
      </c>
      <c r="H1757" s="3" t="s">
        <v>42</v>
      </c>
      <c r="I1757" s="2" t="s">
        <v>13</v>
      </c>
      <c r="J1757" s="2" t="s">
        <v>12</v>
      </c>
      <c r="K1757" s="2" t="s">
        <v>268</v>
      </c>
      <c r="L1757" s="19">
        <v>41718.862071759257</v>
      </c>
      <c r="M1757" s="2" t="s">
        <v>5151</v>
      </c>
      <c r="N1757" s="2"/>
      <c r="O1757" s="2"/>
      <c r="P1757" s="2"/>
    </row>
    <row r="1758" spans="1:16" ht="30">
      <c r="A1758" s="14">
        <v>3460</v>
      </c>
      <c r="B1758" s="2" t="s">
        <v>6525</v>
      </c>
      <c r="C1758" s="1" t="s">
        <v>6535</v>
      </c>
      <c r="D1758" s="3" t="s">
        <v>209</v>
      </c>
      <c r="E1758" s="4">
        <v>41718</v>
      </c>
      <c r="F1758" s="3" t="s">
        <v>15</v>
      </c>
      <c r="G1758" s="4">
        <v>41718</v>
      </c>
      <c r="H1758" s="3" t="s">
        <v>42</v>
      </c>
      <c r="I1758" s="2" t="s">
        <v>13</v>
      </c>
      <c r="J1758" s="2" t="s">
        <v>12</v>
      </c>
      <c r="K1758" s="2" t="s">
        <v>268</v>
      </c>
      <c r="L1758" s="19">
        <v>41718.859293981484</v>
      </c>
      <c r="M1758" s="2" t="s">
        <v>5154</v>
      </c>
      <c r="N1758" s="2"/>
      <c r="O1758" s="2"/>
      <c r="P1758" s="2"/>
    </row>
    <row r="1759" spans="1:16" ht="45">
      <c r="A1759" s="14">
        <v>3459</v>
      </c>
      <c r="B1759" s="2" t="s">
        <v>6536</v>
      </c>
      <c r="C1759" s="1" t="s">
        <v>6537</v>
      </c>
      <c r="D1759" s="3" t="s">
        <v>659</v>
      </c>
      <c r="E1759" s="4">
        <v>41718</v>
      </c>
      <c r="F1759" s="3" t="s">
        <v>15</v>
      </c>
      <c r="G1759" s="4">
        <v>41718</v>
      </c>
      <c r="H1759" s="3" t="s">
        <v>48</v>
      </c>
      <c r="I1759" s="2" t="s">
        <v>13</v>
      </c>
      <c r="J1759" s="2" t="s">
        <v>12</v>
      </c>
      <c r="K1759" s="2" t="s">
        <v>268</v>
      </c>
      <c r="L1759" s="19">
        <v>41718.836099537039</v>
      </c>
      <c r="M1759" s="2" t="s">
        <v>5151</v>
      </c>
      <c r="N1759" s="2"/>
      <c r="O1759" s="2"/>
      <c r="P1759" s="2"/>
    </row>
    <row r="1760" spans="1:16">
      <c r="A1760" s="14">
        <v>3458</v>
      </c>
      <c r="B1760" s="2" t="s">
        <v>6538</v>
      </c>
      <c r="C1760" s="1" t="s">
        <v>6539</v>
      </c>
      <c r="D1760" s="3" t="s">
        <v>299</v>
      </c>
      <c r="E1760" s="4">
        <v>41718</v>
      </c>
      <c r="F1760" s="3" t="s">
        <v>15</v>
      </c>
      <c r="G1760" s="4">
        <v>41718</v>
      </c>
      <c r="H1760" s="3" t="s">
        <v>16</v>
      </c>
      <c r="I1760" s="2" t="s">
        <v>13</v>
      </c>
      <c r="J1760" s="2" t="s">
        <v>12</v>
      </c>
      <c r="K1760" s="2" t="s">
        <v>268</v>
      </c>
      <c r="L1760" s="19">
        <v>41739.31690972222</v>
      </c>
      <c r="M1760" s="2" t="s">
        <v>5151</v>
      </c>
      <c r="N1760" s="2"/>
      <c r="O1760" s="2"/>
      <c r="P1760" s="2" t="s">
        <v>5151</v>
      </c>
    </row>
    <row r="1761" spans="1:16" ht="60">
      <c r="A1761" s="14">
        <v>3457</v>
      </c>
      <c r="B1761" s="2" t="s">
        <v>6540</v>
      </c>
      <c r="C1761" s="1" t="s">
        <v>6541</v>
      </c>
      <c r="D1761" s="3" t="s">
        <v>209</v>
      </c>
      <c r="E1761" s="4">
        <v>41718</v>
      </c>
      <c r="F1761" s="3" t="s">
        <v>15</v>
      </c>
      <c r="G1761" s="4">
        <v>41718</v>
      </c>
      <c r="H1761" s="3" t="s">
        <v>19</v>
      </c>
      <c r="I1761" s="2" t="s">
        <v>13</v>
      </c>
      <c r="J1761" s="2" t="s">
        <v>12</v>
      </c>
      <c r="K1761" s="2" t="s">
        <v>268</v>
      </c>
      <c r="L1761" s="19">
        <v>41739.317557870374</v>
      </c>
      <c r="M1761" s="2" t="s">
        <v>5151</v>
      </c>
      <c r="N1761" s="2"/>
      <c r="O1761" s="2"/>
      <c r="P1761" s="2" t="s">
        <v>5151</v>
      </c>
    </row>
    <row r="1762" spans="1:16" ht="30">
      <c r="A1762" s="14">
        <v>3456</v>
      </c>
      <c r="B1762" s="2" t="s">
        <v>6542</v>
      </c>
      <c r="C1762" s="1" t="s">
        <v>6543</v>
      </c>
      <c r="D1762" s="3" t="s">
        <v>6512</v>
      </c>
      <c r="E1762" s="4">
        <v>41717</v>
      </c>
      <c r="F1762" s="3" t="s">
        <v>15</v>
      </c>
      <c r="G1762" s="4">
        <v>41718</v>
      </c>
      <c r="H1762" s="3" t="s">
        <v>48</v>
      </c>
      <c r="I1762" s="2" t="s">
        <v>13</v>
      </c>
      <c r="J1762" s="2" t="s">
        <v>12</v>
      </c>
      <c r="K1762" s="2" t="s">
        <v>268</v>
      </c>
      <c r="L1762" s="19">
        <v>41718.792696759258</v>
      </c>
      <c r="M1762" s="2" t="s">
        <v>5154</v>
      </c>
      <c r="N1762" s="2"/>
      <c r="O1762" s="2"/>
      <c r="P1762" s="2"/>
    </row>
    <row r="1763" spans="1:16" ht="60">
      <c r="A1763" s="14">
        <v>3455</v>
      </c>
      <c r="B1763" s="2" t="s">
        <v>4750</v>
      </c>
      <c r="C1763" s="1" t="s">
        <v>6544</v>
      </c>
      <c r="D1763" s="3" t="s">
        <v>335</v>
      </c>
      <c r="E1763" s="4">
        <v>41718</v>
      </c>
      <c r="F1763" s="3" t="s">
        <v>15</v>
      </c>
      <c r="G1763" s="4">
        <v>41718</v>
      </c>
      <c r="H1763" s="3" t="s">
        <v>42</v>
      </c>
      <c r="I1763" s="2" t="s">
        <v>13</v>
      </c>
      <c r="J1763" s="2" t="s">
        <v>12</v>
      </c>
      <c r="K1763" s="2" t="s">
        <v>277</v>
      </c>
      <c r="L1763" s="19">
        <v>41724.581655092596</v>
      </c>
      <c r="M1763" s="2" t="s">
        <v>5151</v>
      </c>
      <c r="N1763" s="2"/>
      <c r="O1763" s="2"/>
      <c r="P1763" s="2"/>
    </row>
    <row r="1764" spans="1:16" ht="60">
      <c r="A1764" s="14">
        <v>3454</v>
      </c>
      <c r="B1764" s="2" t="s">
        <v>6545</v>
      </c>
      <c r="C1764" s="1" t="s">
        <v>6546</v>
      </c>
      <c r="D1764" s="3" t="s">
        <v>291</v>
      </c>
      <c r="E1764" s="4">
        <v>41718</v>
      </c>
      <c r="F1764" s="3" t="s">
        <v>15</v>
      </c>
      <c r="G1764" s="4">
        <v>41718</v>
      </c>
      <c r="H1764" s="3" t="s">
        <v>40</v>
      </c>
      <c r="I1764" s="2" t="s">
        <v>13</v>
      </c>
      <c r="J1764" s="2" t="s">
        <v>12</v>
      </c>
      <c r="K1764" s="2" t="s">
        <v>268</v>
      </c>
      <c r="L1764" s="19">
        <v>41739.317210648151</v>
      </c>
      <c r="M1764" s="2" t="s">
        <v>5151</v>
      </c>
      <c r="N1764" s="2"/>
      <c r="O1764" s="2"/>
      <c r="P1764" s="2" t="s">
        <v>5151</v>
      </c>
    </row>
    <row r="1765" spans="1:16" ht="45">
      <c r="A1765" s="14">
        <v>3453</v>
      </c>
      <c r="B1765" s="2" t="s">
        <v>6547</v>
      </c>
      <c r="C1765" s="1" t="s">
        <v>6548</v>
      </c>
      <c r="D1765" s="3" t="s">
        <v>22</v>
      </c>
      <c r="E1765" s="4">
        <v>41718</v>
      </c>
      <c r="F1765" s="3" t="s">
        <v>15</v>
      </c>
      <c r="G1765" s="4">
        <v>41718</v>
      </c>
      <c r="H1765" s="3" t="s">
        <v>40</v>
      </c>
      <c r="I1765" s="2" t="s">
        <v>13</v>
      </c>
      <c r="J1765" s="2" t="s">
        <v>12</v>
      </c>
      <c r="K1765" s="2" t="s">
        <v>268</v>
      </c>
      <c r="L1765" s="19">
        <v>41718.786736111113</v>
      </c>
      <c r="M1765" s="2" t="s">
        <v>5151</v>
      </c>
      <c r="N1765" s="2"/>
      <c r="O1765" s="2"/>
      <c r="P1765" s="2"/>
    </row>
    <row r="1766" spans="1:16" ht="60">
      <c r="A1766" s="14">
        <v>3452</v>
      </c>
      <c r="B1766" s="2" t="s">
        <v>6549</v>
      </c>
      <c r="C1766" s="1" t="s">
        <v>6550</v>
      </c>
      <c r="D1766" s="3" t="s">
        <v>803</v>
      </c>
      <c r="E1766" s="4">
        <v>41718</v>
      </c>
      <c r="F1766" s="3" t="s">
        <v>15</v>
      </c>
      <c r="G1766" s="4">
        <v>41719</v>
      </c>
      <c r="H1766" s="3" t="s">
        <v>45</v>
      </c>
      <c r="I1766" s="2" t="s">
        <v>13</v>
      </c>
      <c r="J1766" s="2" t="s">
        <v>12</v>
      </c>
      <c r="K1766" s="2" t="s">
        <v>268</v>
      </c>
      <c r="L1766" s="19">
        <v>41739.316666666666</v>
      </c>
      <c r="M1766" s="2" t="s">
        <v>5154</v>
      </c>
      <c r="N1766" s="2"/>
      <c r="O1766" s="2"/>
      <c r="P1766" s="2" t="s">
        <v>5151</v>
      </c>
    </row>
    <row r="1767" spans="1:16" ht="45">
      <c r="A1767" s="14">
        <v>3451</v>
      </c>
      <c r="B1767" s="2" t="s">
        <v>3611</v>
      </c>
      <c r="C1767" s="1" t="s">
        <v>6552</v>
      </c>
      <c r="D1767" s="3" t="s">
        <v>6551</v>
      </c>
      <c r="E1767" s="4">
        <v>41718</v>
      </c>
      <c r="F1767" s="3" t="s">
        <v>15</v>
      </c>
      <c r="G1767" s="4">
        <v>41718</v>
      </c>
      <c r="H1767" s="3" t="s">
        <v>6733</v>
      </c>
      <c r="I1767" s="2" t="s">
        <v>13</v>
      </c>
      <c r="J1767" s="2" t="s">
        <v>12</v>
      </c>
      <c r="K1767" s="2" t="s">
        <v>277</v>
      </c>
      <c r="L1767" s="19">
        <v>41731.410960648151</v>
      </c>
      <c r="M1767" s="2" t="s">
        <v>5154</v>
      </c>
      <c r="N1767" s="2"/>
      <c r="O1767" s="2"/>
      <c r="P1767" s="2"/>
    </row>
    <row r="1768" spans="1:16" ht="45">
      <c r="A1768" s="14">
        <v>3450</v>
      </c>
      <c r="B1768" s="2" t="s">
        <v>5861</v>
      </c>
      <c r="C1768" s="1" t="s">
        <v>6553</v>
      </c>
      <c r="D1768" s="3" t="s">
        <v>1529</v>
      </c>
      <c r="E1768" s="4">
        <v>41718</v>
      </c>
      <c r="F1768" s="3" t="s">
        <v>15</v>
      </c>
      <c r="G1768" s="4">
        <v>41719</v>
      </c>
      <c r="H1768" s="3" t="s">
        <v>56</v>
      </c>
      <c r="I1768" s="2" t="s">
        <v>13</v>
      </c>
      <c r="J1768" s="2" t="s">
        <v>12</v>
      </c>
      <c r="K1768" s="2" t="s">
        <v>268</v>
      </c>
      <c r="L1768" s="19">
        <v>41744.325659722221</v>
      </c>
      <c r="M1768" s="2" t="s">
        <v>5151</v>
      </c>
      <c r="N1768" s="2"/>
      <c r="O1768" s="2"/>
      <c r="P1768" s="2" t="s">
        <v>5151</v>
      </c>
    </row>
    <row r="1769" spans="1:16" ht="45">
      <c r="A1769" s="14">
        <v>3449</v>
      </c>
      <c r="B1769" s="2" t="s">
        <v>6554</v>
      </c>
      <c r="C1769" s="1" t="s">
        <v>6555</v>
      </c>
      <c r="D1769" s="3" t="s">
        <v>288</v>
      </c>
      <c r="E1769" s="4">
        <v>41718</v>
      </c>
      <c r="F1769" s="3" t="s">
        <v>15</v>
      </c>
      <c r="G1769" s="4">
        <v>41718</v>
      </c>
      <c r="H1769" s="3" t="s">
        <v>45</v>
      </c>
      <c r="I1769" s="2" t="s">
        <v>13</v>
      </c>
      <c r="J1769" s="2" t="s">
        <v>12</v>
      </c>
      <c r="K1769" s="2" t="s">
        <v>268</v>
      </c>
      <c r="L1769" s="19">
        <v>41718.721689814818</v>
      </c>
      <c r="M1769" s="2" t="s">
        <v>5151</v>
      </c>
      <c r="N1769" s="2"/>
      <c r="O1769" s="2"/>
      <c r="P1769" s="2"/>
    </row>
    <row r="1770" spans="1:16" ht="45">
      <c r="A1770" s="14">
        <v>3448</v>
      </c>
      <c r="B1770" s="2" t="s">
        <v>6542</v>
      </c>
      <c r="C1770" s="1" t="s">
        <v>6556</v>
      </c>
      <c r="D1770" s="3" t="s">
        <v>288</v>
      </c>
      <c r="E1770" s="4">
        <v>41717</v>
      </c>
      <c r="F1770" s="3" t="s">
        <v>15</v>
      </c>
      <c r="G1770" s="4">
        <v>41718</v>
      </c>
      <c r="H1770" s="3" t="s">
        <v>54</v>
      </c>
      <c r="I1770" s="2" t="s">
        <v>13</v>
      </c>
      <c r="J1770" s="2" t="s">
        <v>12</v>
      </c>
      <c r="K1770" s="2" t="s">
        <v>268</v>
      </c>
      <c r="L1770" s="19">
        <v>41718.68577546296</v>
      </c>
      <c r="M1770" s="2" t="s">
        <v>5154</v>
      </c>
      <c r="N1770" s="2"/>
      <c r="O1770" s="2"/>
      <c r="P1770" s="2"/>
    </row>
    <row r="1771" spans="1:16" ht="105">
      <c r="A1771" s="14">
        <v>3447</v>
      </c>
      <c r="B1771" s="2" t="s">
        <v>6525</v>
      </c>
      <c r="C1771" s="1" t="s">
        <v>6557</v>
      </c>
      <c r="D1771" s="3" t="s">
        <v>209</v>
      </c>
      <c r="E1771" s="4">
        <v>41717</v>
      </c>
      <c r="F1771" s="3" t="s">
        <v>15</v>
      </c>
      <c r="G1771" s="4">
        <v>41718</v>
      </c>
      <c r="H1771" s="3" t="s">
        <v>42</v>
      </c>
      <c r="I1771" s="2" t="s">
        <v>13</v>
      </c>
      <c r="J1771" s="2" t="s">
        <v>12</v>
      </c>
      <c r="K1771" s="2" t="s">
        <v>268</v>
      </c>
      <c r="L1771" s="19">
        <v>41718.675902777781</v>
      </c>
      <c r="M1771" s="2" t="s">
        <v>5151</v>
      </c>
      <c r="N1771" s="2"/>
      <c r="O1771" s="2"/>
      <c r="P1771" s="2"/>
    </row>
    <row r="1772" spans="1:16" ht="90">
      <c r="A1772" s="14">
        <v>3446</v>
      </c>
      <c r="B1772" s="2" t="s">
        <v>6558</v>
      </c>
      <c r="C1772" s="1" t="s">
        <v>6559</v>
      </c>
      <c r="D1772" s="3" t="s">
        <v>950</v>
      </c>
      <c r="E1772" s="4">
        <v>41718</v>
      </c>
      <c r="F1772" s="3" t="s">
        <v>15</v>
      </c>
      <c r="G1772" s="4">
        <v>41718</v>
      </c>
      <c r="H1772" s="3" t="s">
        <v>40</v>
      </c>
      <c r="I1772" s="2" t="s">
        <v>13</v>
      </c>
      <c r="J1772" s="2" t="s">
        <v>12</v>
      </c>
      <c r="K1772" s="2" t="s">
        <v>268</v>
      </c>
      <c r="L1772" s="19">
        <v>41739.314814814818</v>
      </c>
      <c r="M1772" s="2" t="s">
        <v>5151</v>
      </c>
      <c r="N1772" s="2"/>
      <c r="O1772" s="2"/>
      <c r="P1772" s="2"/>
    </row>
    <row r="1773" spans="1:16">
      <c r="A1773" s="14">
        <v>3445</v>
      </c>
      <c r="B1773" s="2" t="s">
        <v>6533</v>
      </c>
      <c r="C1773" s="1" t="s">
        <v>6560</v>
      </c>
      <c r="D1773" s="3" t="s">
        <v>332</v>
      </c>
      <c r="E1773" s="4">
        <v>41717</v>
      </c>
      <c r="F1773" s="3" t="s">
        <v>15</v>
      </c>
      <c r="G1773" s="4">
        <v>41718</v>
      </c>
      <c r="H1773" s="3" t="s">
        <v>42</v>
      </c>
      <c r="I1773" s="2" t="s">
        <v>13</v>
      </c>
      <c r="J1773" s="2" t="s">
        <v>12</v>
      </c>
      <c r="K1773" s="2" t="s">
        <v>268</v>
      </c>
      <c r="L1773" s="19">
        <v>41718.667997685188</v>
      </c>
      <c r="M1773" s="2" t="s">
        <v>5151</v>
      </c>
      <c r="N1773" s="2"/>
      <c r="O1773" s="2"/>
      <c r="P1773" s="2"/>
    </row>
    <row r="1774" spans="1:16" ht="45">
      <c r="A1774" s="14">
        <v>3444</v>
      </c>
      <c r="B1774" s="2" t="s">
        <v>6561</v>
      </c>
      <c r="C1774" s="1" t="s">
        <v>6562</v>
      </c>
      <c r="D1774" s="3" t="s">
        <v>620</v>
      </c>
      <c r="E1774" s="4">
        <v>41718</v>
      </c>
      <c r="F1774" s="3" t="s">
        <v>15</v>
      </c>
      <c r="G1774" s="4">
        <v>41718</v>
      </c>
      <c r="H1774" s="3" t="s">
        <v>19</v>
      </c>
      <c r="I1774" s="2" t="s">
        <v>13</v>
      </c>
      <c r="J1774" s="2" t="s">
        <v>12</v>
      </c>
      <c r="K1774" s="2" t="s">
        <v>277</v>
      </c>
      <c r="L1774" s="19">
        <v>41722.636030092595</v>
      </c>
      <c r="M1774" s="2" t="s">
        <v>5154</v>
      </c>
      <c r="N1774" s="2"/>
      <c r="O1774" s="2"/>
      <c r="P1774" s="2"/>
    </row>
    <row r="1775" spans="1:16" ht="45">
      <c r="A1775" s="14">
        <v>3443</v>
      </c>
      <c r="B1775" s="2" t="s">
        <v>5861</v>
      </c>
      <c r="C1775" s="1" t="s">
        <v>6563</v>
      </c>
      <c r="D1775" s="3" t="s">
        <v>1529</v>
      </c>
      <c r="E1775" s="4">
        <v>41718</v>
      </c>
      <c r="F1775" s="3" t="s">
        <v>15</v>
      </c>
      <c r="G1775" s="4">
        <v>41718</v>
      </c>
      <c r="H1775" s="3" t="s">
        <v>16</v>
      </c>
      <c r="I1775" s="2" t="s">
        <v>13</v>
      </c>
      <c r="J1775" s="2" t="s">
        <v>12</v>
      </c>
      <c r="K1775" s="2" t="s">
        <v>268</v>
      </c>
      <c r="L1775" s="19">
        <v>41718.776909722219</v>
      </c>
      <c r="M1775" s="2" t="s">
        <v>5151</v>
      </c>
      <c r="N1775" s="2"/>
      <c r="O1775" s="2"/>
      <c r="P1775" s="2"/>
    </row>
    <row r="1776" spans="1:16" ht="150">
      <c r="A1776" s="14">
        <v>3442</v>
      </c>
      <c r="B1776" s="2" t="s">
        <v>6564</v>
      </c>
      <c r="C1776" s="1" t="s">
        <v>6565</v>
      </c>
      <c r="D1776" s="3" t="s">
        <v>803</v>
      </c>
      <c r="E1776" s="4">
        <v>41718</v>
      </c>
      <c r="F1776" s="3" t="s">
        <v>15</v>
      </c>
      <c r="G1776" s="4">
        <v>41718</v>
      </c>
      <c r="H1776" s="3" t="s">
        <v>69</v>
      </c>
      <c r="I1776" s="2" t="s">
        <v>13</v>
      </c>
      <c r="J1776" s="2" t="s">
        <v>12</v>
      </c>
      <c r="K1776" s="2" t="s">
        <v>277</v>
      </c>
      <c r="L1776" s="19">
        <v>41733.383692129632</v>
      </c>
      <c r="M1776" s="2" t="s">
        <v>5154</v>
      </c>
      <c r="N1776" s="2"/>
      <c r="O1776" s="2"/>
      <c r="P1776" s="2"/>
    </row>
    <row r="1777" spans="1:16" ht="45">
      <c r="A1777" s="14">
        <v>3441</v>
      </c>
      <c r="B1777" s="2" t="s">
        <v>6566</v>
      </c>
      <c r="C1777" s="1" t="s">
        <v>6568</v>
      </c>
      <c r="D1777" s="3" t="s">
        <v>6567</v>
      </c>
      <c r="E1777" s="4">
        <v>41718</v>
      </c>
      <c r="F1777" s="3" t="s">
        <v>15</v>
      </c>
      <c r="G1777" s="4">
        <v>41718</v>
      </c>
      <c r="H1777" s="3" t="s">
        <v>51</v>
      </c>
      <c r="I1777" s="2" t="s">
        <v>13</v>
      </c>
      <c r="J1777" s="2" t="s">
        <v>12</v>
      </c>
      <c r="K1777" s="2" t="s">
        <v>268</v>
      </c>
      <c r="L1777" s="19">
        <v>41718.611134259256</v>
      </c>
      <c r="M1777" s="2" t="s">
        <v>5154</v>
      </c>
      <c r="N1777" s="2"/>
      <c r="O1777" s="2"/>
      <c r="P1777" s="2"/>
    </row>
    <row r="1778" spans="1:16" ht="45">
      <c r="A1778" s="14">
        <v>3440</v>
      </c>
      <c r="B1778" s="2" t="s">
        <v>6569</v>
      </c>
      <c r="C1778" s="1" t="s">
        <v>6571</v>
      </c>
      <c r="D1778" s="3" t="s">
        <v>6570</v>
      </c>
      <c r="E1778" s="4">
        <v>41718</v>
      </c>
      <c r="F1778" s="3" t="s">
        <v>15</v>
      </c>
      <c r="G1778" s="4">
        <v>41718</v>
      </c>
      <c r="H1778" s="3" t="s">
        <v>42</v>
      </c>
      <c r="I1778" s="2" t="s">
        <v>13</v>
      </c>
      <c r="J1778" s="2" t="s">
        <v>12</v>
      </c>
      <c r="K1778" s="2" t="s">
        <v>268</v>
      </c>
      <c r="L1778" s="19">
        <v>41718.583912037036</v>
      </c>
      <c r="M1778" s="2" t="s">
        <v>5154</v>
      </c>
      <c r="N1778" s="2"/>
      <c r="O1778" s="2"/>
      <c r="P1778" s="2"/>
    </row>
    <row r="1779" spans="1:16" ht="45">
      <c r="A1779" s="14">
        <v>3439</v>
      </c>
      <c r="B1779" s="2" t="s">
        <v>6572</v>
      </c>
      <c r="C1779" s="1" t="s">
        <v>6573</v>
      </c>
      <c r="D1779" s="3" t="s">
        <v>291</v>
      </c>
      <c r="E1779" s="4">
        <v>41711</v>
      </c>
      <c r="F1779" s="3" t="s">
        <v>15</v>
      </c>
      <c r="G1779" s="4">
        <v>41712</v>
      </c>
      <c r="H1779" s="3" t="s">
        <v>69</v>
      </c>
      <c r="I1779" s="2" t="s">
        <v>13</v>
      </c>
      <c r="J1779" s="2" t="s">
        <v>12</v>
      </c>
      <c r="K1779" s="2" t="s">
        <v>268</v>
      </c>
      <c r="L1779" s="19">
        <v>41718.799571759257</v>
      </c>
      <c r="M1779" s="2" t="s">
        <v>5151</v>
      </c>
      <c r="N1779" s="2"/>
      <c r="O1779" s="2"/>
      <c r="P1779" s="2"/>
    </row>
    <row r="1780" spans="1:16" ht="105">
      <c r="A1780" s="14">
        <v>3438</v>
      </c>
      <c r="B1780" s="2" t="s">
        <v>6574</v>
      </c>
      <c r="C1780" s="1" t="s">
        <v>6575</v>
      </c>
      <c r="D1780" s="3" t="s">
        <v>335</v>
      </c>
      <c r="E1780" s="4">
        <v>41715</v>
      </c>
      <c r="F1780" s="3" t="s">
        <v>15</v>
      </c>
      <c r="G1780" s="4">
        <v>41715</v>
      </c>
      <c r="H1780" s="3" t="s">
        <v>42</v>
      </c>
      <c r="I1780" s="2" t="s">
        <v>13</v>
      </c>
      <c r="J1780" s="2" t="s">
        <v>12</v>
      </c>
      <c r="K1780" s="2" t="s">
        <v>268</v>
      </c>
      <c r="L1780" s="19">
        <v>41717.81486111111</v>
      </c>
      <c r="M1780" s="2" t="s">
        <v>5154</v>
      </c>
      <c r="N1780" s="2"/>
      <c r="O1780" s="2"/>
      <c r="P1780" s="2"/>
    </row>
    <row r="1781" spans="1:16" ht="180">
      <c r="A1781" s="14">
        <v>3437</v>
      </c>
      <c r="B1781" s="2" t="s">
        <v>2514</v>
      </c>
      <c r="C1781" s="1" t="s">
        <v>6577</v>
      </c>
      <c r="D1781" s="3" t="s">
        <v>6576</v>
      </c>
      <c r="E1781" s="4">
        <v>41716</v>
      </c>
      <c r="F1781" s="3" t="s">
        <v>15</v>
      </c>
      <c r="G1781" s="4">
        <v>41716</v>
      </c>
      <c r="H1781" s="3" t="s">
        <v>42</v>
      </c>
      <c r="I1781" s="2" t="s">
        <v>13</v>
      </c>
      <c r="J1781" s="2" t="s">
        <v>12</v>
      </c>
      <c r="K1781" s="2" t="s">
        <v>268</v>
      </c>
      <c r="L1781" s="19">
        <v>41717.812974537039</v>
      </c>
      <c r="M1781" s="2" t="s">
        <v>5154</v>
      </c>
      <c r="N1781" s="2"/>
      <c r="O1781" s="2"/>
      <c r="P1781" s="2"/>
    </row>
    <row r="1782" spans="1:16" ht="30">
      <c r="A1782" s="14">
        <v>3436</v>
      </c>
      <c r="B1782" s="2" t="s">
        <v>6578</v>
      </c>
      <c r="C1782" s="1" t="s">
        <v>6579</v>
      </c>
      <c r="D1782" s="3" t="s">
        <v>1864</v>
      </c>
      <c r="E1782" s="4">
        <v>41716</v>
      </c>
      <c r="F1782" s="3" t="s">
        <v>15</v>
      </c>
      <c r="G1782" s="4">
        <v>41717</v>
      </c>
      <c r="H1782" s="3" t="s">
        <v>6733</v>
      </c>
      <c r="I1782" s="2" t="s">
        <v>13</v>
      </c>
      <c r="J1782" s="2" t="s">
        <v>12</v>
      </c>
      <c r="K1782" s="2" t="s">
        <v>277</v>
      </c>
      <c r="L1782" s="19">
        <v>41731.410983796297</v>
      </c>
      <c r="M1782" s="2" t="s">
        <v>5151</v>
      </c>
      <c r="N1782" s="2"/>
      <c r="O1782" s="2"/>
      <c r="P1782" s="2"/>
    </row>
    <row r="1783" spans="1:16" ht="75">
      <c r="A1783" s="14">
        <v>3435</v>
      </c>
      <c r="B1783" s="2" t="s">
        <v>6580</v>
      </c>
      <c r="C1783" s="1" t="s">
        <v>6581</v>
      </c>
      <c r="D1783" s="3" t="s">
        <v>549</v>
      </c>
      <c r="E1783" s="4">
        <v>41716</v>
      </c>
      <c r="F1783" s="3" t="s">
        <v>15</v>
      </c>
      <c r="G1783" s="4">
        <v>41717</v>
      </c>
      <c r="H1783" s="3" t="s">
        <v>19</v>
      </c>
      <c r="I1783" s="2" t="s">
        <v>13</v>
      </c>
      <c r="J1783" s="2" t="s">
        <v>12</v>
      </c>
      <c r="K1783" s="2" t="s">
        <v>268</v>
      </c>
      <c r="L1783" s="19">
        <v>41718.799733796295</v>
      </c>
      <c r="M1783" s="2" t="s">
        <v>5154</v>
      </c>
      <c r="N1783" s="2"/>
      <c r="O1783" s="2"/>
      <c r="P1783" s="2"/>
    </row>
    <row r="1784" spans="1:16" ht="105">
      <c r="A1784" s="14">
        <v>3434</v>
      </c>
      <c r="B1784" s="2" t="s">
        <v>6582</v>
      </c>
      <c r="C1784" s="1" t="s">
        <v>6583</v>
      </c>
      <c r="D1784" s="3" t="s">
        <v>288</v>
      </c>
      <c r="E1784" s="4">
        <v>41716</v>
      </c>
      <c r="F1784" s="3" t="s">
        <v>15</v>
      </c>
      <c r="G1784" s="4">
        <v>41719</v>
      </c>
      <c r="H1784" s="3" t="s">
        <v>56</v>
      </c>
      <c r="I1784" s="2" t="s">
        <v>13</v>
      </c>
      <c r="J1784" s="2" t="s">
        <v>12</v>
      </c>
      <c r="K1784" s="2" t="s">
        <v>268</v>
      </c>
      <c r="L1784" s="19">
        <v>41785.686481481483</v>
      </c>
      <c r="M1784" s="2" t="s">
        <v>5151</v>
      </c>
      <c r="N1784" s="2"/>
      <c r="O1784" s="2"/>
      <c r="P1784" s="2"/>
    </row>
    <row r="1785" spans="1:16" ht="45">
      <c r="A1785" s="14">
        <v>3433</v>
      </c>
      <c r="B1785" s="2" t="s">
        <v>6584</v>
      </c>
      <c r="C1785" s="1" t="s">
        <v>6585</v>
      </c>
      <c r="D1785" s="3" t="s">
        <v>209</v>
      </c>
      <c r="E1785" s="4">
        <v>41716</v>
      </c>
      <c r="F1785" s="3" t="s">
        <v>15</v>
      </c>
      <c r="G1785" s="4">
        <v>41716</v>
      </c>
      <c r="H1785" s="3" t="s">
        <v>19</v>
      </c>
      <c r="I1785" s="2" t="s">
        <v>13</v>
      </c>
      <c r="J1785" s="2" t="s">
        <v>12</v>
      </c>
      <c r="K1785" s="2" t="s">
        <v>268</v>
      </c>
      <c r="L1785" s="19">
        <v>41717.805347222224</v>
      </c>
      <c r="M1785" s="2" t="s">
        <v>5151</v>
      </c>
      <c r="N1785" s="2"/>
      <c r="O1785" s="2"/>
      <c r="P1785" s="2"/>
    </row>
    <row r="1786" spans="1:16" ht="90">
      <c r="A1786" s="14">
        <v>3432</v>
      </c>
      <c r="B1786" s="2" t="s">
        <v>6586</v>
      </c>
      <c r="C1786" s="1" t="s">
        <v>6587</v>
      </c>
      <c r="D1786" s="3" t="s">
        <v>291</v>
      </c>
      <c r="E1786" s="4">
        <v>41716</v>
      </c>
      <c r="F1786" s="3" t="s">
        <v>15</v>
      </c>
      <c r="G1786" s="4">
        <v>41717</v>
      </c>
      <c r="H1786" s="3" t="s">
        <v>6733</v>
      </c>
      <c r="I1786" s="2" t="s">
        <v>13</v>
      </c>
      <c r="J1786" s="2" t="s">
        <v>12</v>
      </c>
      <c r="K1786" s="2" t="s">
        <v>277</v>
      </c>
      <c r="L1786" s="19">
        <v>41731.411030092589</v>
      </c>
      <c r="M1786" s="2" t="s">
        <v>5154</v>
      </c>
      <c r="N1786" s="2"/>
      <c r="O1786" s="2"/>
      <c r="P1786" s="2"/>
    </row>
    <row r="1787" spans="1:16" ht="45">
      <c r="A1787" s="14">
        <v>3431</v>
      </c>
      <c r="B1787" s="2" t="s">
        <v>6588</v>
      </c>
      <c r="C1787" s="1" t="s">
        <v>6589</v>
      </c>
      <c r="D1787" s="3" t="s">
        <v>182</v>
      </c>
      <c r="E1787" s="4">
        <v>41717</v>
      </c>
      <c r="F1787" s="3" t="s">
        <v>15</v>
      </c>
      <c r="G1787" s="4">
        <v>41717</v>
      </c>
      <c r="H1787" s="3" t="s">
        <v>29</v>
      </c>
      <c r="I1787" s="2" t="s">
        <v>13</v>
      </c>
      <c r="J1787" s="2" t="s">
        <v>12</v>
      </c>
      <c r="K1787" s="2" t="s">
        <v>268</v>
      </c>
      <c r="L1787" s="19">
        <v>41717.774884259263</v>
      </c>
      <c r="M1787" s="2" t="s">
        <v>5151</v>
      </c>
      <c r="N1787" s="2"/>
      <c r="O1787" s="2"/>
      <c r="P1787" s="2"/>
    </row>
    <row r="1788" spans="1:16" ht="60">
      <c r="A1788" s="14">
        <v>3430</v>
      </c>
      <c r="B1788" s="2" t="s">
        <v>6590</v>
      </c>
      <c r="C1788" s="1" t="s">
        <v>6591</v>
      </c>
      <c r="D1788" s="3" t="s">
        <v>1301</v>
      </c>
      <c r="E1788" s="4">
        <v>41717</v>
      </c>
      <c r="F1788" s="3" t="s">
        <v>15</v>
      </c>
      <c r="G1788" s="4">
        <v>41718</v>
      </c>
      <c r="H1788" s="3" t="s">
        <v>55</v>
      </c>
      <c r="I1788" s="2" t="s">
        <v>13</v>
      </c>
      <c r="J1788" s="2" t="s">
        <v>12</v>
      </c>
      <c r="K1788" s="2" t="s">
        <v>268</v>
      </c>
      <c r="L1788" s="19">
        <v>41718.821180555555</v>
      </c>
      <c r="M1788" s="2" t="s">
        <v>5151</v>
      </c>
      <c r="N1788" s="2"/>
      <c r="O1788" s="2"/>
      <c r="P1788" s="2"/>
    </row>
    <row r="1789" spans="1:16" ht="90">
      <c r="A1789" s="14">
        <v>3429</v>
      </c>
      <c r="B1789" s="2" t="s">
        <v>6592</v>
      </c>
      <c r="C1789" s="1" t="s">
        <v>6593</v>
      </c>
      <c r="D1789" s="3" t="s">
        <v>335</v>
      </c>
      <c r="E1789" s="4">
        <v>41717</v>
      </c>
      <c r="F1789" s="3" t="s">
        <v>15</v>
      </c>
      <c r="G1789" s="4">
        <v>41717</v>
      </c>
      <c r="H1789" s="3" t="s">
        <v>42</v>
      </c>
      <c r="I1789" s="2" t="s">
        <v>13</v>
      </c>
      <c r="J1789" s="2" t="s">
        <v>12</v>
      </c>
      <c r="K1789" s="2" t="s">
        <v>268</v>
      </c>
      <c r="L1789" s="19">
        <v>41717.768078703702</v>
      </c>
      <c r="M1789" s="2" t="s">
        <v>5154</v>
      </c>
      <c r="N1789" s="2"/>
      <c r="O1789" s="2"/>
      <c r="P1789" s="2"/>
    </row>
    <row r="1790" spans="1:16" ht="30">
      <c r="A1790" s="14">
        <v>3428</v>
      </c>
      <c r="B1790" s="2" t="s">
        <v>6594</v>
      </c>
      <c r="C1790" s="1" t="s">
        <v>6595</v>
      </c>
      <c r="D1790" s="3" t="s">
        <v>561</v>
      </c>
      <c r="E1790" s="4">
        <v>41717</v>
      </c>
      <c r="F1790" s="3" t="s">
        <v>15</v>
      </c>
      <c r="G1790" s="4">
        <v>41717</v>
      </c>
      <c r="H1790" s="3" t="s">
        <v>6733</v>
      </c>
      <c r="I1790" s="2" t="s">
        <v>13</v>
      </c>
      <c r="J1790" s="2" t="s">
        <v>12</v>
      </c>
      <c r="K1790" s="2" t="s">
        <v>277</v>
      </c>
      <c r="L1790" s="19">
        <v>41731.411099537036</v>
      </c>
      <c r="M1790" s="2" t="s">
        <v>5151</v>
      </c>
      <c r="N1790" s="2"/>
      <c r="O1790" s="2"/>
      <c r="P1790" s="2"/>
    </row>
    <row r="1791" spans="1:16" ht="30">
      <c r="A1791" s="14">
        <v>3427</v>
      </c>
      <c r="B1791" s="2" t="s">
        <v>4938</v>
      </c>
      <c r="C1791" s="1" t="s">
        <v>6596</v>
      </c>
      <c r="D1791" s="3" t="s">
        <v>1007</v>
      </c>
      <c r="E1791" s="4">
        <v>41717</v>
      </c>
      <c r="F1791" s="3" t="s">
        <v>15</v>
      </c>
      <c r="G1791" s="4">
        <v>41717</v>
      </c>
      <c r="H1791" s="3" t="s">
        <v>29</v>
      </c>
      <c r="I1791" s="2" t="s">
        <v>13</v>
      </c>
      <c r="J1791" s="2" t="s">
        <v>12</v>
      </c>
      <c r="K1791" s="2" t="s">
        <v>268</v>
      </c>
      <c r="L1791" s="19">
        <v>41717.750289351854</v>
      </c>
      <c r="M1791" s="2" t="s">
        <v>5154</v>
      </c>
      <c r="N1791" s="2"/>
      <c r="O1791" s="2"/>
      <c r="P1791" s="2"/>
    </row>
    <row r="1792" spans="1:16" ht="45">
      <c r="A1792" s="14">
        <v>3426</v>
      </c>
      <c r="B1792" s="2" t="s">
        <v>5861</v>
      </c>
      <c r="C1792" s="1" t="s">
        <v>6563</v>
      </c>
      <c r="D1792" s="3" t="s">
        <v>1529</v>
      </c>
      <c r="E1792" s="4">
        <v>41717</v>
      </c>
      <c r="F1792" s="3" t="s">
        <v>15</v>
      </c>
      <c r="G1792" s="4">
        <v>41717</v>
      </c>
      <c r="H1792" s="3" t="s">
        <v>16</v>
      </c>
      <c r="I1792" s="2" t="s">
        <v>13</v>
      </c>
      <c r="J1792" s="2" t="s">
        <v>12</v>
      </c>
      <c r="K1792" s="2" t="s">
        <v>268</v>
      </c>
      <c r="L1792" s="19">
        <v>41717.7496875</v>
      </c>
      <c r="M1792" s="2" t="s">
        <v>5154</v>
      </c>
      <c r="N1792" s="2"/>
      <c r="O1792" s="2"/>
      <c r="P1792" s="2"/>
    </row>
    <row r="1793" spans="1:16" ht="45">
      <c r="A1793" s="14">
        <v>3425</v>
      </c>
      <c r="B1793" s="2" t="s">
        <v>6597</v>
      </c>
      <c r="C1793" s="1" t="s">
        <v>6598</v>
      </c>
      <c r="D1793" s="3" t="s">
        <v>2701</v>
      </c>
      <c r="E1793" s="4">
        <v>41717</v>
      </c>
      <c r="F1793" s="3" t="s">
        <v>15</v>
      </c>
      <c r="G1793" s="4">
        <v>41717</v>
      </c>
      <c r="H1793" s="3" t="s">
        <v>40</v>
      </c>
      <c r="I1793" s="2" t="s">
        <v>13</v>
      </c>
      <c r="J1793" s="2" t="s">
        <v>12</v>
      </c>
      <c r="K1793" s="2" t="s">
        <v>268</v>
      </c>
      <c r="L1793" s="19">
        <v>41717.73883101852</v>
      </c>
      <c r="M1793" s="2" t="s">
        <v>5154</v>
      </c>
      <c r="N1793" s="2"/>
      <c r="O1793" s="2"/>
      <c r="P1793" s="2"/>
    </row>
    <row r="1794" spans="1:16" ht="45">
      <c r="A1794" s="14">
        <v>3424</v>
      </c>
      <c r="B1794" s="2" t="s">
        <v>6533</v>
      </c>
      <c r="C1794" s="1" t="s">
        <v>6599</v>
      </c>
      <c r="D1794" s="3" t="s">
        <v>2034</v>
      </c>
      <c r="E1794" s="4">
        <v>41717</v>
      </c>
      <c r="F1794" s="3" t="s">
        <v>15</v>
      </c>
      <c r="G1794" s="4">
        <v>41717</v>
      </c>
      <c r="H1794" s="3" t="s">
        <v>42</v>
      </c>
      <c r="I1794" s="2" t="s">
        <v>13</v>
      </c>
      <c r="J1794" s="2" t="s">
        <v>12</v>
      </c>
      <c r="K1794" s="2" t="s">
        <v>268</v>
      </c>
      <c r="L1794" s="19">
        <v>41717.735868055555</v>
      </c>
      <c r="M1794" s="2" t="s">
        <v>5154</v>
      </c>
      <c r="N1794" s="2"/>
      <c r="O1794" s="2"/>
      <c r="P1794" s="2"/>
    </row>
    <row r="1795" spans="1:16" ht="45">
      <c r="A1795" s="14">
        <v>3423</v>
      </c>
      <c r="B1795" s="2" t="s">
        <v>6600</v>
      </c>
      <c r="C1795" s="1" t="s">
        <v>6601</v>
      </c>
      <c r="D1795" s="3" t="s">
        <v>84</v>
      </c>
      <c r="E1795" s="4">
        <v>41717</v>
      </c>
      <c r="F1795" s="3" t="s">
        <v>15</v>
      </c>
      <c r="G1795" s="4">
        <v>41717</v>
      </c>
      <c r="H1795" s="3" t="s">
        <v>40</v>
      </c>
      <c r="I1795" s="2" t="s">
        <v>13</v>
      </c>
      <c r="J1795" s="2" t="s">
        <v>12</v>
      </c>
      <c r="K1795" s="2" t="s">
        <v>268</v>
      </c>
      <c r="L1795" s="19">
        <v>41718.686921296299</v>
      </c>
      <c r="M1795" s="2" t="s">
        <v>5154</v>
      </c>
      <c r="N1795" s="2"/>
      <c r="O1795" s="2"/>
      <c r="P1795" s="2"/>
    </row>
    <row r="1796" spans="1:16" ht="75">
      <c r="A1796" s="14">
        <v>3422</v>
      </c>
      <c r="B1796" s="2" t="s">
        <v>6602</v>
      </c>
      <c r="C1796" s="1" t="s">
        <v>6603</v>
      </c>
      <c r="D1796" s="3" t="s">
        <v>6306</v>
      </c>
      <c r="E1796" s="4">
        <v>41717</v>
      </c>
      <c r="F1796" s="3" t="s">
        <v>15</v>
      </c>
      <c r="G1796" s="4">
        <v>41718</v>
      </c>
      <c r="H1796" s="3" t="s">
        <v>19</v>
      </c>
      <c r="I1796" s="2" t="s">
        <v>13</v>
      </c>
      <c r="J1796" s="2" t="s">
        <v>12</v>
      </c>
      <c r="K1796" s="2" t="s">
        <v>268</v>
      </c>
      <c r="L1796" s="19">
        <v>41718.739548611113</v>
      </c>
      <c r="M1796" s="2" t="s">
        <v>5151</v>
      </c>
      <c r="N1796" s="2"/>
      <c r="O1796" s="2"/>
      <c r="P1796" s="2"/>
    </row>
    <row r="1797" spans="1:16" ht="30">
      <c r="A1797" s="14">
        <v>3421</v>
      </c>
      <c r="B1797" s="2" t="s">
        <v>6604</v>
      </c>
      <c r="C1797" s="1" t="s">
        <v>6605</v>
      </c>
      <c r="D1797" s="3" t="s">
        <v>620</v>
      </c>
      <c r="E1797" s="4">
        <v>41717</v>
      </c>
      <c r="F1797" s="3" t="s">
        <v>15</v>
      </c>
      <c r="G1797" s="4">
        <v>41717</v>
      </c>
      <c r="H1797" s="3" t="s">
        <v>51</v>
      </c>
      <c r="I1797" s="2" t="s">
        <v>13</v>
      </c>
      <c r="J1797" s="2" t="s">
        <v>12</v>
      </c>
      <c r="K1797" s="2" t="s">
        <v>268</v>
      </c>
      <c r="L1797" s="19">
        <v>41717.716990740744</v>
      </c>
      <c r="M1797" s="2" t="s">
        <v>5154</v>
      </c>
      <c r="N1797" s="2"/>
      <c r="O1797" s="2"/>
      <c r="P1797" s="2"/>
    </row>
    <row r="1798" spans="1:16" ht="45">
      <c r="A1798" s="14">
        <v>3420</v>
      </c>
      <c r="B1798" s="2" t="s">
        <v>6606</v>
      </c>
      <c r="C1798" s="1" t="s">
        <v>6607</v>
      </c>
      <c r="D1798" s="3" t="s">
        <v>1279</v>
      </c>
      <c r="E1798" s="4">
        <v>41717</v>
      </c>
      <c r="F1798" s="3" t="s">
        <v>15</v>
      </c>
      <c r="G1798" s="4">
        <v>41717</v>
      </c>
      <c r="H1798" s="3" t="s">
        <v>40</v>
      </c>
      <c r="I1798" s="2" t="s">
        <v>13</v>
      </c>
      <c r="J1798" s="2" t="s">
        <v>12</v>
      </c>
      <c r="K1798" s="2" t="s">
        <v>277</v>
      </c>
      <c r="L1798" s="19">
        <v>41717.529363425929</v>
      </c>
      <c r="M1798" s="2" t="s">
        <v>5151</v>
      </c>
      <c r="N1798" s="2"/>
      <c r="O1798" s="2"/>
      <c r="P1798" s="2"/>
    </row>
    <row r="1799" spans="1:16" ht="90">
      <c r="A1799" s="14">
        <v>3419</v>
      </c>
      <c r="B1799" s="2" t="s">
        <v>6608</v>
      </c>
      <c r="C1799" s="1" t="s">
        <v>6609</v>
      </c>
      <c r="D1799" s="3" t="s">
        <v>1020</v>
      </c>
      <c r="E1799" s="4">
        <v>41715</v>
      </c>
      <c r="F1799" s="3" t="s">
        <v>15</v>
      </c>
      <c r="G1799" s="4">
        <v>41717</v>
      </c>
      <c r="H1799" s="3" t="s">
        <v>43</v>
      </c>
      <c r="I1799" s="2" t="s">
        <v>13</v>
      </c>
      <c r="J1799" s="2" t="s">
        <v>12</v>
      </c>
      <c r="K1799" s="2" t="s">
        <v>277</v>
      </c>
      <c r="L1799" s="19">
        <v>41717.437442129631</v>
      </c>
      <c r="M1799" s="2" t="s">
        <v>5151</v>
      </c>
      <c r="N1799" s="2"/>
      <c r="O1799" s="2"/>
      <c r="P1799" s="2"/>
    </row>
    <row r="1800" spans="1:16">
      <c r="A1800" s="14">
        <v>3418</v>
      </c>
      <c r="B1800" s="2" t="s">
        <v>6610</v>
      </c>
      <c r="C1800" s="1" t="s">
        <v>6611</v>
      </c>
      <c r="D1800" s="3" t="s">
        <v>3006</v>
      </c>
      <c r="E1800" s="4">
        <v>41716</v>
      </c>
      <c r="F1800" s="3" t="s">
        <v>15</v>
      </c>
      <c r="G1800" s="4">
        <v>41716</v>
      </c>
      <c r="H1800" s="3" t="s">
        <v>51</v>
      </c>
      <c r="I1800" s="2" t="s">
        <v>13</v>
      </c>
      <c r="J1800" s="2" t="s">
        <v>12</v>
      </c>
      <c r="K1800" s="2" t="s">
        <v>268</v>
      </c>
      <c r="L1800" s="19">
        <v>41716.762430555558</v>
      </c>
      <c r="M1800" s="2" t="s">
        <v>5154</v>
      </c>
      <c r="N1800" s="2"/>
      <c r="O1800" s="2"/>
      <c r="P1800" s="2"/>
    </row>
    <row r="1801" spans="1:16">
      <c r="A1801" s="14">
        <v>3417</v>
      </c>
      <c r="B1801" s="2" t="s">
        <v>6612</v>
      </c>
      <c r="C1801" s="1" t="s">
        <v>6613</v>
      </c>
      <c r="D1801" s="3" t="s">
        <v>625</v>
      </c>
      <c r="E1801" s="4">
        <v>41716</v>
      </c>
      <c r="F1801" s="3" t="s">
        <v>15</v>
      </c>
      <c r="G1801" s="4">
        <v>41716</v>
      </c>
      <c r="H1801" s="3" t="s">
        <v>16</v>
      </c>
      <c r="I1801" s="2" t="s">
        <v>13</v>
      </c>
      <c r="J1801" s="2" t="s">
        <v>12</v>
      </c>
      <c r="K1801" s="2" t="s">
        <v>268</v>
      </c>
      <c r="L1801" s="19">
        <v>41716.75613425926</v>
      </c>
      <c r="M1801" s="2" t="s">
        <v>5151</v>
      </c>
      <c r="N1801" s="2"/>
      <c r="O1801" s="2"/>
      <c r="P1801" s="2"/>
    </row>
    <row r="1802" spans="1:16" ht="60">
      <c r="A1802" s="14">
        <v>3416</v>
      </c>
      <c r="B1802" s="2" t="s">
        <v>6614</v>
      </c>
      <c r="C1802" s="1" t="s">
        <v>6615</v>
      </c>
      <c r="D1802" s="3" t="s">
        <v>349</v>
      </c>
      <c r="E1802" s="4">
        <v>41716</v>
      </c>
      <c r="F1802" s="3" t="s">
        <v>15</v>
      </c>
      <c r="G1802" s="4">
        <v>41716</v>
      </c>
      <c r="H1802" s="3" t="s">
        <v>40</v>
      </c>
      <c r="I1802" s="2" t="s">
        <v>13</v>
      </c>
      <c r="J1802" s="2" t="s">
        <v>12</v>
      </c>
      <c r="K1802" s="2" t="s">
        <v>268</v>
      </c>
      <c r="L1802" s="19">
        <v>41716.748171296298</v>
      </c>
      <c r="M1802" s="2" t="s">
        <v>5151</v>
      </c>
      <c r="N1802" s="2"/>
      <c r="O1802" s="2"/>
      <c r="P1802" s="2"/>
    </row>
    <row r="1803" spans="1:16" ht="30">
      <c r="A1803" s="14">
        <v>3415</v>
      </c>
      <c r="B1803" s="2" t="s">
        <v>6146</v>
      </c>
      <c r="C1803" s="1" t="s">
        <v>6616</v>
      </c>
      <c r="D1803" s="3" t="s">
        <v>6147</v>
      </c>
      <c r="E1803" s="4">
        <v>41716</v>
      </c>
      <c r="F1803" s="3" t="s">
        <v>15</v>
      </c>
      <c r="G1803" s="4">
        <v>41716</v>
      </c>
      <c r="H1803" s="3" t="s">
        <v>16</v>
      </c>
      <c r="I1803" s="2" t="s">
        <v>13</v>
      </c>
      <c r="J1803" s="2" t="s">
        <v>12</v>
      </c>
      <c r="K1803" s="2" t="s">
        <v>268</v>
      </c>
      <c r="L1803" s="19">
        <v>41716.744780092595</v>
      </c>
      <c r="M1803" s="2" t="s">
        <v>5151</v>
      </c>
      <c r="N1803" s="2"/>
      <c r="O1803" s="2"/>
      <c r="P1803" s="2"/>
    </row>
    <row r="1804" spans="1:16" ht="45">
      <c r="A1804" s="14">
        <v>3414</v>
      </c>
      <c r="B1804" s="2" t="s">
        <v>5629</v>
      </c>
      <c r="C1804" s="1" t="s">
        <v>6617</v>
      </c>
      <c r="D1804" s="3" t="s">
        <v>1709</v>
      </c>
      <c r="E1804" s="4">
        <v>41716</v>
      </c>
      <c r="F1804" s="3" t="s">
        <v>15</v>
      </c>
      <c r="G1804" s="4">
        <v>41716</v>
      </c>
      <c r="H1804" s="3" t="s">
        <v>16</v>
      </c>
      <c r="I1804" s="2" t="s">
        <v>13</v>
      </c>
      <c r="J1804" s="2" t="s">
        <v>12</v>
      </c>
      <c r="K1804" s="2" t="s">
        <v>277</v>
      </c>
      <c r="L1804" s="19">
        <v>41716.605821759258</v>
      </c>
      <c r="M1804" s="2" t="s">
        <v>5154</v>
      </c>
      <c r="N1804" s="2"/>
      <c r="O1804" s="2"/>
      <c r="P1804" s="2"/>
    </row>
    <row r="1805" spans="1:16" ht="120">
      <c r="A1805" s="14">
        <v>3413</v>
      </c>
      <c r="B1805" s="2" t="s">
        <v>6618</v>
      </c>
      <c r="C1805" s="1" t="s">
        <v>6619</v>
      </c>
      <c r="D1805" s="3" t="s">
        <v>5096</v>
      </c>
      <c r="E1805" s="4">
        <v>41716</v>
      </c>
      <c r="F1805" s="3" t="s">
        <v>15</v>
      </c>
      <c r="G1805" s="4">
        <v>41716</v>
      </c>
      <c r="H1805" s="3" t="s">
        <v>16</v>
      </c>
      <c r="I1805" s="2" t="s">
        <v>13</v>
      </c>
      <c r="J1805" s="2" t="s">
        <v>12</v>
      </c>
      <c r="K1805" s="2" t="s">
        <v>277</v>
      </c>
      <c r="L1805" s="19">
        <v>41716.526296296295</v>
      </c>
      <c r="M1805" s="2" t="s">
        <v>5154</v>
      </c>
      <c r="N1805" s="2"/>
      <c r="O1805" s="2"/>
      <c r="P1805" s="2"/>
    </row>
    <row r="1806" spans="1:16" ht="30">
      <c r="A1806" s="14">
        <v>3412</v>
      </c>
      <c r="B1806" s="2" t="s">
        <v>5970</v>
      </c>
      <c r="C1806" s="1" t="s">
        <v>5971</v>
      </c>
      <c r="D1806" s="3" t="s">
        <v>1797</v>
      </c>
      <c r="E1806" s="4">
        <v>41716</v>
      </c>
      <c r="F1806" s="3" t="s">
        <v>15</v>
      </c>
      <c r="G1806" s="4">
        <v>41716</v>
      </c>
      <c r="H1806" s="3" t="s">
        <v>16</v>
      </c>
      <c r="I1806" s="2" t="s">
        <v>13</v>
      </c>
      <c r="J1806" s="2" t="s">
        <v>12</v>
      </c>
      <c r="K1806" s="2" t="s">
        <v>268</v>
      </c>
      <c r="L1806" s="19">
        <v>41716.428263888891</v>
      </c>
      <c r="M1806" s="2" t="s">
        <v>5151</v>
      </c>
      <c r="N1806" s="2"/>
      <c r="O1806" s="2"/>
      <c r="P1806" s="2"/>
    </row>
    <row r="1807" spans="1:16" ht="60">
      <c r="A1807" s="14">
        <v>3411</v>
      </c>
      <c r="B1807" s="2" t="s">
        <v>5972</v>
      </c>
      <c r="C1807" s="1" t="s">
        <v>5973</v>
      </c>
      <c r="D1807" s="3" t="s">
        <v>1257</v>
      </c>
      <c r="E1807" s="4">
        <v>41716</v>
      </c>
      <c r="F1807" s="3" t="s">
        <v>15</v>
      </c>
      <c r="G1807" s="4">
        <v>41716</v>
      </c>
      <c r="H1807" s="3" t="s">
        <v>29</v>
      </c>
      <c r="I1807" s="2" t="s">
        <v>13</v>
      </c>
      <c r="J1807" s="2" t="s">
        <v>12</v>
      </c>
      <c r="K1807" s="2" t="s">
        <v>277</v>
      </c>
      <c r="L1807" s="19">
        <v>41724.580520833333</v>
      </c>
      <c r="M1807" s="2" t="s">
        <v>5151</v>
      </c>
      <c r="N1807" s="2"/>
      <c r="O1807" s="2"/>
      <c r="P1807" s="2"/>
    </row>
    <row r="1808" spans="1:16" ht="60">
      <c r="A1808" s="14">
        <v>3410</v>
      </c>
      <c r="B1808" s="2" t="s">
        <v>5144</v>
      </c>
      <c r="C1808" s="1" t="s">
        <v>5974</v>
      </c>
      <c r="D1808" s="3" t="s">
        <v>2701</v>
      </c>
      <c r="E1808" s="4">
        <v>41716</v>
      </c>
      <c r="F1808" s="3" t="s">
        <v>15</v>
      </c>
      <c r="G1808" s="4">
        <v>41716</v>
      </c>
      <c r="H1808" s="3" t="s">
        <v>40</v>
      </c>
      <c r="I1808" s="2" t="s">
        <v>13</v>
      </c>
      <c r="J1808" s="2" t="s">
        <v>12</v>
      </c>
      <c r="K1808" s="2" t="s">
        <v>268</v>
      </c>
      <c r="L1808" s="19">
        <v>41716.409490740742</v>
      </c>
      <c r="M1808" s="2" t="s">
        <v>5151</v>
      </c>
      <c r="N1808" s="2"/>
      <c r="O1808" s="2"/>
      <c r="P1808" s="2"/>
    </row>
    <row r="1809" spans="1:16">
      <c r="A1809" s="14">
        <v>3409</v>
      </c>
      <c r="B1809" s="2" t="s">
        <v>1826</v>
      </c>
      <c r="C1809" s="1" t="s">
        <v>5975</v>
      </c>
      <c r="D1809" s="3" t="s">
        <v>1130</v>
      </c>
      <c r="E1809" s="4">
        <v>41716</v>
      </c>
      <c r="F1809" s="3" t="s">
        <v>15</v>
      </c>
      <c r="G1809" s="4">
        <v>41716</v>
      </c>
      <c r="H1809" s="3" t="s">
        <v>16</v>
      </c>
      <c r="I1809" s="2" t="s">
        <v>13</v>
      </c>
      <c r="J1809" s="2" t="s">
        <v>12</v>
      </c>
      <c r="K1809" s="2" t="s">
        <v>268</v>
      </c>
      <c r="L1809" s="19">
        <v>41716.405914351853</v>
      </c>
      <c r="M1809" s="2" t="s">
        <v>5154</v>
      </c>
      <c r="N1809" s="2"/>
      <c r="O1809" s="2"/>
      <c r="P1809" s="2"/>
    </row>
    <row r="1810" spans="1:16" ht="30">
      <c r="A1810" s="14">
        <v>3408</v>
      </c>
      <c r="B1810" s="2" t="s">
        <v>5924</v>
      </c>
      <c r="C1810" s="1" t="s">
        <v>5976</v>
      </c>
      <c r="D1810" s="3" t="s">
        <v>355</v>
      </c>
      <c r="E1810" s="4">
        <v>41716</v>
      </c>
      <c r="F1810" s="3" t="s">
        <v>15</v>
      </c>
      <c r="G1810" s="4">
        <v>41716</v>
      </c>
      <c r="H1810" s="3" t="s">
        <v>16</v>
      </c>
      <c r="I1810" s="2" t="s">
        <v>13</v>
      </c>
      <c r="J1810" s="2" t="s">
        <v>12</v>
      </c>
      <c r="K1810" s="2" t="s">
        <v>268</v>
      </c>
      <c r="L1810" s="19">
        <v>41716.418124999997</v>
      </c>
      <c r="M1810" s="2" t="s">
        <v>5151</v>
      </c>
      <c r="N1810" s="2"/>
      <c r="O1810" s="2"/>
      <c r="P1810" s="2"/>
    </row>
    <row r="1811" spans="1:16" ht="30">
      <c r="A1811" s="14">
        <v>3407</v>
      </c>
      <c r="B1811" s="2" t="s">
        <v>5429</v>
      </c>
      <c r="C1811" s="1" t="s">
        <v>5977</v>
      </c>
      <c r="D1811" s="3" t="s">
        <v>3849</v>
      </c>
      <c r="E1811" s="4">
        <v>41716</v>
      </c>
      <c r="F1811" s="3" t="s">
        <v>15</v>
      </c>
      <c r="G1811" s="4">
        <v>41716</v>
      </c>
      <c r="H1811" s="3" t="s">
        <v>16</v>
      </c>
      <c r="I1811" s="2" t="s">
        <v>13</v>
      </c>
      <c r="J1811" s="2" t="s">
        <v>12</v>
      </c>
      <c r="K1811" s="2" t="s">
        <v>268</v>
      </c>
      <c r="L1811" s="19">
        <v>41716.395624999997</v>
      </c>
      <c r="M1811" s="2" t="s">
        <v>5151</v>
      </c>
      <c r="N1811" s="2"/>
      <c r="O1811" s="2"/>
      <c r="P1811" s="2"/>
    </row>
    <row r="1812" spans="1:16" ht="45">
      <c r="A1812" s="14">
        <v>3406</v>
      </c>
      <c r="B1812" s="2" t="s">
        <v>5978</v>
      </c>
      <c r="C1812" s="1" t="s">
        <v>5979</v>
      </c>
      <c r="D1812" s="3" t="s">
        <v>2018</v>
      </c>
      <c r="E1812" s="4">
        <v>41716</v>
      </c>
      <c r="F1812" s="3" t="s">
        <v>15</v>
      </c>
      <c r="G1812" s="4">
        <v>41716</v>
      </c>
      <c r="H1812" s="3" t="s">
        <v>42</v>
      </c>
      <c r="I1812" s="2" t="s">
        <v>13</v>
      </c>
      <c r="J1812" s="2" t="s">
        <v>12</v>
      </c>
      <c r="K1812" s="2" t="s">
        <v>268</v>
      </c>
      <c r="L1812" s="19">
        <v>41716.436238425929</v>
      </c>
      <c r="M1812" s="2" t="s">
        <v>5154</v>
      </c>
      <c r="N1812" s="2"/>
      <c r="O1812" s="2"/>
      <c r="P1812" s="2"/>
    </row>
    <row r="1813" spans="1:16">
      <c r="A1813" s="14">
        <v>3405</v>
      </c>
      <c r="B1813" s="2" t="s">
        <v>2299</v>
      </c>
      <c r="C1813" s="1" t="s">
        <v>5980</v>
      </c>
      <c r="D1813" s="3" t="s">
        <v>32</v>
      </c>
      <c r="E1813" s="4">
        <v>41712</v>
      </c>
      <c r="F1813" s="3" t="s">
        <v>15</v>
      </c>
      <c r="G1813" s="4">
        <v>41712</v>
      </c>
      <c r="H1813" s="3" t="s">
        <v>16</v>
      </c>
      <c r="I1813" s="2" t="s">
        <v>13</v>
      </c>
      <c r="J1813" s="2" t="s">
        <v>12</v>
      </c>
      <c r="K1813" s="2" t="s">
        <v>268</v>
      </c>
      <c r="L1813" s="19">
        <v>41715.794502314813</v>
      </c>
      <c r="M1813" s="2" t="s">
        <v>5151</v>
      </c>
      <c r="N1813" s="2"/>
      <c r="O1813" s="2"/>
      <c r="P1813" s="2"/>
    </row>
    <row r="1814" spans="1:16" ht="90">
      <c r="A1814" s="14">
        <v>3404</v>
      </c>
      <c r="B1814" s="2" t="s">
        <v>5981</v>
      </c>
      <c r="C1814" s="1" t="s">
        <v>5982</v>
      </c>
      <c r="D1814" s="3" t="s">
        <v>2147</v>
      </c>
      <c r="E1814" s="4">
        <v>41711</v>
      </c>
      <c r="F1814" s="3" t="s">
        <v>15</v>
      </c>
      <c r="G1814" s="4">
        <v>41711</v>
      </c>
      <c r="H1814" s="3" t="s">
        <v>42</v>
      </c>
      <c r="I1814" s="2" t="s">
        <v>13</v>
      </c>
      <c r="J1814" s="2" t="s">
        <v>12</v>
      </c>
      <c r="K1814" s="2" t="s">
        <v>268</v>
      </c>
      <c r="L1814" s="19">
        <v>41715.788148148145</v>
      </c>
      <c r="M1814" s="2" t="s">
        <v>5154</v>
      </c>
      <c r="N1814" s="2"/>
      <c r="O1814" s="2"/>
      <c r="P1814" s="2"/>
    </row>
    <row r="1815" spans="1:16" ht="75">
      <c r="A1815" s="14">
        <v>3403</v>
      </c>
      <c r="B1815" s="2" t="s">
        <v>5983</v>
      </c>
      <c r="C1815" s="1" t="s">
        <v>5984</v>
      </c>
      <c r="D1815" s="3" t="s">
        <v>1056</v>
      </c>
      <c r="E1815" s="4">
        <v>41712</v>
      </c>
      <c r="F1815" s="3" t="s">
        <v>15</v>
      </c>
      <c r="G1815" s="4">
        <v>41712</v>
      </c>
      <c r="H1815" s="3" t="s">
        <v>16</v>
      </c>
      <c r="I1815" s="2" t="s">
        <v>13</v>
      </c>
      <c r="J1815" s="2" t="s">
        <v>12</v>
      </c>
      <c r="K1815" s="2" t="s">
        <v>268</v>
      </c>
      <c r="L1815" s="19">
        <v>41715.783483796295</v>
      </c>
      <c r="M1815" s="2" t="s">
        <v>5151</v>
      </c>
      <c r="N1815" s="2"/>
      <c r="O1815" s="2"/>
      <c r="P1815" s="2"/>
    </row>
    <row r="1816" spans="1:16" ht="60">
      <c r="A1816" s="14">
        <v>3402</v>
      </c>
      <c r="B1816" s="2" t="s">
        <v>5985</v>
      </c>
      <c r="C1816" s="1" t="s">
        <v>5986</v>
      </c>
      <c r="D1816" s="3" t="s">
        <v>379</v>
      </c>
      <c r="E1816" s="4">
        <v>41712</v>
      </c>
      <c r="F1816" s="3" t="s">
        <v>15</v>
      </c>
      <c r="G1816" s="4">
        <v>41715</v>
      </c>
      <c r="H1816" s="3" t="s">
        <v>16</v>
      </c>
      <c r="I1816" s="2" t="s">
        <v>13</v>
      </c>
      <c r="J1816" s="2" t="s">
        <v>12</v>
      </c>
      <c r="K1816" s="2" t="s">
        <v>268</v>
      </c>
      <c r="L1816" s="19">
        <v>41719.810196759259</v>
      </c>
      <c r="M1816" s="2" t="s">
        <v>5151</v>
      </c>
      <c r="N1816" s="2"/>
      <c r="O1816" s="2"/>
      <c r="P1816" s="2"/>
    </row>
    <row r="1817" spans="1:16" ht="30">
      <c r="A1817" s="14">
        <v>3401</v>
      </c>
      <c r="B1817" s="2" t="s">
        <v>5987</v>
      </c>
      <c r="C1817" s="1" t="s">
        <v>5988</v>
      </c>
      <c r="D1817" s="3" t="s">
        <v>5096</v>
      </c>
      <c r="E1817" s="4">
        <v>41715</v>
      </c>
      <c r="F1817" s="3" t="s">
        <v>15</v>
      </c>
      <c r="G1817" s="4">
        <v>41715</v>
      </c>
      <c r="H1817" s="3" t="s">
        <v>16</v>
      </c>
      <c r="I1817" s="2" t="s">
        <v>13</v>
      </c>
      <c r="J1817" s="2" t="s">
        <v>12</v>
      </c>
      <c r="K1817" s="2" t="s">
        <v>268</v>
      </c>
      <c r="L1817" s="19">
        <v>41715.778564814813</v>
      </c>
      <c r="M1817" s="2" t="s">
        <v>5151</v>
      </c>
      <c r="N1817" s="2"/>
      <c r="O1817" s="2"/>
      <c r="P1817" s="2"/>
    </row>
    <row r="1818" spans="1:16" ht="45">
      <c r="A1818" s="14">
        <v>3400</v>
      </c>
      <c r="B1818" s="2" t="s">
        <v>5989</v>
      </c>
      <c r="C1818" s="1" t="s">
        <v>5990</v>
      </c>
      <c r="D1818" s="3" t="s">
        <v>2034</v>
      </c>
      <c r="E1818" s="4">
        <v>41715</v>
      </c>
      <c r="F1818" s="3" t="s">
        <v>15</v>
      </c>
      <c r="G1818" s="4">
        <v>41717</v>
      </c>
      <c r="H1818" s="3" t="s">
        <v>69</v>
      </c>
      <c r="I1818" s="2" t="s">
        <v>13</v>
      </c>
      <c r="J1818" s="2" t="s">
        <v>12</v>
      </c>
      <c r="K1818" s="2" t="s">
        <v>268</v>
      </c>
      <c r="L1818" s="19">
        <v>41718.820937500001</v>
      </c>
      <c r="M1818" s="2" t="s">
        <v>5154</v>
      </c>
      <c r="N1818" s="2"/>
      <c r="O1818" s="2"/>
      <c r="P1818" s="2"/>
    </row>
    <row r="1819" spans="1:16" ht="30">
      <c r="A1819" s="14">
        <v>3399</v>
      </c>
      <c r="B1819" s="2" t="s">
        <v>5991</v>
      </c>
      <c r="C1819" s="1" t="s">
        <v>5992</v>
      </c>
      <c r="D1819" s="3" t="s">
        <v>104</v>
      </c>
      <c r="E1819" s="4">
        <v>41715</v>
      </c>
      <c r="F1819" s="3" t="s">
        <v>15</v>
      </c>
      <c r="G1819" s="4">
        <v>41715</v>
      </c>
      <c r="H1819" s="3" t="s">
        <v>16</v>
      </c>
      <c r="I1819" s="2" t="s">
        <v>13</v>
      </c>
      <c r="J1819" s="2" t="s">
        <v>12</v>
      </c>
      <c r="K1819" s="2" t="s">
        <v>268</v>
      </c>
      <c r="L1819" s="19">
        <v>41715.767141203702</v>
      </c>
      <c r="M1819" s="2" t="s">
        <v>5154</v>
      </c>
      <c r="N1819" s="2"/>
      <c r="O1819" s="2"/>
      <c r="P1819" s="2"/>
    </row>
    <row r="1820" spans="1:16" ht="30">
      <c r="A1820" s="14">
        <v>3398</v>
      </c>
      <c r="B1820" s="2" t="s">
        <v>5993</v>
      </c>
      <c r="C1820" s="1" t="s">
        <v>5994</v>
      </c>
      <c r="D1820" s="3" t="s">
        <v>288</v>
      </c>
      <c r="E1820" s="4">
        <v>41715</v>
      </c>
      <c r="F1820" s="3" t="s">
        <v>15</v>
      </c>
      <c r="G1820" s="4">
        <v>41715</v>
      </c>
      <c r="H1820" s="3" t="s">
        <v>54</v>
      </c>
      <c r="I1820" s="2" t="s">
        <v>13</v>
      </c>
      <c r="J1820" s="2" t="s">
        <v>12</v>
      </c>
      <c r="K1820" s="2" t="s">
        <v>268</v>
      </c>
      <c r="L1820" s="19">
        <v>41715.759016203701</v>
      </c>
      <c r="M1820" s="2" t="s">
        <v>5154</v>
      </c>
      <c r="N1820" s="2"/>
      <c r="O1820" s="2"/>
      <c r="P1820" s="2"/>
    </row>
    <row r="1821" spans="1:16">
      <c r="A1821" s="14">
        <v>3397</v>
      </c>
      <c r="B1821" s="2" t="s">
        <v>5995</v>
      </c>
      <c r="C1821" s="1" t="s">
        <v>5996</v>
      </c>
      <c r="D1821" s="3" t="s">
        <v>24</v>
      </c>
      <c r="E1821" s="4">
        <v>41715</v>
      </c>
      <c r="F1821" s="3" t="s">
        <v>15</v>
      </c>
      <c r="G1821" s="4">
        <v>41715</v>
      </c>
      <c r="H1821" s="3" t="s">
        <v>16</v>
      </c>
      <c r="I1821" s="2" t="s">
        <v>13</v>
      </c>
      <c r="J1821" s="2" t="s">
        <v>12</v>
      </c>
      <c r="K1821" s="2" t="s">
        <v>268</v>
      </c>
      <c r="L1821" s="19">
        <v>41715.647222222222</v>
      </c>
      <c r="M1821" s="2" t="s">
        <v>5151</v>
      </c>
      <c r="N1821" s="2"/>
      <c r="O1821" s="2"/>
      <c r="P1821" s="2"/>
    </row>
    <row r="1822" spans="1:16">
      <c r="A1822" s="14">
        <v>3396</v>
      </c>
      <c r="B1822" s="2" t="s">
        <v>5997</v>
      </c>
      <c r="C1822" s="1" t="s">
        <v>5998</v>
      </c>
      <c r="D1822" s="3" t="s">
        <v>1054</v>
      </c>
      <c r="E1822" s="4">
        <v>41715</v>
      </c>
      <c r="F1822" s="3" t="s">
        <v>15</v>
      </c>
      <c r="G1822" s="4">
        <v>41715</v>
      </c>
      <c r="H1822" s="3" t="s">
        <v>16</v>
      </c>
      <c r="I1822" s="2" t="s">
        <v>13</v>
      </c>
      <c r="J1822" s="2" t="s">
        <v>12</v>
      </c>
      <c r="K1822" s="2" t="s">
        <v>268</v>
      </c>
      <c r="L1822" s="19">
        <v>41715.64539351852</v>
      </c>
      <c r="M1822" s="2" t="s">
        <v>5154</v>
      </c>
      <c r="N1822" s="2"/>
      <c r="O1822" s="2"/>
      <c r="P1822" s="2"/>
    </row>
    <row r="1823" spans="1:16" ht="45">
      <c r="A1823" s="14">
        <v>3395</v>
      </c>
      <c r="B1823" s="2" t="s">
        <v>5144</v>
      </c>
      <c r="C1823" s="1" t="s">
        <v>5999</v>
      </c>
      <c r="D1823" s="3" t="s">
        <v>2701</v>
      </c>
      <c r="E1823" s="4">
        <v>41715</v>
      </c>
      <c r="F1823" s="3" t="s">
        <v>15</v>
      </c>
      <c r="G1823" s="4">
        <v>41715</v>
      </c>
      <c r="H1823" s="3" t="s">
        <v>40</v>
      </c>
      <c r="I1823" s="2" t="s">
        <v>13</v>
      </c>
      <c r="J1823" s="2" t="s">
        <v>12</v>
      </c>
      <c r="K1823" s="2" t="s">
        <v>268</v>
      </c>
      <c r="L1823" s="19">
        <v>41715.643067129633</v>
      </c>
      <c r="M1823" s="2" t="s">
        <v>5151</v>
      </c>
      <c r="N1823" s="2"/>
      <c r="O1823" s="2"/>
      <c r="P1823" s="2"/>
    </row>
    <row r="1824" spans="1:16" ht="45">
      <c r="A1824" s="14">
        <v>3394</v>
      </c>
      <c r="B1824" s="2" t="s">
        <v>6000</v>
      </c>
      <c r="C1824" s="1" t="s">
        <v>6001</v>
      </c>
      <c r="D1824" s="3" t="s">
        <v>26</v>
      </c>
      <c r="E1824" s="4">
        <v>41715</v>
      </c>
      <c r="F1824" s="3" t="s">
        <v>15</v>
      </c>
      <c r="G1824" s="4">
        <v>41715</v>
      </c>
      <c r="H1824" s="3" t="s">
        <v>50</v>
      </c>
      <c r="I1824" s="2" t="s">
        <v>13</v>
      </c>
      <c r="J1824" s="2" t="s">
        <v>12</v>
      </c>
      <c r="K1824" s="2" t="s">
        <v>277</v>
      </c>
      <c r="L1824" s="19">
        <v>41731.370428240742</v>
      </c>
      <c r="M1824" s="2" t="s">
        <v>5151</v>
      </c>
      <c r="N1824" s="2"/>
      <c r="O1824" s="2"/>
      <c r="P1824" s="2"/>
    </row>
    <row r="1825" spans="1:16">
      <c r="A1825" s="14">
        <v>3393</v>
      </c>
      <c r="B1825" s="2" t="s">
        <v>6002</v>
      </c>
      <c r="C1825" s="1" t="s">
        <v>6003</v>
      </c>
      <c r="D1825" s="3" t="s">
        <v>765</v>
      </c>
      <c r="E1825" s="4">
        <v>41715</v>
      </c>
      <c r="F1825" s="3" t="s">
        <v>15</v>
      </c>
      <c r="G1825" s="4">
        <v>41715</v>
      </c>
      <c r="H1825" s="3" t="s">
        <v>40</v>
      </c>
      <c r="I1825" s="2" t="s">
        <v>13</v>
      </c>
      <c r="J1825" s="2" t="s">
        <v>12</v>
      </c>
      <c r="K1825" s="2" t="s">
        <v>268</v>
      </c>
      <c r="L1825" s="19">
        <v>41715.622199074074</v>
      </c>
      <c r="M1825" s="2" t="s">
        <v>5154</v>
      </c>
      <c r="N1825" s="2"/>
      <c r="O1825" s="2"/>
      <c r="P1825" s="2"/>
    </row>
    <row r="1826" spans="1:16" ht="90">
      <c r="A1826" s="14">
        <v>3392</v>
      </c>
      <c r="B1826" s="2" t="s">
        <v>6004</v>
      </c>
      <c r="C1826" s="1" t="s">
        <v>6005</v>
      </c>
      <c r="D1826" s="3" t="s">
        <v>5175</v>
      </c>
      <c r="E1826" s="4">
        <v>41715</v>
      </c>
      <c r="F1826" s="3" t="s">
        <v>15</v>
      </c>
      <c r="G1826" s="4">
        <v>41715</v>
      </c>
      <c r="H1826" s="3" t="s">
        <v>56</v>
      </c>
      <c r="I1826" s="2" t="s">
        <v>13</v>
      </c>
      <c r="J1826" s="2" t="s">
        <v>12</v>
      </c>
      <c r="K1826" s="2" t="s">
        <v>268</v>
      </c>
      <c r="L1826" s="19">
        <v>41718.8200462963</v>
      </c>
      <c r="M1826" s="2" t="s">
        <v>5151</v>
      </c>
      <c r="N1826" s="2"/>
      <c r="O1826" s="2"/>
      <c r="P1826" s="2"/>
    </row>
    <row r="1827" spans="1:16" ht="30">
      <c r="A1827" s="14">
        <v>3391</v>
      </c>
      <c r="B1827" s="2" t="s">
        <v>6006</v>
      </c>
      <c r="C1827" s="1" t="s">
        <v>6007</v>
      </c>
      <c r="D1827" s="3" t="s">
        <v>731</v>
      </c>
      <c r="E1827" s="4">
        <v>41715</v>
      </c>
      <c r="F1827" s="3" t="s">
        <v>15</v>
      </c>
      <c r="G1827" s="4">
        <v>41715</v>
      </c>
      <c r="H1827" s="3" t="s">
        <v>16</v>
      </c>
      <c r="I1827" s="2" t="s">
        <v>13</v>
      </c>
      <c r="J1827" s="2" t="s">
        <v>12</v>
      </c>
      <c r="K1827" s="2" t="s">
        <v>268</v>
      </c>
      <c r="L1827" s="19">
        <v>41715.604537037034</v>
      </c>
      <c r="M1827" s="2" t="s">
        <v>5151</v>
      </c>
      <c r="N1827" s="2"/>
      <c r="O1827" s="2"/>
      <c r="P1827" s="2"/>
    </row>
    <row r="1828" spans="1:16" ht="45">
      <c r="A1828" s="14">
        <v>3390</v>
      </c>
      <c r="B1828" s="2" t="s">
        <v>6008</v>
      </c>
      <c r="C1828" s="1" t="s">
        <v>6009</v>
      </c>
      <c r="D1828" s="3" t="s">
        <v>169</v>
      </c>
      <c r="E1828" s="4">
        <v>41715</v>
      </c>
      <c r="F1828" s="3" t="s">
        <v>15</v>
      </c>
      <c r="G1828" s="4">
        <v>41715</v>
      </c>
      <c r="H1828" s="3" t="s">
        <v>16</v>
      </c>
      <c r="I1828" s="2" t="s">
        <v>13</v>
      </c>
      <c r="J1828" s="2" t="s">
        <v>12</v>
      </c>
      <c r="K1828" s="2" t="s">
        <v>268</v>
      </c>
      <c r="L1828" s="19">
        <v>41715.554571759261</v>
      </c>
      <c r="M1828" s="2" t="s">
        <v>5154</v>
      </c>
      <c r="N1828" s="2"/>
      <c r="O1828" s="2"/>
      <c r="P1828" s="2"/>
    </row>
    <row r="1829" spans="1:16">
      <c r="A1829" s="14">
        <v>3389</v>
      </c>
      <c r="B1829" s="2" t="s">
        <v>6010</v>
      </c>
      <c r="C1829" s="1" t="s">
        <v>6012</v>
      </c>
      <c r="D1829" s="3" t="s">
        <v>6011</v>
      </c>
      <c r="E1829" s="4">
        <v>41715</v>
      </c>
      <c r="F1829" s="3" t="s">
        <v>102</v>
      </c>
      <c r="G1829" s="4">
        <v>41715</v>
      </c>
      <c r="H1829" s="3" t="s">
        <v>54</v>
      </c>
      <c r="I1829" s="2" t="s">
        <v>13</v>
      </c>
      <c r="J1829" s="2" t="s">
        <v>12</v>
      </c>
      <c r="K1829" s="2" t="s">
        <v>268</v>
      </c>
      <c r="L1829" s="19">
        <v>41715.491643518515</v>
      </c>
      <c r="M1829" s="2" t="s">
        <v>5151</v>
      </c>
      <c r="N1829" s="2"/>
      <c r="O1829" s="2"/>
      <c r="P1829" s="2"/>
    </row>
    <row r="1830" spans="1:16" ht="45">
      <c r="A1830" s="14">
        <v>3388</v>
      </c>
      <c r="B1830" s="2" t="s">
        <v>5144</v>
      </c>
      <c r="C1830" s="1" t="s">
        <v>6013</v>
      </c>
      <c r="D1830" s="3" t="s">
        <v>2701</v>
      </c>
      <c r="E1830" s="4">
        <v>41715</v>
      </c>
      <c r="F1830" s="3" t="s">
        <v>15</v>
      </c>
      <c r="G1830" s="4">
        <v>41715</v>
      </c>
      <c r="H1830" s="3" t="s">
        <v>40</v>
      </c>
      <c r="I1830" s="2" t="s">
        <v>13</v>
      </c>
      <c r="J1830" s="2" t="s">
        <v>12</v>
      </c>
      <c r="K1830" s="2" t="s">
        <v>268</v>
      </c>
      <c r="L1830" s="19">
        <v>41715.483171296299</v>
      </c>
      <c r="M1830" s="2" t="s">
        <v>5151</v>
      </c>
      <c r="N1830" s="2"/>
      <c r="O1830" s="2"/>
      <c r="P1830" s="2"/>
    </row>
    <row r="1831" spans="1:16" ht="45">
      <c r="A1831" s="14">
        <v>3387</v>
      </c>
      <c r="B1831" s="2" t="s">
        <v>6014</v>
      </c>
      <c r="C1831" s="1" t="s">
        <v>6015</v>
      </c>
      <c r="D1831" s="3" t="s">
        <v>2915</v>
      </c>
      <c r="E1831" s="4">
        <v>41715</v>
      </c>
      <c r="F1831" s="3" t="s">
        <v>15</v>
      </c>
      <c r="G1831" s="4">
        <v>41715</v>
      </c>
      <c r="H1831" s="3" t="s">
        <v>29</v>
      </c>
      <c r="I1831" s="2" t="s">
        <v>13</v>
      </c>
      <c r="J1831" s="2" t="s">
        <v>12</v>
      </c>
      <c r="K1831" s="2" t="s">
        <v>268</v>
      </c>
      <c r="L1831" s="19">
        <v>41715.573773148149</v>
      </c>
      <c r="M1831" s="2" t="s">
        <v>5151</v>
      </c>
      <c r="N1831" s="2"/>
      <c r="O1831" s="2"/>
      <c r="P1831" s="2"/>
    </row>
    <row r="1832" spans="1:16" ht="45">
      <c r="A1832" s="14">
        <v>3386</v>
      </c>
      <c r="B1832" s="2" t="s">
        <v>6016</v>
      </c>
      <c r="C1832" s="1" t="s">
        <v>6017</v>
      </c>
      <c r="D1832" s="3" t="s">
        <v>285</v>
      </c>
      <c r="E1832" s="4">
        <v>41712</v>
      </c>
      <c r="F1832" s="3" t="s">
        <v>15</v>
      </c>
      <c r="G1832" s="4">
        <v>41712</v>
      </c>
      <c r="H1832" s="3" t="s">
        <v>16</v>
      </c>
      <c r="I1832" s="2" t="s">
        <v>13</v>
      </c>
      <c r="J1832" s="2" t="s">
        <v>12</v>
      </c>
      <c r="K1832" s="2" t="s">
        <v>268</v>
      </c>
      <c r="L1832" s="19">
        <v>41715.458541666667</v>
      </c>
      <c r="M1832" s="2" t="s">
        <v>5151</v>
      </c>
      <c r="N1832" s="2"/>
      <c r="O1832" s="2"/>
      <c r="P1832" s="2"/>
    </row>
    <row r="1833" spans="1:16" ht="60">
      <c r="A1833" s="14">
        <v>3385</v>
      </c>
      <c r="B1833" s="2" t="s">
        <v>6018</v>
      </c>
      <c r="C1833" s="1" t="s">
        <v>6019</v>
      </c>
      <c r="D1833" s="3" t="s">
        <v>26</v>
      </c>
      <c r="E1833" s="4">
        <v>41711</v>
      </c>
      <c r="F1833" s="3" t="s">
        <v>15</v>
      </c>
      <c r="G1833" s="4">
        <v>41711</v>
      </c>
      <c r="H1833" s="3" t="s">
        <v>16</v>
      </c>
      <c r="I1833" s="2" t="s">
        <v>13</v>
      </c>
      <c r="J1833" s="2" t="s">
        <v>12</v>
      </c>
      <c r="K1833" s="2" t="s">
        <v>268</v>
      </c>
      <c r="L1833" s="19">
        <v>41715.457349537035</v>
      </c>
      <c r="M1833" s="2" t="s">
        <v>5151</v>
      </c>
      <c r="N1833" s="2"/>
      <c r="O1833" s="2"/>
      <c r="P1833" s="2"/>
    </row>
    <row r="1834" spans="1:16" ht="60">
      <c r="A1834" s="14">
        <v>3384</v>
      </c>
      <c r="B1834" s="2" t="s">
        <v>6020</v>
      </c>
      <c r="C1834" s="1" t="s">
        <v>6021</v>
      </c>
      <c r="D1834" s="3" t="s">
        <v>852</v>
      </c>
      <c r="E1834" s="4">
        <v>41715</v>
      </c>
      <c r="F1834" s="3" t="s">
        <v>15</v>
      </c>
      <c r="G1834" s="4">
        <v>41715</v>
      </c>
      <c r="H1834" s="3" t="s">
        <v>29</v>
      </c>
      <c r="I1834" s="2" t="s">
        <v>13</v>
      </c>
      <c r="J1834" s="2" t="s">
        <v>12</v>
      </c>
      <c r="K1834" s="2" t="s">
        <v>268</v>
      </c>
      <c r="L1834" s="19">
        <v>41715.574780092589</v>
      </c>
      <c r="M1834" s="2" t="s">
        <v>5151</v>
      </c>
      <c r="N1834" s="2"/>
      <c r="O1834" s="2"/>
      <c r="P1834" s="2"/>
    </row>
    <row r="1835" spans="1:16" ht="45">
      <c r="A1835" s="14">
        <v>3383</v>
      </c>
      <c r="B1835" s="2" t="s">
        <v>6022</v>
      </c>
      <c r="C1835" s="1" t="s">
        <v>6023</v>
      </c>
      <c r="D1835" s="3" t="s">
        <v>2034</v>
      </c>
      <c r="E1835" s="4">
        <v>41715</v>
      </c>
      <c r="F1835" s="3" t="s">
        <v>15</v>
      </c>
      <c r="G1835" s="4">
        <v>41715</v>
      </c>
      <c r="H1835" s="3" t="s">
        <v>16</v>
      </c>
      <c r="I1835" s="2" t="s">
        <v>13</v>
      </c>
      <c r="J1835" s="2" t="s">
        <v>12</v>
      </c>
      <c r="K1835" s="2" t="s">
        <v>268</v>
      </c>
      <c r="L1835" s="19">
        <v>41715.455347222225</v>
      </c>
      <c r="M1835" s="2" t="s">
        <v>5154</v>
      </c>
      <c r="N1835" s="2"/>
      <c r="O1835" s="2"/>
      <c r="P1835" s="2"/>
    </row>
    <row r="1836" spans="1:16" ht="30">
      <c r="A1836" s="14">
        <v>3382</v>
      </c>
      <c r="B1836" s="2" t="s">
        <v>4198</v>
      </c>
      <c r="C1836" s="1" t="s">
        <v>4697</v>
      </c>
      <c r="D1836" s="3" t="s">
        <v>411</v>
      </c>
      <c r="E1836" s="4">
        <v>41715</v>
      </c>
      <c r="F1836" s="3" t="s">
        <v>15</v>
      </c>
      <c r="G1836" s="4">
        <v>41715</v>
      </c>
      <c r="H1836" s="3" t="s">
        <v>16</v>
      </c>
      <c r="I1836" s="2" t="s">
        <v>13</v>
      </c>
      <c r="J1836" s="2" t="s">
        <v>12</v>
      </c>
      <c r="K1836" s="2" t="s">
        <v>268</v>
      </c>
      <c r="L1836" s="19">
        <v>41715.429456018515</v>
      </c>
      <c r="M1836" s="2" t="s">
        <v>5154</v>
      </c>
      <c r="N1836" s="2"/>
      <c r="O1836" s="2"/>
      <c r="P1836" s="2"/>
    </row>
    <row r="1837" spans="1:16" ht="30">
      <c r="A1837" s="14">
        <v>3381</v>
      </c>
      <c r="B1837" s="2" t="s">
        <v>3002</v>
      </c>
      <c r="C1837" s="1" t="s">
        <v>6024</v>
      </c>
      <c r="D1837" s="3" t="s">
        <v>349</v>
      </c>
      <c r="E1837" s="4">
        <v>41712</v>
      </c>
      <c r="F1837" s="3" t="s">
        <v>15</v>
      </c>
      <c r="G1837" s="4">
        <v>41712</v>
      </c>
      <c r="H1837" s="3" t="s">
        <v>16</v>
      </c>
      <c r="I1837" s="2" t="s">
        <v>13</v>
      </c>
      <c r="J1837" s="2" t="s">
        <v>12</v>
      </c>
      <c r="K1837" s="2" t="s">
        <v>268</v>
      </c>
      <c r="L1837" s="19">
        <v>41715.42765046296</v>
      </c>
      <c r="M1837" s="2" t="s">
        <v>5154</v>
      </c>
      <c r="N1837" s="2"/>
      <c r="O1837" s="2"/>
      <c r="P1837" s="2"/>
    </row>
    <row r="1838" spans="1:16">
      <c r="A1838" s="14">
        <v>3380</v>
      </c>
      <c r="B1838" s="2" t="s">
        <v>2458</v>
      </c>
      <c r="C1838" s="1" t="s">
        <v>6025</v>
      </c>
      <c r="D1838" s="3" t="s">
        <v>1054</v>
      </c>
      <c r="E1838" s="4">
        <v>41712</v>
      </c>
      <c r="F1838" s="3" t="s">
        <v>15</v>
      </c>
      <c r="G1838" s="4">
        <v>41712</v>
      </c>
      <c r="H1838" s="3" t="s">
        <v>16</v>
      </c>
      <c r="I1838" s="2" t="s">
        <v>13</v>
      </c>
      <c r="J1838" s="2" t="s">
        <v>12</v>
      </c>
      <c r="K1838" s="2" t="s">
        <v>268</v>
      </c>
      <c r="L1838" s="19">
        <v>41715.427037037036</v>
      </c>
      <c r="M1838" s="2" t="s">
        <v>5151</v>
      </c>
      <c r="N1838" s="2"/>
      <c r="O1838" s="2"/>
      <c r="P1838" s="2"/>
    </row>
    <row r="1839" spans="1:16" ht="45">
      <c r="A1839" s="14">
        <v>3379</v>
      </c>
      <c r="B1839" s="2" t="s">
        <v>3010</v>
      </c>
      <c r="C1839" s="1" t="s">
        <v>6026</v>
      </c>
      <c r="D1839" s="3" t="s">
        <v>1365</v>
      </c>
      <c r="E1839" s="4">
        <v>41712</v>
      </c>
      <c r="F1839" s="3" t="s">
        <v>15</v>
      </c>
      <c r="G1839" s="4">
        <v>41715</v>
      </c>
      <c r="H1839" s="3" t="s">
        <v>40</v>
      </c>
      <c r="I1839" s="2" t="s">
        <v>13</v>
      </c>
      <c r="J1839" s="2" t="s">
        <v>12</v>
      </c>
      <c r="K1839" s="2" t="s">
        <v>268</v>
      </c>
      <c r="L1839" s="19">
        <v>41715.426620370374</v>
      </c>
      <c r="M1839" s="2" t="s">
        <v>5151</v>
      </c>
      <c r="N1839" s="2"/>
      <c r="O1839" s="2"/>
      <c r="P1839" s="2"/>
    </row>
    <row r="1840" spans="1:16" ht="60">
      <c r="A1840" s="14">
        <v>3378</v>
      </c>
      <c r="B1840" s="2" t="s">
        <v>6027</v>
      </c>
      <c r="C1840" s="1" t="s">
        <v>6028</v>
      </c>
      <c r="D1840" s="3" t="s">
        <v>104</v>
      </c>
      <c r="E1840" s="4">
        <v>41715</v>
      </c>
      <c r="F1840" s="3" t="s">
        <v>15</v>
      </c>
      <c r="G1840" s="4">
        <v>41715</v>
      </c>
      <c r="H1840" s="3" t="s">
        <v>16</v>
      </c>
      <c r="I1840" s="2" t="s">
        <v>13</v>
      </c>
      <c r="J1840" s="2" t="s">
        <v>12</v>
      </c>
      <c r="K1840" s="2" t="s">
        <v>268</v>
      </c>
      <c r="L1840" s="19">
        <v>41715.398298611108</v>
      </c>
      <c r="M1840" s="2" t="s">
        <v>5154</v>
      </c>
      <c r="N1840" s="2"/>
      <c r="O1840" s="2"/>
      <c r="P1840" s="2"/>
    </row>
    <row r="1841" spans="1:16" ht="60">
      <c r="A1841" s="14">
        <v>3377</v>
      </c>
      <c r="B1841" s="2" t="s">
        <v>6029</v>
      </c>
      <c r="C1841" s="1" t="s">
        <v>6030</v>
      </c>
      <c r="D1841" s="3" t="s">
        <v>803</v>
      </c>
      <c r="E1841" s="4">
        <v>41715</v>
      </c>
      <c r="F1841" s="3" t="s">
        <v>15</v>
      </c>
      <c r="G1841" s="4">
        <v>41715</v>
      </c>
      <c r="H1841" s="3" t="s">
        <v>45</v>
      </c>
      <c r="I1841" s="2" t="s">
        <v>13</v>
      </c>
      <c r="J1841" s="2" t="s">
        <v>12</v>
      </c>
      <c r="K1841" s="2" t="s">
        <v>268</v>
      </c>
      <c r="L1841" s="19">
        <v>41715.574918981481</v>
      </c>
      <c r="M1841" s="2" t="s">
        <v>5151</v>
      </c>
      <c r="N1841" s="2"/>
      <c r="O1841" s="2"/>
      <c r="P1841" s="2"/>
    </row>
    <row r="1842" spans="1:16">
      <c r="A1842" s="14">
        <v>3376</v>
      </c>
      <c r="B1842" s="2" t="s">
        <v>6031</v>
      </c>
      <c r="C1842" s="1" t="s">
        <v>6032</v>
      </c>
      <c r="D1842" s="3" t="s">
        <v>26</v>
      </c>
      <c r="E1842" s="4">
        <v>41713</v>
      </c>
      <c r="F1842" s="3" t="s">
        <v>15</v>
      </c>
      <c r="G1842" s="4">
        <v>41713</v>
      </c>
      <c r="H1842" s="3" t="s">
        <v>16</v>
      </c>
      <c r="I1842" s="2" t="s">
        <v>13</v>
      </c>
      <c r="J1842" s="2" t="s">
        <v>12</v>
      </c>
      <c r="K1842" s="2" t="s">
        <v>268</v>
      </c>
      <c r="L1842" s="19">
        <v>41715.3515625</v>
      </c>
      <c r="M1842" s="2" t="s">
        <v>5151</v>
      </c>
      <c r="N1842" s="2"/>
      <c r="O1842" s="2"/>
      <c r="P1842" s="2"/>
    </row>
    <row r="1843" spans="1:16">
      <c r="A1843" s="14">
        <v>3375</v>
      </c>
      <c r="B1843" s="2" t="s">
        <v>6033</v>
      </c>
      <c r="C1843" s="1" t="s">
        <v>6034</v>
      </c>
      <c r="D1843" s="3" t="s">
        <v>577</v>
      </c>
      <c r="E1843" s="4">
        <v>41715</v>
      </c>
      <c r="F1843" s="3" t="s">
        <v>15</v>
      </c>
      <c r="G1843" s="4">
        <v>41719</v>
      </c>
      <c r="H1843" s="3" t="s">
        <v>56</v>
      </c>
      <c r="I1843" s="2" t="s">
        <v>13</v>
      </c>
      <c r="J1843" s="2" t="s">
        <v>12</v>
      </c>
      <c r="K1843" s="2" t="s">
        <v>268</v>
      </c>
      <c r="L1843" s="19">
        <v>41719.810081018521</v>
      </c>
      <c r="M1843" s="2" t="s">
        <v>5151</v>
      </c>
      <c r="N1843" s="2"/>
      <c r="O1843" s="2"/>
      <c r="P1843" s="2"/>
    </row>
    <row r="1844" spans="1:16">
      <c r="A1844" s="14">
        <v>3374</v>
      </c>
      <c r="B1844" s="2" t="s">
        <v>4397</v>
      </c>
      <c r="C1844" s="1" t="s">
        <v>6035</v>
      </c>
      <c r="D1844" s="3" t="s">
        <v>1688</v>
      </c>
      <c r="E1844" s="4">
        <v>41715</v>
      </c>
      <c r="F1844" s="3" t="s">
        <v>15</v>
      </c>
      <c r="G1844" s="4">
        <v>41715</v>
      </c>
      <c r="H1844" s="3" t="s">
        <v>40</v>
      </c>
      <c r="I1844" s="2" t="s">
        <v>13</v>
      </c>
      <c r="J1844" s="2" t="s">
        <v>12</v>
      </c>
      <c r="K1844" s="2" t="s">
        <v>268</v>
      </c>
      <c r="L1844" s="19">
        <v>41715.344953703701</v>
      </c>
      <c r="M1844" s="2" t="s">
        <v>5154</v>
      </c>
      <c r="N1844" s="2"/>
      <c r="O1844" s="2"/>
      <c r="P1844" s="2"/>
    </row>
    <row r="1845" spans="1:16" ht="45">
      <c r="A1845" s="14">
        <v>3373</v>
      </c>
      <c r="B1845" s="2" t="s">
        <v>6036</v>
      </c>
      <c r="C1845" s="1" t="s">
        <v>6037</v>
      </c>
      <c r="D1845" s="3" t="s">
        <v>945</v>
      </c>
      <c r="E1845" s="4">
        <v>41715</v>
      </c>
      <c r="F1845" s="3" t="s">
        <v>15</v>
      </c>
      <c r="G1845" s="4">
        <v>41715</v>
      </c>
      <c r="H1845" s="3" t="s">
        <v>16</v>
      </c>
      <c r="I1845" s="2" t="s">
        <v>13</v>
      </c>
      <c r="J1845" s="2" t="s">
        <v>12</v>
      </c>
      <c r="K1845" s="2" t="s">
        <v>268</v>
      </c>
      <c r="L1845" s="19">
        <v>41715.342187499999</v>
      </c>
      <c r="M1845" s="2" t="s">
        <v>5151</v>
      </c>
      <c r="N1845" s="2"/>
      <c r="O1845" s="2"/>
      <c r="P1845" s="2"/>
    </row>
    <row r="1846" spans="1:16">
      <c r="A1846" s="14">
        <v>3372</v>
      </c>
      <c r="B1846" s="2" t="s">
        <v>3759</v>
      </c>
      <c r="C1846" s="1" t="s">
        <v>6038</v>
      </c>
      <c r="D1846" s="3" t="s">
        <v>960</v>
      </c>
      <c r="E1846" s="4">
        <v>41715</v>
      </c>
      <c r="F1846" s="3" t="s">
        <v>15</v>
      </c>
      <c r="G1846" s="4">
        <v>41715</v>
      </c>
      <c r="H1846" s="3" t="s">
        <v>29</v>
      </c>
      <c r="I1846" s="2" t="s">
        <v>13</v>
      </c>
      <c r="J1846" s="2" t="s">
        <v>12</v>
      </c>
      <c r="K1846" s="2" t="s">
        <v>268</v>
      </c>
      <c r="L1846" s="19">
        <v>41715.431180555555</v>
      </c>
      <c r="M1846" s="2" t="s">
        <v>5151</v>
      </c>
      <c r="N1846" s="2"/>
      <c r="O1846" s="2"/>
      <c r="P1846" s="2"/>
    </row>
    <row r="1847" spans="1:16" ht="45">
      <c r="A1847" s="14">
        <v>3371</v>
      </c>
      <c r="B1847" s="2" t="s">
        <v>6039</v>
      </c>
      <c r="C1847" s="1" t="s">
        <v>6040</v>
      </c>
      <c r="D1847" s="3" t="s">
        <v>586</v>
      </c>
      <c r="E1847" s="4">
        <v>41712</v>
      </c>
      <c r="F1847" s="3" t="s">
        <v>15</v>
      </c>
      <c r="G1847" s="4">
        <v>41716</v>
      </c>
      <c r="H1847" s="3" t="s">
        <v>213</v>
      </c>
      <c r="I1847" s="2" t="s">
        <v>13</v>
      </c>
      <c r="J1847" s="2" t="s">
        <v>12</v>
      </c>
      <c r="K1847" s="2" t="s">
        <v>268</v>
      </c>
      <c r="L1847" s="19">
        <v>41716.436585648145</v>
      </c>
      <c r="M1847" s="2" t="s">
        <v>5151</v>
      </c>
      <c r="N1847" s="2"/>
      <c r="O1847" s="2"/>
      <c r="P1847" s="2"/>
    </row>
    <row r="1848" spans="1:16" ht="30">
      <c r="A1848" s="14">
        <v>3370</v>
      </c>
      <c r="B1848" s="2" t="s">
        <v>717</v>
      </c>
      <c r="C1848" s="1" t="s">
        <v>6041</v>
      </c>
      <c r="D1848" s="3" t="s">
        <v>9017</v>
      </c>
      <c r="E1848" s="4">
        <v>41712</v>
      </c>
      <c r="F1848" s="3" t="s">
        <v>15</v>
      </c>
      <c r="G1848" s="4">
        <v>41712</v>
      </c>
      <c r="H1848" s="3" t="s">
        <v>16</v>
      </c>
      <c r="I1848" s="2" t="s">
        <v>13</v>
      </c>
      <c r="J1848" s="2" t="s">
        <v>12</v>
      </c>
      <c r="K1848" s="2" t="s">
        <v>268</v>
      </c>
      <c r="L1848" s="19">
        <v>41712.755694444444</v>
      </c>
      <c r="M1848" s="2" t="s">
        <v>5154</v>
      </c>
      <c r="N1848" s="2"/>
      <c r="O1848" s="2"/>
      <c r="P1848" s="2"/>
    </row>
    <row r="1849" spans="1:16" ht="45">
      <c r="A1849" s="14">
        <v>3369</v>
      </c>
      <c r="B1849" s="2" t="s">
        <v>479</v>
      </c>
      <c r="C1849" s="1" t="s">
        <v>6042</v>
      </c>
      <c r="D1849" s="3" t="s">
        <v>446</v>
      </c>
      <c r="E1849" s="4">
        <v>41712</v>
      </c>
      <c r="F1849" s="3" t="s">
        <v>15</v>
      </c>
      <c r="G1849" s="4">
        <v>41712</v>
      </c>
      <c r="H1849" s="3" t="s">
        <v>16</v>
      </c>
      <c r="I1849" s="2" t="s">
        <v>13</v>
      </c>
      <c r="J1849" s="2" t="s">
        <v>12</v>
      </c>
      <c r="K1849" s="2" t="s">
        <v>268</v>
      </c>
      <c r="L1849" s="19">
        <v>41712.751493055555</v>
      </c>
      <c r="M1849" s="2" t="s">
        <v>5151</v>
      </c>
      <c r="N1849" s="2"/>
      <c r="O1849" s="2"/>
      <c r="P1849" s="2"/>
    </row>
    <row r="1850" spans="1:16" ht="75">
      <c r="A1850" s="14">
        <v>3368</v>
      </c>
      <c r="B1850" s="2" t="s">
        <v>5144</v>
      </c>
      <c r="C1850" s="1" t="s">
        <v>6043</v>
      </c>
      <c r="D1850" s="3" t="s">
        <v>2701</v>
      </c>
      <c r="E1850" s="4">
        <v>41712</v>
      </c>
      <c r="F1850" s="3" t="s">
        <v>15</v>
      </c>
      <c r="G1850" s="4">
        <v>41712</v>
      </c>
      <c r="H1850" s="3" t="s">
        <v>40</v>
      </c>
      <c r="I1850" s="2" t="s">
        <v>13</v>
      </c>
      <c r="J1850" s="2" t="s">
        <v>12</v>
      </c>
      <c r="K1850" s="2" t="s">
        <v>268</v>
      </c>
      <c r="L1850" s="19">
        <v>41712.744120370371</v>
      </c>
      <c r="M1850" s="2" t="s">
        <v>5154</v>
      </c>
      <c r="N1850" s="2"/>
      <c r="O1850" s="2"/>
      <c r="P1850" s="2"/>
    </row>
    <row r="1851" spans="1:16" ht="135">
      <c r="A1851" s="14">
        <v>3367</v>
      </c>
      <c r="B1851" s="2" t="s">
        <v>6044</v>
      </c>
      <c r="C1851" s="1" t="s">
        <v>6045</v>
      </c>
      <c r="D1851" s="3" t="s">
        <v>291</v>
      </c>
      <c r="E1851" s="4">
        <v>41712</v>
      </c>
      <c r="F1851" s="3" t="s">
        <v>15</v>
      </c>
      <c r="G1851" s="4">
        <v>41712</v>
      </c>
      <c r="H1851" s="3" t="s">
        <v>29</v>
      </c>
      <c r="I1851" s="2" t="s">
        <v>13</v>
      </c>
      <c r="J1851" s="2" t="s">
        <v>12</v>
      </c>
      <c r="K1851" s="2" t="s">
        <v>268</v>
      </c>
      <c r="L1851" s="19">
        <v>41715.575115740743</v>
      </c>
      <c r="M1851" s="2" t="s">
        <v>5151</v>
      </c>
      <c r="N1851" s="2"/>
      <c r="O1851" s="2"/>
      <c r="P1851" s="2"/>
    </row>
    <row r="1852" spans="1:16" ht="45">
      <c r="A1852" s="14">
        <v>3366</v>
      </c>
      <c r="B1852" s="2" t="s">
        <v>6046</v>
      </c>
      <c r="C1852" s="1" t="s">
        <v>6047</v>
      </c>
      <c r="D1852" s="3" t="s">
        <v>247</v>
      </c>
      <c r="E1852" s="4">
        <v>41712</v>
      </c>
      <c r="F1852" s="3" t="s">
        <v>15</v>
      </c>
      <c r="G1852" s="4">
        <v>41712</v>
      </c>
      <c r="H1852" s="3" t="s">
        <v>42</v>
      </c>
      <c r="I1852" s="2" t="s">
        <v>13</v>
      </c>
      <c r="J1852" s="2" t="s">
        <v>12</v>
      </c>
      <c r="K1852" s="2" t="s">
        <v>268</v>
      </c>
      <c r="L1852" s="19">
        <v>41712.738136574073</v>
      </c>
      <c r="M1852" s="2" t="s">
        <v>5154</v>
      </c>
      <c r="N1852" s="2"/>
      <c r="O1852" s="2"/>
      <c r="P1852" s="2"/>
    </row>
    <row r="1853" spans="1:16" ht="30">
      <c r="A1853" s="14">
        <v>3365</v>
      </c>
      <c r="B1853" s="2" t="s">
        <v>2458</v>
      </c>
      <c r="C1853" s="1" t="s">
        <v>6048</v>
      </c>
      <c r="D1853" s="3" t="s">
        <v>1054</v>
      </c>
      <c r="E1853" s="4">
        <v>41712</v>
      </c>
      <c r="F1853" s="3" t="s">
        <v>15</v>
      </c>
      <c r="G1853" s="4">
        <v>41712</v>
      </c>
      <c r="H1853" s="3" t="s">
        <v>16</v>
      </c>
      <c r="I1853" s="2" t="s">
        <v>13</v>
      </c>
      <c r="J1853" s="2" t="s">
        <v>12</v>
      </c>
      <c r="K1853" s="2" t="s">
        <v>268</v>
      </c>
      <c r="L1853" s="19">
        <v>41712.72315972222</v>
      </c>
      <c r="M1853" s="2" t="s">
        <v>5154</v>
      </c>
      <c r="N1853" s="2"/>
      <c r="O1853" s="2"/>
      <c r="P1853" s="2"/>
    </row>
    <row r="1854" spans="1:16" ht="45">
      <c r="A1854" s="14">
        <v>3364</v>
      </c>
      <c r="B1854" s="2" t="s">
        <v>6049</v>
      </c>
      <c r="C1854" s="1" t="s">
        <v>6050</v>
      </c>
      <c r="D1854" s="3" t="s">
        <v>107</v>
      </c>
      <c r="E1854" s="4">
        <v>41711</v>
      </c>
      <c r="F1854" s="3" t="s">
        <v>15</v>
      </c>
      <c r="G1854" s="4">
        <v>41711</v>
      </c>
      <c r="H1854" s="3" t="s">
        <v>40</v>
      </c>
      <c r="I1854" s="2" t="s">
        <v>13</v>
      </c>
      <c r="J1854" s="2" t="s">
        <v>12</v>
      </c>
      <c r="K1854" s="2" t="s">
        <v>268</v>
      </c>
      <c r="L1854" s="19">
        <v>41717.79078703704</v>
      </c>
      <c r="M1854" s="2" t="s">
        <v>5151</v>
      </c>
      <c r="N1854" s="2"/>
      <c r="O1854" s="2"/>
      <c r="P1854" s="2"/>
    </row>
    <row r="1855" spans="1:16" ht="30">
      <c r="A1855" s="14">
        <v>3363</v>
      </c>
      <c r="B1855" s="2" t="s">
        <v>6051</v>
      </c>
      <c r="C1855" s="1" t="s">
        <v>6052</v>
      </c>
      <c r="D1855" s="3" t="s">
        <v>268</v>
      </c>
      <c r="E1855" s="4">
        <v>41711</v>
      </c>
      <c r="F1855" s="3" t="s">
        <v>15</v>
      </c>
      <c r="G1855" s="4">
        <v>41711</v>
      </c>
      <c r="H1855" s="3" t="s">
        <v>42</v>
      </c>
      <c r="I1855" s="2" t="s">
        <v>13</v>
      </c>
      <c r="J1855" s="2" t="s">
        <v>12</v>
      </c>
      <c r="K1855" s="2" t="s">
        <v>268</v>
      </c>
      <c r="L1855" s="19">
        <v>41711.843113425923</v>
      </c>
      <c r="M1855" s="2" t="s">
        <v>5151</v>
      </c>
      <c r="N1855" s="2"/>
      <c r="O1855" s="2"/>
      <c r="P1855" s="2"/>
    </row>
    <row r="1856" spans="1:16" ht="90">
      <c r="A1856" s="14">
        <v>3362</v>
      </c>
      <c r="B1856" s="2" t="s">
        <v>6053</v>
      </c>
      <c r="C1856" s="1" t="s">
        <v>6054</v>
      </c>
      <c r="D1856" s="3" t="s">
        <v>1071</v>
      </c>
      <c r="E1856" s="4">
        <v>41711</v>
      </c>
      <c r="F1856" s="3" t="s">
        <v>15</v>
      </c>
      <c r="G1856" s="4">
        <v>41718</v>
      </c>
      <c r="H1856" s="3" t="s">
        <v>56</v>
      </c>
      <c r="I1856" s="2" t="s">
        <v>13</v>
      </c>
      <c r="J1856" s="2" t="s">
        <v>12</v>
      </c>
      <c r="K1856" s="2" t="s">
        <v>268</v>
      </c>
      <c r="L1856" s="19">
        <v>41718.819895833331</v>
      </c>
      <c r="M1856" s="2" t="s">
        <v>5151</v>
      </c>
      <c r="N1856" s="2"/>
      <c r="O1856" s="2"/>
      <c r="P1856" s="2"/>
    </row>
    <row r="1857" spans="1:16" ht="45">
      <c r="A1857" s="14">
        <v>3361</v>
      </c>
      <c r="B1857" s="2" t="s">
        <v>6055</v>
      </c>
      <c r="C1857" s="1" t="s">
        <v>6056</v>
      </c>
      <c r="D1857" s="3" t="s">
        <v>332</v>
      </c>
      <c r="E1857" s="4">
        <v>41711</v>
      </c>
      <c r="F1857" s="3" t="s">
        <v>15</v>
      </c>
      <c r="G1857" s="4">
        <v>41711</v>
      </c>
      <c r="H1857" s="3" t="s">
        <v>40</v>
      </c>
      <c r="I1857" s="2" t="s">
        <v>13</v>
      </c>
      <c r="J1857" s="2" t="s">
        <v>12</v>
      </c>
      <c r="K1857" s="2" t="s">
        <v>268</v>
      </c>
      <c r="L1857" s="19">
        <v>41711.836064814815</v>
      </c>
      <c r="M1857" s="2" t="s">
        <v>5151</v>
      </c>
      <c r="N1857" s="2"/>
      <c r="O1857" s="2"/>
      <c r="P1857" s="2"/>
    </row>
    <row r="1858" spans="1:16" ht="45">
      <c r="A1858" s="14">
        <v>3360</v>
      </c>
      <c r="B1858" s="2" t="s">
        <v>6057</v>
      </c>
      <c r="C1858" s="1" t="s">
        <v>6058</v>
      </c>
      <c r="D1858" s="3" t="s">
        <v>291</v>
      </c>
      <c r="E1858" s="4">
        <v>41711</v>
      </c>
      <c r="F1858" s="3" t="s">
        <v>15</v>
      </c>
      <c r="G1858" s="4">
        <v>41718</v>
      </c>
      <c r="H1858" s="3" t="s">
        <v>56</v>
      </c>
      <c r="I1858" s="2" t="s">
        <v>13</v>
      </c>
      <c r="J1858" s="2" t="s">
        <v>12</v>
      </c>
      <c r="K1858" s="2" t="s">
        <v>268</v>
      </c>
      <c r="L1858" s="19">
        <v>41718.817372685182</v>
      </c>
      <c r="M1858" s="2" t="s">
        <v>5154</v>
      </c>
      <c r="N1858" s="2"/>
      <c r="O1858" s="2"/>
      <c r="P1858" s="2"/>
    </row>
    <row r="1859" spans="1:16" ht="45">
      <c r="A1859" s="14">
        <v>3359</v>
      </c>
      <c r="B1859" s="2" t="s">
        <v>6059</v>
      </c>
      <c r="C1859" s="1" t="s">
        <v>6060</v>
      </c>
      <c r="D1859" s="3" t="s">
        <v>149</v>
      </c>
      <c r="E1859" s="4">
        <v>41711</v>
      </c>
      <c r="F1859" s="3" t="s">
        <v>15</v>
      </c>
      <c r="G1859" s="4">
        <v>41712</v>
      </c>
      <c r="H1859" s="3" t="s">
        <v>56</v>
      </c>
      <c r="I1859" s="2" t="s">
        <v>13</v>
      </c>
      <c r="J1859" s="2" t="s">
        <v>12</v>
      </c>
      <c r="K1859" s="2" t="s">
        <v>268</v>
      </c>
      <c r="L1859" s="19">
        <v>41718.743067129632</v>
      </c>
      <c r="M1859" s="2" t="s">
        <v>5151</v>
      </c>
      <c r="N1859" s="2"/>
      <c r="O1859" s="2"/>
      <c r="P1859" s="2"/>
    </row>
    <row r="1860" spans="1:16">
      <c r="A1860" s="14">
        <v>3358</v>
      </c>
      <c r="B1860" s="2" t="s">
        <v>6061</v>
      </c>
      <c r="C1860" s="1" t="s">
        <v>6062</v>
      </c>
      <c r="D1860" s="3" t="s">
        <v>1032</v>
      </c>
      <c r="E1860" s="4">
        <v>41711</v>
      </c>
      <c r="F1860" s="3" t="s">
        <v>15</v>
      </c>
      <c r="G1860" s="4">
        <v>41711</v>
      </c>
      <c r="H1860" s="3" t="s">
        <v>40</v>
      </c>
      <c r="I1860" s="2" t="s">
        <v>13</v>
      </c>
      <c r="J1860" s="2" t="s">
        <v>12</v>
      </c>
      <c r="K1860" s="2" t="s">
        <v>268</v>
      </c>
      <c r="L1860" s="19">
        <v>41716.436898148146</v>
      </c>
      <c r="M1860" s="2" t="s">
        <v>5151</v>
      </c>
      <c r="N1860" s="2"/>
      <c r="O1860" s="2"/>
      <c r="P1860" s="2"/>
    </row>
    <row r="1861" spans="1:16">
      <c r="A1861" s="14">
        <v>3357</v>
      </c>
      <c r="B1861" s="2" t="s">
        <v>3972</v>
      </c>
      <c r="C1861" s="1" t="s">
        <v>6063</v>
      </c>
      <c r="D1861" s="3" t="s">
        <v>586</v>
      </c>
      <c r="E1861" s="4">
        <v>41711</v>
      </c>
      <c r="F1861" s="3" t="s">
        <v>15</v>
      </c>
      <c r="G1861" s="4">
        <v>41711</v>
      </c>
      <c r="H1861" s="3" t="s">
        <v>16</v>
      </c>
      <c r="I1861" s="2" t="s">
        <v>13</v>
      </c>
      <c r="J1861" s="2" t="s">
        <v>12</v>
      </c>
      <c r="K1861" s="2" t="s">
        <v>268</v>
      </c>
      <c r="L1861" s="19">
        <v>41711.790868055556</v>
      </c>
      <c r="M1861" s="2" t="s">
        <v>5154</v>
      </c>
      <c r="N1861" s="2"/>
      <c r="O1861" s="2"/>
      <c r="P1861" s="2"/>
    </row>
    <row r="1862" spans="1:16" ht="30">
      <c r="A1862" s="14">
        <v>3356</v>
      </c>
      <c r="B1862" s="2" t="s">
        <v>5924</v>
      </c>
      <c r="C1862" s="1" t="s">
        <v>6064</v>
      </c>
      <c r="D1862" s="3" t="s">
        <v>355</v>
      </c>
      <c r="E1862" s="4">
        <v>41711</v>
      </c>
      <c r="F1862" s="3" t="s">
        <v>15</v>
      </c>
      <c r="G1862" s="4">
        <v>41711</v>
      </c>
      <c r="H1862" s="3" t="s">
        <v>16</v>
      </c>
      <c r="I1862" s="2" t="s">
        <v>13</v>
      </c>
      <c r="J1862" s="2" t="s">
        <v>12</v>
      </c>
      <c r="K1862" s="2" t="s">
        <v>268</v>
      </c>
      <c r="L1862" s="19">
        <v>41711.789131944446</v>
      </c>
      <c r="M1862" s="2" t="s">
        <v>5151</v>
      </c>
      <c r="N1862" s="2"/>
      <c r="O1862" s="2"/>
      <c r="P1862" s="2"/>
    </row>
    <row r="1863" spans="1:16" ht="60">
      <c r="A1863" s="14">
        <v>3355</v>
      </c>
      <c r="B1863" s="2" t="s">
        <v>6065</v>
      </c>
      <c r="C1863" s="1" t="s">
        <v>6066</v>
      </c>
      <c r="D1863" s="3" t="s">
        <v>731</v>
      </c>
      <c r="E1863" s="4">
        <v>41711</v>
      </c>
      <c r="F1863" s="3" t="s">
        <v>15</v>
      </c>
      <c r="G1863" s="4">
        <v>41711</v>
      </c>
      <c r="H1863" s="3" t="s">
        <v>40</v>
      </c>
      <c r="I1863" s="2" t="s">
        <v>13</v>
      </c>
      <c r="J1863" s="2" t="s">
        <v>12</v>
      </c>
      <c r="K1863" s="2" t="s">
        <v>268</v>
      </c>
      <c r="L1863" s="19">
        <v>41716.459293981483</v>
      </c>
      <c r="M1863" s="2" t="s">
        <v>5154</v>
      </c>
      <c r="N1863" s="2"/>
      <c r="O1863" s="2"/>
      <c r="P1863" s="2"/>
    </row>
    <row r="1864" spans="1:16" ht="45">
      <c r="A1864" s="14">
        <v>3354</v>
      </c>
      <c r="B1864" s="2" t="s">
        <v>6067</v>
      </c>
      <c r="C1864" s="1" t="s">
        <v>6068</v>
      </c>
      <c r="D1864" s="3" t="s">
        <v>945</v>
      </c>
      <c r="E1864" s="4">
        <v>41711</v>
      </c>
      <c r="F1864" s="3" t="s">
        <v>15</v>
      </c>
      <c r="G1864" s="4">
        <v>41711</v>
      </c>
      <c r="H1864" s="3" t="s">
        <v>16</v>
      </c>
      <c r="I1864" s="2" t="s">
        <v>13</v>
      </c>
      <c r="J1864" s="2" t="s">
        <v>12</v>
      </c>
      <c r="K1864" s="2" t="s">
        <v>268</v>
      </c>
      <c r="L1864" s="19">
        <v>41711.431238425925</v>
      </c>
      <c r="M1864" s="2" t="s">
        <v>5151</v>
      </c>
      <c r="N1864" s="2"/>
      <c r="O1864" s="2"/>
      <c r="P1864" s="2"/>
    </row>
    <row r="1865" spans="1:16">
      <c r="A1865" s="14">
        <v>3353</v>
      </c>
      <c r="B1865" s="2" t="s">
        <v>6069</v>
      </c>
      <c r="C1865" s="1" t="s">
        <v>6070</v>
      </c>
      <c r="D1865" s="3" t="s">
        <v>1429</v>
      </c>
      <c r="E1865" s="4">
        <v>41711</v>
      </c>
      <c r="F1865" s="3" t="s">
        <v>15</v>
      </c>
      <c r="G1865" s="4">
        <v>41711</v>
      </c>
      <c r="H1865" s="3" t="s">
        <v>16</v>
      </c>
      <c r="I1865" s="2" t="s">
        <v>13</v>
      </c>
      <c r="J1865" s="2" t="s">
        <v>12</v>
      </c>
      <c r="K1865" s="2" t="s">
        <v>268</v>
      </c>
      <c r="L1865" s="19">
        <v>41711.427083333336</v>
      </c>
      <c r="M1865" s="2" t="s">
        <v>5151</v>
      </c>
      <c r="N1865" s="2"/>
      <c r="O1865" s="2"/>
      <c r="P1865" s="2"/>
    </row>
    <row r="1866" spans="1:16" ht="45">
      <c r="A1866" s="14">
        <v>3352</v>
      </c>
      <c r="B1866" s="2" t="s">
        <v>2299</v>
      </c>
      <c r="C1866" s="1" t="s">
        <v>6071</v>
      </c>
      <c r="D1866" s="3" t="s">
        <v>2448</v>
      </c>
      <c r="E1866" s="4">
        <v>41711</v>
      </c>
      <c r="F1866" s="3" t="s">
        <v>15</v>
      </c>
      <c r="G1866" s="4">
        <v>41711</v>
      </c>
      <c r="H1866" s="3" t="s">
        <v>16</v>
      </c>
      <c r="I1866" s="2" t="s">
        <v>13</v>
      </c>
      <c r="J1866" s="2" t="s">
        <v>12</v>
      </c>
      <c r="K1866" s="2" t="s">
        <v>268</v>
      </c>
      <c r="L1866" s="19">
        <v>41711.420787037037</v>
      </c>
      <c r="M1866" s="2" t="s">
        <v>5151</v>
      </c>
      <c r="N1866" s="2"/>
      <c r="O1866" s="2"/>
      <c r="P1866" s="2"/>
    </row>
    <row r="1867" spans="1:16">
      <c r="A1867" s="14">
        <v>3351</v>
      </c>
      <c r="B1867" s="2" t="s">
        <v>2299</v>
      </c>
      <c r="C1867" s="1" t="s">
        <v>6072</v>
      </c>
      <c r="D1867" s="3" t="s">
        <v>32</v>
      </c>
      <c r="E1867" s="4">
        <v>41711</v>
      </c>
      <c r="F1867" s="3" t="s">
        <v>102</v>
      </c>
      <c r="G1867" s="4">
        <v>41711</v>
      </c>
      <c r="H1867" s="3" t="s">
        <v>16</v>
      </c>
      <c r="I1867" s="2" t="s">
        <v>13</v>
      </c>
      <c r="J1867" s="2" t="s">
        <v>12</v>
      </c>
      <c r="K1867" s="2" t="s">
        <v>268</v>
      </c>
      <c r="L1867" s="19">
        <v>41711.419583333336</v>
      </c>
      <c r="M1867" s="2" t="s">
        <v>5151</v>
      </c>
      <c r="N1867" s="2"/>
      <c r="O1867" s="2"/>
      <c r="P1867" s="2"/>
    </row>
    <row r="1868" spans="1:16" ht="45">
      <c r="A1868" s="14">
        <v>3350</v>
      </c>
      <c r="B1868" s="2" t="s">
        <v>6073</v>
      </c>
      <c r="C1868" s="1" t="s">
        <v>6074</v>
      </c>
      <c r="D1868" s="3" t="s">
        <v>1060</v>
      </c>
      <c r="E1868" s="4">
        <v>41711</v>
      </c>
      <c r="F1868" s="3" t="s">
        <v>15</v>
      </c>
      <c r="G1868" s="4">
        <v>41711</v>
      </c>
      <c r="H1868" s="3" t="s">
        <v>16</v>
      </c>
      <c r="I1868" s="2" t="s">
        <v>13</v>
      </c>
      <c r="J1868" s="2" t="s">
        <v>12</v>
      </c>
      <c r="K1868" s="2" t="s">
        <v>268</v>
      </c>
      <c r="L1868" s="19">
        <v>41711.403333333335</v>
      </c>
      <c r="M1868" s="2" t="s">
        <v>5151</v>
      </c>
      <c r="N1868" s="2"/>
      <c r="O1868" s="2"/>
      <c r="P1868" s="2"/>
    </row>
    <row r="1869" spans="1:16">
      <c r="A1869" s="14">
        <v>3349</v>
      </c>
      <c r="B1869" s="2" t="s">
        <v>2458</v>
      </c>
      <c r="C1869" s="1" t="s">
        <v>6075</v>
      </c>
      <c r="D1869" s="3" t="s">
        <v>1054</v>
      </c>
      <c r="E1869" s="4">
        <v>41706</v>
      </c>
      <c r="F1869" s="3" t="s">
        <v>15</v>
      </c>
      <c r="G1869" s="4">
        <v>41706</v>
      </c>
      <c r="H1869" s="3" t="s">
        <v>16</v>
      </c>
      <c r="I1869" s="2" t="s">
        <v>13</v>
      </c>
      <c r="J1869" s="2" t="s">
        <v>12</v>
      </c>
      <c r="K1869" s="2" t="s">
        <v>268</v>
      </c>
      <c r="L1869" s="19">
        <v>41710.818298611113</v>
      </c>
      <c r="M1869" s="2" t="s">
        <v>5151</v>
      </c>
      <c r="N1869" s="2"/>
      <c r="O1869" s="2"/>
      <c r="P1869" s="2"/>
    </row>
    <row r="1870" spans="1:16">
      <c r="A1870" s="14">
        <v>3348</v>
      </c>
      <c r="B1870" s="2" t="s">
        <v>2458</v>
      </c>
      <c r="C1870" s="1" t="s">
        <v>6076</v>
      </c>
      <c r="D1870" s="3" t="s">
        <v>1054</v>
      </c>
      <c r="E1870" s="4">
        <v>41706</v>
      </c>
      <c r="F1870" s="3" t="s">
        <v>15</v>
      </c>
      <c r="G1870" s="4">
        <v>41706</v>
      </c>
      <c r="H1870" s="3" t="s">
        <v>16</v>
      </c>
      <c r="I1870" s="2" t="s">
        <v>13</v>
      </c>
      <c r="J1870" s="2" t="s">
        <v>12</v>
      </c>
      <c r="K1870" s="2" t="s">
        <v>268</v>
      </c>
      <c r="L1870" s="19">
        <v>41710.817893518521</v>
      </c>
      <c r="M1870" s="2" t="s">
        <v>5151</v>
      </c>
      <c r="N1870" s="2"/>
      <c r="O1870" s="2"/>
      <c r="P1870" s="2"/>
    </row>
    <row r="1871" spans="1:16">
      <c r="A1871" s="14">
        <v>3347</v>
      </c>
      <c r="B1871" s="2" t="s">
        <v>2458</v>
      </c>
      <c r="C1871" s="1" t="s">
        <v>6077</v>
      </c>
      <c r="D1871" s="3" t="s">
        <v>1054</v>
      </c>
      <c r="E1871" s="4">
        <v>41706</v>
      </c>
      <c r="F1871" s="3" t="s">
        <v>15</v>
      </c>
      <c r="G1871" s="4">
        <v>41706</v>
      </c>
      <c r="H1871" s="3" t="s">
        <v>16</v>
      </c>
      <c r="I1871" s="2" t="s">
        <v>13</v>
      </c>
      <c r="J1871" s="2" t="s">
        <v>12</v>
      </c>
      <c r="K1871" s="2" t="s">
        <v>268</v>
      </c>
      <c r="L1871" s="19">
        <v>41710.817337962966</v>
      </c>
      <c r="M1871" s="2" t="s">
        <v>5151</v>
      </c>
      <c r="N1871" s="2"/>
      <c r="O1871" s="2"/>
      <c r="P1871" s="2"/>
    </row>
    <row r="1872" spans="1:16" ht="45">
      <c r="A1872" s="14">
        <v>3346</v>
      </c>
      <c r="B1872" s="2" t="s">
        <v>6078</v>
      </c>
      <c r="C1872" s="1" t="s">
        <v>6079</v>
      </c>
      <c r="D1872" s="3" t="s">
        <v>945</v>
      </c>
      <c r="E1872" s="4">
        <v>41710</v>
      </c>
      <c r="F1872" s="3" t="s">
        <v>15</v>
      </c>
      <c r="G1872" s="4">
        <v>41710</v>
      </c>
      <c r="H1872" s="3" t="s">
        <v>45</v>
      </c>
      <c r="I1872" s="2" t="s">
        <v>13</v>
      </c>
      <c r="J1872" s="2" t="s">
        <v>12</v>
      </c>
      <c r="K1872" s="2" t="s">
        <v>268</v>
      </c>
      <c r="L1872" s="19">
        <v>41710.816041666665</v>
      </c>
      <c r="M1872" s="2" t="s">
        <v>5151</v>
      </c>
      <c r="N1872" s="2"/>
      <c r="O1872" s="2"/>
      <c r="P1872" s="2"/>
    </row>
    <row r="1873" spans="1:16" ht="45">
      <c r="A1873" s="14">
        <v>3345</v>
      </c>
      <c r="B1873" s="2" t="s">
        <v>6080</v>
      </c>
      <c r="C1873" s="1" t="s">
        <v>6081</v>
      </c>
      <c r="D1873" s="3" t="s">
        <v>5096</v>
      </c>
      <c r="E1873" s="4">
        <v>41709</v>
      </c>
      <c r="F1873" s="3" t="s">
        <v>15</v>
      </c>
      <c r="G1873" s="4">
        <v>41709</v>
      </c>
      <c r="H1873" s="3" t="s">
        <v>16</v>
      </c>
      <c r="I1873" s="2" t="s">
        <v>13</v>
      </c>
      <c r="J1873" s="2" t="s">
        <v>12</v>
      </c>
      <c r="K1873" s="2" t="s">
        <v>268</v>
      </c>
      <c r="L1873" s="19">
        <v>41710.802291666667</v>
      </c>
      <c r="M1873" s="2" t="s">
        <v>5151</v>
      </c>
      <c r="N1873" s="2"/>
      <c r="O1873" s="2"/>
      <c r="P1873" s="2"/>
    </row>
    <row r="1874" spans="1:16" ht="45">
      <c r="A1874" s="14">
        <v>3344</v>
      </c>
      <c r="B1874" s="2" t="s">
        <v>5989</v>
      </c>
      <c r="C1874" s="1" t="s">
        <v>6082</v>
      </c>
      <c r="D1874" s="3" t="s">
        <v>2034</v>
      </c>
      <c r="E1874" s="4">
        <v>41709</v>
      </c>
      <c r="F1874" s="3" t="s">
        <v>15</v>
      </c>
      <c r="G1874" s="4">
        <v>41710</v>
      </c>
      <c r="H1874" s="3" t="s">
        <v>69</v>
      </c>
      <c r="I1874" s="2" t="s">
        <v>13</v>
      </c>
      <c r="J1874" s="2" t="s">
        <v>12</v>
      </c>
      <c r="K1874" s="2" t="s">
        <v>268</v>
      </c>
      <c r="L1874" s="19">
        <v>41716.459513888891</v>
      </c>
      <c r="M1874" s="2" t="s">
        <v>5151</v>
      </c>
      <c r="N1874" s="2"/>
      <c r="O1874" s="2"/>
      <c r="P1874" s="2"/>
    </row>
    <row r="1875" spans="1:16" ht="30">
      <c r="A1875" s="14">
        <v>3343</v>
      </c>
      <c r="B1875" s="2" t="s">
        <v>6083</v>
      </c>
      <c r="C1875" s="1" t="s">
        <v>6084</v>
      </c>
      <c r="D1875" s="3" t="s">
        <v>945</v>
      </c>
      <c r="E1875" s="4">
        <v>41710</v>
      </c>
      <c r="F1875" s="3" t="s">
        <v>15</v>
      </c>
      <c r="G1875" s="4">
        <v>41710</v>
      </c>
      <c r="H1875" s="3" t="s">
        <v>45</v>
      </c>
      <c r="I1875" s="2" t="s">
        <v>13</v>
      </c>
      <c r="J1875" s="2" t="s">
        <v>12</v>
      </c>
      <c r="K1875" s="2" t="s">
        <v>268</v>
      </c>
      <c r="L1875" s="19">
        <v>41710.799525462964</v>
      </c>
      <c r="M1875" s="2" t="s">
        <v>5151</v>
      </c>
      <c r="N1875" s="2"/>
      <c r="O1875" s="2"/>
      <c r="P1875" s="2"/>
    </row>
    <row r="1876" spans="1:16" ht="30">
      <c r="A1876" s="14">
        <v>3342</v>
      </c>
      <c r="B1876" s="2" t="s">
        <v>6085</v>
      </c>
      <c r="C1876" s="1" t="s">
        <v>6086</v>
      </c>
      <c r="D1876" s="3" t="s">
        <v>945</v>
      </c>
      <c r="E1876" s="4">
        <v>41710</v>
      </c>
      <c r="F1876" s="3" t="s">
        <v>15</v>
      </c>
      <c r="G1876" s="4">
        <v>41710</v>
      </c>
      <c r="H1876" s="3" t="s">
        <v>54</v>
      </c>
      <c r="I1876" s="2" t="s">
        <v>13</v>
      </c>
      <c r="J1876" s="2" t="s">
        <v>12</v>
      </c>
      <c r="K1876" s="2" t="s">
        <v>268</v>
      </c>
      <c r="L1876" s="19">
        <v>41710.790208333332</v>
      </c>
      <c r="M1876" s="2" t="s">
        <v>5151</v>
      </c>
      <c r="N1876" s="2"/>
      <c r="O1876" s="2"/>
      <c r="P1876" s="2"/>
    </row>
    <row r="1877" spans="1:16" ht="60">
      <c r="A1877" s="14">
        <v>3341</v>
      </c>
      <c r="B1877" s="2" t="s">
        <v>6087</v>
      </c>
      <c r="C1877" s="1" t="s">
        <v>6088</v>
      </c>
      <c r="D1877" s="3" t="s">
        <v>18</v>
      </c>
      <c r="E1877" s="4">
        <v>41710</v>
      </c>
      <c r="F1877" s="3" t="s">
        <v>15</v>
      </c>
      <c r="G1877" s="4">
        <v>41710</v>
      </c>
      <c r="H1877" s="3" t="s">
        <v>16</v>
      </c>
      <c r="I1877" s="2" t="s">
        <v>13</v>
      </c>
      <c r="J1877" s="2" t="s">
        <v>12</v>
      </c>
      <c r="K1877" s="2" t="s">
        <v>268</v>
      </c>
      <c r="L1877" s="19">
        <v>41710.782627314817</v>
      </c>
      <c r="M1877" s="2" t="s">
        <v>5151</v>
      </c>
      <c r="N1877" s="2"/>
      <c r="O1877" s="2"/>
      <c r="P1877" s="2"/>
    </row>
    <row r="1878" spans="1:16" ht="120">
      <c r="A1878" s="14">
        <v>3340</v>
      </c>
      <c r="B1878" s="2" t="s">
        <v>6089</v>
      </c>
      <c r="C1878" s="1" t="s">
        <v>6090</v>
      </c>
      <c r="D1878" s="3" t="s">
        <v>4169</v>
      </c>
      <c r="E1878" s="4">
        <v>41710</v>
      </c>
      <c r="F1878" s="3" t="s">
        <v>15</v>
      </c>
      <c r="G1878" s="4">
        <v>41710</v>
      </c>
      <c r="H1878" s="3" t="s">
        <v>29</v>
      </c>
      <c r="I1878" s="2" t="s">
        <v>13</v>
      </c>
      <c r="J1878" s="2" t="s">
        <v>12</v>
      </c>
      <c r="K1878" s="2" t="s">
        <v>268</v>
      </c>
      <c r="L1878" s="19">
        <v>41716.44091435185</v>
      </c>
      <c r="M1878" s="2" t="s">
        <v>5151</v>
      </c>
      <c r="N1878" s="2"/>
      <c r="O1878" s="2"/>
      <c r="P1878" s="2"/>
    </row>
    <row r="1879" spans="1:16" ht="60">
      <c r="A1879" s="14">
        <v>3339</v>
      </c>
      <c r="B1879" s="2" t="s">
        <v>6091</v>
      </c>
      <c r="C1879" s="1" t="s">
        <v>6092</v>
      </c>
      <c r="D1879" s="3" t="s">
        <v>98</v>
      </c>
      <c r="E1879" s="4">
        <v>41710</v>
      </c>
      <c r="F1879" s="3" t="s">
        <v>15</v>
      </c>
      <c r="G1879" s="4">
        <v>41710</v>
      </c>
      <c r="H1879" s="3" t="s">
        <v>40</v>
      </c>
      <c r="I1879" s="2" t="s">
        <v>13</v>
      </c>
      <c r="J1879" s="2" t="s">
        <v>12</v>
      </c>
      <c r="K1879" s="2" t="s">
        <v>268</v>
      </c>
      <c r="L1879" s="19">
        <v>41710.778379629628</v>
      </c>
      <c r="M1879" s="2" t="s">
        <v>5151</v>
      </c>
      <c r="N1879" s="2"/>
      <c r="O1879" s="2"/>
      <c r="P1879" s="2"/>
    </row>
    <row r="1880" spans="1:16" ht="45">
      <c r="A1880" s="14">
        <v>3338</v>
      </c>
      <c r="B1880" s="2" t="s">
        <v>6093</v>
      </c>
      <c r="C1880" s="1" t="s">
        <v>6094</v>
      </c>
      <c r="D1880" s="3" t="s">
        <v>169</v>
      </c>
      <c r="E1880" s="4">
        <v>41710</v>
      </c>
      <c r="F1880" s="3" t="s">
        <v>15</v>
      </c>
      <c r="G1880" s="4">
        <v>41710</v>
      </c>
      <c r="H1880" s="3" t="s">
        <v>54</v>
      </c>
      <c r="I1880" s="2" t="s">
        <v>13</v>
      </c>
      <c r="J1880" s="2" t="s">
        <v>12</v>
      </c>
      <c r="K1880" s="2" t="s">
        <v>268</v>
      </c>
      <c r="L1880" s="19">
        <v>41710.775613425925</v>
      </c>
      <c r="M1880" s="2" t="s">
        <v>5151</v>
      </c>
      <c r="N1880" s="2"/>
      <c r="O1880" s="2"/>
      <c r="P1880" s="2"/>
    </row>
    <row r="1881" spans="1:16" ht="45">
      <c r="A1881" s="14">
        <v>3337</v>
      </c>
      <c r="B1881" s="2" t="s">
        <v>6095</v>
      </c>
      <c r="C1881" s="1" t="s">
        <v>7318</v>
      </c>
      <c r="D1881" s="3" t="s">
        <v>169</v>
      </c>
      <c r="E1881" s="4">
        <v>41710</v>
      </c>
      <c r="F1881" s="3" t="s">
        <v>102</v>
      </c>
      <c r="G1881" s="4">
        <v>41710</v>
      </c>
      <c r="H1881" s="3" t="s">
        <v>29</v>
      </c>
      <c r="I1881" s="2" t="s">
        <v>13</v>
      </c>
      <c r="J1881" s="2" t="s">
        <v>12</v>
      </c>
      <c r="K1881" s="2" t="s">
        <v>268</v>
      </c>
      <c r="L1881" s="19">
        <v>41753.409212962964</v>
      </c>
      <c r="M1881" s="2" t="s">
        <v>5151</v>
      </c>
      <c r="N1881" s="2"/>
      <c r="O1881" s="2"/>
      <c r="P1881" s="2" t="s">
        <v>5151</v>
      </c>
    </row>
    <row r="1882" spans="1:16" ht="30">
      <c r="A1882" s="14">
        <v>3336</v>
      </c>
      <c r="B1882" s="2" t="s">
        <v>6096</v>
      </c>
      <c r="C1882" s="1" t="s">
        <v>6098</v>
      </c>
      <c r="D1882" s="3" t="s">
        <v>6097</v>
      </c>
      <c r="E1882" s="4">
        <v>41710</v>
      </c>
      <c r="F1882" s="3" t="s">
        <v>15</v>
      </c>
      <c r="G1882" s="4">
        <v>41710</v>
      </c>
      <c r="H1882" s="3" t="s">
        <v>16</v>
      </c>
      <c r="I1882" s="2" t="s">
        <v>13</v>
      </c>
      <c r="J1882" s="2" t="s">
        <v>12</v>
      </c>
      <c r="K1882" s="2" t="s">
        <v>268</v>
      </c>
      <c r="L1882" s="19">
        <v>41710.761273148149</v>
      </c>
      <c r="M1882" s="2" t="s">
        <v>5151</v>
      </c>
      <c r="N1882" s="2"/>
      <c r="O1882" s="2"/>
      <c r="P1882" s="2"/>
    </row>
    <row r="1883" spans="1:16" ht="30">
      <c r="A1883" s="14">
        <v>3335</v>
      </c>
      <c r="B1883" s="2" t="s">
        <v>6099</v>
      </c>
      <c r="C1883" s="1" t="s">
        <v>6100</v>
      </c>
      <c r="D1883" s="3" t="s">
        <v>169</v>
      </c>
      <c r="E1883" s="4">
        <v>41710</v>
      </c>
      <c r="F1883" s="3" t="s">
        <v>15</v>
      </c>
      <c r="G1883" s="4">
        <v>41710</v>
      </c>
      <c r="H1883" s="3" t="s">
        <v>16</v>
      </c>
      <c r="I1883" s="2" t="s">
        <v>13</v>
      </c>
      <c r="J1883" s="2" t="s">
        <v>12</v>
      </c>
      <c r="K1883" s="2" t="s">
        <v>268</v>
      </c>
      <c r="L1883" s="19">
        <v>41710.743252314816</v>
      </c>
      <c r="M1883" s="2" t="s">
        <v>5154</v>
      </c>
      <c r="N1883" s="2"/>
      <c r="O1883" s="2"/>
      <c r="P1883" s="2"/>
    </row>
    <row r="1884" spans="1:16" ht="90">
      <c r="A1884" s="14">
        <v>3334</v>
      </c>
      <c r="B1884" s="2" t="s">
        <v>6101</v>
      </c>
      <c r="C1884" s="1" t="s">
        <v>6102</v>
      </c>
      <c r="D1884" s="3" t="s">
        <v>335</v>
      </c>
      <c r="E1884" s="4">
        <v>41710</v>
      </c>
      <c r="F1884" s="3" t="s">
        <v>15</v>
      </c>
      <c r="G1884" s="4">
        <v>41710</v>
      </c>
      <c r="H1884" s="3" t="s">
        <v>42</v>
      </c>
      <c r="I1884" s="2" t="s">
        <v>13</v>
      </c>
      <c r="J1884" s="2" t="s">
        <v>12</v>
      </c>
      <c r="K1884" s="2" t="s">
        <v>268</v>
      </c>
      <c r="L1884" s="19">
        <v>41710.73810185185</v>
      </c>
      <c r="M1884" s="2" t="s">
        <v>5151</v>
      </c>
      <c r="N1884" s="2"/>
      <c r="O1884" s="2"/>
      <c r="P1884" s="2"/>
    </row>
    <row r="1885" spans="1:16" ht="45">
      <c r="A1885" s="14">
        <v>3333</v>
      </c>
      <c r="B1885" s="2" t="s">
        <v>899</v>
      </c>
      <c r="C1885" s="1" t="s">
        <v>6103</v>
      </c>
      <c r="D1885" s="3" t="s">
        <v>1007</v>
      </c>
      <c r="E1885" s="4">
        <v>41710</v>
      </c>
      <c r="F1885" s="3" t="s">
        <v>15</v>
      </c>
      <c r="G1885" s="4">
        <v>41710</v>
      </c>
      <c r="H1885" s="3" t="s">
        <v>29</v>
      </c>
      <c r="I1885" s="2" t="s">
        <v>13</v>
      </c>
      <c r="J1885" s="2" t="s">
        <v>12</v>
      </c>
      <c r="K1885" s="2" t="s">
        <v>268</v>
      </c>
      <c r="L1885" s="19">
        <v>41716.440648148149</v>
      </c>
      <c r="M1885" s="2" t="s">
        <v>5151</v>
      </c>
      <c r="N1885" s="2"/>
      <c r="O1885" s="2"/>
      <c r="P1885" s="2"/>
    </row>
    <row r="1886" spans="1:16" ht="45">
      <c r="A1886" s="14">
        <v>3332</v>
      </c>
      <c r="B1886" s="2" t="s">
        <v>3456</v>
      </c>
      <c r="C1886" s="1" t="s">
        <v>6105</v>
      </c>
      <c r="D1886" s="3" t="s">
        <v>6104</v>
      </c>
      <c r="E1886" s="4">
        <v>41710</v>
      </c>
      <c r="F1886" s="3" t="s">
        <v>15</v>
      </c>
      <c r="G1886" s="4">
        <v>41710</v>
      </c>
      <c r="H1886" s="3" t="s">
        <v>16</v>
      </c>
      <c r="I1886" s="2" t="s">
        <v>13</v>
      </c>
      <c r="J1886" s="2" t="s">
        <v>12</v>
      </c>
      <c r="K1886" s="2" t="s">
        <v>268</v>
      </c>
      <c r="L1886" s="19">
        <v>41710.720219907409</v>
      </c>
      <c r="M1886" s="2" t="s">
        <v>5151</v>
      </c>
      <c r="N1886" s="2"/>
      <c r="O1886" s="2"/>
      <c r="P1886" s="2"/>
    </row>
    <row r="1887" spans="1:16" ht="60">
      <c r="A1887" s="14">
        <v>3331</v>
      </c>
      <c r="B1887" s="2" t="s">
        <v>6106</v>
      </c>
      <c r="C1887" s="1" t="s">
        <v>6107</v>
      </c>
      <c r="D1887" s="3" t="s">
        <v>149</v>
      </c>
      <c r="E1887" s="4">
        <v>41710</v>
      </c>
      <c r="F1887" s="3" t="s">
        <v>15</v>
      </c>
      <c r="G1887" s="4">
        <v>41710</v>
      </c>
      <c r="H1887" s="3" t="s">
        <v>42</v>
      </c>
      <c r="I1887" s="2" t="s">
        <v>13</v>
      </c>
      <c r="J1887" s="2" t="s">
        <v>12</v>
      </c>
      <c r="K1887" s="2" t="s">
        <v>268</v>
      </c>
      <c r="L1887" s="19">
        <v>41710.718472222223</v>
      </c>
      <c r="M1887" s="2" t="s">
        <v>5151</v>
      </c>
      <c r="N1887" s="2"/>
      <c r="O1887" s="2"/>
      <c r="P1887" s="2"/>
    </row>
    <row r="1888" spans="1:16" ht="75">
      <c r="A1888" s="14">
        <v>3330</v>
      </c>
      <c r="B1888" s="2" t="s">
        <v>6108</v>
      </c>
      <c r="C1888" s="1" t="s">
        <v>6109</v>
      </c>
      <c r="D1888" s="3" t="s">
        <v>355</v>
      </c>
      <c r="E1888" s="4">
        <v>41710</v>
      </c>
      <c r="F1888" s="3" t="s">
        <v>15</v>
      </c>
      <c r="G1888" s="4">
        <v>41710</v>
      </c>
      <c r="H1888" s="3" t="s">
        <v>40</v>
      </c>
      <c r="I1888" s="2" t="s">
        <v>13</v>
      </c>
      <c r="J1888" s="2" t="s">
        <v>12</v>
      </c>
      <c r="K1888" s="2" t="s">
        <v>268</v>
      </c>
      <c r="L1888" s="19">
        <v>41710.715324074074</v>
      </c>
      <c r="M1888" s="2" t="s">
        <v>5151</v>
      </c>
      <c r="N1888" s="2"/>
      <c r="O1888" s="2"/>
      <c r="P1888" s="2"/>
    </row>
    <row r="1889" spans="1:16" ht="30">
      <c r="A1889" s="14">
        <v>3329</v>
      </c>
      <c r="B1889" s="2" t="s">
        <v>6110</v>
      </c>
      <c r="C1889" s="1" t="s">
        <v>6111</v>
      </c>
      <c r="D1889" s="3" t="s">
        <v>950</v>
      </c>
      <c r="E1889" s="4">
        <v>41710</v>
      </c>
      <c r="F1889" s="3" t="s">
        <v>15</v>
      </c>
      <c r="G1889" s="4">
        <v>41710</v>
      </c>
      <c r="H1889" s="3" t="s">
        <v>51</v>
      </c>
      <c r="I1889" s="2" t="s">
        <v>13</v>
      </c>
      <c r="J1889" s="2" t="s">
        <v>12</v>
      </c>
      <c r="K1889" s="2" t="s">
        <v>268</v>
      </c>
      <c r="L1889" s="19">
        <v>41716.44023148148</v>
      </c>
      <c r="M1889" s="2" t="s">
        <v>5151</v>
      </c>
      <c r="N1889" s="2"/>
      <c r="O1889" s="2"/>
      <c r="P1889" s="2"/>
    </row>
    <row r="1890" spans="1:16" ht="30">
      <c r="A1890" s="14">
        <v>3328</v>
      </c>
      <c r="B1890" s="2" t="s">
        <v>6112</v>
      </c>
      <c r="C1890" s="1" t="s">
        <v>6113</v>
      </c>
      <c r="D1890" s="3" t="s">
        <v>2399</v>
      </c>
      <c r="E1890" s="4">
        <v>41710</v>
      </c>
      <c r="F1890" s="3" t="s">
        <v>15</v>
      </c>
      <c r="G1890" s="4">
        <v>41710</v>
      </c>
      <c r="H1890" s="3" t="s">
        <v>16</v>
      </c>
      <c r="I1890" s="2" t="s">
        <v>13</v>
      </c>
      <c r="J1890" s="2" t="s">
        <v>12</v>
      </c>
      <c r="K1890" s="2" t="s">
        <v>268</v>
      </c>
      <c r="L1890" s="19">
        <v>41710.591469907406</v>
      </c>
      <c r="M1890" s="2" t="s">
        <v>5151</v>
      </c>
      <c r="N1890" s="2"/>
      <c r="O1890" s="2"/>
      <c r="P1890" s="2"/>
    </row>
    <row r="1891" spans="1:16" ht="75">
      <c r="A1891" s="14">
        <v>3327</v>
      </c>
      <c r="B1891" s="2" t="s">
        <v>6114</v>
      </c>
      <c r="C1891" s="1" t="s">
        <v>6115</v>
      </c>
      <c r="D1891" s="3" t="s">
        <v>209</v>
      </c>
      <c r="E1891" s="4">
        <v>41710</v>
      </c>
      <c r="F1891" s="3" t="s">
        <v>15</v>
      </c>
      <c r="G1891" s="4">
        <v>41711</v>
      </c>
      <c r="H1891" s="3" t="s">
        <v>213</v>
      </c>
      <c r="I1891" s="2" t="s">
        <v>13</v>
      </c>
      <c r="J1891" s="2" t="s">
        <v>12</v>
      </c>
      <c r="K1891" s="2" t="s">
        <v>268</v>
      </c>
      <c r="L1891" s="19">
        <v>41716.440555555557</v>
      </c>
      <c r="M1891" s="2" t="s">
        <v>5151</v>
      </c>
      <c r="N1891" s="2"/>
      <c r="O1891" s="2"/>
      <c r="P1891" s="2"/>
    </row>
    <row r="1892" spans="1:16" ht="75">
      <c r="A1892" s="14">
        <v>3326</v>
      </c>
      <c r="B1892" s="2" t="s">
        <v>6000</v>
      </c>
      <c r="C1892" s="1" t="s">
        <v>6116</v>
      </c>
      <c r="D1892" s="3" t="s">
        <v>26</v>
      </c>
      <c r="E1892" s="4">
        <v>41710</v>
      </c>
      <c r="F1892" s="3" t="s">
        <v>15</v>
      </c>
      <c r="G1892" s="4">
        <v>41710</v>
      </c>
      <c r="H1892" s="3" t="s">
        <v>69</v>
      </c>
      <c r="I1892" s="2" t="s">
        <v>13</v>
      </c>
      <c r="J1892" s="2" t="s">
        <v>12</v>
      </c>
      <c r="K1892" s="2" t="s">
        <v>268</v>
      </c>
      <c r="L1892" s="19">
        <v>41716.440358796295</v>
      </c>
      <c r="M1892" s="2" t="s">
        <v>5154</v>
      </c>
      <c r="N1892" s="2"/>
      <c r="O1892" s="2"/>
      <c r="P1892" s="2"/>
    </row>
    <row r="1893" spans="1:16" ht="60">
      <c r="A1893" s="14">
        <v>3325</v>
      </c>
      <c r="B1893" s="2" t="s">
        <v>6117</v>
      </c>
      <c r="C1893" s="1" t="s">
        <v>6118</v>
      </c>
      <c r="D1893" s="3" t="s">
        <v>615</v>
      </c>
      <c r="E1893" s="4">
        <v>41710</v>
      </c>
      <c r="F1893" s="3" t="s">
        <v>15</v>
      </c>
      <c r="G1893" s="4">
        <v>41710</v>
      </c>
      <c r="H1893" s="3" t="s">
        <v>42</v>
      </c>
      <c r="I1893" s="2" t="s">
        <v>13</v>
      </c>
      <c r="J1893" s="2" t="s">
        <v>12</v>
      </c>
      <c r="K1893" s="2" t="s">
        <v>268</v>
      </c>
      <c r="L1893" s="19">
        <v>41710.583379629628</v>
      </c>
      <c r="M1893" s="2" t="s">
        <v>5151</v>
      </c>
      <c r="N1893" s="2"/>
      <c r="O1893" s="2"/>
      <c r="P1893" s="2"/>
    </row>
    <row r="1894" spans="1:16" ht="45">
      <c r="A1894" s="14">
        <v>3324</v>
      </c>
      <c r="B1894" s="2" t="s">
        <v>2299</v>
      </c>
      <c r="C1894" s="1" t="s">
        <v>6119</v>
      </c>
      <c r="D1894" s="3" t="s">
        <v>104</v>
      </c>
      <c r="E1894" s="4">
        <v>41710</v>
      </c>
      <c r="F1894" s="3" t="s">
        <v>15</v>
      </c>
      <c r="G1894" s="4">
        <v>41710</v>
      </c>
      <c r="H1894" s="3" t="s">
        <v>16</v>
      </c>
      <c r="I1894" s="2" t="s">
        <v>13</v>
      </c>
      <c r="J1894" s="2" t="s">
        <v>12</v>
      </c>
      <c r="K1894" s="2" t="s">
        <v>268</v>
      </c>
      <c r="L1894" s="19">
        <v>41710.582511574074</v>
      </c>
      <c r="M1894" s="2" t="s">
        <v>5151</v>
      </c>
      <c r="N1894" s="2"/>
      <c r="O1894" s="2"/>
      <c r="P1894" s="2"/>
    </row>
    <row r="1895" spans="1:16" ht="45">
      <c r="A1895" s="14">
        <v>3323</v>
      </c>
      <c r="B1895" s="2" t="s">
        <v>5911</v>
      </c>
      <c r="C1895" s="1" t="s">
        <v>6120</v>
      </c>
      <c r="D1895" s="3" t="s">
        <v>6104</v>
      </c>
      <c r="E1895" s="4">
        <v>41710</v>
      </c>
      <c r="F1895" s="3" t="s">
        <v>15</v>
      </c>
      <c r="G1895" s="4">
        <v>41710</v>
      </c>
      <c r="H1895" s="3" t="s">
        <v>16</v>
      </c>
      <c r="I1895" s="2" t="s">
        <v>13</v>
      </c>
      <c r="J1895" s="2" t="s">
        <v>12</v>
      </c>
      <c r="K1895" s="2" t="s">
        <v>268</v>
      </c>
      <c r="L1895" s="19">
        <v>41710.577523148146</v>
      </c>
      <c r="M1895" s="2" t="s">
        <v>5151</v>
      </c>
      <c r="N1895" s="2"/>
      <c r="O1895" s="2"/>
      <c r="P1895" s="2"/>
    </row>
    <row r="1896" spans="1:16">
      <c r="A1896" s="14">
        <v>3322</v>
      </c>
      <c r="B1896" s="2" t="s">
        <v>6121</v>
      </c>
      <c r="C1896" s="1" t="s">
        <v>6122</v>
      </c>
      <c r="D1896" s="3" t="s">
        <v>4780</v>
      </c>
      <c r="E1896" s="4">
        <v>41710</v>
      </c>
      <c r="F1896" s="3" t="s">
        <v>15</v>
      </c>
      <c r="G1896" s="4">
        <v>41710</v>
      </c>
      <c r="H1896" s="3" t="s">
        <v>40</v>
      </c>
      <c r="I1896" s="2" t="s">
        <v>13</v>
      </c>
      <c r="J1896" s="2" t="s">
        <v>12</v>
      </c>
      <c r="K1896" s="2" t="s">
        <v>268</v>
      </c>
      <c r="L1896" s="19">
        <v>41710.492326388892</v>
      </c>
      <c r="M1896" s="2" t="s">
        <v>5151</v>
      </c>
      <c r="N1896" s="2"/>
      <c r="O1896" s="2"/>
      <c r="P1896" s="2"/>
    </row>
    <row r="1897" spans="1:16" ht="30">
      <c r="A1897" s="14">
        <v>3321</v>
      </c>
      <c r="B1897" s="2" t="s">
        <v>6123</v>
      </c>
      <c r="C1897" s="1" t="s">
        <v>6124</v>
      </c>
      <c r="D1897" s="3" t="s">
        <v>411</v>
      </c>
      <c r="E1897" s="4">
        <v>41710</v>
      </c>
      <c r="F1897" s="3" t="s">
        <v>15</v>
      </c>
      <c r="G1897" s="4">
        <v>41710</v>
      </c>
      <c r="H1897" s="3" t="s">
        <v>16</v>
      </c>
      <c r="I1897" s="2" t="s">
        <v>13</v>
      </c>
      <c r="J1897" s="2" t="s">
        <v>12</v>
      </c>
      <c r="K1897" s="2" t="s">
        <v>268</v>
      </c>
      <c r="L1897" s="19">
        <v>41710.431840277779</v>
      </c>
      <c r="M1897" s="2" t="s">
        <v>5151</v>
      </c>
      <c r="N1897" s="2"/>
      <c r="O1897" s="2"/>
      <c r="P1897" s="2"/>
    </row>
    <row r="1898" spans="1:16" ht="60">
      <c r="A1898" s="14">
        <v>3320</v>
      </c>
      <c r="B1898" s="2" t="s">
        <v>6125</v>
      </c>
      <c r="C1898" s="1" t="s">
        <v>6126</v>
      </c>
      <c r="D1898" s="3" t="s">
        <v>5597</v>
      </c>
      <c r="E1898" s="4">
        <v>41710</v>
      </c>
      <c r="F1898" s="3" t="s">
        <v>15</v>
      </c>
      <c r="G1898" s="4">
        <v>41710</v>
      </c>
      <c r="H1898" s="3" t="s">
        <v>29</v>
      </c>
      <c r="I1898" s="2" t="s">
        <v>13</v>
      </c>
      <c r="J1898" s="2" t="s">
        <v>12</v>
      </c>
      <c r="K1898" s="2" t="s">
        <v>268</v>
      </c>
      <c r="L1898" s="19">
        <v>41716.439884259256</v>
      </c>
      <c r="M1898" s="2" t="s">
        <v>5154</v>
      </c>
      <c r="N1898" s="2"/>
      <c r="O1898" s="2"/>
      <c r="P1898" s="2"/>
    </row>
    <row r="1899" spans="1:16">
      <c r="A1899" s="14">
        <v>3319</v>
      </c>
      <c r="B1899" s="2" t="s">
        <v>6127</v>
      </c>
      <c r="C1899" s="1" t="s">
        <v>6127</v>
      </c>
      <c r="D1899" s="3" t="s">
        <v>408</v>
      </c>
      <c r="E1899" s="4">
        <v>41710</v>
      </c>
      <c r="F1899" s="3" t="s">
        <v>15</v>
      </c>
      <c r="G1899" s="4">
        <v>41710</v>
      </c>
      <c r="H1899" s="3" t="s">
        <v>16</v>
      </c>
      <c r="I1899" s="2" t="s">
        <v>13</v>
      </c>
      <c r="J1899" s="2" t="s">
        <v>12</v>
      </c>
      <c r="K1899" s="2" t="s">
        <v>268</v>
      </c>
      <c r="L1899" s="19">
        <v>41710.428449074076</v>
      </c>
      <c r="M1899" s="2" t="s">
        <v>5154</v>
      </c>
      <c r="N1899" s="2"/>
      <c r="O1899" s="2"/>
      <c r="P1899" s="2"/>
    </row>
    <row r="1900" spans="1:16" ht="30">
      <c r="A1900" s="14">
        <v>3318</v>
      </c>
      <c r="B1900" s="2" t="s">
        <v>6128</v>
      </c>
      <c r="C1900" s="1" t="s">
        <v>6129</v>
      </c>
      <c r="D1900" s="3" t="s">
        <v>66</v>
      </c>
      <c r="E1900" s="4">
        <v>41710</v>
      </c>
      <c r="F1900" s="3" t="s">
        <v>15</v>
      </c>
      <c r="G1900" s="4">
        <v>41710</v>
      </c>
      <c r="H1900" s="3" t="s">
        <v>16</v>
      </c>
      <c r="I1900" s="2" t="s">
        <v>13</v>
      </c>
      <c r="J1900" s="2" t="s">
        <v>12</v>
      </c>
      <c r="K1900" s="2" t="s">
        <v>268</v>
      </c>
      <c r="L1900" s="19">
        <v>41710.400625000002</v>
      </c>
      <c r="M1900" s="2" t="s">
        <v>5154</v>
      </c>
      <c r="N1900" s="2"/>
      <c r="O1900" s="2"/>
      <c r="P1900" s="2"/>
    </row>
    <row r="1901" spans="1:16" ht="45">
      <c r="A1901" s="14">
        <v>3317</v>
      </c>
      <c r="B1901" s="2" t="s">
        <v>6130</v>
      </c>
      <c r="C1901" s="1" t="s">
        <v>6131</v>
      </c>
      <c r="D1901" s="3" t="s">
        <v>620</v>
      </c>
      <c r="E1901" s="4">
        <v>41709</v>
      </c>
      <c r="F1901" s="3" t="s">
        <v>15</v>
      </c>
      <c r="G1901" s="4">
        <v>41709</v>
      </c>
      <c r="H1901" s="3" t="s">
        <v>213</v>
      </c>
      <c r="I1901" s="2" t="s">
        <v>13</v>
      </c>
      <c r="J1901" s="2" t="s">
        <v>12</v>
      </c>
      <c r="K1901" s="2" t="s">
        <v>268</v>
      </c>
      <c r="L1901" s="19">
        <v>41709.811828703707</v>
      </c>
      <c r="M1901" s="2" t="s">
        <v>5154</v>
      </c>
      <c r="N1901" s="2"/>
      <c r="O1901" s="2"/>
      <c r="P1901" s="2"/>
    </row>
    <row r="1902" spans="1:16" ht="75">
      <c r="A1902" s="14">
        <v>3316</v>
      </c>
      <c r="B1902" s="2" t="s">
        <v>6132</v>
      </c>
      <c r="C1902" s="1" t="s">
        <v>6133</v>
      </c>
      <c r="D1902" s="3" t="s">
        <v>349</v>
      </c>
      <c r="E1902" s="4">
        <v>41709</v>
      </c>
      <c r="F1902" s="3" t="s">
        <v>15</v>
      </c>
      <c r="G1902" s="4">
        <v>41709</v>
      </c>
      <c r="H1902" s="3" t="s">
        <v>19</v>
      </c>
      <c r="I1902" s="2" t="s">
        <v>13</v>
      </c>
      <c r="J1902" s="2" t="s">
        <v>12</v>
      </c>
      <c r="K1902" s="2" t="s">
        <v>268</v>
      </c>
      <c r="L1902" s="19">
        <v>41716.439745370371</v>
      </c>
      <c r="M1902" s="2" t="s">
        <v>5154</v>
      </c>
      <c r="N1902" s="2"/>
      <c r="O1902" s="2"/>
      <c r="P1902" s="2"/>
    </row>
    <row r="1903" spans="1:16" ht="45">
      <c r="A1903" s="14">
        <v>3315</v>
      </c>
      <c r="B1903" s="2" t="s">
        <v>6134</v>
      </c>
      <c r="C1903" s="1" t="s">
        <v>6135</v>
      </c>
      <c r="D1903" s="3" t="s">
        <v>1179</v>
      </c>
      <c r="E1903" s="4">
        <v>41709</v>
      </c>
      <c r="F1903" s="3" t="s">
        <v>15</v>
      </c>
      <c r="G1903" s="4">
        <v>41709</v>
      </c>
      <c r="H1903" s="3" t="s">
        <v>54</v>
      </c>
      <c r="I1903" s="2" t="s">
        <v>13</v>
      </c>
      <c r="J1903" s="2" t="s">
        <v>12</v>
      </c>
      <c r="K1903" s="2" t="s">
        <v>268</v>
      </c>
      <c r="L1903" s="19">
        <v>41709.776354166665</v>
      </c>
      <c r="M1903" s="2" t="s">
        <v>5151</v>
      </c>
      <c r="N1903" s="2"/>
      <c r="O1903" s="2"/>
      <c r="P1903" s="2"/>
    </row>
    <row r="1904" spans="1:16" ht="75">
      <c r="A1904" s="14">
        <v>3314</v>
      </c>
      <c r="B1904" s="2" t="s">
        <v>6136</v>
      </c>
      <c r="C1904" s="1" t="s">
        <v>6137</v>
      </c>
      <c r="D1904" s="3" t="s">
        <v>32</v>
      </c>
      <c r="E1904" s="4">
        <v>41709</v>
      </c>
      <c r="F1904" s="3" t="s">
        <v>15</v>
      </c>
      <c r="G1904" s="4">
        <v>41709</v>
      </c>
      <c r="H1904" s="3" t="s">
        <v>29</v>
      </c>
      <c r="I1904" s="2" t="s">
        <v>13</v>
      </c>
      <c r="J1904" s="2" t="s">
        <v>12</v>
      </c>
      <c r="K1904" s="2" t="s">
        <v>268</v>
      </c>
      <c r="L1904" s="19">
        <v>41709.768935185188</v>
      </c>
      <c r="M1904" s="2" t="s">
        <v>5154</v>
      </c>
      <c r="N1904" s="2"/>
      <c r="O1904" s="2"/>
      <c r="P1904" s="2"/>
    </row>
    <row r="1905" spans="1:16" ht="45">
      <c r="A1905" s="14">
        <v>3313</v>
      </c>
      <c r="B1905" s="2" t="s">
        <v>6138</v>
      </c>
      <c r="C1905" s="1" t="s">
        <v>6139</v>
      </c>
      <c r="D1905" s="3" t="s">
        <v>2105</v>
      </c>
      <c r="E1905" s="4">
        <v>41709</v>
      </c>
      <c r="F1905" s="3" t="s">
        <v>15</v>
      </c>
      <c r="G1905" s="4">
        <v>41709</v>
      </c>
      <c r="H1905" s="3" t="s">
        <v>16</v>
      </c>
      <c r="I1905" s="2" t="s">
        <v>13</v>
      </c>
      <c r="J1905" s="2" t="s">
        <v>12</v>
      </c>
      <c r="K1905" s="2" t="s">
        <v>268</v>
      </c>
      <c r="L1905" s="19">
        <v>41709.766574074078</v>
      </c>
      <c r="M1905" s="2" t="s">
        <v>5154</v>
      </c>
      <c r="N1905" s="2"/>
      <c r="O1905" s="2"/>
      <c r="P1905" s="2"/>
    </row>
    <row r="1906" spans="1:16" ht="60">
      <c r="A1906" s="14">
        <v>3312</v>
      </c>
      <c r="B1906" s="2" t="s">
        <v>6140</v>
      </c>
      <c r="C1906" s="1" t="s">
        <v>6141</v>
      </c>
      <c r="D1906" s="3" t="s">
        <v>98</v>
      </c>
      <c r="E1906" s="4">
        <v>41709</v>
      </c>
      <c r="F1906" s="3" t="s">
        <v>15</v>
      </c>
      <c r="G1906" s="4">
        <v>41709</v>
      </c>
      <c r="H1906" s="3" t="s">
        <v>55</v>
      </c>
      <c r="I1906" s="2" t="s">
        <v>13</v>
      </c>
      <c r="J1906" s="2" t="s">
        <v>12</v>
      </c>
      <c r="K1906" s="2" t="s">
        <v>268</v>
      </c>
      <c r="L1906" s="19">
        <v>41716.439282407409</v>
      </c>
      <c r="M1906" s="2" t="s">
        <v>5154</v>
      </c>
      <c r="N1906" s="2"/>
      <c r="O1906" s="2"/>
      <c r="P1906" s="2"/>
    </row>
    <row r="1907" spans="1:16" ht="75">
      <c r="A1907" s="14">
        <v>3311</v>
      </c>
      <c r="B1907" s="2" t="s">
        <v>6142</v>
      </c>
      <c r="C1907" s="1" t="s">
        <v>6143</v>
      </c>
      <c r="D1907" s="3" t="s">
        <v>1347</v>
      </c>
      <c r="E1907" s="4">
        <v>41709</v>
      </c>
      <c r="F1907" s="3" t="s">
        <v>15</v>
      </c>
      <c r="G1907" s="4">
        <v>41709</v>
      </c>
      <c r="H1907" s="3" t="s">
        <v>16</v>
      </c>
      <c r="I1907" s="2" t="s">
        <v>13</v>
      </c>
      <c r="J1907" s="2" t="s">
        <v>12</v>
      </c>
      <c r="K1907" s="2" t="s">
        <v>268</v>
      </c>
      <c r="L1907" s="19">
        <v>41709.749039351853</v>
      </c>
      <c r="M1907" s="2" t="s">
        <v>5151</v>
      </c>
      <c r="N1907" s="2"/>
      <c r="O1907" s="2"/>
      <c r="P1907" s="2"/>
    </row>
    <row r="1908" spans="1:16" ht="45">
      <c r="A1908" s="14">
        <v>3310</v>
      </c>
      <c r="B1908" s="2" t="s">
        <v>5144</v>
      </c>
      <c r="C1908" s="1" t="s">
        <v>6144</v>
      </c>
      <c r="D1908" s="3" t="s">
        <v>2701</v>
      </c>
      <c r="E1908" s="4">
        <v>41709</v>
      </c>
      <c r="F1908" s="3" t="s">
        <v>15</v>
      </c>
      <c r="G1908" s="4">
        <v>41709</v>
      </c>
      <c r="H1908" s="3" t="s">
        <v>40</v>
      </c>
      <c r="I1908" s="2" t="s">
        <v>13</v>
      </c>
      <c r="J1908" s="2" t="s">
        <v>12</v>
      </c>
      <c r="K1908" s="2" t="s">
        <v>268</v>
      </c>
      <c r="L1908" s="19">
        <v>41709.74659722222</v>
      </c>
      <c r="M1908" s="2" t="s">
        <v>5154</v>
      </c>
      <c r="N1908" s="2"/>
      <c r="O1908" s="2"/>
      <c r="P1908" s="2"/>
    </row>
    <row r="1909" spans="1:16" ht="60">
      <c r="A1909" s="14">
        <v>3309</v>
      </c>
      <c r="B1909" s="2" t="s">
        <v>6059</v>
      </c>
      <c r="C1909" s="1" t="s">
        <v>6145</v>
      </c>
      <c r="D1909" s="3" t="s">
        <v>149</v>
      </c>
      <c r="E1909" s="4">
        <v>41709</v>
      </c>
      <c r="F1909" s="3" t="s">
        <v>15</v>
      </c>
      <c r="G1909" s="4">
        <v>41709</v>
      </c>
      <c r="H1909" s="3" t="s">
        <v>16</v>
      </c>
      <c r="I1909" s="2" t="s">
        <v>13</v>
      </c>
      <c r="J1909" s="2" t="s">
        <v>12</v>
      </c>
      <c r="K1909" s="2" t="s">
        <v>268</v>
      </c>
      <c r="L1909" s="19">
        <v>41709.744502314818</v>
      </c>
      <c r="M1909" s="2" t="s">
        <v>5151</v>
      </c>
      <c r="N1909" s="2"/>
      <c r="O1909" s="2"/>
      <c r="P1909" s="2"/>
    </row>
    <row r="1910" spans="1:16" ht="30">
      <c r="A1910" s="14">
        <v>3308</v>
      </c>
      <c r="B1910" s="2" t="s">
        <v>6146</v>
      </c>
      <c r="C1910" s="1" t="s">
        <v>6148</v>
      </c>
      <c r="D1910" s="3" t="s">
        <v>6147</v>
      </c>
      <c r="E1910" s="4">
        <v>41709</v>
      </c>
      <c r="F1910" s="3" t="s">
        <v>15</v>
      </c>
      <c r="G1910" s="4">
        <v>41709</v>
      </c>
      <c r="H1910" s="3" t="s">
        <v>16</v>
      </c>
      <c r="I1910" s="2" t="s">
        <v>13</v>
      </c>
      <c r="J1910" s="2" t="s">
        <v>12</v>
      </c>
      <c r="K1910" s="2" t="s">
        <v>268</v>
      </c>
      <c r="L1910" s="19">
        <v>41709.733495370368</v>
      </c>
      <c r="M1910" s="2" t="s">
        <v>5154</v>
      </c>
      <c r="N1910" s="2"/>
      <c r="O1910" s="2"/>
      <c r="P1910" s="2"/>
    </row>
    <row r="1911" spans="1:16">
      <c r="A1911" s="14">
        <v>3307</v>
      </c>
      <c r="B1911" s="2" t="s">
        <v>6149</v>
      </c>
      <c r="C1911" s="1" t="s">
        <v>6151</v>
      </c>
      <c r="D1911" s="3" t="s">
        <v>6150</v>
      </c>
      <c r="E1911" s="4">
        <v>41709</v>
      </c>
      <c r="F1911" s="3" t="s">
        <v>15</v>
      </c>
      <c r="G1911" s="4">
        <v>41709</v>
      </c>
      <c r="H1911" s="3" t="s">
        <v>40</v>
      </c>
      <c r="I1911" s="2" t="s">
        <v>13</v>
      </c>
      <c r="J1911" s="2" t="s">
        <v>12</v>
      </c>
      <c r="K1911" s="2" t="s">
        <v>268</v>
      </c>
      <c r="L1911" s="19">
        <v>41709.732824074075</v>
      </c>
      <c r="M1911" s="2" t="s">
        <v>5154</v>
      </c>
      <c r="N1911" s="2"/>
      <c r="O1911" s="2"/>
      <c r="P1911" s="2"/>
    </row>
    <row r="1912" spans="1:16" ht="30">
      <c r="A1912" s="14">
        <v>3306</v>
      </c>
      <c r="B1912" s="2" t="s">
        <v>4963</v>
      </c>
      <c r="C1912" s="1" t="s">
        <v>6152</v>
      </c>
      <c r="D1912" s="3" t="s">
        <v>1179</v>
      </c>
      <c r="E1912" s="4">
        <v>41709</v>
      </c>
      <c r="F1912" s="3" t="s">
        <v>15</v>
      </c>
      <c r="G1912" s="4">
        <v>41709</v>
      </c>
      <c r="H1912" s="3" t="s">
        <v>54</v>
      </c>
      <c r="I1912" s="2" t="s">
        <v>13</v>
      </c>
      <c r="J1912" s="2" t="s">
        <v>12</v>
      </c>
      <c r="K1912" s="2" t="s">
        <v>268</v>
      </c>
      <c r="L1912" s="19">
        <v>41709.605810185189</v>
      </c>
      <c r="M1912" s="2" t="s">
        <v>5151</v>
      </c>
      <c r="N1912" s="2"/>
      <c r="O1912" s="2"/>
      <c r="P1912" s="2"/>
    </row>
    <row r="1913" spans="1:16" ht="90">
      <c r="A1913" s="14">
        <v>3305</v>
      </c>
      <c r="B1913" s="2" t="s">
        <v>6153</v>
      </c>
      <c r="C1913" s="1" t="s">
        <v>6154</v>
      </c>
      <c r="D1913" s="3" t="s">
        <v>84</v>
      </c>
      <c r="E1913" s="4">
        <v>41705</v>
      </c>
      <c r="F1913" s="3" t="s">
        <v>15</v>
      </c>
      <c r="G1913" s="4">
        <v>41708</v>
      </c>
      <c r="H1913" s="3" t="s">
        <v>45</v>
      </c>
      <c r="I1913" s="2" t="s">
        <v>13</v>
      </c>
      <c r="J1913" s="2" t="s">
        <v>12</v>
      </c>
      <c r="K1913" s="2" t="s">
        <v>268</v>
      </c>
      <c r="L1913" s="19">
        <v>41708.797708333332</v>
      </c>
      <c r="M1913" s="2" t="s">
        <v>5151</v>
      </c>
      <c r="N1913" s="2"/>
      <c r="O1913" s="2"/>
      <c r="P1913" s="2"/>
    </row>
    <row r="1914" spans="1:16" ht="60">
      <c r="A1914" s="14">
        <v>3304</v>
      </c>
      <c r="B1914" s="2" t="s">
        <v>6155</v>
      </c>
      <c r="C1914" s="1" t="s">
        <v>6156</v>
      </c>
      <c r="D1914" s="3" t="s">
        <v>84</v>
      </c>
      <c r="E1914" s="4">
        <v>41705</v>
      </c>
      <c r="F1914" s="3" t="s">
        <v>15</v>
      </c>
      <c r="G1914" s="4">
        <v>41705</v>
      </c>
      <c r="H1914" s="3" t="s">
        <v>40</v>
      </c>
      <c r="I1914" s="2" t="s">
        <v>13</v>
      </c>
      <c r="J1914" s="2" t="s">
        <v>12</v>
      </c>
      <c r="K1914" s="2" t="s">
        <v>268</v>
      </c>
      <c r="L1914" s="19">
        <v>41708.789560185185</v>
      </c>
      <c r="M1914" s="2" t="s">
        <v>5154</v>
      </c>
      <c r="N1914" s="2"/>
      <c r="O1914" s="2"/>
      <c r="P1914" s="2"/>
    </row>
    <row r="1915" spans="1:16" ht="45">
      <c r="A1915" s="14">
        <v>3303</v>
      </c>
      <c r="B1915" s="2" t="s">
        <v>6157</v>
      </c>
      <c r="C1915" s="1" t="s">
        <v>6158</v>
      </c>
      <c r="D1915" s="3" t="s">
        <v>26</v>
      </c>
      <c r="E1915" s="4">
        <v>41705</v>
      </c>
      <c r="F1915" s="3" t="s">
        <v>15</v>
      </c>
      <c r="G1915" s="4">
        <v>41706</v>
      </c>
      <c r="H1915" s="3" t="s">
        <v>16</v>
      </c>
      <c r="I1915" s="2" t="s">
        <v>13</v>
      </c>
      <c r="J1915" s="2" t="s">
        <v>12</v>
      </c>
      <c r="K1915" s="2" t="s">
        <v>268</v>
      </c>
      <c r="L1915" s="19">
        <v>41708.747534722221</v>
      </c>
      <c r="M1915" s="2" t="s">
        <v>5151</v>
      </c>
      <c r="N1915" s="2"/>
      <c r="O1915" s="2"/>
      <c r="P1915" s="2"/>
    </row>
    <row r="1916" spans="1:16" ht="60">
      <c r="A1916" s="14">
        <v>3302</v>
      </c>
      <c r="B1916" s="2" t="s">
        <v>6159</v>
      </c>
      <c r="C1916" s="1" t="s">
        <v>6160</v>
      </c>
      <c r="D1916" s="3" t="s">
        <v>408</v>
      </c>
      <c r="E1916" s="4">
        <v>41708</v>
      </c>
      <c r="F1916" s="3" t="s">
        <v>15</v>
      </c>
      <c r="G1916" s="4">
        <v>41708</v>
      </c>
      <c r="H1916" s="3" t="s">
        <v>29</v>
      </c>
      <c r="I1916" s="2" t="s">
        <v>13</v>
      </c>
      <c r="J1916" s="2" t="s">
        <v>12</v>
      </c>
      <c r="K1916" s="2" t="s">
        <v>268</v>
      </c>
      <c r="L1916" s="19">
        <v>41715.606678240743</v>
      </c>
      <c r="M1916" s="2" t="s">
        <v>5151</v>
      </c>
      <c r="N1916" s="2"/>
      <c r="O1916" s="2"/>
      <c r="P1916" s="2"/>
    </row>
    <row r="1917" spans="1:16" ht="30">
      <c r="A1917" s="14">
        <v>3301</v>
      </c>
      <c r="B1917" s="2" t="s">
        <v>6161</v>
      </c>
      <c r="C1917" s="1" t="s">
        <v>6162</v>
      </c>
      <c r="D1917" s="3" t="s">
        <v>3768</v>
      </c>
      <c r="E1917" s="4">
        <v>41708</v>
      </c>
      <c r="F1917" s="3" t="s">
        <v>15</v>
      </c>
      <c r="G1917" s="4">
        <v>41708</v>
      </c>
      <c r="H1917" s="3" t="s">
        <v>29</v>
      </c>
      <c r="I1917" s="2" t="s">
        <v>13</v>
      </c>
      <c r="J1917" s="2" t="s">
        <v>12</v>
      </c>
      <c r="K1917" s="2" t="s">
        <v>268</v>
      </c>
      <c r="L1917" s="19">
        <v>41710.588171296295</v>
      </c>
      <c r="M1917" s="2" t="s">
        <v>5151</v>
      </c>
      <c r="N1917" s="2"/>
      <c r="O1917" s="2"/>
      <c r="P1917" s="2"/>
    </row>
    <row r="1918" spans="1:16" ht="30">
      <c r="A1918" s="14">
        <v>3300</v>
      </c>
      <c r="B1918" s="2" t="s">
        <v>6163</v>
      </c>
      <c r="C1918" s="1" t="s">
        <v>6164</v>
      </c>
      <c r="D1918" s="3" t="s">
        <v>1279</v>
      </c>
      <c r="E1918" s="4">
        <v>41708</v>
      </c>
      <c r="F1918" s="3" t="s">
        <v>15</v>
      </c>
      <c r="G1918" s="4">
        <v>41708</v>
      </c>
      <c r="H1918" s="3" t="s">
        <v>54</v>
      </c>
      <c r="I1918" s="2" t="s">
        <v>13</v>
      </c>
      <c r="J1918" s="2" t="s">
        <v>12</v>
      </c>
      <c r="K1918" s="2" t="s">
        <v>268</v>
      </c>
      <c r="L1918" s="19">
        <v>41708.736631944441</v>
      </c>
      <c r="M1918" s="2" t="s">
        <v>5151</v>
      </c>
      <c r="N1918" s="2"/>
      <c r="O1918" s="2"/>
      <c r="P1918" s="2"/>
    </row>
    <row r="1919" spans="1:16" ht="45">
      <c r="A1919" s="14">
        <v>3299</v>
      </c>
      <c r="B1919" s="2" t="s">
        <v>6165</v>
      </c>
      <c r="C1919" s="1" t="s">
        <v>6166</v>
      </c>
      <c r="D1919" s="3" t="s">
        <v>1267</v>
      </c>
      <c r="E1919" s="4">
        <v>41708</v>
      </c>
      <c r="F1919" s="3" t="s">
        <v>15</v>
      </c>
      <c r="G1919" s="4">
        <v>41708</v>
      </c>
      <c r="H1919" s="3" t="s">
        <v>29</v>
      </c>
      <c r="I1919" s="2" t="s">
        <v>13</v>
      </c>
      <c r="J1919" s="2" t="s">
        <v>12</v>
      </c>
      <c r="K1919" s="2" t="s">
        <v>268</v>
      </c>
      <c r="L1919" s="19">
        <v>41708.723333333335</v>
      </c>
      <c r="M1919" s="2" t="s">
        <v>5154</v>
      </c>
      <c r="N1919" s="2"/>
      <c r="O1919" s="2"/>
      <c r="P1919" s="2"/>
    </row>
    <row r="1920" spans="1:16" ht="75">
      <c r="A1920" s="14">
        <v>3298</v>
      </c>
      <c r="B1920" s="2" t="s">
        <v>6167</v>
      </c>
      <c r="C1920" s="1" t="s">
        <v>6168</v>
      </c>
      <c r="D1920" s="3" t="s">
        <v>586</v>
      </c>
      <c r="E1920" s="4">
        <v>41708</v>
      </c>
      <c r="F1920" s="3" t="s">
        <v>15</v>
      </c>
      <c r="G1920" s="4">
        <v>41708</v>
      </c>
      <c r="H1920" s="3" t="s">
        <v>42</v>
      </c>
      <c r="I1920" s="2" t="s">
        <v>13</v>
      </c>
      <c r="J1920" s="2" t="s">
        <v>12</v>
      </c>
      <c r="K1920" s="2" t="s">
        <v>268</v>
      </c>
      <c r="L1920" s="19">
        <v>41708.721307870372</v>
      </c>
      <c r="M1920" s="2" t="s">
        <v>5151</v>
      </c>
      <c r="N1920" s="2"/>
      <c r="O1920" s="2"/>
      <c r="P1920" s="2"/>
    </row>
    <row r="1921" spans="1:16" ht="45">
      <c r="A1921" s="14">
        <v>3297</v>
      </c>
      <c r="B1921" s="2" t="s">
        <v>5144</v>
      </c>
      <c r="C1921" s="1" t="s">
        <v>6169</v>
      </c>
      <c r="D1921" s="3" t="s">
        <v>2701</v>
      </c>
      <c r="E1921" s="4">
        <v>41708</v>
      </c>
      <c r="F1921" s="3" t="s">
        <v>15</v>
      </c>
      <c r="G1921" s="4">
        <v>41708</v>
      </c>
      <c r="H1921" s="3" t="s">
        <v>40</v>
      </c>
      <c r="I1921" s="2" t="s">
        <v>13</v>
      </c>
      <c r="J1921" s="2" t="s">
        <v>12</v>
      </c>
      <c r="K1921" s="2" t="s">
        <v>268</v>
      </c>
      <c r="L1921" s="19">
        <v>41708.717604166668</v>
      </c>
      <c r="M1921" s="2" t="s">
        <v>5151</v>
      </c>
      <c r="N1921" s="2"/>
      <c r="O1921" s="2"/>
      <c r="P1921" s="2"/>
    </row>
    <row r="1922" spans="1:16" ht="30">
      <c r="A1922" s="14">
        <v>3296</v>
      </c>
      <c r="B1922" s="2" t="s">
        <v>1793</v>
      </c>
      <c r="C1922" s="1" t="s">
        <v>5724</v>
      </c>
      <c r="D1922" s="3" t="s">
        <v>497</v>
      </c>
      <c r="E1922" s="4">
        <v>41708</v>
      </c>
      <c r="F1922" s="3" t="s">
        <v>15</v>
      </c>
      <c r="G1922" s="4">
        <v>41708</v>
      </c>
      <c r="H1922" s="3" t="s">
        <v>16</v>
      </c>
      <c r="I1922" s="2" t="s">
        <v>13</v>
      </c>
      <c r="J1922" s="2" t="s">
        <v>12</v>
      </c>
      <c r="K1922" s="2" t="s">
        <v>268</v>
      </c>
      <c r="L1922" s="19">
        <v>41708.630115740743</v>
      </c>
      <c r="M1922" s="2" t="s">
        <v>5154</v>
      </c>
      <c r="N1922" s="2"/>
      <c r="O1922" s="2"/>
      <c r="P1922" s="2"/>
    </row>
    <row r="1923" spans="1:16" ht="30">
      <c r="A1923" s="14">
        <v>3295</v>
      </c>
      <c r="B1923" s="2" t="s">
        <v>2929</v>
      </c>
      <c r="C1923" s="1" t="s">
        <v>6170</v>
      </c>
      <c r="D1923" s="3" t="s">
        <v>64</v>
      </c>
      <c r="E1923" s="4">
        <v>41708</v>
      </c>
      <c r="F1923" s="3" t="s">
        <v>15</v>
      </c>
      <c r="G1923" s="4">
        <v>41708</v>
      </c>
      <c r="H1923" s="3" t="s">
        <v>16</v>
      </c>
      <c r="I1923" s="2" t="s">
        <v>13</v>
      </c>
      <c r="J1923" s="2" t="s">
        <v>12</v>
      </c>
      <c r="K1923" s="2" t="s">
        <v>268</v>
      </c>
      <c r="L1923" s="19">
        <v>41708.628055555557</v>
      </c>
      <c r="M1923" s="2" t="s">
        <v>5151</v>
      </c>
      <c r="N1923" s="2"/>
      <c r="O1923" s="2"/>
      <c r="P1923" s="2"/>
    </row>
    <row r="1924" spans="1:16" ht="60">
      <c r="A1924" s="14">
        <v>3294</v>
      </c>
      <c r="B1924" s="2" t="s">
        <v>6171</v>
      </c>
      <c r="C1924" s="1" t="s">
        <v>6172</v>
      </c>
      <c r="D1924" s="3" t="s">
        <v>192</v>
      </c>
      <c r="E1924" s="4">
        <v>41708</v>
      </c>
      <c r="F1924" s="3" t="s">
        <v>15</v>
      </c>
      <c r="G1924" s="4">
        <v>41708</v>
      </c>
      <c r="H1924" s="3" t="s">
        <v>69</v>
      </c>
      <c r="I1924" s="2" t="s">
        <v>13</v>
      </c>
      <c r="J1924" s="2" t="s">
        <v>12</v>
      </c>
      <c r="K1924" s="2" t="s">
        <v>268</v>
      </c>
      <c r="L1924" s="19">
        <v>41715.620104166665</v>
      </c>
      <c r="M1924" s="2" t="s">
        <v>5151</v>
      </c>
      <c r="N1924" s="2"/>
      <c r="O1924" s="2"/>
      <c r="P1924" s="2"/>
    </row>
    <row r="1925" spans="1:16" ht="45">
      <c r="A1925" s="14">
        <v>3293</v>
      </c>
      <c r="B1925" s="2" t="s">
        <v>2909</v>
      </c>
      <c r="C1925" s="1" t="s">
        <v>6173</v>
      </c>
      <c r="D1925" s="3" t="s">
        <v>3768</v>
      </c>
      <c r="E1925" s="4">
        <v>41708</v>
      </c>
      <c r="F1925" s="3" t="s">
        <v>15</v>
      </c>
      <c r="G1925" s="4">
        <v>41708</v>
      </c>
      <c r="H1925" s="3" t="s">
        <v>29</v>
      </c>
      <c r="I1925" s="2" t="s">
        <v>13</v>
      </c>
      <c r="J1925" s="2" t="s">
        <v>12</v>
      </c>
      <c r="K1925" s="2" t="s">
        <v>268</v>
      </c>
      <c r="L1925" s="19">
        <v>41708.60396990741</v>
      </c>
      <c r="M1925" s="2" t="s">
        <v>5151</v>
      </c>
      <c r="N1925" s="2"/>
      <c r="O1925" s="2"/>
      <c r="P1925" s="2"/>
    </row>
    <row r="1926" spans="1:16" ht="30">
      <c r="A1926" s="14">
        <v>3292</v>
      </c>
      <c r="B1926" s="2" t="s">
        <v>5545</v>
      </c>
      <c r="C1926" s="1" t="s">
        <v>6174</v>
      </c>
      <c r="D1926" s="3" t="s">
        <v>1938</v>
      </c>
      <c r="E1926" s="4">
        <v>41708</v>
      </c>
      <c r="F1926" s="3" t="s">
        <v>15</v>
      </c>
      <c r="G1926" s="4">
        <v>41708</v>
      </c>
      <c r="H1926" s="3" t="s">
        <v>16</v>
      </c>
      <c r="I1926" s="2" t="s">
        <v>13</v>
      </c>
      <c r="J1926" s="2" t="s">
        <v>12</v>
      </c>
      <c r="K1926" s="2" t="s">
        <v>268</v>
      </c>
      <c r="L1926" s="19">
        <v>41708.415509259263</v>
      </c>
      <c r="M1926" s="2" t="s">
        <v>5154</v>
      </c>
      <c r="N1926" s="2"/>
      <c r="O1926" s="2"/>
      <c r="P1926" s="2"/>
    </row>
    <row r="1927" spans="1:16" ht="30">
      <c r="A1927" s="14">
        <v>3291</v>
      </c>
      <c r="B1927" s="2" t="s">
        <v>6175</v>
      </c>
      <c r="C1927" s="1" t="s">
        <v>6176</v>
      </c>
      <c r="D1927" s="3" t="s">
        <v>620</v>
      </c>
      <c r="E1927" s="4">
        <v>41708</v>
      </c>
      <c r="F1927" s="3" t="s">
        <v>15</v>
      </c>
      <c r="G1927" s="4">
        <v>41708</v>
      </c>
      <c r="H1927" s="3" t="s">
        <v>51</v>
      </c>
      <c r="I1927" s="2" t="s">
        <v>13</v>
      </c>
      <c r="J1927" s="2" t="s">
        <v>12</v>
      </c>
      <c r="K1927" s="2" t="s">
        <v>268</v>
      </c>
      <c r="L1927" s="19">
        <v>41708.399143518516</v>
      </c>
      <c r="M1927" s="2" t="s">
        <v>5154</v>
      </c>
      <c r="N1927" s="2"/>
      <c r="O1927" s="2"/>
      <c r="P1927" s="2"/>
    </row>
    <row r="1928" spans="1:16" ht="45">
      <c r="A1928" s="14">
        <v>3290</v>
      </c>
      <c r="B1928" s="2" t="s">
        <v>5987</v>
      </c>
      <c r="C1928" s="1" t="s">
        <v>6177</v>
      </c>
      <c r="D1928" s="3" t="s">
        <v>5096</v>
      </c>
      <c r="E1928" s="4">
        <v>41708</v>
      </c>
      <c r="F1928" s="3" t="s">
        <v>15</v>
      </c>
      <c r="G1928" s="4">
        <v>41708</v>
      </c>
      <c r="H1928" s="3" t="s">
        <v>16</v>
      </c>
      <c r="I1928" s="2" t="s">
        <v>13</v>
      </c>
      <c r="J1928" s="2" t="s">
        <v>12</v>
      </c>
      <c r="K1928" s="2" t="s">
        <v>268</v>
      </c>
      <c r="L1928" s="19">
        <v>41708.396956018521</v>
      </c>
      <c r="M1928" s="2" t="s">
        <v>5151</v>
      </c>
      <c r="N1928" s="2"/>
      <c r="O1928" s="2"/>
      <c r="P1928" s="2"/>
    </row>
    <row r="1929" spans="1:16" ht="75">
      <c r="A1929" s="14">
        <v>3289</v>
      </c>
      <c r="B1929" s="2" t="s">
        <v>5211</v>
      </c>
      <c r="C1929" s="1" t="s">
        <v>6178</v>
      </c>
      <c r="D1929" s="3" t="s">
        <v>377</v>
      </c>
      <c r="E1929" s="4">
        <v>41708</v>
      </c>
      <c r="F1929" s="3" t="s">
        <v>15</v>
      </c>
      <c r="G1929" s="4">
        <v>41708</v>
      </c>
      <c r="H1929" s="3" t="s">
        <v>16</v>
      </c>
      <c r="I1929" s="2" t="s">
        <v>13</v>
      </c>
      <c r="J1929" s="2" t="s">
        <v>12</v>
      </c>
      <c r="K1929" s="2" t="s">
        <v>268</v>
      </c>
      <c r="L1929" s="19">
        <v>41708.395486111112</v>
      </c>
      <c r="M1929" s="2" t="s">
        <v>5154</v>
      </c>
      <c r="N1929" s="2"/>
      <c r="O1929" s="2"/>
      <c r="P1929" s="2"/>
    </row>
    <row r="1930" spans="1:16" ht="45">
      <c r="A1930" s="14">
        <v>3288</v>
      </c>
      <c r="B1930" s="2" t="s">
        <v>5429</v>
      </c>
      <c r="C1930" s="1" t="s">
        <v>6179</v>
      </c>
      <c r="D1930" s="3" t="s">
        <v>3849</v>
      </c>
      <c r="E1930" s="4">
        <v>41708</v>
      </c>
      <c r="F1930" s="3" t="s">
        <v>15</v>
      </c>
      <c r="G1930" s="4">
        <v>41708</v>
      </c>
      <c r="H1930" s="3" t="s">
        <v>16</v>
      </c>
      <c r="I1930" s="2" t="s">
        <v>13</v>
      </c>
      <c r="J1930" s="2" t="s">
        <v>12</v>
      </c>
      <c r="K1930" s="2" t="s">
        <v>268</v>
      </c>
      <c r="L1930" s="19">
        <v>41708.3671875</v>
      </c>
      <c r="M1930" s="2" t="s">
        <v>5154</v>
      </c>
      <c r="N1930" s="2"/>
      <c r="O1930" s="2"/>
      <c r="P1930" s="2"/>
    </row>
    <row r="1931" spans="1:16" ht="30">
      <c r="A1931" s="14">
        <v>3287</v>
      </c>
      <c r="B1931" s="2" t="s">
        <v>2458</v>
      </c>
      <c r="C1931" s="1" t="s">
        <v>6180</v>
      </c>
      <c r="D1931" s="3" t="s">
        <v>1054</v>
      </c>
      <c r="E1931" s="4">
        <v>41706</v>
      </c>
      <c r="F1931" s="3" t="s">
        <v>15</v>
      </c>
      <c r="G1931" s="4">
        <v>41706</v>
      </c>
      <c r="H1931" s="3" t="s">
        <v>16</v>
      </c>
      <c r="I1931" s="2" t="s">
        <v>13</v>
      </c>
      <c r="J1931" s="2" t="s">
        <v>12</v>
      </c>
      <c r="K1931" s="2" t="s">
        <v>268</v>
      </c>
      <c r="L1931" s="19">
        <v>41706.699814814812</v>
      </c>
      <c r="M1931" s="2" t="s">
        <v>5151</v>
      </c>
      <c r="N1931" s="2"/>
      <c r="O1931" s="2"/>
      <c r="P1931" s="2"/>
    </row>
    <row r="1932" spans="1:16" ht="45">
      <c r="A1932" s="14">
        <v>3286</v>
      </c>
      <c r="B1932" s="2" t="s">
        <v>5100</v>
      </c>
      <c r="C1932" s="1" t="s">
        <v>6181</v>
      </c>
      <c r="D1932" s="3" t="s">
        <v>92</v>
      </c>
      <c r="E1932" s="4">
        <v>41705</v>
      </c>
      <c r="F1932" s="3" t="s">
        <v>15</v>
      </c>
      <c r="G1932" s="4">
        <v>41712</v>
      </c>
      <c r="H1932" s="3" t="s">
        <v>56</v>
      </c>
      <c r="I1932" s="2" t="s">
        <v>13</v>
      </c>
      <c r="J1932" s="2" t="s">
        <v>12</v>
      </c>
      <c r="K1932" s="2" t="s">
        <v>268</v>
      </c>
      <c r="L1932" s="19">
        <v>41718.817083333335</v>
      </c>
      <c r="M1932" s="2" t="s">
        <v>5154</v>
      </c>
      <c r="N1932" s="2"/>
      <c r="O1932" s="2"/>
      <c r="P1932" s="2"/>
    </row>
    <row r="1933" spans="1:16" ht="60">
      <c r="A1933" s="14">
        <v>3285</v>
      </c>
      <c r="B1933" s="2" t="s">
        <v>6182</v>
      </c>
      <c r="C1933" s="1" t="s">
        <v>6183</v>
      </c>
      <c r="D1933" s="3" t="s">
        <v>149</v>
      </c>
      <c r="E1933" s="4">
        <v>41705</v>
      </c>
      <c r="F1933" s="3" t="s">
        <v>15</v>
      </c>
      <c r="G1933" s="4">
        <v>41705</v>
      </c>
      <c r="H1933" s="3" t="s">
        <v>42</v>
      </c>
      <c r="I1933" s="2" t="s">
        <v>13</v>
      </c>
      <c r="J1933" s="2" t="s">
        <v>12</v>
      </c>
      <c r="K1933" s="2" t="s">
        <v>268</v>
      </c>
      <c r="L1933" s="19">
        <v>41705.841111111113</v>
      </c>
      <c r="M1933" s="2" t="s">
        <v>5151</v>
      </c>
      <c r="N1933" s="2"/>
      <c r="O1933" s="2"/>
      <c r="P1933" s="2"/>
    </row>
    <row r="1934" spans="1:16" ht="30">
      <c r="A1934" s="14">
        <v>3284</v>
      </c>
      <c r="B1934" s="2" t="s">
        <v>3002</v>
      </c>
      <c r="C1934" s="1" t="s">
        <v>6184</v>
      </c>
      <c r="D1934" s="3" t="s">
        <v>32</v>
      </c>
      <c r="E1934" s="4">
        <v>41705</v>
      </c>
      <c r="F1934" s="3" t="s">
        <v>15</v>
      </c>
      <c r="G1934" s="4">
        <v>41705</v>
      </c>
      <c r="H1934" s="3" t="s">
        <v>16</v>
      </c>
      <c r="I1934" s="2" t="s">
        <v>13</v>
      </c>
      <c r="J1934" s="2" t="s">
        <v>12</v>
      </c>
      <c r="K1934" s="2" t="s">
        <v>268</v>
      </c>
      <c r="L1934" s="19">
        <v>41705.840624999997</v>
      </c>
      <c r="M1934" s="2" t="s">
        <v>5154</v>
      </c>
      <c r="N1934" s="2"/>
      <c r="O1934" s="2"/>
      <c r="P1934" s="2"/>
    </row>
    <row r="1935" spans="1:16" ht="30">
      <c r="A1935" s="14">
        <v>3283</v>
      </c>
      <c r="B1935" s="2" t="s">
        <v>2194</v>
      </c>
      <c r="C1935" s="1" t="s">
        <v>6185</v>
      </c>
      <c r="D1935" s="3" t="s">
        <v>332</v>
      </c>
      <c r="E1935" s="4">
        <v>41705</v>
      </c>
      <c r="F1935" s="3" t="s">
        <v>15</v>
      </c>
      <c r="G1935" s="4">
        <v>41705</v>
      </c>
      <c r="H1935" s="3" t="s">
        <v>16</v>
      </c>
      <c r="I1935" s="2" t="s">
        <v>13</v>
      </c>
      <c r="J1935" s="2" t="s">
        <v>12</v>
      </c>
      <c r="K1935" s="2" t="s">
        <v>268</v>
      </c>
      <c r="L1935" s="19">
        <v>41705.840243055558</v>
      </c>
      <c r="M1935" s="2" t="s">
        <v>5154</v>
      </c>
      <c r="N1935" s="2"/>
      <c r="O1935" s="2"/>
      <c r="P1935" s="2"/>
    </row>
    <row r="1936" spans="1:16" ht="30">
      <c r="A1936" s="14">
        <v>3282</v>
      </c>
      <c r="B1936" s="2" t="s">
        <v>6186</v>
      </c>
      <c r="C1936" s="1" t="s">
        <v>6187</v>
      </c>
      <c r="D1936" s="3" t="s">
        <v>169</v>
      </c>
      <c r="E1936" s="4">
        <v>41705</v>
      </c>
      <c r="F1936" s="3" t="s">
        <v>15</v>
      </c>
      <c r="G1936" s="4">
        <v>41705</v>
      </c>
      <c r="H1936" s="3" t="s">
        <v>54</v>
      </c>
      <c r="I1936" s="2" t="s">
        <v>13</v>
      </c>
      <c r="J1936" s="2" t="s">
        <v>12</v>
      </c>
      <c r="K1936" s="2" t="s">
        <v>268</v>
      </c>
      <c r="L1936" s="19">
        <v>41705.768148148149</v>
      </c>
      <c r="M1936" s="2" t="s">
        <v>5154</v>
      </c>
      <c r="N1936" s="2"/>
      <c r="O1936" s="2"/>
      <c r="P1936" s="2"/>
    </row>
    <row r="1937" spans="1:16" ht="30">
      <c r="A1937" s="14">
        <v>3281</v>
      </c>
      <c r="B1937" s="2" t="s">
        <v>6188</v>
      </c>
      <c r="C1937" s="1" t="s">
        <v>6189</v>
      </c>
      <c r="D1937" s="3" t="s">
        <v>224</v>
      </c>
      <c r="E1937" s="4">
        <v>41705</v>
      </c>
      <c r="F1937" s="3" t="s">
        <v>15</v>
      </c>
      <c r="G1937" s="4">
        <v>41705</v>
      </c>
      <c r="H1937" s="3" t="s">
        <v>16</v>
      </c>
      <c r="I1937" s="2" t="s">
        <v>13</v>
      </c>
      <c r="J1937" s="2" t="s">
        <v>12</v>
      </c>
      <c r="K1937" s="2" t="s">
        <v>268</v>
      </c>
      <c r="L1937" s="19">
        <v>41705.610775462963</v>
      </c>
      <c r="M1937" s="2" t="s">
        <v>5151</v>
      </c>
      <c r="N1937" s="2"/>
      <c r="O1937" s="2"/>
      <c r="P1937" s="2"/>
    </row>
    <row r="1938" spans="1:16">
      <c r="A1938" s="14">
        <v>3280</v>
      </c>
      <c r="B1938" s="2" t="s">
        <v>6190</v>
      </c>
      <c r="C1938" s="1" t="s">
        <v>6191</v>
      </c>
      <c r="D1938" s="3" t="s">
        <v>169</v>
      </c>
      <c r="E1938" s="4">
        <v>41705</v>
      </c>
      <c r="F1938" s="3" t="s">
        <v>15</v>
      </c>
      <c r="G1938" s="4">
        <v>41705</v>
      </c>
      <c r="H1938" s="3" t="s">
        <v>16</v>
      </c>
      <c r="I1938" s="2" t="s">
        <v>13</v>
      </c>
      <c r="J1938" s="2" t="s">
        <v>12</v>
      </c>
      <c r="K1938" s="2" t="s">
        <v>268</v>
      </c>
      <c r="L1938" s="19">
        <v>41705.610069444447</v>
      </c>
      <c r="M1938" s="2" t="s">
        <v>5151</v>
      </c>
      <c r="N1938" s="2"/>
      <c r="O1938" s="2"/>
      <c r="P1938" s="2"/>
    </row>
    <row r="1939" spans="1:16" ht="60">
      <c r="A1939" s="14">
        <v>3279</v>
      </c>
      <c r="B1939" s="2" t="s">
        <v>6192</v>
      </c>
      <c r="C1939" s="1" t="s">
        <v>6193</v>
      </c>
      <c r="D1939" s="3" t="s">
        <v>446</v>
      </c>
      <c r="E1939" s="4">
        <v>41704</v>
      </c>
      <c r="F1939" s="3" t="s">
        <v>15</v>
      </c>
      <c r="G1939" s="4">
        <v>41705</v>
      </c>
      <c r="H1939" s="3" t="s">
        <v>42</v>
      </c>
      <c r="I1939" s="2" t="s">
        <v>13</v>
      </c>
      <c r="J1939" s="2" t="s">
        <v>12</v>
      </c>
      <c r="K1939" s="2" t="s">
        <v>268</v>
      </c>
      <c r="L1939" s="19">
        <v>41705.480173611111</v>
      </c>
      <c r="M1939" s="2" t="s">
        <v>5154</v>
      </c>
      <c r="N1939" s="2"/>
      <c r="O1939" s="2"/>
      <c r="P1939" s="2"/>
    </row>
    <row r="1940" spans="1:16" ht="45">
      <c r="A1940" s="14">
        <v>3278</v>
      </c>
      <c r="B1940" s="2" t="s">
        <v>6194</v>
      </c>
      <c r="C1940" s="1" t="s">
        <v>6195</v>
      </c>
      <c r="D1940" s="3" t="s">
        <v>5894</v>
      </c>
      <c r="E1940" s="4">
        <v>41704</v>
      </c>
      <c r="F1940" s="3" t="s">
        <v>15</v>
      </c>
      <c r="G1940" s="4">
        <v>41704</v>
      </c>
      <c r="H1940" s="3" t="s">
        <v>29</v>
      </c>
      <c r="I1940" s="2" t="s">
        <v>13</v>
      </c>
      <c r="J1940" s="2" t="s">
        <v>12</v>
      </c>
      <c r="K1940" s="2" t="s">
        <v>268</v>
      </c>
      <c r="L1940" s="19">
        <v>41705.465810185182</v>
      </c>
      <c r="M1940" s="2" t="s">
        <v>5151</v>
      </c>
      <c r="N1940" s="2"/>
      <c r="O1940" s="2"/>
      <c r="P1940" s="2"/>
    </row>
    <row r="1941" spans="1:16" ht="30">
      <c r="A1941" s="14">
        <v>3277</v>
      </c>
      <c r="B1941" s="2" t="s">
        <v>2458</v>
      </c>
      <c r="C1941" s="1" t="s">
        <v>5958</v>
      </c>
      <c r="D1941" s="3" t="s">
        <v>1054</v>
      </c>
      <c r="E1941" s="4">
        <v>41705</v>
      </c>
      <c r="F1941" s="3" t="s">
        <v>15</v>
      </c>
      <c r="G1941" s="4">
        <v>41705</v>
      </c>
      <c r="H1941" s="3" t="s">
        <v>16</v>
      </c>
      <c r="I1941" s="2" t="s">
        <v>13</v>
      </c>
      <c r="J1941" s="2" t="s">
        <v>12</v>
      </c>
      <c r="K1941" s="2" t="s">
        <v>268</v>
      </c>
      <c r="L1941" s="19">
        <v>41705.463576388887</v>
      </c>
      <c r="M1941" s="2" t="s">
        <v>5154</v>
      </c>
      <c r="N1941" s="2"/>
      <c r="O1941" s="2"/>
      <c r="P1941" s="2"/>
    </row>
    <row r="1942" spans="1:16" ht="45">
      <c r="A1942" s="14">
        <v>3276</v>
      </c>
      <c r="B1942" s="2" t="s">
        <v>6196</v>
      </c>
      <c r="C1942" s="1" t="s">
        <v>6197</v>
      </c>
      <c r="D1942" s="3" t="s">
        <v>2031</v>
      </c>
      <c r="E1942" s="4">
        <v>41705</v>
      </c>
      <c r="F1942" s="3" t="s">
        <v>15</v>
      </c>
      <c r="G1942" s="4">
        <v>41705</v>
      </c>
      <c r="H1942" s="3" t="s">
        <v>29</v>
      </c>
      <c r="I1942" s="2" t="s">
        <v>13</v>
      </c>
      <c r="J1942" s="2" t="s">
        <v>12</v>
      </c>
      <c r="K1942" s="2" t="s">
        <v>268</v>
      </c>
      <c r="L1942" s="19">
        <v>41705.454884259256</v>
      </c>
      <c r="M1942" s="2" t="s">
        <v>5151</v>
      </c>
      <c r="N1942" s="2"/>
      <c r="O1942" s="2"/>
      <c r="P1942" s="2"/>
    </row>
    <row r="1943" spans="1:16" ht="90">
      <c r="A1943" s="14">
        <v>3275</v>
      </c>
      <c r="B1943" s="2" t="s">
        <v>6198</v>
      </c>
      <c r="C1943" s="1" t="s">
        <v>6199</v>
      </c>
      <c r="D1943" s="3" t="s">
        <v>255</v>
      </c>
      <c r="E1943" s="4">
        <v>41705</v>
      </c>
      <c r="F1943" s="3" t="s">
        <v>15</v>
      </c>
      <c r="G1943" s="4">
        <v>41705</v>
      </c>
      <c r="H1943" s="3" t="s">
        <v>45</v>
      </c>
      <c r="I1943" s="2" t="s">
        <v>13</v>
      </c>
      <c r="J1943" s="2" t="s">
        <v>12</v>
      </c>
      <c r="K1943" s="2" t="s">
        <v>268</v>
      </c>
      <c r="L1943" s="19">
        <v>41705.452962962961</v>
      </c>
      <c r="M1943" s="2" t="s">
        <v>5154</v>
      </c>
      <c r="N1943" s="2"/>
      <c r="O1943" s="2"/>
      <c r="P1943" s="2"/>
    </row>
    <row r="1944" spans="1:16" ht="75">
      <c r="A1944" s="14">
        <v>3274</v>
      </c>
      <c r="B1944" s="2" t="s">
        <v>6200</v>
      </c>
      <c r="C1944" s="1" t="s">
        <v>6201</v>
      </c>
      <c r="D1944" s="3" t="s">
        <v>561</v>
      </c>
      <c r="E1944" s="4">
        <v>41701</v>
      </c>
      <c r="F1944" s="3" t="s">
        <v>15</v>
      </c>
      <c r="G1944" s="4">
        <v>41701</v>
      </c>
      <c r="H1944" s="3" t="s">
        <v>29</v>
      </c>
      <c r="I1944" s="2" t="s">
        <v>13</v>
      </c>
      <c r="J1944" s="2" t="s">
        <v>12</v>
      </c>
      <c r="K1944" s="2" t="s">
        <v>268</v>
      </c>
      <c r="L1944" s="19">
        <v>41704.56422453704</v>
      </c>
      <c r="M1944" s="2" t="s">
        <v>5154</v>
      </c>
      <c r="N1944" s="2"/>
      <c r="O1944" s="2"/>
      <c r="P1944" s="2"/>
    </row>
    <row r="1945" spans="1:16">
      <c r="A1945" s="14">
        <v>3273</v>
      </c>
      <c r="B1945" s="2" t="s">
        <v>6202</v>
      </c>
      <c r="C1945" s="1" t="s">
        <v>6203</v>
      </c>
      <c r="D1945" s="3" t="s">
        <v>1002</v>
      </c>
      <c r="E1945" s="4">
        <v>41701</v>
      </c>
      <c r="F1945" s="3" t="s">
        <v>15</v>
      </c>
      <c r="G1945" s="4">
        <v>41701</v>
      </c>
      <c r="H1945" s="3" t="s">
        <v>42</v>
      </c>
      <c r="I1945" s="2" t="s">
        <v>13</v>
      </c>
      <c r="J1945" s="2" t="s">
        <v>12</v>
      </c>
      <c r="K1945" s="2" t="s">
        <v>268</v>
      </c>
      <c r="L1945" s="19">
        <v>41704.563726851855</v>
      </c>
      <c r="M1945" s="2" t="s">
        <v>5151</v>
      </c>
      <c r="N1945" s="2"/>
      <c r="O1945" s="2"/>
      <c r="P1945" s="2"/>
    </row>
    <row r="1946" spans="1:16" ht="60">
      <c r="A1946" s="14">
        <v>3272</v>
      </c>
      <c r="B1946" s="2" t="s">
        <v>6204</v>
      </c>
      <c r="C1946" s="1" t="s">
        <v>6205</v>
      </c>
      <c r="D1946" s="3" t="s">
        <v>3188</v>
      </c>
      <c r="E1946" s="4">
        <v>41702</v>
      </c>
      <c r="F1946" s="3" t="s">
        <v>15</v>
      </c>
      <c r="G1946" s="4">
        <v>41702</v>
      </c>
      <c r="H1946" s="3" t="s">
        <v>54</v>
      </c>
      <c r="I1946" s="2" t="s">
        <v>13</v>
      </c>
      <c r="J1946" s="2" t="s">
        <v>12</v>
      </c>
      <c r="K1946" s="2" t="s">
        <v>268</v>
      </c>
      <c r="L1946" s="19">
        <v>41704.55259259259</v>
      </c>
      <c r="M1946" s="2" t="s">
        <v>5151</v>
      </c>
      <c r="N1946" s="2"/>
      <c r="O1946" s="2"/>
      <c r="P1946" s="2"/>
    </row>
    <row r="1947" spans="1:16" ht="75">
      <c r="A1947" s="14">
        <v>3271</v>
      </c>
      <c r="B1947" s="2" t="s">
        <v>6206</v>
      </c>
      <c r="C1947" s="1" t="s">
        <v>6207</v>
      </c>
      <c r="D1947" s="3" t="s">
        <v>84</v>
      </c>
      <c r="E1947" s="4">
        <v>41702</v>
      </c>
      <c r="F1947" s="3" t="s">
        <v>15</v>
      </c>
      <c r="G1947" s="4">
        <v>41702</v>
      </c>
      <c r="H1947" s="3" t="s">
        <v>16</v>
      </c>
      <c r="I1947" s="2" t="s">
        <v>13</v>
      </c>
      <c r="J1947" s="2" t="s">
        <v>12</v>
      </c>
      <c r="K1947" s="2" t="s">
        <v>268</v>
      </c>
      <c r="L1947" s="19">
        <v>41704.551111111112</v>
      </c>
      <c r="M1947" s="2" t="s">
        <v>5151</v>
      </c>
      <c r="N1947" s="2"/>
      <c r="O1947" s="2"/>
      <c r="P1947" s="2"/>
    </row>
    <row r="1948" spans="1:16" ht="45">
      <c r="A1948" s="14">
        <v>3270</v>
      </c>
      <c r="B1948" s="2" t="s">
        <v>6208</v>
      </c>
      <c r="C1948" s="1" t="s">
        <v>6209</v>
      </c>
      <c r="D1948" s="3" t="s">
        <v>497</v>
      </c>
      <c r="E1948" s="4">
        <v>41702</v>
      </c>
      <c r="F1948" s="3" t="s">
        <v>15</v>
      </c>
      <c r="G1948" s="4">
        <v>41704</v>
      </c>
      <c r="H1948" s="3" t="s">
        <v>19</v>
      </c>
      <c r="I1948" s="2" t="s">
        <v>13</v>
      </c>
      <c r="J1948" s="2" t="s">
        <v>12</v>
      </c>
      <c r="K1948" s="2" t="s">
        <v>268</v>
      </c>
      <c r="L1948" s="19">
        <v>41706.724317129629</v>
      </c>
      <c r="M1948" s="2" t="s">
        <v>5154</v>
      </c>
      <c r="N1948" s="2"/>
      <c r="O1948" s="2"/>
      <c r="P1948" s="2"/>
    </row>
    <row r="1949" spans="1:16" ht="60">
      <c r="A1949" s="14">
        <v>3269</v>
      </c>
      <c r="B1949" s="2" t="s">
        <v>6210</v>
      </c>
      <c r="C1949" s="1" t="s">
        <v>6211</v>
      </c>
      <c r="D1949" s="3" t="s">
        <v>620</v>
      </c>
      <c r="E1949" s="4">
        <v>41702</v>
      </c>
      <c r="F1949" s="3" t="s">
        <v>15</v>
      </c>
      <c r="G1949" s="4">
        <v>41702</v>
      </c>
      <c r="H1949" s="3" t="s">
        <v>40</v>
      </c>
      <c r="I1949" s="2" t="s">
        <v>13</v>
      </c>
      <c r="J1949" s="2" t="s">
        <v>12</v>
      </c>
      <c r="K1949" s="2" t="s">
        <v>268</v>
      </c>
      <c r="L1949" s="19">
        <v>41704.534814814811</v>
      </c>
      <c r="M1949" s="2" t="s">
        <v>5151</v>
      </c>
      <c r="N1949" s="2"/>
      <c r="O1949" s="2"/>
      <c r="P1949" s="2"/>
    </row>
    <row r="1950" spans="1:16" ht="75">
      <c r="A1950" s="14">
        <v>3268</v>
      </c>
      <c r="B1950" s="2" t="s">
        <v>6212</v>
      </c>
      <c r="C1950" s="1" t="s">
        <v>6213</v>
      </c>
      <c r="D1950" s="3" t="s">
        <v>449</v>
      </c>
      <c r="E1950" s="4">
        <v>41702</v>
      </c>
      <c r="F1950" s="3" t="s">
        <v>15</v>
      </c>
      <c r="G1950" s="4">
        <v>41702</v>
      </c>
      <c r="H1950" s="3" t="s">
        <v>16</v>
      </c>
      <c r="I1950" s="2" t="s">
        <v>13</v>
      </c>
      <c r="J1950" s="2" t="s">
        <v>12</v>
      </c>
      <c r="K1950" s="2" t="s">
        <v>268</v>
      </c>
      <c r="L1950" s="19">
        <v>41704.529513888891</v>
      </c>
      <c r="M1950" s="2" t="s">
        <v>5151</v>
      </c>
      <c r="N1950" s="2"/>
      <c r="O1950" s="2"/>
      <c r="P1950" s="2"/>
    </row>
    <row r="1951" spans="1:16">
      <c r="A1951" s="14">
        <v>3267</v>
      </c>
      <c r="B1951" s="2" t="s">
        <v>6214</v>
      </c>
      <c r="C1951" s="1" t="s">
        <v>6215</v>
      </c>
      <c r="D1951" s="3" t="s">
        <v>87</v>
      </c>
      <c r="E1951" s="4">
        <v>41703</v>
      </c>
      <c r="F1951" s="3" t="s">
        <v>15</v>
      </c>
      <c r="G1951" s="4">
        <v>41703</v>
      </c>
      <c r="H1951" s="3" t="s">
        <v>204</v>
      </c>
      <c r="I1951" s="2" t="s">
        <v>13</v>
      </c>
      <c r="J1951" s="2" t="s">
        <v>12</v>
      </c>
      <c r="K1951" s="2" t="s">
        <v>268</v>
      </c>
      <c r="L1951" s="19">
        <v>41704.528715277775</v>
      </c>
      <c r="M1951" s="2" t="s">
        <v>5151</v>
      </c>
      <c r="N1951" s="2"/>
      <c r="O1951" s="2"/>
      <c r="P1951" s="2"/>
    </row>
    <row r="1952" spans="1:16">
      <c r="A1952" s="14">
        <v>3266</v>
      </c>
      <c r="B1952" s="2" t="s">
        <v>6216</v>
      </c>
      <c r="C1952" s="1"/>
      <c r="D1952" s="3" t="s">
        <v>449</v>
      </c>
      <c r="E1952" s="4">
        <v>41703</v>
      </c>
      <c r="F1952" s="3" t="s">
        <v>15</v>
      </c>
      <c r="G1952" s="4">
        <v>41703</v>
      </c>
      <c r="H1952" s="3" t="s">
        <v>42</v>
      </c>
      <c r="I1952" s="2" t="s">
        <v>13</v>
      </c>
      <c r="J1952" s="2" t="s">
        <v>12</v>
      </c>
      <c r="K1952" s="2" t="s">
        <v>268</v>
      </c>
      <c r="L1952" s="19">
        <v>41704.527499999997</v>
      </c>
      <c r="M1952" s="2" t="s">
        <v>5151</v>
      </c>
      <c r="N1952" s="2"/>
      <c r="O1952" s="2"/>
      <c r="P1952" s="2"/>
    </row>
    <row r="1953" spans="1:16" ht="45">
      <c r="A1953" s="14">
        <v>3265</v>
      </c>
      <c r="B1953" s="2" t="s">
        <v>6217</v>
      </c>
      <c r="C1953" s="1" t="s">
        <v>6218</v>
      </c>
      <c r="D1953" s="3" t="s">
        <v>22</v>
      </c>
      <c r="E1953" s="4">
        <v>41703</v>
      </c>
      <c r="F1953" s="3" t="s">
        <v>15</v>
      </c>
      <c r="G1953" s="4">
        <v>41703</v>
      </c>
      <c r="H1953" s="3" t="s">
        <v>29</v>
      </c>
      <c r="I1953" s="2" t="s">
        <v>13</v>
      </c>
      <c r="J1953" s="2" t="s">
        <v>12</v>
      </c>
      <c r="K1953" s="2" t="s">
        <v>268</v>
      </c>
      <c r="L1953" s="19">
        <v>41704.526979166665</v>
      </c>
      <c r="M1953" s="2" t="s">
        <v>5151</v>
      </c>
      <c r="N1953" s="2"/>
      <c r="O1953" s="2"/>
      <c r="P1953" s="2"/>
    </row>
    <row r="1954" spans="1:16" ht="45">
      <c r="A1954" s="14">
        <v>3264</v>
      </c>
      <c r="B1954" s="2" t="s">
        <v>6219</v>
      </c>
      <c r="C1954" s="1" t="s">
        <v>6220</v>
      </c>
      <c r="D1954" s="3" t="s">
        <v>18</v>
      </c>
      <c r="E1954" s="4">
        <v>41703</v>
      </c>
      <c r="F1954" s="3" t="s">
        <v>15</v>
      </c>
      <c r="G1954" s="4">
        <v>41703</v>
      </c>
      <c r="H1954" s="3" t="s">
        <v>16</v>
      </c>
      <c r="I1954" s="2" t="s">
        <v>13</v>
      </c>
      <c r="J1954" s="2" t="s">
        <v>12</v>
      </c>
      <c r="K1954" s="2" t="s">
        <v>268</v>
      </c>
      <c r="L1954" s="19">
        <v>41704.525821759256</v>
      </c>
      <c r="M1954" s="2" t="s">
        <v>5154</v>
      </c>
      <c r="N1954" s="2"/>
      <c r="O1954" s="2"/>
      <c r="P1954" s="2"/>
    </row>
    <row r="1955" spans="1:16" ht="45">
      <c r="A1955" s="14">
        <v>3263</v>
      </c>
      <c r="B1955" s="2" t="s">
        <v>6022</v>
      </c>
      <c r="C1955" s="1" t="s">
        <v>6221</v>
      </c>
      <c r="D1955" s="3" t="s">
        <v>2034</v>
      </c>
      <c r="E1955" s="4">
        <v>41703</v>
      </c>
      <c r="F1955" s="3" t="s">
        <v>15</v>
      </c>
      <c r="G1955" s="4">
        <v>41703</v>
      </c>
      <c r="H1955" s="3" t="s">
        <v>16</v>
      </c>
      <c r="I1955" s="2" t="s">
        <v>13</v>
      </c>
      <c r="J1955" s="2" t="s">
        <v>12</v>
      </c>
      <c r="K1955" s="2" t="s">
        <v>268</v>
      </c>
      <c r="L1955" s="19">
        <v>41704.525196759256</v>
      </c>
      <c r="M1955" s="2" t="s">
        <v>5154</v>
      </c>
      <c r="N1955" s="2"/>
      <c r="O1955" s="2"/>
      <c r="P1955" s="2"/>
    </row>
    <row r="1956" spans="1:16">
      <c r="A1956" s="14">
        <v>3262</v>
      </c>
      <c r="B1956" s="2" t="s">
        <v>3002</v>
      </c>
      <c r="C1956" s="1" t="s">
        <v>6222</v>
      </c>
      <c r="D1956" s="3" t="s">
        <v>32</v>
      </c>
      <c r="E1956" s="4">
        <v>41703</v>
      </c>
      <c r="F1956" s="3" t="s">
        <v>15</v>
      </c>
      <c r="G1956" s="4">
        <v>41703</v>
      </c>
      <c r="H1956" s="3" t="s">
        <v>16</v>
      </c>
      <c r="I1956" s="2" t="s">
        <v>13</v>
      </c>
      <c r="J1956" s="2" t="s">
        <v>12</v>
      </c>
      <c r="K1956" s="2" t="s">
        <v>268</v>
      </c>
      <c r="L1956" s="19">
        <v>41704.524571759262</v>
      </c>
      <c r="M1956" s="2" t="s">
        <v>5154</v>
      </c>
      <c r="N1956" s="2"/>
      <c r="O1956" s="2"/>
      <c r="P1956" s="2"/>
    </row>
    <row r="1957" spans="1:16" ht="120">
      <c r="A1957" s="14">
        <v>3261</v>
      </c>
      <c r="B1957" s="2" t="s">
        <v>6223</v>
      </c>
      <c r="C1957" s="1" t="s">
        <v>6224</v>
      </c>
      <c r="D1957" s="3" t="s">
        <v>84</v>
      </c>
      <c r="E1957" s="4">
        <v>41703</v>
      </c>
      <c r="F1957" s="3" t="s">
        <v>15</v>
      </c>
      <c r="G1957" s="4">
        <v>41703</v>
      </c>
      <c r="H1957" s="3" t="s">
        <v>54</v>
      </c>
      <c r="I1957" s="2" t="s">
        <v>13</v>
      </c>
      <c r="J1957" s="2" t="s">
        <v>12</v>
      </c>
      <c r="K1957" s="2" t="s">
        <v>268</v>
      </c>
      <c r="L1957" s="19">
        <v>41704.508125</v>
      </c>
      <c r="M1957" s="2" t="s">
        <v>5154</v>
      </c>
      <c r="N1957" s="2"/>
      <c r="O1957" s="2"/>
      <c r="P1957" s="2"/>
    </row>
    <row r="1958" spans="1:16" ht="60">
      <c r="A1958" s="14">
        <v>3260</v>
      </c>
      <c r="B1958" s="2" t="s">
        <v>6225</v>
      </c>
      <c r="C1958" s="1" t="s">
        <v>6226</v>
      </c>
      <c r="D1958" s="3" t="s">
        <v>355</v>
      </c>
      <c r="E1958" s="4">
        <v>41703</v>
      </c>
      <c r="F1958" s="3" t="s">
        <v>15</v>
      </c>
      <c r="G1958" s="4">
        <v>41703</v>
      </c>
      <c r="H1958" s="3" t="s">
        <v>29</v>
      </c>
      <c r="I1958" s="2" t="s">
        <v>13</v>
      </c>
      <c r="J1958" s="2" t="s">
        <v>12</v>
      </c>
      <c r="K1958" s="2" t="s">
        <v>268</v>
      </c>
      <c r="L1958" s="19">
        <v>41704.502546296295</v>
      </c>
      <c r="M1958" s="2" t="s">
        <v>5151</v>
      </c>
      <c r="N1958" s="2"/>
      <c r="O1958" s="2"/>
      <c r="P1958" s="2"/>
    </row>
    <row r="1959" spans="1:16" ht="30">
      <c r="A1959" s="14">
        <v>3259</v>
      </c>
      <c r="B1959" s="2" t="s">
        <v>6227</v>
      </c>
      <c r="C1959" s="1" t="s">
        <v>6228</v>
      </c>
      <c r="D1959" s="3" t="s">
        <v>2568</v>
      </c>
      <c r="E1959" s="4">
        <v>41704</v>
      </c>
      <c r="F1959" s="3" t="s">
        <v>15</v>
      </c>
      <c r="G1959" s="4">
        <v>41704</v>
      </c>
      <c r="H1959" s="3" t="s">
        <v>16</v>
      </c>
      <c r="I1959" s="2" t="s">
        <v>13</v>
      </c>
      <c r="J1959" s="2" t="s">
        <v>12</v>
      </c>
      <c r="K1959" s="2" t="s">
        <v>268</v>
      </c>
      <c r="L1959" s="19">
        <v>41704.500671296293</v>
      </c>
      <c r="M1959" s="2" t="s">
        <v>5154</v>
      </c>
      <c r="N1959" s="2"/>
      <c r="O1959" s="2"/>
      <c r="P1959" s="2"/>
    </row>
    <row r="1960" spans="1:16" ht="45">
      <c r="A1960" s="14">
        <v>3258</v>
      </c>
      <c r="B1960" s="2" t="s">
        <v>6227</v>
      </c>
      <c r="C1960" s="1" t="s">
        <v>6229</v>
      </c>
      <c r="D1960" s="3" t="s">
        <v>1529</v>
      </c>
      <c r="E1960" s="4">
        <v>41704</v>
      </c>
      <c r="F1960" s="3" t="s">
        <v>15</v>
      </c>
      <c r="G1960" s="4">
        <v>41704</v>
      </c>
      <c r="H1960" s="3" t="s">
        <v>16</v>
      </c>
      <c r="I1960" s="2" t="s">
        <v>13</v>
      </c>
      <c r="J1960" s="2" t="s">
        <v>12</v>
      </c>
      <c r="K1960" s="2" t="s">
        <v>268</v>
      </c>
      <c r="L1960" s="19">
        <v>41704.500289351854</v>
      </c>
      <c r="M1960" s="2" t="s">
        <v>5154</v>
      </c>
      <c r="N1960" s="2"/>
      <c r="O1960" s="2"/>
      <c r="P1960" s="2"/>
    </row>
    <row r="1961" spans="1:16" ht="45">
      <c r="A1961" s="14">
        <v>3257</v>
      </c>
      <c r="B1961" s="2" t="s">
        <v>3301</v>
      </c>
      <c r="C1961" s="1" t="s">
        <v>6230</v>
      </c>
      <c r="D1961" s="3" t="s">
        <v>497</v>
      </c>
      <c r="E1961" s="4">
        <v>41703</v>
      </c>
      <c r="F1961" s="3" t="s">
        <v>15</v>
      </c>
      <c r="G1961" s="4">
        <v>41704</v>
      </c>
      <c r="H1961" s="3" t="s">
        <v>19</v>
      </c>
      <c r="I1961" s="2" t="s">
        <v>13</v>
      </c>
      <c r="J1961" s="2" t="s">
        <v>12</v>
      </c>
      <c r="K1961" s="2" t="s">
        <v>268</v>
      </c>
      <c r="L1961" s="19">
        <v>41708.60429398148</v>
      </c>
      <c r="M1961" s="2" t="s">
        <v>5154</v>
      </c>
      <c r="N1961" s="2"/>
      <c r="O1961" s="2"/>
      <c r="P1961" s="2"/>
    </row>
    <row r="1962" spans="1:16" ht="60">
      <c r="A1962" s="14">
        <v>3256</v>
      </c>
      <c r="B1962" s="2" t="s">
        <v>6231</v>
      </c>
      <c r="C1962" s="1" t="s">
        <v>6232</v>
      </c>
      <c r="D1962" s="3" t="s">
        <v>446</v>
      </c>
      <c r="E1962" s="4">
        <v>41703</v>
      </c>
      <c r="F1962" s="3" t="s">
        <v>15</v>
      </c>
      <c r="G1962" s="4">
        <v>41704</v>
      </c>
      <c r="H1962" s="3" t="s">
        <v>53</v>
      </c>
      <c r="I1962" s="2" t="s">
        <v>13</v>
      </c>
      <c r="J1962" s="2" t="s">
        <v>12</v>
      </c>
      <c r="K1962" s="2" t="s">
        <v>268</v>
      </c>
      <c r="L1962" s="19">
        <v>41704.478738425925</v>
      </c>
      <c r="M1962" s="2" t="s">
        <v>5151</v>
      </c>
      <c r="N1962" s="2"/>
      <c r="O1962" s="2"/>
      <c r="P1962" s="2"/>
    </row>
    <row r="1963" spans="1:16" ht="120">
      <c r="A1963" s="14">
        <v>3255</v>
      </c>
      <c r="B1963" s="2" t="s">
        <v>6233</v>
      </c>
      <c r="C1963" s="1" t="s">
        <v>6234</v>
      </c>
      <c r="D1963" s="3" t="s">
        <v>182</v>
      </c>
      <c r="E1963" s="4">
        <v>41703</v>
      </c>
      <c r="F1963" s="3" t="s">
        <v>15</v>
      </c>
      <c r="G1963" s="4">
        <v>41703</v>
      </c>
      <c r="H1963" s="3" t="s">
        <v>29</v>
      </c>
      <c r="I1963" s="2" t="s">
        <v>13</v>
      </c>
      <c r="J1963" s="2" t="s">
        <v>12</v>
      </c>
      <c r="K1963" s="2" t="s">
        <v>268</v>
      </c>
      <c r="L1963" s="19">
        <v>41704.477372685185</v>
      </c>
      <c r="M1963" s="2" t="s">
        <v>5154</v>
      </c>
      <c r="N1963" s="2"/>
      <c r="O1963" s="2"/>
      <c r="P1963" s="2"/>
    </row>
    <row r="1964" spans="1:16" ht="45">
      <c r="A1964" s="14">
        <v>3254</v>
      </c>
      <c r="B1964" s="2" t="s">
        <v>5144</v>
      </c>
      <c r="C1964" s="1" t="s">
        <v>6235</v>
      </c>
      <c r="D1964" s="3" t="s">
        <v>2701</v>
      </c>
      <c r="E1964" s="4">
        <v>41704</v>
      </c>
      <c r="F1964" s="3" t="s">
        <v>15</v>
      </c>
      <c r="G1964" s="4">
        <v>41704</v>
      </c>
      <c r="H1964" s="3" t="s">
        <v>40</v>
      </c>
      <c r="I1964" s="2" t="s">
        <v>13</v>
      </c>
      <c r="J1964" s="2" t="s">
        <v>12</v>
      </c>
      <c r="K1964" s="2" t="s">
        <v>268</v>
      </c>
      <c r="L1964" s="19">
        <v>41704.471122685187</v>
      </c>
      <c r="M1964" s="2" t="s">
        <v>5154</v>
      </c>
      <c r="N1964" s="2"/>
      <c r="O1964" s="2"/>
      <c r="P1964" s="2"/>
    </row>
    <row r="1965" spans="1:16" ht="105">
      <c r="A1965" s="14">
        <v>3253</v>
      </c>
      <c r="B1965" s="2" t="s">
        <v>6236</v>
      </c>
      <c r="C1965" s="1" t="s">
        <v>6237</v>
      </c>
      <c r="D1965" s="3" t="s">
        <v>620</v>
      </c>
      <c r="E1965" s="4">
        <v>41703</v>
      </c>
      <c r="F1965" s="3" t="s">
        <v>15</v>
      </c>
      <c r="G1965" s="4">
        <v>41703</v>
      </c>
      <c r="H1965" s="3" t="s">
        <v>40</v>
      </c>
      <c r="I1965" s="2" t="s">
        <v>13</v>
      </c>
      <c r="J1965" s="2" t="s">
        <v>12</v>
      </c>
      <c r="K1965" s="2" t="s">
        <v>268</v>
      </c>
      <c r="L1965" s="19">
        <v>41704.469131944446</v>
      </c>
      <c r="M1965" s="2" t="s">
        <v>5154</v>
      </c>
      <c r="N1965" s="2"/>
      <c r="O1965" s="2"/>
      <c r="P1965" s="2"/>
    </row>
    <row r="1966" spans="1:16" ht="165">
      <c r="A1966" s="14">
        <v>3252</v>
      </c>
      <c r="B1966" s="2" t="s">
        <v>6238</v>
      </c>
      <c r="C1966" s="1" t="s">
        <v>6239</v>
      </c>
      <c r="D1966" s="3" t="s">
        <v>104</v>
      </c>
      <c r="E1966" s="4">
        <v>41712</v>
      </c>
      <c r="F1966" s="3" t="s">
        <v>15</v>
      </c>
      <c r="G1966" s="4">
        <v>41715</v>
      </c>
      <c r="H1966" s="3" t="s">
        <v>45</v>
      </c>
      <c r="I1966" s="2" t="s">
        <v>13</v>
      </c>
      <c r="J1966" s="2" t="s">
        <v>12</v>
      </c>
      <c r="K1966" s="2" t="s">
        <v>268</v>
      </c>
      <c r="L1966" s="19">
        <v>41715.606550925928</v>
      </c>
      <c r="M1966" s="2" t="s">
        <v>5151</v>
      </c>
      <c r="N1966" s="2"/>
      <c r="O1966" s="2"/>
      <c r="P1966" s="2"/>
    </row>
    <row r="1967" spans="1:16" ht="60">
      <c r="A1967" s="14">
        <v>3251</v>
      </c>
      <c r="B1967" s="2" t="s">
        <v>6240</v>
      </c>
      <c r="C1967" s="1" t="s">
        <v>6241</v>
      </c>
      <c r="D1967" s="3" t="s">
        <v>449</v>
      </c>
      <c r="E1967" s="4">
        <v>41704</v>
      </c>
      <c r="F1967" s="3" t="s">
        <v>15</v>
      </c>
      <c r="G1967" s="4">
        <v>41709</v>
      </c>
      <c r="H1967" s="3" t="s">
        <v>56</v>
      </c>
      <c r="I1967" s="2" t="s">
        <v>13</v>
      </c>
      <c r="J1967" s="2" t="s">
        <v>12</v>
      </c>
      <c r="K1967" s="2" t="s">
        <v>268</v>
      </c>
      <c r="L1967" s="19">
        <v>41709.794999999998</v>
      </c>
      <c r="M1967" s="2" t="s">
        <v>5154</v>
      </c>
      <c r="N1967" s="2"/>
      <c r="O1967" s="2"/>
      <c r="P1967" s="2"/>
    </row>
    <row r="1968" spans="1:16">
      <c r="A1968" s="14">
        <v>3250</v>
      </c>
      <c r="B1968" s="2" t="s">
        <v>6242</v>
      </c>
      <c r="C1968" s="1" t="s">
        <v>6244</v>
      </c>
      <c r="D1968" s="3" t="s">
        <v>6243</v>
      </c>
      <c r="E1968" s="4">
        <v>41704</v>
      </c>
      <c r="F1968" s="3" t="s">
        <v>15</v>
      </c>
      <c r="G1968" s="4">
        <v>41704</v>
      </c>
      <c r="H1968" s="3" t="s">
        <v>40</v>
      </c>
      <c r="I1968" s="2" t="s">
        <v>13</v>
      </c>
      <c r="J1968" s="2" t="s">
        <v>12</v>
      </c>
      <c r="K1968" s="2" t="s">
        <v>268</v>
      </c>
      <c r="L1968" s="19">
        <v>41704.464733796296</v>
      </c>
      <c r="M1968" s="2" t="s">
        <v>5151</v>
      </c>
      <c r="N1968" s="2"/>
      <c r="O1968" s="2"/>
      <c r="P1968" s="2"/>
    </row>
    <row r="1969" spans="1:16" ht="60">
      <c r="A1969" s="14">
        <v>3249</v>
      </c>
      <c r="B1969" s="2" t="s">
        <v>6245</v>
      </c>
      <c r="C1969" s="1" t="s">
        <v>6246</v>
      </c>
      <c r="D1969" s="3" t="s">
        <v>408</v>
      </c>
      <c r="E1969" s="4">
        <v>41704</v>
      </c>
      <c r="F1969" s="3" t="s">
        <v>15</v>
      </c>
      <c r="G1969" s="4">
        <v>41705</v>
      </c>
      <c r="H1969" s="3" t="s">
        <v>29</v>
      </c>
      <c r="I1969" s="2" t="s">
        <v>13</v>
      </c>
      <c r="J1969" s="2" t="s">
        <v>12</v>
      </c>
      <c r="K1969" s="2" t="s">
        <v>268</v>
      </c>
      <c r="L1969" s="19">
        <v>41706.724560185183</v>
      </c>
      <c r="M1969" s="2" t="s">
        <v>5151</v>
      </c>
      <c r="N1969" s="2"/>
      <c r="O1969" s="2"/>
      <c r="P1969" s="2"/>
    </row>
    <row r="1970" spans="1:16" ht="45">
      <c r="A1970" s="14">
        <v>3248</v>
      </c>
      <c r="B1970" s="2" t="s">
        <v>5144</v>
      </c>
      <c r="C1970" s="1" t="s">
        <v>6247</v>
      </c>
      <c r="D1970" s="3" t="s">
        <v>2701</v>
      </c>
      <c r="E1970" s="4">
        <v>41704</v>
      </c>
      <c r="F1970" s="3" t="s">
        <v>15</v>
      </c>
      <c r="G1970" s="4">
        <v>41704</v>
      </c>
      <c r="H1970" s="3" t="s">
        <v>40</v>
      </c>
      <c r="I1970" s="2" t="s">
        <v>13</v>
      </c>
      <c r="J1970" s="2" t="s">
        <v>12</v>
      </c>
      <c r="K1970" s="2" t="s">
        <v>268</v>
      </c>
      <c r="L1970" s="19">
        <v>41704.43178240741</v>
      </c>
      <c r="M1970" s="2" t="s">
        <v>5154</v>
      </c>
      <c r="N1970" s="2"/>
      <c r="O1970" s="2"/>
      <c r="P1970" s="2"/>
    </row>
    <row r="1971" spans="1:16" ht="45">
      <c r="A1971" s="14">
        <v>3247</v>
      </c>
      <c r="B1971" s="2" t="s">
        <v>6248</v>
      </c>
      <c r="C1971" s="1" t="s">
        <v>6249</v>
      </c>
      <c r="D1971" s="3" t="s">
        <v>26</v>
      </c>
      <c r="E1971" s="4">
        <v>41704</v>
      </c>
      <c r="F1971" s="3" t="s">
        <v>15</v>
      </c>
      <c r="G1971" s="4">
        <v>41711</v>
      </c>
      <c r="H1971" s="3" t="s">
        <v>56</v>
      </c>
      <c r="I1971" s="2" t="s">
        <v>13</v>
      </c>
      <c r="J1971" s="2" t="s">
        <v>12</v>
      </c>
      <c r="K1971" s="2" t="s">
        <v>268</v>
      </c>
      <c r="L1971" s="19">
        <v>41715.607037037036</v>
      </c>
      <c r="M1971" s="2" t="s">
        <v>5151</v>
      </c>
      <c r="N1971" s="2"/>
      <c r="O1971" s="2"/>
      <c r="P1971" s="2"/>
    </row>
    <row r="1972" spans="1:16">
      <c r="A1972" s="14">
        <v>3246</v>
      </c>
      <c r="B1972" s="2" t="s">
        <v>6250</v>
      </c>
      <c r="C1972" s="1" t="s">
        <v>6252</v>
      </c>
      <c r="D1972" s="3" t="s">
        <v>6251</v>
      </c>
      <c r="E1972" s="4">
        <v>41703</v>
      </c>
      <c r="F1972" s="3" t="s">
        <v>15</v>
      </c>
      <c r="G1972" s="4">
        <v>41704</v>
      </c>
      <c r="H1972" s="3" t="s">
        <v>40</v>
      </c>
      <c r="I1972" s="2" t="s">
        <v>13</v>
      </c>
      <c r="J1972" s="2" t="s">
        <v>12</v>
      </c>
      <c r="K1972" s="2" t="s">
        <v>268</v>
      </c>
      <c r="L1972" s="19">
        <v>41704.416180555556</v>
      </c>
      <c r="M1972" s="2" t="s">
        <v>5151</v>
      </c>
      <c r="N1972" s="2"/>
      <c r="O1972" s="2"/>
      <c r="P1972" s="2"/>
    </row>
    <row r="1973" spans="1:16" ht="45">
      <c r="A1973" s="14">
        <v>3245</v>
      </c>
      <c r="B1973" s="2" t="s">
        <v>6253</v>
      </c>
      <c r="C1973" s="1" t="s">
        <v>6254</v>
      </c>
      <c r="D1973" s="3" t="s">
        <v>2031</v>
      </c>
      <c r="E1973" s="4">
        <v>41703</v>
      </c>
      <c r="F1973" s="3" t="s">
        <v>15</v>
      </c>
      <c r="G1973" s="4">
        <v>41703</v>
      </c>
      <c r="H1973" s="3" t="s">
        <v>213</v>
      </c>
      <c r="I1973" s="2" t="s">
        <v>13</v>
      </c>
      <c r="J1973" s="2" t="s">
        <v>12</v>
      </c>
      <c r="K1973" s="2" t="s">
        <v>268</v>
      </c>
      <c r="L1973" s="19">
        <v>41704.385914351849</v>
      </c>
      <c r="M1973" s="2" t="s">
        <v>5151</v>
      </c>
      <c r="N1973" s="2"/>
      <c r="O1973" s="2"/>
      <c r="P1973" s="2"/>
    </row>
    <row r="1974" spans="1:16" ht="60">
      <c r="A1974" s="14">
        <v>3244</v>
      </c>
      <c r="B1974" s="2" t="s">
        <v>6255</v>
      </c>
      <c r="C1974" s="1" t="s">
        <v>6256</v>
      </c>
      <c r="D1974" s="3" t="s">
        <v>268</v>
      </c>
      <c r="E1974" s="4">
        <v>41703</v>
      </c>
      <c r="F1974" s="3" t="s">
        <v>15</v>
      </c>
      <c r="G1974" s="4">
        <v>41703</v>
      </c>
      <c r="H1974" s="3" t="s">
        <v>42</v>
      </c>
      <c r="I1974" s="2" t="s">
        <v>13</v>
      </c>
      <c r="J1974" s="2" t="s">
        <v>12</v>
      </c>
      <c r="K1974" s="2" t="s">
        <v>268</v>
      </c>
      <c r="L1974" s="19">
        <v>41704.385092592594</v>
      </c>
      <c r="M1974" s="2" t="s">
        <v>5151</v>
      </c>
      <c r="N1974" s="2"/>
      <c r="O1974" s="2"/>
      <c r="P1974" s="2"/>
    </row>
    <row r="1975" spans="1:16">
      <c r="A1975" s="14">
        <v>3243</v>
      </c>
      <c r="B1975" s="2" t="s">
        <v>6257</v>
      </c>
      <c r="C1975" s="1" t="s">
        <v>6258</v>
      </c>
      <c r="D1975" s="3" t="s">
        <v>363</v>
      </c>
      <c r="E1975" s="4">
        <v>41704</v>
      </c>
      <c r="F1975" s="3" t="s">
        <v>15</v>
      </c>
      <c r="G1975" s="4">
        <v>41704</v>
      </c>
      <c r="H1975" s="3" t="s">
        <v>16</v>
      </c>
      <c r="I1975" s="2" t="s">
        <v>13</v>
      </c>
      <c r="J1975" s="2" t="s">
        <v>12</v>
      </c>
      <c r="K1975" s="2" t="s">
        <v>268</v>
      </c>
      <c r="L1975" s="19">
        <v>41704.383796296293</v>
      </c>
      <c r="M1975" s="2" t="s">
        <v>5151</v>
      </c>
      <c r="N1975" s="2"/>
      <c r="O1975" s="2"/>
      <c r="P1975" s="2"/>
    </row>
    <row r="1976" spans="1:16" ht="60">
      <c r="A1976" s="14">
        <v>3242</v>
      </c>
      <c r="B1976" s="2" t="s">
        <v>5704</v>
      </c>
      <c r="C1976" s="1" t="s">
        <v>6259</v>
      </c>
      <c r="D1976" s="3" t="s">
        <v>1495</v>
      </c>
      <c r="E1976" s="4">
        <v>41703</v>
      </c>
      <c r="F1976" s="3" t="s">
        <v>15</v>
      </c>
      <c r="G1976" s="4">
        <v>41703</v>
      </c>
      <c r="H1976" s="3" t="s">
        <v>16</v>
      </c>
      <c r="I1976" s="2" t="s">
        <v>13</v>
      </c>
      <c r="J1976" s="2" t="s">
        <v>12</v>
      </c>
      <c r="K1976" s="2" t="s">
        <v>268</v>
      </c>
      <c r="L1976" s="19">
        <v>41703.764467592591</v>
      </c>
      <c r="M1976" s="2" t="s">
        <v>5151</v>
      </c>
      <c r="N1976" s="2"/>
      <c r="O1976" s="2"/>
      <c r="P1976" s="2"/>
    </row>
    <row r="1977" spans="1:16" ht="60">
      <c r="A1977" s="14">
        <v>3241</v>
      </c>
      <c r="B1977" s="2" t="s">
        <v>6253</v>
      </c>
      <c r="C1977" s="1" t="s">
        <v>6260</v>
      </c>
      <c r="D1977" s="3" t="s">
        <v>2031</v>
      </c>
      <c r="E1977" s="4">
        <v>41703</v>
      </c>
      <c r="F1977" s="3" t="s">
        <v>15</v>
      </c>
      <c r="G1977" s="4">
        <v>41703</v>
      </c>
      <c r="H1977" s="3" t="s">
        <v>213</v>
      </c>
      <c r="I1977" s="2" t="s">
        <v>13</v>
      </c>
      <c r="J1977" s="2" t="s">
        <v>12</v>
      </c>
      <c r="K1977" s="2" t="s">
        <v>268</v>
      </c>
      <c r="L1977" s="19">
        <v>41703.763356481482</v>
      </c>
      <c r="M1977" s="2" t="s">
        <v>5151</v>
      </c>
      <c r="N1977" s="2"/>
      <c r="O1977" s="2"/>
      <c r="P1977" s="2"/>
    </row>
    <row r="1978" spans="1:16" ht="45">
      <c r="A1978" s="14">
        <v>3240</v>
      </c>
      <c r="B1978" s="2" t="s">
        <v>6204</v>
      </c>
      <c r="C1978" s="1" t="s">
        <v>6261</v>
      </c>
      <c r="D1978" s="3" t="s">
        <v>3188</v>
      </c>
      <c r="E1978" s="4">
        <v>41702</v>
      </c>
      <c r="F1978" s="3" t="s">
        <v>15</v>
      </c>
      <c r="G1978" s="4">
        <v>41702</v>
      </c>
      <c r="H1978" s="3" t="s">
        <v>54</v>
      </c>
      <c r="I1978" s="2" t="s">
        <v>13</v>
      </c>
      <c r="J1978" s="2" t="s">
        <v>12</v>
      </c>
      <c r="K1978" s="2" t="s">
        <v>268</v>
      </c>
      <c r="L1978" s="19">
        <v>41702.716828703706</v>
      </c>
      <c r="M1978" s="2" t="s">
        <v>5151</v>
      </c>
      <c r="N1978" s="2"/>
      <c r="O1978" s="2"/>
      <c r="P1978" s="2"/>
    </row>
    <row r="1979" spans="1:16" ht="45">
      <c r="A1979" s="14">
        <v>3239</v>
      </c>
      <c r="B1979" s="2" t="s">
        <v>4198</v>
      </c>
      <c r="C1979" s="1" t="s">
        <v>5483</v>
      </c>
      <c r="D1979" s="3" t="s">
        <v>411</v>
      </c>
      <c r="E1979" s="4">
        <v>41702</v>
      </c>
      <c r="F1979" s="3" t="s">
        <v>15</v>
      </c>
      <c r="G1979" s="4">
        <v>41702</v>
      </c>
      <c r="H1979" s="3" t="s">
        <v>16</v>
      </c>
      <c r="I1979" s="2" t="s">
        <v>13</v>
      </c>
      <c r="J1979" s="2" t="s">
        <v>12</v>
      </c>
      <c r="K1979" s="2" t="s">
        <v>268</v>
      </c>
      <c r="L1979" s="19">
        <v>41702.70648148148</v>
      </c>
      <c r="M1979" s="2" t="s">
        <v>5154</v>
      </c>
      <c r="N1979" s="2"/>
      <c r="O1979" s="2"/>
      <c r="P1979" s="2"/>
    </row>
    <row r="1980" spans="1:16">
      <c r="A1980" s="14">
        <v>3238</v>
      </c>
      <c r="B1980" s="2" t="s">
        <v>6262</v>
      </c>
      <c r="C1980" s="1" t="s">
        <v>6264</v>
      </c>
      <c r="D1980" s="3" t="s">
        <v>6263</v>
      </c>
      <c r="E1980" s="4">
        <v>41702</v>
      </c>
      <c r="F1980" s="3" t="s">
        <v>15</v>
      </c>
      <c r="G1980" s="4">
        <v>41702</v>
      </c>
      <c r="H1980" s="3" t="s">
        <v>16</v>
      </c>
      <c r="I1980" s="2" t="s">
        <v>13</v>
      </c>
      <c r="J1980" s="2" t="s">
        <v>12</v>
      </c>
      <c r="K1980" s="2" t="s">
        <v>268</v>
      </c>
      <c r="L1980" s="19">
        <v>41702.70616898148</v>
      </c>
      <c r="M1980" s="2" t="s">
        <v>5151</v>
      </c>
      <c r="N1980" s="2"/>
      <c r="O1980" s="2"/>
      <c r="P1980" s="2"/>
    </row>
    <row r="1981" spans="1:16">
      <c r="A1981" s="14">
        <v>3237</v>
      </c>
      <c r="B1981" s="2" t="s">
        <v>239</v>
      </c>
      <c r="C1981" s="1" t="s">
        <v>6265</v>
      </c>
      <c r="D1981" s="3" t="s">
        <v>3417</v>
      </c>
      <c r="E1981" s="4">
        <v>41702</v>
      </c>
      <c r="F1981" s="3" t="s">
        <v>15</v>
      </c>
      <c r="G1981" s="4">
        <v>41702</v>
      </c>
      <c r="H1981" s="3" t="s">
        <v>40</v>
      </c>
      <c r="I1981" s="2" t="s">
        <v>13</v>
      </c>
      <c r="J1981" s="2" t="s">
        <v>12</v>
      </c>
      <c r="K1981" s="2" t="s">
        <v>268</v>
      </c>
      <c r="L1981" s="19">
        <v>41702.600810185184</v>
      </c>
      <c r="M1981" s="2" t="s">
        <v>5151</v>
      </c>
      <c r="N1981" s="2"/>
      <c r="O1981" s="2"/>
      <c r="P1981" s="2"/>
    </row>
    <row r="1982" spans="1:16" ht="30">
      <c r="A1982" s="14">
        <v>3236</v>
      </c>
      <c r="B1982" s="2" t="s">
        <v>6266</v>
      </c>
      <c r="C1982" s="1" t="s">
        <v>6267</v>
      </c>
      <c r="D1982" s="3" t="s">
        <v>84</v>
      </c>
      <c r="E1982" s="4">
        <v>41702</v>
      </c>
      <c r="F1982" s="3" t="s">
        <v>15</v>
      </c>
      <c r="G1982" s="4">
        <v>41702</v>
      </c>
      <c r="H1982" s="3" t="s">
        <v>16</v>
      </c>
      <c r="I1982" s="2" t="s">
        <v>13</v>
      </c>
      <c r="J1982" s="2" t="s">
        <v>12</v>
      </c>
      <c r="K1982" s="2" t="s">
        <v>268</v>
      </c>
      <c r="L1982" s="19">
        <v>41702.487476851849</v>
      </c>
      <c r="M1982" s="2" t="s">
        <v>5151</v>
      </c>
      <c r="N1982" s="2"/>
      <c r="O1982" s="2"/>
      <c r="P1982" s="2"/>
    </row>
    <row r="1983" spans="1:16" ht="45">
      <c r="A1983" s="14">
        <v>3235</v>
      </c>
      <c r="B1983" s="2" t="s">
        <v>6268</v>
      </c>
      <c r="C1983" s="1" t="s">
        <v>6269</v>
      </c>
      <c r="D1983" s="3" t="s">
        <v>107</v>
      </c>
      <c r="E1983" s="4">
        <v>41702</v>
      </c>
      <c r="F1983" s="3" t="s">
        <v>15</v>
      </c>
      <c r="G1983" s="4">
        <v>41702</v>
      </c>
      <c r="H1983" s="3" t="s">
        <v>42</v>
      </c>
      <c r="I1983" s="2" t="s">
        <v>13</v>
      </c>
      <c r="J1983" s="2" t="s">
        <v>12</v>
      </c>
      <c r="K1983" s="2" t="s">
        <v>268</v>
      </c>
      <c r="L1983" s="19">
        <v>41702.486215277779</v>
      </c>
      <c r="M1983" s="2" t="s">
        <v>5154</v>
      </c>
      <c r="N1983" s="2"/>
      <c r="O1983" s="2"/>
      <c r="P1983" s="2"/>
    </row>
    <row r="1984" spans="1:16" ht="60">
      <c r="A1984" s="14">
        <v>3234</v>
      </c>
      <c r="B1984" s="2" t="s">
        <v>4630</v>
      </c>
      <c r="C1984" s="1" t="s">
        <v>6270</v>
      </c>
      <c r="D1984" s="3" t="s">
        <v>291</v>
      </c>
      <c r="E1984" s="4">
        <v>41702</v>
      </c>
      <c r="F1984" s="3" t="s">
        <v>15</v>
      </c>
      <c r="G1984" s="4">
        <v>41702</v>
      </c>
      <c r="H1984" s="3" t="s">
        <v>29</v>
      </c>
      <c r="I1984" s="2" t="s">
        <v>13</v>
      </c>
      <c r="J1984" s="2" t="s">
        <v>12</v>
      </c>
      <c r="K1984" s="2" t="s">
        <v>268</v>
      </c>
      <c r="L1984" s="19">
        <v>41704.547893518517</v>
      </c>
      <c r="M1984" s="2" t="s">
        <v>5154</v>
      </c>
      <c r="N1984" s="2"/>
      <c r="O1984" s="2"/>
      <c r="P1984" s="2"/>
    </row>
    <row r="1985" spans="1:16" ht="75">
      <c r="A1985" s="14">
        <v>3233</v>
      </c>
      <c r="B1985" s="2" t="s">
        <v>6271</v>
      </c>
      <c r="C1985" s="1" t="s">
        <v>6272</v>
      </c>
      <c r="D1985" s="3" t="s">
        <v>291</v>
      </c>
      <c r="E1985" s="4">
        <v>41702</v>
      </c>
      <c r="F1985" s="3" t="s">
        <v>15</v>
      </c>
      <c r="G1985" s="4">
        <v>41704</v>
      </c>
      <c r="H1985" s="3" t="s">
        <v>29</v>
      </c>
      <c r="I1985" s="2" t="s">
        <v>13</v>
      </c>
      <c r="J1985" s="2" t="s">
        <v>12</v>
      </c>
      <c r="K1985" s="2" t="s">
        <v>268</v>
      </c>
      <c r="L1985" s="19">
        <v>41716.459074074075</v>
      </c>
      <c r="M1985" s="2" t="s">
        <v>5154</v>
      </c>
      <c r="N1985" s="2"/>
      <c r="O1985" s="2"/>
      <c r="P1985" s="2"/>
    </row>
    <row r="1986" spans="1:16" ht="30">
      <c r="A1986" s="14">
        <v>3232</v>
      </c>
      <c r="B1986" s="2" t="s">
        <v>3010</v>
      </c>
      <c r="C1986" s="1" t="s">
        <v>6273</v>
      </c>
      <c r="D1986" s="3" t="s">
        <v>586</v>
      </c>
      <c r="E1986" s="4">
        <v>41702</v>
      </c>
      <c r="F1986" s="3" t="s">
        <v>15</v>
      </c>
      <c r="G1986" s="4">
        <v>41702</v>
      </c>
      <c r="H1986" s="3" t="s">
        <v>40</v>
      </c>
      <c r="I1986" s="2" t="s">
        <v>13</v>
      </c>
      <c r="J1986" s="2" t="s">
        <v>12</v>
      </c>
      <c r="K1986" s="2" t="s">
        <v>268</v>
      </c>
      <c r="L1986" s="19">
        <v>41702.443449074075</v>
      </c>
      <c r="M1986" s="2" t="s">
        <v>5151</v>
      </c>
      <c r="N1986" s="2"/>
      <c r="O1986" s="2"/>
      <c r="P1986" s="2"/>
    </row>
    <row r="1987" spans="1:16">
      <c r="A1987" s="14">
        <v>3231</v>
      </c>
      <c r="B1987" s="2" t="s">
        <v>4397</v>
      </c>
      <c r="C1987" s="1" t="s">
        <v>6275</v>
      </c>
      <c r="D1987" s="3" t="s">
        <v>6274</v>
      </c>
      <c r="E1987" s="4">
        <v>41702</v>
      </c>
      <c r="F1987" s="3" t="s">
        <v>15</v>
      </c>
      <c r="G1987" s="4">
        <v>41702</v>
      </c>
      <c r="H1987" s="3" t="s">
        <v>40</v>
      </c>
      <c r="I1987" s="2" t="s">
        <v>13</v>
      </c>
      <c r="J1987" s="2" t="s">
        <v>12</v>
      </c>
      <c r="K1987" s="2" t="s">
        <v>268</v>
      </c>
      <c r="L1987" s="19">
        <v>41702.441863425927</v>
      </c>
      <c r="M1987" s="2" t="s">
        <v>5151</v>
      </c>
      <c r="N1987" s="2"/>
      <c r="O1987" s="2"/>
      <c r="P1987" s="2"/>
    </row>
    <row r="1988" spans="1:16" ht="60">
      <c r="A1988" s="14">
        <v>3230</v>
      </c>
      <c r="B1988" s="2" t="s">
        <v>6276</v>
      </c>
      <c r="C1988" s="1" t="s">
        <v>6277</v>
      </c>
      <c r="D1988" s="3" t="s">
        <v>1267</v>
      </c>
      <c r="E1988" s="4">
        <v>41702</v>
      </c>
      <c r="F1988" s="3" t="s">
        <v>15</v>
      </c>
      <c r="G1988" s="4">
        <v>41702</v>
      </c>
      <c r="H1988" s="3" t="s">
        <v>29</v>
      </c>
      <c r="I1988" s="2" t="s">
        <v>13</v>
      </c>
      <c r="J1988" s="2" t="s">
        <v>12</v>
      </c>
      <c r="K1988" s="2" t="s">
        <v>268</v>
      </c>
      <c r="L1988" s="19">
        <v>41704.547766203701</v>
      </c>
      <c r="M1988" s="2" t="s">
        <v>5154</v>
      </c>
      <c r="N1988" s="2"/>
      <c r="O1988" s="2"/>
      <c r="P1988" s="2"/>
    </row>
    <row r="1989" spans="1:16">
      <c r="A1989" s="14">
        <v>3229</v>
      </c>
      <c r="B1989" s="2" t="s">
        <v>6278</v>
      </c>
      <c r="C1989" s="1" t="s">
        <v>6279</v>
      </c>
      <c r="D1989" s="3" t="s">
        <v>586</v>
      </c>
      <c r="E1989" s="4">
        <v>41702</v>
      </c>
      <c r="F1989" s="3" t="s">
        <v>15</v>
      </c>
      <c r="G1989" s="4">
        <v>41702</v>
      </c>
      <c r="H1989" s="3" t="s">
        <v>16</v>
      </c>
      <c r="I1989" s="2" t="s">
        <v>13</v>
      </c>
      <c r="J1989" s="2" t="s">
        <v>12</v>
      </c>
      <c r="K1989" s="2" t="s">
        <v>268</v>
      </c>
      <c r="L1989" s="19">
        <v>41702.400092592594</v>
      </c>
      <c r="M1989" s="2" t="s">
        <v>5154</v>
      </c>
      <c r="N1989" s="2"/>
      <c r="O1989" s="2"/>
      <c r="P1989" s="2"/>
    </row>
    <row r="1990" spans="1:16" ht="45">
      <c r="A1990" s="14">
        <v>3228</v>
      </c>
      <c r="B1990" s="2" t="s">
        <v>6280</v>
      </c>
      <c r="C1990" s="1" t="s">
        <v>6281</v>
      </c>
      <c r="D1990" s="3" t="s">
        <v>3849</v>
      </c>
      <c r="E1990" s="4">
        <v>41701</v>
      </c>
      <c r="F1990" s="3" t="s">
        <v>15</v>
      </c>
      <c r="G1990" s="4">
        <v>41701</v>
      </c>
      <c r="H1990" s="3" t="s">
        <v>16</v>
      </c>
      <c r="I1990" s="2" t="s">
        <v>13</v>
      </c>
      <c r="J1990" s="2" t="s">
        <v>12</v>
      </c>
      <c r="K1990" s="2" t="s">
        <v>268</v>
      </c>
      <c r="L1990" s="19">
        <v>41701.771956018521</v>
      </c>
      <c r="M1990" s="2" t="s">
        <v>5154</v>
      </c>
      <c r="N1990" s="2"/>
      <c r="O1990" s="2"/>
      <c r="P1990" s="2"/>
    </row>
    <row r="1991" spans="1:16" ht="60">
      <c r="A1991" s="14">
        <v>3227</v>
      </c>
      <c r="B1991" s="2" t="s">
        <v>4129</v>
      </c>
      <c r="C1991" s="1" t="s">
        <v>6282</v>
      </c>
      <c r="D1991" s="3" t="s">
        <v>105</v>
      </c>
      <c r="E1991" s="4">
        <v>41701</v>
      </c>
      <c r="F1991" s="3" t="s">
        <v>15</v>
      </c>
      <c r="G1991" s="4">
        <v>41701</v>
      </c>
      <c r="H1991" s="3" t="s">
        <v>40</v>
      </c>
      <c r="I1991" s="2" t="s">
        <v>13</v>
      </c>
      <c r="J1991" s="2" t="s">
        <v>12</v>
      </c>
      <c r="K1991" s="2" t="s">
        <v>268</v>
      </c>
      <c r="L1991" s="19">
        <v>41701.743009259262</v>
      </c>
      <c r="M1991" s="2" t="s">
        <v>5151</v>
      </c>
      <c r="N1991" s="2"/>
      <c r="O1991" s="2"/>
      <c r="P1991" s="2"/>
    </row>
    <row r="1992" spans="1:16" ht="135">
      <c r="A1992" s="14">
        <v>3226</v>
      </c>
      <c r="B1992" s="2" t="s">
        <v>6283</v>
      </c>
      <c r="C1992" s="1" t="s">
        <v>6284</v>
      </c>
      <c r="D1992" s="3" t="s">
        <v>247</v>
      </c>
      <c r="E1992" s="4">
        <v>41701</v>
      </c>
      <c r="F1992" s="3" t="s">
        <v>15</v>
      </c>
      <c r="G1992" s="4">
        <v>41701</v>
      </c>
      <c r="H1992" s="3" t="s">
        <v>42</v>
      </c>
      <c r="I1992" s="2" t="s">
        <v>13</v>
      </c>
      <c r="J1992" s="2" t="s">
        <v>12</v>
      </c>
      <c r="K1992" s="2" t="s">
        <v>268</v>
      </c>
      <c r="L1992" s="19">
        <v>41701.742245370369</v>
      </c>
      <c r="M1992" s="2" t="s">
        <v>5151</v>
      </c>
      <c r="N1992" s="2"/>
      <c r="O1992" s="2"/>
      <c r="P1992" s="2"/>
    </row>
    <row r="1993" spans="1:16" ht="45">
      <c r="A1993" s="14">
        <v>3225</v>
      </c>
      <c r="B1993" s="2" t="s">
        <v>6285</v>
      </c>
      <c r="C1993" s="1" t="s">
        <v>6286</v>
      </c>
      <c r="D1993" s="3" t="s">
        <v>746</v>
      </c>
      <c r="E1993" s="4">
        <v>41701</v>
      </c>
      <c r="F1993" s="3" t="s">
        <v>15</v>
      </c>
      <c r="G1993" s="4">
        <v>41701</v>
      </c>
      <c r="H1993" s="3" t="s">
        <v>54</v>
      </c>
      <c r="I1993" s="2" t="s">
        <v>13</v>
      </c>
      <c r="J1993" s="2" t="s">
        <v>12</v>
      </c>
      <c r="K1993" s="2" t="s">
        <v>268</v>
      </c>
      <c r="L1993" s="19">
        <v>41701.726111111115</v>
      </c>
      <c r="M1993" s="2" t="s">
        <v>5151</v>
      </c>
      <c r="N1993" s="2"/>
      <c r="O1993" s="2"/>
      <c r="P1993" s="2"/>
    </row>
    <row r="1994" spans="1:16" ht="45">
      <c r="A1994" s="14">
        <v>3224</v>
      </c>
      <c r="B1994" s="2" t="s">
        <v>6287</v>
      </c>
      <c r="C1994" s="1" t="s">
        <v>6288</v>
      </c>
      <c r="D1994" s="3" t="s">
        <v>2701</v>
      </c>
      <c r="E1994" s="4">
        <v>41701</v>
      </c>
      <c r="F1994" s="3" t="s">
        <v>15</v>
      </c>
      <c r="G1994" s="4">
        <v>41701</v>
      </c>
      <c r="H1994" s="3" t="s">
        <v>40</v>
      </c>
      <c r="I1994" s="2" t="s">
        <v>13</v>
      </c>
      <c r="J1994" s="2" t="s">
        <v>12</v>
      </c>
      <c r="K1994" s="2" t="s">
        <v>268</v>
      </c>
      <c r="L1994" s="19">
        <v>41701.725312499999</v>
      </c>
      <c r="M1994" s="2" t="s">
        <v>5151</v>
      </c>
      <c r="N1994" s="2"/>
      <c r="O1994" s="2"/>
      <c r="P1994" s="2"/>
    </row>
    <row r="1995" spans="1:16" ht="30">
      <c r="A1995" s="14">
        <v>3223</v>
      </c>
      <c r="B1995" s="2" t="s">
        <v>6289</v>
      </c>
      <c r="C1995" s="1" t="s">
        <v>6290</v>
      </c>
      <c r="D1995" s="3" t="s">
        <v>446</v>
      </c>
      <c r="E1995" s="4">
        <v>41698</v>
      </c>
      <c r="F1995" s="3" t="s">
        <v>15</v>
      </c>
      <c r="G1995" s="4">
        <v>41706</v>
      </c>
      <c r="H1995" s="3" t="s">
        <v>69</v>
      </c>
      <c r="I1995" s="2" t="s">
        <v>13</v>
      </c>
      <c r="J1995" s="2" t="s">
        <v>12</v>
      </c>
      <c r="K1995" s="2" t="s">
        <v>268</v>
      </c>
      <c r="L1995" s="19">
        <v>41716.43959490741</v>
      </c>
      <c r="M1995" s="2" t="s">
        <v>5151</v>
      </c>
      <c r="N1995" s="2"/>
      <c r="O1995" s="2"/>
      <c r="P1995" s="2"/>
    </row>
    <row r="1996" spans="1:16" ht="45">
      <c r="A1996" s="14">
        <v>3222</v>
      </c>
      <c r="B1996" s="2" t="s">
        <v>6291</v>
      </c>
      <c r="C1996" s="1" t="s">
        <v>6292</v>
      </c>
      <c r="D1996" s="3" t="s">
        <v>4624</v>
      </c>
      <c r="E1996" s="4">
        <v>41701</v>
      </c>
      <c r="F1996" s="3" t="s">
        <v>15</v>
      </c>
      <c r="G1996" s="4">
        <v>41701</v>
      </c>
      <c r="H1996" s="3" t="s">
        <v>40</v>
      </c>
      <c r="I1996" s="2" t="s">
        <v>13</v>
      </c>
      <c r="J1996" s="2" t="s">
        <v>12</v>
      </c>
      <c r="K1996" s="2" t="s">
        <v>268</v>
      </c>
      <c r="L1996" s="19">
        <v>41701.583275462966</v>
      </c>
      <c r="M1996" s="2" t="s">
        <v>5151</v>
      </c>
      <c r="N1996" s="2"/>
      <c r="O1996" s="2"/>
      <c r="P1996" s="2"/>
    </row>
    <row r="1997" spans="1:16" ht="45">
      <c r="A1997" s="14">
        <v>3221</v>
      </c>
      <c r="B1997" s="2" t="s">
        <v>6293</v>
      </c>
      <c r="C1997" s="1" t="s">
        <v>6294</v>
      </c>
      <c r="D1997" s="3" t="s">
        <v>84</v>
      </c>
      <c r="E1997" s="4">
        <v>41701</v>
      </c>
      <c r="F1997" s="3" t="s">
        <v>15</v>
      </c>
      <c r="G1997" s="4">
        <v>41701</v>
      </c>
      <c r="H1997" s="3" t="s">
        <v>46</v>
      </c>
      <c r="I1997" s="2" t="s">
        <v>13</v>
      </c>
      <c r="J1997" s="2" t="s">
        <v>12</v>
      </c>
      <c r="K1997" s="2" t="s">
        <v>268</v>
      </c>
      <c r="L1997" s="19">
        <v>41701.580370370371</v>
      </c>
      <c r="M1997" s="2" t="s">
        <v>5154</v>
      </c>
      <c r="N1997" s="2"/>
      <c r="O1997" s="2"/>
      <c r="P1997" s="2"/>
    </row>
    <row r="1998" spans="1:16" ht="30">
      <c r="A1998" s="14">
        <v>3220</v>
      </c>
      <c r="B1998" s="2" t="s">
        <v>6295</v>
      </c>
      <c r="C1998" s="1" t="s">
        <v>6296</v>
      </c>
      <c r="D1998" s="3" t="s">
        <v>765</v>
      </c>
      <c r="E1998" s="4">
        <v>41701</v>
      </c>
      <c r="F1998" s="3" t="s">
        <v>15</v>
      </c>
      <c r="G1998" s="4">
        <v>41701</v>
      </c>
      <c r="H1998" s="3" t="s">
        <v>16</v>
      </c>
      <c r="I1998" s="2" t="s">
        <v>13</v>
      </c>
      <c r="J1998" s="2" t="s">
        <v>12</v>
      </c>
      <c r="K1998" s="2" t="s">
        <v>268</v>
      </c>
      <c r="L1998" s="19">
        <v>41701.579409722224</v>
      </c>
      <c r="M1998" s="2" t="s">
        <v>5154</v>
      </c>
      <c r="N1998" s="2"/>
      <c r="O1998" s="2"/>
      <c r="P1998" s="2"/>
    </row>
    <row r="1999" spans="1:16" ht="30">
      <c r="A1999" s="14">
        <v>3219</v>
      </c>
      <c r="B1999" s="2" t="s">
        <v>6297</v>
      </c>
      <c r="C1999" s="1" t="s">
        <v>6298</v>
      </c>
      <c r="D1999" s="3" t="s">
        <v>22</v>
      </c>
      <c r="E1999" s="4">
        <v>41701</v>
      </c>
      <c r="F1999" s="3" t="s">
        <v>15</v>
      </c>
      <c r="G1999" s="4">
        <v>41701</v>
      </c>
      <c r="H1999" s="3" t="s">
        <v>29</v>
      </c>
      <c r="I1999" s="2" t="s">
        <v>13</v>
      </c>
      <c r="J1999" s="2" t="s">
        <v>12</v>
      </c>
      <c r="K1999" s="2" t="s">
        <v>268</v>
      </c>
      <c r="L1999" s="19">
        <v>41702.450428240743</v>
      </c>
      <c r="M1999" s="2" t="s">
        <v>5154</v>
      </c>
      <c r="N1999" s="2"/>
      <c r="O1999" s="2"/>
      <c r="P1999" s="2"/>
    </row>
    <row r="2000" spans="1:16">
      <c r="A2000" s="14">
        <v>3218</v>
      </c>
      <c r="B2000" s="2" t="s">
        <v>6299</v>
      </c>
      <c r="C2000" s="1" t="s">
        <v>6300</v>
      </c>
      <c r="D2000" s="3" t="s">
        <v>1709</v>
      </c>
      <c r="E2000" s="4">
        <v>41701</v>
      </c>
      <c r="F2000" s="3" t="s">
        <v>15</v>
      </c>
      <c r="G2000" s="4">
        <v>41701</v>
      </c>
      <c r="H2000" s="3" t="s">
        <v>40</v>
      </c>
      <c r="I2000" s="2" t="s">
        <v>13</v>
      </c>
      <c r="J2000" s="2" t="s">
        <v>12</v>
      </c>
      <c r="K2000" s="2" t="s">
        <v>268</v>
      </c>
      <c r="L2000" s="19">
        <v>41701.512442129628</v>
      </c>
      <c r="M2000" s="2" t="s">
        <v>5151</v>
      </c>
      <c r="N2000" s="2"/>
      <c r="O2000" s="2"/>
      <c r="P2000" s="2"/>
    </row>
    <row r="2001" spans="1:16" ht="60">
      <c r="A2001" s="14">
        <v>3217</v>
      </c>
      <c r="B2001" s="2" t="s">
        <v>3010</v>
      </c>
      <c r="C2001" s="1" t="s">
        <v>6301</v>
      </c>
      <c r="D2001" s="3" t="s">
        <v>1365</v>
      </c>
      <c r="E2001" s="4">
        <v>41701</v>
      </c>
      <c r="F2001" s="3" t="s">
        <v>15</v>
      </c>
      <c r="G2001" s="4">
        <v>41701</v>
      </c>
      <c r="H2001" s="3" t="s">
        <v>40</v>
      </c>
      <c r="I2001" s="2" t="s">
        <v>13</v>
      </c>
      <c r="J2001" s="2" t="s">
        <v>12</v>
      </c>
      <c r="K2001" s="2" t="s">
        <v>268</v>
      </c>
      <c r="L2001" s="19">
        <v>41702.449999999997</v>
      </c>
      <c r="M2001" s="2" t="s">
        <v>5151</v>
      </c>
      <c r="N2001" s="2"/>
      <c r="O2001" s="2"/>
      <c r="P2001" s="2"/>
    </row>
    <row r="2002" spans="1:16" ht="30">
      <c r="A2002" s="14">
        <v>3216</v>
      </c>
      <c r="B2002" s="2" t="s">
        <v>6302</v>
      </c>
      <c r="C2002" s="1" t="s">
        <v>6303</v>
      </c>
      <c r="D2002" s="3" t="s">
        <v>1529</v>
      </c>
      <c r="E2002" s="4">
        <v>41701</v>
      </c>
      <c r="F2002" s="3" t="s">
        <v>15</v>
      </c>
      <c r="G2002" s="4">
        <v>41701</v>
      </c>
      <c r="H2002" s="3" t="s">
        <v>16</v>
      </c>
      <c r="I2002" s="2" t="s">
        <v>13</v>
      </c>
      <c r="J2002" s="2" t="s">
        <v>12</v>
      </c>
      <c r="K2002" s="2" t="s">
        <v>268</v>
      </c>
      <c r="L2002" s="19">
        <v>41701.505115740743</v>
      </c>
      <c r="M2002" s="2" t="s">
        <v>5154</v>
      </c>
      <c r="N2002" s="2"/>
      <c r="O2002" s="2"/>
      <c r="P2002" s="2"/>
    </row>
    <row r="2003" spans="1:16">
      <c r="A2003" s="14">
        <v>3215</v>
      </c>
      <c r="B2003" s="2" t="s">
        <v>6304</v>
      </c>
      <c r="C2003" s="1" t="s">
        <v>5586</v>
      </c>
      <c r="D2003" s="3" t="s">
        <v>1054</v>
      </c>
      <c r="E2003" s="4">
        <v>41701</v>
      </c>
      <c r="F2003" s="3" t="s">
        <v>15</v>
      </c>
      <c r="G2003" s="4">
        <v>41701</v>
      </c>
      <c r="H2003" s="3" t="s">
        <v>16</v>
      </c>
      <c r="I2003" s="2" t="s">
        <v>13</v>
      </c>
      <c r="J2003" s="2" t="s">
        <v>12</v>
      </c>
      <c r="K2003" s="2" t="s">
        <v>268</v>
      </c>
      <c r="L2003" s="19">
        <v>41701.454432870371</v>
      </c>
      <c r="M2003" s="2" t="s">
        <v>5154</v>
      </c>
      <c r="N2003" s="2"/>
      <c r="O2003" s="2"/>
      <c r="P2003" s="2"/>
    </row>
    <row r="2004" spans="1:16">
      <c r="A2004" s="14">
        <v>3214</v>
      </c>
      <c r="B2004" s="2" t="s">
        <v>6305</v>
      </c>
      <c r="C2004" s="1" t="s">
        <v>6307</v>
      </c>
      <c r="D2004" s="3" t="s">
        <v>6306</v>
      </c>
      <c r="E2004" s="4">
        <v>41698</v>
      </c>
      <c r="F2004" s="3" t="s">
        <v>15</v>
      </c>
      <c r="G2004" s="4">
        <v>41698</v>
      </c>
      <c r="H2004" s="3" t="s">
        <v>42</v>
      </c>
      <c r="I2004" s="2" t="s">
        <v>13</v>
      </c>
      <c r="J2004" s="2" t="s">
        <v>12</v>
      </c>
      <c r="K2004" s="2" t="s">
        <v>268</v>
      </c>
      <c r="L2004" s="19">
        <v>41701.429930555554</v>
      </c>
      <c r="M2004" s="2" t="s">
        <v>5154</v>
      </c>
      <c r="N2004" s="2"/>
      <c r="O2004" s="2"/>
      <c r="P2004" s="2"/>
    </row>
    <row r="2005" spans="1:16" ht="45">
      <c r="A2005" s="14">
        <v>3213</v>
      </c>
      <c r="B2005" s="2" t="s">
        <v>6308</v>
      </c>
      <c r="C2005" s="1" t="s">
        <v>6309</v>
      </c>
      <c r="D2005" s="3" t="s">
        <v>620</v>
      </c>
      <c r="E2005" s="4">
        <v>41698</v>
      </c>
      <c r="F2005" s="3" t="s">
        <v>15</v>
      </c>
      <c r="G2005" s="4">
        <v>41698</v>
      </c>
      <c r="H2005" s="3" t="s">
        <v>204</v>
      </c>
      <c r="I2005" s="2" t="s">
        <v>13</v>
      </c>
      <c r="J2005" s="2" t="s">
        <v>12</v>
      </c>
      <c r="K2005" s="2" t="s">
        <v>268</v>
      </c>
      <c r="L2005" s="19">
        <v>41701.375069444446</v>
      </c>
      <c r="M2005" s="2" t="s">
        <v>5154</v>
      </c>
      <c r="N2005" s="2"/>
      <c r="O2005" s="2"/>
      <c r="P2005" s="2"/>
    </row>
    <row r="2006" spans="1:16" ht="45">
      <c r="A2006" s="14">
        <v>3212</v>
      </c>
      <c r="B2006" s="2" t="s">
        <v>2173</v>
      </c>
      <c r="C2006" s="1" t="s">
        <v>6310</v>
      </c>
      <c r="D2006" s="3" t="s">
        <v>84</v>
      </c>
      <c r="E2006" s="4">
        <v>41701</v>
      </c>
      <c r="F2006" s="3" t="s">
        <v>15</v>
      </c>
      <c r="G2006" s="4">
        <v>41701</v>
      </c>
      <c r="H2006" s="3" t="s">
        <v>42</v>
      </c>
      <c r="I2006" s="2" t="s">
        <v>13</v>
      </c>
      <c r="J2006" s="2" t="s">
        <v>12</v>
      </c>
      <c r="K2006" s="2" t="s">
        <v>268</v>
      </c>
      <c r="L2006" s="19">
        <v>41701.371712962966</v>
      </c>
      <c r="M2006" s="2" t="s">
        <v>5154</v>
      </c>
      <c r="N2006" s="2"/>
      <c r="O2006" s="2"/>
      <c r="P2006" s="2"/>
    </row>
    <row r="2007" spans="1:16">
      <c r="A2007" s="14">
        <v>3211</v>
      </c>
      <c r="B2007" s="2" t="s">
        <v>5157</v>
      </c>
      <c r="C2007" s="1" t="s">
        <v>6312</v>
      </c>
      <c r="D2007" s="3" t="s">
        <v>6311</v>
      </c>
      <c r="E2007" s="4">
        <v>41698</v>
      </c>
      <c r="F2007" s="3" t="s">
        <v>15</v>
      </c>
      <c r="G2007" s="4">
        <v>41698</v>
      </c>
      <c r="H2007" s="3" t="s">
        <v>40</v>
      </c>
      <c r="I2007" s="2" t="s">
        <v>13</v>
      </c>
      <c r="J2007" s="2" t="s">
        <v>12</v>
      </c>
      <c r="K2007" s="2" t="s">
        <v>268</v>
      </c>
      <c r="L2007" s="19">
        <v>41698.668136574073</v>
      </c>
      <c r="M2007" s="2" t="s">
        <v>5151</v>
      </c>
      <c r="N2007" s="2"/>
      <c r="O2007" s="2"/>
      <c r="P2007" s="2"/>
    </row>
    <row r="2008" spans="1:16" ht="45">
      <c r="A2008" s="14">
        <v>3210</v>
      </c>
      <c r="B2008" s="2" t="s">
        <v>6313</v>
      </c>
      <c r="C2008" s="1" t="s">
        <v>6314</v>
      </c>
      <c r="D2008" s="3" t="s">
        <v>332</v>
      </c>
      <c r="E2008" s="4">
        <v>41698</v>
      </c>
      <c r="F2008" s="3" t="s">
        <v>15</v>
      </c>
      <c r="G2008" s="4">
        <v>41698</v>
      </c>
      <c r="H2008" s="3" t="s">
        <v>16</v>
      </c>
      <c r="I2008" s="2" t="s">
        <v>13</v>
      </c>
      <c r="J2008" s="2" t="s">
        <v>12</v>
      </c>
      <c r="K2008" s="2" t="s">
        <v>268</v>
      </c>
      <c r="L2008" s="19">
        <v>41698.600844907407</v>
      </c>
      <c r="M2008" s="2" t="s">
        <v>5154</v>
      </c>
      <c r="N2008" s="2"/>
      <c r="O2008" s="2"/>
      <c r="P2008" s="2"/>
    </row>
    <row r="2009" spans="1:16" ht="45">
      <c r="A2009" s="14">
        <v>3209</v>
      </c>
      <c r="B2009" s="2" t="s">
        <v>5144</v>
      </c>
      <c r="C2009" s="1" t="s">
        <v>6315</v>
      </c>
      <c r="D2009" s="3" t="s">
        <v>2701</v>
      </c>
      <c r="E2009" s="4">
        <v>41698</v>
      </c>
      <c r="F2009" s="3" t="s">
        <v>15</v>
      </c>
      <c r="G2009" s="4">
        <v>41698</v>
      </c>
      <c r="H2009" s="3" t="s">
        <v>40</v>
      </c>
      <c r="I2009" s="2" t="s">
        <v>13</v>
      </c>
      <c r="J2009" s="2" t="s">
        <v>12</v>
      </c>
      <c r="K2009" s="2" t="s">
        <v>268</v>
      </c>
      <c r="L2009" s="19">
        <v>41698.597118055557</v>
      </c>
      <c r="M2009" s="2" t="s">
        <v>5154</v>
      </c>
      <c r="N2009" s="2"/>
      <c r="O2009" s="2"/>
      <c r="P2009" s="2"/>
    </row>
    <row r="2010" spans="1:16" ht="60">
      <c r="A2010" s="14">
        <v>3208</v>
      </c>
      <c r="B2010" s="2" t="s">
        <v>6316</v>
      </c>
      <c r="C2010" s="1" t="s">
        <v>6317</v>
      </c>
      <c r="D2010" s="3" t="s">
        <v>291</v>
      </c>
      <c r="E2010" s="4">
        <v>41698</v>
      </c>
      <c r="F2010" s="3" t="s">
        <v>15</v>
      </c>
      <c r="G2010" s="4">
        <v>41701</v>
      </c>
      <c r="H2010" s="3" t="s">
        <v>29</v>
      </c>
      <c r="I2010" s="2" t="s">
        <v>13</v>
      </c>
      <c r="J2010" s="2" t="s">
        <v>12</v>
      </c>
      <c r="K2010" s="2" t="s">
        <v>268</v>
      </c>
      <c r="L2010" s="19">
        <v>41716.446412037039</v>
      </c>
      <c r="M2010" s="2" t="s">
        <v>5151</v>
      </c>
      <c r="N2010" s="2"/>
      <c r="O2010" s="2"/>
      <c r="P2010" s="2"/>
    </row>
    <row r="2011" spans="1:16" ht="60">
      <c r="A2011" s="14">
        <v>3207</v>
      </c>
      <c r="B2011" s="2" t="s">
        <v>6289</v>
      </c>
      <c r="C2011" s="1" t="s">
        <v>6318</v>
      </c>
      <c r="D2011" s="3" t="s">
        <v>446</v>
      </c>
      <c r="E2011" s="4">
        <v>41697</v>
      </c>
      <c r="F2011" s="3" t="s">
        <v>15</v>
      </c>
      <c r="G2011" s="4">
        <v>41697</v>
      </c>
      <c r="H2011" s="3" t="s">
        <v>213</v>
      </c>
      <c r="I2011" s="2" t="s">
        <v>13</v>
      </c>
      <c r="J2011" s="2" t="s">
        <v>12</v>
      </c>
      <c r="K2011" s="2" t="s">
        <v>268</v>
      </c>
      <c r="L2011" s="19">
        <v>41698.462407407409</v>
      </c>
      <c r="M2011" s="2" t="s">
        <v>5151</v>
      </c>
      <c r="N2011" s="2"/>
      <c r="O2011" s="2"/>
      <c r="P2011" s="2"/>
    </row>
    <row r="2012" spans="1:16" ht="45">
      <c r="A2012" s="14">
        <v>3206</v>
      </c>
      <c r="B2012" s="2" t="s">
        <v>6319</v>
      </c>
      <c r="C2012" s="1" t="s">
        <v>6320</v>
      </c>
      <c r="D2012" s="3" t="s">
        <v>389</v>
      </c>
      <c r="E2012" s="4">
        <v>41698</v>
      </c>
      <c r="F2012" s="3" t="s">
        <v>15</v>
      </c>
      <c r="G2012" s="4">
        <v>41698</v>
      </c>
      <c r="H2012" s="3" t="s">
        <v>16</v>
      </c>
      <c r="I2012" s="2" t="s">
        <v>13</v>
      </c>
      <c r="J2012" s="2" t="s">
        <v>12</v>
      </c>
      <c r="K2012" s="2" t="s">
        <v>268</v>
      </c>
      <c r="L2012" s="19">
        <v>41698.460960648146</v>
      </c>
      <c r="M2012" s="2" t="s">
        <v>5151</v>
      </c>
      <c r="N2012" s="2"/>
      <c r="O2012" s="2"/>
      <c r="P2012" s="2"/>
    </row>
    <row r="2013" spans="1:16" ht="45">
      <c r="A2013" s="14">
        <v>3205</v>
      </c>
      <c r="B2013" s="2" t="s">
        <v>6321</v>
      </c>
      <c r="C2013" s="1" t="s">
        <v>6322</v>
      </c>
      <c r="D2013" s="3" t="s">
        <v>446</v>
      </c>
      <c r="E2013" s="4">
        <v>41698</v>
      </c>
      <c r="F2013" s="3" t="s">
        <v>15</v>
      </c>
      <c r="G2013" s="4">
        <v>41698</v>
      </c>
      <c r="H2013" s="3" t="s">
        <v>40</v>
      </c>
      <c r="I2013" s="2" t="s">
        <v>13</v>
      </c>
      <c r="J2013" s="2" t="s">
        <v>12</v>
      </c>
      <c r="K2013" s="2" t="s">
        <v>268</v>
      </c>
      <c r="L2013" s="19">
        <v>41698.431041666663</v>
      </c>
      <c r="M2013" s="2" t="s">
        <v>5154</v>
      </c>
      <c r="N2013" s="2"/>
      <c r="O2013" s="2"/>
      <c r="P2013" s="2"/>
    </row>
    <row r="2014" spans="1:16">
      <c r="A2014" s="14">
        <v>3204</v>
      </c>
      <c r="B2014" s="2" t="s">
        <v>2236</v>
      </c>
      <c r="C2014" s="1" t="s">
        <v>6323</v>
      </c>
      <c r="D2014" s="3" t="s">
        <v>430</v>
      </c>
      <c r="E2014" s="4">
        <v>41698</v>
      </c>
      <c r="F2014" s="3" t="s">
        <v>15</v>
      </c>
      <c r="G2014" s="4">
        <v>41698</v>
      </c>
      <c r="H2014" s="3" t="s">
        <v>16</v>
      </c>
      <c r="I2014" s="2" t="s">
        <v>13</v>
      </c>
      <c r="J2014" s="2" t="s">
        <v>12</v>
      </c>
      <c r="K2014" s="2" t="s">
        <v>268</v>
      </c>
      <c r="L2014" s="19">
        <v>41698.381365740737</v>
      </c>
      <c r="M2014" s="2" t="s">
        <v>5154</v>
      </c>
      <c r="N2014" s="2"/>
      <c r="O2014" s="2"/>
      <c r="P2014" s="2"/>
    </row>
    <row r="2015" spans="1:16" ht="60">
      <c r="A2015" s="14">
        <v>3203</v>
      </c>
      <c r="B2015" s="2" t="s">
        <v>6324</v>
      </c>
      <c r="C2015" s="1" t="s">
        <v>6325</v>
      </c>
      <c r="D2015" s="3" t="s">
        <v>620</v>
      </c>
      <c r="E2015" s="4">
        <v>41697</v>
      </c>
      <c r="F2015" s="3" t="s">
        <v>15</v>
      </c>
      <c r="G2015" s="4">
        <v>41697</v>
      </c>
      <c r="H2015" s="3" t="s">
        <v>42</v>
      </c>
      <c r="I2015" s="2" t="s">
        <v>13</v>
      </c>
      <c r="J2015" s="2" t="s">
        <v>12</v>
      </c>
      <c r="K2015" s="2" t="s">
        <v>268</v>
      </c>
      <c r="L2015" s="19">
        <v>41697.5231712963</v>
      </c>
      <c r="M2015" s="2" t="s">
        <v>5154</v>
      </c>
      <c r="N2015" s="2"/>
      <c r="O2015" s="2"/>
      <c r="P2015" s="2"/>
    </row>
    <row r="2016" spans="1:16" ht="30">
      <c r="A2016" s="14">
        <v>3202</v>
      </c>
      <c r="B2016" s="2" t="s">
        <v>6326</v>
      </c>
      <c r="C2016" s="1" t="s">
        <v>6327</v>
      </c>
      <c r="D2016" s="3" t="s">
        <v>2448</v>
      </c>
      <c r="E2016" s="4">
        <v>41697</v>
      </c>
      <c r="F2016" s="3" t="s">
        <v>15</v>
      </c>
      <c r="G2016" s="4">
        <v>41697</v>
      </c>
      <c r="H2016" s="3" t="s">
        <v>40</v>
      </c>
      <c r="I2016" s="2" t="s">
        <v>13</v>
      </c>
      <c r="J2016" s="2" t="s">
        <v>12</v>
      </c>
      <c r="K2016" s="2" t="s">
        <v>268</v>
      </c>
      <c r="L2016" s="19">
        <v>41697.500821759262</v>
      </c>
      <c r="M2016" s="2" t="s">
        <v>5151</v>
      </c>
      <c r="N2016" s="2"/>
      <c r="O2016" s="2"/>
      <c r="P2016" s="2"/>
    </row>
    <row r="2017" spans="1:16">
      <c r="A2017" s="14">
        <v>3201</v>
      </c>
      <c r="B2017" s="2" t="s">
        <v>5413</v>
      </c>
      <c r="C2017" s="1" t="s">
        <v>6328</v>
      </c>
      <c r="D2017" s="3" t="s">
        <v>3046</v>
      </c>
      <c r="E2017" s="4">
        <v>41697</v>
      </c>
      <c r="F2017" s="3" t="s">
        <v>15</v>
      </c>
      <c r="G2017" s="4">
        <v>41697</v>
      </c>
      <c r="H2017" s="3" t="s">
        <v>40</v>
      </c>
      <c r="I2017" s="2" t="s">
        <v>13</v>
      </c>
      <c r="J2017" s="2" t="s">
        <v>12</v>
      </c>
      <c r="K2017" s="2" t="s">
        <v>268</v>
      </c>
      <c r="L2017" s="19">
        <v>41697.500173611108</v>
      </c>
      <c r="M2017" s="2" t="s">
        <v>5154</v>
      </c>
      <c r="N2017" s="2"/>
      <c r="O2017" s="2"/>
      <c r="P2017" s="2"/>
    </row>
    <row r="2018" spans="1:16" ht="90">
      <c r="A2018" s="14">
        <v>3200</v>
      </c>
      <c r="B2018" s="2" t="s">
        <v>6329</v>
      </c>
      <c r="C2018" s="1" t="s">
        <v>6330</v>
      </c>
      <c r="D2018" s="3" t="s">
        <v>227</v>
      </c>
      <c r="E2018" s="4">
        <v>41696</v>
      </c>
      <c r="F2018" s="3" t="s">
        <v>15</v>
      </c>
      <c r="G2018" s="4">
        <v>41696</v>
      </c>
      <c r="H2018" s="3" t="s">
        <v>42</v>
      </c>
      <c r="I2018" s="2" t="s">
        <v>13</v>
      </c>
      <c r="J2018" s="2" t="s">
        <v>12</v>
      </c>
      <c r="K2018" s="2" t="s">
        <v>268</v>
      </c>
      <c r="L2018" s="19">
        <v>41696.737291666665</v>
      </c>
      <c r="M2018" s="2" t="s">
        <v>5154</v>
      </c>
      <c r="N2018" s="2"/>
      <c r="O2018" s="2"/>
      <c r="P2018" s="2"/>
    </row>
    <row r="2019" spans="1:16" ht="30">
      <c r="A2019" s="14">
        <v>3199</v>
      </c>
      <c r="B2019" s="2" t="s">
        <v>6331</v>
      </c>
      <c r="C2019" s="1" t="s">
        <v>6333</v>
      </c>
      <c r="D2019" s="3" t="s">
        <v>6332</v>
      </c>
      <c r="E2019" s="4">
        <v>41696</v>
      </c>
      <c r="F2019" s="3" t="s">
        <v>15</v>
      </c>
      <c r="G2019" s="4">
        <v>41696</v>
      </c>
      <c r="H2019" s="3" t="s">
        <v>16</v>
      </c>
      <c r="I2019" s="2" t="s">
        <v>13</v>
      </c>
      <c r="J2019" s="2" t="s">
        <v>12</v>
      </c>
      <c r="K2019" s="2" t="s">
        <v>268</v>
      </c>
      <c r="L2019" s="19">
        <v>41702.449849537035</v>
      </c>
      <c r="M2019" s="2" t="s">
        <v>5154</v>
      </c>
      <c r="N2019" s="2"/>
      <c r="O2019" s="2"/>
      <c r="P2019" s="2"/>
    </row>
    <row r="2020" spans="1:16">
      <c r="A2020" s="14">
        <v>3198</v>
      </c>
      <c r="B2020" s="2" t="s">
        <v>6334</v>
      </c>
      <c r="C2020" s="1" t="s">
        <v>6335</v>
      </c>
      <c r="D2020" s="3" t="s">
        <v>5349</v>
      </c>
      <c r="E2020" s="4">
        <v>41696</v>
      </c>
      <c r="F2020" s="3" t="s">
        <v>15</v>
      </c>
      <c r="G2020" s="4">
        <v>41696</v>
      </c>
      <c r="H2020" s="3" t="s">
        <v>40</v>
      </c>
      <c r="I2020" s="2" t="s">
        <v>13</v>
      </c>
      <c r="J2020" s="2" t="s">
        <v>12</v>
      </c>
      <c r="K2020" s="2" t="s">
        <v>268</v>
      </c>
      <c r="L2020" s="19">
        <v>41696.626168981478</v>
      </c>
      <c r="M2020" s="2" t="s">
        <v>5154</v>
      </c>
      <c r="N2020" s="2"/>
      <c r="O2020" s="2"/>
      <c r="P2020" s="2"/>
    </row>
    <row r="2021" spans="1:16" ht="45">
      <c r="A2021" s="14">
        <v>3197</v>
      </c>
      <c r="B2021" s="2" t="s">
        <v>4417</v>
      </c>
      <c r="C2021" s="1" t="s">
        <v>6336</v>
      </c>
      <c r="D2021" s="3" t="s">
        <v>316</v>
      </c>
      <c r="E2021" s="4">
        <v>41691</v>
      </c>
      <c r="F2021" s="3" t="s">
        <v>102</v>
      </c>
      <c r="G2021" s="4">
        <v>41696</v>
      </c>
      <c r="H2021" s="3" t="s">
        <v>56</v>
      </c>
      <c r="I2021" s="2" t="s">
        <v>13</v>
      </c>
      <c r="J2021" s="2" t="s">
        <v>12</v>
      </c>
      <c r="K2021" s="2" t="s">
        <v>268</v>
      </c>
      <c r="L2021" s="19">
        <v>41696.583113425928</v>
      </c>
      <c r="M2021" s="2" t="s">
        <v>5151</v>
      </c>
      <c r="N2021" s="2"/>
      <c r="O2021" s="2"/>
      <c r="P2021" s="2"/>
    </row>
    <row r="2022" spans="1:16" ht="30">
      <c r="A2022" s="14">
        <v>3196</v>
      </c>
      <c r="B2022" s="2" t="s">
        <v>6337</v>
      </c>
      <c r="C2022" s="1" t="s">
        <v>6338</v>
      </c>
      <c r="D2022" s="3" t="s">
        <v>247</v>
      </c>
      <c r="E2022" s="4">
        <v>41696</v>
      </c>
      <c r="F2022" s="3" t="s">
        <v>15</v>
      </c>
      <c r="G2022" s="4">
        <v>41697</v>
      </c>
      <c r="H2022" s="3" t="s">
        <v>40</v>
      </c>
      <c r="I2022" s="2" t="s">
        <v>13</v>
      </c>
      <c r="J2022" s="2" t="s">
        <v>12</v>
      </c>
      <c r="K2022" s="2" t="s">
        <v>268</v>
      </c>
      <c r="L2022" s="19">
        <v>41702.449733796297</v>
      </c>
      <c r="M2022" s="2" t="s">
        <v>5154</v>
      </c>
      <c r="N2022" s="2"/>
      <c r="O2022" s="2"/>
      <c r="P2022" s="2"/>
    </row>
    <row r="2023" spans="1:16" ht="30">
      <c r="A2023" s="14">
        <v>3195</v>
      </c>
      <c r="B2023" s="2" t="s">
        <v>5765</v>
      </c>
      <c r="C2023" s="1" t="s">
        <v>6339</v>
      </c>
      <c r="D2023" s="3" t="s">
        <v>247</v>
      </c>
      <c r="E2023" s="4">
        <v>41696</v>
      </c>
      <c r="F2023" s="3" t="s">
        <v>15</v>
      </c>
      <c r="G2023" s="4">
        <v>41697</v>
      </c>
      <c r="H2023" s="3" t="s">
        <v>40</v>
      </c>
      <c r="I2023" s="2" t="s">
        <v>13</v>
      </c>
      <c r="J2023" s="2" t="s">
        <v>12</v>
      </c>
      <c r="K2023" s="2" t="s">
        <v>268</v>
      </c>
      <c r="L2023" s="19">
        <v>41702.449606481481</v>
      </c>
      <c r="M2023" s="2" t="s">
        <v>5154</v>
      </c>
      <c r="N2023" s="2"/>
      <c r="O2023" s="2"/>
      <c r="P2023" s="2"/>
    </row>
    <row r="2024" spans="1:16" ht="30">
      <c r="A2024" s="14">
        <v>3194</v>
      </c>
      <c r="B2024" s="2" t="s">
        <v>5765</v>
      </c>
      <c r="C2024" s="1" t="s">
        <v>6340</v>
      </c>
      <c r="D2024" s="3" t="s">
        <v>247</v>
      </c>
      <c r="E2024" s="4">
        <v>41696</v>
      </c>
      <c r="F2024" s="3" t="s">
        <v>15</v>
      </c>
      <c r="G2024" s="4">
        <v>41697</v>
      </c>
      <c r="H2024" s="3" t="s">
        <v>40</v>
      </c>
      <c r="I2024" s="2" t="s">
        <v>13</v>
      </c>
      <c r="J2024" s="2" t="s">
        <v>12</v>
      </c>
      <c r="K2024" s="2" t="s">
        <v>268</v>
      </c>
      <c r="L2024" s="19">
        <v>41702.449363425927</v>
      </c>
      <c r="M2024" s="2" t="s">
        <v>5154</v>
      </c>
      <c r="N2024" s="2"/>
      <c r="O2024" s="2"/>
      <c r="P2024" s="2"/>
    </row>
    <row r="2025" spans="1:16">
      <c r="A2025" s="14">
        <v>3193</v>
      </c>
      <c r="B2025" s="2" t="s">
        <v>5765</v>
      </c>
      <c r="C2025" s="1" t="s">
        <v>6341</v>
      </c>
      <c r="D2025" s="3" t="s">
        <v>247</v>
      </c>
      <c r="E2025" s="4">
        <v>41696</v>
      </c>
      <c r="F2025" s="3" t="s">
        <v>15</v>
      </c>
      <c r="G2025" s="4">
        <v>41697</v>
      </c>
      <c r="H2025" s="3" t="s">
        <v>40</v>
      </c>
      <c r="I2025" s="2" t="s">
        <v>13</v>
      </c>
      <c r="J2025" s="2" t="s">
        <v>12</v>
      </c>
      <c r="K2025" s="2" t="s">
        <v>268</v>
      </c>
      <c r="L2025" s="19">
        <v>41702.449212962965</v>
      </c>
      <c r="M2025" s="2" t="s">
        <v>5154</v>
      </c>
      <c r="N2025" s="2"/>
      <c r="O2025" s="2"/>
      <c r="P2025" s="2"/>
    </row>
    <row r="2026" spans="1:16" ht="45">
      <c r="A2026" s="14">
        <v>3192</v>
      </c>
      <c r="B2026" s="2" t="s">
        <v>3656</v>
      </c>
      <c r="C2026" s="1" t="s">
        <v>5375</v>
      </c>
      <c r="D2026" s="3" t="s">
        <v>549</v>
      </c>
      <c r="E2026" s="4">
        <v>41696</v>
      </c>
      <c r="F2026" s="3" t="s">
        <v>15</v>
      </c>
      <c r="G2026" s="4">
        <v>41696</v>
      </c>
      <c r="H2026" s="3" t="s">
        <v>19</v>
      </c>
      <c r="I2026" s="2" t="s">
        <v>13</v>
      </c>
      <c r="J2026" s="2" t="s">
        <v>12</v>
      </c>
      <c r="K2026" s="2" t="s">
        <v>268</v>
      </c>
      <c r="L2026" s="19">
        <v>41702.449004629627</v>
      </c>
      <c r="M2026" s="2" t="s">
        <v>5154</v>
      </c>
      <c r="N2026" s="2"/>
      <c r="O2026" s="2"/>
      <c r="P2026" s="2"/>
    </row>
    <row r="2027" spans="1:16" ht="45">
      <c r="A2027" s="14">
        <v>3191</v>
      </c>
      <c r="B2027" s="2" t="s">
        <v>4198</v>
      </c>
      <c r="C2027" s="1" t="s">
        <v>5483</v>
      </c>
      <c r="D2027" s="3" t="s">
        <v>411</v>
      </c>
      <c r="E2027" s="4">
        <v>41696</v>
      </c>
      <c r="F2027" s="3" t="s">
        <v>15</v>
      </c>
      <c r="G2027" s="4">
        <v>41696</v>
      </c>
      <c r="H2027" s="3" t="s">
        <v>16</v>
      </c>
      <c r="I2027" s="2" t="s">
        <v>13</v>
      </c>
      <c r="J2027" s="2" t="s">
        <v>12</v>
      </c>
      <c r="K2027" s="2" t="s">
        <v>268</v>
      </c>
      <c r="L2027" s="19">
        <v>41696.562569444446</v>
      </c>
      <c r="M2027" s="2" t="s">
        <v>5154</v>
      </c>
      <c r="N2027" s="2"/>
      <c r="O2027" s="2"/>
      <c r="P2027" s="2"/>
    </row>
    <row r="2028" spans="1:16" ht="45">
      <c r="A2028" s="14">
        <v>3190</v>
      </c>
      <c r="B2028" s="2" t="s">
        <v>4724</v>
      </c>
      <c r="C2028" s="1" t="s">
        <v>6342</v>
      </c>
      <c r="D2028" s="3" t="s">
        <v>5096</v>
      </c>
      <c r="E2028" s="4">
        <v>41696</v>
      </c>
      <c r="F2028" s="3" t="s">
        <v>15</v>
      </c>
      <c r="G2028" s="4">
        <v>41696</v>
      </c>
      <c r="H2028" s="3" t="s">
        <v>16</v>
      </c>
      <c r="I2028" s="2" t="s">
        <v>13</v>
      </c>
      <c r="J2028" s="2" t="s">
        <v>12</v>
      </c>
      <c r="K2028" s="2" t="s">
        <v>268</v>
      </c>
      <c r="L2028" s="19">
        <v>41696.561076388891</v>
      </c>
      <c r="M2028" s="2" t="s">
        <v>5151</v>
      </c>
      <c r="N2028" s="2"/>
      <c r="O2028" s="2"/>
      <c r="P2028" s="2"/>
    </row>
    <row r="2029" spans="1:16" ht="75">
      <c r="A2029" s="14">
        <v>3189</v>
      </c>
      <c r="B2029" s="2" t="s">
        <v>6343</v>
      </c>
      <c r="C2029" s="1" t="s">
        <v>6345</v>
      </c>
      <c r="D2029" s="3" t="s">
        <v>6344</v>
      </c>
      <c r="E2029" s="4">
        <v>41696</v>
      </c>
      <c r="F2029" s="3" t="s">
        <v>15</v>
      </c>
      <c r="G2029" s="4">
        <v>41696</v>
      </c>
      <c r="H2029" s="3" t="s">
        <v>42</v>
      </c>
      <c r="I2029" s="2" t="s">
        <v>13</v>
      </c>
      <c r="J2029" s="2" t="s">
        <v>12</v>
      </c>
      <c r="K2029" s="2" t="s">
        <v>268</v>
      </c>
      <c r="L2029" s="19">
        <v>41696.557349537034</v>
      </c>
      <c r="M2029" s="2" t="s">
        <v>5154</v>
      </c>
      <c r="N2029" s="2"/>
      <c r="O2029" s="2"/>
      <c r="P2029" s="2"/>
    </row>
    <row r="2030" spans="1:16" ht="45">
      <c r="A2030" s="14">
        <v>3188</v>
      </c>
      <c r="B2030" s="2" t="s">
        <v>6287</v>
      </c>
      <c r="C2030" s="1" t="s">
        <v>6346</v>
      </c>
      <c r="D2030" s="3" t="s">
        <v>2701</v>
      </c>
      <c r="E2030" s="4">
        <v>41696</v>
      </c>
      <c r="F2030" s="3" t="s">
        <v>15</v>
      </c>
      <c r="G2030" s="4">
        <v>41696</v>
      </c>
      <c r="H2030" s="3" t="s">
        <v>40</v>
      </c>
      <c r="I2030" s="2" t="s">
        <v>13</v>
      </c>
      <c r="J2030" s="2" t="s">
        <v>12</v>
      </c>
      <c r="K2030" s="2" t="s">
        <v>268</v>
      </c>
      <c r="L2030" s="19">
        <v>41696.555254629631</v>
      </c>
      <c r="M2030" s="2" t="s">
        <v>5151</v>
      </c>
      <c r="N2030" s="2"/>
      <c r="O2030" s="2"/>
      <c r="P2030" s="2"/>
    </row>
    <row r="2031" spans="1:16" ht="60">
      <c r="A2031" s="14">
        <v>3187</v>
      </c>
      <c r="B2031" s="2" t="s">
        <v>6347</v>
      </c>
      <c r="C2031" s="1" t="s">
        <v>6348</v>
      </c>
      <c r="D2031" s="3" t="s">
        <v>1229</v>
      </c>
      <c r="E2031" s="4">
        <v>41696</v>
      </c>
      <c r="F2031" s="3" t="s">
        <v>15</v>
      </c>
      <c r="G2031" s="4">
        <v>41696</v>
      </c>
      <c r="H2031" s="3" t="s">
        <v>45</v>
      </c>
      <c r="I2031" s="2" t="s">
        <v>13</v>
      </c>
      <c r="J2031" s="2" t="s">
        <v>12</v>
      </c>
      <c r="K2031" s="2" t="s">
        <v>268</v>
      </c>
      <c r="L2031" s="19">
        <v>41702.448923611111</v>
      </c>
      <c r="M2031" s="2" t="s">
        <v>5154</v>
      </c>
      <c r="N2031" s="2"/>
      <c r="O2031" s="2"/>
      <c r="P2031" s="2"/>
    </row>
    <row r="2032" spans="1:16" ht="45">
      <c r="A2032" s="14">
        <v>3186</v>
      </c>
      <c r="B2032" s="2" t="s">
        <v>6349</v>
      </c>
      <c r="C2032" s="1" t="s">
        <v>6350</v>
      </c>
      <c r="D2032" s="3" t="s">
        <v>192</v>
      </c>
      <c r="E2032" s="4">
        <v>41695</v>
      </c>
      <c r="F2032" s="3" t="s">
        <v>15</v>
      </c>
      <c r="G2032" s="4">
        <v>41695</v>
      </c>
      <c r="H2032" s="3" t="s">
        <v>69</v>
      </c>
      <c r="I2032" s="2" t="s">
        <v>13</v>
      </c>
      <c r="J2032" s="2" t="s">
        <v>12</v>
      </c>
      <c r="K2032" s="2" t="s">
        <v>268</v>
      </c>
      <c r="L2032" s="19">
        <v>41702.448773148149</v>
      </c>
      <c r="M2032" s="2" t="s">
        <v>5154</v>
      </c>
      <c r="N2032" s="2"/>
      <c r="O2032" s="2"/>
      <c r="P2032" s="2"/>
    </row>
    <row r="2033" spans="1:16" ht="30">
      <c r="A2033" s="14">
        <v>3185</v>
      </c>
      <c r="B2033" s="2" t="s">
        <v>6351</v>
      </c>
      <c r="C2033" s="1" t="s">
        <v>6352</v>
      </c>
      <c r="D2033" s="3" t="s">
        <v>149</v>
      </c>
      <c r="E2033" s="4">
        <v>41695</v>
      </c>
      <c r="F2033" s="3" t="s">
        <v>15</v>
      </c>
      <c r="G2033" s="4">
        <v>41695</v>
      </c>
      <c r="H2033" s="3" t="s">
        <v>50</v>
      </c>
      <c r="I2033" s="2" t="s">
        <v>13</v>
      </c>
      <c r="J2033" s="2" t="s">
        <v>12</v>
      </c>
      <c r="K2033" s="2" t="s">
        <v>268</v>
      </c>
      <c r="L2033" s="19">
        <v>41702.448553240742</v>
      </c>
      <c r="M2033" s="2" t="s">
        <v>5151</v>
      </c>
      <c r="N2033" s="2"/>
      <c r="O2033" s="2"/>
      <c r="P2033" s="2"/>
    </row>
    <row r="2034" spans="1:16" ht="45">
      <c r="A2034" s="14">
        <v>3184</v>
      </c>
      <c r="B2034" s="2" t="s">
        <v>6353</v>
      </c>
      <c r="C2034" s="1" t="s">
        <v>6355</v>
      </c>
      <c r="D2034" s="3" t="s">
        <v>6354</v>
      </c>
      <c r="E2034" s="4">
        <v>41695</v>
      </c>
      <c r="F2034" s="3" t="s">
        <v>15</v>
      </c>
      <c r="G2034" s="4">
        <v>41695</v>
      </c>
      <c r="H2034" s="3" t="s">
        <v>19</v>
      </c>
      <c r="I2034" s="2" t="s">
        <v>13</v>
      </c>
      <c r="J2034" s="2" t="s">
        <v>12</v>
      </c>
      <c r="K2034" s="2" t="s">
        <v>268</v>
      </c>
      <c r="L2034" s="19">
        <v>41702.448657407411</v>
      </c>
      <c r="M2034" s="2" t="s">
        <v>5154</v>
      </c>
      <c r="N2034" s="2"/>
      <c r="O2034" s="2"/>
      <c r="P2034" s="2"/>
    </row>
    <row r="2035" spans="1:16" ht="45">
      <c r="A2035" s="14">
        <v>3183</v>
      </c>
      <c r="B2035" s="2" t="s">
        <v>1699</v>
      </c>
      <c r="C2035" s="1" t="s">
        <v>6356</v>
      </c>
      <c r="D2035" s="3" t="s">
        <v>1229</v>
      </c>
      <c r="E2035" s="4">
        <v>41695</v>
      </c>
      <c r="F2035" s="3" t="s">
        <v>15</v>
      </c>
      <c r="G2035" s="4">
        <v>41695</v>
      </c>
      <c r="H2035" s="3" t="s">
        <v>19</v>
      </c>
      <c r="I2035" s="2" t="s">
        <v>13</v>
      </c>
      <c r="J2035" s="2" t="s">
        <v>12</v>
      </c>
      <c r="K2035" s="2" t="s">
        <v>268</v>
      </c>
      <c r="L2035" s="19">
        <v>41702.448310185187</v>
      </c>
      <c r="M2035" s="2" t="s">
        <v>5154</v>
      </c>
      <c r="N2035" s="2"/>
      <c r="O2035" s="2"/>
      <c r="P2035" s="2"/>
    </row>
    <row r="2036" spans="1:16" ht="45">
      <c r="A2036" s="14">
        <v>3182</v>
      </c>
      <c r="B2036" s="2" t="s">
        <v>1699</v>
      </c>
      <c r="C2036" s="1" t="s">
        <v>6357</v>
      </c>
      <c r="D2036" s="3" t="s">
        <v>1229</v>
      </c>
      <c r="E2036" s="4">
        <v>41695</v>
      </c>
      <c r="F2036" s="3" t="s">
        <v>15</v>
      </c>
      <c r="G2036" s="4">
        <v>41695</v>
      </c>
      <c r="H2036" s="3" t="s">
        <v>19</v>
      </c>
      <c r="I2036" s="2" t="s">
        <v>13</v>
      </c>
      <c r="J2036" s="2" t="s">
        <v>12</v>
      </c>
      <c r="K2036" s="2" t="s">
        <v>268</v>
      </c>
      <c r="L2036" s="19">
        <v>41702.447962962964</v>
      </c>
      <c r="M2036" s="2" t="s">
        <v>5154</v>
      </c>
      <c r="N2036" s="2"/>
      <c r="O2036" s="2"/>
      <c r="P2036" s="2"/>
    </row>
    <row r="2037" spans="1:16" ht="45">
      <c r="A2037" s="14">
        <v>3181</v>
      </c>
      <c r="B2037" s="2" t="s">
        <v>6358</v>
      </c>
      <c r="C2037" s="1" t="s">
        <v>6359</v>
      </c>
      <c r="D2037" s="3" t="s">
        <v>1408</v>
      </c>
      <c r="E2037" s="4">
        <v>41695</v>
      </c>
      <c r="F2037" s="3" t="s">
        <v>15</v>
      </c>
      <c r="G2037" s="4">
        <v>41695</v>
      </c>
      <c r="H2037" s="3" t="s">
        <v>16</v>
      </c>
      <c r="I2037" s="2" t="s">
        <v>13</v>
      </c>
      <c r="J2037" s="2" t="s">
        <v>12</v>
      </c>
      <c r="K2037" s="2" t="s">
        <v>268</v>
      </c>
      <c r="L2037" s="19">
        <v>41695.779918981483</v>
      </c>
      <c r="M2037" s="2" t="s">
        <v>5151</v>
      </c>
      <c r="N2037" s="2"/>
      <c r="O2037" s="2"/>
      <c r="P2037" s="2"/>
    </row>
    <row r="2038" spans="1:16">
      <c r="A2038" s="14">
        <v>3180</v>
      </c>
      <c r="B2038" s="2" t="s">
        <v>6360</v>
      </c>
      <c r="C2038" s="1" t="s">
        <v>6361</v>
      </c>
      <c r="D2038" s="3" t="s">
        <v>84</v>
      </c>
      <c r="E2038" s="4">
        <v>41695</v>
      </c>
      <c r="F2038" s="3" t="s">
        <v>15</v>
      </c>
      <c r="G2038" s="4">
        <v>41695</v>
      </c>
      <c r="H2038" s="3" t="s">
        <v>40</v>
      </c>
      <c r="I2038" s="2" t="s">
        <v>13</v>
      </c>
      <c r="J2038" s="2" t="s">
        <v>12</v>
      </c>
      <c r="K2038" s="2" t="s">
        <v>268</v>
      </c>
      <c r="L2038" s="19">
        <v>41702.448460648149</v>
      </c>
      <c r="M2038" s="2" t="s">
        <v>5154</v>
      </c>
      <c r="N2038" s="2"/>
      <c r="O2038" s="2"/>
      <c r="P2038" s="2"/>
    </row>
    <row r="2039" spans="1:16" ht="60">
      <c r="A2039" s="14">
        <v>3179</v>
      </c>
      <c r="B2039" s="2" t="s">
        <v>6362</v>
      </c>
      <c r="C2039" s="1" t="s">
        <v>6363</v>
      </c>
      <c r="D2039" s="3" t="s">
        <v>291</v>
      </c>
      <c r="E2039" s="4">
        <v>41695</v>
      </c>
      <c r="F2039" s="3" t="s">
        <v>15</v>
      </c>
      <c r="G2039" s="4">
        <v>41695</v>
      </c>
      <c r="H2039" s="3" t="s">
        <v>29</v>
      </c>
      <c r="I2039" s="2" t="s">
        <v>13</v>
      </c>
      <c r="J2039" s="2" t="s">
        <v>12</v>
      </c>
      <c r="K2039" s="2" t="s">
        <v>268</v>
      </c>
      <c r="L2039" s="19">
        <v>41702.447847222225</v>
      </c>
      <c r="M2039" s="2" t="s">
        <v>5154</v>
      </c>
      <c r="N2039" s="2"/>
      <c r="O2039" s="2"/>
      <c r="P2039" s="2"/>
    </row>
    <row r="2040" spans="1:16" ht="45">
      <c r="A2040" s="14">
        <v>3178</v>
      </c>
      <c r="B2040" s="2" t="s">
        <v>6364</v>
      </c>
      <c r="C2040" s="1" t="s">
        <v>6365</v>
      </c>
      <c r="D2040" s="3" t="s">
        <v>18</v>
      </c>
      <c r="E2040" s="4">
        <v>41695</v>
      </c>
      <c r="F2040" s="3" t="s">
        <v>15</v>
      </c>
      <c r="G2040" s="4">
        <v>41697</v>
      </c>
      <c r="H2040" s="3" t="s">
        <v>56</v>
      </c>
      <c r="I2040" s="2" t="s">
        <v>13</v>
      </c>
      <c r="J2040" s="2" t="s">
        <v>12</v>
      </c>
      <c r="K2040" s="2" t="s">
        <v>268</v>
      </c>
      <c r="L2040" s="19">
        <v>41702.447696759256</v>
      </c>
      <c r="M2040" s="2" t="s">
        <v>5154</v>
      </c>
      <c r="N2040" s="2"/>
      <c r="O2040" s="2"/>
      <c r="P2040" s="2"/>
    </row>
    <row r="2041" spans="1:16">
      <c r="A2041" s="14">
        <v>3177</v>
      </c>
      <c r="B2041" s="2" t="s">
        <v>187</v>
      </c>
      <c r="C2041" s="1" t="s">
        <v>6366</v>
      </c>
      <c r="D2041" s="3" t="s">
        <v>98</v>
      </c>
      <c r="E2041" s="4">
        <v>41695</v>
      </c>
      <c r="F2041" s="3" t="s">
        <v>15</v>
      </c>
      <c r="G2041" s="4">
        <v>41695</v>
      </c>
      <c r="H2041" s="3" t="s">
        <v>40</v>
      </c>
      <c r="I2041" s="2" t="s">
        <v>13</v>
      </c>
      <c r="J2041" s="2" t="s">
        <v>12</v>
      </c>
      <c r="K2041" s="2" t="s">
        <v>268</v>
      </c>
      <c r="L2041" s="19">
        <v>41695.505439814813</v>
      </c>
      <c r="M2041" s="2" t="s">
        <v>5154</v>
      </c>
      <c r="N2041" s="2"/>
      <c r="O2041" s="2"/>
      <c r="P2041" s="2"/>
    </row>
    <row r="2042" spans="1:16">
      <c r="A2042" s="14">
        <v>3176</v>
      </c>
      <c r="B2042" s="2" t="s">
        <v>6367</v>
      </c>
      <c r="C2042" s="1" t="s">
        <v>6369</v>
      </c>
      <c r="D2042" s="3" t="s">
        <v>6368</v>
      </c>
      <c r="E2042" s="4">
        <v>41694</v>
      </c>
      <c r="F2042" s="3" t="s">
        <v>15</v>
      </c>
      <c r="G2042" s="4">
        <v>41694</v>
      </c>
      <c r="H2042" s="3" t="s">
        <v>40</v>
      </c>
      <c r="I2042" s="2" t="s">
        <v>13</v>
      </c>
      <c r="J2042" s="2" t="s">
        <v>12</v>
      </c>
      <c r="K2042" s="2" t="s">
        <v>268</v>
      </c>
      <c r="L2042" s="19">
        <v>41694.775324074071</v>
      </c>
      <c r="M2042" s="2" t="s">
        <v>5151</v>
      </c>
      <c r="N2042" s="2"/>
      <c r="O2042" s="2"/>
      <c r="P2042" s="2"/>
    </row>
    <row r="2043" spans="1:16" ht="90">
      <c r="A2043" s="14">
        <v>3175</v>
      </c>
      <c r="B2043" s="2" t="s">
        <v>6370</v>
      </c>
      <c r="C2043" s="1" t="s">
        <v>6371</v>
      </c>
      <c r="D2043" s="3" t="s">
        <v>2568</v>
      </c>
      <c r="E2043" s="4">
        <v>41694</v>
      </c>
      <c r="F2043" s="3" t="s">
        <v>15</v>
      </c>
      <c r="G2043" s="4">
        <v>41695</v>
      </c>
      <c r="H2043" s="3" t="s">
        <v>45</v>
      </c>
      <c r="I2043" s="2" t="s">
        <v>13</v>
      </c>
      <c r="J2043" s="2" t="s">
        <v>12</v>
      </c>
      <c r="K2043" s="2" t="s">
        <v>268</v>
      </c>
      <c r="L2043" s="19">
        <v>41695.761967592596</v>
      </c>
      <c r="M2043" s="2" t="s">
        <v>5151</v>
      </c>
      <c r="N2043" s="2"/>
      <c r="O2043" s="2"/>
      <c r="P2043" s="2"/>
    </row>
    <row r="2044" spans="1:16" ht="30">
      <c r="A2044" s="14">
        <v>3174</v>
      </c>
      <c r="B2044" s="2" t="s">
        <v>2299</v>
      </c>
      <c r="C2044" s="1" t="s">
        <v>6372</v>
      </c>
      <c r="D2044" s="3" t="s">
        <v>430</v>
      </c>
      <c r="E2044" s="4">
        <v>41694</v>
      </c>
      <c r="F2044" s="3" t="s">
        <v>15</v>
      </c>
      <c r="G2044" s="4">
        <v>41694</v>
      </c>
      <c r="H2044" s="3" t="s">
        <v>16</v>
      </c>
      <c r="I2044" s="2" t="s">
        <v>13</v>
      </c>
      <c r="J2044" s="2" t="s">
        <v>12</v>
      </c>
      <c r="K2044" s="2" t="s">
        <v>268</v>
      </c>
      <c r="L2044" s="19">
        <v>41694.751712962963</v>
      </c>
      <c r="M2044" s="2" t="s">
        <v>5154</v>
      </c>
      <c r="N2044" s="2"/>
      <c r="O2044" s="2"/>
      <c r="P2044" s="2"/>
    </row>
    <row r="2045" spans="1:16" ht="60">
      <c r="A2045" s="14">
        <v>3173</v>
      </c>
      <c r="B2045" s="2" t="s">
        <v>6326</v>
      </c>
      <c r="C2045" s="1" t="s">
        <v>6373</v>
      </c>
      <c r="D2045" s="3" t="s">
        <v>393</v>
      </c>
      <c r="E2045" s="4">
        <v>41694</v>
      </c>
      <c r="F2045" s="3" t="s">
        <v>15</v>
      </c>
      <c r="G2045" s="4">
        <v>41694</v>
      </c>
      <c r="H2045" s="3" t="s">
        <v>16</v>
      </c>
      <c r="I2045" s="2" t="s">
        <v>13</v>
      </c>
      <c r="J2045" s="2" t="s">
        <v>12</v>
      </c>
      <c r="K2045" s="2" t="s">
        <v>268</v>
      </c>
      <c r="L2045" s="19">
        <v>41694.596701388888</v>
      </c>
      <c r="M2045" s="2" t="s">
        <v>5151</v>
      </c>
      <c r="N2045" s="2"/>
      <c r="O2045" s="2"/>
      <c r="P2045" s="2"/>
    </row>
    <row r="2046" spans="1:16" ht="30">
      <c r="A2046" s="14">
        <v>3172</v>
      </c>
      <c r="B2046" s="2" t="s">
        <v>6374</v>
      </c>
      <c r="C2046" s="1" t="s">
        <v>6375</v>
      </c>
      <c r="D2046" s="3" t="s">
        <v>149</v>
      </c>
      <c r="E2046" s="4">
        <v>41694</v>
      </c>
      <c r="F2046" s="3" t="s">
        <v>15</v>
      </c>
      <c r="G2046" s="4">
        <v>41694</v>
      </c>
      <c r="H2046" s="3" t="s">
        <v>42</v>
      </c>
      <c r="I2046" s="2" t="s">
        <v>13</v>
      </c>
      <c r="J2046" s="2" t="s">
        <v>12</v>
      </c>
      <c r="K2046" s="2" t="s">
        <v>268</v>
      </c>
      <c r="L2046" s="19">
        <v>41694.534247685187</v>
      </c>
      <c r="M2046" s="2" t="s">
        <v>5151</v>
      </c>
      <c r="N2046" s="2"/>
      <c r="O2046" s="2"/>
      <c r="P2046" s="2"/>
    </row>
    <row r="2047" spans="1:16" ht="30">
      <c r="A2047" s="14">
        <v>3171</v>
      </c>
      <c r="B2047" s="2" t="s">
        <v>6376</v>
      </c>
      <c r="C2047" s="1" t="s">
        <v>6377</v>
      </c>
      <c r="D2047" s="3" t="s">
        <v>227</v>
      </c>
      <c r="E2047" s="4">
        <v>41694</v>
      </c>
      <c r="F2047" s="3" t="s">
        <v>15</v>
      </c>
      <c r="G2047" s="4">
        <v>41694</v>
      </c>
      <c r="H2047" s="3" t="s">
        <v>42</v>
      </c>
      <c r="I2047" s="2" t="s">
        <v>13</v>
      </c>
      <c r="J2047" s="2" t="s">
        <v>12</v>
      </c>
      <c r="K2047" s="2" t="s">
        <v>268</v>
      </c>
      <c r="L2047" s="19">
        <v>41694.518182870372</v>
      </c>
      <c r="M2047" s="2" t="s">
        <v>5154</v>
      </c>
      <c r="N2047" s="2"/>
      <c r="O2047" s="2"/>
      <c r="P2047" s="2"/>
    </row>
    <row r="2048" spans="1:16" ht="45">
      <c r="A2048" s="14">
        <v>3170</v>
      </c>
      <c r="B2048" s="2" t="s">
        <v>6378</v>
      </c>
      <c r="C2048" s="1" t="s">
        <v>6379</v>
      </c>
      <c r="D2048" s="3" t="s">
        <v>625</v>
      </c>
      <c r="E2048" s="4">
        <v>41691</v>
      </c>
      <c r="F2048" s="3" t="s">
        <v>15</v>
      </c>
      <c r="G2048" s="4">
        <v>41694</v>
      </c>
      <c r="H2048" s="3" t="s">
        <v>16</v>
      </c>
      <c r="I2048" s="2" t="s">
        <v>13</v>
      </c>
      <c r="J2048" s="2" t="s">
        <v>12</v>
      </c>
      <c r="K2048" s="2" t="s">
        <v>268</v>
      </c>
      <c r="L2048" s="19">
        <v>41694.502997685187</v>
      </c>
      <c r="M2048" s="2" t="s">
        <v>5154</v>
      </c>
      <c r="N2048" s="2"/>
      <c r="O2048" s="2"/>
      <c r="P2048" s="2"/>
    </row>
    <row r="2049" spans="1:16" ht="45">
      <c r="A2049" s="14">
        <v>3169</v>
      </c>
      <c r="B2049" s="2" t="s">
        <v>6287</v>
      </c>
      <c r="C2049" s="1" t="s">
        <v>6380</v>
      </c>
      <c r="D2049" s="3" t="s">
        <v>2701</v>
      </c>
      <c r="E2049" s="4">
        <v>41694</v>
      </c>
      <c r="F2049" s="3" t="s">
        <v>15</v>
      </c>
      <c r="G2049" s="4">
        <v>41694</v>
      </c>
      <c r="H2049" s="3" t="s">
        <v>40</v>
      </c>
      <c r="I2049" s="2" t="s">
        <v>13</v>
      </c>
      <c r="J2049" s="2" t="s">
        <v>12</v>
      </c>
      <c r="K2049" s="2" t="s">
        <v>268</v>
      </c>
      <c r="L2049" s="19">
        <v>41694.481469907405</v>
      </c>
      <c r="M2049" s="2" t="s">
        <v>5151</v>
      </c>
      <c r="N2049" s="2"/>
      <c r="O2049" s="2"/>
      <c r="P2049" s="2"/>
    </row>
    <row r="2050" spans="1:16" ht="45">
      <c r="A2050" s="14">
        <v>3168</v>
      </c>
      <c r="B2050" s="2" t="s">
        <v>4198</v>
      </c>
      <c r="C2050" s="1" t="s">
        <v>6381</v>
      </c>
      <c r="D2050" s="3" t="s">
        <v>411</v>
      </c>
      <c r="E2050" s="4">
        <v>41694</v>
      </c>
      <c r="F2050" s="3" t="s">
        <v>15</v>
      </c>
      <c r="G2050" s="4">
        <v>41694</v>
      </c>
      <c r="H2050" s="3" t="s">
        <v>16</v>
      </c>
      <c r="I2050" s="2" t="s">
        <v>13</v>
      </c>
      <c r="J2050" s="2" t="s">
        <v>12</v>
      </c>
      <c r="K2050" s="2" t="s">
        <v>268</v>
      </c>
      <c r="L2050" s="19">
        <v>41694.458483796298</v>
      </c>
      <c r="M2050" s="2" t="s">
        <v>5154</v>
      </c>
      <c r="N2050" s="2"/>
      <c r="O2050" s="2"/>
      <c r="P2050" s="2"/>
    </row>
    <row r="2051" spans="1:16" ht="45">
      <c r="A2051" s="14">
        <v>3167</v>
      </c>
      <c r="B2051" s="2" t="s">
        <v>5144</v>
      </c>
      <c r="C2051" s="1" t="s">
        <v>6382</v>
      </c>
      <c r="D2051" s="3" t="s">
        <v>2701</v>
      </c>
      <c r="E2051" s="4">
        <v>41694</v>
      </c>
      <c r="F2051" s="3" t="s">
        <v>15</v>
      </c>
      <c r="G2051" s="4">
        <v>41694</v>
      </c>
      <c r="H2051" s="3" t="s">
        <v>40</v>
      </c>
      <c r="I2051" s="2" t="s">
        <v>13</v>
      </c>
      <c r="J2051" s="2" t="s">
        <v>12</v>
      </c>
      <c r="K2051" s="2" t="s">
        <v>268</v>
      </c>
      <c r="L2051" s="19">
        <v>41694.453182870369</v>
      </c>
      <c r="M2051" s="2" t="s">
        <v>5151</v>
      </c>
      <c r="N2051" s="2"/>
      <c r="O2051" s="2"/>
      <c r="P2051" s="2"/>
    </row>
    <row r="2052" spans="1:16" ht="60">
      <c r="A2052" s="14">
        <v>3166</v>
      </c>
      <c r="B2052" s="2" t="s">
        <v>6383</v>
      </c>
      <c r="C2052" s="1" t="s">
        <v>6384</v>
      </c>
      <c r="D2052" s="3" t="s">
        <v>2031</v>
      </c>
      <c r="E2052" s="4">
        <v>41694</v>
      </c>
      <c r="F2052" s="3" t="s">
        <v>15</v>
      </c>
      <c r="G2052" s="4">
        <v>41694</v>
      </c>
      <c r="H2052" s="3" t="s">
        <v>42</v>
      </c>
      <c r="I2052" s="2" t="s">
        <v>13</v>
      </c>
      <c r="J2052" s="2" t="s">
        <v>12</v>
      </c>
      <c r="K2052" s="2" t="s">
        <v>268</v>
      </c>
      <c r="L2052" s="19">
        <v>41694.451886574076</v>
      </c>
      <c r="M2052" s="2" t="s">
        <v>5154</v>
      </c>
      <c r="N2052" s="2"/>
      <c r="O2052" s="2"/>
      <c r="P2052" s="2"/>
    </row>
    <row r="2053" spans="1:16" ht="75">
      <c r="A2053" s="14">
        <v>3165</v>
      </c>
      <c r="B2053" s="2" t="s">
        <v>6385</v>
      </c>
      <c r="C2053" s="1" t="s">
        <v>6386</v>
      </c>
      <c r="D2053" s="3" t="s">
        <v>4169</v>
      </c>
      <c r="E2053" s="4">
        <v>41694</v>
      </c>
      <c r="F2053" s="3" t="s">
        <v>15</v>
      </c>
      <c r="G2053" s="4">
        <v>41694</v>
      </c>
      <c r="H2053" s="3" t="s">
        <v>29</v>
      </c>
      <c r="I2053" s="2" t="s">
        <v>13</v>
      </c>
      <c r="J2053" s="2" t="s">
        <v>12</v>
      </c>
      <c r="K2053" s="2" t="s">
        <v>268</v>
      </c>
      <c r="L2053" s="19">
        <v>41702.447500000002</v>
      </c>
      <c r="M2053" s="2" t="s">
        <v>5154</v>
      </c>
      <c r="N2053" s="2"/>
      <c r="O2053" s="2"/>
      <c r="P2053" s="2"/>
    </row>
    <row r="2054" spans="1:16">
      <c r="A2054" s="14">
        <v>3164</v>
      </c>
      <c r="B2054" s="2" t="s">
        <v>6387</v>
      </c>
      <c r="C2054" s="1" t="s">
        <v>6388</v>
      </c>
      <c r="D2054" s="3" t="s">
        <v>107</v>
      </c>
      <c r="E2054" s="4">
        <v>41694</v>
      </c>
      <c r="F2054" s="3" t="s">
        <v>15</v>
      </c>
      <c r="G2054" s="4">
        <v>41694</v>
      </c>
      <c r="H2054" s="3" t="s">
        <v>54</v>
      </c>
      <c r="I2054" s="2" t="s">
        <v>13</v>
      </c>
      <c r="J2054" s="2" t="s">
        <v>12</v>
      </c>
      <c r="K2054" s="2" t="s">
        <v>268</v>
      </c>
      <c r="L2054" s="19">
        <v>41694.420949074076</v>
      </c>
      <c r="M2054" s="2" t="s">
        <v>5151</v>
      </c>
      <c r="N2054" s="2"/>
      <c r="O2054" s="2"/>
      <c r="P2054" s="2"/>
    </row>
    <row r="2055" spans="1:16">
      <c r="A2055" s="14">
        <v>3163</v>
      </c>
      <c r="B2055" s="2" t="s">
        <v>239</v>
      </c>
      <c r="C2055" s="1" t="s">
        <v>6389</v>
      </c>
      <c r="D2055" s="3" t="s">
        <v>107</v>
      </c>
      <c r="E2055" s="4">
        <v>41694</v>
      </c>
      <c r="F2055" s="3" t="s">
        <v>15</v>
      </c>
      <c r="G2055" s="4">
        <v>41694</v>
      </c>
      <c r="H2055" s="3" t="s">
        <v>40</v>
      </c>
      <c r="I2055" s="2" t="s">
        <v>13</v>
      </c>
      <c r="J2055" s="2" t="s">
        <v>12</v>
      </c>
      <c r="K2055" s="2" t="s">
        <v>268</v>
      </c>
      <c r="L2055" s="19">
        <v>41694.389305555553</v>
      </c>
      <c r="M2055" s="2" t="s">
        <v>5151</v>
      </c>
      <c r="N2055" s="2"/>
      <c r="O2055" s="2"/>
      <c r="P2055" s="2"/>
    </row>
    <row r="2056" spans="1:16" ht="30">
      <c r="A2056" s="14">
        <v>3162</v>
      </c>
      <c r="B2056" s="2" t="s">
        <v>6390</v>
      </c>
      <c r="C2056" s="1" t="s">
        <v>6391</v>
      </c>
      <c r="D2056" s="3" t="s">
        <v>1516</v>
      </c>
      <c r="E2056" s="4">
        <v>41691</v>
      </c>
      <c r="F2056" s="3" t="s">
        <v>15</v>
      </c>
      <c r="G2056" s="4">
        <v>41691</v>
      </c>
      <c r="H2056" s="3" t="s">
        <v>29</v>
      </c>
      <c r="I2056" s="2" t="s">
        <v>13</v>
      </c>
      <c r="J2056" s="2" t="s">
        <v>12</v>
      </c>
      <c r="K2056" s="2" t="s">
        <v>268</v>
      </c>
      <c r="L2056" s="19">
        <v>41691.380624999998</v>
      </c>
      <c r="M2056" s="2" t="s">
        <v>5154</v>
      </c>
      <c r="N2056" s="2"/>
      <c r="O2056" s="2"/>
      <c r="P2056" s="2"/>
    </row>
    <row r="2057" spans="1:16" ht="75">
      <c r="A2057" s="14">
        <v>3161</v>
      </c>
      <c r="B2057" s="2" t="s">
        <v>6392</v>
      </c>
      <c r="C2057" s="1" t="s">
        <v>6393</v>
      </c>
      <c r="D2057" s="3" t="s">
        <v>2678</v>
      </c>
      <c r="E2057" s="4">
        <v>41690</v>
      </c>
      <c r="F2057" s="3" t="s">
        <v>15</v>
      </c>
      <c r="G2057" s="4">
        <v>41690</v>
      </c>
      <c r="H2057" s="3" t="s">
        <v>45</v>
      </c>
      <c r="I2057" s="2" t="s">
        <v>13</v>
      </c>
      <c r="J2057" s="2" t="s">
        <v>12</v>
      </c>
      <c r="K2057" s="2" t="s">
        <v>268</v>
      </c>
      <c r="L2057" s="19">
        <v>41690.749780092592</v>
      </c>
      <c r="M2057" s="2" t="s">
        <v>5154</v>
      </c>
      <c r="N2057" s="2"/>
      <c r="O2057" s="2"/>
      <c r="P2057" s="2"/>
    </row>
    <row r="2058" spans="1:16" ht="45">
      <c r="A2058" s="14">
        <v>3160</v>
      </c>
      <c r="B2058" s="2" t="s">
        <v>2493</v>
      </c>
      <c r="C2058" s="1" t="s">
        <v>6394</v>
      </c>
      <c r="D2058" s="3" t="s">
        <v>26</v>
      </c>
      <c r="E2058" s="4">
        <v>41690</v>
      </c>
      <c r="F2058" s="3" t="s">
        <v>15</v>
      </c>
      <c r="G2058" s="4">
        <v>41690</v>
      </c>
      <c r="H2058" s="3" t="s">
        <v>16</v>
      </c>
      <c r="I2058" s="2" t="s">
        <v>13</v>
      </c>
      <c r="J2058" s="2" t="s">
        <v>12</v>
      </c>
      <c r="K2058" s="2" t="s">
        <v>268</v>
      </c>
      <c r="L2058" s="19">
        <v>41690.545324074075</v>
      </c>
      <c r="M2058" s="2" t="s">
        <v>5154</v>
      </c>
      <c r="N2058" s="2"/>
      <c r="O2058" s="2"/>
      <c r="P2058" s="2"/>
    </row>
    <row r="2059" spans="1:16" ht="30">
      <c r="A2059" s="14">
        <v>3159</v>
      </c>
      <c r="B2059" s="2" t="s">
        <v>6395</v>
      </c>
      <c r="C2059" s="1" t="s">
        <v>6396</v>
      </c>
      <c r="D2059" s="3" t="s">
        <v>1054</v>
      </c>
      <c r="E2059" s="4">
        <v>41690</v>
      </c>
      <c r="F2059" s="3" t="s">
        <v>15</v>
      </c>
      <c r="G2059" s="4">
        <v>41690</v>
      </c>
      <c r="H2059" s="3" t="s">
        <v>40</v>
      </c>
      <c r="I2059" s="2" t="s">
        <v>13</v>
      </c>
      <c r="J2059" s="2" t="s">
        <v>12</v>
      </c>
      <c r="K2059" s="2" t="s">
        <v>268</v>
      </c>
      <c r="L2059" s="19">
        <v>41690.467858796299</v>
      </c>
      <c r="M2059" s="2" t="s">
        <v>5154</v>
      </c>
      <c r="N2059" s="2"/>
      <c r="O2059" s="2"/>
      <c r="P2059" s="2"/>
    </row>
    <row r="2060" spans="1:16" ht="45">
      <c r="A2060" s="14">
        <v>3158</v>
      </c>
      <c r="B2060" s="2" t="s">
        <v>6397</v>
      </c>
      <c r="C2060" s="1" t="s">
        <v>6398</v>
      </c>
      <c r="D2060" s="3" t="s">
        <v>620</v>
      </c>
      <c r="E2060" s="4">
        <v>41690</v>
      </c>
      <c r="F2060" s="3" t="s">
        <v>15</v>
      </c>
      <c r="G2060" s="4">
        <v>41690</v>
      </c>
      <c r="H2060" s="3" t="s">
        <v>47</v>
      </c>
      <c r="I2060" s="2" t="s">
        <v>13</v>
      </c>
      <c r="J2060" s="2" t="s">
        <v>12</v>
      </c>
      <c r="K2060" s="2" t="s">
        <v>268</v>
      </c>
      <c r="L2060" s="19">
        <v>41690.565196759257</v>
      </c>
      <c r="M2060" s="2" t="s">
        <v>5154</v>
      </c>
      <c r="N2060" s="2"/>
      <c r="O2060" s="2"/>
      <c r="P2060" s="2"/>
    </row>
    <row r="2061" spans="1:16" ht="60">
      <c r="A2061" s="14">
        <v>3157</v>
      </c>
      <c r="B2061" s="2" t="s">
        <v>6399</v>
      </c>
      <c r="C2061" s="1" t="s">
        <v>6400</v>
      </c>
      <c r="D2061" s="3" t="s">
        <v>656</v>
      </c>
      <c r="E2061" s="4">
        <v>41690</v>
      </c>
      <c r="F2061" s="3" t="s">
        <v>15</v>
      </c>
      <c r="G2061" s="4">
        <v>41690</v>
      </c>
      <c r="H2061" s="3" t="s">
        <v>42</v>
      </c>
      <c r="I2061" s="2" t="s">
        <v>13</v>
      </c>
      <c r="J2061" s="2" t="s">
        <v>12</v>
      </c>
      <c r="K2061" s="2" t="s">
        <v>268</v>
      </c>
      <c r="L2061" s="19">
        <v>41690.461550925924</v>
      </c>
      <c r="M2061" s="2" t="s">
        <v>5151</v>
      </c>
      <c r="N2061" s="2"/>
      <c r="O2061" s="2"/>
      <c r="P2061" s="2"/>
    </row>
    <row r="2062" spans="1:16">
      <c r="A2062" s="14">
        <v>3156</v>
      </c>
      <c r="B2062" s="2" t="s">
        <v>6401</v>
      </c>
      <c r="C2062" s="1" t="s">
        <v>6402</v>
      </c>
      <c r="D2062" s="3" t="s">
        <v>586</v>
      </c>
      <c r="E2062" s="4">
        <v>41690</v>
      </c>
      <c r="F2062" s="3" t="s">
        <v>15</v>
      </c>
      <c r="G2062" s="4">
        <v>41690</v>
      </c>
      <c r="H2062" s="3" t="s">
        <v>42</v>
      </c>
      <c r="I2062" s="2" t="s">
        <v>13</v>
      </c>
      <c r="J2062" s="2" t="s">
        <v>12</v>
      </c>
      <c r="K2062" s="2" t="s">
        <v>268</v>
      </c>
      <c r="L2062" s="19">
        <v>41690.456620370373</v>
      </c>
      <c r="M2062" s="2" t="s">
        <v>5154</v>
      </c>
      <c r="N2062" s="2"/>
      <c r="O2062" s="2"/>
      <c r="P2062" s="2"/>
    </row>
    <row r="2063" spans="1:16" ht="105">
      <c r="A2063" s="14">
        <v>3155</v>
      </c>
      <c r="B2063" s="2" t="s">
        <v>6403</v>
      </c>
      <c r="C2063" s="1" t="s">
        <v>6404</v>
      </c>
      <c r="D2063" s="3" t="s">
        <v>87</v>
      </c>
      <c r="E2063" s="4">
        <v>41690</v>
      </c>
      <c r="F2063" s="3" t="s">
        <v>15</v>
      </c>
      <c r="G2063" s="4">
        <v>41690</v>
      </c>
      <c r="H2063" s="3" t="s">
        <v>40</v>
      </c>
      <c r="I2063" s="2" t="s">
        <v>13</v>
      </c>
      <c r="J2063" s="2" t="s">
        <v>12</v>
      </c>
      <c r="K2063" s="2" t="s">
        <v>268</v>
      </c>
      <c r="L2063" s="19">
        <v>41702.447384259256</v>
      </c>
      <c r="M2063" s="2" t="s">
        <v>5151</v>
      </c>
      <c r="N2063" s="2"/>
      <c r="O2063" s="2"/>
      <c r="P2063" s="2"/>
    </row>
    <row r="2064" spans="1:16" ht="45">
      <c r="A2064" s="14">
        <v>3154</v>
      </c>
      <c r="B2064" s="2" t="s">
        <v>6238</v>
      </c>
      <c r="C2064" s="1" t="s">
        <v>6405</v>
      </c>
      <c r="D2064" s="3" t="s">
        <v>104</v>
      </c>
      <c r="E2064" s="4">
        <v>41669</v>
      </c>
      <c r="F2064" s="3" t="s">
        <v>15</v>
      </c>
      <c r="G2064" s="4">
        <v>41688</v>
      </c>
      <c r="H2064" s="3" t="s">
        <v>45</v>
      </c>
      <c r="I2064" s="2" t="s">
        <v>13</v>
      </c>
      <c r="J2064" s="2" t="s">
        <v>12</v>
      </c>
      <c r="K2064" s="2" t="s">
        <v>268</v>
      </c>
      <c r="L2064" s="19">
        <v>41689.677187499998</v>
      </c>
      <c r="M2064" s="2" t="s">
        <v>5154</v>
      </c>
      <c r="N2064" s="2"/>
      <c r="O2064" s="2"/>
      <c r="P2064" s="2"/>
    </row>
    <row r="2065" spans="1:16">
      <c r="A2065" s="14">
        <v>3153</v>
      </c>
      <c r="B2065" s="2" t="s">
        <v>4397</v>
      </c>
      <c r="C2065" s="1" t="s">
        <v>6407</v>
      </c>
      <c r="D2065" s="3" t="s">
        <v>6406</v>
      </c>
      <c r="E2065" s="4">
        <v>41689</v>
      </c>
      <c r="F2065" s="3" t="s">
        <v>15</v>
      </c>
      <c r="G2065" s="4">
        <v>41689</v>
      </c>
      <c r="H2065" s="3" t="s">
        <v>40</v>
      </c>
      <c r="I2065" s="2" t="s">
        <v>13</v>
      </c>
      <c r="J2065" s="2" t="s">
        <v>12</v>
      </c>
      <c r="K2065" s="2" t="s">
        <v>268</v>
      </c>
      <c r="L2065" s="19">
        <v>41689.661226851851</v>
      </c>
      <c r="M2065" s="2" t="s">
        <v>5154</v>
      </c>
      <c r="N2065" s="2"/>
      <c r="O2065" s="2"/>
      <c r="P2065" s="2"/>
    </row>
    <row r="2066" spans="1:16" ht="45">
      <c r="A2066" s="14">
        <v>3152</v>
      </c>
      <c r="B2066" s="2" t="s">
        <v>6408</v>
      </c>
      <c r="C2066" s="1" t="s">
        <v>6409</v>
      </c>
      <c r="D2066" s="3" t="s">
        <v>173</v>
      </c>
      <c r="E2066" s="4">
        <v>41689</v>
      </c>
      <c r="F2066" s="3" t="s">
        <v>15</v>
      </c>
      <c r="G2066" s="4">
        <v>41689</v>
      </c>
      <c r="H2066" s="3" t="s">
        <v>45</v>
      </c>
      <c r="I2066" s="2" t="s">
        <v>13</v>
      </c>
      <c r="J2066" s="2" t="s">
        <v>12</v>
      </c>
      <c r="K2066" s="2" t="s">
        <v>268</v>
      </c>
      <c r="L2066" s="19">
        <v>41690.566076388888</v>
      </c>
      <c r="M2066" s="2" t="s">
        <v>5154</v>
      </c>
      <c r="N2066" s="2"/>
      <c r="O2066" s="2"/>
      <c r="P2066" s="2"/>
    </row>
    <row r="2067" spans="1:16" ht="45">
      <c r="A2067" s="14">
        <v>3151</v>
      </c>
      <c r="B2067" s="2" t="s">
        <v>6410</v>
      </c>
      <c r="C2067" s="1" t="s">
        <v>6411</v>
      </c>
      <c r="D2067" s="3" t="s">
        <v>3420</v>
      </c>
      <c r="E2067" s="4">
        <v>41689</v>
      </c>
      <c r="F2067" s="3" t="s">
        <v>15</v>
      </c>
      <c r="G2067" s="4">
        <v>41689</v>
      </c>
      <c r="H2067" s="3" t="s">
        <v>40</v>
      </c>
      <c r="I2067" s="2" t="s">
        <v>13</v>
      </c>
      <c r="J2067" s="2" t="s">
        <v>12</v>
      </c>
      <c r="K2067" s="2" t="s">
        <v>268</v>
      </c>
      <c r="L2067" s="19">
        <v>41689.561469907407</v>
      </c>
      <c r="M2067" s="2" t="s">
        <v>5154</v>
      </c>
      <c r="N2067" s="2"/>
      <c r="O2067" s="2"/>
      <c r="P2067" s="2"/>
    </row>
    <row r="2068" spans="1:16">
      <c r="A2068" s="14">
        <v>3150</v>
      </c>
      <c r="B2068" s="2" t="s">
        <v>6412</v>
      </c>
      <c r="C2068" s="1" t="s">
        <v>6413</v>
      </c>
      <c r="D2068" s="3" t="s">
        <v>700</v>
      </c>
      <c r="E2068" s="4">
        <v>41689</v>
      </c>
      <c r="F2068" s="3" t="s">
        <v>15</v>
      </c>
      <c r="G2068" s="4">
        <v>41689</v>
      </c>
      <c r="H2068" s="3" t="s">
        <v>56</v>
      </c>
      <c r="I2068" s="2" t="s">
        <v>13</v>
      </c>
      <c r="J2068" s="2" t="s">
        <v>12</v>
      </c>
      <c r="K2068" s="2" t="s">
        <v>268</v>
      </c>
      <c r="L2068" s="19">
        <v>41690.566203703704</v>
      </c>
      <c r="M2068" s="2" t="s">
        <v>5151</v>
      </c>
      <c r="N2068" s="2"/>
      <c r="O2068" s="2"/>
      <c r="P2068" s="2"/>
    </row>
    <row r="2069" spans="1:16" ht="45">
      <c r="A2069" s="14">
        <v>3149</v>
      </c>
      <c r="B2069" s="2" t="s">
        <v>6414</v>
      </c>
      <c r="C2069" s="1" t="s">
        <v>6415</v>
      </c>
      <c r="D2069" s="3" t="s">
        <v>291</v>
      </c>
      <c r="E2069" s="4">
        <v>41689</v>
      </c>
      <c r="F2069" s="3" t="s">
        <v>15</v>
      </c>
      <c r="G2069" s="4">
        <v>41689</v>
      </c>
      <c r="H2069" s="3" t="s">
        <v>19</v>
      </c>
      <c r="I2069" s="2" t="s">
        <v>13</v>
      </c>
      <c r="J2069" s="2" t="s">
        <v>12</v>
      </c>
      <c r="K2069" s="2" t="s">
        <v>268</v>
      </c>
      <c r="L2069" s="19">
        <v>41702.447268518517</v>
      </c>
      <c r="M2069" s="2" t="s">
        <v>5151</v>
      </c>
      <c r="N2069" s="2"/>
      <c r="O2069" s="2"/>
      <c r="P2069" s="2"/>
    </row>
    <row r="2070" spans="1:16" ht="60">
      <c r="A2070" s="14">
        <v>3148</v>
      </c>
      <c r="B2070" s="2" t="s">
        <v>6416</v>
      </c>
      <c r="C2070" s="1" t="s">
        <v>6417</v>
      </c>
      <c r="D2070" s="3" t="s">
        <v>332</v>
      </c>
      <c r="E2070" s="4">
        <v>41688</v>
      </c>
      <c r="F2070" s="3" t="s">
        <v>15</v>
      </c>
      <c r="G2070" s="4">
        <v>41689</v>
      </c>
      <c r="H2070" s="3" t="s">
        <v>45</v>
      </c>
      <c r="I2070" s="2" t="s">
        <v>13</v>
      </c>
      <c r="J2070" s="2" t="s">
        <v>12</v>
      </c>
      <c r="K2070" s="2" t="s">
        <v>268</v>
      </c>
      <c r="L2070" s="19">
        <v>41689.503368055557</v>
      </c>
      <c r="M2070" s="2" t="s">
        <v>5151</v>
      </c>
      <c r="N2070" s="2"/>
      <c r="O2070" s="2"/>
      <c r="P2070" s="2"/>
    </row>
    <row r="2071" spans="1:16" ht="45">
      <c r="A2071" s="14">
        <v>3147</v>
      </c>
      <c r="B2071" s="2" t="s">
        <v>6418</v>
      </c>
      <c r="C2071" s="1" t="s">
        <v>6419</v>
      </c>
      <c r="D2071" s="3" t="s">
        <v>2701</v>
      </c>
      <c r="E2071" s="4">
        <v>41689</v>
      </c>
      <c r="F2071" s="3" t="s">
        <v>15</v>
      </c>
      <c r="G2071" s="4">
        <v>41689</v>
      </c>
      <c r="H2071" s="3" t="s">
        <v>40</v>
      </c>
      <c r="I2071" s="2" t="s">
        <v>13</v>
      </c>
      <c r="J2071" s="2" t="s">
        <v>12</v>
      </c>
      <c r="K2071" s="2" t="s">
        <v>268</v>
      </c>
      <c r="L2071" s="19">
        <v>41689.498668981483</v>
      </c>
      <c r="M2071" s="2" t="s">
        <v>5154</v>
      </c>
      <c r="N2071" s="2"/>
      <c r="O2071" s="2"/>
      <c r="P2071" s="2"/>
    </row>
    <row r="2072" spans="1:16" ht="45">
      <c r="A2072" s="14">
        <v>3146</v>
      </c>
      <c r="B2072" s="2" t="s">
        <v>6420</v>
      </c>
      <c r="C2072" s="1" t="s">
        <v>6421</v>
      </c>
      <c r="D2072" s="3" t="s">
        <v>3129</v>
      </c>
      <c r="E2072" s="4">
        <v>41689</v>
      </c>
      <c r="F2072" s="3" t="s">
        <v>15</v>
      </c>
      <c r="G2072" s="4">
        <v>41696</v>
      </c>
      <c r="H2072" s="3" t="s">
        <v>56</v>
      </c>
      <c r="I2072" s="2" t="s">
        <v>13</v>
      </c>
      <c r="J2072" s="2" t="s">
        <v>12</v>
      </c>
      <c r="K2072" s="2" t="s">
        <v>268</v>
      </c>
      <c r="L2072" s="19">
        <v>41702.447094907409</v>
      </c>
      <c r="M2072" s="2" t="s">
        <v>5151</v>
      </c>
      <c r="N2072" s="2"/>
      <c r="O2072" s="2"/>
      <c r="P2072" s="2"/>
    </row>
    <row r="2073" spans="1:16" ht="45">
      <c r="A2073" s="14">
        <v>3145</v>
      </c>
      <c r="B2073" s="2" t="s">
        <v>6422</v>
      </c>
      <c r="C2073" s="1" t="s">
        <v>6423</v>
      </c>
      <c r="D2073" s="3" t="s">
        <v>625</v>
      </c>
      <c r="E2073" s="4">
        <v>41689</v>
      </c>
      <c r="F2073" s="3" t="s">
        <v>15</v>
      </c>
      <c r="G2073" s="4">
        <v>41689</v>
      </c>
      <c r="H2073" s="3" t="s">
        <v>16</v>
      </c>
      <c r="I2073" s="2" t="s">
        <v>13</v>
      </c>
      <c r="J2073" s="2" t="s">
        <v>12</v>
      </c>
      <c r="K2073" s="2" t="s">
        <v>268</v>
      </c>
      <c r="L2073" s="19">
        <v>41690.566446759258</v>
      </c>
      <c r="M2073" s="2" t="s">
        <v>5154</v>
      </c>
      <c r="N2073" s="2"/>
      <c r="O2073" s="2"/>
      <c r="P2073" s="2"/>
    </row>
    <row r="2074" spans="1:16" ht="45">
      <c r="A2074" s="14">
        <v>3144</v>
      </c>
      <c r="B2074" s="2" t="s">
        <v>6424</v>
      </c>
      <c r="C2074" s="1" t="s">
        <v>6425</v>
      </c>
      <c r="D2074" s="3" t="s">
        <v>1054</v>
      </c>
      <c r="E2074" s="4">
        <v>41689</v>
      </c>
      <c r="F2074" s="3" t="s">
        <v>15</v>
      </c>
      <c r="G2074" s="4">
        <v>41689</v>
      </c>
      <c r="H2074" s="3" t="s">
        <v>40</v>
      </c>
      <c r="I2074" s="2" t="s">
        <v>13</v>
      </c>
      <c r="J2074" s="2" t="s">
        <v>12</v>
      </c>
      <c r="K2074" s="2" t="s">
        <v>268</v>
      </c>
      <c r="L2074" s="19">
        <v>41689.39916666667</v>
      </c>
      <c r="M2074" s="2" t="s">
        <v>5154</v>
      </c>
      <c r="N2074" s="2"/>
      <c r="O2074" s="2"/>
      <c r="P2074" s="2"/>
    </row>
    <row r="2075" spans="1:16" ht="45">
      <c r="A2075" s="14">
        <v>3143</v>
      </c>
      <c r="B2075" s="2" t="s">
        <v>6426</v>
      </c>
      <c r="C2075" s="1" t="s">
        <v>6427</v>
      </c>
      <c r="D2075" s="3" t="s">
        <v>24</v>
      </c>
      <c r="E2075" s="4">
        <v>41689</v>
      </c>
      <c r="F2075" s="3" t="s">
        <v>15</v>
      </c>
      <c r="G2075" s="4">
        <v>41689</v>
      </c>
      <c r="H2075" s="3" t="s">
        <v>16</v>
      </c>
      <c r="I2075" s="2" t="s">
        <v>13</v>
      </c>
      <c r="J2075" s="2" t="s">
        <v>12</v>
      </c>
      <c r="K2075" s="2" t="s">
        <v>268</v>
      </c>
      <c r="L2075" s="19">
        <v>41689.391087962962</v>
      </c>
      <c r="M2075" s="2" t="s">
        <v>5151</v>
      </c>
      <c r="N2075" s="2"/>
      <c r="O2075" s="2"/>
      <c r="P2075" s="2"/>
    </row>
    <row r="2076" spans="1:16">
      <c r="A2076" s="14">
        <v>3142</v>
      </c>
      <c r="B2076" s="2" t="s">
        <v>6428</v>
      </c>
      <c r="C2076" s="1" t="s">
        <v>6429</v>
      </c>
      <c r="D2076" s="3" t="s">
        <v>2147</v>
      </c>
      <c r="E2076" s="4">
        <v>41688</v>
      </c>
      <c r="F2076" s="3" t="s">
        <v>15</v>
      </c>
      <c r="G2076" s="4">
        <v>41688</v>
      </c>
      <c r="H2076" s="3" t="s">
        <v>42</v>
      </c>
      <c r="I2076" s="2" t="s">
        <v>13</v>
      </c>
      <c r="J2076" s="2" t="s">
        <v>12</v>
      </c>
      <c r="K2076" s="2" t="s">
        <v>277</v>
      </c>
      <c r="L2076" s="19">
        <v>41688.768206018518</v>
      </c>
      <c r="M2076" s="2" t="s">
        <v>5154</v>
      </c>
      <c r="N2076" s="2"/>
      <c r="O2076" s="2"/>
      <c r="P2076" s="2"/>
    </row>
    <row r="2077" spans="1:16">
      <c r="A2077" s="14">
        <v>3141</v>
      </c>
      <c r="B2077" s="2" t="s">
        <v>6016</v>
      </c>
      <c r="C2077" s="1" t="s">
        <v>6430</v>
      </c>
      <c r="D2077" s="3" t="s">
        <v>285</v>
      </c>
      <c r="E2077" s="4">
        <v>41688</v>
      </c>
      <c r="F2077" s="3" t="s">
        <v>15</v>
      </c>
      <c r="G2077" s="4">
        <v>41688</v>
      </c>
      <c r="H2077" s="3" t="s">
        <v>16</v>
      </c>
      <c r="I2077" s="2" t="s">
        <v>13</v>
      </c>
      <c r="J2077" s="2" t="s">
        <v>12</v>
      </c>
      <c r="K2077" s="2" t="s">
        <v>268</v>
      </c>
      <c r="L2077" s="19">
        <v>41688.711527777778</v>
      </c>
      <c r="M2077" s="2" t="s">
        <v>5151</v>
      </c>
      <c r="N2077" s="2"/>
      <c r="O2077" s="2"/>
      <c r="P2077" s="2"/>
    </row>
    <row r="2078" spans="1:16" ht="30">
      <c r="A2078" s="14">
        <v>3140</v>
      </c>
      <c r="B2078" s="2" t="s">
        <v>4724</v>
      </c>
      <c r="C2078" s="1" t="s">
        <v>6431</v>
      </c>
      <c r="D2078" s="3" t="s">
        <v>411</v>
      </c>
      <c r="E2078" s="4">
        <v>41688</v>
      </c>
      <c r="F2078" s="3" t="s">
        <v>15</v>
      </c>
      <c r="G2078" s="4">
        <v>41688</v>
      </c>
      <c r="H2078" s="3" t="s">
        <v>16</v>
      </c>
      <c r="I2078" s="2" t="s">
        <v>13</v>
      </c>
      <c r="J2078" s="2" t="s">
        <v>12</v>
      </c>
      <c r="K2078" s="2" t="s">
        <v>268</v>
      </c>
      <c r="L2078" s="19">
        <v>41688.710266203707</v>
      </c>
      <c r="M2078" s="2" t="s">
        <v>5151</v>
      </c>
      <c r="N2078" s="2"/>
      <c r="O2078" s="2"/>
      <c r="P2078" s="2"/>
    </row>
    <row r="2079" spans="1:16" ht="45">
      <c r="A2079" s="14">
        <v>3139</v>
      </c>
      <c r="B2079" s="2" t="s">
        <v>4724</v>
      </c>
      <c r="C2079" s="1" t="s">
        <v>6432</v>
      </c>
      <c r="D2079" s="3" t="s">
        <v>430</v>
      </c>
      <c r="E2079" s="4">
        <v>41688</v>
      </c>
      <c r="F2079" s="3" t="s">
        <v>15</v>
      </c>
      <c r="G2079" s="4">
        <v>41688</v>
      </c>
      <c r="H2079" s="3" t="s">
        <v>16</v>
      </c>
      <c r="I2079" s="2" t="s">
        <v>13</v>
      </c>
      <c r="J2079" s="2" t="s">
        <v>12</v>
      </c>
      <c r="K2079" s="2" t="s">
        <v>268</v>
      </c>
      <c r="L2079" s="19">
        <v>41688.709837962961</v>
      </c>
      <c r="M2079" s="2" t="s">
        <v>5151</v>
      </c>
      <c r="N2079" s="2"/>
      <c r="O2079" s="2"/>
      <c r="P2079" s="2"/>
    </row>
    <row r="2080" spans="1:16" ht="45">
      <c r="A2080" s="14">
        <v>3138</v>
      </c>
      <c r="B2080" s="2" t="s">
        <v>4724</v>
      </c>
      <c r="C2080" s="1" t="s">
        <v>6433</v>
      </c>
      <c r="D2080" s="3" t="s">
        <v>5096</v>
      </c>
      <c r="E2080" s="4">
        <v>41688</v>
      </c>
      <c r="F2080" s="3" t="s">
        <v>15</v>
      </c>
      <c r="G2080" s="4">
        <v>41688</v>
      </c>
      <c r="H2080" s="3" t="s">
        <v>16</v>
      </c>
      <c r="I2080" s="2" t="s">
        <v>13</v>
      </c>
      <c r="J2080" s="2" t="s">
        <v>12</v>
      </c>
      <c r="K2080" s="2" t="s">
        <v>268</v>
      </c>
      <c r="L2080" s="19">
        <v>41688.709340277775</v>
      </c>
      <c r="M2080" s="2" t="s">
        <v>5151</v>
      </c>
      <c r="N2080" s="2"/>
      <c r="O2080" s="2"/>
      <c r="P2080" s="2"/>
    </row>
    <row r="2081" spans="1:16" ht="45">
      <c r="A2081" s="14">
        <v>3137</v>
      </c>
      <c r="B2081" s="2" t="s">
        <v>6434</v>
      </c>
      <c r="C2081" s="1" t="s">
        <v>6435</v>
      </c>
      <c r="D2081" s="3" t="s">
        <v>1142</v>
      </c>
      <c r="E2081" s="4">
        <v>41688</v>
      </c>
      <c r="F2081" s="3" t="s">
        <v>15</v>
      </c>
      <c r="G2081" s="4">
        <v>41690</v>
      </c>
      <c r="H2081" s="3" t="s">
        <v>56</v>
      </c>
      <c r="I2081" s="2" t="s">
        <v>13</v>
      </c>
      <c r="J2081" s="2" t="s">
        <v>12</v>
      </c>
      <c r="K2081" s="2" t="s">
        <v>268</v>
      </c>
      <c r="L2081" s="19">
        <v>41690.775555555556</v>
      </c>
      <c r="M2081" s="2" t="s">
        <v>5154</v>
      </c>
      <c r="N2081" s="2"/>
      <c r="O2081" s="2"/>
      <c r="P2081" s="2"/>
    </row>
    <row r="2082" spans="1:16">
      <c r="A2082" s="14">
        <v>3136</v>
      </c>
      <c r="B2082" s="2" t="s">
        <v>1826</v>
      </c>
      <c r="C2082" s="1" t="s">
        <v>5975</v>
      </c>
      <c r="D2082" s="3" t="s">
        <v>1130</v>
      </c>
      <c r="E2082" s="4">
        <v>41688</v>
      </c>
      <c r="F2082" s="3" t="s">
        <v>15</v>
      </c>
      <c r="G2082" s="4">
        <v>41688</v>
      </c>
      <c r="H2082" s="3" t="s">
        <v>16</v>
      </c>
      <c r="I2082" s="2" t="s">
        <v>13</v>
      </c>
      <c r="J2082" s="2" t="s">
        <v>12</v>
      </c>
      <c r="K2082" s="2" t="s">
        <v>268</v>
      </c>
      <c r="L2082" s="19">
        <v>41688.611805555556</v>
      </c>
      <c r="M2082" s="2" t="s">
        <v>5154</v>
      </c>
      <c r="N2082" s="2"/>
      <c r="O2082" s="2"/>
      <c r="P2082" s="2"/>
    </row>
    <row r="2083" spans="1:16" ht="45">
      <c r="A2083" s="14">
        <v>3135</v>
      </c>
      <c r="B2083" s="2" t="s">
        <v>5443</v>
      </c>
      <c r="C2083" s="1" t="s">
        <v>6436</v>
      </c>
      <c r="D2083" s="3" t="s">
        <v>26</v>
      </c>
      <c r="E2083" s="4">
        <v>41688</v>
      </c>
      <c r="F2083" s="3" t="s">
        <v>15</v>
      </c>
      <c r="G2083" s="4">
        <v>41688</v>
      </c>
      <c r="H2083" s="3" t="s">
        <v>16</v>
      </c>
      <c r="I2083" s="2" t="s">
        <v>13</v>
      </c>
      <c r="J2083" s="2" t="s">
        <v>12</v>
      </c>
      <c r="K2083" s="2" t="s">
        <v>268</v>
      </c>
      <c r="L2083" s="19">
        <v>41688.519745370373</v>
      </c>
      <c r="M2083" s="2" t="s">
        <v>5151</v>
      </c>
      <c r="N2083" s="2"/>
      <c r="O2083" s="2"/>
      <c r="P2083" s="2"/>
    </row>
    <row r="2084" spans="1:16" ht="45">
      <c r="A2084" s="14">
        <v>3134</v>
      </c>
      <c r="B2084" s="2" t="s">
        <v>6418</v>
      </c>
      <c r="C2084" s="1" t="s">
        <v>6437</v>
      </c>
      <c r="D2084" s="3" t="s">
        <v>2701</v>
      </c>
      <c r="E2084" s="4">
        <v>41688</v>
      </c>
      <c r="F2084" s="3" t="s">
        <v>15</v>
      </c>
      <c r="G2084" s="4">
        <v>41688</v>
      </c>
      <c r="H2084" s="3" t="s">
        <v>40</v>
      </c>
      <c r="I2084" s="2" t="s">
        <v>13</v>
      </c>
      <c r="J2084" s="2" t="s">
        <v>12</v>
      </c>
      <c r="K2084" s="2" t="s">
        <v>268</v>
      </c>
      <c r="L2084" s="19">
        <v>41688.517893518518</v>
      </c>
      <c r="M2084" s="2" t="s">
        <v>5151</v>
      </c>
      <c r="N2084" s="2"/>
      <c r="O2084" s="2"/>
      <c r="P2084" s="2"/>
    </row>
    <row r="2085" spans="1:16" ht="120">
      <c r="A2085" s="14">
        <v>3133</v>
      </c>
      <c r="B2085" s="2" t="s">
        <v>6438</v>
      </c>
      <c r="C2085" s="1" t="s">
        <v>6440</v>
      </c>
      <c r="D2085" s="3" t="s">
        <v>6439</v>
      </c>
      <c r="E2085" s="4">
        <v>41687</v>
      </c>
      <c r="F2085" s="3" t="s">
        <v>15</v>
      </c>
      <c r="G2085" s="4">
        <v>41687</v>
      </c>
      <c r="H2085" s="3" t="s">
        <v>16</v>
      </c>
      <c r="I2085" s="2" t="s">
        <v>13</v>
      </c>
      <c r="J2085" s="2" t="s">
        <v>12</v>
      </c>
      <c r="K2085" s="2" t="s">
        <v>268</v>
      </c>
      <c r="L2085" s="19">
        <v>41703.767060185186</v>
      </c>
      <c r="M2085" s="2" t="s">
        <v>5151</v>
      </c>
      <c r="N2085" s="2"/>
      <c r="O2085" s="2"/>
      <c r="P2085" s="2"/>
    </row>
    <row r="2086" spans="1:16">
      <c r="A2086" s="14">
        <v>3132</v>
      </c>
      <c r="B2086" s="2" t="s">
        <v>239</v>
      </c>
      <c r="C2086" s="1" t="s">
        <v>6442</v>
      </c>
      <c r="D2086" s="3" t="s">
        <v>6441</v>
      </c>
      <c r="E2086" s="4">
        <v>41688</v>
      </c>
      <c r="F2086" s="3" t="s">
        <v>15</v>
      </c>
      <c r="G2086" s="4">
        <v>41688</v>
      </c>
      <c r="H2086" s="3" t="s">
        <v>40</v>
      </c>
      <c r="I2086" s="2" t="s">
        <v>13</v>
      </c>
      <c r="J2086" s="2" t="s">
        <v>12</v>
      </c>
      <c r="K2086" s="2" t="s">
        <v>268</v>
      </c>
      <c r="L2086" s="19">
        <v>41688.507789351854</v>
      </c>
      <c r="M2086" s="2" t="s">
        <v>5151</v>
      </c>
      <c r="N2086" s="2"/>
      <c r="O2086" s="2"/>
      <c r="P2086" s="2"/>
    </row>
    <row r="2087" spans="1:16" ht="45">
      <c r="A2087" s="14">
        <v>3131</v>
      </c>
      <c r="B2087" s="2" t="s">
        <v>6443</v>
      </c>
      <c r="C2087" s="1" t="s">
        <v>6444</v>
      </c>
      <c r="D2087" s="3" t="s">
        <v>84</v>
      </c>
      <c r="E2087" s="4">
        <v>41688</v>
      </c>
      <c r="F2087" s="3" t="s">
        <v>15</v>
      </c>
      <c r="G2087" s="4">
        <v>41688</v>
      </c>
      <c r="H2087" s="3" t="s">
        <v>40</v>
      </c>
      <c r="I2087" s="2" t="s">
        <v>13</v>
      </c>
      <c r="J2087" s="2" t="s">
        <v>12</v>
      </c>
      <c r="K2087" s="2" t="s">
        <v>268</v>
      </c>
      <c r="L2087" s="19">
        <v>41688.481423611112</v>
      </c>
      <c r="M2087" s="2" t="s">
        <v>5154</v>
      </c>
      <c r="N2087" s="2"/>
      <c r="O2087" s="2"/>
      <c r="P2087" s="2"/>
    </row>
    <row r="2088" spans="1:16" ht="30">
      <c r="A2088" s="14">
        <v>3130</v>
      </c>
      <c r="B2088" s="2" t="s">
        <v>717</v>
      </c>
      <c r="C2088" s="1" t="s">
        <v>6041</v>
      </c>
      <c r="D2088" s="3" t="s">
        <v>9017</v>
      </c>
      <c r="E2088" s="4">
        <v>41688</v>
      </c>
      <c r="F2088" s="3" t="s">
        <v>15</v>
      </c>
      <c r="G2088" s="4">
        <v>41688</v>
      </c>
      <c r="H2088" s="3" t="s">
        <v>16</v>
      </c>
      <c r="I2088" s="2" t="s">
        <v>13</v>
      </c>
      <c r="J2088" s="2" t="s">
        <v>12</v>
      </c>
      <c r="K2088" s="2" t="s">
        <v>268</v>
      </c>
      <c r="L2088" s="19">
        <v>41688.478379629632</v>
      </c>
      <c r="M2088" s="2" t="s">
        <v>5154</v>
      </c>
      <c r="N2088" s="2"/>
      <c r="O2088" s="2"/>
      <c r="P2088" s="2"/>
    </row>
    <row r="2089" spans="1:16" ht="45">
      <c r="A2089" s="14">
        <v>3129</v>
      </c>
      <c r="B2089" s="2" t="s">
        <v>6445</v>
      </c>
      <c r="C2089" s="1" t="s">
        <v>6446</v>
      </c>
      <c r="D2089" s="3" t="s">
        <v>1142</v>
      </c>
      <c r="E2089" s="4">
        <v>41688</v>
      </c>
      <c r="F2089" s="3" t="s">
        <v>15</v>
      </c>
      <c r="G2089" s="4">
        <v>41688</v>
      </c>
      <c r="H2089" s="3" t="s">
        <v>42</v>
      </c>
      <c r="I2089" s="2" t="s">
        <v>13</v>
      </c>
      <c r="J2089" s="2" t="s">
        <v>12</v>
      </c>
      <c r="K2089" s="2" t="s">
        <v>268</v>
      </c>
      <c r="L2089" s="19">
        <v>41688.458622685182</v>
      </c>
      <c r="M2089" s="2" t="s">
        <v>5154</v>
      </c>
      <c r="N2089" s="2"/>
      <c r="O2089" s="2"/>
      <c r="P2089" s="2"/>
    </row>
    <row r="2090" spans="1:16" ht="60">
      <c r="A2090" s="14">
        <v>3128</v>
      </c>
      <c r="B2090" s="2" t="s">
        <v>1952</v>
      </c>
      <c r="C2090" s="1" t="s">
        <v>6447</v>
      </c>
      <c r="D2090" s="3" t="s">
        <v>1037</v>
      </c>
      <c r="E2090" s="4">
        <v>41688</v>
      </c>
      <c r="F2090" s="3" t="s">
        <v>15</v>
      </c>
      <c r="G2090" s="4">
        <v>41688</v>
      </c>
      <c r="H2090" s="3" t="s">
        <v>16</v>
      </c>
      <c r="I2090" s="2" t="s">
        <v>13</v>
      </c>
      <c r="J2090" s="2" t="s">
        <v>12</v>
      </c>
      <c r="K2090" s="2" t="s">
        <v>268</v>
      </c>
      <c r="L2090" s="19">
        <v>41688.452615740738</v>
      </c>
      <c r="M2090" s="2" t="s">
        <v>5154</v>
      </c>
      <c r="N2090" s="2"/>
      <c r="O2090" s="2"/>
      <c r="P2090" s="2"/>
    </row>
    <row r="2091" spans="1:16" ht="45">
      <c r="A2091" s="14">
        <v>3127</v>
      </c>
      <c r="B2091" s="2" t="s">
        <v>5841</v>
      </c>
      <c r="C2091" s="1" t="s">
        <v>5842</v>
      </c>
      <c r="D2091" s="3" t="s">
        <v>2701</v>
      </c>
      <c r="E2091" s="4">
        <v>41687</v>
      </c>
      <c r="F2091" s="3" t="s">
        <v>15</v>
      </c>
      <c r="G2091" s="4">
        <v>41687</v>
      </c>
      <c r="H2091" s="3" t="s">
        <v>40</v>
      </c>
      <c r="I2091" s="2" t="s">
        <v>13</v>
      </c>
      <c r="J2091" s="2" t="s">
        <v>12</v>
      </c>
      <c r="K2091" s="2" t="s">
        <v>268</v>
      </c>
      <c r="L2091" s="19">
        <v>41687.76972222222</v>
      </c>
      <c r="M2091" s="2" t="s">
        <v>5151</v>
      </c>
      <c r="N2091" s="2"/>
      <c r="O2091" s="2"/>
      <c r="P2091" s="2"/>
    </row>
    <row r="2092" spans="1:16" ht="60">
      <c r="A2092" s="14">
        <v>3126</v>
      </c>
      <c r="B2092" s="2" t="s">
        <v>5843</v>
      </c>
      <c r="C2092" s="1" t="s">
        <v>5844</v>
      </c>
      <c r="D2092" s="3" t="s">
        <v>332</v>
      </c>
      <c r="E2092" s="4">
        <v>41687</v>
      </c>
      <c r="F2092" s="3" t="s">
        <v>15</v>
      </c>
      <c r="G2092" s="4">
        <v>41687</v>
      </c>
      <c r="H2092" s="3" t="s">
        <v>42</v>
      </c>
      <c r="I2092" s="2" t="s">
        <v>13</v>
      </c>
      <c r="J2092" s="2" t="s">
        <v>12</v>
      </c>
      <c r="K2092" s="2" t="s">
        <v>268</v>
      </c>
      <c r="L2092" s="19">
        <v>41687.763275462959</v>
      </c>
      <c r="M2092" s="2" t="s">
        <v>5154</v>
      </c>
      <c r="N2092" s="2"/>
      <c r="O2092" s="2"/>
      <c r="P2092" s="2"/>
    </row>
    <row r="2093" spans="1:16" ht="45">
      <c r="A2093" s="14">
        <v>3125</v>
      </c>
      <c r="B2093" s="2" t="s">
        <v>5845</v>
      </c>
      <c r="C2093" s="1" t="s">
        <v>5846</v>
      </c>
      <c r="D2093" s="3" t="s">
        <v>1429</v>
      </c>
      <c r="E2093" s="4">
        <v>41687</v>
      </c>
      <c r="F2093" s="3" t="s">
        <v>15</v>
      </c>
      <c r="G2093" s="4">
        <v>41687</v>
      </c>
      <c r="H2093" s="3" t="s">
        <v>16</v>
      </c>
      <c r="I2093" s="2" t="s">
        <v>13</v>
      </c>
      <c r="J2093" s="2" t="s">
        <v>12</v>
      </c>
      <c r="K2093" s="2" t="s">
        <v>268</v>
      </c>
      <c r="L2093" s="19">
        <v>41687.751979166664</v>
      </c>
      <c r="M2093" s="2" t="s">
        <v>5151</v>
      </c>
      <c r="N2093" s="2"/>
      <c r="O2093" s="2"/>
      <c r="P2093" s="2"/>
    </row>
    <row r="2094" spans="1:16">
      <c r="A2094" s="14">
        <v>3124</v>
      </c>
      <c r="B2094" s="2" t="s">
        <v>5847</v>
      </c>
      <c r="C2094" s="1" t="s">
        <v>5848</v>
      </c>
      <c r="D2094" s="3" t="s">
        <v>32</v>
      </c>
      <c r="E2094" s="4">
        <v>41687</v>
      </c>
      <c r="F2094" s="3" t="s">
        <v>15</v>
      </c>
      <c r="G2094" s="4">
        <v>41687</v>
      </c>
      <c r="H2094" s="3" t="s">
        <v>16</v>
      </c>
      <c r="I2094" s="2" t="s">
        <v>13</v>
      </c>
      <c r="J2094" s="2" t="s">
        <v>12</v>
      </c>
      <c r="K2094" s="2" t="s">
        <v>268</v>
      </c>
      <c r="L2094" s="19">
        <v>41687.74422453704</v>
      </c>
      <c r="M2094" s="2" t="s">
        <v>5154</v>
      </c>
      <c r="N2094" s="2"/>
      <c r="O2094" s="2"/>
      <c r="P2094" s="2"/>
    </row>
    <row r="2095" spans="1:16" ht="45">
      <c r="A2095" s="14">
        <v>3123</v>
      </c>
      <c r="B2095" s="2" t="s">
        <v>5849</v>
      </c>
      <c r="C2095" s="1" t="s">
        <v>5851</v>
      </c>
      <c r="D2095" s="3" t="s">
        <v>5850</v>
      </c>
      <c r="E2095" s="4">
        <v>41687</v>
      </c>
      <c r="F2095" s="3" t="s">
        <v>15</v>
      </c>
      <c r="G2095" s="4">
        <v>41687</v>
      </c>
      <c r="H2095" s="3" t="s">
        <v>29</v>
      </c>
      <c r="I2095" s="2" t="s">
        <v>13</v>
      </c>
      <c r="J2095" s="2" t="s">
        <v>12</v>
      </c>
      <c r="K2095" s="2" t="s">
        <v>268</v>
      </c>
      <c r="L2095" s="19">
        <v>41687.623576388891</v>
      </c>
      <c r="M2095" s="2" t="s">
        <v>5151</v>
      </c>
      <c r="N2095" s="2"/>
      <c r="O2095" s="2"/>
      <c r="P2095" s="2"/>
    </row>
    <row r="2096" spans="1:16" ht="45">
      <c r="A2096" s="14">
        <v>3122</v>
      </c>
      <c r="B2096" s="2" t="s">
        <v>5704</v>
      </c>
      <c r="C2096" s="1" t="s">
        <v>5852</v>
      </c>
      <c r="D2096" s="3" t="s">
        <v>288</v>
      </c>
      <c r="E2096" s="4">
        <v>41687</v>
      </c>
      <c r="F2096" s="3" t="s">
        <v>15</v>
      </c>
      <c r="G2096" s="4">
        <v>41687</v>
      </c>
      <c r="H2096" s="3" t="s">
        <v>16</v>
      </c>
      <c r="I2096" s="2" t="s">
        <v>13</v>
      </c>
      <c r="J2096" s="2" t="s">
        <v>12</v>
      </c>
      <c r="K2096" s="2" t="s">
        <v>268</v>
      </c>
      <c r="L2096" s="19">
        <v>41687.618993055556</v>
      </c>
      <c r="M2096" s="2" t="s">
        <v>5154</v>
      </c>
      <c r="N2096" s="2"/>
      <c r="O2096" s="2"/>
      <c r="P2096" s="2"/>
    </row>
    <row r="2097" spans="1:16" ht="60">
      <c r="A2097" s="14">
        <v>3121</v>
      </c>
      <c r="B2097" s="2" t="s">
        <v>5853</v>
      </c>
      <c r="C2097" s="1" t="s">
        <v>5854</v>
      </c>
      <c r="D2097" s="3" t="s">
        <v>2701</v>
      </c>
      <c r="E2097" s="4">
        <v>41687</v>
      </c>
      <c r="F2097" s="3" t="s">
        <v>15</v>
      </c>
      <c r="G2097" s="4">
        <v>41687</v>
      </c>
      <c r="H2097" s="3" t="s">
        <v>43</v>
      </c>
      <c r="I2097" s="2" t="s">
        <v>13</v>
      </c>
      <c r="J2097" s="2" t="s">
        <v>12</v>
      </c>
      <c r="K2097" s="2" t="s">
        <v>268</v>
      </c>
      <c r="L2097" s="19">
        <v>41687.618159722224</v>
      </c>
      <c r="M2097" s="2" t="s">
        <v>5151</v>
      </c>
      <c r="N2097" s="2"/>
      <c r="O2097" s="2"/>
      <c r="P2097" s="2"/>
    </row>
    <row r="2098" spans="1:16" ht="60">
      <c r="A2098" s="14">
        <v>3120</v>
      </c>
      <c r="B2098" s="2" t="s">
        <v>5429</v>
      </c>
      <c r="C2098" s="1" t="s">
        <v>5855</v>
      </c>
      <c r="D2098" s="3" t="s">
        <v>3849</v>
      </c>
      <c r="E2098" s="4">
        <v>41687</v>
      </c>
      <c r="F2098" s="3" t="s">
        <v>15</v>
      </c>
      <c r="G2098" s="4">
        <v>41687</v>
      </c>
      <c r="H2098" s="3" t="s">
        <v>16</v>
      </c>
      <c r="I2098" s="2" t="s">
        <v>13</v>
      </c>
      <c r="J2098" s="2" t="s">
        <v>12</v>
      </c>
      <c r="K2098" s="2" t="s">
        <v>268</v>
      </c>
      <c r="L2098" s="19">
        <v>41687.615416666667</v>
      </c>
      <c r="M2098" s="2" t="s">
        <v>5151</v>
      </c>
      <c r="N2098" s="2"/>
      <c r="O2098" s="2"/>
      <c r="P2098" s="2"/>
    </row>
    <row r="2099" spans="1:16">
      <c r="A2099" s="14">
        <v>3119</v>
      </c>
      <c r="B2099" s="2" t="s">
        <v>5856</v>
      </c>
      <c r="C2099" s="1" t="s">
        <v>5857</v>
      </c>
      <c r="D2099" s="3" t="s">
        <v>8957</v>
      </c>
      <c r="E2099" s="4">
        <v>41687</v>
      </c>
      <c r="F2099" s="3" t="s">
        <v>15</v>
      </c>
      <c r="G2099" s="4">
        <v>41687</v>
      </c>
      <c r="H2099" s="3" t="s">
        <v>40</v>
      </c>
      <c r="I2099" s="2" t="s">
        <v>13</v>
      </c>
      <c r="J2099" s="2" t="s">
        <v>12</v>
      </c>
      <c r="K2099" s="2" t="s">
        <v>268</v>
      </c>
      <c r="L2099" s="19">
        <v>41687.540439814817</v>
      </c>
      <c r="M2099" s="2" t="s">
        <v>5151</v>
      </c>
      <c r="N2099" s="2"/>
      <c r="O2099" s="2"/>
      <c r="P2099" s="2"/>
    </row>
    <row r="2100" spans="1:16" ht="120">
      <c r="A2100" s="14">
        <v>3118</v>
      </c>
      <c r="B2100" s="2" t="s">
        <v>5136</v>
      </c>
      <c r="C2100" s="1" t="s">
        <v>5858</v>
      </c>
      <c r="D2100" s="3" t="s">
        <v>22</v>
      </c>
      <c r="E2100" s="4">
        <v>41682</v>
      </c>
      <c r="F2100" s="3" t="s">
        <v>15</v>
      </c>
      <c r="G2100" s="4">
        <v>41682</v>
      </c>
      <c r="H2100" s="3" t="s">
        <v>42</v>
      </c>
      <c r="I2100" s="2" t="s">
        <v>13</v>
      </c>
      <c r="J2100" s="2" t="s">
        <v>12</v>
      </c>
      <c r="K2100" s="2" t="s">
        <v>268</v>
      </c>
      <c r="L2100" s="19">
        <v>41687.51090277778</v>
      </c>
      <c r="M2100" s="2" t="s">
        <v>5151</v>
      </c>
      <c r="N2100" s="2"/>
      <c r="O2100" s="2"/>
      <c r="P2100" s="2"/>
    </row>
    <row r="2101" spans="1:16" ht="45">
      <c r="A2101" s="14">
        <v>3117</v>
      </c>
      <c r="B2101" s="2" t="s">
        <v>5859</v>
      </c>
      <c r="C2101" s="1" t="s">
        <v>5860</v>
      </c>
      <c r="D2101" s="3" t="s">
        <v>446</v>
      </c>
      <c r="E2101" s="4">
        <v>41682</v>
      </c>
      <c r="F2101" s="3" t="s">
        <v>15</v>
      </c>
      <c r="G2101" s="4">
        <v>41683</v>
      </c>
      <c r="H2101" s="3" t="s">
        <v>56</v>
      </c>
      <c r="I2101" s="2" t="s">
        <v>13</v>
      </c>
      <c r="J2101" s="2" t="s">
        <v>12</v>
      </c>
      <c r="K2101" s="2" t="s">
        <v>268</v>
      </c>
      <c r="L2101" s="19">
        <v>41687.509814814817</v>
      </c>
      <c r="M2101" s="2" t="s">
        <v>5151</v>
      </c>
      <c r="N2101" s="2"/>
      <c r="O2101" s="2"/>
      <c r="P2101" s="2"/>
    </row>
    <row r="2102" spans="1:16" ht="90">
      <c r="A2102" s="14">
        <v>3116</v>
      </c>
      <c r="B2102" s="2" t="s">
        <v>5861</v>
      </c>
      <c r="C2102" s="1" t="s">
        <v>5862</v>
      </c>
      <c r="D2102" s="3" t="s">
        <v>2568</v>
      </c>
      <c r="E2102" s="4">
        <v>41683</v>
      </c>
      <c r="F2102" s="3" t="s">
        <v>15</v>
      </c>
      <c r="G2102" s="4">
        <v>41684</v>
      </c>
      <c r="H2102" s="3" t="s">
        <v>56</v>
      </c>
      <c r="I2102" s="2" t="s">
        <v>13</v>
      </c>
      <c r="J2102" s="2" t="s">
        <v>12</v>
      </c>
      <c r="K2102" s="2" t="s">
        <v>268</v>
      </c>
      <c r="L2102" s="19">
        <v>41687.508622685185</v>
      </c>
      <c r="M2102" s="2" t="s">
        <v>5151</v>
      </c>
      <c r="N2102" s="2"/>
      <c r="O2102" s="2"/>
      <c r="P2102" s="2"/>
    </row>
    <row r="2103" spans="1:16" ht="60">
      <c r="A2103" s="14">
        <v>3115</v>
      </c>
      <c r="B2103" s="2" t="s">
        <v>5863</v>
      </c>
      <c r="C2103" s="1" t="s">
        <v>5864</v>
      </c>
      <c r="D2103" s="3" t="s">
        <v>1709</v>
      </c>
      <c r="E2103" s="4">
        <v>41684</v>
      </c>
      <c r="F2103" s="3" t="s">
        <v>15</v>
      </c>
      <c r="G2103" s="4">
        <v>41684</v>
      </c>
      <c r="H2103" s="3" t="s">
        <v>16</v>
      </c>
      <c r="I2103" s="2" t="s">
        <v>13</v>
      </c>
      <c r="J2103" s="2" t="s">
        <v>12</v>
      </c>
      <c r="K2103" s="2" t="s">
        <v>268</v>
      </c>
      <c r="L2103" s="19">
        <v>41687.504953703705</v>
      </c>
      <c r="M2103" s="2" t="s">
        <v>5151</v>
      </c>
      <c r="N2103" s="2"/>
      <c r="O2103" s="2"/>
      <c r="P2103" s="2"/>
    </row>
    <row r="2104" spans="1:16" ht="45">
      <c r="A2104" s="14">
        <v>3114</v>
      </c>
      <c r="B2104" s="2" t="s">
        <v>5865</v>
      </c>
      <c r="C2104" s="1" t="s">
        <v>5866</v>
      </c>
      <c r="D2104" s="3" t="s">
        <v>1709</v>
      </c>
      <c r="E2104" s="4">
        <v>41684</v>
      </c>
      <c r="F2104" s="3" t="s">
        <v>15</v>
      </c>
      <c r="G2104" s="4">
        <v>41684</v>
      </c>
      <c r="H2104" s="3" t="s">
        <v>16</v>
      </c>
      <c r="I2104" s="2" t="s">
        <v>13</v>
      </c>
      <c r="J2104" s="2" t="s">
        <v>12</v>
      </c>
      <c r="K2104" s="2" t="s">
        <v>268</v>
      </c>
      <c r="L2104" s="19">
        <v>41687.503206018519</v>
      </c>
      <c r="M2104" s="2" t="s">
        <v>5151</v>
      </c>
      <c r="N2104" s="2"/>
      <c r="O2104" s="2"/>
      <c r="P2104" s="2"/>
    </row>
    <row r="2105" spans="1:16" ht="45">
      <c r="A2105" s="14">
        <v>3113</v>
      </c>
      <c r="B2105" s="2" t="s">
        <v>5867</v>
      </c>
      <c r="C2105" s="1" t="s">
        <v>5868</v>
      </c>
      <c r="D2105" s="3" t="s">
        <v>1709</v>
      </c>
      <c r="E2105" s="4">
        <v>41684</v>
      </c>
      <c r="F2105" s="3" t="s">
        <v>15</v>
      </c>
      <c r="G2105" s="4">
        <v>41684</v>
      </c>
      <c r="H2105" s="3" t="s">
        <v>16</v>
      </c>
      <c r="I2105" s="2" t="s">
        <v>13</v>
      </c>
      <c r="J2105" s="2" t="s">
        <v>12</v>
      </c>
      <c r="K2105" s="2" t="s">
        <v>268</v>
      </c>
      <c r="L2105" s="19">
        <v>41687.502476851849</v>
      </c>
      <c r="M2105" s="2" t="s">
        <v>5151</v>
      </c>
      <c r="N2105" s="2"/>
      <c r="O2105" s="2"/>
      <c r="P2105" s="2"/>
    </row>
    <row r="2106" spans="1:16" ht="75">
      <c r="A2106" s="14">
        <v>3112</v>
      </c>
      <c r="B2106" s="2" t="s">
        <v>5865</v>
      </c>
      <c r="C2106" s="1" t="s">
        <v>5869</v>
      </c>
      <c r="D2106" s="3" t="s">
        <v>1709</v>
      </c>
      <c r="E2106" s="4">
        <v>41684</v>
      </c>
      <c r="F2106" s="3" t="s">
        <v>15</v>
      </c>
      <c r="G2106" s="4">
        <v>41684</v>
      </c>
      <c r="H2106" s="3" t="s">
        <v>16</v>
      </c>
      <c r="I2106" s="2" t="s">
        <v>13</v>
      </c>
      <c r="J2106" s="2" t="s">
        <v>12</v>
      </c>
      <c r="K2106" s="2" t="s">
        <v>268</v>
      </c>
      <c r="L2106" s="19">
        <v>41687.501550925925</v>
      </c>
      <c r="M2106" s="2" t="s">
        <v>5151</v>
      </c>
      <c r="N2106" s="2"/>
      <c r="O2106" s="2"/>
      <c r="P2106" s="2"/>
    </row>
    <row r="2107" spans="1:16">
      <c r="A2107" s="14">
        <v>3111</v>
      </c>
      <c r="B2107" s="2" t="s">
        <v>5870</v>
      </c>
      <c r="C2107" s="1" t="s">
        <v>5871</v>
      </c>
      <c r="D2107" s="3" t="s">
        <v>24</v>
      </c>
      <c r="E2107" s="4">
        <v>41687</v>
      </c>
      <c r="F2107" s="3" t="s">
        <v>15</v>
      </c>
      <c r="G2107" s="4">
        <v>41687</v>
      </c>
      <c r="H2107" s="3" t="s">
        <v>16</v>
      </c>
      <c r="I2107" s="2" t="s">
        <v>13</v>
      </c>
      <c r="J2107" s="2" t="s">
        <v>12</v>
      </c>
      <c r="K2107" s="2" t="s">
        <v>268</v>
      </c>
      <c r="L2107" s="19">
        <v>41687.498877314814</v>
      </c>
      <c r="M2107" s="2" t="s">
        <v>5151</v>
      </c>
      <c r="N2107" s="2"/>
      <c r="O2107" s="2"/>
      <c r="P2107" s="2"/>
    </row>
    <row r="2108" spans="1:16" ht="45">
      <c r="A2108" s="14">
        <v>3110</v>
      </c>
      <c r="B2108" s="2" t="s">
        <v>5872</v>
      </c>
      <c r="C2108" s="1" t="s">
        <v>5873</v>
      </c>
      <c r="D2108" s="3" t="s">
        <v>1056</v>
      </c>
      <c r="E2108" s="4">
        <v>41684</v>
      </c>
      <c r="F2108" s="3" t="s">
        <v>15</v>
      </c>
      <c r="G2108" s="4">
        <v>41684</v>
      </c>
      <c r="H2108" s="3" t="s">
        <v>16</v>
      </c>
      <c r="I2108" s="2" t="s">
        <v>13</v>
      </c>
      <c r="J2108" s="2" t="s">
        <v>12</v>
      </c>
      <c r="K2108" s="2" t="s">
        <v>268</v>
      </c>
      <c r="L2108" s="19">
        <v>41687.491840277777</v>
      </c>
      <c r="M2108" s="2" t="s">
        <v>5151</v>
      </c>
      <c r="N2108" s="2"/>
      <c r="O2108" s="2"/>
      <c r="P2108" s="2"/>
    </row>
    <row r="2109" spans="1:16" ht="30">
      <c r="A2109" s="14">
        <v>3109</v>
      </c>
      <c r="B2109" s="2" t="s">
        <v>5874</v>
      </c>
      <c r="C2109" s="1" t="s">
        <v>5875</v>
      </c>
      <c r="D2109" s="3" t="s">
        <v>104</v>
      </c>
      <c r="E2109" s="4">
        <v>41684</v>
      </c>
      <c r="F2109" s="3" t="s">
        <v>15</v>
      </c>
      <c r="G2109" s="4">
        <v>41684</v>
      </c>
      <c r="H2109" s="3" t="s">
        <v>16</v>
      </c>
      <c r="I2109" s="2" t="s">
        <v>13</v>
      </c>
      <c r="J2109" s="2" t="s">
        <v>12</v>
      </c>
      <c r="K2109" s="2" t="s">
        <v>268</v>
      </c>
      <c r="L2109" s="19">
        <v>41687.48810185185</v>
      </c>
      <c r="M2109" s="2" t="s">
        <v>5154</v>
      </c>
      <c r="N2109" s="2"/>
      <c r="O2109" s="2"/>
      <c r="P2109" s="2"/>
    </row>
    <row r="2110" spans="1:16" ht="45">
      <c r="A2110" s="14">
        <v>3108</v>
      </c>
      <c r="B2110" s="2" t="s">
        <v>5429</v>
      </c>
      <c r="C2110" s="1" t="s">
        <v>5876</v>
      </c>
      <c r="D2110" s="3" t="s">
        <v>3849</v>
      </c>
      <c r="E2110" s="4">
        <v>41684</v>
      </c>
      <c r="F2110" s="3" t="s">
        <v>15</v>
      </c>
      <c r="G2110" s="4">
        <v>41684</v>
      </c>
      <c r="H2110" s="3" t="s">
        <v>16</v>
      </c>
      <c r="I2110" s="2" t="s">
        <v>13</v>
      </c>
      <c r="J2110" s="2" t="s">
        <v>12</v>
      </c>
      <c r="K2110" s="2" t="s">
        <v>268</v>
      </c>
      <c r="L2110" s="19">
        <v>41687.486203703702</v>
      </c>
      <c r="M2110" s="2" t="s">
        <v>5154</v>
      </c>
      <c r="N2110" s="2"/>
      <c r="O2110" s="2"/>
      <c r="P2110" s="2"/>
    </row>
    <row r="2111" spans="1:16" ht="60">
      <c r="A2111" s="14">
        <v>3107</v>
      </c>
      <c r="B2111" s="2" t="s">
        <v>5429</v>
      </c>
      <c r="C2111" s="1" t="s">
        <v>5877</v>
      </c>
      <c r="D2111" s="3" t="s">
        <v>3849</v>
      </c>
      <c r="E2111" s="4">
        <v>41684</v>
      </c>
      <c r="F2111" s="3" t="s">
        <v>15</v>
      </c>
      <c r="G2111" s="4">
        <v>41684</v>
      </c>
      <c r="H2111" s="3" t="s">
        <v>16</v>
      </c>
      <c r="I2111" s="2" t="s">
        <v>13</v>
      </c>
      <c r="J2111" s="2" t="s">
        <v>12</v>
      </c>
      <c r="K2111" s="2" t="s">
        <v>268</v>
      </c>
      <c r="L2111" s="19">
        <v>41687.485486111109</v>
      </c>
      <c r="M2111" s="2" t="s">
        <v>5154</v>
      </c>
      <c r="N2111" s="2"/>
      <c r="O2111" s="2"/>
      <c r="P2111" s="2"/>
    </row>
    <row r="2112" spans="1:16" ht="30">
      <c r="A2112" s="14">
        <v>3106</v>
      </c>
      <c r="B2112" s="2" t="s">
        <v>5878</v>
      </c>
      <c r="C2112" s="1" t="s">
        <v>5879</v>
      </c>
      <c r="D2112" s="3" t="s">
        <v>1054</v>
      </c>
      <c r="E2112" s="4">
        <v>41684</v>
      </c>
      <c r="F2112" s="3" t="s">
        <v>15</v>
      </c>
      <c r="G2112" s="4">
        <v>41684</v>
      </c>
      <c r="H2112" s="3" t="s">
        <v>16</v>
      </c>
      <c r="I2112" s="2" t="s">
        <v>13</v>
      </c>
      <c r="J2112" s="2" t="s">
        <v>12</v>
      </c>
      <c r="K2112" s="2" t="s">
        <v>268</v>
      </c>
      <c r="L2112" s="19">
        <v>41687.484583333331</v>
      </c>
      <c r="M2112" s="2" t="s">
        <v>5151</v>
      </c>
      <c r="N2112" s="2"/>
      <c r="O2112" s="2"/>
      <c r="P2112" s="2"/>
    </row>
    <row r="2113" spans="1:16" ht="30">
      <c r="A2113" s="14">
        <v>3105</v>
      </c>
      <c r="B2113" s="2" t="s">
        <v>5878</v>
      </c>
      <c r="C2113" s="1" t="s">
        <v>5880</v>
      </c>
      <c r="D2113" s="3" t="s">
        <v>1054</v>
      </c>
      <c r="E2113" s="4">
        <v>41684</v>
      </c>
      <c r="F2113" s="3" t="s">
        <v>15</v>
      </c>
      <c r="G2113" s="4">
        <v>41684</v>
      </c>
      <c r="H2113" s="3" t="s">
        <v>16</v>
      </c>
      <c r="I2113" s="2" t="s">
        <v>13</v>
      </c>
      <c r="J2113" s="2" t="s">
        <v>12</v>
      </c>
      <c r="K2113" s="2" t="s">
        <v>268</v>
      </c>
      <c r="L2113" s="19">
        <v>41687.483912037038</v>
      </c>
      <c r="M2113" s="2" t="s">
        <v>5154</v>
      </c>
      <c r="N2113" s="2"/>
      <c r="O2113" s="2"/>
      <c r="P2113" s="2"/>
    </row>
    <row r="2114" spans="1:16">
      <c r="A2114" s="14">
        <v>3104</v>
      </c>
      <c r="B2114" s="2" t="s">
        <v>5881</v>
      </c>
      <c r="C2114" s="1" t="s">
        <v>5882</v>
      </c>
      <c r="D2114" s="3" t="s">
        <v>731</v>
      </c>
      <c r="E2114" s="4">
        <v>41687</v>
      </c>
      <c r="F2114" s="3" t="s">
        <v>15</v>
      </c>
      <c r="G2114" s="4">
        <v>41687</v>
      </c>
      <c r="H2114" s="3" t="s">
        <v>19</v>
      </c>
      <c r="I2114" s="2" t="s">
        <v>13</v>
      </c>
      <c r="J2114" s="2" t="s">
        <v>12</v>
      </c>
      <c r="K2114" s="2" t="s">
        <v>268</v>
      </c>
      <c r="L2114" s="19">
        <v>41687.481469907405</v>
      </c>
      <c r="M2114" s="2" t="s">
        <v>5151</v>
      </c>
      <c r="N2114" s="2"/>
      <c r="O2114" s="2"/>
      <c r="P2114" s="2"/>
    </row>
    <row r="2115" spans="1:16" ht="45">
      <c r="A2115" s="14">
        <v>3103</v>
      </c>
      <c r="B2115" s="2" t="s">
        <v>5707</v>
      </c>
      <c r="C2115" s="1" t="s">
        <v>5630</v>
      </c>
      <c r="D2115" s="3" t="s">
        <v>1709</v>
      </c>
      <c r="E2115" s="4">
        <v>41687</v>
      </c>
      <c r="F2115" s="3" t="s">
        <v>15</v>
      </c>
      <c r="G2115" s="4">
        <v>41687</v>
      </c>
      <c r="H2115" s="3" t="s">
        <v>16</v>
      </c>
      <c r="I2115" s="2" t="s">
        <v>13</v>
      </c>
      <c r="J2115" s="2" t="s">
        <v>12</v>
      </c>
      <c r="K2115" s="2" t="s">
        <v>268</v>
      </c>
      <c r="L2115" s="19">
        <v>41687.475474537037</v>
      </c>
      <c r="M2115" s="2" t="s">
        <v>5154</v>
      </c>
      <c r="N2115" s="2"/>
      <c r="O2115" s="2"/>
      <c r="P2115" s="2"/>
    </row>
    <row r="2116" spans="1:16">
      <c r="A2116" s="14">
        <v>3102</v>
      </c>
      <c r="B2116" s="2" t="s">
        <v>3824</v>
      </c>
      <c r="C2116" s="1" t="s">
        <v>5227</v>
      </c>
      <c r="D2116" s="3" t="s">
        <v>765</v>
      </c>
      <c r="E2116" s="4">
        <v>41687</v>
      </c>
      <c r="F2116" s="3" t="s">
        <v>15</v>
      </c>
      <c r="G2116" s="4">
        <v>41687</v>
      </c>
      <c r="H2116" s="3" t="s">
        <v>16</v>
      </c>
      <c r="I2116" s="2" t="s">
        <v>13</v>
      </c>
      <c r="J2116" s="2" t="s">
        <v>12</v>
      </c>
      <c r="K2116" s="2" t="s">
        <v>268</v>
      </c>
      <c r="L2116" s="19">
        <v>41687.47320601852</v>
      </c>
      <c r="M2116" s="2" t="s">
        <v>5154</v>
      </c>
      <c r="N2116" s="2"/>
      <c r="O2116" s="2"/>
      <c r="P2116" s="2"/>
    </row>
    <row r="2117" spans="1:16" ht="60">
      <c r="A2117" s="14">
        <v>3101</v>
      </c>
      <c r="B2117" s="2" t="s">
        <v>5704</v>
      </c>
      <c r="C2117" s="1" t="s">
        <v>5883</v>
      </c>
      <c r="D2117" s="3" t="s">
        <v>1495</v>
      </c>
      <c r="E2117" s="4">
        <v>41687</v>
      </c>
      <c r="F2117" s="3" t="s">
        <v>102</v>
      </c>
      <c r="G2117" s="4">
        <v>41687</v>
      </c>
      <c r="H2117" s="3" t="s">
        <v>16</v>
      </c>
      <c r="I2117" s="2" t="s">
        <v>13</v>
      </c>
      <c r="J2117" s="2" t="s">
        <v>12</v>
      </c>
      <c r="K2117" s="2" t="s">
        <v>268</v>
      </c>
      <c r="L2117" s="19">
        <v>41687.464097222219</v>
      </c>
      <c r="M2117" s="2" t="s">
        <v>5154</v>
      </c>
      <c r="N2117" s="2"/>
      <c r="O2117" s="2"/>
      <c r="P2117" s="2"/>
    </row>
    <row r="2118" spans="1:16">
      <c r="A2118" s="14">
        <v>3100</v>
      </c>
      <c r="B2118" s="2" t="s">
        <v>5884</v>
      </c>
      <c r="C2118" s="1" t="s">
        <v>5885</v>
      </c>
      <c r="D2118" s="3" t="s">
        <v>810</v>
      </c>
      <c r="E2118" s="4">
        <v>41687</v>
      </c>
      <c r="F2118" s="3" t="s">
        <v>15</v>
      </c>
      <c r="G2118" s="4">
        <v>41687</v>
      </c>
      <c r="H2118" s="3" t="s">
        <v>16</v>
      </c>
      <c r="I2118" s="2" t="s">
        <v>13</v>
      </c>
      <c r="J2118" s="2" t="s">
        <v>12</v>
      </c>
      <c r="K2118" s="2" t="s">
        <v>268</v>
      </c>
      <c r="L2118" s="19">
        <v>41687.427928240744</v>
      </c>
      <c r="M2118" s="2" t="s">
        <v>5151</v>
      </c>
      <c r="N2118" s="2"/>
      <c r="O2118" s="2"/>
      <c r="P2118" s="2"/>
    </row>
    <row r="2119" spans="1:16" ht="45">
      <c r="A2119" s="14">
        <v>3099</v>
      </c>
      <c r="B2119" s="2" t="s">
        <v>5886</v>
      </c>
      <c r="C2119" s="1" t="s">
        <v>5887</v>
      </c>
      <c r="D2119" s="3" t="s">
        <v>3006</v>
      </c>
      <c r="E2119" s="4">
        <v>41687</v>
      </c>
      <c r="F2119" s="3" t="s">
        <v>15</v>
      </c>
      <c r="G2119" s="4">
        <v>41687</v>
      </c>
      <c r="H2119" s="3" t="s">
        <v>51</v>
      </c>
      <c r="I2119" s="2" t="s">
        <v>13</v>
      </c>
      <c r="J2119" s="2" t="s">
        <v>12</v>
      </c>
      <c r="K2119" s="2" t="s">
        <v>268</v>
      </c>
      <c r="L2119" s="19">
        <v>41687.410358796296</v>
      </c>
      <c r="M2119" s="2" t="s">
        <v>5154</v>
      </c>
      <c r="N2119" s="2"/>
      <c r="O2119" s="2"/>
      <c r="P2119" s="2"/>
    </row>
    <row r="2120" spans="1:16" ht="30">
      <c r="A2120" s="14">
        <v>3098</v>
      </c>
      <c r="B2120" s="2" t="s">
        <v>5493</v>
      </c>
      <c r="C2120" s="1" t="s">
        <v>5888</v>
      </c>
      <c r="D2120" s="3" t="s">
        <v>1054</v>
      </c>
      <c r="E2120" s="4">
        <v>41687</v>
      </c>
      <c r="F2120" s="3" t="s">
        <v>15</v>
      </c>
      <c r="G2120" s="4">
        <v>41687</v>
      </c>
      <c r="H2120" s="3" t="s">
        <v>16</v>
      </c>
      <c r="I2120" s="2" t="s">
        <v>13</v>
      </c>
      <c r="J2120" s="2" t="s">
        <v>12</v>
      </c>
      <c r="K2120" s="2" t="s">
        <v>268</v>
      </c>
      <c r="L2120" s="19">
        <v>41687.408703703702</v>
      </c>
      <c r="M2120" s="2" t="s">
        <v>5154</v>
      </c>
      <c r="N2120" s="2"/>
      <c r="O2120" s="2"/>
      <c r="P2120" s="2"/>
    </row>
    <row r="2121" spans="1:16" ht="60">
      <c r="A2121" s="14">
        <v>3097</v>
      </c>
      <c r="B2121" s="2" t="s">
        <v>5889</v>
      </c>
      <c r="C2121" s="1" t="s">
        <v>5890</v>
      </c>
      <c r="D2121" s="3" t="s">
        <v>1709</v>
      </c>
      <c r="E2121" s="4">
        <v>41684</v>
      </c>
      <c r="F2121" s="3" t="s">
        <v>15</v>
      </c>
      <c r="G2121" s="4">
        <v>41684</v>
      </c>
      <c r="H2121" s="3" t="s">
        <v>16</v>
      </c>
      <c r="I2121" s="2" t="s">
        <v>13</v>
      </c>
      <c r="J2121" s="2" t="s">
        <v>12</v>
      </c>
      <c r="K2121" s="2" t="s">
        <v>268</v>
      </c>
      <c r="L2121" s="19">
        <v>41687.408310185187</v>
      </c>
      <c r="M2121" s="2" t="s">
        <v>5154</v>
      </c>
      <c r="N2121" s="2"/>
      <c r="O2121" s="2"/>
      <c r="P2121" s="2"/>
    </row>
    <row r="2122" spans="1:16">
      <c r="A2122" s="14">
        <v>3096</v>
      </c>
      <c r="B2122" s="2" t="s">
        <v>5891</v>
      </c>
      <c r="C2122" s="1" t="s">
        <v>5892</v>
      </c>
      <c r="D2122" s="3" t="s">
        <v>332</v>
      </c>
      <c r="E2122" s="4">
        <v>41687</v>
      </c>
      <c r="F2122" s="3" t="s">
        <v>15</v>
      </c>
      <c r="G2122" s="4">
        <v>41687</v>
      </c>
      <c r="H2122" s="3" t="s">
        <v>16</v>
      </c>
      <c r="I2122" s="2" t="s">
        <v>13</v>
      </c>
      <c r="J2122" s="2" t="s">
        <v>12</v>
      </c>
      <c r="K2122" s="2" t="s">
        <v>268</v>
      </c>
      <c r="L2122" s="19">
        <v>41687.367118055554</v>
      </c>
      <c r="M2122" s="2" t="s">
        <v>5151</v>
      </c>
      <c r="N2122" s="2"/>
      <c r="O2122" s="2"/>
      <c r="P2122" s="2"/>
    </row>
    <row r="2123" spans="1:16" ht="60">
      <c r="A2123" s="14">
        <v>3095</v>
      </c>
      <c r="B2123" s="2" t="s">
        <v>5893</v>
      </c>
      <c r="C2123" s="1" t="s">
        <v>5895</v>
      </c>
      <c r="D2123" s="3" t="s">
        <v>5894</v>
      </c>
      <c r="E2123" s="4">
        <v>41687</v>
      </c>
      <c r="F2123" s="3" t="s">
        <v>15</v>
      </c>
      <c r="G2123" s="4">
        <v>41687</v>
      </c>
      <c r="H2123" s="3" t="s">
        <v>16</v>
      </c>
      <c r="I2123" s="2" t="s">
        <v>13</v>
      </c>
      <c r="J2123" s="2" t="s">
        <v>12</v>
      </c>
      <c r="K2123" s="2" t="s">
        <v>268</v>
      </c>
      <c r="L2123" s="19">
        <v>41687.358159722222</v>
      </c>
      <c r="M2123" s="2" t="s">
        <v>5151</v>
      </c>
      <c r="N2123" s="2"/>
      <c r="O2123" s="2"/>
      <c r="P2123" s="2"/>
    </row>
    <row r="2124" spans="1:16">
      <c r="A2124" s="14">
        <v>3094</v>
      </c>
      <c r="B2124" s="2" t="s">
        <v>5896</v>
      </c>
      <c r="C2124" s="1" t="s">
        <v>5898</v>
      </c>
      <c r="D2124" s="3" t="s">
        <v>5897</v>
      </c>
      <c r="E2124" s="4">
        <v>41684</v>
      </c>
      <c r="F2124" s="3" t="s">
        <v>15</v>
      </c>
      <c r="G2124" s="4">
        <v>41684</v>
      </c>
      <c r="H2124" s="3" t="s">
        <v>16</v>
      </c>
      <c r="I2124" s="2" t="s">
        <v>13</v>
      </c>
      <c r="J2124" s="2" t="s">
        <v>12</v>
      </c>
      <c r="K2124" s="2" t="s">
        <v>268</v>
      </c>
      <c r="L2124" s="19">
        <v>41684.48773148148</v>
      </c>
      <c r="M2124" s="2" t="s">
        <v>5151</v>
      </c>
      <c r="N2124" s="2"/>
      <c r="O2124" s="2"/>
      <c r="P2124" s="2"/>
    </row>
    <row r="2125" spans="1:16" ht="45">
      <c r="A2125" s="14">
        <v>3093</v>
      </c>
      <c r="B2125" s="2" t="s">
        <v>5899</v>
      </c>
      <c r="C2125" s="1" t="s">
        <v>5900</v>
      </c>
      <c r="D2125" s="3" t="s">
        <v>3420</v>
      </c>
      <c r="E2125" s="4">
        <v>41684</v>
      </c>
      <c r="F2125" s="3" t="s">
        <v>15</v>
      </c>
      <c r="G2125" s="4">
        <v>41684</v>
      </c>
      <c r="H2125" s="3" t="s">
        <v>16</v>
      </c>
      <c r="I2125" s="2" t="s">
        <v>13</v>
      </c>
      <c r="J2125" s="2" t="s">
        <v>12</v>
      </c>
      <c r="K2125" s="2" t="s">
        <v>268</v>
      </c>
      <c r="L2125" s="19">
        <v>41684.41679398148</v>
      </c>
      <c r="M2125" s="2" t="s">
        <v>5151</v>
      </c>
      <c r="N2125" s="2"/>
      <c r="O2125" s="2"/>
      <c r="P2125" s="2"/>
    </row>
    <row r="2126" spans="1:16" ht="45">
      <c r="A2126" s="14">
        <v>3092</v>
      </c>
      <c r="B2126" s="2" t="s">
        <v>5707</v>
      </c>
      <c r="C2126" s="1" t="s">
        <v>5630</v>
      </c>
      <c r="D2126" s="3" t="s">
        <v>1709</v>
      </c>
      <c r="E2126" s="4">
        <v>41684</v>
      </c>
      <c r="F2126" s="3" t="s">
        <v>15</v>
      </c>
      <c r="G2126" s="4">
        <v>41684</v>
      </c>
      <c r="H2126" s="3" t="s">
        <v>16</v>
      </c>
      <c r="I2126" s="2" t="s">
        <v>13</v>
      </c>
      <c r="J2126" s="2" t="s">
        <v>12</v>
      </c>
      <c r="K2126" s="2" t="s">
        <v>268</v>
      </c>
      <c r="L2126" s="19">
        <v>41684.412604166668</v>
      </c>
      <c r="M2126" s="2" t="s">
        <v>5154</v>
      </c>
      <c r="N2126" s="2"/>
      <c r="O2126" s="2"/>
      <c r="P2126" s="2"/>
    </row>
    <row r="2127" spans="1:16">
      <c r="A2127" s="14">
        <v>3091</v>
      </c>
      <c r="B2127" s="2" t="s">
        <v>5901</v>
      </c>
      <c r="C2127" s="1" t="s">
        <v>5902</v>
      </c>
      <c r="D2127" s="3" t="s">
        <v>5656</v>
      </c>
      <c r="E2127" s="4">
        <v>41684</v>
      </c>
      <c r="F2127" s="3" t="s">
        <v>15</v>
      </c>
      <c r="G2127" s="4">
        <v>41684</v>
      </c>
      <c r="H2127" s="3" t="s">
        <v>16</v>
      </c>
      <c r="I2127" s="2" t="s">
        <v>13</v>
      </c>
      <c r="J2127" s="2" t="s">
        <v>12</v>
      </c>
      <c r="K2127" s="2" t="s">
        <v>268</v>
      </c>
      <c r="L2127" s="19">
        <v>41684.406956018516</v>
      </c>
      <c r="M2127" s="2" t="s">
        <v>5151</v>
      </c>
      <c r="N2127" s="2"/>
      <c r="O2127" s="2"/>
      <c r="P2127" s="2"/>
    </row>
    <row r="2128" spans="1:16">
      <c r="A2128" s="14">
        <v>3090</v>
      </c>
      <c r="B2128" s="2" t="s">
        <v>5903</v>
      </c>
      <c r="C2128" s="1" t="s">
        <v>5904</v>
      </c>
      <c r="D2128" s="3" t="s">
        <v>3270</v>
      </c>
      <c r="E2128" s="4">
        <v>41684</v>
      </c>
      <c r="F2128" s="3" t="s">
        <v>15</v>
      </c>
      <c r="G2128" s="4">
        <v>41684</v>
      </c>
      <c r="H2128" s="3" t="s">
        <v>40</v>
      </c>
      <c r="I2128" s="2" t="s">
        <v>13</v>
      </c>
      <c r="J2128" s="2" t="s">
        <v>12</v>
      </c>
      <c r="K2128" s="2" t="s">
        <v>268</v>
      </c>
      <c r="L2128" s="19">
        <v>41684.388252314813</v>
      </c>
      <c r="M2128" s="2" t="s">
        <v>5151</v>
      </c>
      <c r="N2128" s="2"/>
      <c r="O2128" s="2"/>
      <c r="P2128" s="2"/>
    </row>
    <row r="2129" spans="1:16">
      <c r="A2129" s="14">
        <v>3089</v>
      </c>
      <c r="B2129" s="2" t="s">
        <v>5905</v>
      </c>
      <c r="C2129" s="1" t="s">
        <v>5906</v>
      </c>
      <c r="D2129" s="3" t="s">
        <v>586</v>
      </c>
      <c r="E2129" s="4">
        <v>41684</v>
      </c>
      <c r="F2129" s="3" t="s">
        <v>15</v>
      </c>
      <c r="G2129" s="4">
        <v>41684</v>
      </c>
      <c r="H2129" s="3" t="s">
        <v>16</v>
      </c>
      <c r="I2129" s="2" t="s">
        <v>13</v>
      </c>
      <c r="J2129" s="2" t="s">
        <v>12</v>
      </c>
      <c r="K2129" s="2" t="s">
        <v>268</v>
      </c>
      <c r="L2129" s="19">
        <v>41684.386261574073</v>
      </c>
      <c r="M2129" s="2" t="s">
        <v>5154</v>
      </c>
      <c r="N2129" s="2"/>
      <c r="O2129" s="2"/>
      <c r="P2129" s="2"/>
    </row>
    <row r="2130" spans="1:16">
      <c r="A2130" s="14">
        <v>3088</v>
      </c>
      <c r="B2130" s="2" t="s">
        <v>5907</v>
      </c>
      <c r="C2130" s="1" t="s">
        <v>5908</v>
      </c>
      <c r="D2130" s="3" t="s">
        <v>3129</v>
      </c>
      <c r="E2130" s="4">
        <v>41683</v>
      </c>
      <c r="F2130" s="3" t="s">
        <v>15</v>
      </c>
      <c r="G2130" s="4">
        <v>41683</v>
      </c>
      <c r="H2130" s="3" t="s">
        <v>40</v>
      </c>
      <c r="I2130" s="2" t="s">
        <v>13</v>
      </c>
      <c r="J2130" s="2" t="s">
        <v>12</v>
      </c>
      <c r="K2130" s="2" t="s">
        <v>268</v>
      </c>
      <c r="L2130" s="19">
        <v>41683.707129629627</v>
      </c>
      <c r="M2130" s="2" t="s">
        <v>5151</v>
      </c>
      <c r="N2130" s="2"/>
      <c r="O2130" s="2"/>
      <c r="P2130" s="2"/>
    </row>
    <row r="2131" spans="1:16" ht="45">
      <c r="A2131" s="14">
        <v>3087</v>
      </c>
      <c r="B2131" s="2" t="s">
        <v>5909</v>
      </c>
      <c r="C2131" s="1" t="s">
        <v>5910</v>
      </c>
      <c r="D2131" s="3" t="s">
        <v>194</v>
      </c>
      <c r="E2131" s="4">
        <v>41683</v>
      </c>
      <c r="F2131" s="3" t="s">
        <v>15</v>
      </c>
      <c r="G2131" s="4">
        <v>41683</v>
      </c>
      <c r="H2131" s="3" t="s">
        <v>54</v>
      </c>
      <c r="I2131" s="2" t="s">
        <v>13</v>
      </c>
      <c r="J2131" s="2" t="s">
        <v>12</v>
      </c>
      <c r="K2131" s="2" t="s">
        <v>268</v>
      </c>
      <c r="L2131" s="19">
        <v>41683.70653935185</v>
      </c>
      <c r="M2131" s="2" t="s">
        <v>5151</v>
      </c>
      <c r="N2131" s="2"/>
      <c r="O2131" s="2"/>
      <c r="P2131" s="2"/>
    </row>
    <row r="2132" spans="1:16" ht="60">
      <c r="A2132" s="14">
        <v>3086</v>
      </c>
      <c r="B2132" s="2" t="s">
        <v>5911</v>
      </c>
      <c r="C2132" s="1" t="s">
        <v>5912</v>
      </c>
      <c r="D2132" s="3" t="s">
        <v>3849</v>
      </c>
      <c r="E2132" s="4">
        <v>41683</v>
      </c>
      <c r="F2132" s="3" t="s">
        <v>15</v>
      </c>
      <c r="G2132" s="4">
        <v>41683</v>
      </c>
      <c r="H2132" s="3" t="s">
        <v>16</v>
      </c>
      <c r="I2132" s="2" t="s">
        <v>13</v>
      </c>
      <c r="J2132" s="2" t="s">
        <v>12</v>
      </c>
      <c r="K2132" s="2" t="s">
        <v>268</v>
      </c>
      <c r="L2132" s="19">
        <v>41683.617662037039</v>
      </c>
      <c r="M2132" s="2" t="s">
        <v>5154</v>
      </c>
      <c r="N2132" s="2"/>
      <c r="O2132" s="2"/>
      <c r="P2132" s="2"/>
    </row>
    <row r="2133" spans="1:16" ht="45">
      <c r="A2133" s="14">
        <v>3085</v>
      </c>
      <c r="B2133" s="2" t="s">
        <v>5913</v>
      </c>
      <c r="C2133" s="1" t="s">
        <v>5914</v>
      </c>
      <c r="D2133" s="3" t="s">
        <v>3270</v>
      </c>
      <c r="E2133" s="4">
        <v>41683</v>
      </c>
      <c r="F2133" s="3" t="s">
        <v>15</v>
      </c>
      <c r="G2133" s="4">
        <v>41683</v>
      </c>
      <c r="H2133" s="3" t="s">
        <v>16</v>
      </c>
      <c r="I2133" s="2" t="s">
        <v>13</v>
      </c>
      <c r="J2133" s="2" t="s">
        <v>12</v>
      </c>
      <c r="K2133" s="2" t="s">
        <v>268</v>
      </c>
      <c r="L2133" s="19">
        <v>41683.609016203707</v>
      </c>
      <c r="M2133" s="2" t="s">
        <v>5151</v>
      </c>
      <c r="N2133" s="2"/>
      <c r="O2133" s="2"/>
      <c r="P2133" s="2"/>
    </row>
    <row r="2134" spans="1:16" ht="45">
      <c r="A2134" s="14">
        <v>3084</v>
      </c>
      <c r="B2134" s="2" t="s">
        <v>5915</v>
      </c>
      <c r="C2134" s="1" t="s">
        <v>5916</v>
      </c>
      <c r="D2134" s="3" t="s">
        <v>3849</v>
      </c>
      <c r="E2134" s="4">
        <v>41683</v>
      </c>
      <c r="F2134" s="3" t="s">
        <v>15</v>
      </c>
      <c r="G2134" s="4">
        <v>41683</v>
      </c>
      <c r="H2134" s="3" t="s">
        <v>16</v>
      </c>
      <c r="I2134" s="2" t="s">
        <v>13</v>
      </c>
      <c r="J2134" s="2" t="s">
        <v>12</v>
      </c>
      <c r="K2134" s="2" t="s">
        <v>268</v>
      </c>
      <c r="L2134" s="19">
        <v>41683.544317129628</v>
      </c>
      <c r="M2134" s="2" t="s">
        <v>5154</v>
      </c>
      <c r="N2134" s="2"/>
      <c r="O2134" s="2"/>
      <c r="P2134" s="2"/>
    </row>
    <row r="2135" spans="1:16" ht="45">
      <c r="A2135" s="14">
        <v>3083</v>
      </c>
      <c r="B2135" s="2" t="s">
        <v>5915</v>
      </c>
      <c r="C2135" s="1" t="s">
        <v>5917</v>
      </c>
      <c r="D2135" s="3" t="s">
        <v>3849</v>
      </c>
      <c r="E2135" s="4">
        <v>41683</v>
      </c>
      <c r="F2135" s="3" t="s">
        <v>15</v>
      </c>
      <c r="G2135" s="4">
        <v>41683</v>
      </c>
      <c r="H2135" s="3" t="s">
        <v>16</v>
      </c>
      <c r="I2135" s="2" t="s">
        <v>13</v>
      </c>
      <c r="J2135" s="2" t="s">
        <v>12</v>
      </c>
      <c r="K2135" s="2" t="s">
        <v>268</v>
      </c>
      <c r="L2135" s="19">
        <v>41683.54383101852</v>
      </c>
      <c r="M2135" s="2" t="s">
        <v>5154</v>
      </c>
      <c r="N2135" s="2"/>
      <c r="O2135" s="2"/>
      <c r="P2135" s="2"/>
    </row>
    <row r="2136" spans="1:16" ht="45">
      <c r="A2136" s="14">
        <v>3082</v>
      </c>
      <c r="B2136" s="2" t="s">
        <v>5915</v>
      </c>
      <c r="C2136" s="1" t="s">
        <v>5918</v>
      </c>
      <c r="D2136" s="3" t="s">
        <v>3849</v>
      </c>
      <c r="E2136" s="4">
        <v>41683</v>
      </c>
      <c r="F2136" s="3" t="s">
        <v>15</v>
      </c>
      <c r="G2136" s="4">
        <v>41683</v>
      </c>
      <c r="H2136" s="3" t="s">
        <v>16</v>
      </c>
      <c r="I2136" s="2" t="s">
        <v>13</v>
      </c>
      <c r="J2136" s="2" t="s">
        <v>12</v>
      </c>
      <c r="K2136" s="2" t="s">
        <v>268</v>
      </c>
      <c r="L2136" s="19">
        <v>41683.543368055558</v>
      </c>
      <c r="M2136" s="2" t="s">
        <v>5154</v>
      </c>
      <c r="N2136" s="2"/>
      <c r="O2136" s="2"/>
      <c r="P2136" s="2"/>
    </row>
    <row r="2137" spans="1:16" ht="60">
      <c r="A2137" s="14">
        <v>3081</v>
      </c>
      <c r="B2137" s="2" t="s">
        <v>5915</v>
      </c>
      <c r="C2137" s="1" t="s">
        <v>5919</v>
      </c>
      <c r="D2137" s="3" t="s">
        <v>3849</v>
      </c>
      <c r="E2137" s="4">
        <v>41683</v>
      </c>
      <c r="F2137" s="3" t="s">
        <v>15</v>
      </c>
      <c r="G2137" s="4">
        <v>41683</v>
      </c>
      <c r="H2137" s="3" t="s">
        <v>16</v>
      </c>
      <c r="I2137" s="2" t="s">
        <v>13</v>
      </c>
      <c r="J2137" s="2" t="s">
        <v>12</v>
      </c>
      <c r="K2137" s="2" t="s">
        <v>268</v>
      </c>
      <c r="L2137" s="19">
        <v>41683.54011574074</v>
      </c>
      <c r="M2137" s="2" t="s">
        <v>5154</v>
      </c>
      <c r="N2137" s="2"/>
      <c r="O2137" s="2"/>
      <c r="P2137" s="2"/>
    </row>
    <row r="2138" spans="1:16" ht="30">
      <c r="A2138" s="14">
        <v>3080</v>
      </c>
      <c r="B2138" s="2" t="s">
        <v>5737</v>
      </c>
      <c r="C2138" s="1" t="s">
        <v>5920</v>
      </c>
      <c r="D2138" s="3" t="s">
        <v>288</v>
      </c>
      <c r="E2138" s="4">
        <v>41683</v>
      </c>
      <c r="F2138" s="3" t="s">
        <v>15</v>
      </c>
      <c r="G2138" s="4">
        <v>41683</v>
      </c>
      <c r="H2138" s="3" t="s">
        <v>16</v>
      </c>
      <c r="I2138" s="2" t="s">
        <v>13</v>
      </c>
      <c r="J2138" s="2" t="s">
        <v>12</v>
      </c>
      <c r="K2138" s="2" t="s">
        <v>268</v>
      </c>
      <c r="L2138" s="19">
        <v>41683.527685185189</v>
      </c>
      <c r="M2138" s="2" t="s">
        <v>5154</v>
      </c>
      <c r="N2138" s="2"/>
      <c r="O2138" s="2"/>
      <c r="P2138" s="2"/>
    </row>
    <row r="2139" spans="1:16" ht="30">
      <c r="A2139" s="14">
        <v>3079</v>
      </c>
      <c r="B2139" s="2" t="s">
        <v>5921</v>
      </c>
      <c r="C2139" s="1" t="s">
        <v>5922</v>
      </c>
      <c r="D2139" s="3" t="s">
        <v>1365</v>
      </c>
      <c r="E2139" s="4">
        <v>41683</v>
      </c>
      <c r="F2139" s="3" t="s">
        <v>15</v>
      </c>
      <c r="G2139" s="4">
        <v>41683</v>
      </c>
      <c r="H2139" s="3" t="s">
        <v>213</v>
      </c>
      <c r="I2139" s="2" t="s">
        <v>13</v>
      </c>
      <c r="J2139" s="2" t="s">
        <v>12</v>
      </c>
      <c r="K2139" s="2" t="s">
        <v>268</v>
      </c>
      <c r="L2139" s="19">
        <v>41683.525787037041</v>
      </c>
      <c r="M2139" s="2" t="s">
        <v>5154</v>
      </c>
      <c r="N2139" s="2"/>
      <c r="O2139" s="2"/>
      <c r="P2139" s="2"/>
    </row>
    <row r="2140" spans="1:16">
      <c r="A2140" s="14">
        <v>3078</v>
      </c>
      <c r="B2140" s="2" t="s">
        <v>5493</v>
      </c>
      <c r="C2140" s="1" t="s">
        <v>5923</v>
      </c>
      <c r="D2140" s="3" t="s">
        <v>87</v>
      </c>
      <c r="E2140" s="4">
        <v>41683</v>
      </c>
      <c r="F2140" s="3" t="s">
        <v>15</v>
      </c>
      <c r="G2140" s="4">
        <v>41683</v>
      </c>
      <c r="H2140" s="3" t="s">
        <v>16</v>
      </c>
      <c r="I2140" s="2" t="s">
        <v>13</v>
      </c>
      <c r="J2140" s="2" t="s">
        <v>12</v>
      </c>
      <c r="K2140" s="2" t="s">
        <v>268</v>
      </c>
      <c r="L2140" s="19">
        <v>41683.524293981478</v>
      </c>
      <c r="M2140" s="2" t="s">
        <v>5154</v>
      </c>
      <c r="N2140" s="2"/>
      <c r="O2140" s="2"/>
      <c r="P2140" s="2"/>
    </row>
    <row r="2141" spans="1:16" ht="45">
      <c r="A2141" s="14">
        <v>3077</v>
      </c>
      <c r="B2141" s="2" t="s">
        <v>5924</v>
      </c>
      <c r="C2141" s="1" t="s">
        <v>5925</v>
      </c>
      <c r="D2141" s="3" t="s">
        <v>1797</v>
      </c>
      <c r="E2141" s="4">
        <v>41683</v>
      </c>
      <c r="F2141" s="3" t="s">
        <v>15</v>
      </c>
      <c r="G2141" s="4">
        <v>41683</v>
      </c>
      <c r="H2141" s="3" t="s">
        <v>16</v>
      </c>
      <c r="I2141" s="2" t="s">
        <v>13</v>
      </c>
      <c r="J2141" s="2" t="s">
        <v>12</v>
      </c>
      <c r="K2141" s="2" t="s">
        <v>268</v>
      </c>
      <c r="L2141" s="19">
        <v>41683.501493055555</v>
      </c>
      <c r="M2141" s="2" t="s">
        <v>5154</v>
      </c>
      <c r="N2141" s="2"/>
      <c r="O2141" s="2"/>
      <c r="P2141" s="2"/>
    </row>
    <row r="2142" spans="1:16" ht="120">
      <c r="A2142" s="14">
        <v>3076</v>
      </c>
      <c r="B2142" s="2" t="s">
        <v>5926</v>
      </c>
      <c r="C2142" s="1" t="s">
        <v>5927</v>
      </c>
      <c r="D2142" s="3" t="s">
        <v>638</v>
      </c>
      <c r="E2142" s="4">
        <v>41683</v>
      </c>
      <c r="F2142" s="3" t="s">
        <v>15</v>
      </c>
      <c r="G2142" s="4">
        <v>41684</v>
      </c>
      <c r="H2142" s="3" t="s">
        <v>69</v>
      </c>
      <c r="I2142" s="2" t="s">
        <v>13</v>
      </c>
      <c r="J2142" s="2" t="s">
        <v>12</v>
      </c>
      <c r="K2142" s="2" t="s">
        <v>268</v>
      </c>
      <c r="L2142" s="19">
        <v>41688.438298611109</v>
      </c>
      <c r="M2142" s="2" t="s">
        <v>5154</v>
      </c>
      <c r="N2142" s="2"/>
      <c r="O2142" s="2"/>
      <c r="P2142" s="2"/>
    </row>
    <row r="2143" spans="1:16" ht="30">
      <c r="A2143" s="14">
        <v>3075</v>
      </c>
      <c r="B2143" s="2" t="s">
        <v>5928</v>
      </c>
      <c r="C2143" s="1" t="s">
        <v>5929</v>
      </c>
      <c r="D2143" s="3" t="s">
        <v>268</v>
      </c>
      <c r="E2143" s="4">
        <v>41683</v>
      </c>
      <c r="F2143" s="3" t="s">
        <v>15</v>
      </c>
      <c r="G2143" s="4">
        <v>41683</v>
      </c>
      <c r="H2143" s="3" t="s">
        <v>42</v>
      </c>
      <c r="I2143" s="2" t="s">
        <v>13</v>
      </c>
      <c r="J2143" s="2" t="s">
        <v>12</v>
      </c>
      <c r="K2143" s="2" t="s">
        <v>268</v>
      </c>
      <c r="L2143" s="19">
        <v>41683.46533564815</v>
      </c>
      <c r="M2143" s="2" t="s">
        <v>5151</v>
      </c>
      <c r="N2143" s="2"/>
      <c r="O2143" s="2"/>
      <c r="P2143" s="2"/>
    </row>
    <row r="2144" spans="1:16" ht="30">
      <c r="A2144" s="14">
        <v>3074</v>
      </c>
      <c r="B2144" s="2" t="s">
        <v>5930</v>
      </c>
      <c r="C2144" s="1" t="s">
        <v>5931</v>
      </c>
      <c r="D2144" s="3" t="s">
        <v>731</v>
      </c>
      <c r="E2144" s="4">
        <v>41683</v>
      </c>
      <c r="F2144" s="3" t="s">
        <v>15</v>
      </c>
      <c r="G2144" s="4">
        <v>41683</v>
      </c>
      <c r="H2144" s="3" t="s">
        <v>16</v>
      </c>
      <c r="I2144" s="2" t="s">
        <v>13</v>
      </c>
      <c r="J2144" s="2" t="s">
        <v>12</v>
      </c>
      <c r="K2144" s="2" t="s">
        <v>268</v>
      </c>
      <c r="L2144" s="19">
        <v>41683.46434027778</v>
      </c>
      <c r="M2144" s="2" t="s">
        <v>5154</v>
      </c>
      <c r="N2144" s="2"/>
      <c r="O2144" s="2"/>
      <c r="P2144" s="2"/>
    </row>
    <row r="2145" spans="1:16" ht="30">
      <c r="A2145" s="14">
        <v>3073</v>
      </c>
      <c r="B2145" s="2" t="s">
        <v>5861</v>
      </c>
      <c r="C2145" s="1" t="s">
        <v>5932</v>
      </c>
      <c r="D2145" s="3" t="s">
        <v>1529</v>
      </c>
      <c r="E2145" s="4">
        <v>41683</v>
      </c>
      <c r="F2145" s="3" t="s">
        <v>15</v>
      </c>
      <c r="G2145" s="4">
        <v>41683</v>
      </c>
      <c r="H2145" s="3" t="s">
        <v>16</v>
      </c>
      <c r="I2145" s="2" t="s">
        <v>13</v>
      </c>
      <c r="J2145" s="2" t="s">
        <v>12</v>
      </c>
      <c r="K2145" s="2" t="s">
        <v>268</v>
      </c>
      <c r="L2145" s="19">
        <v>41683.450925925928</v>
      </c>
      <c r="M2145" s="2" t="s">
        <v>5151</v>
      </c>
      <c r="N2145" s="2"/>
      <c r="O2145" s="2"/>
      <c r="P2145" s="2"/>
    </row>
    <row r="2146" spans="1:16" ht="30">
      <c r="A2146" s="14">
        <v>3072</v>
      </c>
      <c r="B2146" s="2" t="s">
        <v>1826</v>
      </c>
      <c r="C2146" s="1" t="s">
        <v>4908</v>
      </c>
      <c r="D2146" s="3" t="s">
        <v>1130</v>
      </c>
      <c r="E2146" s="4">
        <v>41683</v>
      </c>
      <c r="F2146" s="3" t="s">
        <v>15</v>
      </c>
      <c r="G2146" s="4">
        <v>41683</v>
      </c>
      <c r="H2146" s="3" t="s">
        <v>16</v>
      </c>
      <c r="I2146" s="2" t="s">
        <v>13</v>
      </c>
      <c r="J2146" s="2" t="s">
        <v>12</v>
      </c>
      <c r="K2146" s="2" t="s">
        <v>268</v>
      </c>
      <c r="L2146" s="19">
        <v>41683.444525462961</v>
      </c>
      <c r="M2146" s="2" t="s">
        <v>5154</v>
      </c>
      <c r="N2146" s="2"/>
      <c r="O2146" s="2"/>
      <c r="P2146" s="2"/>
    </row>
    <row r="2147" spans="1:16">
      <c r="A2147" s="14">
        <v>3071</v>
      </c>
      <c r="B2147" s="2" t="s">
        <v>5933</v>
      </c>
      <c r="C2147" s="1" t="s">
        <v>5935</v>
      </c>
      <c r="D2147" s="3" t="s">
        <v>5934</v>
      </c>
      <c r="E2147" s="4">
        <v>41683</v>
      </c>
      <c r="F2147" s="3" t="s">
        <v>15</v>
      </c>
      <c r="G2147" s="4">
        <v>41683</v>
      </c>
      <c r="H2147" s="3" t="s">
        <v>40</v>
      </c>
      <c r="I2147" s="2" t="s">
        <v>13</v>
      </c>
      <c r="J2147" s="2" t="s">
        <v>12</v>
      </c>
      <c r="K2147" s="2" t="s">
        <v>268</v>
      </c>
      <c r="L2147" s="19">
        <v>41683.421817129631</v>
      </c>
      <c r="M2147" s="2" t="s">
        <v>5151</v>
      </c>
      <c r="N2147" s="2"/>
      <c r="O2147" s="2"/>
      <c r="P2147" s="2"/>
    </row>
    <row r="2148" spans="1:16">
      <c r="A2148" s="14">
        <v>3070</v>
      </c>
      <c r="B2148" s="2" t="s">
        <v>2332</v>
      </c>
      <c r="C2148" s="1" t="s">
        <v>5936</v>
      </c>
      <c r="D2148" s="3" t="s">
        <v>1054</v>
      </c>
      <c r="E2148" s="4">
        <v>41683</v>
      </c>
      <c r="F2148" s="3" t="s">
        <v>15</v>
      </c>
      <c r="G2148" s="4">
        <v>41683</v>
      </c>
      <c r="H2148" s="3" t="s">
        <v>16</v>
      </c>
      <c r="I2148" s="2" t="s">
        <v>13</v>
      </c>
      <c r="J2148" s="2" t="s">
        <v>12</v>
      </c>
      <c r="K2148" s="2" t="s">
        <v>268</v>
      </c>
      <c r="L2148" s="19">
        <v>41683.420243055552</v>
      </c>
      <c r="M2148" s="2" t="s">
        <v>5154</v>
      </c>
      <c r="N2148" s="2"/>
      <c r="O2148" s="2"/>
      <c r="P2148" s="2"/>
    </row>
    <row r="2149" spans="1:16" ht="30">
      <c r="A2149" s="14">
        <v>3069</v>
      </c>
      <c r="B2149" s="2" t="s">
        <v>4198</v>
      </c>
      <c r="C2149" s="1" t="s">
        <v>4697</v>
      </c>
      <c r="D2149" s="3" t="s">
        <v>411</v>
      </c>
      <c r="E2149" s="4">
        <v>41683</v>
      </c>
      <c r="F2149" s="3" t="s">
        <v>15</v>
      </c>
      <c r="G2149" s="4">
        <v>41683</v>
      </c>
      <c r="H2149" s="3" t="s">
        <v>16</v>
      </c>
      <c r="I2149" s="2" t="s">
        <v>13</v>
      </c>
      <c r="J2149" s="2" t="s">
        <v>12</v>
      </c>
      <c r="K2149" s="2" t="s">
        <v>268</v>
      </c>
      <c r="L2149" s="19">
        <v>41683.419490740744</v>
      </c>
      <c r="M2149" s="2" t="s">
        <v>5154</v>
      </c>
      <c r="N2149" s="2"/>
      <c r="O2149" s="2"/>
      <c r="P2149" s="2"/>
    </row>
    <row r="2150" spans="1:16" ht="45">
      <c r="A2150" s="14">
        <v>3068</v>
      </c>
      <c r="B2150" s="2" t="s">
        <v>5707</v>
      </c>
      <c r="C2150" s="1" t="s">
        <v>5630</v>
      </c>
      <c r="D2150" s="3" t="s">
        <v>1709</v>
      </c>
      <c r="E2150" s="4">
        <v>41681</v>
      </c>
      <c r="F2150" s="3" t="s">
        <v>15</v>
      </c>
      <c r="G2150" s="4">
        <v>41682</v>
      </c>
      <c r="H2150" s="3" t="s">
        <v>16</v>
      </c>
      <c r="I2150" s="2" t="s">
        <v>13</v>
      </c>
      <c r="J2150" s="2" t="s">
        <v>12</v>
      </c>
      <c r="K2150" s="2" t="s">
        <v>268</v>
      </c>
      <c r="L2150" s="19">
        <v>41682.793576388889</v>
      </c>
      <c r="M2150" s="2" t="s">
        <v>5154</v>
      </c>
      <c r="N2150" s="2"/>
      <c r="O2150" s="2"/>
      <c r="P2150" s="2"/>
    </row>
    <row r="2151" spans="1:16" ht="45">
      <c r="A2151" s="14">
        <v>3067</v>
      </c>
      <c r="B2151" s="2" t="s">
        <v>5937</v>
      </c>
      <c r="C2151" s="1" t="s">
        <v>5938</v>
      </c>
      <c r="D2151" s="3" t="s">
        <v>349</v>
      </c>
      <c r="E2151" s="4">
        <v>41682</v>
      </c>
      <c r="F2151" s="3" t="s">
        <v>15</v>
      </c>
      <c r="G2151" s="4">
        <v>41682</v>
      </c>
      <c r="H2151" s="3" t="s">
        <v>40</v>
      </c>
      <c r="I2151" s="2" t="s">
        <v>13</v>
      </c>
      <c r="J2151" s="2" t="s">
        <v>12</v>
      </c>
      <c r="K2151" s="2" t="s">
        <v>268</v>
      </c>
      <c r="L2151" s="19">
        <v>41682.789131944446</v>
      </c>
      <c r="M2151" s="2" t="s">
        <v>5151</v>
      </c>
      <c r="N2151" s="2"/>
      <c r="O2151" s="2"/>
      <c r="P2151" s="2"/>
    </row>
    <row r="2152" spans="1:16" ht="45">
      <c r="A2152" s="14">
        <v>3066</v>
      </c>
      <c r="B2152" s="2" t="s">
        <v>2940</v>
      </c>
      <c r="C2152" s="1" t="s">
        <v>5939</v>
      </c>
      <c r="D2152" s="3" t="s">
        <v>861</v>
      </c>
      <c r="E2152" s="4">
        <v>41682</v>
      </c>
      <c r="F2152" s="3" t="s">
        <v>15</v>
      </c>
      <c r="G2152" s="4">
        <v>41682</v>
      </c>
      <c r="H2152" s="3" t="s">
        <v>16</v>
      </c>
      <c r="I2152" s="2" t="s">
        <v>13</v>
      </c>
      <c r="J2152" s="2" t="s">
        <v>12</v>
      </c>
      <c r="K2152" s="2" t="s">
        <v>268</v>
      </c>
      <c r="L2152" s="19">
        <v>41682.786562499998</v>
      </c>
      <c r="M2152" s="2" t="s">
        <v>5154</v>
      </c>
      <c r="N2152" s="2"/>
      <c r="O2152" s="2"/>
      <c r="P2152" s="2"/>
    </row>
    <row r="2153" spans="1:16" ht="75">
      <c r="A2153" s="14">
        <v>3065</v>
      </c>
      <c r="B2153" s="2" t="s">
        <v>5940</v>
      </c>
      <c r="C2153" s="1" t="s">
        <v>5941</v>
      </c>
      <c r="D2153" s="3" t="s">
        <v>446</v>
      </c>
      <c r="E2153" s="4">
        <v>41682</v>
      </c>
      <c r="F2153" s="3" t="s">
        <v>15</v>
      </c>
      <c r="G2153" s="4">
        <v>41682</v>
      </c>
      <c r="H2153" s="3" t="s">
        <v>46</v>
      </c>
      <c r="I2153" s="2" t="s">
        <v>13</v>
      </c>
      <c r="J2153" s="2" t="s">
        <v>12</v>
      </c>
      <c r="K2153" s="2" t="s">
        <v>268</v>
      </c>
      <c r="L2153" s="19">
        <v>41682.778090277781</v>
      </c>
      <c r="M2153" s="2" t="s">
        <v>5151</v>
      </c>
      <c r="N2153" s="2"/>
      <c r="O2153" s="2"/>
      <c r="P2153" s="2"/>
    </row>
    <row r="2154" spans="1:16" ht="45">
      <c r="A2154" s="14">
        <v>3064</v>
      </c>
      <c r="B2154" s="2" t="s">
        <v>5942</v>
      </c>
      <c r="C2154" s="1" t="s">
        <v>5943</v>
      </c>
      <c r="D2154" s="3" t="s">
        <v>992</v>
      </c>
      <c r="E2154" s="4">
        <v>41682</v>
      </c>
      <c r="F2154" s="3" t="s">
        <v>15</v>
      </c>
      <c r="G2154" s="4">
        <v>41682</v>
      </c>
      <c r="H2154" s="3" t="s">
        <v>29</v>
      </c>
      <c r="I2154" s="2" t="s">
        <v>13</v>
      </c>
      <c r="J2154" s="2" t="s">
        <v>12</v>
      </c>
      <c r="K2154" s="2" t="s">
        <v>268</v>
      </c>
      <c r="L2154" s="19">
        <v>41688.438518518517</v>
      </c>
      <c r="M2154" s="2" t="s">
        <v>5154</v>
      </c>
      <c r="N2154" s="2"/>
      <c r="O2154" s="2"/>
      <c r="P2154" s="2"/>
    </row>
    <row r="2155" spans="1:16">
      <c r="A2155" s="14">
        <v>3063</v>
      </c>
      <c r="B2155" s="2" t="s">
        <v>302</v>
      </c>
      <c r="C2155" s="1" t="s">
        <v>5944</v>
      </c>
      <c r="D2155" s="3" t="s">
        <v>237</v>
      </c>
      <c r="E2155" s="4">
        <v>41682</v>
      </c>
      <c r="F2155" s="3" t="s">
        <v>15</v>
      </c>
      <c r="G2155" s="4">
        <v>41682</v>
      </c>
      <c r="H2155" s="3" t="s">
        <v>40</v>
      </c>
      <c r="I2155" s="2" t="s">
        <v>13</v>
      </c>
      <c r="J2155" s="2" t="s">
        <v>12</v>
      </c>
      <c r="K2155" s="2" t="s">
        <v>268</v>
      </c>
      <c r="L2155" s="19">
        <v>41682.759421296294</v>
      </c>
      <c r="M2155" s="2" t="s">
        <v>5151</v>
      </c>
      <c r="N2155" s="2"/>
      <c r="O2155" s="2"/>
      <c r="P2155" s="2"/>
    </row>
    <row r="2156" spans="1:16" ht="45">
      <c r="A2156" s="14">
        <v>3062</v>
      </c>
      <c r="B2156" s="2" t="s">
        <v>479</v>
      </c>
      <c r="C2156" s="1" t="s">
        <v>2316</v>
      </c>
      <c r="D2156" s="3" t="s">
        <v>446</v>
      </c>
      <c r="E2156" s="4">
        <v>41682</v>
      </c>
      <c r="F2156" s="3" t="s">
        <v>15</v>
      </c>
      <c r="G2156" s="4">
        <v>41682</v>
      </c>
      <c r="H2156" s="3" t="s">
        <v>16</v>
      </c>
      <c r="I2156" s="2" t="s">
        <v>13</v>
      </c>
      <c r="J2156" s="2" t="s">
        <v>12</v>
      </c>
      <c r="K2156" s="2" t="s">
        <v>268</v>
      </c>
      <c r="L2156" s="19">
        <v>41682.75068287037</v>
      </c>
      <c r="M2156" s="2" t="s">
        <v>5151</v>
      </c>
      <c r="N2156" s="2"/>
      <c r="O2156" s="2"/>
      <c r="P2156" s="2"/>
    </row>
    <row r="2157" spans="1:16" ht="30">
      <c r="A2157" s="14">
        <v>3061</v>
      </c>
      <c r="B2157" s="2" t="s">
        <v>721</v>
      </c>
      <c r="C2157" s="1" t="s">
        <v>5945</v>
      </c>
      <c r="D2157" s="3" t="s">
        <v>206</v>
      </c>
      <c r="E2157" s="4">
        <v>41682</v>
      </c>
      <c r="F2157" s="3" t="s">
        <v>15</v>
      </c>
      <c r="G2157" s="4">
        <v>41682</v>
      </c>
      <c r="H2157" s="3" t="s">
        <v>42</v>
      </c>
      <c r="I2157" s="2" t="s">
        <v>13</v>
      </c>
      <c r="J2157" s="2" t="s">
        <v>12</v>
      </c>
      <c r="K2157" s="2" t="s">
        <v>268</v>
      </c>
      <c r="L2157" s="19">
        <v>41682.738171296296</v>
      </c>
      <c r="M2157" s="2" t="s">
        <v>5154</v>
      </c>
      <c r="N2157" s="2"/>
      <c r="O2157" s="2"/>
      <c r="P2157" s="2"/>
    </row>
    <row r="2158" spans="1:16" ht="105">
      <c r="A2158" s="14">
        <v>3060</v>
      </c>
      <c r="B2158" s="2" t="s">
        <v>5946</v>
      </c>
      <c r="C2158" s="1" t="s">
        <v>5947</v>
      </c>
      <c r="D2158" s="3" t="s">
        <v>84</v>
      </c>
      <c r="E2158" s="4">
        <v>41682</v>
      </c>
      <c r="F2158" s="3" t="s">
        <v>15</v>
      </c>
      <c r="G2158" s="4">
        <v>41682</v>
      </c>
      <c r="H2158" s="3" t="s">
        <v>42</v>
      </c>
      <c r="I2158" s="2" t="s">
        <v>13</v>
      </c>
      <c r="J2158" s="2" t="s">
        <v>12</v>
      </c>
      <c r="K2158" s="2" t="s">
        <v>268</v>
      </c>
      <c r="L2158" s="19">
        <v>41682.733993055554</v>
      </c>
      <c r="M2158" s="2" t="s">
        <v>5154</v>
      </c>
      <c r="N2158" s="2"/>
      <c r="O2158" s="2"/>
      <c r="P2158" s="2"/>
    </row>
    <row r="2159" spans="1:16" ht="30">
      <c r="A2159" s="14">
        <v>3059</v>
      </c>
      <c r="B2159" s="2" t="s">
        <v>5200</v>
      </c>
      <c r="C2159" s="1" t="s">
        <v>5948</v>
      </c>
      <c r="D2159" s="3" t="s">
        <v>950</v>
      </c>
      <c r="E2159" s="4">
        <v>41682</v>
      </c>
      <c r="F2159" s="3" t="s">
        <v>15</v>
      </c>
      <c r="G2159" s="4">
        <v>41682</v>
      </c>
      <c r="H2159" s="3" t="s">
        <v>29</v>
      </c>
      <c r="I2159" s="2" t="s">
        <v>13</v>
      </c>
      <c r="J2159" s="2" t="s">
        <v>12</v>
      </c>
      <c r="K2159" s="2" t="s">
        <v>268</v>
      </c>
      <c r="L2159" s="19">
        <v>41683.529976851853</v>
      </c>
      <c r="M2159" s="2" t="s">
        <v>5151</v>
      </c>
      <c r="N2159" s="2"/>
      <c r="O2159" s="2"/>
      <c r="P2159" s="2"/>
    </row>
    <row r="2160" spans="1:16" ht="45">
      <c r="A2160" s="14">
        <v>3058</v>
      </c>
      <c r="B2160" s="2" t="s">
        <v>5737</v>
      </c>
      <c r="C2160" s="1" t="s">
        <v>5949</v>
      </c>
      <c r="D2160" s="3" t="s">
        <v>288</v>
      </c>
      <c r="E2160" s="4">
        <v>41682</v>
      </c>
      <c r="F2160" s="3" t="s">
        <v>15</v>
      </c>
      <c r="G2160" s="4">
        <v>41682</v>
      </c>
      <c r="H2160" s="3" t="s">
        <v>16</v>
      </c>
      <c r="I2160" s="2" t="s">
        <v>13</v>
      </c>
      <c r="J2160" s="2" t="s">
        <v>12</v>
      </c>
      <c r="K2160" s="2" t="s">
        <v>268</v>
      </c>
      <c r="L2160" s="19">
        <v>41682.723912037036</v>
      </c>
      <c r="M2160" s="2" t="s">
        <v>5154</v>
      </c>
      <c r="N2160" s="2"/>
      <c r="O2160" s="2"/>
      <c r="P2160" s="2"/>
    </row>
    <row r="2161" spans="1:16" ht="45">
      <c r="A2161" s="14">
        <v>3057</v>
      </c>
      <c r="B2161" s="2" t="s">
        <v>5950</v>
      </c>
      <c r="C2161" s="1" t="s">
        <v>5951</v>
      </c>
      <c r="D2161" s="3" t="s">
        <v>620</v>
      </c>
      <c r="E2161" s="4">
        <v>41682</v>
      </c>
      <c r="F2161" s="3" t="s">
        <v>15</v>
      </c>
      <c r="G2161" s="4">
        <v>41682</v>
      </c>
      <c r="H2161" s="3" t="s">
        <v>19</v>
      </c>
      <c r="I2161" s="2" t="s">
        <v>13</v>
      </c>
      <c r="J2161" s="2" t="s">
        <v>12</v>
      </c>
      <c r="K2161" s="2" t="s">
        <v>268</v>
      </c>
      <c r="L2161" s="19">
        <v>41682.695613425924</v>
      </c>
      <c r="M2161" s="2" t="s">
        <v>5154</v>
      </c>
      <c r="N2161" s="2"/>
      <c r="O2161" s="2"/>
      <c r="P2161" s="2"/>
    </row>
    <row r="2162" spans="1:16">
      <c r="A2162" s="14">
        <v>3056</v>
      </c>
      <c r="B2162" s="2" t="s">
        <v>5952</v>
      </c>
      <c r="C2162" s="1" t="s">
        <v>5953</v>
      </c>
      <c r="D2162" s="3" t="s">
        <v>1495</v>
      </c>
      <c r="E2162" s="4">
        <v>41682</v>
      </c>
      <c r="F2162" s="3" t="s">
        <v>15</v>
      </c>
      <c r="G2162" s="4">
        <v>41682</v>
      </c>
      <c r="H2162" s="3" t="s">
        <v>16</v>
      </c>
      <c r="I2162" s="2" t="s">
        <v>13</v>
      </c>
      <c r="J2162" s="2" t="s">
        <v>12</v>
      </c>
      <c r="K2162" s="2" t="s">
        <v>268</v>
      </c>
      <c r="L2162" s="19">
        <v>41682.686412037037</v>
      </c>
      <c r="M2162" s="2" t="s">
        <v>5151</v>
      </c>
      <c r="N2162" s="2"/>
      <c r="O2162" s="2"/>
      <c r="P2162" s="2"/>
    </row>
    <row r="2163" spans="1:16">
      <c r="A2163" s="14">
        <v>3055</v>
      </c>
      <c r="B2163" s="2" t="s">
        <v>5954</v>
      </c>
      <c r="C2163" s="1" t="s">
        <v>5955</v>
      </c>
      <c r="D2163" s="3" t="s">
        <v>446</v>
      </c>
      <c r="E2163" s="4">
        <v>41681</v>
      </c>
      <c r="F2163" s="3" t="s">
        <v>15</v>
      </c>
      <c r="G2163" s="4">
        <v>41681</v>
      </c>
      <c r="H2163" s="3" t="s">
        <v>40</v>
      </c>
      <c r="I2163" s="2" t="s">
        <v>13</v>
      </c>
      <c r="J2163" s="2" t="s">
        <v>12</v>
      </c>
      <c r="K2163" s="2" t="s">
        <v>268</v>
      </c>
      <c r="L2163" s="19">
        <v>41681.756226851852</v>
      </c>
      <c r="M2163" s="2" t="s">
        <v>5154</v>
      </c>
      <c r="N2163" s="2"/>
      <c r="O2163" s="2"/>
      <c r="P2163" s="2"/>
    </row>
    <row r="2164" spans="1:16">
      <c r="A2164" s="14">
        <v>3054</v>
      </c>
      <c r="B2164" s="2" t="s">
        <v>5956</v>
      </c>
      <c r="C2164" s="1" t="s">
        <v>5957</v>
      </c>
      <c r="D2164" s="3" t="s">
        <v>224</v>
      </c>
      <c r="E2164" s="4">
        <v>41681</v>
      </c>
      <c r="F2164" s="3" t="s">
        <v>15</v>
      </c>
      <c r="G2164" s="4">
        <v>41681</v>
      </c>
      <c r="H2164" s="3" t="s">
        <v>16</v>
      </c>
      <c r="I2164" s="2" t="s">
        <v>13</v>
      </c>
      <c r="J2164" s="2" t="s">
        <v>12</v>
      </c>
      <c r="K2164" s="2" t="s">
        <v>268</v>
      </c>
      <c r="L2164" s="19">
        <v>41681.754918981482</v>
      </c>
      <c r="M2164" s="2" t="s">
        <v>5151</v>
      </c>
      <c r="N2164" s="2"/>
      <c r="O2164" s="2"/>
      <c r="P2164" s="2"/>
    </row>
    <row r="2165" spans="1:16" ht="30">
      <c r="A2165" s="14">
        <v>3053</v>
      </c>
      <c r="B2165" s="2" t="s">
        <v>2332</v>
      </c>
      <c r="C2165" s="1" t="s">
        <v>5958</v>
      </c>
      <c r="D2165" s="3" t="s">
        <v>1054</v>
      </c>
      <c r="E2165" s="4">
        <v>41681</v>
      </c>
      <c r="F2165" s="3" t="s">
        <v>15</v>
      </c>
      <c r="G2165" s="4">
        <v>41681</v>
      </c>
      <c r="H2165" s="3" t="s">
        <v>16</v>
      </c>
      <c r="I2165" s="2" t="s">
        <v>13</v>
      </c>
      <c r="J2165" s="2" t="s">
        <v>12</v>
      </c>
      <c r="K2165" s="2" t="s">
        <v>268</v>
      </c>
      <c r="L2165" s="19">
        <v>41681.689722222225</v>
      </c>
      <c r="M2165" s="2" t="s">
        <v>5154</v>
      </c>
      <c r="N2165" s="2"/>
      <c r="O2165" s="2"/>
      <c r="P2165" s="2"/>
    </row>
    <row r="2166" spans="1:16" ht="60">
      <c r="A2166" s="14">
        <v>3052</v>
      </c>
      <c r="B2166" s="2" t="s">
        <v>5959</v>
      </c>
      <c r="C2166" s="1" t="s">
        <v>5960</v>
      </c>
      <c r="D2166" s="3" t="s">
        <v>363</v>
      </c>
      <c r="E2166" s="4">
        <v>41681</v>
      </c>
      <c r="F2166" s="3" t="s">
        <v>15</v>
      </c>
      <c r="G2166" s="4">
        <v>41681</v>
      </c>
      <c r="H2166" s="3" t="s">
        <v>16</v>
      </c>
      <c r="I2166" s="2" t="s">
        <v>13</v>
      </c>
      <c r="J2166" s="2" t="s">
        <v>12</v>
      </c>
      <c r="K2166" s="2" t="s">
        <v>268</v>
      </c>
      <c r="L2166" s="19">
        <v>41681.689212962963</v>
      </c>
      <c r="M2166" s="2" t="s">
        <v>5154</v>
      </c>
      <c r="N2166" s="2"/>
      <c r="O2166" s="2"/>
      <c r="P2166" s="2"/>
    </row>
    <row r="2167" spans="1:16" ht="30">
      <c r="A2167" s="14">
        <v>3051</v>
      </c>
      <c r="B2167" s="2" t="s">
        <v>2236</v>
      </c>
      <c r="C2167" s="1" t="s">
        <v>5961</v>
      </c>
      <c r="D2167" s="3" t="s">
        <v>363</v>
      </c>
      <c r="E2167" s="4">
        <v>41681</v>
      </c>
      <c r="F2167" s="3" t="s">
        <v>15</v>
      </c>
      <c r="G2167" s="4">
        <v>41681</v>
      </c>
      <c r="H2167" s="3" t="s">
        <v>16</v>
      </c>
      <c r="I2167" s="2" t="s">
        <v>13</v>
      </c>
      <c r="J2167" s="2" t="s">
        <v>12</v>
      </c>
      <c r="K2167" s="2" t="s">
        <v>268</v>
      </c>
      <c r="L2167" s="19">
        <v>41681.579884259256</v>
      </c>
      <c r="M2167" s="2" t="s">
        <v>5154</v>
      </c>
      <c r="N2167" s="2"/>
      <c r="O2167" s="2"/>
      <c r="P2167" s="2"/>
    </row>
    <row r="2168" spans="1:16" ht="45">
      <c r="A2168" s="14">
        <v>3050</v>
      </c>
      <c r="B2168" s="2" t="s">
        <v>5962</v>
      </c>
      <c r="C2168" s="1" t="s">
        <v>5963</v>
      </c>
      <c r="D2168" s="3" t="s">
        <v>620</v>
      </c>
      <c r="E2168" s="4">
        <v>41681</v>
      </c>
      <c r="F2168" s="3" t="s">
        <v>15</v>
      </c>
      <c r="G2168" s="4">
        <v>41681</v>
      </c>
      <c r="H2168" s="3" t="s">
        <v>19</v>
      </c>
      <c r="I2168" s="2" t="s">
        <v>13</v>
      </c>
      <c r="J2168" s="2" t="s">
        <v>12</v>
      </c>
      <c r="K2168" s="2" t="s">
        <v>268</v>
      </c>
      <c r="L2168" s="19">
        <v>41681.51021990741</v>
      </c>
      <c r="M2168" s="2" t="s">
        <v>5154</v>
      </c>
      <c r="N2168" s="2"/>
      <c r="O2168" s="2"/>
      <c r="P2168" s="2"/>
    </row>
    <row r="2169" spans="1:16" ht="30">
      <c r="A2169" s="14">
        <v>3049</v>
      </c>
      <c r="B2169" s="2" t="s">
        <v>288</v>
      </c>
      <c r="C2169" s="1" t="s">
        <v>5964</v>
      </c>
      <c r="D2169" s="3" t="s">
        <v>288</v>
      </c>
      <c r="E2169" s="4">
        <v>41681</v>
      </c>
      <c r="F2169" s="3" t="s">
        <v>15</v>
      </c>
      <c r="G2169" s="4">
        <v>41681</v>
      </c>
      <c r="H2169" s="3" t="s">
        <v>54</v>
      </c>
      <c r="I2169" s="2" t="s">
        <v>13</v>
      </c>
      <c r="J2169" s="2" t="s">
        <v>12</v>
      </c>
      <c r="K2169" s="2" t="s">
        <v>268</v>
      </c>
      <c r="L2169" s="19">
        <v>41681.50099537037</v>
      </c>
      <c r="M2169" s="2" t="s">
        <v>5154</v>
      </c>
      <c r="N2169" s="2"/>
      <c r="O2169" s="2"/>
      <c r="P2169" s="2"/>
    </row>
    <row r="2170" spans="1:16">
      <c r="A2170" s="14">
        <v>3048</v>
      </c>
      <c r="B2170" s="2" t="s">
        <v>5965</v>
      </c>
      <c r="C2170" s="1" t="s">
        <v>5966</v>
      </c>
      <c r="D2170" s="3" t="s">
        <v>454</v>
      </c>
      <c r="E2170" s="4">
        <v>41681</v>
      </c>
      <c r="F2170" s="3" t="s">
        <v>15</v>
      </c>
      <c r="G2170" s="4">
        <v>41681</v>
      </c>
      <c r="H2170" s="3" t="s">
        <v>16</v>
      </c>
      <c r="I2170" s="2" t="s">
        <v>13</v>
      </c>
      <c r="J2170" s="2" t="s">
        <v>12</v>
      </c>
      <c r="K2170" s="2" t="s">
        <v>268</v>
      </c>
      <c r="L2170" s="19">
        <v>41681.480185185188</v>
      </c>
      <c r="M2170" s="2" t="s">
        <v>5151</v>
      </c>
      <c r="N2170" s="2"/>
      <c r="O2170" s="2"/>
      <c r="P2170" s="2"/>
    </row>
    <row r="2171" spans="1:16" ht="30">
      <c r="A2171" s="14">
        <v>3047</v>
      </c>
      <c r="B2171" s="2" t="s">
        <v>5429</v>
      </c>
      <c r="C2171" s="1" t="s">
        <v>5967</v>
      </c>
      <c r="D2171" s="3" t="s">
        <v>3849</v>
      </c>
      <c r="E2171" s="4">
        <v>41681</v>
      </c>
      <c r="F2171" s="3" t="s">
        <v>15</v>
      </c>
      <c r="G2171" s="4">
        <v>41681</v>
      </c>
      <c r="H2171" s="3" t="s">
        <v>16</v>
      </c>
      <c r="I2171" s="2" t="s">
        <v>13</v>
      </c>
      <c r="J2171" s="2" t="s">
        <v>12</v>
      </c>
      <c r="K2171" s="2" t="s">
        <v>268</v>
      </c>
      <c r="L2171" s="19">
        <v>41681.471712962964</v>
      </c>
      <c r="M2171" s="2" t="s">
        <v>5154</v>
      </c>
      <c r="N2171" s="2"/>
      <c r="O2171" s="2"/>
      <c r="P2171" s="2"/>
    </row>
    <row r="2172" spans="1:16" ht="75">
      <c r="A2172" s="14">
        <v>3046</v>
      </c>
      <c r="B2172" s="2" t="s">
        <v>5968</v>
      </c>
      <c r="C2172" s="1" t="s">
        <v>5969</v>
      </c>
      <c r="D2172" s="3" t="s">
        <v>866</v>
      </c>
      <c r="E2172" s="4">
        <v>41681</v>
      </c>
      <c r="F2172" s="3" t="s">
        <v>15</v>
      </c>
      <c r="G2172" s="4">
        <v>41681</v>
      </c>
      <c r="H2172" s="3" t="s">
        <v>42</v>
      </c>
      <c r="I2172" s="2" t="s">
        <v>13</v>
      </c>
      <c r="J2172" s="2" t="s">
        <v>12</v>
      </c>
      <c r="K2172" s="2" t="s">
        <v>268</v>
      </c>
      <c r="L2172" s="19">
        <v>41681.469155092593</v>
      </c>
      <c r="M2172" s="2" t="s">
        <v>5151</v>
      </c>
      <c r="N2172" s="2"/>
      <c r="O2172" s="2"/>
      <c r="P2172" s="2"/>
    </row>
    <row r="2173" spans="1:16">
      <c r="A2173" s="14">
        <v>3045</v>
      </c>
      <c r="B2173" s="2" t="s">
        <v>5674</v>
      </c>
      <c r="C2173" s="1" t="s">
        <v>5675</v>
      </c>
      <c r="D2173" s="3" t="s">
        <v>1471</v>
      </c>
      <c r="E2173" s="4">
        <v>41681</v>
      </c>
      <c r="F2173" s="3" t="s">
        <v>15</v>
      </c>
      <c r="G2173" s="4">
        <v>41681</v>
      </c>
      <c r="H2173" s="3" t="s">
        <v>16</v>
      </c>
      <c r="I2173" s="2" t="s">
        <v>13</v>
      </c>
      <c r="J2173" s="2" t="s">
        <v>12</v>
      </c>
      <c r="K2173" s="2" t="s">
        <v>268</v>
      </c>
      <c r="L2173" s="19">
        <v>41681.447638888887</v>
      </c>
      <c r="M2173" s="2" t="s">
        <v>5151</v>
      </c>
      <c r="N2173" s="2"/>
      <c r="O2173" s="2"/>
      <c r="P2173" s="2"/>
    </row>
    <row r="2174" spans="1:16" ht="45">
      <c r="A2174" s="14">
        <v>3044</v>
      </c>
      <c r="B2174" s="2" t="s">
        <v>5676</v>
      </c>
      <c r="C2174" s="1" t="s">
        <v>5677</v>
      </c>
      <c r="D2174" s="3" t="s">
        <v>625</v>
      </c>
      <c r="E2174" s="4">
        <v>41681</v>
      </c>
      <c r="F2174" s="3" t="s">
        <v>15</v>
      </c>
      <c r="G2174" s="4">
        <v>41681</v>
      </c>
      <c r="H2174" s="3" t="s">
        <v>16</v>
      </c>
      <c r="I2174" s="2" t="s">
        <v>13</v>
      </c>
      <c r="J2174" s="2" t="s">
        <v>12</v>
      </c>
      <c r="K2174" s="2" t="s">
        <v>268</v>
      </c>
      <c r="L2174" s="19">
        <v>41681.371805555558</v>
      </c>
      <c r="M2174" s="2" t="s">
        <v>5154</v>
      </c>
      <c r="N2174" s="2"/>
      <c r="O2174" s="2"/>
      <c r="P2174" s="2"/>
    </row>
    <row r="2175" spans="1:16" ht="60">
      <c r="A2175" s="14">
        <v>3043</v>
      </c>
      <c r="B2175" s="2" t="s">
        <v>3191</v>
      </c>
      <c r="C2175" s="1" t="s">
        <v>5678</v>
      </c>
      <c r="D2175" s="3" t="s">
        <v>866</v>
      </c>
      <c r="E2175" s="4">
        <v>41680</v>
      </c>
      <c r="F2175" s="3" t="s">
        <v>15</v>
      </c>
      <c r="G2175" s="4">
        <v>41681</v>
      </c>
      <c r="H2175" s="3" t="s">
        <v>16</v>
      </c>
      <c r="I2175" s="2" t="s">
        <v>13</v>
      </c>
      <c r="J2175" s="2" t="s">
        <v>12</v>
      </c>
      <c r="K2175" s="2" t="s">
        <v>268</v>
      </c>
      <c r="L2175" s="19">
        <v>41681.368923611109</v>
      </c>
      <c r="M2175" s="2" t="s">
        <v>5154</v>
      </c>
      <c r="N2175" s="2"/>
      <c r="O2175" s="2"/>
      <c r="P2175" s="2"/>
    </row>
    <row r="2176" spans="1:16">
      <c r="A2176" s="14">
        <v>3042</v>
      </c>
      <c r="B2176" s="2" t="s">
        <v>2236</v>
      </c>
      <c r="C2176" s="1" t="s">
        <v>5679</v>
      </c>
      <c r="D2176" s="3" t="s">
        <v>430</v>
      </c>
      <c r="E2176" s="4">
        <v>41680</v>
      </c>
      <c r="F2176" s="3" t="s">
        <v>15</v>
      </c>
      <c r="G2176" s="4">
        <v>41680</v>
      </c>
      <c r="H2176" s="3" t="s">
        <v>16</v>
      </c>
      <c r="I2176" s="2" t="s">
        <v>13</v>
      </c>
      <c r="J2176" s="2" t="s">
        <v>12</v>
      </c>
      <c r="K2176" s="2" t="s">
        <v>268</v>
      </c>
      <c r="L2176" s="19">
        <v>41680.795532407406</v>
      </c>
      <c r="M2176" s="2" t="s">
        <v>5154</v>
      </c>
      <c r="N2176" s="2"/>
      <c r="O2176" s="2"/>
      <c r="P2176" s="2"/>
    </row>
    <row r="2177" spans="1:16">
      <c r="A2177" s="14">
        <v>3041</v>
      </c>
      <c r="B2177" s="2" t="s">
        <v>2684</v>
      </c>
      <c r="C2177" s="1" t="s">
        <v>5680</v>
      </c>
      <c r="D2177" s="3" t="s">
        <v>5615</v>
      </c>
      <c r="E2177" s="4">
        <v>41680</v>
      </c>
      <c r="F2177" s="3" t="s">
        <v>15</v>
      </c>
      <c r="G2177" s="4">
        <v>41680</v>
      </c>
      <c r="H2177" s="3" t="s">
        <v>51</v>
      </c>
      <c r="I2177" s="2" t="s">
        <v>13</v>
      </c>
      <c r="J2177" s="2" t="s">
        <v>12</v>
      </c>
      <c r="K2177" s="2" t="s">
        <v>268</v>
      </c>
      <c r="L2177" s="19">
        <v>41680.725810185184</v>
      </c>
      <c r="M2177" s="2" t="s">
        <v>5151</v>
      </c>
      <c r="N2177" s="2"/>
      <c r="O2177" s="2"/>
      <c r="P2177" s="2"/>
    </row>
    <row r="2178" spans="1:16" ht="30">
      <c r="A2178" s="14">
        <v>3040</v>
      </c>
      <c r="B2178" s="2" t="s">
        <v>288</v>
      </c>
      <c r="C2178" s="1" t="s">
        <v>5681</v>
      </c>
      <c r="D2178" s="3" t="s">
        <v>288</v>
      </c>
      <c r="E2178" s="4">
        <v>41680</v>
      </c>
      <c r="F2178" s="3" t="s">
        <v>15</v>
      </c>
      <c r="G2178" s="4">
        <v>41680</v>
      </c>
      <c r="H2178" s="3" t="s">
        <v>16</v>
      </c>
      <c r="I2178" s="2" t="s">
        <v>13</v>
      </c>
      <c r="J2178" s="2" t="s">
        <v>12</v>
      </c>
      <c r="K2178" s="2" t="s">
        <v>268</v>
      </c>
      <c r="L2178" s="19">
        <v>41680.69599537037</v>
      </c>
      <c r="M2178" s="2" t="s">
        <v>5154</v>
      </c>
      <c r="N2178" s="2"/>
      <c r="O2178" s="2"/>
      <c r="P2178" s="2"/>
    </row>
    <row r="2179" spans="1:16" ht="60">
      <c r="A2179" s="14">
        <v>3039</v>
      </c>
      <c r="B2179" s="2" t="s">
        <v>5682</v>
      </c>
      <c r="C2179" s="1" t="s">
        <v>5683</v>
      </c>
      <c r="D2179" s="3" t="s">
        <v>291</v>
      </c>
      <c r="E2179" s="4">
        <v>41680</v>
      </c>
      <c r="F2179" s="3" t="s">
        <v>15</v>
      </c>
      <c r="G2179" s="4">
        <v>41680</v>
      </c>
      <c r="H2179" s="3" t="s">
        <v>29</v>
      </c>
      <c r="I2179" s="2" t="s">
        <v>13</v>
      </c>
      <c r="J2179" s="2" t="s">
        <v>12</v>
      </c>
      <c r="K2179" s="2" t="s">
        <v>268</v>
      </c>
      <c r="L2179" s="19">
        <v>41680.685011574074</v>
      </c>
      <c r="M2179" s="2" t="s">
        <v>5154</v>
      </c>
      <c r="N2179" s="2"/>
      <c r="O2179" s="2"/>
      <c r="P2179" s="2"/>
    </row>
    <row r="2180" spans="1:16" ht="45">
      <c r="A2180" s="14">
        <v>3038</v>
      </c>
      <c r="B2180" s="2" t="s">
        <v>5684</v>
      </c>
      <c r="C2180" s="1" t="s">
        <v>5685</v>
      </c>
      <c r="D2180" s="3" t="s">
        <v>18</v>
      </c>
      <c r="E2180" s="4">
        <v>41680</v>
      </c>
      <c r="F2180" s="3" t="s">
        <v>15</v>
      </c>
      <c r="G2180" s="4">
        <v>41680</v>
      </c>
      <c r="H2180" s="3" t="s">
        <v>16</v>
      </c>
      <c r="I2180" s="2" t="s">
        <v>13</v>
      </c>
      <c r="J2180" s="2" t="s">
        <v>12</v>
      </c>
      <c r="K2180" s="2" t="s">
        <v>268</v>
      </c>
      <c r="L2180" s="19">
        <v>41680.680543981478</v>
      </c>
      <c r="M2180" s="2" t="s">
        <v>5151</v>
      </c>
      <c r="N2180" s="2"/>
      <c r="O2180" s="2"/>
      <c r="P2180" s="2"/>
    </row>
    <row r="2181" spans="1:16">
      <c r="A2181" s="14">
        <v>3037</v>
      </c>
      <c r="B2181" s="2" t="s">
        <v>4963</v>
      </c>
      <c r="C2181" s="1" t="s">
        <v>5686</v>
      </c>
      <c r="D2181" s="3" t="s">
        <v>3699</v>
      </c>
      <c r="E2181" s="4">
        <v>41680</v>
      </c>
      <c r="F2181" s="3" t="s">
        <v>15</v>
      </c>
      <c r="G2181" s="4">
        <v>41680</v>
      </c>
      <c r="H2181" s="3" t="s">
        <v>54</v>
      </c>
      <c r="I2181" s="2" t="s">
        <v>13</v>
      </c>
      <c r="J2181" s="2" t="s">
        <v>12</v>
      </c>
      <c r="K2181" s="2" t="s">
        <v>268</v>
      </c>
      <c r="L2181" s="19">
        <v>41680.540185185186</v>
      </c>
      <c r="M2181" s="2" t="s">
        <v>5154</v>
      </c>
      <c r="N2181" s="2"/>
      <c r="O2181" s="2"/>
      <c r="P2181" s="2"/>
    </row>
    <row r="2182" spans="1:16" ht="60">
      <c r="A2182" s="14">
        <v>3036</v>
      </c>
      <c r="B2182" s="2" t="s">
        <v>5687</v>
      </c>
      <c r="C2182" s="1" t="s">
        <v>5688</v>
      </c>
      <c r="D2182" s="3" t="s">
        <v>349</v>
      </c>
      <c r="E2182" s="4">
        <v>41680</v>
      </c>
      <c r="F2182" s="3" t="s">
        <v>15</v>
      </c>
      <c r="G2182" s="4">
        <v>41687</v>
      </c>
      <c r="H2182" s="3" t="s">
        <v>56</v>
      </c>
      <c r="I2182" s="2" t="s">
        <v>13</v>
      </c>
      <c r="J2182" s="2" t="s">
        <v>12</v>
      </c>
      <c r="K2182" s="2" t="s">
        <v>268</v>
      </c>
      <c r="L2182" s="19">
        <v>41702.446736111109</v>
      </c>
      <c r="M2182" s="2" t="s">
        <v>5151</v>
      </c>
      <c r="N2182" s="2"/>
      <c r="O2182" s="2"/>
      <c r="P2182" s="2"/>
    </row>
    <row r="2183" spans="1:16" ht="45">
      <c r="A2183" s="14">
        <v>3035</v>
      </c>
      <c r="B2183" s="2" t="s">
        <v>5689</v>
      </c>
      <c r="C2183" s="1" t="s">
        <v>5690</v>
      </c>
      <c r="D2183" s="3" t="s">
        <v>1797</v>
      </c>
      <c r="E2183" s="4">
        <v>41680</v>
      </c>
      <c r="F2183" s="3" t="s">
        <v>15</v>
      </c>
      <c r="G2183" s="4">
        <v>41680</v>
      </c>
      <c r="H2183" s="3" t="s">
        <v>16</v>
      </c>
      <c r="I2183" s="2" t="s">
        <v>13</v>
      </c>
      <c r="J2183" s="2" t="s">
        <v>12</v>
      </c>
      <c r="K2183" s="2" t="s">
        <v>268</v>
      </c>
      <c r="L2183" s="19">
        <v>41680.530057870368</v>
      </c>
      <c r="M2183" s="2" t="s">
        <v>5151</v>
      </c>
      <c r="N2183" s="2"/>
      <c r="O2183" s="2"/>
      <c r="P2183" s="2"/>
    </row>
    <row r="2184" spans="1:16">
      <c r="A2184" s="14">
        <v>3034</v>
      </c>
      <c r="B2184" s="2" t="s">
        <v>5691</v>
      </c>
      <c r="C2184" s="1" t="s">
        <v>5692</v>
      </c>
      <c r="D2184" s="3" t="s">
        <v>700</v>
      </c>
      <c r="E2184" s="4">
        <v>41680</v>
      </c>
      <c r="F2184" s="3" t="s">
        <v>15</v>
      </c>
      <c r="G2184" s="4">
        <v>41680</v>
      </c>
      <c r="H2184" s="3" t="s">
        <v>40</v>
      </c>
      <c r="I2184" s="2" t="s">
        <v>13</v>
      </c>
      <c r="J2184" s="2" t="s">
        <v>12</v>
      </c>
      <c r="K2184" s="2" t="s">
        <v>268</v>
      </c>
      <c r="L2184" s="19">
        <v>41680.486250000002</v>
      </c>
      <c r="M2184" s="2" t="s">
        <v>5154</v>
      </c>
      <c r="N2184" s="2"/>
      <c r="O2184" s="2"/>
      <c r="P2184" s="2"/>
    </row>
    <row r="2185" spans="1:16">
      <c r="A2185" s="14">
        <v>3033</v>
      </c>
      <c r="B2185" s="2" t="s">
        <v>239</v>
      </c>
      <c r="C2185" s="1" t="s">
        <v>5694</v>
      </c>
      <c r="D2185" s="3" t="s">
        <v>5693</v>
      </c>
      <c r="E2185" s="4">
        <v>41680</v>
      </c>
      <c r="F2185" s="3" t="s">
        <v>15</v>
      </c>
      <c r="G2185" s="4">
        <v>41680</v>
      </c>
      <c r="H2185" s="3" t="s">
        <v>16</v>
      </c>
      <c r="I2185" s="2" t="s">
        <v>13</v>
      </c>
      <c r="J2185" s="2" t="s">
        <v>12</v>
      </c>
      <c r="K2185" s="2" t="s">
        <v>268</v>
      </c>
      <c r="L2185" s="19">
        <v>41680.485868055555</v>
      </c>
      <c r="M2185" s="2" t="s">
        <v>5154</v>
      </c>
      <c r="N2185" s="2"/>
      <c r="O2185" s="2"/>
      <c r="P2185" s="2"/>
    </row>
    <row r="2186" spans="1:16">
      <c r="A2186" s="14">
        <v>3032</v>
      </c>
      <c r="B2186" s="2" t="s">
        <v>5695</v>
      </c>
      <c r="C2186" s="1" t="s">
        <v>5697</v>
      </c>
      <c r="D2186" s="3" t="s">
        <v>5696</v>
      </c>
      <c r="E2186" s="4">
        <v>41680</v>
      </c>
      <c r="F2186" s="3" t="s">
        <v>15</v>
      </c>
      <c r="G2186" s="4">
        <v>41680</v>
      </c>
      <c r="H2186" s="3" t="s">
        <v>16</v>
      </c>
      <c r="I2186" s="2" t="s">
        <v>13</v>
      </c>
      <c r="J2186" s="2" t="s">
        <v>12</v>
      </c>
      <c r="K2186" s="2" t="s">
        <v>268</v>
      </c>
      <c r="L2186" s="19">
        <v>41680.483726851853</v>
      </c>
      <c r="M2186" s="2" t="s">
        <v>5154</v>
      </c>
      <c r="N2186" s="2"/>
      <c r="O2186" s="2"/>
      <c r="P2186" s="2"/>
    </row>
    <row r="2187" spans="1:16">
      <c r="A2187" s="14">
        <v>3031</v>
      </c>
      <c r="B2187" s="2" t="s">
        <v>5695</v>
      </c>
      <c r="C2187" s="1" t="s">
        <v>5698</v>
      </c>
      <c r="D2187" s="3" t="s">
        <v>1656</v>
      </c>
      <c r="E2187" s="4">
        <v>41680</v>
      </c>
      <c r="F2187" s="3" t="s">
        <v>15</v>
      </c>
      <c r="G2187" s="4">
        <v>41680</v>
      </c>
      <c r="H2187" s="3" t="s">
        <v>16</v>
      </c>
      <c r="I2187" s="2" t="s">
        <v>13</v>
      </c>
      <c r="J2187" s="2" t="s">
        <v>12</v>
      </c>
      <c r="K2187" s="2" t="s">
        <v>268</v>
      </c>
      <c r="L2187" s="19">
        <v>41680.482986111114</v>
      </c>
      <c r="M2187" s="2" t="s">
        <v>5151</v>
      </c>
      <c r="N2187" s="2"/>
      <c r="O2187" s="2"/>
      <c r="P2187" s="2"/>
    </row>
    <row r="2188" spans="1:16" ht="60">
      <c r="A2188" s="14">
        <v>3030</v>
      </c>
      <c r="B2188" s="2" t="s">
        <v>5699</v>
      </c>
      <c r="C2188" s="1" t="s">
        <v>5700</v>
      </c>
      <c r="D2188" s="3" t="s">
        <v>3849</v>
      </c>
      <c r="E2188" s="4">
        <v>41680</v>
      </c>
      <c r="F2188" s="3" t="s">
        <v>15</v>
      </c>
      <c r="G2188" s="4">
        <v>41680</v>
      </c>
      <c r="H2188" s="3" t="s">
        <v>16</v>
      </c>
      <c r="I2188" s="2" t="s">
        <v>13</v>
      </c>
      <c r="J2188" s="2" t="s">
        <v>12</v>
      </c>
      <c r="K2188" s="2" t="s">
        <v>268</v>
      </c>
      <c r="L2188" s="19">
        <v>41680.453368055554</v>
      </c>
      <c r="M2188" s="2" t="s">
        <v>5154</v>
      </c>
      <c r="N2188" s="2"/>
      <c r="O2188" s="2"/>
      <c r="P2188" s="2"/>
    </row>
    <row r="2189" spans="1:16" ht="30">
      <c r="A2189" s="14">
        <v>3029</v>
      </c>
      <c r="B2189" s="2" t="s">
        <v>5701</v>
      </c>
      <c r="C2189" s="1" t="s">
        <v>6448</v>
      </c>
      <c r="D2189" s="3" t="s">
        <v>5175</v>
      </c>
      <c r="E2189" s="4">
        <v>41680</v>
      </c>
      <c r="F2189" s="3" t="s">
        <v>15</v>
      </c>
      <c r="G2189" s="4">
        <v>41680</v>
      </c>
      <c r="H2189" s="3" t="s">
        <v>47</v>
      </c>
      <c r="I2189" s="2" t="s">
        <v>13</v>
      </c>
      <c r="J2189" s="2" t="s">
        <v>12</v>
      </c>
      <c r="K2189" s="2" t="s">
        <v>268</v>
      </c>
      <c r="L2189" s="19">
        <v>41688.703726851854</v>
      </c>
      <c r="M2189" s="2" t="s">
        <v>5151</v>
      </c>
      <c r="N2189" s="2"/>
      <c r="O2189" s="2"/>
      <c r="P2189" s="2"/>
    </row>
    <row r="2190" spans="1:16">
      <c r="A2190" s="14">
        <v>3028</v>
      </c>
      <c r="B2190" s="2" t="s">
        <v>5702</v>
      </c>
      <c r="C2190" s="1" t="s">
        <v>5703</v>
      </c>
      <c r="D2190" s="3" t="s">
        <v>3046</v>
      </c>
      <c r="E2190" s="4">
        <v>41680</v>
      </c>
      <c r="F2190" s="3" t="s">
        <v>15</v>
      </c>
      <c r="G2190" s="4">
        <v>41680</v>
      </c>
      <c r="H2190" s="3" t="s">
        <v>54</v>
      </c>
      <c r="I2190" s="2" t="s">
        <v>13</v>
      </c>
      <c r="J2190" s="2" t="s">
        <v>12</v>
      </c>
      <c r="K2190" s="2" t="s">
        <v>268</v>
      </c>
      <c r="L2190" s="19">
        <v>41680.439710648148</v>
      </c>
      <c r="M2190" s="2" t="s">
        <v>5154</v>
      </c>
      <c r="N2190" s="2"/>
      <c r="O2190" s="2"/>
      <c r="P2190" s="2"/>
    </row>
    <row r="2191" spans="1:16" ht="45">
      <c r="A2191" s="14">
        <v>3027</v>
      </c>
      <c r="B2191" s="2" t="s">
        <v>5704</v>
      </c>
      <c r="C2191" s="1" t="s">
        <v>5705</v>
      </c>
      <c r="D2191" s="3" t="s">
        <v>2568</v>
      </c>
      <c r="E2191" s="4">
        <v>41677</v>
      </c>
      <c r="F2191" s="3" t="s">
        <v>15</v>
      </c>
      <c r="G2191" s="4">
        <v>41677</v>
      </c>
      <c r="H2191" s="3" t="s">
        <v>16</v>
      </c>
      <c r="I2191" s="2" t="s">
        <v>13</v>
      </c>
      <c r="J2191" s="2" t="s">
        <v>12</v>
      </c>
      <c r="K2191" s="2" t="s">
        <v>268</v>
      </c>
      <c r="L2191" s="19">
        <v>41680.432291666664</v>
      </c>
      <c r="M2191" s="2" t="s">
        <v>5151</v>
      </c>
      <c r="N2191" s="2"/>
      <c r="O2191" s="2"/>
      <c r="P2191" s="2"/>
    </row>
    <row r="2192" spans="1:16">
      <c r="A2192" s="14">
        <v>3026</v>
      </c>
      <c r="B2192" s="2" t="s">
        <v>5706</v>
      </c>
      <c r="C2192" s="1" t="s">
        <v>4058</v>
      </c>
      <c r="D2192" s="3" t="s">
        <v>379</v>
      </c>
      <c r="E2192" s="4">
        <v>41677</v>
      </c>
      <c r="F2192" s="3" t="s">
        <v>15</v>
      </c>
      <c r="G2192" s="4">
        <v>41677</v>
      </c>
      <c r="H2192" s="3" t="s">
        <v>16</v>
      </c>
      <c r="I2192" s="2" t="s">
        <v>13</v>
      </c>
      <c r="J2192" s="2" t="s">
        <v>12</v>
      </c>
      <c r="K2192" s="2" t="s">
        <v>268</v>
      </c>
      <c r="L2192" s="19">
        <v>41680.430069444446</v>
      </c>
      <c r="M2192" s="2" t="s">
        <v>5151</v>
      </c>
      <c r="N2192" s="2"/>
      <c r="O2192" s="2"/>
      <c r="P2192" s="2"/>
    </row>
    <row r="2193" spans="1:16" ht="60">
      <c r="A2193" s="14">
        <v>3025</v>
      </c>
      <c r="B2193" s="2" t="s">
        <v>5707</v>
      </c>
      <c r="C2193" s="1" t="s">
        <v>5708</v>
      </c>
      <c r="D2193" s="3" t="s">
        <v>1709</v>
      </c>
      <c r="E2193" s="4">
        <v>41677</v>
      </c>
      <c r="F2193" s="3" t="s">
        <v>15</v>
      </c>
      <c r="G2193" s="4">
        <v>41677</v>
      </c>
      <c r="H2193" s="3" t="s">
        <v>16</v>
      </c>
      <c r="I2193" s="2" t="s">
        <v>13</v>
      </c>
      <c r="J2193" s="2" t="s">
        <v>12</v>
      </c>
      <c r="K2193" s="2" t="s">
        <v>268</v>
      </c>
      <c r="L2193" s="19">
        <v>41680.422534722224</v>
      </c>
      <c r="M2193" s="2" t="s">
        <v>5154</v>
      </c>
      <c r="N2193" s="2"/>
      <c r="O2193" s="2"/>
      <c r="P2193" s="2"/>
    </row>
    <row r="2194" spans="1:16" ht="60">
      <c r="A2194" s="14">
        <v>3024</v>
      </c>
      <c r="B2194" s="2" t="s">
        <v>5709</v>
      </c>
      <c r="C2194" s="1" t="s">
        <v>5710</v>
      </c>
      <c r="D2194" s="3" t="s">
        <v>104</v>
      </c>
      <c r="E2194" s="4">
        <v>41680</v>
      </c>
      <c r="F2194" s="3" t="s">
        <v>15</v>
      </c>
      <c r="G2194" s="4">
        <v>41680</v>
      </c>
      <c r="H2194" s="3" t="s">
        <v>16</v>
      </c>
      <c r="I2194" s="2" t="s">
        <v>13</v>
      </c>
      <c r="J2194" s="2" t="s">
        <v>12</v>
      </c>
      <c r="K2194" s="2" t="s">
        <v>268</v>
      </c>
      <c r="L2194" s="19">
        <v>41680.419571759259</v>
      </c>
      <c r="M2194" s="2" t="s">
        <v>5154</v>
      </c>
      <c r="N2194" s="2"/>
      <c r="O2194" s="2"/>
      <c r="P2194" s="2"/>
    </row>
    <row r="2195" spans="1:16" ht="45">
      <c r="A2195" s="14">
        <v>3023</v>
      </c>
      <c r="B2195" s="2" t="s">
        <v>5711</v>
      </c>
      <c r="C2195" s="1" t="s">
        <v>5712</v>
      </c>
      <c r="D2195" s="3" t="s">
        <v>104</v>
      </c>
      <c r="E2195" s="4">
        <v>41680</v>
      </c>
      <c r="F2195" s="3" t="s">
        <v>15</v>
      </c>
      <c r="G2195" s="4">
        <v>41680</v>
      </c>
      <c r="H2195" s="3" t="s">
        <v>16</v>
      </c>
      <c r="I2195" s="2" t="s">
        <v>13</v>
      </c>
      <c r="J2195" s="2" t="s">
        <v>12</v>
      </c>
      <c r="K2195" s="2" t="s">
        <v>268</v>
      </c>
      <c r="L2195" s="19">
        <v>41680.41710648148</v>
      </c>
      <c r="M2195" s="2" t="s">
        <v>5154</v>
      </c>
      <c r="N2195" s="2"/>
      <c r="O2195" s="2"/>
      <c r="P2195" s="2"/>
    </row>
    <row r="2196" spans="1:16" ht="45">
      <c r="A2196" s="14">
        <v>3022</v>
      </c>
      <c r="B2196" s="2" t="s">
        <v>5429</v>
      </c>
      <c r="C2196" s="1" t="s">
        <v>5713</v>
      </c>
      <c r="D2196" s="3" t="s">
        <v>3849</v>
      </c>
      <c r="E2196" s="4">
        <v>41680</v>
      </c>
      <c r="F2196" s="3" t="s">
        <v>15</v>
      </c>
      <c r="G2196" s="4">
        <v>41680</v>
      </c>
      <c r="H2196" s="3" t="s">
        <v>16</v>
      </c>
      <c r="I2196" s="2" t="s">
        <v>13</v>
      </c>
      <c r="J2196" s="2" t="s">
        <v>12</v>
      </c>
      <c r="K2196" s="2" t="s">
        <v>268</v>
      </c>
      <c r="L2196" s="19">
        <v>41680.410879629628</v>
      </c>
      <c r="M2196" s="2" t="s">
        <v>5154</v>
      </c>
      <c r="N2196" s="2"/>
      <c r="O2196" s="2"/>
      <c r="P2196" s="2"/>
    </row>
    <row r="2197" spans="1:16" ht="60">
      <c r="A2197" s="14">
        <v>3021</v>
      </c>
      <c r="B2197" s="2" t="s">
        <v>5714</v>
      </c>
      <c r="C2197" s="1" t="s">
        <v>5715</v>
      </c>
      <c r="D2197" s="3" t="s">
        <v>3006</v>
      </c>
      <c r="E2197" s="4">
        <v>41680</v>
      </c>
      <c r="F2197" s="3" t="s">
        <v>15</v>
      </c>
      <c r="G2197" s="4">
        <v>41680</v>
      </c>
      <c r="H2197" s="3" t="s">
        <v>16</v>
      </c>
      <c r="I2197" s="2" t="s">
        <v>13</v>
      </c>
      <c r="J2197" s="2" t="s">
        <v>12</v>
      </c>
      <c r="K2197" s="2" t="s">
        <v>268</v>
      </c>
      <c r="L2197" s="19">
        <v>41680.401354166665</v>
      </c>
      <c r="M2197" s="2" t="s">
        <v>5154</v>
      </c>
      <c r="N2197" s="2"/>
      <c r="O2197" s="2"/>
      <c r="P2197" s="2"/>
    </row>
    <row r="2198" spans="1:16" ht="60">
      <c r="A2198" s="14">
        <v>3020</v>
      </c>
      <c r="B2198" s="2" t="s">
        <v>5716</v>
      </c>
      <c r="C2198" s="1" t="s">
        <v>5717</v>
      </c>
      <c r="D2198" s="3" t="s">
        <v>543</v>
      </c>
      <c r="E2198" s="4">
        <v>41680</v>
      </c>
      <c r="F2198" s="3" t="s">
        <v>15</v>
      </c>
      <c r="G2198" s="4">
        <v>41680</v>
      </c>
      <c r="H2198" s="3" t="s">
        <v>16</v>
      </c>
      <c r="I2198" s="2" t="s">
        <v>13</v>
      </c>
      <c r="J2198" s="2" t="s">
        <v>12</v>
      </c>
      <c r="K2198" s="2" t="s">
        <v>268</v>
      </c>
      <c r="L2198" s="19">
        <v>41680.380648148152</v>
      </c>
      <c r="M2198" s="2" t="s">
        <v>5154</v>
      </c>
      <c r="N2198" s="2"/>
      <c r="O2198" s="2"/>
      <c r="P2198" s="2"/>
    </row>
    <row r="2199" spans="1:16" ht="45">
      <c r="A2199" s="14">
        <v>3019</v>
      </c>
      <c r="B2199" s="2" t="s">
        <v>5718</v>
      </c>
      <c r="C2199" s="1" t="s">
        <v>5719</v>
      </c>
      <c r="D2199" s="3" t="s">
        <v>1054</v>
      </c>
      <c r="E2199" s="4">
        <v>41680</v>
      </c>
      <c r="F2199" s="3" t="s">
        <v>15</v>
      </c>
      <c r="G2199" s="4">
        <v>41680</v>
      </c>
      <c r="H2199" s="3" t="s">
        <v>16</v>
      </c>
      <c r="I2199" s="2" t="s">
        <v>13</v>
      </c>
      <c r="J2199" s="2" t="s">
        <v>12</v>
      </c>
      <c r="K2199" s="2" t="s">
        <v>268</v>
      </c>
      <c r="L2199" s="19">
        <v>41680.380243055559</v>
      </c>
      <c r="M2199" s="2" t="s">
        <v>5154</v>
      </c>
      <c r="N2199" s="2"/>
      <c r="O2199" s="2"/>
      <c r="P2199" s="2"/>
    </row>
    <row r="2200" spans="1:16" ht="30">
      <c r="A2200" s="14">
        <v>3018</v>
      </c>
      <c r="B2200" s="2" t="s">
        <v>5720</v>
      </c>
      <c r="C2200" s="1" t="s">
        <v>5721</v>
      </c>
      <c r="D2200" s="3" t="s">
        <v>95</v>
      </c>
      <c r="E2200" s="4">
        <v>41680</v>
      </c>
      <c r="F2200" s="3" t="s">
        <v>15</v>
      </c>
      <c r="G2200" s="4">
        <v>41680</v>
      </c>
      <c r="H2200" s="3" t="s">
        <v>29</v>
      </c>
      <c r="I2200" s="2" t="s">
        <v>13</v>
      </c>
      <c r="J2200" s="2" t="s">
        <v>12</v>
      </c>
      <c r="K2200" s="2" t="s">
        <v>268</v>
      </c>
      <c r="L2200" s="19">
        <v>41681.447858796295</v>
      </c>
      <c r="M2200" s="2" t="s">
        <v>5154</v>
      </c>
      <c r="N2200" s="2"/>
      <c r="O2200" s="2"/>
      <c r="P2200" s="2"/>
    </row>
    <row r="2201" spans="1:16" ht="45">
      <c r="A2201" s="14">
        <v>3017</v>
      </c>
      <c r="B2201" s="2" t="s">
        <v>5722</v>
      </c>
      <c r="C2201" s="1" t="s">
        <v>5723</v>
      </c>
      <c r="D2201" s="3" t="s">
        <v>84</v>
      </c>
      <c r="E2201" s="4">
        <v>41680</v>
      </c>
      <c r="F2201" s="3" t="s">
        <v>15</v>
      </c>
      <c r="G2201" s="4">
        <v>41680</v>
      </c>
      <c r="H2201" s="3" t="s">
        <v>40</v>
      </c>
      <c r="I2201" s="2" t="s">
        <v>13</v>
      </c>
      <c r="J2201" s="2" t="s">
        <v>12</v>
      </c>
      <c r="K2201" s="2" t="s">
        <v>268</v>
      </c>
      <c r="L2201" s="19">
        <v>41688.482175925928</v>
      </c>
      <c r="M2201" s="2" t="s">
        <v>5154</v>
      </c>
      <c r="N2201" s="2"/>
      <c r="O2201" s="2"/>
      <c r="P2201" s="2"/>
    </row>
    <row r="2202" spans="1:16" ht="30">
      <c r="A2202" s="14">
        <v>3016</v>
      </c>
      <c r="B2202" s="2" t="s">
        <v>1793</v>
      </c>
      <c r="C2202" s="1" t="s">
        <v>5724</v>
      </c>
      <c r="D2202" s="3" t="s">
        <v>497</v>
      </c>
      <c r="E2202" s="4">
        <v>41680</v>
      </c>
      <c r="F2202" s="3" t="s">
        <v>15</v>
      </c>
      <c r="G2202" s="4">
        <v>41680</v>
      </c>
      <c r="H2202" s="3" t="s">
        <v>16</v>
      </c>
      <c r="I2202" s="2" t="s">
        <v>13</v>
      </c>
      <c r="J2202" s="2" t="s">
        <v>12</v>
      </c>
      <c r="K2202" s="2" t="s">
        <v>268</v>
      </c>
      <c r="L2202" s="19">
        <v>41680.371168981481</v>
      </c>
      <c r="M2202" s="2" t="s">
        <v>5151</v>
      </c>
      <c r="N2202" s="2"/>
      <c r="O2202" s="2"/>
      <c r="P2202" s="2"/>
    </row>
    <row r="2203" spans="1:16" ht="45">
      <c r="A2203" s="14">
        <v>3015</v>
      </c>
      <c r="B2203" s="2" t="s">
        <v>4182</v>
      </c>
      <c r="C2203" s="1" t="s">
        <v>5725</v>
      </c>
      <c r="D2203" s="3" t="s">
        <v>98</v>
      </c>
      <c r="E2203" s="4">
        <v>41677</v>
      </c>
      <c r="F2203" s="3" t="s">
        <v>15</v>
      </c>
      <c r="G2203" s="4">
        <v>41677</v>
      </c>
      <c r="H2203" s="3" t="s">
        <v>16</v>
      </c>
      <c r="I2203" s="2" t="s">
        <v>13</v>
      </c>
      <c r="J2203" s="2" t="s">
        <v>12</v>
      </c>
      <c r="K2203" s="2" t="s">
        <v>268</v>
      </c>
      <c r="L2203" s="19">
        <v>41677.608946759261</v>
      </c>
      <c r="M2203" s="2" t="s">
        <v>5154</v>
      </c>
      <c r="N2203" s="2"/>
      <c r="O2203" s="2"/>
      <c r="P2203" s="2"/>
    </row>
    <row r="2204" spans="1:16" ht="90">
      <c r="A2204" s="14">
        <v>3014</v>
      </c>
      <c r="B2204" s="2" t="s">
        <v>5726</v>
      </c>
      <c r="C2204" s="1" t="s">
        <v>5727</v>
      </c>
      <c r="D2204" s="3" t="s">
        <v>5656</v>
      </c>
      <c r="E2204" s="4">
        <v>41677</v>
      </c>
      <c r="F2204" s="3" t="s">
        <v>15</v>
      </c>
      <c r="G2204" s="4">
        <v>41677</v>
      </c>
      <c r="H2204" s="3" t="s">
        <v>42</v>
      </c>
      <c r="I2204" s="2" t="s">
        <v>13</v>
      </c>
      <c r="J2204" s="2" t="s">
        <v>12</v>
      </c>
      <c r="K2204" s="2" t="s">
        <v>268</v>
      </c>
      <c r="L2204" s="19">
        <v>41677.509895833333</v>
      </c>
      <c r="M2204" s="2" t="s">
        <v>5154</v>
      </c>
      <c r="N2204" s="2"/>
      <c r="O2204" s="2"/>
      <c r="P2204" s="2"/>
    </row>
    <row r="2205" spans="1:16" ht="30">
      <c r="A2205" s="14">
        <v>3013</v>
      </c>
      <c r="B2205" s="2" t="s">
        <v>5728</v>
      </c>
      <c r="C2205" s="1" t="s">
        <v>5729</v>
      </c>
      <c r="D2205" s="3" t="s">
        <v>992</v>
      </c>
      <c r="E2205" s="4">
        <v>41677</v>
      </c>
      <c r="F2205" s="3" t="s">
        <v>15</v>
      </c>
      <c r="G2205" s="4">
        <v>41677</v>
      </c>
      <c r="H2205" s="3" t="s">
        <v>19</v>
      </c>
      <c r="I2205" s="2" t="s">
        <v>13</v>
      </c>
      <c r="J2205" s="2" t="s">
        <v>12</v>
      </c>
      <c r="K2205" s="2" t="s">
        <v>268</v>
      </c>
      <c r="L2205" s="19">
        <v>41681.448055555556</v>
      </c>
      <c r="M2205" s="2" t="s">
        <v>5154</v>
      </c>
      <c r="N2205" s="2"/>
      <c r="O2205" s="2"/>
      <c r="P2205" s="2"/>
    </row>
    <row r="2206" spans="1:16" ht="45">
      <c r="A2206" s="14">
        <v>3012</v>
      </c>
      <c r="B2206" s="2" t="s">
        <v>5730</v>
      </c>
      <c r="C2206" s="1" t="s">
        <v>5731</v>
      </c>
      <c r="D2206" s="3" t="s">
        <v>620</v>
      </c>
      <c r="E2206" s="4">
        <v>41677</v>
      </c>
      <c r="F2206" s="3" t="s">
        <v>15</v>
      </c>
      <c r="G2206" s="4">
        <v>41677</v>
      </c>
      <c r="H2206" s="3" t="s">
        <v>40</v>
      </c>
      <c r="I2206" s="2" t="s">
        <v>13</v>
      </c>
      <c r="J2206" s="2" t="s">
        <v>12</v>
      </c>
      <c r="K2206" s="2" t="s">
        <v>268</v>
      </c>
      <c r="L2206" s="19">
        <v>41683.530324074076</v>
      </c>
      <c r="M2206" s="2" t="s">
        <v>5154</v>
      </c>
      <c r="N2206" s="2"/>
      <c r="O2206" s="2"/>
      <c r="P2206" s="2"/>
    </row>
    <row r="2207" spans="1:16" ht="60">
      <c r="A2207" s="14">
        <v>3011</v>
      </c>
      <c r="B2207" s="2" t="s">
        <v>5732</v>
      </c>
      <c r="C2207" s="1" t="s">
        <v>5733</v>
      </c>
      <c r="D2207" s="3" t="s">
        <v>5672</v>
      </c>
      <c r="E2207" s="4">
        <v>41677</v>
      </c>
      <c r="F2207" s="3" t="s">
        <v>15</v>
      </c>
      <c r="G2207" s="4">
        <v>41677</v>
      </c>
      <c r="H2207" s="3" t="s">
        <v>54</v>
      </c>
      <c r="I2207" s="2" t="s">
        <v>13</v>
      </c>
      <c r="J2207" s="2" t="s">
        <v>12</v>
      </c>
      <c r="K2207" s="2" t="s">
        <v>268</v>
      </c>
      <c r="L2207" s="19">
        <v>41677.41611111111</v>
      </c>
      <c r="M2207" s="2" t="s">
        <v>5154</v>
      </c>
      <c r="N2207" s="2"/>
      <c r="O2207" s="2"/>
      <c r="P2207" s="2"/>
    </row>
    <row r="2208" spans="1:16" ht="60">
      <c r="A2208" s="14">
        <v>3010</v>
      </c>
      <c r="B2208" s="2" t="s">
        <v>5734</v>
      </c>
      <c r="C2208" s="1" t="s">
        <v>5735</v>
      </c>
      <c r="D2208" s="3" t="s">
        <v>87</v>
      </c>
      <c r="E2208" s="4">
        <v>41677</v>
      </c>
      <c r="F2208" s="3" t="s">
        <v>15</v>
      </c>
      <c r="G2208" s="4">
        <v>41680</v>
      </c>
      <c r="H2208" s="3" t="s">
        <v>16</v>
      </c>
      <c r="I2208" s="2" t="s">
        <v>13</v>
      </c>
      <c r="J2208" s="2" t="s">
        <v>12</v>
      </c>
      <c r="K2208" s="2" t="s">
        <v>268</v>
      </c>
      <c r="L2208" s="19">
        <v>41681.447511574072</v>
      </c>
      <c r="M2208" s="2" t="s">
        <v>5154</v>
      </c>
      <c r="N2208" s="2"/>
      <c r="O2208" s="2"/>
      <c r="P2208" s="2"/>
    </row>
    <row r="2209" spans="1:16" ht="60">
      <c r="A2209" s="14">
        <v>3009</v>
      </c>
      <c r="B2209" s="2" t="s">
        <v>5734</v>
      </c>
      <c r="C2209" s="1" t="s">
        <v>5736</v>
      </c>
      <c r="D2209" s="3" t="s">
        <v>87</v>
      </c>
      <c r="E2209" s="4">
        <v>41677</v>
      </c>
      <c r="F2209" s="3" t="s">
        <v>15</v>
      </c>
      <c r="G2209" s="4">
        <v>41681</v>
      </c>
      <c r="H2209" s="3" t="s">
        <v>16</v>
      </c>
      <c r="I2209" s="2" t="s">
        <v>13</v>
      </c>
      <c r="J2209" s="2" t="s">
        <v>12</v>
      </c>
      <c r="K2209" s="2" t="s">
        <v>268</v>
      </c>
      <c r="L2209" s="19">
        <v>41681.447025462963</v>
      </c>
      <c r="M2209" s="2" t="s">
        <v>5154</v>
      </c>
      <c r="N2209" s="2"/>
      <c r="O2209" s="2"/>
      <c r="P2209" s="2"/>
    </row>
    <row r="2210" spans="1:16" ht="45">
      <c r="A2210" s="14">
        <v>3008</v>
      </c>
      <c r="B2210" s="2" t="s">
        <v>5737</v>
      </c>
      <c r="C2210" s="1" t="s">
        <v>5738</v>
      </c>
      <c r="D2210" s="3" t="s">
        <v>288</v>
      </c>
      <c r="E2210" s="4">
        <v>41677</v>
      </c>
      <c r="F2210" s="3" t="s">
        <v>15</v>
      </c>
      <c r="G2210" s="4">
        <v>41677</v>
      </c>
      <c r="H2210" s="3" t="s">
        <v>16</v>
      </c>
      <c r="I2210" s="2" t="s">
        <v>13</v>
      </c>
      <c r="J2210" s="2" t="s">
        <v>12</v>
      </c>
      <c r="K2210" s="2" t="s">
        <v>268</v>
      </c>
      <c r="L2210" s="19">
        <v>41677.396273148152</v>
      </c>
      <c r="M2210" s="2" t="s">
        <v>5154</v>
      </c>
      <c r="N2210" s="2"/>
      <c r="O2210" s="2"/>
      <c r="P2210" s="2"/>
    </row>
    <row r="2211" spans="1:16" ht="30">
      <c r="A2211" s="14">
        <v>3007</v>
      </c>
      <c r="B2211" s="2" t="s">
        <v>5739</v>
      </c>
      <c r="C2211" s="1" t="s">
        <v>5740</v>
      </c>
      <c r="D2211" s="3" t="s">
        <v>104</v>
      </c>
      <c r="E2211" s="4">
        <v>41676</v>
      </c>
      <c r="F2211" s="3" t="s">
        <v>15</v>
      </c>
      <c r="G2211" s="4">
        <v>41676</v>
      </c>
      <c r="H2211" s="3" t="s">
        <v>16</v>
      </c>
      <c r="I2211" s="2" t="s">
        <v>13</v>
      </c>
      <c r="J2211" s="2" t="s">
        <v>12</v>
      </c>
      <c r="K2211" s="2" t="s">
        <v>268</v>
      </c>
      <c r="L2211" s="19">
        <v>41676.74732638889</v>
      </c>
      <c r="M2211" s="2" t="s">
        <v>5154</v>
      </c>
      <c r="N2211" s="2"/>
      <c r="O2211" s="2"/>
      <c r="P2211" s="2"/>
    </row>
    <row r="2212" spans="1:16" ht="45">
      <c r="A2212" s="14">
        <v>3006</v>
      </c>
      <c r="B2212" s="2" t="s">
        <v>5741</v>
      </c>
      <c r="C2212" s="1" t="s">
        <v>5742</v>
      </c>
      <c r="D2212" s="3" t="s">
        <v>5013</v>
      </c>
      <c r="E2212" s="4">
        <v>41676</v>
      </c>
      <c r="F2212" s="3" t="s">
        <v>15</v>
      </c>
      <c r="G2212" s="4">
        <v>41676</v>
      </c>
      <c r="H2212" s="3" t="s">
        <v>40</v>
      </c>
      <c r="I2212" s="2" t="s">
        <v>13</v>
      </c>
      <c r="J2212" s="2" t="s">
        <v>12</v>
      </c>
      <c r="K2212" s="2" t="s">
        <v>268</v>
      </c>
      <c r="L2212" s="19">
        <v>41676.726678240739</v>
      </c>
      <c r="M2212" s="2" t="s">
        <v>5154</v>
      </c>
      <c r="N2212" s="2"/>
      <c r="O2212" s="2"/>
      <c r="P2212" s="2"/>
    </row>
    <row r="2213" spans="1:16" ht="90">
      <c r="A2213" s="14">
        <v>3005</v>
      </c>
      <c r="B2213" s="2" t="s">
        <v>5743</v>
      </c>
      <c r="C2213" s="1" t="s">
        <v>5744</v>
      </c>
      <c r="D2213" s="3" t="s">
        <v>3815</v>
      </c>
      <c r="E2213" s="4">
        <v>41676</v>
      </c>
      <c r="F2213" s="3" t="s">
        <v>102</v>
      </c>
      <c r="G2213" s="4">
        <v>41676</v>
      </c>
      <c r="H2213" s="3" t="s">
        <v>54</v>
      </c>
      <c r="I2213" s="2" t="s">
        <v>13</v>
      </c>
      <c r="J2213" s="2" t="s">
        <v>12</v>
      </c>
      <c r="K2213" s="2" t="s">
        <v>277</v>
      </c>
      <c r="L2213" s="19">
        <v>41744.340312499997</v>
      </c>
      <c r="M2213" s="2" t="s">
        <v>5151</v>
      </c>
      <c r="N2213" s="2"/>
      <c r="O2213" s="2"/>
      <c r="P2213" s="2"/>
    </row>
    <row r="2214" spans="1:16" ht="60">
      <c r="A2214" s="14">
        <v>3004</v>
      </c>
      <c r="B2214" s="2" t="s">
        <v>5745</v>
      </c>
      <c r="C2214" s="1" t="s">
        <v>5746</v>
      </c>
      <c r="D2214" s="3" t="s">
        <v>620</v>
      </c>
      <c r="E2214" s="4">
        <v>41676</v>
      </c>
      <c r="F2214" s="3" t="s">
        <v>15</v>
      </c>
      <c r="G2214" s="4">
        <v>41676</v>
      </c>
      <c r="H2214" s="3" t="s">
        <v>19</v>
      </c>
      <c r="I2214" s="2" t="s">
        <v>13</v>
      </c>
      <c r="J2214" s="2" t="s">
        <v>12</v>
      </c>
      <c r="K2214" s="2" t="s">
        <v>268</v>
      </c>
      <c r="L2214" s="19">
        <v>41681.448333333334</v>
      </c>
      <c r="M2214" s="2" t="s">
        <v>5154</v>
      </c>
      <c r="N2214" s="2"/>
      <c r="O2214" s="2"/>
      <c r="P2214" s="2"/>
    </row>
    <row r="2215" spans="1:16" ht="60">
      <c r="A2215" s="14">
        <v>3003</v>
      </c>
      <c r="B2215" s="2" t="s">
        <v>5747</v>
      </c>
      <c r="C2215" s="1" t="s">
        <v>5748</v>
      </c>
      <c r="D2215" s="3" t="s">
        <v>731</v>
      </c>
      <c r="E2215" s="4">
        <v>41675</v>
      </c>
      <c r="F2215" s="3" t="s">
        <v>15</v>
      </c>
      <c r="G2215" s="4">
        <v>41676</v>
      </c>
      <c r="H2215" s="3" t="s">
        <v>43</v>
      </c>
      <c r="I2215" s="2" t="s">
        <v>13</v>
      </c>
      <c r="J2215" s="2" t="s">
        <v>12</v>
      </c>
      <c r="K2215" s="2" t="s">
        <v>268</v>
      </c>
      <c r="L2215" s="19">
        <v>41676.690648148149</v>
      </c>
      <c r="M2215" s="2" t="s">
        <v>5151</v>
      </c>
      <c r="N2215" s="2"/>
      <c r="O2215" s="2"/>
      <c r="P2215" s="2"/>
    </row>
    <row r="2216" spans="1:16" ht="75">
      <c r="A2216" s="14">
        <v>3002</v>
      </c>
      <c r="B2216" s="2" t="s">
        <v>5749</v>
      </c>
      <c r="C2216" s="1" t="s">
        <v>5750</v>
      </c>
      <c r="D2216" s="3" t="s">
        <v>1282</v>
      </c>
      <c r="E2216" s="4">
        <v>41676</v>
      </c>
      <c r="F2216" s="3" t="s">
        <v>15</v>
      </c>
      <c r="G2216" s="4">
        <v>41676</v>
      </c>
      <c r="H2216" s="3" t="s">
        <v>51</v>
      </c>
      <c r="I2216" s="2" t="s">
        <v>13</v>
      </c>
      <c r="J2216" s="2" t="s">
        <v>12</v>
      </c>
      <c r="K2216" s="2" t="s">
        <v>268</v>
      </c>
      <c r="L2216" s="19">
        <v>41676.688356481478</v>
      </c>
      <c r="M2216" s="2" t="s">
        <v>5151</v>
      </c>
      <c r="N2216" s="2"/>
      <c r="O2216" s="2"/>
      <c r="P2216" s="2"/>
    </row>
    <row r="2217" spans="1:16" ht="45">
      <c r="A2217" s="14">
        <v>3001</v>
      </c>
      <c r="B2217" s="2" t="s">
        <v>5751</v>
      </c>
      <c r="C2217" s="1" t="s">
        <v>5752</v>
      </c>
      <c r="D2217" s="3" t="s">
        <v>1060</v>
      </c>
      <c r="E2217" s="4">
        <v>41676</v>
      </c>
      <c r="F2217" s="3" t="s">
        <v>15</v>
      </c>
      <c r="G2217" s="4">
        <v>41676</v>
      </c>
      <c r="H2217" s="3" t="s">
        <v>16</v>
      </c>
      <c r="I2217" s="2" t="s">
        <v>13</v>
      </c>
      <c r="J2217" s="2" t="s">
        <v>12</v>
      </c>
      <c r="K2217" s="2" t="s">
        <v>268</v>
      </c>
      <c r="L2217" s="19">
        <v>41676.685844907406</v>
      </c>
      <c r="M2217" s="2" t="s">
        <v>5154</v>
      </c>
      <c r="N2217" s="2"/>
      <c r="O2217" s="2"/>
      <c r="P2217" s="2"/>
    </row>
    <row r="2218" spans="1:16" ht="105">
      <c r="A2218" s="14">
        <v>3000</v>
      </c>
      <c r="B2218" s="2" t="s">
        <v>5753</v>
      </c>
      <c r="C2218" s="1" t="s">
        <v>5754</v>
      </c>
      <c r="D2218" s="3" t="s">
        <v>454</v>
      </c>
      <c r="E2218" s="4">
        <v>41676</v>
      </c>
      <c r="F2218" s="3" t="s">
        <v>15</v>
      </c>
      <c r="G2218" s="4">
        <v>41680</v>
      </c>
      <c r="H2218" s="3" t="s">
        <v>56</v>
      </c>
      <c r="I2218" s="2" t="s">
        <v>13</v>
      </c>
      <c r="J2218" s="2" t="s">
        <v>12</v>
      </c>
      <c r="K2218" s="2" t="s">
        <v>268</v>
      </c>
      <c r="L2218" s="19">
        <v>41681.449444444443</v>
      </c>
      <c r="M2218" s="2" t="s">
        <v>5154</v>
      </c>
      <c r="N2218" s="2"/>
      <c r="O2218" s="2"/>
      <c r="P2218" s="2"/>
    </row>
    <row r="2219" spans="1:16" ht="75">
      <c r="A2219" s="14">
        <v>2999</v>
      </c>
      <c r="B2219" s="2" t="s">
        <v>5755</v>
      </c>
      <c r="C2219" s="1" t="s">
        <v>5756</v>
      </c>
      <c r="D2219" s="3" t="s">
        <v>26</v>
      </c>
      <c r="E2219" s="4">
        <v>41676</v>
      </c>
      <c r="F2219" s="3" t="s">
        <v>15</v>
      </c>
      <c r="G2219" s="4">
        <v>41676</v>
      </c>
      <c r="H2219" s="3" t="s">
        <v>56</v>
      </c>
      <c r="I2219" s="2" t="s">
        <v>13</v>
      </c>
      <c r="J2219" s="2" t="s">
        <v>12</v>
      </c>
      <c r="K2219" s="2" t="s">
        <v>268</v>
      </c>
      <c r="L2219" s="19">
        <v>41676.679780092592</v>
      </c>
      <c r="M2219" s="2" t="s">
        <v>5154</v>
      </c>
      <c r="N2219" s="2"/>
      <c r="O2219" s="2"/>
      <c r="P2219" s="2"/>
    </row>
    <row r="2220" spans="1:16" ht="45">
      <c r="A2220" s="14">
        <v>2998</v>
      </c>
      <c r="B2220" s="2" t="s">
        <v>5757</v>
      </c>
      <c r="C2220" s="1" t="s">
        <v>5758</v>
      </c>
      <c r="D2220" s="3" t="s">
        <v>2999</v>
      </c>
      <c r="E2220" s="4">
        <v>41676</v>
      </c>
      <c r="F2220" s="3" t="s">
        <v>15</v>
      </c>
      <c r="G2220" s="4">
        <v>41676</v>
      </c>
      <c r="H2220" s="3" t="s">
        <v>29</v>
      </c>
      <c r="I2220" s="2" t="s">
        <v>13</v>
      </c>
      <c r="J2220" s="2" t="s">
        <v>12</v>
      </c>
      <c r="K2220" s="2" t="s">
        <v>268</v>
      </c>
      <c r="L2220" s="19">
        <v>41681.449189814812</v>
      </c>
      <c r="M2220" s="2" t="s">
        <v>5151</v>
      </c>
      <c r="N2220" s="2"/>
      <c r="O2220" s="2"/>
      <c r="P2220" s="2"/>
    </row>
    <row r="2221" spans="1:16" ht="60">
      <c r="A2221" s="14">
        <v>2997</v>
      </c>
      <c r="B2221" s="2" t="s">
        <v>5759</v>
      </c>
      <c r="C2221" s="1" t="s">
        <v>5760</v>
      </c>
      <c r="D2221" s="3" t="s">
        <v>746</v>
      </c>
      <c r="E2221" s="4">
        <v>41676</v>
      </c>
      <c r="F2221" s="3" t="s">
        <v>15</v>
      </c>
      <c r="G2221" s="4">
        <v>41676</v>
      </c>
      <c r="H2221" s="3" t="s">
        <v>53</v>
      </c>
      <c r="I2221" s="2" t="s">
        <v>13</v>
      </c>
      <c r="J2221" s="2" t="s">
        <v>12</v>
      </c>
      <c r="K2221" s="2" t="s">
        <v>268</v>
      </c>
      <c r="L2221" s="19">
        <v>41681.44903935185</v>
      </c>
      <c r="M2221" s="2" t="s">
        <v>5154</v>
      </c>
      <c r="N2221" s="2"/>
      <c r="O2221" s="2"/>
      <c r="P2221" s="2"/>
    </row>
    <row r="2222" spans="1:16" ht="45">
      <c r="A2222" s="14">
        <v>2996</v>
      </c>
      <c r="B2222" s="2" t="s">
        <v>5761</v>
      </c>
      <c r="C2222" s="1" t="s">
        <v>5762</v>
      </c>
      <c r="D2222" s="3" t="s">
        <v>1130</v>
      </c>
      <c r="E2222" s="4">
        <v>41676</v>
      </c>
      <c r="F2222" s="3" t="s">
        <v>15</v>
      </c>
      <c r="G2222" s="4">
        <v>41676</v>
      </c>
      <c r="H2222" s="3" t="s">
        <v>16</v>
      </c>
      <c r="I2222" s="2" t="s">
        <v>13</v>
      </c>
      <c r="J2222" s="2" t="s">
        <v>12</v>
      </c>
      <c r="K2222" s="2" t="s">
        <v>268</v>
      </c>
      <c r="L2222" s="19">
        <v>41676.674687500003</v>
      </c>
      <c r="M2222" s="2" t="s">
        <v>5154</v>
      </c>
      <c r="N2222" s="2"/>
      <c r="O2222" s="2"/>
      <c r="P2222" s="2"/>
    </row>
    <row r="2223" spans="1:16" ht="60">
      <c r="A2223" s="14">
        <v>2995</v>
      </c>
      <c r="B2223" s="2" t="s">
        <v>5763</v>
      </c>
      <c r="C2223" s="1" t="s">
        <v>5764</v>
      </c>
      <c r="D2223" s="3" t="s">
        <v>107</v>
      </c>
      <c r="E2223" s="4">
        <v>41676</v>
      </c>
      <c r="F2223" s="3" t="s">
        <v>15</v>
      </c>
      <c r="G2223" s="4">
        <v>41676</v>
      </c>
      <c r="H2223" s="3" t="s">
        <v>42</v>
      </c>
      <c r="I2223" s="2" t="s">
        <v>13</v>
      </c>
      <c r="J2223" s="2" t="s">
        <v>12</v>
      </c>
      <c r="K2223" s="2" t="s">
        <v>268</v>
      </c>
      <c r="L2223" s="19">
        <v>41676.549467592595</v>
      </c>
      <c r="M2223" s="2" t="s">
        <v>5154</v>
      </c>
      <c r="N2223" s="2"/>
      <c r="O2223" s="2"/>
      <c r="P2223" s="2"/>
    </row>
    <row r="2224" spans="1:16" ht="45">
      <c r="A2224" s="14">
        <v>2994</v>
      </c>
      <c r="B2224" s="2" t="s">
        <v>5765</v>
      </c>
      <c r="C2224" s="1" t="s">
        <v>5766</v>
      </c>
      <c r="D2224" s="3" t="s">
        <v>332</v>
      </c>
      <c r="E2224" s="4">
        <v>41676</v>
      </c>
      <c r="F2224" s="3" t="s">
        <v>15</v>
      </c>
      <c r="G2224" s="4">
        <v>41676</v>
      </c>
      <c r="H2224" s="3" t="s">
        <v>40</v>
      </c>
      <c r="I2224" s="2" t="s">
        <v>13</v>
      </c>
      <c r="J2224" s="2" t="s">
        <v>12</v>
      </c>
      <c r="K2224" s="2" t="s">
        <v>268</v>
      </c>
      <c r="L2224" s="19">
        <v>41676.537847222222</v>
      </c>
      <c r="M2224" s="2" t="s">
        <v>5154</v>
      </c>
      <c r="N2224" s="2"/>
      <c r="O2224" s="2"/>
      <c r="P2224" s="2"/>
    </row>
    <row r="2225" spans="1:16">
      <c r="A2225" s="14">
        <v>2993</v>
      </c>
      <c r="B2225" s="2" t="s">
        <v>5767</v>
      </c>
      <c r="C2225" s="1" t="s">
        <v>5768</v>
      </c>
      <c r="D2225" s="3" t="s">
        <v>24</v>
      </c>
      <c r="E2225" s="4">
        <v>41676</v>
      </c>
      <c r="F2225" s="3" t="s">
        <v>15</v>
      </c>
      <c r="G2225" s="4">
        <v>41676</v>
      </c>
      <c r="H2225" s="3" t="s">
        <v>40</v>
      </c>
      <c r="I2225" s="2" t="s">
        <v>13</v>
      </c>
      <c r="J2225" s="2" t="s">
        <v>12</v>
      </c>
      <c r="K2225" s="2" t="s">
        <v>268</v>
      </c>
      <c r="L2225" s="19">
        <v>41676.472546296296</v>
      </c>
      <c r="M2225" s="2" t="s">
        <v>5151</v>
      </c>
      <c r="N2225" s="2"/>
      <c r="O2225" s="2"/>
      <c r="P2225" s="2"/>
    </row>
    <row r="2226" spans="1:16">
      <c r="A2226" s="14">
        <v>2992</v>
      </c>
      <c r="B2226" s="2" t="s">
        <v>5769</v>
      </c>
      <c r="C2226" s="1" t="s">
        <v>5770</v>
      </c>
      <c r="D2226" s="3" t="s">
        <v>169</v>
      </c>
      <c r="E2226" s="4">
        <v>41676</v>
      </c>
      <c r="F2226" s="3" t="s">
        <v>15</v>
      </c>
      <c r="G2226" s="4">
        <v>41676</v>
      </c>
      <c r="H2226" s="3" t="s">
        <v>16</v>
      </c>
      <c r="I2226" s="2" t="s">
        <v>13</v>
      </c>
      <c r="J2226" s="2" t="s">
        <v>12</v>
      </c>
      <c r="K2226" s="2" t="s">
        <v>268</v>
      </c>
      <c r="L2226" s="19">
        <v>41676.456631944442</v>
      </c>
      <c r="M2226" s="2" t="s">
        <v>5154</v>
      </c>
      <c r="N2226" s="2"/>
      <c r="O2226" s="2"/>
      <c r="P2226" s="2"/>
    </row>
    <row r="2227" spans="1:16" ht="45">
      <c r="A2227" s="14">
        <v>2991</v>
      </c>
      <c r="B2227" s="2" t="s">
        <v>2236</v>
      </c>
      <c r="C2227" s="1" t="s">
        <v>5771</v>
      </c>
      <c r="D2227" s="3" t="s">
        <v>5096</v>
      </c>
      <c r="E2227" s="4">
        <v>41676</v>
      </c>
      <c r="F2227" s="3" t="s">
        <v>15</v>
      </c>
      <c r="G2227" s="4">
        <v>41676</v>
      </c>
      <c r="H2227" s="3" t="s">
        <v>16</v>
      </c>
      <c r="I2227" s="2" t="s">
        <v>13</v>
      </c>
      <c r="J2227" s="2" t="s">
        <v>12</v>
      </c>
      <c r="K2227" s="2" t="s">
        <v>268</v>
      </c>
      <c r="L2227" s="19">
        <v>41676.437916666669</v>
      </c>
      <c r="M2227" s="2" t="s">
        <v>5154</v>
      </c>
      <c r="N2227" s="2"/>
      <c r="O2227" s="2"/>
      <c r="P2227" s="2"/>
    </row>
    <row r="2228" spans="1:16">
      <c r="A2228" s="14">
        <v>2990</v>
      </c>
      <c r="B2228" s="2" t="s">
        <v>5772</v>
      </c>
      <c r="C2228" s="1" t="s">
        <v>5773</v>
      </c>
      <c r="D2228" s="3" t="s">
        <v>586</v>
      </c>
      <c r="E2228" s="4">
        <v>41675</v>
      </c>
      <c r="F2228" s="3" t="s">
        <v>15</v>
      </c>
      <c r="G2228" s="4">
        <v>41676</v>
      </c>
      <c r="H2228" s="3" t="s">
        <v>56</v>
      </c>
      <c r="I2228" s="2" t="s">
        <v>13</v>
      </c>
      <c r="J2228" s="2" t="s">
        <v>12</v>
      </c>
      <c r="K2228" s="2" t="s">
        <v>268</v>
      </c>
      <c r="L2228" s="19">
        <v>41676.43540509259</v>
      </c>
      <c r="M2228" s="2" t="s">
        <v>5154</v>
      </c>
      <c r="N2228" s="2"/>
      <c r="O2228" s="2"/>
      <c r="P2228" s="2"/>
    </row>
    <row r="2229" spans="1:16" ht="90">
      <c r="A2229" s="14">
        <v>2989</v>
      </c>
      <c r="B2229" s="2" t="s">
        <v>5774</v>
      </c>
      <c r="C2229" s="1" t="s">
        <v>5775</v>
      </c>
      <c r="D2229" s="3" t="s">
        <v>332</v>
      </c>
      <c r="E2229" s="4">
        <v>41676</v>
      </c>
      <c r="F2229" s="3" t="s">
        <v>15</v>
      </c>
      <c r="G2229" s="4">
        <v>41676</v>
      </c>
      <c r="H2229" s="3" t="s">
        <v>40</v>
      </c>
      <c r="I2229" s="2" t="s">
        <v>13</v>
      </c>
      <c r="J2229" s="2" t="s">
        <v>12</v>
      </c>
      <c r="K2229" s="2" t="s">
        <v>268</v>
      </c>
      <c r="L2229" s="19">
        <v>41676.416388888887</v>
      </c>
      <c r="M2229" s="2" t="s">
        <v>5154</v>
      </c>
      <c r="N2229" s="2"/>
      <c r="O2229" s="2"/>
      <c r="P2229" s="2"/>
    </row>
    <row r="2230" spans="1:16">
      <c r="A2230" s="14">
        <v>2988</v>
      </c>
      <c r="B2230" s="2" t="s">
        <v>5776</v>
      </c>
      <c r="C2230" s="1" t="s">
        <v>5777</v>
      </c>
      <c r="D2230" s="3" t="s">
        <v>3496</v>
      </c>
      <c r="E2230" s="4">
        <v>41676</v>
      </c>
      <c r="F2230" s="3" t="s">
        <v>15</v>
      </c>
      <c r="G2230" s="4">
        <v>41676</v>
      </c>
      <c r="H2230" s="3" t="s">
        <v>54</v>
      </c>
      <c r="I2230" s="2" t="s">
        <v>13</v>
      </c>
      <c r="J2230" s="2" t="s">
        <v>12</v>
      </c>
      <c r="K2230" s="2" t="s">
        <v>268</v>
      </c>
      <c r="L2230" s="19">
        <v>41676.412916666668</v>
      </c>
      <c r="M2230" s="2" t="s">
        <v>5151</v>
      </c>
      <c r="N2230" s="2"/>
      <c r="O2230" s="2"/>
      <c r="P2230" s="2"/>
    </row>
    <row r="2231" spans="1:16" ht="45">
      <c r="A2231" s="14">
        <v>2987</v>
      </c>
      <c r="B2231" s="2" t="s">
        <v>4263</v>
      </c>
      <c r="C2231" s="1" t="s">
        <v>5778</v>
      </c>
      <c r="D2231" s="3" t="s">
        <v>363</v>
      </c>
      <c r="E2231" s="4">
        <v>41676</v>
      </c>
      <c r="F2231" s="3" t="s">
        <v>15</v>
      </c>
      <c r="G2231" s="4">
        <v>41676</v>
      </c>
      <c r="H2231" s="3" t="s">
        <v>16</v>
      </c>
      <c r="I2231" s="2" t="s">
        <v>13</v>
      </c>
      <c r="J2231" s="2" t="s">
        <v>12</v>
      </c>
      <c r="K2231" s="2" t="s">
        <v>268</v>
      </c>
      <c r="L2231" s="19">
        <v>41676.39434027778</v>
      </c>
      <c r="M2231" s="2" t="s">
        <v>5154</v>
      </c>
      <c r="N2231" s="2"/>
      <c r="O2231" s="2"/>
      <c r="P2231" s="2"/>
    </row>
    <row r="2232" spans="1:16" ht="30">
      <c r="A2232" s="14">
        <v>2986</v>
      </c>
      <c r="B2232" s="2" t="s">
        <v>5779</v>
      </c>
      <c r="C2232" s="1" t="s">
        <v>5780</v>
      </c>
      <c r="D2232" s="3" t="s">
        <v>1516</v>
      </c>
      <c r="E2232" s="4">
        <v>41676</v>
      </c>
      <c r="F2232" s="3" t="s">
        <v>15</v>
      </c>
      <c r="G2232" s="4">
        <v>41676</v>
      </c>
      <c r="H2232" s="3" t="s">
        <v>16</v>
      </c>
      <c r="I2232" s="2" t="s">
        <v>13</v>
      </c>
      <c r="J2232" s="2" t="s">
        <v>12</v>
      </c>
      <c r="K2232" s="2" t="s">
        <v>268</v>
      </c>
      <c r="L2232" s="19">
        <v>41676.38521990741</v>
      </c>
      <c r="M2232" s="2" t="s">
        <v>5154</v>
      </c>
      <c r="N2232" s="2"/>
      <c r="O2232" s="2"/>
      <c r="P2232" s="2"/>
    </row>
    <row r="2233" spans="1:16" ht="75">
      <c r="A2233" s="14">
        <v>2985</v>
      </c>
      <c r="B2233" s="2" t="s">
        <v>5781</v>
      </c>
      <c r="C2233" s="1" t="s">
        <v>5782</v>
      </c>
      <c r="D2233" s="3" t="s">
        <v>1060</v>
      </c>
      <c r="E2233" s="4">
        <v>41674</v>
      </c>
      <c r="F2233" s="3" t="s">
        <v>15</v>
      </c>
      <c r="G2233" s="4">
        <v>41680</v>
      </c>
      <c r="H2233" s="3" t="s">
        <v>56</v>
      </c>
      <c r="I2233" s="2" t="s">
        <v>13</v>
      </c>
      <c r="J2233" s="2" t="s">
        <v>12</v>
      </c>
      <c r="K2233" s="2" t="s">
        <v>268</v>
      </c>
      <c r="L2233" s="19">
        <v>41690.567071759258</v>
      </c>
      <c r="M2233" s="2" t="s">
        <v>5154</v>
      </c>
      <c r="N2233" s="2"/>
      <c r="O2233" s="2"/>
      <c r="P2233" s="2"/>
    </row>
    <row r="2234" spans="1:16" ht="30">
      <c r="A2234" s="14">
        <v>2984</v>
      </c>
      <c r="B2234" s="2" t="s">
        <v>5783</v>
      </c>
      <c r="C2234" s="1" t="s">
        <v>5784</v>
      </c>
      <c r="D2234" s="3" t="s">
        <v>4624</v>
      </c>
      <c r="E2234" s="4">
        <v>41675</v>
      </c>
      <c r="F2234" s="3" t="s">
        <v>15</v>
      </c>
      <c r="G2234" s="4">
        <v>41675</v>
      </c>
      <c r="H2234" s="3" t="s">
        <v>16</v>
      </c>
      <c r="I2234" s="2" t="s">
        <v>13</v>
      </c>
      <c r="J2234" s="2" t="s">
        <v>12</v>
      </c>
      <c r="K2234" s="2" t="s">
        <v>268</v>
      </c>
      <c r="L2234" s="19">
        <v>41675.74145833333</v>
      </c>
      <c r="M2234" s="2" t="s">
        <v>5154</v>
      </c>
      <c r="N2234" s="2"/>
      <c r="O2234" s="2"/>
      <c r="P2234" s="2"/>
    </row>
    <row r="2235" spans="1:16">
      <c r="A2235" s="14">
        <v>2983</v>
      </c>
      <c r="B2235" s="2" t="s">
        <v>5785</v>
      </c>
      <c r="C2235" s="1" t="s">
        <v>5786</v>
      </c>
      <c r="D2235" s="3" t="s">
        <v>192</v>
      </c>
      <c r="E2235" s="4">
        <v>41675</v>
      </c>
      <c r="F2235" s="3" t="s">
        <v>15</v>
      </c>
      <c r="G2235" s="4">
        <v>41675</v>
      </c>
      <c r="H2235" s="3" t="s">
        <v>40</v>
      </c>
      <c r="I2235" s="2" t="s">
        <v>13</v>
      </c>
      <c r="J2235" s="2" t="s">
        <v>12</v>
      </c>
      <c r="K2235" s="2" t="s">
        <v>268</v>
      </c>
      <c r="L2235" s="19">
        <v>41681.448738425926</v>
      </c>
      <c r="M2235" s="2" t="s">
        <v>5151</v>
      </c>
      <c r="N2235" s="2"/>
      <c r="O2235" s="2"/>
      <c r="P2235" s="2"/>
    </row>
    <row r="2236" spans="1:16" ht="60">
      <c r="A2236" s="14">
        <v>2982</v>
      </c>
      <c r="B2236" s="2" t="s">
        <v>5787</v>
      </c>
      <c r="C2236" s="1" t="s">
        <v>5788</v>
      </c>
      <c r="D2236" s="3" t="s">
        <v>1054</v>
      </c>
      <c r="E2236" s="4">
        <v>41675</v>
      </c>
      <c r="F2236" s="3" t="s">
        <v>15</v>
      </c>
      <c r="G2236" s="4">
        <v>41675</v>
      </c>
      <c r="H2236" s="3" t="s">
        <v>45</v>
      </c>
      <c r="I2236" s="2" t="s">
        <v>13</v>
      </c>
      <c r="J2236" s="2" t="s">
        <v>12</v>
      </c>
      <c r="K2236" s="2" t="s">
        <v>268</v>
      </c>
      <c r="L2236" s="19">
        <v>41675.723344907405</v>
      </c>
      <c r="M2236" s="2" t="s">
        <v>5154</v>
      </c>
      <c r="N2236" s="2"/>
      <c r="O2236" s="2"/>
      <c r="P2236" s="2"/>
    </row>
    <row r="2237" spans="1:16" ht="45">
      <c r="A2237" s="14">
        <v>2981</v>
      </c>
      <c r="B2237" s="2" t="s">
        <v>5789</v>
      </c>
      <c r="C2237" s="1" t="s">
        <v>5790</v>
      </c>
      <c r="D2237" s="3" t="s">
        <v>1054</v>
      </c>
      <c r="E2237" s="4">
        <v>41675</v>
      </c>
      <c r="F2237" s="3" t="s">
        <v>15</v>
      </c>
      <c r="G2237" s="4">
        <v>41675</v>
      </c>
      <c r="H2237" s="3" t="s">
        <v>45</v>
      </c>
      <c r="I2237" s="2" t="s">
        <v>13</v>
      </c>
      <c r="J2237" s="2" t="s">
        <v>12</v>
      </c>
      <c r="K2237" s="2" t="s">
        <v>268</v>
      </c>
      <c r="L2237" s="19">
        <v>41675.721886574072</v>
      </c>
      <c r="M2237" s="2" t="s">
        <v>5154</v>
      </c>
      <c r="N2237" s="2"/>
      <c r="O2237" s="2"/>
      <c r="P2237" s="2"/>
    </row>
    <row r="2238" spans="1:16" ht="45">
      <c r="A2238" s="14">
        <v>2980</v>
      </c>
      <c r="B2238" s="2" t="s">
        <v>5331</v>
      </c>
      <c r="C2238" s="1" t="s">
        <v>5791</v>
      </c>
      <c r="D2238" s="3" t="s">
        <v>5192</v>
      </c>
      <c r="E2238" s="4">
        <v>41675</v>
      </c>
      <c r="F2238" s="3" t="s">
        <v>15</v>
      </c>
      <c r="G2238" s="4">
        <v>41675</v>
      </c>
      <c r="H2238" s="3" t="s">
        <v>19</v>
      </c>
      <c r="I2238" s="2" t="s">
        <v>13</v>
      </c>
      <c r="J2238" s="2" t="s">
        <v>12</v>
      </c>
      <c r="K2238" s="2" t="s">
        <v>268</v>
      </c>
      <c r="L2238" s="19">
        <v>41690.566689814812</v>
      </c>
      <c r="M2238" s="2" t="s">
        <v>5154</v>
      </c>
      <c r="N2238" s="2"/>
      <c r="O2238" s="2"/>
      <c r="P2238" s="2"/>
    </row>
    <row r="2239" spans="1:16" ht="60">
      <c r="A2239" s="14">
        <v>2979</v>
      </c>
      <c r="B2239" s="2" t="s">
        <v>5792</v>
      </c>
      <c r="C2239" s="1" t="s">
        <v>5793</v>
      </c>
      <c r="D2239" s="3" t="s">
        <v>1054</v>
      </c>
      <c r="E2239" s="4">
        <v>41675</v>
      </c>
      <c r="F2239" s="3" t="s">
        <v>15</v>
      </c>
      <c r="G2239" s="4">
        <v>41675</v>
      </c>
      <c r="H2239" s="3" t="s">
        <v>45</v>
      </c>
      <c r="I2239" s="2" t="s">
        <v>13</v>
      </c>
      <c r="J2239" s="2" t="s">
        <v>12</v>
      </c>
      <c r="K2239" s="2" t="s">
        <v>268</v>
      </c>
      <c r="L2239" s="19">
        <v>41675.686701388891</v>
      </c>
      <c r="M2239" s="2" t="s">
        <v>5154</v>
      </c>
      <c r="N2239" s="2"/>
      <c r="O2239" s="2"/>
      <c r="P2239" s="2"/>
    </row>
    <row r="2240" spans="1:16" ht="60">
      <c r="A2240" s="14">
        <v>2978</v>
      </c>
      <c r="B2240" s="2" t="s">
        <v>5794</v>
      </c>
      <c r="C2240" s="1" t="s">
        <v>5795</v>
      </c>
      <c r="D2240" s="3" t="s">
        <v>1054</v>
      </c>
      <c r="E2240" s="4">
        <v>41675</v>
      </c>
      <c r="F2240" s="3" t="s">
        <v>15</v>
      </c>
      <c r="G2240" s="4">
        <v>41675</v>
      </c>
      <c r="H2240" s="3" t="s">
        <v>45</v>
      </c>
      <c r="I2240" s="2" t="s">
        <v>13</v>
      </c>
      <c r="J2240" s="2" t="s">
        <v>12</v>
      </c>
      <c r="K2240" s="2" t="s">
        <v>268</v>
      </c>
      <c r="L2240" s="19">
        <v>41675.685023148151</v>
      </c>
      <c r="M2240" s="2" t="s">
        <v>5154</v>
      </c>
      <c r="N2240" s="2"/>
      <c r="O2240" s="2"/>
      <c r="P2240" s="2"/>
    </row>
    <row r="2241" spans="1:16" ht="45">
      <c r="A2241" s="14">
        <v>2977</v>
      </c>
      <c r="B2241" s="2" t="s">
        <v>5796</v>
      </c>
      <c r="C2241" s="1" t="s">
        <v>5797</v>
      </c>
      <c r="D2241" s="3" t="s">
        <v>194</v>
      </c>
      <c r="E2241" s="4">
        <v>41675</v>
      </c>
      <c r="F2241" s="3" t="s">
        <v>15</v>
      </c>
      <c r="G2241" s="4">
        <v>41675</v>
      </c>
      <c r="H2241" s="3" t="s">
        <v>54</v>
      </c>
      <c r="I2241" s="2" t="s">
        <v>13</v>
      </c>
      <c r="J2241" s="2" t="s">
        <v>12</v>
      </c>
      <c r="K2241" s="2" t="s">
        <v>268</v>
      </c>
      <c r="L2241" s="19">
        <v>41675.662870370368</v>
      </c>
      <c r="M2241" s="2" t="s">
        <v>5154</v>
      </c>
      <c r="N2241" s="2"/>
      <c r="O2241" s="2"/>
      <c r="P2241" s="2"/>
    </row>
    <row r="2242" spans="1:16" ht="60">
      <c r="A2242" s="14">
        <v>2976</v>
      </c>
      <c r="B2242" s="2" t="s">
        <v>5798</v>
      </c>
      <c r="C2242" s="1" t="s">
        <v>5799</v>
      </c>
      <c r="D2242" s="3" t="s">
        <v>1054</v>
      </c>
      <c r="E2242" s="4">
        <v>41673</v>
      </c>
      <c r="F2242" s="3" t="s">
        <v>15</v>
      </c>
      <c r="G2242" s="4">
        <v>41674</v>
      </c>
      <c r="H2242" s="3" t="s">
        <v>40</v>
      </c>
      <c r="I2242" s="2" t="s">
        <v>13</v>
      </c>
      <c r="J2242" s="2" t="s">
        <v>12</v>
      </c>
      <c r="K2242" s="2" t="s">
        <v>268</v>
      </c>
      <c r="L2242" s="19">
        <v>41675.576701388891</v>
      </c>
      <c r="M2242" s="2" t="s">
        <v>5154</v>
      </c>
      <c r="N2242" s="2"/>
      <c r="O2242" s="2"/>
      <c r="P2242" s="2"/>
    </row>
    <row r="2243" spans="1:16">
      <c r="A2243" s="14">
        <v>2975</v>
      </c>
      <c r="B2243" s="2" t="s">
        <v>5800</v>
      </c>
      <c r="C2243" s="1" t="s">
        <v>5801</v>
      </c>
      <c r="D2243" s="3" t="s">
        <v>586</v>
      </c>
      <c r="E2243" s="4">
        <v>41675</v>
      </c>
      <c r="F2243" s="3" t="s">
        <v>15</v>
      </c>
      <c r="G2243" s="4">
        <v>41675</v>
      </c>
      <c r="H2243" s="3" t="s">
        <v>16</v>
      </c>
      <c r="I2243" s="2" t="s">
        <v>13</v>
      </c>
      <c r="J2243" s="2" t="s">
        <v>12</v>
      </c>
      <c r="K2243" s="2" t="s">
        <v>268</v>
      </c>
      <c r="L2243" s="19">
        <v>41675.566863425927</v>
      </c>
      <c r="M2243" s="2" t="s">
        <v>5154</v>
      </c>
      <c r="N2243" s="2"/>
      <c r="O2243" s="2"/>
      <c r="P2243" s="2"/>
    </row>
    <row r="2244" spans="1:16" ht="60">
      <c r="A2244" s="14">
        <v>2974</v>
      </c>
      <c r="B2244" s="2" t="s">
        <v>5802</v>
      </c>
      <c r="C2244" s="1" t="s">
        <v>5803</v>
      </c>
      <c r="D2244" s="3" t="s">
        <v>1060</v>
      </c>
      <c r="E2244" s="4">
        <v>41675</v>
      </c>
      <c r="F2244" s="3" t="s">
        <v>15</v>
      </c>
      <c r="G2244" s="4">
        <v>41675</v>
      </c>
      <c r="H2244" s="3" t="s">
        <v>16</v>
      </c>
      <c r="I2244" s="2" t="s">
        <v>13</v>
      </c>
      <c r="J2244" s="2" t="s">
        <v>12</v>
      </c>
      <c r="K2244" s="2" t="s">
        <v>268</v>
      </c>
      <c r="L2244" s="19">
        <v>41675.553969907407</v>
      </c>
      <c r="M2244" s="2" t="s">
        <v>5154</v>
      </c>
      <c r="N2244" s="2"/>
      <c r="O2244" s="2"/>
      <c r="P2244" s="2"/>
    </row>
    <row r="2245" spans="1:16">
      <c r="A2245" s="14">
        <v>2973</v>
      </c>
      <c r="B2245" s="2" t="s">
        <v>2458</v>
      </c>
      <c r="C2245" s="1" t="s">
        <v>5586</v>
      </c>
      <c r="D2245" s="3" t="s">
        <v>1054</v>
      </c>
      <c r="E2245" s="4">
        <v>41675</v>
      </c>
      <c r="F2245" s="3" t="s">
        <v>15</v>
      </c>
      <c r="G2245" s="4">
        <v>41675</v>
      </c>
      <c r="H2245" s="3" t="s">
        <v>16</v>
      </c>
      <c r="I2245" s="2" t="s">
        <v>13</v>
      </c>
      <c r="J2245" s="2" t="s">
        <v>12</v>
      </c>
      <c r="K2245" s="2" t="s">
        <v>268</v>
      </c>
      <c r="L2245" s="19">
        <v>41675.551481481481</v>
      </c>
      <c r="M2245" s="2" t="s">
        <v>5154</v>
      </c>
      <c r="N2245" s="2"/>
      <c r="O2245" s="2"/>
      <c r="P2245" s="2"/>
    </row>
    <row r="2246" spans="1:16" ht="75">
      <c r="A2246" s="14">
        <v>2972</v>
      </c>
      <c r="B2246" s="2" t="s">
        <v>5804</v>
      </c>
      <c r="C2246" s="1" t="s">
        <v>5805</v>
      </c>
      <c r="D2246" s="3" t="s">
        <v>1054</v>
      </c>
      <c r="E2246" s="4">
        <v>41674</v>
      </c>
      <c r="F2246" s="3" t="s">
        <v>15</v>
      </c>
      <c r="G2246" s="4">
        <v>41675</v>
      </c>
      <c r="H2246" s="3" t="s">
        <v>16</v>
      </c>
      <c r="I2246" s="2" t="s">
        <v>13</v>
      </c>
      <c r="J2246" s="2" t="s">
        <v>12</v>
      </c>
      <c r="K2246" s="2" t="s">
        <v>268</v>
      </c>
      <c r="L2246" s="19">
        <v>41675.544502314813</v>
      </c>
      <c r="M2246" s="2" t="s">
        <v>5154</v>
      </c>
      <c r="N2246" s="2"/>
      <c r="O2246" s="2"/>
      <c r="P2246" s="2"/>
    </row>
    <row r="2247" spans="1:16" ht="45">
      <c r="A2247" s="14">
        <v>2971</v>
      </c>
      <c r="B2247" s="2" t="s">
        <v>5806</v>
      </c>
      <c r="C2247" s="1" t="s">
        <v>5807</v>
      </c>
      <c r="D2247" s="3" t="s">
        <v>3768</v>
      </c>
      <c r="E2247" s="4">
        <v>41675</v>
      </c>
      <c r="F2247" s="3" t="s">
        <v>15</v>
      </c>
      <c r="G2247" s="4">
        <v>41675</v>
      </c>
      <c r="H2247" s="3" t="s">
        <v>29</v>
      </c>
      <c r="I2247" s="2" t="s">
        <v>13</v>
      </c>
      <c r="J2247" s="2" t="s">
        <v>12</v>
      </c>
      <c r="K2247" s="2" t="s">
        <v>268</v>
      </c>
      <c r="L2247" s="19">
        <v>41675.514884259261</v>
      </c>
      <c r="M2247" s="2" t="s">
        <v>5154</v>
      </c>
      <c r="N2247" s="2"/>
      <c r="O2247" s="2"/>
      <c r="P2247" s="2"/>
    </row>
    <row r="2248" spans="1:16" ht="45">
      <c r="A2248" s="14">
        <v>2970</v>
      </c>
      <c r="B2248" s="2" t="s">
        <v>4182</v>
      </c>
      <c r="C2248" s="1" t="s">
        <v>5808</v>
      </c>
      <c r="D2248" s="3" t="s">
        <v>98</v>
      </c>
      <c r="E2248" s="4">
        <v>41675</v>
      </c>
      <c r="F2248" s="3" t="s">
        <v>15</v>
      </c>
      <c r="G2248" s="4">
        <v>41675</v>
      </c>
      <c r="H2248" s="3" t="s">
        <v>16</v>
      </c>
      <c r="I2248" s="2" t="s">
        <v>13</v>
      </c>
      <c r="J2248" s="2" t="s">
        <v>12</v>
      </c>
      <c r="K2248" s="2" t="s">
        <v>268</v>
      </c>
      <c r="L2248" s="19">
        <v>41675.510682870372</v>
      </c>
      <c r="M2248" s="2" t="s">
        <v>5154</v>
      </c>
      <c r="N2248" s="2"/>
      <c r="O2248" s="2"/>
      <c r="P2248" s="2"/>
    </row>
    <row r="2249" spans="1:16" ht="60">
      <c r="A2249" s="14">
        <v>2969</v>
      </c>
      <c r="B2249" s="2" t="s">
        <v>5809</v>
      </c>
      <c r="C2249" s="1" t="s">
        <v>5810</v>
      </c>
      <c r="D2249" s="3" t="s">
        <v>104</v>
      </c>
      <c r="E2249" s="4">
        <v>41675</v>
      </c>
      <c r="F2249" s="3" t="s">
        <v>15</v>
      </c>
      <c r="G2249" s="4">
        <v>41675</v>
      </c>
      <c r="H2249" s="3" t="s">
        <v>16</v>
      </c>
      <c r="I2249" s="2" t="s">
        <v>13</v>
      </c>
      <c r="J2249" s="2" t="s">
        <v>12</v>
      </c>
      <c r="K2249" s="2" t="s">
        <v>268</v>
      </c>
      <c r="L2249" s="19">
        <v>41675.480185185188</v>
      </c>
      <c r="M2249" s="2" t="s">
        <v>5151</v>
      </c>
      <c r="N2249" s="2"/>
      <c r="O2249" s="2"/>
      <c r="P2249" s="2"/>
    </row>
    <row r="2250" spans="1:16" ht="30">
      <c r="A2250" s="14">
        <v>2968</v>
      </c>
      <c r="B2250" s="2" t="s">
        <v>5811</v>
      </c>
      <c r="C2250" s="1" t="s">
        <v>5812</v>
      </c>
      <c r="D2250" s="3" t="s">
        <v>288</v>
      </c>
      <c r="E2250" s="4">
        <v>41675</v>
      </c>
      <c r="F2250" s="3" t="s">
        <v>15</v>
      </c>
      <c r="G2250" s="4">
        <v>41675</v>
      </c>
      <c r="H2250" s="3" t="s">
        <v>16</v>
      </c>
      <c r="I2250" s="2" t="s">
        <v>13</v>
      </c>
      <c r="J2250" s="2" t="s">
        <v>12</v>
      </c>
      <c r="K2250" s="2" t="s">
        <v>268</v>
      </c>
      <c r="L2250" s="19">
        <v>41675.447928240741</v>
      </c>
      <c r="M2250" s="2" t="s">
        <v>5154</v>
      </c>
      <c r="N2250" s="2"/>
      <c r="O2250" s="2"/>
      <c r="P2250" s="2"/>
    </row>
    <row r="2251" spans="1:16" ht="75">
      <c r="A2251" s="14">
        <v>2967</v>
      </c>
      <c r="B2251" s="2" t="s">
        <v>5813</v>
      </c>
      <c r="C2251" s="1" t="s">
        <v>5814</v>
      </c>
      <c r="D2251" s="3" t="s">
        <v>215</v>
      </c>
      <c r="E2251" s="4">
        <v>41675</v>
      </c>
      <c r="F2251" s="3" t="s">
        <v>15</v>
      </c>
      <c r="G2251" s="4">
        <v>41675</v>
      </c>
      <c r="H2251" s="3" t="s">
        <v>16</v>
      </c>
      <c r="I2251" s="2" t="s">
        <v>13</v>
      </c>
      <c r="J2251" s="2" t="s">
        <v>12</v>
      </c>
      <c r="K2251" s="2" t="s">
        <v>268</v>
      </c>
      <c r="L2251" s="19">
        <v>41675.396365740744</v>
      </c>
      <c r="M2251" s="2" t="s">
        <v>5151</v>
      </c>
      <c r="N2251" s="2"/>
      <c r="O2251" s="2"/>
      <c r="P2251" s="2"/>
    </row>
    <row r="2252" spans="1:16" ht="75">
      <c r="A2252" s="14">
        <v>2966</v>
      </c>
      <c r="B2252" s="2" t="s">
        <v>5815</v>
      </c>
      <c r="C2252" s="1" t="s">
        <v>5816</v>
      </c>
      <c r="D2252" s="3" t="s">
        <v>411</v>
      </c>
      <c r="E2252" s="4">
        <v>41675</v>
      </c>
      <c r="F2252" s="3" t="s">
        <v>15</v>
      </c>
      <c r="G2252" s="4">
        <v>41675</v>
      </c>
      <c r="H2252" s="3" t="s">
        <v>16</v>
      </c>
      <c r="I2252" s="2" t="s">
        <v>13</v>
      </c>
      <c r="J2252" s="2" t="s">
        <v>12</v>
      </c>
      <c r="K2252" s="2" t="s">
        <v>268</v>
      </c>
      <c r="L2252" s="19">
        <v>41675.39571759259</v>
      </c>
      <c r="M2252" s="2" t="s">
        <v>5151</v>
      </c>
      <c r="N2252" s="2"/>
      <c r="O2252" s="2"/>
      <c r="P2252" s="2"/>
    </row>
    <row r="2253" spans="1:16" ht="60">
      <c r="A2253" s="14">
        <v>2965</v>
      </c>
      <c r="B2253" s="2" t="s">
        <v>5817</v>
      </c>
      <c r="C2253" s="1" t="s">
        <v>5818</v>
      </c>
      <c r="D2253" s="3" t="s">
        <v>363</v>
      </c>
      <c r="E2253" s="4">
        <v>41675</v>
      </c>
      <c r="F2253" s="3" t="s">
        <v>15</v>
      </c>
      <c r="G2253" s="4">
        <v>41675</v>
      </c>
      <c r="H2253" s="3" t="s">
        <v>16</v>
      </c>
      <c r="I2253" s="2" t="s">
        <v>13</v>
      </c>
      <c r="J2253" s="2" t="s">
        <v>12</v>
      </c>
      <c r="K2253" s="2" t="s">
        <v>268</v>
      </c>
      <c r="L2253" s="19">
        <v>41675.394976851851</v>
      </c>
      <c r="M2253" s="2" t="s">
        <v>5151</v>
      </c>
      <c r="N2253" s="2"/>
      <c r="O2253" s="2"/>
      <c r="P2253" s="2"/>
    </row>
    <row r="2254" spans="1:16" ht="60">
      <c r="A2254" s="14">
        <v>2964</v>
      </c>
      <c r="B2254" s="2" t="s">
        <v>1952</v>
      </c>
      <c r="C2254" s="1" t="s">
        <v>5819</v>
      </c>
      <c r="D2254" s="3" t="s">
        <v>1071</v>
      </c>
      <c r="E2254" s="4">
        <v>41675</v>
      </c>
      <c r="F2254" s="3" t="s">
        <v>15</v>
      </c>
      <c r="G2254" s="4">
        <v>41675</v>
      </c>
      <c r="H2254" s="3" t="s">
        <v>16</v>
      </c>
      <c r="I2254" s="2" t="s">
        <v>13</v>
      </c>
      <c r="J2254" s="2" t="s">
        <v>12</v>
      </c>
      <c r="K2254" s="2" t="s">
        <v>268</v>
      </c>
      <c r="L2254" s="19">
        <v>41675.391851851855</v>
      </c>
      <c r="M2254" s="2" t="s">
        <v>5154</v>
      </c>
      <c r="N2254" s="2"/>
      <c r="O2254" s="2"/>
      <c r="P2254" s="2"/>
    </row>
    <row r="2255" spans="1:16" ht="60">
      <c r="A2255" s="14">
        <v>2963</v>
      </c>
      <c r="B2255" s="2" t="s">
        <v>1952</v>
      </c>
      <c r="C2255" s="1" t="s">
        <v>5820</v>
      </c>
      <c r="D2255" s="3" t="s">
        <v>1071</v>
      </c>
      <c r="E2255" s="4">
        <v>41675</v>
      </c>
      <c r="F2255" s="3" t="s">
        <v>102</v>
      </c>
      <c r="G2255" s="4">
        <v>41675</v>
      </c>
      <c r="H2255" s="3" t="s">
        <v>16</v>
      </c>
      <c r="I2255" s="2" t="s">
        <v>13</v>
      </c>
      <c r="J2255" s="2" t="s">
        <v>12</v>
      </c>
      <c r="K2255" s="2" t="s">
        <v>268</v>
      </c>
      <c r="L2255" s="19">
        <v>41675.391168981485</v>
      </c>
      <c r="M2255" s="2" t="s">
        <v>5154</v>
      </c>
      <c r="N2255" s="2"/>
      <c r="O2255" s="2"/>
      <c r="P2255" s="2"/>
    </row>
    <row r="2256" spans="1:16" ht="75">
      <c r="A2256" s="14">
        <v>2962</v>
      </c>
      <c r="B2256" s="2" t="s">
        <v>5765</v>
      </c>
      <c r="C2256" s="1" t="s">
        <v>5821</v>
      </c>
      <c r="D2256" s="3" t="s">
        <v>1054</v>
      </c>
      <c r="E2256" s="4">
        <v>41675</v>
      </c>
      <c r="F2256" s="3" t="s">
        <v>15</v>
      </c>
      <c r="G2256" s="4">
        <v>41675</v>
      </c>
      <c r="H2256" s="3" t="s">
        <v>40</v>
      </c>
      <c r="I2256" s="2" t="s">
        <v>13</v>
      </c>
      <c r="J2256" s="2" t="s">
        <v>12</v>
      </c>
      <c r="K2256" s="2" t="s">
        <v>268</v>
      </c>
      <c r="L2256" s="19">
        <v>41681.448530092595</v>
      </c>
      <c r="M2256" s="2" t="s">
        <v>5154</v>
      </c>
      <c r="N2256" s="2"/>
      <c r="O2256" s="2"/>
      <c r="P2256" s="2"/>
    </row>
    <row r="2257" spans="1:16" ht="30">
      <c r="A2257" s="14">
        <v>2961</v>
      </c>
      <c r="B2257" s="2" t="s">
        <v>3191</v>
      </c>
      <c r="C2257" s="1" t="s">
        <v>5822</v>
      </c>
      <c r="D2257" s="3" t="s">
        <v>430</v>
      </c>
      <c r="E2257" s="4">
        <v>41675</v>
      </c>
      <c r="F2257" s="3" t="s">
        <v>15</v>
      </c>
      <c r="G2257" s="4">
        <v>41675</v>
      </c>
      <c r="H2257" s="3" t="s">
        <v>16</v>
      </c>
      <c r="I2257" s="2" t="s">
        <v>13</v>
      </c>
      <c r="J2257" s="2" t="s">
        <v>12</v>
      </c>
      <c r="K2257" s="2" t="s">
        <v>268</v>
      </c>
      <c r="L2257" s="19">
        <v>41675.386319444442</v>
      </c>
      <c r="M2257" s="2" t="s">
        <v>5154</v>
      </c>
      <c r="N2257" s="2"/>
      <c r="O2257" s="2"/>
      <c r="P2257" s="2"/>
    </row>
    <row r="2258" spans="1:16" ht="30">
      <c r="A2258" s="14">
        <v>2960</v>
      </c>
      <c r="B2258" s="2" t="s">
        <v>5823</v>
      </c>
      <c r="C2258" s="1" t="s">
        <v>5824</v>
      </c>
      <c r="D2258" s="3" t="s">
        <v>215</v>
      </c>
      <c r="E2258" s="4">
        <v>41674</v>
      </c>
      <c r="F2258" s="3" t="s">
        <v>15</v>
      </c>
      <c r="G2258" s="4">
        <v>41674</v>
      </c>
      <c r="H2258" s="3" t="s">
        <v>29</v>
      </c>
      <c r="I2258" s="2" t="s">
        <v>13</v>
      </c>
      <c r="J2258" s="2" t="s">
        <v>12</v>
      </c>
      <c r="K2258" s="2" t="s">
        <v>268</v>
      </c>
      <c r="L2258" s="19">
        <v>41675.438101851854</v>
      </c>
      <c r="M2258" s="2" t="s">
        <v>5154</v>
      </c>
      <c r="N2258" s="2"/>
      <c r="O2258" s="2"/>
      <c r="P2258" s="2"/>
    </row>
    <row r="2259" spans="1:16">
      <c r="A2259" s="14">
        <v>2959</v>
      </c>
      <c r="B2259" s="2" t="s">
        <v>5825</v>
      </c>
      <c r="C2259" s="1" t="s">
        <v>5826</v>
      </c>
      <c r="D2259" s="3" t="s">
        <v>656</v>
      </c>
      <c r="E2259" s="4">
        <v>41674</v>
      </c>
      <c r="F2259" s="3" t="s">
        <v>15</v>
      </c>
      <c r="G2259" s="4">
        <v>41674</v>
      </c>
      <c r="H2259" s="3" t="s">
        <v>54</v>
      </c>
      <c r="I2259" s="2" t="s">
        <v>13</v>
      </c>
      <c r="J2259" s="2" t="s">
        <v>12</v>
      </c>
      <c r="K2259" s="2" t="s">
        <v>268</v>
      </c>
      <c r="L2259" s="19">
        <v>41674.76326388889</v>
      </c>
      <c r="M2259" s="2" t="s">
        <v>5151</v>
      </c>
      <c r="N2259" s="2"/>
      <c r="O2259" s="2"/>
      <c r="P2259" s="2"/>
    </row>
    <row r="2260" spans="1:16" ht="45">
      <c r="A2260" s="14">
        <v>2958</v>
      </c>
      <c r="B2260" s="2" t="s">
        <v>5827</v>
      </c>
      <c r="C2260" s="1" t="s">
        <v>5828</v>
      </c>
      <c r="D2260" s="3" t="s">
        <v>22</v>
      </c>
      <c r="E2260" s="4">
        <v>41674</v>
      </c>
      <c r="F2260" s="3" t="s">
        <v>15</v>
      </c>
      <c r="G2260" s="4">
        <v>41674</v>
      </c>
      <c r="H2260" s="3" t="s">
        <v>29</v>
      </c>
      <c r="I2260" s="2" t="s">
        <v>13</v>
      </c>
      <c r="J2260" s="2" t="s">
        <v>12</v>
      </c>
      <c r="K2260" s="2" t="s">
        <v>268</v>
      </c>
      <c r="L2260" s="19">
        <v>41683.530497685184</v>
      </c>
      <c r="M2260" s="2" t="s">
        <v>5154</v>
      </c>
      <c r="N2260" s="2"/>
      <c r="O2260" s="2"/>
      <c r="P2260" s="2"/>
    </row>
    <row r="2261" spans="1:16" ht="60">
      <c r="A2261" s="14">
        <v>2957</v>
      </c>
      <c r="B2261" s="2" t="s">
        <v>5299</v>
      </c>
      <c r="C2261" s="1" t="s">
        <v>5829</v>
      </c>
      <c r="D2261" s="3" t="s">
        <v>638</v>
      </c>
      <c r="E2261" s="4">
        <v>41674</v>
      </c>
      <c r="F2261" s="3" t="s">
        <v>15</v>
      </c>
      <c r="G2261" s="4">
        <v>41674</v>
      </c>
      <c r="H2261" s="3" t="s">
        <v>40</v>
      </c>
      <c r="I2261" s="2" t="s">
        <v>13</v>
      </c>
      <c r="J2261" s="2" t="s">
        <v>12</v>
      </c>
      <c r="K2261" s="2" t="s">
        <v>268</v>
      </c>
      <c r="L2261" s="19">
        <v>41674.735081018516</v>
      </c>
      <c r="M2261" s="2" t="s">
        <v>5154</v>
      </c>
      <c r="N2261" s="2"/>
      <c r="O2261" s="2"/>
      <c r="P2261" s="2"/>
    </row>
    <row r="2262" spans="1:16" ht="75">
      <c r="A2262" s="14">
        <v>2956</v>
      </c>
      <c r="B2262" s="2" t="s">
        <v>5830</v>
      </c>
      <c r="C2262" s="1" t="s">
        <v>5831</v>
      </c>
      <c r="D2262" s="3" t="s">
        <v>26</v>
      </c>
      <c r="E2262" s="4">
        <v>41674</v>
      </c>
      <c r="F2262" s="3" t="s">
        <v>15</v>
      </c>
      <c r="G2262" s="4">
        <v>41674</v>
      </c>
      <c r="H2262" s="3" t="s">
        <v>29</v>
      </c>
      <c r="I2262" s="2" t="s">
        <v>13</v>
      </c>
      <c r="J2262" s="2" t="s">
        <v>12</v>
      </c>
      <c r="K2262" s="2" t="s">
        <v>268</v>
      </c>
      <c r="L2262" s="19">
        <v>41674.722048611111</v>
      </c>
      <c r="M2262" s="2" t="s">
        <v>5151</v>
      </c>
      <c r="N2262" s="2"/>
      <c r="O2262" s="2"/>
      <c r="P2262" s="2"/>
    </row>
    <row r="2263" spans="1:16" ht="60">
      <c r="A2263" s="14">
        <v>2955</v>
      </c>
      <c r="B2263" s="2" t="s">
        <v>5832</v>
      </c>
      <c r="C2263" s="1" t="s">
        <v>5833</v>
      </c>
      <c r="D2263" s="3" t="s">
        <v>424</v>
      </c>
      <c r="E2263" s="4">
        <v>41674</v>
      </c>
      <c r="F2263" s="3" t="s">
        <v>15</v>
      </c>
      <c r="G2263" s="4">
        <v>41674</v>
      </c>
      <c r="H2263" s="3" t="s">
        <v>54</v>
      </c>
      <c r="I2263" s="2" t="s">
        <v>13</v>
      </c>
      <c r="J2263" s="2" t="s">
        <v>12</v>
      </c>
      <c r="K2263" s="2" t="s">
        <v>268</v>
      </c>
      <c r="L2263" s="19">
        <v>41674.691284722219</v>
      </c>
      <c r="M2263" s="2" t="s">
        <v>5151</v>
      </c>
      <c r="N2263" s="2"/>
      <c r="O2263" s="2"/>
      <c r="P2263" s="2"/>
    </row>
    <row r="2264" spans="1:16" ht="30">
      <c r="A2264" s="14">
        <v>2954</v>
      </c>
      <c r="B2264" s="2" t="s">
        <v>5274</v>
      </c>
      <c r="C2264" s="1" t="s">
        <v>5834</v>
      </c>
      <c r="D2264" s="3" t="s">
        <v>104</v>
      </c>
      <c r="E2264" s="4">
        <v>41674</v>
      </c>
      <c r="F2264" s="3" t="s">
        <v>15</v>
      </c>
      <c r="G2264" s="4">
        <v>41674</v>
      </c>
      <c r="H2264" s="3" t="s">
        <v>54</v>
      </c>
      <c r="I2264" s="2" t="s">
        <v>13</v>
      </c>
      <c r="J2264" s="2" t="s">
        <v>12</v>
      </c>
      <c r="K2264" s="2" t="s">
        <v>268</v>
      </c>
      <c r="L2264" s="19">
        <v>41674.690312500003</v>
      </c>
      <c r="M2264" s="2" t="s">
        <v>5151</v>
      </c>
      <c r="N2264" s="2"/>
      <c r="O2264" s="2"/>
      <c r="P2264" s="2"/>
    </row>
    <row r="2265" spans="1:16" ht="45">
      <c r="A2265" s="14">
        <v>2953</v>
      </c>
      <c r="B2265" s="2" t="s">
        <v>5835</v>
      </c>
      <c r="C2265" s="1" t="s">
        <v>5836</v>
      </c>
      <c r="D2265" s="3" t="s">
        <v>104</v>
      </c>
      <c r="E2265" s="4">
        <v>41674</v>
      </c>
      <c r="F2265" s="3" t="s">
        <v>15</v>
      </c>
      <c r="G2265" s="4">
        <v>41674</v>
      </c>
      <c r="H2265" s="3" t="s">
        <v>16</v>
      </c>
      <c r="I2265" s="2" t="s">
        <v>13</v>
      </c>
      <c r="J2265" s="2" t="s">
        <v>12</v>
      </c>
      <c r="K2265" s="2" t="s">
        <v>268</v>
      </c>
      <c r="L2265" s="19">
        <v>41674.676064814812</v>
      </c>
      <c r="M2265" s="2" t="s">
        <v>5154</v>
      </c>
      <c r="N2265" s="2"/>
      <c r="O2265" s="2"/>
      <c r="P2265" s="2"/>
    </row>
    <row r="2266" spans="1:16" ht="45">
      <c r="A2266" s="14">
        <v>2952</v>
      </c>
      <c r="B2266" s="2" t="s">
        <v>5837</v>
      </c>
      <c r="C2266" s="1" t="s">
        <v>5838</v>
      </c>
      <c r="D2266" s="3" t="s">
        <v>2701</v>
      </c>
      <c r="E2266" s="4">
        <v>41674</v>
      </c>
      <c r="F2266" s="3" t="s">
        <v>15</v>
      </c>
      <c r="G2266" s="4">
        <v>41674</v>
      </c>
      <c r="H2266" s="3" t="s">
        <v>40</v>
      </c>
      <c r="I2266" s="2" t="s">
        <v>13</v>
      </c>
      <c r="J2266" s="2" t="s">
        <v>12</v>
      </c>
      <c r="K2266" s="2" t="s">
        <v>268</v>
      </c>
      <c r="L2266" s="19">
        <v>41674.67523148148</v>
      </c>
      <c r="M2266" s="2" t="s">
        <v>5154</v>
      </c>
      <c r="N2266" s="2"/>
      <c r="O2266" s="2"/>
      <c r="P2266" s="2"/>
    </row>
    <row r="2267" spans="1:16" ht="30">
      <c r="A2267" s="14">
        <v>2951</v>
      </c>
      <c r="B2267" s="2" t="s">
        <v>5839</v>
      </c>
      <c r="C2267" s="1" t="s">
        <v>5840</v>
      </c>
      <c r="D2267" s="3" t="s">
        <v>1054</v>
      </c>
      <c r="E2267" s="4">
        <v>41674</v>
      </c>
      <c r="F2267" s="3" t="s">
        <v>15</v>
      </c>
      <c r="G2267" s="4">
        <v>41674</v>
      </c>
      <c r="H2267" s="3" t="s">
        <v>16</v>
      </c>
      <c r="I2267" s="2" t="s">
        <v>13</v>
      </c>
      <c r="J2267" s="2" t="s">
        <v>12</v>
      </c>
      <c r="K2267" s="2" t="s">
        <v>268</v>
      </c>
      <c r="L2267" s="19">
        <v>41674.672094907408</v>
      </c>
      <c r="M2267" s="2" t="s">
        <v>5154</v>
      </c>
      <c r="N2267" s="2"/>
      <c r="O2267" s="2"/>
      <c r="P2267" s="2"/>
    </row>
    <row r="2268" spans="1:16">
      <c r="A2268" s="14">
        <v>2950</v>
      </c>
      <c r="B2268" s="2" t="s">
        <v>5540</v>
      </c>
      <c r="C2268" s="1" t="s">
        <v>5541</v>
      </c>
      <c r="D2268" s="3" t="s">
        <v>3815</v>
      </c>
      <c r="E2268" s="4">
        <v>41674</v>
      </c>
      <c r="F2268" s="3" t="s">
        <v>15</v>
      </c>
      <c r="G2268" s="4">
        <v>41674</v>
      </c>
      <c r="H2268" s="3" t="s">
        <v>40</v>
      </c>
      <c r="I2268" s="2" t="s">
        <v>13</v>
      </c>
      <c r="J2268" s="2" t="s">
        <v>12</v>
      </c>
      <c r="K2268" s="2" t="s">
        <v>268</v>
      </c>
      <c r="L2268" s="19">
        <v>41674.452997685185</v>
      </c>
      <c r="M2268" s="2" t="s">
        <v>5154</v>
      </c>
      <c r="N2268" s="2"/>
      <c r="O2268" s="2"/>
      <c r="P2268" s="2"/>
    </row>
    <row r="2269" spans="1:16">
      <c r="A2269" s="14">
        <v>2949</v>
      </c>
      <c r="B2269" s="2" t="s">
        <v>4198</v>
      </c>
      <c r="C2269" s="1" t="s">
        <v>5542</v>
      </c>
      <c r="D2269" s="3" t="s">
        <v>1054</v>
      </c>
      <c r="E2269" s="4">
        <v>41674</v>
      </c>
      <c r="F2269" s="3" t="s">
        <v>15</v>
      </c>
      <c r="G2269" s="4">
        <v>41674</v>
      </c>
      <c r="H2269" s="3" t="s">
        <v>16</v>
      </c>
      <c r="I2269" s="2" t="s">
        <v>13</v>
      </c>
      <c r="J2269" s="2" t="s">
        <v>12</v>
      </c>
      <c r="K2269" s="2" t="s">
        <v>268</v>
      </c>
      <c r="L2269" s="19">
        <v>41674.450555555559</v>
      </c>
      <c r="M2269" s="2" t="s">
        <v>5154</v>
      </c>
      <c r="N2269" s="2"/>
      <c r="O2269" s="2"/>
      <c r="P2269" s="2"/>
    </row>
    <row r="2270" spans="1:16" ht="60">
      <c r="A2270" s="14">
        <v>2948</v>
      </c>
      <c r="B2270" s="2" t="s">
        <v>5543</v>
      </c>
      <c r="C2270" s="1" t="s">
        <v>5544</v>
      </c>
      <c r="D2270" s="3" t="s">
        <v>3420</v>
      </c>
      <c r="E2270" s="4">
        <v>41674</v>
      </c>
      <c r="F2270" s="3" t="s">
        <v>102</v>
      </c>
      <c r="G2270" s="4">
        <v>41674</v>
      </c>
      <c r="H2270" s="3" t="s">
        <v>40</v>
      </c>
      <c r="I2270" s="2" t="s">
        <v>13</v>
      </c>
      <c r="J2270" s="2" t="s">
        <v>12</v>
      </c>
      <c r="K2270" s="2" t="s">
        <v>268</v>
      </c>
      <c r="L2270" s="19">
        <v>41674.445370370369</v>
      </c>
      <c r="M2270" s="2" t="s">
        <v>5151</v>
      </c>
      <c r="N2270" s="2"/>
      <c r="O2270" s="2"/>
      <c r="P2270" s="2"/>
    </row>
    <row r="2271" spans="1:16">
      <c r="A2271" s="14">
        <v>2947</v>
      </c>
      <c r="B2271" s="2" t="s">
        <v>5545</v>
      </c>
      <c r="C2271" s="1" t="s">
        <v>5546</v>
      </c>
      <c r="D2271" s="3" t="s">
        <v>1938</v>
      </c>
      <c r="E2271" s="4">
        <v>41674</v>
      </c>
      <c r="F2271" s="3" t="s">
        <v>15</v>
      </c>
      <c r="G2271" s="4">
        <v>41674</v>
      </c>
      <c r="H2271" s="3" t="s">
        <v>16</v>
      </c>
      <c r="I2271" s="2" t="s">
        <v>13</v>
      </c>
      <c r="J2271" s="2" t="s">
        <v>12</v>
      </c>
      <c r="K2271" s="2" t="s">
        <v>268</v>
      </c>
      <c r="L2271" s="19">
        <v>41674.443194444444</v>
      </c>
      <c r="M2271" s="2" t="s">
        <v>5154</v>
      </c>
      <c r="N2271" s="2"/>
      <c r="O2271" s="2"/>
      <c r="P2271" s="2"/>
    </row>
    <row r="2272" spans="1:16" ht="45">
      <c r="A2272" s="14">
        <v>2946</v>
      </c>
      <c r="B2272" s="2" t="s">
        <v>5429</v>
      </c>
      <c r="C2272" s="1" t="s">
        <v>5547</v>
      </c>
      <c r="D2272" s="3" t="s">
        <v>3849</v>
      </c>
      <c r="E2272" s="4">
        <v>41673</v>
      </c>
      <c r="F2272" s="3" t="s">
        <v>15</v>
      </c>
      <c r="G2272" s="4">
        <v>41673</v>
      </c>
      <c r="H2272" s="3" t="s">
        <v>16</v>
      </c>
      <c r="I2272" s="2" t="s">
        <v>13</v>
      </c>
      <c r="J2272" s="2" t="s">
        <v>12</v>
      </c>
      <c r="K2272" s="2" t="s">
        <v>268</v>
      </c>
      <c r="L2272" s="19">
        <v>41673.737037037034</v>
      </c>
      <c r="M2272" s="2" t="s">
        <v>5151</v>
      </c>
      <c r="N2272" s="2"/>
      <c r="O2272" s="2"/>
      <c r="P2272" s="2"/>
    </row>
    <row r="2273" spans="1:16">
      <c r="A2273" s="14">
        <v>2945</v>
      </c>
      <c r="B2273" s="2" t="s">
        <v>5548</v>
      </c>
      <c r="C2273" s="1" t="s">
        <v>5549</v>
      </c>
      <c r="D2273" s="3" t="s">
        <v>1222</v>
      </c>
      <c r="E2273" s="4">
        <v>41673</v>
      </c>
      <c r="F2273" s="3" t="s">
        <v>15</v>
      </c>
      <c r="G2273" s="4">
        <v>41673</v>
      </c>
      <c r="H2273" s="3" t="s">
        <v>11</v>
      </c>
      <c r="I2273" s="2" t="s">
        <v>13</v>
      </c>
      <c r="J2273" s="2" t="s">
        <v>12</v>
      </c>
      <c r="K2273" s="2" t="s">
        <v>277</v>
      </c>
      <c r="L2273" s="19">
        <v>41673.695185185185</v>
      </c>
      <c r="M2273" s="2" t="s">
        <v>5154</v>
      </c>
      <c r="N2273" s="2"/>
      <c r="O2273" s="2"/>
      <c r="P2273" s="2"/>
    </row>
    <row r="2274" spans="1:16" ht="60">
      <c r="A2274" s="14">
        <v>2944</v>
      </c>
      <c r="B2274" s="2" t="s">
        <v>5550</v>
      </c>
      <c r="C2274" s="1" t="s">
        <v>5551</v>
      </c>
      <c r="D2274" s="3" t="s">
        <v>22</v>
      </c>
      <c r="E2274" s="4">
        <v>41670</v>
      </c>
      <c r="F2274" s="3" t="s">
        <v>15</v>
      </c>
      <c r="G2274" s="4">
        <v>41670</v>
      </c>
      <c r="H2274" s="3" t="s">
        <v>29</v>
      </c>
      <c r="I2274" s="2" t="s">
        <v>13</v>
      </c>
      <c r="J2274" s="2" t="s">
        <v>12</v>
      </c>
      <c r="K2274" s="2" t="s">
        <v>268</v>
      </c>
      <c r="L2274" s="19">
        <v>41695.687905092593</v>
      </c>
      <c r="M2274" s="2" t="s">
        <v>5154</v>
      </c>
      <c r="N2274" s="2"/>
      <c r="O2274" s="2"/>
      <c r="P2274" s="2"/>
    </row>
    <row r="2275" spans="1:16" ht="75">
      <c r="A2275" s="14">
        <v>2943</v>
      </c>
      <c r="B2275" s="2" t="s">
        <v>5552</v>
      </c>
      <c r="C2275" s="1" t="s">
        <v>5553</v>
      </c>
      <c r="D2275" s="3" t="s">
        <v>22</v>
      </c>
      <c r="E2275" s="4">
        <v>41673</v>
      </c>
      <c r="F2275" s="3" t="s">
        <v>15</v>
      </c>
      <c r="G2275" s="4">
        <v>41673</v>
      </c>
      <c r="H2275" s="3" t="s">
        <v>29</v>
      </c>
      <c r="I2275" s="2" t="s">
        <v>13</v>
      </c>
      <c r="J2275" s="2" t="s">
        <v>12</v>
      </c>
      <c r="K2275" s="2" t="s">
        <v>268</v>
      </c>
      <c r="L2275" s="19">
        <v>41674.468622685185</v>
      </c>
      <c r="M2275" s="2" t="s">
        <v>5154</v>
      </c>
      <c r="N2275" s="2"/>
      <c r="O2275" s="2"/>
      <c r="P2275" s="2"/>
    </row>
    <row r="2276" spans="1:16" ht="45">
      <c r="A2276" s="14">
        <v>2942</v>
      </c>
      <c r="B2276" s="2" t="s">
        <v>5554</v>
      </c>
      <c r="C2276" s="1" t="s">
        <v>4346</v>
      </c>
      <c r="D2276" s="3" t="s">
        <v>332</v>
      </c>
      <c r="E2276" s="4">
        <v>41673</v>
      </c>
      <c r="F2276" s="3" t="s">
        <v>15</v>
      </c>
      <c r="G2276" s="4">
        <v>41673</v>
      </c>
      <c r="H2276" s="3" t="s">
        <v>16</v>
      </c>
      <c r="I2276" s="2" t="s">
        <v>13</v>
      </c>
      <c r="J2276" s="2" t="s">
        <v>12</v>
      </c>
      <c r="K2276" s="2" t="s">
        <v>268</v>
      </c>
      <c r="L2276" s="19">
        <v>41673.647511574076</v>
      </c>
      <c r="M2276" s="2" t="s">
        <v>5154</v>
      </c>
      <c r="N2276" s="2"/>
      <c r="O2276" s="2"/>
      <c r="P2276" s="2"/>
    </row>
    <row r="2277" spans="1:16" ht="45">
      <c r="A2277" s="14">
        <v>2941</v>
      </c>
      <c r="B2277" s="2" t="s">
        <v>5555</v>
      </c>
      <c r="C2277" s="1" t="s">
        <v>5556</v>
      </c>
      <c r="D2277" s="3" t="s">
        <v>1130</v>
      </c>
      <c r="E2277" s="4">
        <v>41673</v>
      </c>
      <c r="F2277" s="3" t="s">
        <v>15</v>
      </c>
      <c r="G2277" s="4">
        <v>41673</v>
      </c>
      <c r="H2277" s="3" t="s">
        <v>54</v>
      </c>
      <c r="I2277" s="2" t="s">
        <v>13</v>
      </c>
      <c r="J2277" s="2" t="s">
        <v>12</v>
      </c>
      <c r="K2277" s="2" t="s">
        <v>268</v>
      </c>
      <c r="L2277" s="19">
        <v>41673.646493055552</v>
      </c>
      <c r="M2277" s="2" t="s">
        <v>5154</v>
      </c>
      <c r="N2277" s="2"/>
      <c r="O2277" s="2"/>
      <c r="P2277" s="2"/>
    </row>
    <row r="2278" spans="1:16" ht="45">
      <c r="A2278" s="14">
        <v>2940</v>
      </c>
      <c r="B2278" s="2" t="s">
        <v>5557</v>
      </c>
      <c r="C2278" s="1" t="s">
        <v>5558</v>
      </c>
      <c r="D2278" s="3" t="s">
        <v>107</v>
      </c>
      <c r="E2278" s="4">
        <v>41673</v>
      </c>
      <c r="F2278" s="3" t="s">
        <v>15</v>
      </c>
      <c r="G2278" s="4">
        <v>41673</v>
      </c>
      <c r="H2278" s="3" t="s">
        <v>40</v>
      </c>
      <c r="I2278" s="2" t="s">
        <v>13</v>
      </c>
      <c r="J2278" s="2" t="s">
        <v>12</v>
      </c>
      <c r="K2278" s="2" t="s">
        <v>268</v>
      </c>
      <c r="L2278" s="19">
        <v>41674.468726851854</v>
      </c>
      <c r="M2278" s="2" t="s">
        <v>5154</v>
      </c>
      <c r="N2278" s="2"/>
      <c r="O2278" s="2"/>
      <c r="P2278" s="2"/>
    </row>
    <row r="2279" spans="1:16">
      <c r="A2279" s="14">
        <v>2939</v>
      </c>
      <c r="B2279" s="2" t="s">
        <v>5559</v>
      </c>
      <c r="C2279" s="1" t="s">
        <v>5560</v>
      </c>
      <c r="D2279" s="3" t="s">
        <v>349</v>
      </c>
      <c r="E2279" s="4">
        <v>41673</v>
      </c>
      <c r="F2279" s="3" t="s">
        <v>15</v>
      </c>
      <c r="G2279" s="4">
        <v>41673</v>
      </c>
      <c r="H2279" s="3" t="s">
        <v>40</v>
      </c>
      <c r="I2279" s="2" t="s">
        <v>13</v>
      </c>
      <c r="J2279" s="2" t="s">
        <v>12</v>
      </c>
      <c r="K2279" s="2" t="s">
        <v>268</v>
      </c>
      <c r="L2279" s="19">
        <v>41673.634004629632</v>
      </c>
      <c r="M2279" s="2" t="s">
        <v>5151</v>
      </c>
      <c r="N2279" s="2"/>
      <c r="O2279" s="2"/>
      <c r="P2279" s="2"/>
    </row>
    <row r="2280" spans="1:16" ht="30">
      <c r="A2280" s="14">
        <v>2938</v>
      </c>
      <c r="B2280" s="2" t="s">
        <v>5555</v>
      </c>
      <c r="C2280" s="1" t="s">
        <v>5561</v>
      </c>
      <c r="D2280" s="3" t="s">
        <v>1130</v>
      </c>
      <c r="E2280" s="4">
        <v>41673</v>
      </c>
      <c r="F2280" s="3" t="s">
        <v>15</v>
      </c>
      <c r="G2280" s="4">
        <v>41673</v>
      </c>
      <c r="H2280" s="3" t="s">
        <v>54</v>
      </c>
      <c r="I2280" s="2" t="s">
        <v>13</v>
      </c>
      <c r="J2280" s="2" t="s">
        <v>12</v>
      </c>
      <c r="K2280" s="2" t="s">
        <v>268</v>
      </c>
      <c r="L2280" s="19">
        <v>41674.469004629631</v>
      </c>
      <c r="M2280" s="2" t="s">
        <v>5154</v>
      </c>
      <c r="N2280" s="2"/>
      <c r="O2280" s="2"/>
      <c r="P2280" s="2"/>
    </row>
    <row r="2281" spans="1:16" ht="45">
      <c r="A2281" s="14">
        <v>2937</v>
      </c>
      <c r="B2281" s="2" t="s">
        <v>5562</v>
      </c>
      <c r="C2281" s="1" t="s">
        <v>5563</v>
      </c>
      <c r="D2281" s="3" t="s">
        <v>2262</v>
      </c>
      <c r="E2281" s="4">
        <v>41673</v>
      </c>
      <c r="F2281" s="3" t="s">
        <v>15</v>
      </c>
      <c r="G2281" s="4">
        <v>41673</v>
      </c>
      <c r="H2281" s="3" t="s">
        <v>42</v>
      </c>
      <c r="I2281" s="2" t="s">
        <v>13</v>
      </c>
      <c r="J2281" s="2" t="s">
        <v>12</v>
      </c>
      <c r="K2281" s="2" t="s">
        <v>277</v>
      </c>
      <c r="L2281" s="19">
        <v>41673.561631944445</v>
      </c>
      <c r="M2281" s="2" t="s">
        <v>5151</v>
      </c>
      <c r="N2281" s="2"/>
      <c r="O2281" s="2"/>
      <c r="P2281" s="2"/>
    </row>
    <row r="2282" spans="1:16" ht="45">
      <c r="A2282" s="14">
        <v>2936</v>
      </c>
      <c r="B2282" s="2" t="s">
        <v>5564</v>
      </c>
      <c r="C2282" s="1" t="s">
        <v>5565</v>
      </c>
      <c r="D2282" s="3" t="s">
        <v>1020</v>
      </c>
      <c r="E2282" s="4">
        <v>41673</v>
      </c>
      <c r="F2282" s="3" t="s">
        <v>15</v>
      </c>
      <c r="G2282" s="4">
        <v>41673</v>
      </c>
      <c r="H2282" s="3" t="s">
        <v>29</v>
      </c>
      <c r="I2282" s="2" t="s">
        <v>13</v>
      </c>
      <c r="J2282" s="2" t="s">
        <v>12</v>
      </c>
      <c r="K2282" s="2" t="s">
        <v>268</v>
      </c>
      <c r="L2282" s="19">
        <v>41674.469224537039</v>
      </c>
      <c r="M2282" s="2" t="s">
        <v>5151</v>
      </c>
      <c r="N2282" s="2"/>
      <c r="O2282" s="2"/>
      <c r="P2282" s="2"/>
    </row>
    <row r="2283" spans="1:16" ht="30">
      <c r="A2283" s="14">
        <v>2935</v>
      </c>
      <c r="B2283" s="2" t="s">
        <v>5566</v>
      </c>
      <c r="C2283" s="1" t="s">
        <v>5567</v>
      </c>
      <c r="D2283" s="3" t="s">
        <v>299</v>
      </c>
      <c r="E2283" s="4">
        <v>41673</v>
      </c>
      <c r="F2283" s="3" t="s">
        <v>15</v>
      </c>
      <c r="G2283" s="4">
        <v>41674</v>
      </c>
      <c r="H2283" s="3" t="s">
        <v>40</v>
      </c>
      <c r="I2283" s="2" t="s">
        <v>13</v>
      </c>
      <c r="J2283" s="2" t="s">
        <v>12</v>
      </c>
      <c r="K2283" s="2" t="s">
        <v>268</v>
      </c>
      <c r="L2283" s="19">
        <v>41681.446516203701</v>
      </c>
      <c r="M2283" s="2" t="s">
        <v>5154</v>
      </c>
      <c r="N2283" s="2"/>
      <c r="O2283" s="2"/>
      <c r="P2283" s="2"/>
    </row>
    <row r="2284" spans="1:16">
      <c r="A2284" s="14">
        <v>2934</v>
      </c>
      <c r="B2284" s="2" t="s">
        <v>5568</v>
      </c>
      <c r="C2284" s="1" t="s">
        <v>5569</v>
      </c>
      <c r="D2284" s="3" t="s">
        <v>1938</v>
      </c>
      <c r="E2284" s="4">
        <v>41673</v>
      </c>
      <c r="F2284" s="3" t="s">
        <v>15</v>
      </c>
      <c r="G2284" s="4">
        <v>41673</v>
      </c>
      <c r="H2284" s="3" t="s">
        <v>16</v>
      </c>
      <c r="I2284" s="2" t="s">
        <v>13</v>
      </c>
      <c r="J2284" s="2" t="s">
        <v>12</v>
      </c>
      <c r="K2284" s="2" t="s">
        <v>268</v>
      </c>
      <c r="L2284" s="19">
        <v>41673.500798611109</v>
      </c>
      <c r="M2284" s="2" t="s">
        <v>5151</v>
      </c>
      <c r="N2284" s="2"/>
      <c r="O2284" s="2"/>
      <c r="P2284" s="2"/>
    </row>
    <row r="2285" spans="1:16">
      <c r="A2285" s="14">
        <v>2933</v>
      </c>
      <c r="B2285" s="2" t="s">
        <v>2458</v>
      </c>
      <c r="C2285" s="1" t="s">
        <v>5570</v>
      </c>
      <c r="D2285" s="3" t="s">
        <v>1054</v>
      </c>
      <c r="E2285" s="4">
        <v>41673</v>
      </c>
      <c r="F2285" s="3" t="s">
        <v>15</v>
      </c>
      <c r="G2285" s="4">
        <v>41673</v>
      </c>
      <c r="H2285" s="3" t="s">
        <v>16</v>
      </c>
      <c r="I2285" s="2" t="s">
        <v>13</v>
      </c>
      <c r="J2285" s="2" t="s">
        <v>12</v>
      </c>
      <c r="K2285" s="2" t="s">
        <v>277</v>
      </c>
      <c r="L2285" s="19">
        <v>41673.474780092591</v>
      </c>
      <c r="M2285" s="2" t="s">
        <v>5154</v>
      </c>
      <c r="N2285" s="2"/>
      <c r="O2285" s="2"/>
      <c r="P2285" s="2"/>
    </row>
    <row r="2286" spans="1:16">
      <c r="A2286" s="14">
        <v>2932</v>
      </c>
      <c r="B2286" s="2" t="s">
        <v>4397</v>
      </c>
      <c r="C2286" s="1" t="s">
        <v>5571</v>
      </c>
      <c r="D2286" s="3" t="s">
        <v>1495</v>
      </c>
      <c r="E2286" s="4">
        <v>41673</v>
      </c>
      <c r="F2286" s="3" t="s">
        <v>15</v>
      </c>
      <c r="G2286" s="4">
        <v>41673</v>
      </c>
      <c r="H2286" s="3" t="s">
        <v>40</v>
      </c>
      <c r="I2286" s="2" t="s">
        <v>13</v>
      </c>
      <c r="J2286" s="2" t="s">
        <v>12</v>
      </c>
      <c r="K2286" s="2" t="s">
        <v>268</v>
      </c>
      <c r="L2286" s="19">
        <v>41673.440069444441</v>
      </c>
      <c r="M2286" s="2" t="s">
        <v>5154</v>
      </c>
      <c r="N2286" s="2"/>
      <c r="O2286" s="2"/>
      <c r="P2286" s="2"/>
    </row>
    <row r="2287" spans="1:16">
      <c r="A2287" s="14">
        <v>2931</v>
      </c>
      <c r="B2287" s="2" t="s">
        <v>5559</v>
      </c>
      <c r="C2287" s="1" t="s">
        <v>5573</v>
      </c>
      <c r="D2287" s="3" t="s">
        <v>5572</v>
      </c>
      <c r="E2287" s="4">
        <v>41673</v>
      </c>
      <c r="F2287" s="3" t="s">
        <v>15</v>
      </c>
      <c r="G2287" s="4">
        <v>41673</v>
      </c>
      <c r="H2287" s="3" t="s">
        <v>40</v>
      </c>
      <c r="I2287" s="2" t="s">
        <v>13</v>
      </c>
      <c r="J2287" s="2" t="s">
        <v>12</v>
      </c>
      <c r="K2287" s="2" t="s">
        <v>268</v>
      </c>
      <c r="L2287" s="19">
        <v>41673.430486111109</v>
      </c>
      <c r="M2287" s="2" t="s">
        <v>5154</v>
      </c>
      <c r="N2287" s="2"/>
      <c r="O2287" s="2"/>
      <c r="P2287" s="2"/>
    </row>
    <row r="2288" spans="1:16">
      <c r="A2288" s="14">
        <v>2930</v>
      </c>
      <c r="B2288" s="2" t="s">
        <v>5413</v>
      </c>
      <c r="C2288" s="1" t="s">
        <v>5575</v>
      </c>
      <c r="D2288" s="3" t="s">
        <v>5574</v>
      </c>
      <c r="E2288" s="4">
        <v>41673</v>
      </c>
      <c r="F2288" s="3" t="s">
        <v>15</v>
      </c>
      <c r="G2288" s="4">
        <v>41673</v>
      </c>
      <c r="H2288" s="3" t="s">
        <v>40</v>
      </c>
      <c r="I2288" s="2" t="s">
        <v>13</v>
      </c>
      <c r="J2288" s="2" t="s">
        <v>12</v>
      </c>
      <c r="K2288" s="2" t="s">
        <v>268</v>
      </c>
      <c r="L2288" s="19">
        <v>41673.429490740738</v>
      </c>
      <c r="M2288" s="2" t="s">
        <v>5154</v>
      </c>
      <c r="N2288" s="2"/>
      <c r="O2288" s="2"/>
      <c r="P2288" s="2"/>
    </row>
    <row r="2289" spans="1:16">
      <c r="A2289" s="14">
        <v>2929</v>
      </c>
      <c r="B2289" s="2" t="s">
        <v>4182</v>
      </c>
      <c r="C2289" s="1" t="s">
        <v>5576</v>
      </c>
      <c r="D2289" s="3" t="s">
        <v>98</v>
      </c>
      <c r="E2289" s="4">
        <v>41670</v>
      </c>
      <c r="F2289" s="3" t="s">
        <v>15</v>
      </c>
      <c r="G2289" s="4">
        <v>41673</v>
      </c>
      <c r="H2289" s="3" t="s">
        <v>16</v>
      </c>
      <c r="I2289" s="2" t="s">
        <v>13</v>
      </c>
      <c r="J2289" s="2" t="s">
        <v>12</v>
      </c>
      <c r="K2289" s="2" t="s">
        <v>268</v>
      </c>
      <c r="L2289" s="19">
        <v>41673.657106481478</v>
      </c>
      <c r="M2289" s="2" t="s">
        <v>5154</v>
      </c>
      <c r="N2289" s="2"/>
      <c r="O2289" s="2"/>
      <c r="P2289" s="2"/>
    </row>
    <row r="2290" spans="1:16" ht="45">
      <c r="A2290" s="14">
        <v>2928</v>
      </c>
      <c r="B2290" s="2" t="s">
        <v>5577</v>
      </c>
      <c r="C2290" s="1" t="s">
        <v>5578</v>
      </c>
      <c r="D2290" s="3" t="s">
        <v>3517</v>
      </c>
      <c r="E2290" s="4">
        <v>41673</v>
      </c>
      <c r="F2290" s="3" t="s">
        <v>15</v>
      </c>
      <c r="G2290" s="4">
        <v>41673</v>
      </c>
      <c r="H2290" s="3" t="s">
        <v>16</v>
      </c>
      <c r="I2290" s="2" t="s">
        <v>13</v>
      </c>
      <c r="J2290" s="2" t="s">
        <v>12</v>
      </c>
      <c r="K2290" s="2" t="s">
        <v>268</v>
      </c>
      <c r="L2290" s="19">
        <v>41673.427395833336</v>
      </c>
      <c r="M2290" s="2" t="s">
        <v>5151</v>
      </c>
      <c r="N2290" s="2"/>
      <c r="O2290" s="2"/>
      <c r="P2290" s="2"/>
    </row>
    <row r="2291" spans="1:16">
      <c r="A2291" s="14">
        <v>2927</v>
      </c>
      <c r="B2291" s="2" t="s">
        <v>5559</v>
      </c>
      <c r="C2291" s="1" t="s">
        <v>5579</v>
      </c>
      <c r="D2291" s="3" t="s">
        <v>3768</v>
      </c>
      <c r="E2291" s="4">
        <v>41673</v>
      </c>
      <c r="F2291" s="3" t="s">
        <v>15</v>
      </c>
      <c r="G2291" s="4">
        <v>41673</v>
      </c>
      <c r="H2291" s="3" t="s">
        <v>40</v>
      </c>
      <c r="I2291" s="2" t="s">
        <v>13</v>
      </c>
      <c r="J2291" s="2" t="s">
        <v>12</v>
      </c>
      <c r="K2291" s="2" t="s">
        <v>268</v>
      </c>
      <c r="L2291" s="19">
        <v>41673.424201388887</v>
      </c>
      <c r="M2291" s="2" t="s">
        <v>5151</v>
      </c>
      <c r="N2291" s="2"/>
      <c r="O2291" s="2"/>
      <c r="P2291" s="2"/>
    </row>
    <row r="2292" spans="1:16" ht="45">
      <c r="A2292" s="14">
        <v>2926</v>
      </c>
      <c r="B2292" s="2" t="s">
        <v>5580</v>
      </c>
      <c r="C2292" s="1" t="s">
        <v>5582</v>
      </c>
      <c r="D2292" s="3" t="s">
        <v>5581</v>
      </c>
      <c r="E2292" s="4">
        <v>41670</v>
      </c>
      <c r="F2292" s="3" t="s">
        <v>15</v>
      </c>
      <c r="G2292" s="4">
        <v>41670</v>
      </c>
      <c r="H2292" s="3" t="s">
        <v>16</v>
      </c>
      <c r="I2292" s="2" t="s">
        <v>13</v>
      </c>
      <c r="J2292" s="2" t="s">
        <v>12</v>
      </c>
      <c r="K2292" s="2" t="s">
        <v>268</v>
      </c>
      <c r="L2292" s="19">
        <v>41673.416365740741</v>
      </c>
      <c r="M2292" s="2" t="s">
        <v>5154</v>
      </c>
      <c r="N2292" s="2"/>
      <c r="O2292" s="2"/>
      <c r="P2292" s="2"/>
    </row>
    <row r="2293" spans="1:16" ht="45">
      <c r="A2293" s="14">
        <v>2925</v>
      </c>
      <c r="B2293" s="2" t="s">
        <v>5429</v>
      </c>
      <c r="C2293" s="1" t="s">
        <v>5583</v>
      </c>
      <c r="D2293" s="3" t="s">
        <v>3849</v>
      </c>
      <c r="E2293" s="4">
        <v>41670</v>
      </c>
      <c r="F2293" s="3" t="s">
        <v>15</v>
      </c>
      <c r="G2293" s="4">
        <v>41673</v>
      </c>
      <c r="H2293" s="3" t="s">
        <v>16</v>
      </c>
      <c r="I2293" s="2" t="s">
        <v>13</v>
      </c>
      <c r="J2293" s="2" t="s">
        <v>12</v>
      </c>
      <c r="K2293" s="2" t="s">
        <v>268</v>
      </c>
      <c r="L2293" s="19">
        <v>41674.469375000001</v>
      </c>
      <c r="M2293" s="2" t="s">
        <v>5154</v>
      </c>
      <c r="N2293" s="2"/>
      <c r="O2293" s="2"/>
      <c r="P2293" s="2"/>
    </row>
    <row r="2294" spans="1:16" ht="60">
      <c r="A2294" s="14">
        <v>2924</v>
      </c>
      <c r="B2294" s="2" t="s">
        <v>5584</v>
      </c>
      <c r="C2294" s="1" t="s">
        <v>5585</v>
      </c>
      <c r="D2294" s="3" t="s">
        <v>92</v>
      </c>
      <c r="E2294" s="4">
        <v>41673</v>
      </c>
      <c r="F2294" s="3" t="s">
        <v>15</v>
      </c>
      <c r="G2294" s="4">
        <v>41677</v>
      </c>
      <c r="H2294" s="3" t="s">
        <v>56</v>
      </c>
      <c r="I2294" s="2" t="s">
        <v>13</v>
      </c>
      <c r="J2294" s="2" t="s">
        <v>12</v>
      </c>
      <c r="K2294" s="2" t="s">
        <v>268</v>
      </c>
      <c r="L2294" s="19">
        <v>41681.446215277778</v>
      </c>
      <c r="M2294" s="2" t="s">
        <v>5154</v>
      </c>
      <c r="N2294" s="2"/>
      <c r="O2294" s="2"/>
      <c r="P2294" s="2"/>
    </row>
    <row r="2295" spans="1:16">
      <c r="A2295" s="14">
        <v>2923</v>
      </c>
      <c r="B2295" s="2" t="s">
        <v>2332</v>
      </c>
      <c r="C2295" s="1" t="s">
        <v>5586</v>
      </c>
      <c r="D2295" s="3" t="s">
        <v>1054</v>
      </c>
      <c r="E2295" s="4">
        <v>41673</v>
      </c>
      <c r="F2295" s="3" t="s">
        <v>15</v>
      </c>
      <c r="G2295" s="4">
        <v>41673</v>
      </c>
      <c r="H2295" s="3" t="s">
        <v>16</v>
      </c>
      <c r="I2295" s="2" t="s">
        <v>13</v>
      </c>
      <c r="J2295" s="2" t="s">
        <v>12</v>
      </c>
      <c r="K2295" s="2" t="s">
        <v>268</v>
      </c>
      <c r="L2295" s="19">
        <v>41673.396655092591</v>
      </c>
      <c r="M2295" s="2" t="s">
        <v>5154</v>
      </c>
      <c r="N2295" s="2"/>
      <c r="O2295" s="2"/>
      <c r="P2295" s="2"/>
    </row>
    <row r="2296" spans="1:16">
      <c r="A2296" s="14">
        <v>2922</v>
      </c>
      <c r="B2296" s="2" t="s">
        <v>5289</v>
      </c>
      <c r="C2296" s="1" t="s">
        <v>5587</v>
      </c>
      <c r="D2296" s="3" t="s">
        <v>430</v>
      </c>
      <c r="E2296" s="4">
        <v>41673</v>
      </c>
      <c r="F2296" s="3" t="s">
        <v>15</v>
      </c>
      <c r="G2296" s="4">
        <v>41673</v>
      </c>
      <c r="H2296" s="3" t="s">
        <v>16</v>
      </c>
      <c r="I2296" s="2" t="s">
        <v>13</v>
      </c>
      <c r="J2296" s="2" t="s">
        <v>12</v>
      </c>
      <c r="K2296" s="2" t="s">
        <v>268</v>
      </c>
      <c r="L2296" s="19">
        <v>41673.390057870369</v>
      </c>
      <c r="M2296" s="2" t="s">
        <v>5154</v>
      </c>
      <c r="N2296" s="2"/>
      <c r="O2296" s="2"/>
      <c r="P2296" s="2"/>
    </row>
    <row r="2297" spans="1:16">
      <c r="A2297" s="14">
        <v>2921</v>
      </c>
      <c r="B2297" s="2" t="s">
        <v>5588</v>
      </c>
      <c r="C2297" s="1" t="s">
        <v>5589</v>
      </c>
      <c r="D2297" s="3" t="s">
        <v>1002</v>
      </c>
      <c r="E2297" s="4">
        <v>41670</v>
      </c>
      <c r="F2297" s="3" t="s">
        <v>15</v>
      </c>
      <c r="G2297" s="4">
        <v>41670</v>
      </c>
      <c r="H2297" s="3" t="s">
        <v>56</v>
      </c>
      <c r="I2297" s="2" t="s">
        <v>13</v>
      </c>
      <c r="J2297" s="2" t="s">
        <v>12</v>
      </c>
      <c r="K2297" s="2" t="s">
        <v>268</v>
      </c>
      <c r="L2297" s="19">
        <v>41670.50509259259</v>
      </c>
      <c r="M2297" s="2" t="s">
        <v>5151</v>
      </c>
      <c r="N2297" s="2"/>
      <c r="O2297" s="2"/>
      <c r="P2297" s="2"/>
    </row>
    <row r="2298" spans="1:16" ht="60">
      <c r="A2298" s="14">
        <v>2920</v>
      </c>
      <c r="B2298" s="2" t="s">
        <v>5590</v>
      </c>
      <c r="C2298" s="1" t="s">
        <v>5591</v>
      </c>
      <c r="D2298" s="3" t="s">
        <v>1056</v>
      </c>
      <c r="E2298" s="4">
        <v>41670</v>
      </c>
      <c r="F2298" s="3" t="s">
        <v>15</v>
      </c>
      <c r="G2298" s="4">
        <v>41670</v>
      </c>
      <c r="H2298" s="3" t="s">
        <v>16</v>
      </c>
      <c r="I2298" s="2" t="s">
        <v>13</v>
      </c>
      <c r="J2298" s="2" t="s">
        <v>12</v>
      </c>
      <c r="K2298" s="2" t="s">
        <v>268</v>
      </c>
      <c r="L2298" s="19">
        <v>41670.487013888887</v>
      </c>
      <c r="M2298" s="2" t="s">
        <v>5154</v>
      </c>
      <c r="N2298" s="2"/>
      <c r="O2298" s="2"/>
      <c r="P2298" s="2"/>
    </row>
    <row r="2299" spans="1:16">
      <c r="A2299" s="14">
        <v>2919</v>
      </c>
      <c r="B2299" s="2" t="s">
        <v>5592</v>
      </c>
      <c r="C2299" s="1" t="s">
        <v>5593</v>
      </c>
      <c r="D2299" s="3" t="s">
        <v>169</v>
      </c>
      <c r="E2299" s="4">
        <v>41670</v>
      </c>
      <c r="F2299" s="3" t="s">
        <v>15</v>
      </c>
      <c r="G2299" s="4">
        <v>41670</v>
      </c>
      <c r="H2299" s="3" t="s">
        <v>16</v>
      </c>
      <c r="I2299" s="2" t="s">
        <v>13</v>
      </c>
      <c r="J2299" s="2" t="s">
        <v>12</v>
      </c>
      <c r="K2299" s="2" t="s">
        <v>268</v>
      </c>
      <c r="L2299" s="19">
        <v>41670.481759259259</v>
      </c>
      <c r="M2299" s="2" t="s">
        <v>5154</v>
      </c>
      <c r="N2299" s="2"/>
      <c r="O2299" s="2"/>
      <c r="P2299" s="2"/>
    </row>
    <row r="2300" spans="1:16" ht="60">
      <c r="A2300" s="14">
        <v>2918</v>
      </c>
      <c r="B2300" s="2" t="s">
        <v>5594</v>
      </c>
      <c r="C2300" s="1" t="s">
        <v>5595</v>
      </c>
      <c r="D2300" s="3" t="s">
        <v>1060</v>
      </c>
      <c r="E2300" s="4">
        <v>41669</v>
      </c>
      <c r="F2300" s="3" t="s">
        <v>15</v>
      </c>
      <c r="G2300" s="4">
        <v>41669</v>
      </c>
      <c r="H2300" s="3" t="s">
        <v>16</v>
      </c>
      <c r="I2300" s="2" t="s">
        <v>13</v>
      </c>
      <c r="J2300" s="2" t="s">
        <v>12</v>
      </c>
      <c r="K2300" s="2" t="s">
        <v>268</v>
      </c>
      <c r="L2300" s="19">
        <v>41670.477037037039</v>
      </c>
      <c r="M2300" s="2" t="s">
        <v>5154</v>
      </c>
      <c r="N2300" s="2"/>
      <c r="O2300" s="2"/>
      <c r="P2300" s="2"/>
    </row>
    <row r="2301" spans="1:16" ht="60">
      <c r="A2301" s="14">
        <v>2917</v>
      </c>
      <c r="B2301" s="2" t="s">
        <v>5596</v>
      </c>
      <c r="C2301" s="1" t="s">
        <v>5598</v>
      </c>
      <c r="D2301" s="3" t="s">
        <v>5597</v>
      </c>
      <c r="E2301" s="4">
        <v>41670</v>
      </c>
      <c r="F2301" s="3" t="s">
        <v>15</v>
      </c>
      <c r="G2301" s="4">
        <v>41670</v>
      </c>
      <c r="H2301" s="3" t="s">
        <v>16</v>
      </c>
      <c r="I2301" s="2" t="s">
        <v>13</v>
      </c>
      <c r="J2301" s="2" t="s">
        <v>12</v>
      </c>
      <c r="K2301" s="2" t="s">
        <v>268</v>
      </c>
      <c r="L2301" s="19">
        <v>41670.470729166664</v>
      </c>
      <c r="M2301" s="2" t="s">
        <v>5154</v>
      </c>
      <c r="N2301" s="2"/>
      <c r="O2301" s="2"/>
      <c r="P2301" s="2"/>
    </row>
    <row r="2302" spans="1:16">
      <c r="A2302" s="14">
        <v>2916</v>
      </c>
      <c r="B2302" s="2" t="s">
        <v>239</v>
      </c>
      <c r="C2302" s="1" t="s">
        <v>5599</v>
      </c>
      <c r="D2302" s="3" t="s">
        <v>5472</v>
      </c>
      <c r="E2302" s="4">
        <v>41670</v>
      </c>
      <c r="F2302" s="3" t="s">
        <v>15</v>
      </c>
      <c r="G2302" s="4">
        <v>41670</v>
      </c>
      <c r="H2302" s="3" t="s">
        <v>40</v>
      </c>
      <c r="I2302" s="2" t="s">
        <v>13</v>
      </c>
      <c r="J2302" s="2" t="s">
        <v>12</v>
      </c>
      <c r="K2302" s="2" t="s">
        <v>268</v>
      </c>
      <c r="L2302" s="19">
        <v>41670.46775462963</v>
      </c>
      <c r="M2302" s="2" t="s">
        <v>5154</v>
      </c>
      <c r="N2302" s="2"/>
      <c r="O2302" s="2"/>
      <c r="P2302" s="2"/>
    </row>
    <row r="2303" spans="1:16" ht="45">
      <c r="A2303" s="14">
        <v>2915</v>
      </c>
      <c r="B2303" s="2" t="s">
        <v>5600</v>
      </c>
      <c r="C2303" s="1" t="s">
        <v>5601</v>
      </c>
      <c r="D2303" s="3" t="s">
        <v>1179</v>
      </c>
      <c r="E2303" s="4">
        <v>41670</v>
      </c>
      <c r="F2303" s="3" t="s">
        <v>15</v>
      </c>
      <c r="G2303" s="4">
        <v>41670</v>
      </c>
      <c r="H2303" s="3" t="s">
        <v>16</v>
      </c>
      <c r="I2303" s="2" t="s">
        <v>13</v>
      </c>
      <c r="J2303" s="2" t="s">
        <v>12</v>
      </c>
      <c r="K2303" s="2" t="s">
        <v>268</v>
      </c>
      <c r="L2303" s="19">
        <v>41670.466990740744</v>
      </c>
      <c r="M2303" s="2" t="s">
        <v>5151</v>
      </c>
      <c r="N2303" s="2"/>
      <c r="O2303" s="2"/>
      <c r="P2303" s="2"/>
    </row>
    <row r="2304" spans="1:16" ht="120">
      <c r="A2304" s="14">
        <v>2914</v>
      </c>
      <c r="B2304" s="2" t="s">
        <v>5602</v>
      </c>
      <c r="C2304" s="1" t="s">
        <v>5603</v>
      </c>
      <c r="D2304" s="3" t="s">
        <v>1625</v>
      </c>
      <c r="E2304" s="4">
        <v>41670</v>
      </c>
      <c r="F2304" s="3" t="s">
        <v>15</v>
      </c>
      <c r="G2304" s="4">
        <v>41670</v>
      </c>
      <c r="H2304" s="3" t="s">
        <v>51</v>
      </c>
      <c r="I2304" s="2" t="s">
        <v>13</v>
      </c>
      <c r="J2304" s="2" t="s">
        <v>12</v>
      </c>
      <c r="K2304" s="2" t="s">
        <v>268</v>
      </c>
      <c r="L2304" s="19">
        <v>41670.462094907409</v>
      </c>
      <c r="M2304" s="2" t="s">
        <v>5151</v>
      </c>
      <c r="N2304" s="2"/>
      <c r="O2304" s="2"/>
      <c r="P2304" s="2"/>
    </row>
    <row r="2305" spans="1:16" ht="60">
      <c r="A2305" s="14">
        <v>2913</v>
      </c>
      <c r="B2305" s="2" t="s">
        <v>5596</v>
      </c>
      <c r="C2305" s="1" t="s">
        <v>5604</v>
      </c>
      <c r="D2305" s="3" t="s">
        <v>5597</v>
      </c>
      <c r="E2305" s="4">
        <v>41670</v>
      </c>
      <c r="F2305" s="3" t="s">
        <v>15</v>
      </c>
      <c r="G2305" s="4">
        <v>41670</v>
      </c>
      <c r="H2305" s="3" t="s">
        <v>16</v>
      </c>
      <c r="I2305" s="2" t="s">
        <v>13</v>
      </c>
      <c r="J2305" s="2" t="s">
        <v>12</v>
      </c>
      <c r="K2305" s="2" t="s">
        <v>268</v>
      </c>
      <c r="L2305" s="19">
        <v>41670.415486111109</v>
      </c>
      <c r="M2305" s="2" t="s">
        <v>5151</v>
      </c>
      <c r="N2305" s="2"/>
      <c r="O2305" s="2"/>
      <c r="P2305" s="2"/>
    </row>
    <row r="2306" spans="1:16" ht="30">
      <c r="A2306" s="14">
        <v>2912</v>
      </c>
      <c r="B2306" s="2" t="s">
        <v>4417</v>
      </c>
      <c r="C2306" s="1" t="s">
        <v>5605</v>
      </c>
      <c r="D2306" s="3" t="s">
        <v>3849</v>
      </c>
      <c r="E2306" s="4">
        <v>41670</v>
      </c>
      <c r="F2306" s="3" t="s">
        <v>15</v>
      </c>
      <c r="G2306" s="4">
        <v>41670</v>
      </c>
      <c r="H2306" s="3" t="s">
        <v>16</v>
      </c>
      <c r="I2306" s="2" t="s">
        <v>13</v>
      </c>
      <c r="J2306" s="2" t="s">
        <v>12</v>
      </c>
      <c r="K2306" s="2" t="s">
        <v>268</v>
      </c>
      <c r="L2306" s="19">
        <v>41670.408831018518</v>
      </c>
      <c r="M2306" s="2" t="s">
        <v>5154</v>
      </c>
      <c r="N2306" s="2"/>
      <c r="O2306" s="2"/>
      <c r="P2306" s="2"/>
    </row>
    <row r="2307" spans="1:16" ht="30">
      <c r="A2307" s="14">
        <v>2911</v>
      </c>
      <c r="B2307" s="2" t="s">
        <v>5606</v>
      </c>
      <c r="C2307" s="1" t="s">
        <v>5607</v>
      </c>
      <c r="D2307" s="3" t="s">
        <v>247</v>
      </c>
      <c r="E2307" s="4">
        <v>41669</v>
      </c>
      <c r="F2307" s="3" t="s">
        <v>15</v>
      </c>
      <c r="G2307" s="4">
        <v>41670</v>
      </c>
      <c r="H2307" s="3" t="s">
        <v>54</v>
      </c>
      <c r="I2307" s="2" t="s">
        <v>13</v>
      </c>
      <c r="J2307" s="2" t="s">
        <v>12</v>
      </c>
      <c r="K2307" s="2" t="s">
        <v>268</v>
      </c>
      <c r="L2307" s="19">
        <v>41670.396087962959</v>
      </c>
      <c r="M2307" s="2" t="s">
        <v>5154</v>
      </c>
      <c r="N2307" s="2"/>
      <c r="O2307" s="2"/>
      <c r="P2307" s="2"/>
    </row>
    <row r="2308" spans="1:16" ht="30">
      <c r="A2308" s="14">
        <v>2910</v>
      </c>
      <c r="B2308" s="2" t="s">
        <v>5608</v>
      </c>
      <c r="C2308" s="1" t="s">
        <v>5609</v>
      </c>
      <c r="D2308" s="3" t="s">
        <v>1279</v>
      </c>
      <c r="E2308" s="4">
        <v>41670</v>
      </c>
      <c r="F2308" s="3" t="s">
        <v>15</v>
      </c>
      <c r="G2308" s="4">
        <v>41670</v>
      </c>
      <c r="H2308" s="3" t="s">
        <v>42</v>
      </c>
      <c r="I2308" s="2" t="s">
        <v>13</v>
      </c>
      <c r="J2308" s="2" t="s">
        <v>12</v>
      </c>
      <c r="K2308" s="2" t="s">
        <v>277</v>
      </c>
      <c r="L2308" s="19">
        <v>41670.38789351852</v>
      </c>
      <c r="M2308" s="2" t="s">
        <v>5151</v>
      </c>
      <c r="N2308" s="2"/>
      <c r="O2308" s="2"/>
      <c r="P2308" s="2"/>
    </row>
    <row r="2309" spans="1:16" ht="75">
      <c r="A2309" s="14">
        <v>2909</v>
      </c>
      <c r="B2309" s="2" t="s">
        <v>5610</v>
      </c>
      <c r="C2309" s="1" t="s">
        <v>5611</v>
      </c>
      <c r="D2309" s="3" t="s">
        <v>3129</v>
      </c>
      <c r="E2309" s="4">
        <v>41670</v>
      </c>
      <c r="F2309" s="3" t="s">
        <v>15</v>
      </c>
      <c r="G2309" s="4">
        <v>41670</v>
      </c>
      <c r="H2309" s="3" t="s">
        <v>19</v>
      </c>
      <c r="I2309" s="2" t="s">
        <v>13</v>
      </c>
      <c r="J2309" s="2" t="s">
        <v>12</v>
      </c>
      <c r="K2309" s="2" t="s">
        <v>268</v>
      </c>
      <c r="L2309" s="19">
        <v>41681.445949074077</v>
      </c>
      <c r="M2309" s="2" t="s">
        <v>5154</v>
      </c>
      <c r="N2309" s="2"/>
      <c r="O2309" s="2"/>
      <c r="P2309" s="2"/>
    </row>
    <row r="2310" spans="1:16">
      <c r="A2310" s="14">
        <v>2908</v>
      </c>
      <c r="B2310" s="2" t="s">
        <v>5612</v>
      </c>
      <c r="C2310" s="1" t="s">
        <v>5613</v>
      </c>
      <c r="D2310" s="3" t="s">
        <v>194</v>
      </c>
      <c r="E2310" s="4">
        <v>41669</v>
      </c>
      <c r="F2310" s="3" t="s">
        <v>15</v>
      </c>
      <c r="G2310" s="4">
        <v>41669</v>
      </c>
      <c r="H2310" s="3" t="s">
        <v>16</v>
      </c>
      <c r="I2310" s="2" t="s">
        <v>13</v>
      </c>
      <c r="J2310" s="2" t="s">
        <v>12</v>
      </c>
      <c r="K2310" s="2" t="s">
        <v>268</v>
      </c>
      <c r="L2310" s="19">
        <v>41681.445787037039</v>
      </c>
      <c r="M2310" s="2" t="s">
        <v>5154</v>
      </c>
      <c r="N2310" s="2"/>
      <c r="O2310" s="2"/>
      <c r="P2310" s="2"/>
    </row>
    <row r="2311" spans="1:16" ht="60">
      <c r="A2311" s="14">
        <v>2907</v>
      </c>
      <c r="B2311" s="2" t="s">
        <v>5614</v>
      </c>
      <c r="C2311" s="1" t="s">
        <v>5616</v>
      </c>
      <c r="D2311" s="3" t="s">
        <v>5615</v>
      </c>
      <c r="E2311" s="4">
        <v>41669</v>
      </c>
      <c r="F2311" s="3" t="s">
        <v>15</v>
      </c>
      <c r="G2311" s="4">
        <v>41669</v>
      </c>
      <c r="H2311" s="3" t="s">
        <v>55</v>
      </c>
      <c r="I2311" s="2" t="s">
        <v>13</v>
      </c>
      <c r="J2311" s="2" t="s">
        <v>12</v>
      </c>
      <c r="K2311" s="2" t="s">
        <v>268</v>
      </c>
      <c r="L2311" s="19">
        <v>41681.445150462961</v>
      </c>
      <c r="M2311" s="2" t="s">
        <v>5154</v>
      </c>
      <c r="N2311" s="2"/>
      <c r="O2311" s="2"/>
      <c r="P2311" s="2"/>
    </row>
    <row r="2312" spans="1:16">
      <c r="A2312" s="14">
        <v>2906</v>
      </c>
      <c r="B2312" s="2" t="s">
        <v>5617</v>
      </c>
      <c r="C2312" s="1" t="s">
        <v>5618</v>
      </c>
      <c r="D2312" s="3" t="s">
        <v>586</v>
      </c>
      <c r="E2312" s="4">
        <v>41669</v>
      </c>
      <c r="F2312" s="3" t="s">
        <v>15</v>
      </c>
      <c r="G2312" s="4">
        <v>41669</v>
      </c>
      <c r="H2312" s="3" t="s">
        <v>40</v>
      </c>
      <c r="I2312" s="2" t="s">
        <v>13</v>
      </c>
      <c r="J2312" s="2" t="s">
        <v>12</v>
      </c>
      <c r="K2312" s="2" t="s">
        <v>268</v>
      </c>
      <c r="L2312" s="19">
        <v>41669.607731481483</v>
      </c>
      <c r="M2312" s="2" t="s">
        <v>5151</v>
      </c>
      <c r="N2312" s="2"/>
      <c r="O2312" s="2"/>
      <c r="P2312" s="2"/>
    </row>
    <row r="2313" spans="1:16" ht="45">
      <c r="A2313" s="14">
        <v>2905</v>
      </c>
      <c r="B2313" s="2" t="s">
        <v>5619</v>
      </c>
      <c r="C2313" s="1" t="s">
        <v>5620</v>
      </c>
      <c r="D2313" s="3" t="s">
        <v>104</v>
      </c>
      <c r="E2313" s="4">
        <v>41669</v>
      </c>
      <c r="F2313" s="3" t="s">
        <v>15</v>
      </c>
      <c r="G2313" s="4">
        <v>41669</v>
      </c>
      <c r="H2313" s="3" t="s">
        <v>16</v>
      </c>
      <c r="I2313" s="2" t="s">
        <v>13</v>
      </c>
      <c r="J2313" s="2" t="s">
        <v>12</v>
      </c>
      <c r="K2313" s="2" t="s">
        <v>268</v>
      </c>
      <c r="L2313" s="19">
        <v>41669.591921296298</v>
      </c>
      <c r="M2313" s="2" t="s">
        <v>5154</v>
      </c>
      <c r="N2313" s="2"/>
      <c r="O2313" s="2"/>
      <c r="P2313" s="2"/>
    </row>
    <row r="2314" spans="1:16" ht="45">
      <c r="A2314" s="14">
        <v>2904</v>
      </c>
      <c r="B2314" s="2" t="s">
        <v>4938</v>
      </c>
      <c r="C2314" s="1" t="s">
        <v>5621</v>
      </c>
      <c r="D2314" s="3" t="s">
        <v>95</v>
      </c>
      <c r="E2314" s="4">
        <v>41669</v>
      </c>
      <c r="F2314" s="3" t="s">
        <v>15</v>
      </c>
      <c r="G2314" s="4">
        <v>41669</v>
      </c>
      <c r="H2314" s="3" t="s">
        <v>29</v>
      </c>
      <c r="I2314" s="2" t="s">
        <v>13</v>
      </c>
      <c r="J2314" s="2" t="s">
        <v>12</v>
      </c>
      <c r="K2314" s="2" t="s">
        <v>268</v>
      </c>
      <c r="L2314" s="19">
        <v>41681.444988425923</v>
      </c>
      <c r="M2314" s="2" t="s">
        <v>5154</v>
      </c>
      <c r="N2314" s="2"/>
      <c r="O2314" s="2"/>
      <c r="P2314" s="2"/>
    </row>
    <row r="2315" spans="1:16" ht="45">
      <c r="A2315" s="14">
        <v>2903</v>
      </c>
      <c r="B2315" s="2" t="s">
        <v>5622</v>
      </c>
      <c r="C2315" s="1" t="s">
        <v>5623</v>
      </c>
      <c r="D2315" s="3" t="s">
        <v>247</v>
      </c>
      <c r="E2315" s="4">
        <v>41668</v>
      </c>
      <c r="F2315" s="3" t="s">
        <v>15</v>
      </c>
      <c r="G2315" s="4">
        <v>41669</v>
      </c>
      <c r="H2315" s="3" t="s">
        <v>54</v>
      </c>
      <c r="I2315" s="2" t="s">
        <v>13</v>
      </c>
      <c r="J2315" s="2" t="s">
        <v>12</v>
      </c>
      <c r="K2315" s="2" t="s">
        <v>268</v>
      </c>
      <c r="L2315" s="19">
        <v>41669.584189814814</v>
      </c>
      <c r="M2315" s="2" t="s">
        <v>5154</v>
      </c>
      <c r="N2315" s="2"/>
      <c r="O2315" s="2"/>
      <c r="P2315" s="2"/>
    </row>
    <row r="2316" spans="1:16" ht="30">
      <c r="A2316" s="14">
        <v>2902</v>
      </c>
      <c r="B2316" s="2" t="s">
        <v>4263</v>
      </c>
      <c r="C2316" s="1" t="s">
        <v>4901</v>
      </c>
      <c r="D2316" s="3" t="s">
        <v>363</v>
      </c>
      <c r="E2316" s="4">
        <v>41669</v>
      </c>
      <c r="F2316" s="3" t="s">
        <v>15</v>
      </c>
      <c r="G2316" s="4">
        <v>41669</v>
      </c>
      <c r="H2316" s="3" t="s">
        <v>16</v>
      </c>
      <c r="I2316" s="2" t="s">
        <v>13</v>
      </c>
      <c r="J2316" s="2" t="s">
        <v>12</v>
      </c>
      <c r="K2316" s="2" t="s">
        <v>268</v>
      </c>
      <c r="L2316" s="19">
        <v>41669.571782407409</v>
      </c>
      <c r="M2316" s="2" t="s">
        <v>5154</v>
      </c>
      <c r="N2316" s="2"/>
      <c r="O2316" s="2"/>
      <c r="P2316" s="2"/>
    </row>
    <row r="2317" spans="1:16" ht="45">
      <c r="A2317" s="14">
        <v>2901</v>
      </c>
      <c r="B2317" s="2" t="s">
        <v>5624</v>
      </c>
      <c r="C2317" s="1" t="s">
        <v>5626</v>
      </c>
      <c r="D2317" s="3" t="s">
        <v>5625</v>
      </c>
      <c r="E2317" s="4">
        <v>41669</v>
      </c>
      <c r="F2317" s="3" t="s">
        <v>15</v>
      </c>
      <c r="G2317" s="4">
        <v>41669</v>
      </c>
      <c r="H2317" s="3" t="s">
        <v>40</v>
      </c>
      <c r="I2317" s="2" t="s">
        <v>13</v>
      </c>
      <c r="J2317" s="2" t="s">
        <v>12</v>
      </c>
      <c r="K2317" s="2" t="s">
        <v>268</v>
      </c>
      <c r="L2317" s="19">
        <v>41669.513506944444</v>
      </c>
      <c r="M2317" s="2" t="s">
        <v>5151</v>
      </c>
      <c r="N2317" s="2"/>
      <c r="O2317" s="2"/>
      <c r="P2317" s="2"/>
    </row>
    <row r="2318" spans="1:16" ht="75">
      <c r="A2318" s="14">
        <v>2900</v>
      </c>
      <c r="B2318" s="2" t="s">
        <v>5627</v>
      </c>
      <c r="C2318" s="1" t="s">
        <v>5628</v>
      </c>
      <c r="D2318" s="3" t="s">
        <v>549</v>
      </c>
      <c r="E2318" s="4">
        <v>41669</v>
      </c>
      <c r="F2318" s="3" t="s">
        <v>15</v>
      </c>
      <c r="G2318" s="4">
        <v>41669</v>
      </c>
      <c r="H2318" s="3" t="s">
        <v>16</v>
      </c>
      <c r="I2318" s="2" t="s">
        <v>13</v>
      </c>
      <c r="J2318" s="2" t="s">
        <v>12</v>
      </c>
      <c r="K2318" s="2" t="s">
        <v>268</v>
      </c>
      <c r="L2318" s="19">
        <v>41669.504872685182</v>
      </c>
      <c r="M2318" s="2" t="s">
        <v>5154</v>
      </c>
      <c r="N2318" s="2"/>
      <c r="O2318" s="2"/>
      <c r="P2318" s="2"/>
    </row>
    <row r="2319" spans="1:16" ht="45">
      <c r="A2319" s="14">
        <v>2899</v>
      </c>
      <c r="B2319" s="2" t="s">
        <v>5629</v>
      </c>
      <c r="C2319" s="1" t="s">
        <v>5630</v>
      </c>
      <c r="D2319" s="3" t="s">
        <v>1709</v>
      </c>
      <c r="E2319" s="4">
        <v>41669</v>
      </c>
      <c r="F2319" s="3" t="s">
        <v>15</v>
      </c>
      <c r="G2319" s="4">
        <v>41669</v>
      </c>
      <c r="H2319" s="3" t="s">
        <v>16</v>
      </c>
      <c r="I2319" s="2" t="s">
        <v>13</v>
      </c>
      <c r="J2319" s="2" t="s">
        <v>12</v>
      </c>
      <c r="K2319" s="2" t="s">
        <v>268</v>
      </c>
      <c r="L2319" s="19">
        <v>41669.496423611112</v>
      </c>
      <c r="M2319" s="2" t="s">
        <v>5154</v>
      </c>
      <c r="N2319" s="2"/>
      <c r="O2319" s="2"/>
      <c r="P2319" s="2"/>
    </row>
    <row r="2320" spans="1:16" ht="60">
      <c r="A2320" s="14">
        <v>2898</v>
      </c>
      <c r="B2320" s="2" t="s">
        <v>5631</v>
      </c>
      <c r="C2320" s="1" t="s">
        <v>5632</v>
      </c>
      <c r="D2320" s="3" t="s">
        <v>1263</v>
      </c>
      <c r="E2320" s="4">
        <v>41669</v>
      </c>
      <c r="F2320" s="3" t="s">
        <v>15</v>
      </c>
      <c r="G2320" s="4">
        <v>41669</v>
      </c>
      <c r="H2320" s="3" t="s">
        <v>29</v>
      </c>
      <c r="I2320" s="2" t="s">
        <v>13</v>
      </c>
      <c r="J2320" s="2" t="s">
        <v>12</v>
      </c>
      <c r="K2320" s="2" t="s">
        <v>268</v>
      </c>
      <c r="L2320" s="19">
        <v>41695.687268518515</v>
      </c>
      <c r="M2320" s="2" t="s">
        <v>5154</v>
      </c>
      <c r="N2320" s="2"/>
      <c r="O2320" s="2"/>
      <c r="P2320" s="2"/>
    </row>
    <row r="2321" spans="1:16" ht="45">
      <c r="A2321" s="14">
        <v>2897</v>
      </c>
      <c r="B2321" s="2" t="s">
        <v>5633</v>
      </c>
      <c r="C2321" s="1" t="s">
        <v>5634</v>
      </c>
      <c r="D2321" s="3" t="s">
        <v>5096</v>
      </c>
      <c r="E2321" s="4">
        <v>41669</v>
      </c>
      <c r="F2321" s="3" t="s">
        <v>15</v>
      </c>
      <c r="G2321" s="4">
        <v>41669</v>
      </c>
      <c r="H2321" s="3" t="s">
        <v>16</v>
      </c>
      <c r="I2321" s="2" t="s">
        <v>13</v>
      </c>
      <c r="J2321" s="2" t="s">
        <v>12</v>
      </c>
      <c r="K2321" s="2" t="s">
        <v>268</v>
      </c>
      <c r="L2321" s="19">
        <v>41669.451284722221</v>
      </c>
      <c r="M2321" s="2" t="s">
        <v>5151</v>
      </c>
      <c r="N2321" s="2"/>
      <c r="O2321" s="2"/>
      <c r="P2321" s="2"/>
    </row>
    <row r="2322" spans="1:16" ht="45">
      <c r="A2322" s="14">
        <v>2896</v>
      </c>
      <c r="B2322" s="2" t="s">
        <v>5493</v>
      </c>
      <c r="C2322" s="1" t="s">
        <v>5635</v>
      </c>
      <c r="D2322" s="3" t="s">
        <v>1054</v>
      </c>
      <c r="E2322" s="4">
        <v>41669</v>
      </c>
      <c r="F2322" s="3" t="s">
        <v>15</v>
      </c>
      <c r="G2322" s="4">
        <v>41669</v>
      </c>
      <c r="H2322" s="3" t="s">
        <v>16</v>
      </c>
      <c r="I2322" s="2" t="s">
        <v>13</v>
      </c>
      <c r="J2322" s="2" t="s">
        <v>12</v>
      </c>
      <c r="K2322" s="2" t="s">
        <v>268</v>
      </c>
      <c r="L2322" s="19">
        <v>41669.437314814815</v>
      </c>
      <c r="M2322" s="2" t="s">
        <v>5151</v>
      </c>
      <c r="N2322" s="2"/>
      <c r="O2322" s="2"/>
      <c r="P2322" s="2"/>
    </row>
    <row r="2323" spans="1:16" ht="30">
      <c r="A2323" s="14">
        <v>2895</v>
      </c>
      <c r="B2323" s="2" t="s">
        <v>5636</v>
      </c>
      <c r="C2323" s="1" t="s">
        <v>5637</v>
      </c>
      <c r="D2323" s="3" t="s">
        <v>1267</v>
      </c>
      <c r="E2323" s="4">
        <v>41668</v>
      </c>
      <c r="F2323" s="3" t="s">
        <v>15</v>
      </c>
      <c r="G2323" s="4">
        <v>41668</v>
      </c>
      <c r="H2323" s="3" t="s">
        <v>29</v>
      </c>
      <c r="I2323" s="2" t="s">
        <v>13</v>
      </c>
      <c r="J2323" s="2" t="s">
        <v>12</v>
      </c>
      <c r="K2323" s="2" t="s">
        <v>268</v>
      </c>
      <c r="L2323" s="19">
        <v>41681.444768518515</v>
      </c>
      <c r="M2323" s="2" t="s">
        <v>5154</v>
      </c>
      <c r="N2323" s="2"/>
      <c r="O2323" s="2"/>
      <c r="P2323" s="2"/>
    </row>
    <row r="2324" spans="1:16" ht="60">
      <c r="A2324" s="14">
        <v>2894</v>
      </c>
      <c r="B2324" s="2" t="s">
        <v>5638</v>
      </c>
      <c r="C2324" s="1" t="s">
        <v>5639</v>
      </c>
      <c r="D2324" s="3" t="s">
        <v>268</v>
      </c>
      <c r="E2324" s="4">
        <v>41668</v>
      </c>
      <c r="F2324" s="3" t="s">
        <v>15</v>
      </c>
      <c r="G2324" s="4">
        <v>41668</v>
      </c>
      <c r="H2324" s="3" t="s">
        <v>52</v>
      </c>
      <c r="I2324" s="2" t="s">
        <v>13</v>
      </c>
      <c r="J2324" s="2" t="s">
        <v>12</v>
      </c>
      <c r="K2324" s="2" t="s">
        <v>268</v>
      </c>
      <c r="L2324" s="19">
        <v>41668.843032407407</v>
      </c>
      <c r="M2324" s="2" t="s">
        <v>5154</v>
      </c>
      <c r="N2324" s="2"/>
      <c r="O2324" s="2"/>
      <c r="P2324" s="2"/>
    </row>
    <row r="2325" spans="1:16" ht="75">
      <c r="A2325" s="14">
        <v>2893</v>
      </c>
      <c r="B2325" s="2" t="s">
        <v>5640</v>
      </c>
      <c r="C2325" s="1" t="s">
        <v>5641</v>
      </c>
      <c r="D2325" s="3" t="s">
        <v>731</v>
      </c>
      <c r="E2325" s="4">
        <v>41668</v>
      </c>
      <c r="F2325" s="3" t="s">
        <v>15</v>
      </c>
      <c r="G2325" s="4">
        <v>41668</v>
      </c>
      <c r="H2325" s="3" t="s">
        <v>45</v>
      </c>
      <c r="I2325" s="2" t="s">
        <v>13</v>
      </c>
      <c r="J2325" s="2" t="s">
        <v>12</v>
      </c>
      <c r="K2325" s="2" t="s">
        <v>268</v>
      </c>
      <c r="L2325" s="19">
        <v>41668.842222222222</v>
      </c>
      <c r="M2325" s="2" t="s">
        <v>5154</v>
      </c>
      <c r="N2325" s="2"/>
      <c r="O2325" s="2"/>
      <c r="P2325" s="2"/>
    </row>
    <row r="2326" spans="1:16">
      <c r="A2326" s="14">
        <v>2892</v>
      </c>
      <c r="B2326" s="2" t="s">
        <v>5642</v>
      </c>
      <c r="C2326" s="1" t="s">
        <v>5644</v>
      </c>
      <c r="D2326" s="3" t="s">
        <v>5643</v>
      </c>
      <c r="E2326" s="4">
        <v>41668</v>
      </c>
      <c r="F2326" s="3" t="s">
        <v>15</v>
      </c>
      <c r="G2326" s="4">
        <v>41668</v>
      </c>
      <c r="H2326" s="3" t="s">
        <v>43</v>
      </c>
      <c r="I2326" s="2" t="s">
        <v>13</v>
      </c>
      <c r="J2326" s="2" t="s">
        <v>12</v>
      </c>
      <c r="K2326" s="2" t="s">
        <v>268</v>
      </c>
      <c r="L2326" s="19">
        <v>41668.812581018516</v>
      </c>
      <c r="M2326" s="2" t="s">
        <v>5154</v>
      </c>
      <c r="N2326" s="2"/>
      <c r="O2326" s="2"/>
      <c r="P2326" s="2"/>
    </row>
    <row r="2327" spans="1:16" ht="60">
      <c r="A2327" s="14">
        <v>2891</v>
      </c>
      <c r="B2327" s="2" t="s">
        <v>5144</v>
      </c>
      <c r="C2327" s="1" t="s">
        <v>5645</v>
      </c>
      <c r="D2327" s="3" t="s">
        <v>2701</v>
      </c>
      <c r="E2327" s="4">
        <v>41668</v>
      </c>
      <c r="F2327" s="3" t="s">
        <v>15</v>
      </c>
      <c r="G2327" s="4">
        <v>41668</v>
      </c>
      <c r="H2327" s="3" t="s">
        <v>40</v>
      </c>
      <c r="I2327" s="2" t="s">
        <v>13</v>
      </c>
      <c r="J2327" s="2" t="s">
        <v>12</v>
      </c>
      <c r="K2327" s="2" t="s">
        <v>268</v>
      </c>
      <c r="L2327" s="19">
        <v>41668.797442129631</v>
      </c>
      <c r="M2327" s="2" t="s">
        <v>5154</v>
      </c>
      <c r="N2327" s="2"/>
      <c r="O2327" s="2"/>
      <c r="P2327" s="2"/>
    </row>
    <row r="2328" spans="1:16" ht="45">
      <c r="A2328" s="14">
        <v>2890</v>
      </c>
      <c r="B2328" s="2" t="s">
        <v>5144</v>
      </c>
      <c r="C2328" s="1" t="s">
        <v>5646</v>
      </c>
      <c r="D2328" s="3" t="s">
        <v>2701</v>
      </c>
      <c r="E2328" s="4">
        <v>41668</v>
      </c>
      <c r="F2328" s="3" t="s">
        <v>15</v>
      </c>
      <c r="G2328" s="4">
        <v>41668</v>
      </c>
      <c r="H2328" s="3" t="s">
        <v>40</v>
      </c>
      <c r="I2328" s="2" t="s">
        <v>13</v>
      </c>
      <c r="J2328" s="2" t="s">
        <v>12</v>
      </c>
      <c r="K2328" s="2" t="s">
        <v>268</v>
      </c>
      <c r="L2328" s="19">
        <v>41668.796284722222</v>
      </c>
      <c r="M2328" s="2" t="s">
        <v>5154</v>
      </c>
      <c r="N2328" s="2"/>
      <c r="O2328" s="2"/>
      <c r="P2328" s="2"/>
    </row>
    <row r="2329" spans="1:16" ht="30">
      <c r="A2329" s="14">
        <v>2889</v>
      </c>
      <c r="B2329" s="2" t="s">
        <v>5647</v>
      </c>
      <c r="C2329" s="1" t="s">
        <v>5648</v>
      </c>
      <c r="D2329" s="3" t="s">
        <v>3387</v>
      </c>
      <c r="E2329" s="4">
        <v>41668</v>
      </c>
      <c r="F2329" s="3" t="s">
        <v>15</v>
      </c>
      <c r="G2329" s="4">
        <v>41668</v>
      </c>
      <c r="H2329" s="3" t="s">
        <v>16</v>
      </c>
      <c r="I2329" s="2" t="s">
        <v>13</v>
      </c>
      <c r="J2329" s="2" t="s">
        <v>12</v>
      </c>
      <c r="K2329" s="2" t="s">
        <v>268</v>
      </c>
      <c r="L2329" s="19">
        <v>41668.795162037037</v>
      </c>
      <c r="M2329" s="2" t="s">
        <v>5151</v>
      </c>
      <c r="N2329" s="2"/>
      <c r="O2329" s="2"/>
      <c r="P2329" s="2"/>
    </row>
    <row r="2330" spans="1:16" ht="30">
      <c r="A2330" s="14">
        <v>2888</v>
      </c>
      <c r="B2330" s="2" t="s">
        <v>5649</v>
      </c>
      <c r="C2330" s="1" t="s">
        <v>5650</v>
      </c>
      <c r="D2330" s="3" t="s">
        <v>5643</v>
      </c>
      <c r="E2330" s="4">
        <v>41668</v>
      </c>
      <c r="F2330" s="3" t="s">
        <v>15</v>
      </c>
      <c r="G2330" s="4">
        <v>41668</v>
      </c>
      <c r="H2330" s="3" t="s">
        <v>16</v>
      </c>
      <c r="I2330" s="2" t="s">
        <v>13</v>
      </c>
      <c r="J2330" s="2" t="s">
        <v>12</v>
      </c>
      <c r="K2330" s="2" t="s">
        <v>268</v>
      </c>
      <c r="L2330" s="19">
        <v>41668.794490740744</v>
      </c>
      <c r="M2330" s="2" t="s">
        <v>5151</v>
      </c>
      <c r="N2330" s="2"/>
      <c r="O2330" s="2"/>
      <c r="P2330" s="2"/>
    </row>
    <row r="2331" spans="1:16" ht="45">
      <c r="A2331" s="14">
        <v>2887</v>
      </c>
      <c r="B2331" s="2" t="s">
        <v>5651</v>
      </c>
      <c r="C2331" s="1" t="s">
        <v>5652</v>
      </c>
      <c r="D2331" s="3" t="s">
        <v>149</v>
      </c>
      <c r="E2331" s="4">
        <v>41668</v>
      </c>
      <c r="F2331" s="3" t="s">
        <v>15</v>
      </c>
      <c r="G2331" s="4">
        <v>41668</v>
      </c>
      <c r="H2331" s="3" t="s">
        <v>52</v>
      </c>
      <c r="I2331" s="2" t="s">
        <v>13</v>
      </c>
      <c r="J2331" s="2" t="s">
        <v>12</v>
      </c>
      <c r="K2331" s="2" t="s">
        <v>268</v>
      </c>
      <c r="L2331" s="19">
        <v>41668.793680555558</v>
      </c>
      <c r="M2331" s="2" t="s">
        <v>5151</v>
      </c>
      <c r="N2331" s="2"/>
      <c r="O2331" s="2"/>
      <c r="P2331" s="2"/>
    </row>
    <row r="2332" spans="1:16" ht="45">
      <c r="A2332" s="14">
        <v>2886</v>
      </c>
      <c r="B2332" s="2" t="s">
        <v>5653</v>
      </c>
      <c r="C2332" s="1" t="s">
        <v>5654</v>
      </c>
      <c r="D2332" s="3" t="s">
        <v>1688</v>
      </c>
      <c r="E2332" s="4">
        <v>41668</v>
      </c>
      <c r="F2332" s="3" t="s">
        <v>15</v>
      </c>
      <c r="G2332" s="4">
        <v>41668</v>
      </c>
      <c r="H2332" s="3" t="s">
        <v>19</v>
      </c>
      <c r="I2332" s="2" t="s">
        <v>13</v>
      </c>
      <c r="J2332" s="2" t="s">
        <v>12</v>
      </c>
      <c r="K2332" s="2" t="s">
        <v>268</v>
      </c>
      <c r="L2332" s="19">
        <v>41681.444618055553</v>
      </c>
      <c r="M2332" s="2" t="s">
        <v>5154</v>
      </c>
      <c r="N2332" s="2"/>
      <c r="O2332" s="2"/>
      <c r="P2332" s="2"/>
    </row>
    <row r="2333" spans="1:16">
      <c r="A2333" s="14">
        <v>2885</v>
      </c>
      <c r="B2333" s="2" t="s">
        <v>5655</v>
      </c>
      <c r="C2333" s="1" t="s">
        <v>5657</v>
      </c>
      <c r="D2333" s="3" t="s">
        <v>5656</v>
      </c>
      <c r="E2333" s="4">
        <v>41668</v>
      </c>
      <c r="F2333" s="3" t="s">
        <v>15</v>
      </c>
      <c r="G2333" s="4">
        <v>41668</v>
      </c>
      <c r="H2333" s="3" t="s">
        <v>56</v>
      </c>
      <c r="I2333" s="2" t="s">
        <v>13</v>
      </c>
      <c r="J2333" s="2" t="s">
        <v>12</v>
      </c>
      <c r="K2333" s="2" t="s">
        <v>268</v>
      </c>
      <c r="L2333" s="19">
        <v>41668.774965277778</v>
      </c>
      <c r="M2333" s="2" t="s">
        <v>5151</v>
      </c>
      <c r="N2333" s="2"/>
      <c r="O2333" s="2"/>
      <c r="P2333" s="2"/>
    </row>
    <row r="2334" spans="1:16" ht="30">
      <c r="A2334" s="14">
        <v>2884</v>
      </c>
      <c r="B2334" s="2" t="s">
        <v>5658</v>
      </c>
      <c r="C2334" s="1" t="s">
        <v>5660</v>
      </c>
      <c r="D2334" s="3" t="s">
        <v>5659</v>
      </c>
      <c r="E2334" s="4">
        <v>41668</v>
      </c>
      <c r="F2334" s="3" t="s">
        <v>15</v>
      </c>
      <c r="G2334" s="4">
        <v>41668</v>
      </c>
      <c r="H2334" s="3" t="s">
        <v>16</v>
      </c>
      <c r="I2334" s="2" t="s">
        <v>13</v>
      </c>
      <c r="J2334" s="2" t="s">
        <v>12</v>
      </c>
      <c r="K2334" s="2" t="s">
        <v>268</v>
      </c>
      <c r="L2334" s="19">
        <v>41668.768796296295</v>
      </c>
      <c r="M2334" s="2" t="s">
        <v>5154</v>
      </c>
      <c r="N2334" s="2"/>
      <c r="O2334" s="2"/>
      <c r="P2334" s="2"/>
    </row>
    <row r="2335" spans="1:16" ht="30">
      <c r="A2335" s="14">
        <v>2883</v>
      </c>
      <c r="B2335" s="2" t="s">
        <v>5661</v>
      </c>
      <c r="C2335" s="1" t="s">
        <v>5662</v>
      </c>
      <c r="D2335" s="3" t="s">
        <v>1142</v>
      </c>
      <c r="E2335" s="4">
        <v>41668</v>
      </c>
      <c r="F2335" s="3" t="s">
        <v>15</v>
      </c>
      <c r="G2335" s="4">
        <v>41668</v>
      </c>
      <c r="H2335" s="3" t="s">
        <v>40</v>
      </c>
      <c r="I2335" s="2" t="s">
        <v>13</v>
      </c>
      <c r="J2335" s="2" t="s">
        <v>12</v>
      </c>
      <c r="K2335" s="2" t="s">
        <v>268</v>
      </c>
      <c r="L2335" s="19">
        <v>41668.768020833333</v>
      </c>
      <c r="M2335" s="2" t="s">
        <v>5154</v>
      </c>
      <c r="N2335" s="2"/>
      <c r="O2335" s="2"/>
      <c r="P2335" s="2"/>
    </row>
    <row r="2336" spans="1:16" ht="75">
      <c r="A2336" s="14">
        <v>2882</v>
      </c>
      <c r="B2336" s="2" t="s">
        <v>5663</v>
      </c>
      <c r="C2336" s="1" t="s">
        <v>5664</v>
      </c>
      <c r="D2336" s="3" t="s">
        <v>5615</v>
      </c>
      <c r="E2336" s="4">
        <v>41668</v>
      </c>
      <c r="F2336" s="3" t="s">
        <v>15</v>
      </c>
      <c r="G2336" s="4">
        <v>41668</v>
      </c>
      <c r="H2336" s="3" t="s">
        <v>42</v>
      </c>
      <c r="I2336" s="2" t="s">
        <v>13</v>
      </c>
      <c r="J2336" s="2" t="s">
        <v>12</v>
      </c>
      <c r="K2336" s="2" t="s">
        <v>277</v>
      </c>
      <c r="L2336" s="19">
        <v>41668.714826388888</v>
      </c>
      <c r="M2336" s="2" t="s">
        <v>5154</v>
      </c>
      <c r="N2336" s="2"/>
      <c r="O2336" s="2"/>
      <c r="P2336" s="2"/>
    </row>
    <row r="2337" spans="1:16" ht="75">
      <c r="A2337" s="14">
        <v>2881</v>
      </c>
      <c r="B2337" s="2" t="s">
        <v>5665</v>
      </c>
      <c r="C2337" s="1" t="s">
        <v>5666</v>
      </c>
      <c r="D2337" s="3" t="s">
        <v>22</v>
      </c>
      <c r="E2337" s="4">
        <v>41667</v>
      </c>
      <c r="F2337" s="3" t="s">
        <v>15</v>
      </c>
      <c r="G2337" s="4">
        <v>41667</v>
      </c>
      <c r="H2337" s="3" t="s">
        <v>29</v>
      </c>
      <c r="I2337" s="2" t="s">
        <v>13</v>
      </c>
      <c r="J2337" s="2" t="s">
        <v>12</v>
      </c>
      <c r="K2337" s="2" t="s">
        <v>268</v>
      </c>
      <c r="L2337" s="19">
        <v>41681.444502314815</v>
      </c>
      <c r="M2337" s="2" t="s">
        <v>5154</v>
      </c>
      <c r="N2337" s="2"/>
      <c r="O2337" s="2"/>
      <c r="P2337" s="2"/>
    </row>
    <row r="2338" spans="1:16">
      <c r="A2338" s="14">
        <v>2880</v>
      </c>
      <c r="B2338" s="2" t="s">
        <v>2458</v>
      </c>
      <c r="C2338" s="1" t="s">
        <v>5586</v>
      </c>
      <c r="D2338" s="3" t="s">
        <v>1054</v>
      </c>
      <c r="E2338" s="4">
        <v>41668</v>
      </c>
      <c r="F2338" s="3" t="s">
        <v>15</v>
      </c>
      <c r="G2338" s="4">
        <v>41668</v>
      </c>
      <c r="H2338" s="3" t="s">
        <v>16</v>
      </c>
      <c r="I2338" s="2" t="s">
        <v>13</v>
      </c>
      <c r="J2338" s="2" t="s">
        <v>12</v>
      </c>
      <c r="K2338" s="2" t="s">
        <v>268</v>
      </c>
      <c r="L2338" s="19">
        <v>41668.586273148147</v>
      </c>
      <c r="M2338" s="2" t="s">
        <v>5154</v>
      </c>
      <c r="N2338" s="2"/>
      <c r="O2338" s="2"/>
      <c r="P2338" s="2"/>
    </row>
    <row r="2339" spans="1:16">
      <c r="A2339" s="14">
        <v>2879</v>
      </c>
      <c r="B2339" s="2" t="s">
        <v>5667</v>
      </c>
      <c r="C2339" s="1" t="s">
        <v>5668</v>
      </c>
      <c r="D2339" s="3" t="s">
        <v>194</v>
      </c>
      <c r="E2339" s="4">
        <v>41668</v>
      </c>
      <c r="F2339" s="3" t="s">
        <v>15</v>
      </c>
      <c r="G2339" s="4">
        <v>41668</v>
      </c>
      <c r="H2339" s="3" t="s">
        <v>42</v>
      </c>
      <c r="I2339" s="2" t="s">
        <v>13</v>
      </c>
      <c r="J2339" s="2" t="s">
        <v>12</v>
      </c>
      <c r="K2339" s="2" t="s">
        <v>268</v>
      </c>
      <c r="L2339" s="19">
        <v>41668.483136574076</v>
      </c>
      <c r="M2339" s="2" t="s">
        <v>5151</v>
      </c>
      <c r="N2339" s="2"/>
      <c r="O2339" s="2"/>
      <c r="P2339" s="2"/>
    </row>
    <row r="2340" spans="1:16" ht="30">
      <c r="A2340" s="14">
        <v>2878</v>
      </c>
      <c r="B2340" s="2" t="s">
        <v>5669</v>
      </c>
      <c r="C2340" s="1" t="s">
        <v>5670</v>
      </c>
      <c r="D2340" s="3" t="s">
        <v>1054</v>
      </c>
      <c r="E2340" s="4">
        <v>41668</v>
      </c>
      <c r="F2340" s="3" t="s">
        <v>15</v>
      </c>
      <c r="G2340" s="4">
        <v>41668</v>
      </c>
      <c r="H2340" s="3" t="s">
        <v>16</v>
      </c>
      <c r="I2340" s="2" t="s">
        <v>13</v>
      </c>
      <c r="J2340" s="2" t="s">
        <v>12</v>
      </c>
      <c r="K2340" s="2" t="s">
        <v>268</v>
      </c>
      <c r="L2340" s="19">
        <v>41668.474733796298</v>
      </c>
      <c r="M2340" s="2" t="s">
        <v>5154</v>
      </c>
      <c r="N2340" s="2"/>
      <c r="O2340" s="2"/>
      <c r="P2340" s="2"/>
    </row>
    <row r="2341" spans="1:16">
      <c r="A2341" s="14">
        <v>2877</v>
      </c>
      <c r="B2341" s="2" t="s">
        <v>3456</v>
      </c>
      <c r="C2341" s="1" t="s">
        <v>5671</v>
      </c>
      <c r="D2341" s="3" t="s">
        <v>98</v>
      </c>
      <c r="E2341" s="4">
        <v>41667</v>
      </c>
      <c r="F2341" s="3" t="s">
        <v>15</v>
      </c>
      <c r="G2341" s="4">
        <v>41667</v>
      </c>
      <c r="H2341" s="3" t="s">
        <v>16</v>
      </c>
      <c r="I2341" s="2" t="s">
        <v>13</v>
      </c>
      <c r="J2341" s="2" t="s">
        <v>12</v>
      </c>
      <c r="K2341" s="2" t="s">
        <v>268</v>
      </c>
      <c r="L2341" s="19">
        <v>41667.792673611111</v>
      </c>
      <c r="M2341" s="2" t="s">
        <v>5154</v>
      </c>
      <c r="N2341" s="2"/>
      <c r="O2341" s="2"/>
      <c r="P2341" s="2"/>
    </row>
    <row r="2342" spans="1:16" ht="90">
      <c r="A2342" s="14">
        <v>2876</v>
      </c>
      <c r="B2342" s="2" t="s">
        <v>5538</v>
      </c>
      <c r="C2342" s="1" t="s">
        <v>5539</v>
      </c>
      <c r="D2342" s="3" t="s">
        <v>2259</v>
      </c>
      <c r="E2342" s="4">
        <v>41667</v>
      </c>
      <c r="F2342" s="3" t="s">
        <v>15</v>
      </c>
      <c r="G2342" s="4">
        <v>41667</v>
      </c>
      <c r="H2342" s="3" t="s">
        <v>16</v>
      </c>
      <c r="I2342" s="2" t="s">
        <v>13</v>
      </c>
      <c r="J2342" s="2" t="s">
        <v>12</v>
      </c>
      <c r="K2342" s="2" t="s">
        <v>268</v>
      </c>
      <c r="L2342" s="19">
        <v>41667.687835648147</v>
      </c>
      <c r="M2342" s="2" t="s">
        <v>5154</v>
      </c>
      <c r="N2342" s="2"/>
      <c r="O2342" s="2"/>
      <c r="P2342" s="2"/>
    </row>
    <row r="2343" spans="1:16" ht="30">
      <c r="A2343" s="14">
        <v>2875</v>
      </c>
      <c r="B2343" s="2" t="s">
        <v>5289</v>
      </c>
      <c r="C2343" s="1" t="s">
        <v>5290</v>
      </c>
      <c r="D2343" s="3" t="s">
        <v>430</v>
      </c>
      <c r="E2343" s="4">
        <v>41667</v>
      </c>
      <c r="F2343" s="3" t="s">
        <v>15</v>
      </c>
      <c r="G2343" s="4">
        <v>41667</v>
      </c>
      <c r="H2343" s="3" t="s">
        <v>16</v>
      </c>
      <c r="I2343" s="2" t="s">
        <v>13</v>
      </c>
      <c r="J2343" s="2" t="s">
        <v>12</v>
      </c>
      <c r="K2343" s="2" t="s">
        <v>268</v>
      </c>
      <c r="L2343" s="19">
        <v>41667.574224537035</v>
      </c>
      <c r="M2343" s="2" t="s">
        <v>5154</v>
      </c>
      <c r="N2343" s="2"/>
      <c r="O2343" s="2"/>
      <c r="P2343" s="2"/>
    </row>
    <row r="2344" spans="1:16" ht="30">
      <c r="A2344" s="14">
        <v>2874</v>
      </c>
      <c r="B2344" s="2" t="s">
        <v>5291</v>
      </c>
      <c r="C2344" s="1" t="s">
        <v>5292</v>
      </c>
      <c r="D2344" s="3" t="s">
        <v>5175</v>
      </c>
      <c r="E2344" s="4">
        <v>41667</v>
      </c>
      <c r="F2344" s="3" t="s">
        <v>15</v>
      </c>
      <c r="G2344" s="4">
        <v>41673</v>
      </c>
      <c r="H2344" s="3" t="s">
        <v>69</v>
      </c>
      <c r="I2344" s="2" t="s">
        <v>13</v>
      </c>
      <c r="J2344" s="2" t="s">
        <v>12</v>
      </c>
      <c r="K2344" s="2" t="s">
        <v>268</v>
      </c>
      <c r="L2344" s="19">
        <v>41681.444374999999</v>
      </c>
      <c r="M2344" s="2" t="s">
        <v>5154</v>
      </c>
      <c r="N2344" s="2"/>
      <c r="O2344" s="2"/>
      <c r="P2344" s="2"/>
    </row>
    <row r="2345" spans="1:16" ht="45">
      <c r="A2345" s="14">
        <v>2873</v>
      </c>
      <c r="B2345" s="2" t="s">
        <v>5293</v>
      </c>
      <c r="C2345" s="1" t="s">
        <v>5294</v>
      </c>
      <c r="D2345" s="3" t="s">
        <v>349</v>
      </c>
      <c r="E2345" s="4">
        <v>41667</v>
      </c>
      <c r="F2345" s="3" t="s">
        <v>15</v>
      </c>
      <c r="G2345" s="4">
        <v>41667</v>
      </c>
      <c r="H2345" s="3" t="s">
        <v>40</v>
      </c>
      <c r="I2345" s="2" t="s">
        <v>13</v>
      </c>
      <c r="J2345" s="2" t="s">
        <v>12</v>
      </c>
      <c r="K2345" s="2" t="s">
        <v>268</v>
      </c>
      <c r="L2345" s="19">
        <v>41667.438414351855</v>
      </c>
      <c r="M2345" s="2" t="s">
        <v>5151</v>
      </c>
      <c r="N2345" s="2"/>
      <c r="O2345" s="2"/>
      <c r="P2345" s="2"/>
    </row>
    <row r="2346" spans="1:16">
      <c r="A2346" s="14">
        <v>2872</v>
      </c>
      <c r="B2346" s="2" t="s">
        <v>5295</v>
      </c>
      <c r="C2346" s="1" t="s">
        <v>5296</v>
      </c>
      <c r="D2346" s="3" t="s">
        <v>5175</v>
      </c>
      <c r="E2346" s="4">
        <v>41667</v>
      </c>
      <c r="F2346" s="3" t="s">
        <v>15</v>
      </c>
      <c r="G2346" s="4">
        <v>41667</v>
      </c>
      <c r="H2346" s="3" t="s">
        <v>69</v>
      </c>
      <c r="I2346" s="2" t="s">
        <v>13</v>
      </c>
      <c r="J2346" s="2" t="s">
        <v>12</v>
      </c>
      <c r="K2346" s="2" t="s">
        <v>268</v>
      </c>
      <c r="L2346" s="19">
        <v>41667.437523148146</v>
      </c>
      <c r="M2346" s="2" t="s">
        <v>5151</v>
      </c>
      <c r="N2346" s="2"/>
      <c r="O2346" s="2"/>
      <c r="P2346" s="2"/>
    </row>
    <row r="2347" spans="1:16" ht="30">
      <c r="A2347" s="14">
        <v>2871</v>
      </c>
      <c r="B2347" s="2" t="s">
        <v>4263</v>
      </c>
      <c r="C2347" s="1" t="s">
        <v>4901</v>
      </c>
      <c r="D2347" s="3" t="s">
        <v>363</v>
      </c>
      <c r="E2347" s="4">
        <v>41667</v>
      </c>
      <c r="F2347" s="3" t="s">
        <v>15</v>
      </c>
      <c r="G2347" s="4">
        <v>41667</v>
      </c>
      <c r="H2347" s="3" t="s">
        <v>16</v>
      </c>
      <c r="I2347" s="2" t="s">
        <v>13</v>
      </c>
      <c r="J2347" s="2" t="s">
        <v>12</v>
      </c>
      <c r="K2347" s="2" t="s">
        <v>268</v>
      </c>
      <c r="L2347" s="19">
        <v>41667.431145833332</v>
      </c>
      <c r="M2347" s="2" t="s">
        <v>5154</v>
      </c>
      <c r="N2347" s="2"/>
      <c r="O2347" s="2"/>
      <c r="P2347" s="2"/>
    </row>
    <row r="2348" spans="1:16" ht="105">
      <c r="A2348" s="14">
        <v>2870</v>
      </c>
      <c r="B2348" s="2" t="s">
        <v>5297</v>
      </c>
      <c r="C2348" s="1" t="s">
        <v>5298</v>
      </c>
      <c r="D2348" s="3" t="s">
        <v>149</v>
      </c>
      <c r="E2348" s="4">
        <v>41663</v>
      </c>
      <c r="F2348" s="3" t="s">
        <v>15</v>
      </c>
      <c r="G2348" s="4">
        <v>41663</v>
      </c>
      <c r="H2348" s="3" t="s">
        <v>50</v>
      </c>
      <c r="I2348" s="2" t="s">
        <v>13</v>
      </c>
      <c r="J2348" s="2" t="s">
        <v>12</v>
      </c>
      <c r="K2348" s="2" t="s">
        <v>268</v>
      </c>
      <c r="L2348" s="19">
        <v>41674.473854166667</v>
      </c>
      <c r="M2348" s="2" t="s">
        <v>5154</v>
      </c>
      <c r="N2348" s="2"/>
      <c r="O2348" s="2"/>
      <c r="P2348" s="2"/>
    </row>
    <row r="2349" spans="1:16" ht="135">
      <c r="A2349" s="14">
        <v>2869</v>
      </c>
      <c r="B2349" s="2" t="s">
        <v>5299</v>
      </c>
      <c r="C2349" s="1" t="s">
        <v>5300</v>
      </c>
      <c r="D2349" s="3" t="s">
        <v>638</v>
      </c>
      <c r="E2349" s="4">
        <v>41666</v>
      </c>
      <c r="F2349" s="3" t="s">
        <v>15</v>
      </c>
      <c r="G2349" s="4">
        <v>41666</v>
      </c>
      <c r="H2349" s="3" t="s">
        <v>51</v>
      </c>
      <c r="I2349" s="2" t="s">
        <v>13</v>
      </c>
      <c r="J2349" s="2" t="s">
        <v>12</v>
      </c>
      <c r="K2349" s="2" t="s">
        <v>268</v>
      </c>
      <c r="L2349" s="19">
        <v>41667.689305555556</v>
      </c>
      <c r="M2349" s="2" t="s">
        <v>5154</v>
      </c>
      <c r="N2349" s="2"/>
      <c r="O2349" s="2"/>
      <c r="P2349" s="2"/>
    </row>
    <row r="2350" spans="1:16" ht="60">
      <c r="A2350" s="14">
        <v>2868</v>
      </c>
      <c r="B2350" s="2" t="s">
        <v>5301</v>
      </c>
      <c r="C2350" s="1" t="s">
        <v>5302</v>
      </c>
      <c r="D2350" s="3" t="s">
        <v>731</v>
      </c>
      <c r="E2350" s="4">
        <v>41666</v>
      </c>
      <c r="F2350" s="3" t="s">
        <v>15</v>
      </c>
      <c r="G2350" s="4">
        <v>41666</v>
      </c>
      <c r="H2350" s="3" t="s">
        <v>16</v>
      </c>
      <c r="I2350" s="2" t="s">
        <v>13</v>
      </c>
      <c r="J2350" s="2" t="s">
        <v>12</v>
      </c>
      <c r="K2350" s="2" t="s">
        <v>268</v>
      </c>
      <c r="L2350" s="19">
        <v>41666.716874999998</v>
      </c>
      <c r="M2350" s="2" t="s">
        <v>5151</v>
      </c>
      <c r="N2350" s="2"/>
      <c r="O2350" s="2"/>
      <c r="P2350" s="2"/>
    </row>
    <row r="2351" spans="1:16">
      <c r="A2351" s="14">
        <v>2867</v>
      </c>
      <c r="B2351" s="2" t="s">
        <v>5303</v>
      </c>
      <c r="C2351" s="1" t="s">
        <v>5304</v>
      </c>
      <c r="D2351" s="3" t="s">
        <v>1054</v>
      </c>
      <c r="E2351" s="4">
        <v>41666</v>
      </c>
      <c r="F2351" s="3" t="s">
        <v>15</v>
      </c>
      <c r="G2351" s="4">
        <v>41666</v>
      </c>
      <c r="H2351" s="3" t="s">
        <v>16</v>
      </c>
      <c r="I2351" s="2" t="s">
        <v>13</v>
      </c>
      <c r="J2351" s="2" t="s">
        <v>12</v>
      </c>
      <c r="K2351" s="2" t="s">
        <v>268</v>
      </c>
      <c r="L2351" s="19">
        <v>41666.71303240741</v>
      </c>
      <c r="M2351" s="2" t="s">
        <v>5154</v>
      </c>
      <c r="N2351" s="2"/>
      <c r="O2351" s="2"/>
      <c r="P2351" s="2"/>
    </row>
    <row r="2352" spans="1:16" ht="45">
      <c r="A2352" s="14">
        <v>2866</v>
      </c>
      <c r="B2352" s="2" t="s">
        <v>5305</v>
      </c>
      <c r="C2352" s="1" t="s">
        <v>5306</v>
      </c>
      <c r="D2352" s="3" t="s">
        <v>3129</v>
      </c>
      <c r="E2352" s="4">
        <v>41666</v>
      </c>
      <c r="F2352" s="3" t="s">
        <v>15</v>
      </c>
      <c r="G2352" s="4">
        <v>41666</v>
      </c>
      <c r="H2352" s="3" t="s">
        <v>19</v>
      </c>
      <c r="I2352" s="2" t="s">
        <v>13</v>
      </c>
      <c r="J2352" s="2" t="s">
        <v>12</v>
      </c>
      <c r="K2352" s="2" t="s">
        <v>268</v>
      </c>
      <c r="L2352" s="19">
        <v>41674.474189814813</v>
      </c>
      <c r="M2352" s="2" t="s">
        <v>5154</v>
      </c>
      <c r="N2352" s="2"/>
      <c r="O2352" s="2"/>
      <c r="P2352" s="2"/>
    </row>
    <row r="2353" spans="1:16" ht="60">
      <c r="A2353" s="14">
        <v>2865</v>
      </c>
      <c r="B2353" s="2" t="s">
        <v>5307</v>
      </c>
      <c r="C2353" s="1" t="s">
        <v>5308</v>
      </c>
      <c r="D2353" s="3" t="s">
        <v>363</v>
      </c>
      <c r="E2353" s="4">
        <v>41666</v>
      </c>
      <c r="F2353" s="3" t="s">
        <v>15</v>
      </c>
      <c r="G2353" s="4">
        <v>41666</v>
      </c>
      <c r="H2353" s="3" t="s">
        <v>40</v>
      </c>
      <c r="I2353" s="2" t="s">
        <v>13</v>
      </c>
      <c r="J2353" s="2" t="s">
        <v>12</v>
      </c>
      <c r="K2353" s="2" t="s">
        <v>268</v>
      </c>
      <c r="L2353" s="19">
        <v>41681.444004629629</v>
      </c>
      <c r="M2353" s="2" t="s">
        <v>5154</v>
      </c>
      <c r="N2353" s="2"/>
      <c r="O2353" s="2"/>
      <c r="P2353" s="2"/>
    </row>
    <row r="2354" spans="1:16" ht="45">
      <c r="A2354" s="14">
        <v>2864</v>
      </c>
      <c r="B2354" s="2" t="s">
        <v>5309</v>
      </c>
      <c r="C2354" s="1" t="s">
        <v>5310</v>
      </c>
      <c r="D2354" s="3" t="s">
        <v>26</v>
      </c>
      <c r="E2354" s="4">
        <v>41663</v>
      </c>
      <c r="F2354" s="3" t="s">
        <v>15</v>
      </c>
      <c r="G2354" s="4">
        <v>41663</v>
      </c>
      <c r="H2354" s="3" t="s">
        <v>16</v>
      </c>
      <c r="I2354" s="2" t="s">
        <v>13</v>
      </c>
      <c r="J2354" s="2" t="s">
        <v>12</v>
      </c>
      <c r="K2354" s="2" t="s">
        <v>268</v>
      </c>
      <c r="L2354" s="19">
        <v>41666.499467592592</v>
      </c>
      <c r="M2354" s="2" t="s">
        <v>5151</v>
      </c>
      <c r="N2354" s="2"/>
      <c r="O2354" s="2"/>
      <c r="P2354" s="2"/>
    </row>
    <row r="2355" spans="1:16" ht="60">
      <c r="A2355" s="14">
        <v>2863</v>
      </c>
      <c r="B2355" s="2" t="s">
        <v>5311</v>
      </c>
      <c r="C2355" s="1" t="s">
        <v>5312</v>
      </c>
      <c r="D2355" s="3" t="s">
        <v>449</v>
      </c>
      <c r="E2355" s="4">
        <v>41666</v>
      </c>
      <c r="F2355" s="3" t="s">
        <v>15</v>
      </c>
      <c r="G2355" s="4">
        <v>41666</v>
      </c>
      <c r="H2355" s="3" t="s">
        <v>204</v>
      </c>
      <c r="I2355" s="2" t="s">
        <v>13</v>
      </c>
      <c r="J2355" s="2" t="s">
        <v>12</v>
      </c>
      <c r="K2355" s="2" t="s">
        <v>268</v>
      </c>
      <c r="L2355" s="19">
        <v>41667.68986111111</v>
      </c>
      <c r="M2355" s="2" t="s">
        <v>5151</v>
      </c>
      <c r="N2355" s="2"/>
      <c r="O2355" s="2"/>
      <c r="P2355" s="2"/>
    </row>
    <row r="2356" spans="1:16" ht="45">
      <c r="A2356" s="14">
        <v>2862</v>
      </c>
      <c r="B2356" s="2" t="s">
        <v>5313</v>
      </c>
      <c r="C2356" s="1" t="s">
        <v>5314</v>
      </c>
      <c r="D2356" s="3" t="s">
        <v>149</v>
      </c>
      <c r="E2356" s="4">
        <v>41666</v>
      </c>
      <c r="F2356" s="3" t="s">
        <v>15</v>
      </c>
      <c r="G2356" s="4">
        <v>41666</v>
      </c>
      <c r="H2356" s="3" t="s">
        <v>42</v>
      </c>
      <c r="I2356" s="2" t="s">
        <v>13</v>
      </c>
      <c r="J2356" s="2" t="s">
        <v>12</v>
      </c>
      <c r="K2356" s="2" t="s">
        <v>268</v>
      </c>
      <c r="L2356" s="19">
        <v>41666.415509259263</v>
      </c>
      <c r="M2356" s="2" t="s">
        <v>5154</v>
      </c>
      <c r="N2356" s="2"/>
      <c r="O2356" s="2"/>
      <c r="P2356" s="2"/>
    </row>
    <row r="2357" spans="1:16" ht="45">
      <c r="A2357" s="14">
        <v>2861</v>
      </c>
      <c r="B2357" s="2" t="s">
        <v>5315</v>
      </c>
      <c r="C2357" s="1" t="s">
        <v>5316</v>
      </c>
      <c r="D2357" s="3" t="s">
        <v>349</v>
      </c>
      <c r="E2357" s="4">
        <v>41666</v>
      </c>
      <c r="F2357" s="3" t="s">
        <v>15</v>
      </c>
      <c r="G2357" s="4">
        <v>41666</v>
      </c>
      <c r="H2357" s="3" t="s">
        <v>40</v>
      </c>
      <c r="I2357" s="2" t="s">
        <v>13</v>
      </c>
      <c r="J2357" s="2" t="s">
        <v>12</v>
      </c>
      <c r="K2357" s="2" t="s">
        <v>268</v>
      </c>
      <c r="L2357" s="19">
        <v>41666.397303240738</v>
      </c>
      <c r="M2357" s="2" t="s">
        <v>5154</v>
      </c>
      <c r="N2357" s="2"/>
      <c r="O2357" s="2"/>
      <c r="P2357" s="2"/>
    </row>
    <row r="2358" spans="1:16" ht="60">
      <c r="A2358" s="14">
        <v>2860</v>
      </c>
      <c r="B2358" s="2" t="s">
        <v>5317</v>
      </c>
      <c r="C2358" s="1" t="s">
        <v>5318</v>
      </c>
      <c r="D2358" s="3" t="s">
        <v>95</v>
      </c>
      <c r="E2358" s="4">
        <v>41655</v>
      </c>
      <c r="F2358" s="3" t="s">
        <v>15</v>
      </c>
      <c r="G2358" s="4">
        <v>41661</v>
      </c>
      <c r="H2358" s="3" t="s">
        <v>56</v>
      </c>
      <c r="I2358" s="2" t="s">
        <v>13</v>
      </c>
      <c r="J2358" s="2" t="s">
        <v>12</v>
      </c>
      <c r="K2358" s="2" t="s">
        <v>268</v>
      </c>
      <c r="L2358" s="19">
        <v>41663.483900462961</v>
      </c>
      <c r="M2358" s="2" t="s">
        <v>5154</v>
      </c>
      <c r="N2358" s="2"/>
      <c r="O2358" s="2"/>
      <c r="P2358" s="2"/>
    </row>
    <row r="2359" spans="1:16" ht="45">
      <c r="A2359" s="14">
        <v>2859</v>
      </c>
      <c r="B2359" s="2" t="s">
        <v>5319</v>
      </c>
      <c r="C2359" s="1" t="s">
        <v>5320</v>
      </c>
      <c r="D2359" s="3" t="s">
        <v>731</v>
      </c>
      <c r="E2359" s="4">
        <v>41656</v>
      </c>
      <c r="F2359" s="3" t="s">
        <v>15</v>
      </c>
      <c r="G2359" s="4">
        <v>41656</v>
      </c>
      <c r="H2359" s="3" t="s">
        <v>16</v>
      </c>
      <c r="I2359" s="2" t="s">
        <v>13</v>
      </c>
      <c r="J2359" s="2" t="s">
        <v>12</v>
      </c>
      <c r="K2359" s="2" t="s">
        <v>268</v>
      </c>
      <c r="L2359" s="19">
        <v>41663.459826388891</v>
      </c>
      <c r="M2359" s="2" t="s">
        <v>5154</v>
      </c>
      <c r="N2359" s="2"/>
      <c r="O2359" s="2"/>
      <c r="P2359" s="2"/>
    </row>
    <row r="2360" spans="1:16" ht="30">
      <c r="A2360" s="14">
        <v>2858</v>
      </c>
      <c r="B2360" s="2" t="s">
        <v>2332</v>
      </c>
      <c r="C2360" s="1" t="s">
        <v>5321</v>
      </c>
      <c r="D2360" s="3" t="s">
        <v>1054</v>
      </c>
      <c r="E2360" s="4">
        <v>41656</v>
      </c>
      <c r="F2360" s="3" t="s">
        <v>15</v>
      </c>
      <c r="G2360" s="4">
        <v>41656</v>
      </c>
      <c r="H2360" s="3" t="s">
        <v>16</v>
      </c>
      <c r="I2360" s="2" t="s">
        <v>13</v>
      </c>
      <c r="J2360" s="2" t="s">
        <v>12</v>
      </c>
      <c r="K2360" s="2" t="s">
        <v>268</v>
      </c>
      <c r="L2360" s="19">
        <v>41663.456134259257</v>
      </c>
      <c r="M2360" s="2" t="s">
        <v>5154</v>
      </c>
      <c r="N2360" s="2"/>
      <c r="O2360" s="2"/>
      <c r="P2360" s="2"/>
    </row>
    <row r="2361" spans="1:16" ht="30">
      <c r="A2361" s="14">
        <v>2857</v>
      </c>
      <c r="B2361" s="2" t="s">
        <v>1793</v>
      </c>
      <c r="C2361" s="1" t="s">
        <v>5322</v>
      </c>
      <c r="D2361" s="3" t="s">
        <v>497</v>
      </c>
      <c r="E2361" s="4">
        <v>41656</v>
      </c>
      <c r="F2361" s="3" t="s">
        <v>15</v>
      </c>
      <c r="G2361" s="4">
        <v>41656</v>
      </c>
      <c r="H2361" s="3" t="s">
        <v>16</v>
      </c>
      <c r="I2361" s="2" t="s">
        <v>13</v>
      </c>
      <c r="J2361" s="2" t="s">
        <v>12</v>
      </c>
      <c r="K2361" s="2" t="s">
        <v>268</v>
      </c>
      <c r="L2361" s="19">
        <v>41663.444363425922</v>
      </c>
      <c r="M2361" s="2" t="s">
        <v>5154</v>
      </c>
      <c r="N2361" s="2"/>
      <c r="O2361" s="2"/>
      <c r="P2361" s="2"/>
    </row>
    <row r="2362" spans="1:16" ht="60">
      <c r="A2362" s="14">
        <v>2856</v>
      </c>
      <c r="B2362" s="2" t="s">
        <v>5323</v>
      </c>
      <c r="C2362" s="1" t="s">
        <v>5324</v>
      </c>
      <c r="D2362" s="3" t="s">
        <v>149</v>
      </c>
      <c r="E2362" s="4">
        <v>41659</v>
      </c>
      <c r="F2362" s="3" t="s">
        <v>15</v>
      </c>
      <c r="G2362" s="4">
        <v>41659</v>
      </c>
      <c r="H2362" s="3" t="s">
        <v>213</v>
      </c>
      <c r="I2362" s="2" t="s">
        <v>13</v>
      </c>
      <c r="J2362" s="2" t="s">
        <v>12</v>
      </c>
      <c r="K2362" s="2" t="s">
        <v>268</v>
      </c>
      <c r="L2362" s="19">
        <v>41663.433217592596</v>
      </c>
      <c r="M2362" s="2" t="s">
        <v>5154</v>
      </c>
      <c r="N2362" s="2"/>
      <c r="O2362" s="2"/>
      <c r="P2362" s="2"/>
    </row>
    <row r="2363" spans="1:16" ht="45">
      <c r="A2363" s="14">
        <v>2855</v>
      </c>
      <c r="B2363" s="2" t="s">
        <v>5325</v>
      </c>
      <c r="C2363" s="1" t="s">
        <v>5326</v>
      </c>
      <c r="D2363" s="3" t="s">
        <v>3006</v>
      </c>
      <c r="E2363" s="4">
        <v>41659</v>
      </c>
      <c r="F2363" s="3" t="s">
        <v>15</v>
      </c>
      <c r="G2363" s="4">
        <v>41659</v>
      </c>
      <c r="H2363" s="3" t="s">
        <v>29</v>
      </c>
      <c r="I2363" s="2" t="s">
        <v>13</v>
      </c>
      <c r="J2363" s="2" t="s">
        <v>12</v>
      </c>
      <c r="K2363" s="2" t="s">
        <v>268</v>
      </c>
      <c r="L2363" s="19">
        <v>41663.432256944441</v>
      </c>
      <c r="M2363" s="2" t="s">
        <v>5154</v>
      </c>
      <c r="N2363" s="2"/>
      <c r="O2363" s="2"/>
      <c r="P2363" s="2"/>
    </row>
    <row r="2364" spans="1:16" ht="45">
      <c r="A2364" s="14">
        <v>2854</v>
      </c>
      <c r="B2364" s="2" t="s">
        <v>5327</v>
      </c>
      <c r="C2364" s="1" t="s">
        <v>5328</v>
      </c>
      <c r="D2364" s="3" t="s">
        <v>852</v>
      </c>
      <c r="E2364" s="4">
        <v>41659</v>
      </c>
      <c r="F2364" s="3" t="s">
        <v>15</v>
      </c>
      <c r="G2364" s="4">
        <v>41659</v>
      </c>
      <c r="H2364" s="3" t="s">
        <v>51</v>
      </c>
      <c r="I2364" s="2" t="s">
        <v>13</v>
      </c>
      <c r="J2364" s="2" t="s">
        <v>12</v>
      </c>
      <c r="K2364" s="2" t="s">
        <v>268</v>
      </c>
      <c r="L2364" s="19">
        <v>41663.430601851855</v>
      </c>
      <c r="M2364" s="2" t="s">
        <v>5151</v>
      </c>
      <c r="N2364" s="2"/>
      <c r="O2364" s="2"/>
      <c r="P2364" s="2"/>
    </row>
    <row r="2365" spans="1:16" ht="45">
      <c r="A2365" s="14">
        <v>2853</v>
      </c>
      <c r="B2365" s="2" t="s">
        <v>5329</v>
      </c>
      <c r="C2365" s="1" t="s">
        <v>5330</v>
      </c>
      <c r="D2365" s="3" t="s">
        <v>87</v>
      </c>
      <c r="E2365" s="4">
        <v>41659</v>
      </c>
      <c r="F2365" s="3" t="s">
        <v>15</v>
      </c>
      <c r="G2365" s="4">
        <v>41659</v>
      </c>
      <c r="H2365" s="3" t="s">
        <v>54</v>
      </c>
      <c r="I2365" s="2" t="s">
        <v>13</v>
      </c>
      <c r="J2365" s="2" t="s">
        <v>12</v>
      </c>
      <c r="K2365" s="2" t="s">
        <v>268</v>
      </c>
      <c r="L2365" s="19">
        <v>41663.429814814815</v>
      </c>
      <c r="M2365" s="2" t="s">
        <v>5154</v>
      </c>
      <c r="N2365" s="2"/>
      <c r="O2365" s="2"/>
      <c r="P2365" s="2"/>
    </row>
    <row r="2366" spans="1:16" ht="30">
      <c r="A2366" s="14">
        <v>2852</v>
      </c>
      <c r="B2366" s="2" t="s">
        <v>5331</v>
      </c>
      <c r="C2366" s="1" t="s">
        <v>5332</v>
      </c>
      <c r="D2366" s="3" t="s">
        <v>2718</v>
      </c>
      <c r="E2366" s="4">
        <v>41663</v>
      </c>
      <c r="F2366" s="3" t="s">
        <v>15</v>
      </c>
      <c r="G2366" s="4">
        <v>41664</v>
      </c>
      <c r="H2366" s="3" t="s">
        <v>19</v>
      </c>
      <c r="I2366" s="2" t="s">
        <v>13</v>
      </c>
      <c r="J2366" s="2" t="s">
        <v>12</v>
      </c>
      <c r="K2366" s="2" t="s">
        <v>268</v>
      </c>
      <c r="L2366" s="19">
        <v>41667.691666666666</v>
      </c>
      <c r="M2366" s="2" t="s">
        <v>5151</v>
      </c>
      <c r="N2366" s="2"/>
      <c r="O2366" s="2"/>
      <c r="P2366" s="2"/>
    </row>
    <row r="2367" spans="1:16" ht="60">
      <c r="A2367" s="14">
        <v>2851</v>
      </c>
      <c r="B2367" s="2" t="s">
        <v>5333</v>
      </c>
      <c r="C2367" s="1" t="s">
        <v>5334</v>
      </c>
      <c r="D2367" s="3" t="s">
        <v>2399</v>
      </c>
      <c r="E2367" s="4">
        <v>41663</v>
      </c>
      <c r="F2367" s="3" t="s">
        <v>15</v>
      </c>
      <c r="G2367" s="4">
        <v>41663</v>
      </c>
      <c r="H2367" s="3" t="s">
        <v>51</v>
      </c>
      <c r="I2367" s="2" t="s">
        <v>13</v>
      </c>
      <c r="J2367" s="2" t="s">
        <v>12</v>
      </c>
      <c r="K2367" s="2" t="s">
        <v>268</v>
      </c>
      <c r="L2367" s="19">
        <v>41674.473692129628</v>
      </c>
      <c r="M2367" s="2" t="s">
        <v>5151</v>
      </c>
      <c r="N2367" s="2"/>
      <c r="O2367" s="2"/>
      <c r="P2367" s="2"/>
    </row>
    <row r="2368" spans="1:16" ht="45">
      <c r="A2368" s="14">
        <v>2850</v>
      </c>
      <c r="B2368" s="2" t="s">
        <v>5335</v>
      </c>
      <c r="C2368" s="1" t="s">
        <v>5336</v>
      </c>
      <c r="D2368" s="3" t="s">
        <v>363</v>
      </c>
      <c r="E2368" s="4">
        <v>41662</v>
      </c>
      <c r="F2368" s="3" t="s">
        <v>15</v>
      </c>
      <c r="G2368" s="4">
        <v>41663</v>
      </c>
      <c r="H2368" s="3" t="s">
        <v>49</v>
      </c>
      <c r="I2368" s="2" t="s">
        <v>13</v>
      </c>
      <c r="J2368" s="2" t="s">
        <v>12</v>
      </c>
      <c r="K2368" s="2" t="s">
        <v>268</v>
      </c>
      <c r="L2368" s="19">
        <v>41681.443877314814</v>
      </c>
      <c r="M2368" s="2" t="s">
        <v>5154</v>
      </c>
      <c r="N2368" s="2"/>
      <c r="O2368" s="2"/>
      <c r="P2368" s="2"/>
    </row>
    <row r="2369" spans="1:16" ht="60">
      <c r="A2369" s="14">
        <v>2849</v>
      </c>
      <c r="B2369" s="2" t="s">
        <v>5337</v>
      </c>
      <c r="C2369" s="1" t="s">
        <v>5338</v>
      </c>
      <c r="D2369" s="3" t="s">
        <v>947</v>
      </c>
      <c r="E2369" s="4">
        <v>41661</v>
      </c>
      <c r="F2369" s="3" t="s">
        <v>15</v>
      </c>
      <c r="G2369" s="4">
        <v>41661</v>
      </c>
      <c r="H2369" s="3" t="s">
        <v>29</v>
      </c>
      <c r="I2369" s="2" t="s">
        <v>13</v>
      </c>
      <c r="J2369" s="2" t="s">
        <v>12</v>
      </c>
      <c r="K2369" s="2" t="s">
        <v>268</v>
      </c>
      <c r="L2369" s="19">
        <v>41662.807650462964</v>
      </c>
      <c r="M2369" s="2" t="s">
        <v>5154</v>
      </c>
      <c r="N2369" s="2"/>
      <c r="O2369" s="2"/>
      <c r="P2369" s="2"/>
    </row>
    <row r="2370" spans="1:16" ht="60">
      <c r="A2370" s="14">
        <v>2848</v>
      </c>
      <c r="B2370" s="2" t="s">
        <v>5339</v>
      </c>
      <c r="C2370" s="1" t="s">
        <v>5341</v>
      </c>
      <c r="D2370" s="3" t="s">
        <v>5340</v>
      </c>
      <c r="E2370" s="4">
        <v>41661</v>
      </c>
      <c r="F2370" s="3" t="s">
        <v>15</v>
      </c>
      <c r="G2370" s="4">
        <v>41661</v>
      </c>
      <c r="H2370" s="3" t="s">
        <v>213</v>
      </c>
      <c r="I2370" s="2" t="s">
        <v>13</v>
      </c>
      <c r="J2370" s="2" t="s">
        <v>12</v>
      </c>
      <c r="K2370" s="2" t="s">
        <v>268</v>
      </c>
      <c r="L2370" s="19">
        <v>41662.781446759262</v>
      </c>
      <c r="M2370" s="2" t="s">
        <v>5151</v>
      </c>
      <c r="N2370" s="2"/>
      <c r="O2370" s="2"/>
      <c r="P2370" s="2"/>
    </row>
    <row r="2371" spans="1:16" ht="60">
      <c r="A2371" s="14">
        <v>2847</v>
      </c>
      <c r="B2371" s="2" t="s">
        <v>5342</v>
      </c>
      <c r="C2371" s="1" t="s">
        <v>5343</v>
      </c>
      <c r="D2371" s="3" t="s">
        <v>746</v>
      </c>
      <c r="E2371" s="4">
        <v>41662</v>
      </c>
      <c r="F2371" s="3" t="s">
        <v>15</v>
      </c>
      <c r="G2371" s="4">
        <v>41662</v>
      </c>
      <c r="H2371" s="3" t="s">
        <v>42</v>
      </c>
      <c r="I2371" s="2" t="s">
        <v>13</v>
      </c>
      <c r="J2371" s="2" t="s">
        <v>12</v>
      </c>
      <c r="K2371" s="2" t="s">
        <v>268</v>
      </c>
      <c r="L2371" s="19">
        <v>41662.777696759258</v>
      </c>
      <c r="M2371" s="2" t="s">
        <v>5151</v>
      </c>
      <c r="N2371" s="2"/>
      <c r="O2371" s="2"/>
      <c r="P2371" s="2"/>
    </row>
    <row r="2372" spans="1:16" ht="75">
      <c r="A2372" s="14">
        <v>2846</v>
      </c>
      <c r="B2372" s="2" t="s">
        <v>5344</v>
      </c>
      <c r="C2372" s="1" t="s">
        <v>5345</v>
      </c>
      <c r="D2372" s="3" t="s">
        <v>379</v>
      </c>
      <c r="E2372" s="4">
        <v>41662</v>
      </c>
      <c r="F2372" s="3" t="s">
        <v>15</v>
      </c>
      <c r="G2372" s="4">
        <v>41662</v>
      </c>
      <c r="H2372" s="3" t="s">
        <v>19</v>
      </c>
      <c r="I2372" s="2" t="s">
        <v>13</v>
      </c>
      <c r="J2372" s="2" t="s">
        <v>12</v>
      </c>
      <c r="K2372" s="2" t="s">
        <v>268</v>
      </c>
      <c r="L2372" s="19">
        <v>41674.473333333335</v>
      </c>
      <c r="M2372" s="2" t="s">
        <v>5154</v>
      </c>
      <c r="N2372" s="2"/>
      <c r="O2372" s="2"/>
      <c r="P2372" s="2"/>
    </row>
    <row r="2373" spans="1:16" ht="30">
      <c r="A2373" s="14">
        <v>2845</v>
      </c>
      <c r="B2373" s="2" t="s">
        <v>5346</v>
      </c>
      <c r="C2373" s="1" t="s">
        <v>2434</v>
      </c>
      <c r="D2373" s="3" t="s">
        <v>379</v>
      </c>
      <c r="E2373" s="4">
        <v>41662</v>
      </c>
      <c r="F2373" s="3" t="s">
        <v>15</v>
      </c>
      <c r="G2373" s="4">
        <v>41662</v>
      </c>
      <c r="H2373" s="3" t="s">
        <v>19</v>
      </c>
      <c r="I2373" s="2" t="s">
        <v>13</v>
      </c>
      <c r="J2373" s="2" t="s">
        <v>12</v>
      </c>
      <c r="K2373" s="2" t="s">
        <v>268</v>
      </c>
      <c r="L2373" s="19">
        <v>41674.472731481481</v>
      </c>
      <c r="M2373" s="2" t="s">
        <v>5154</v>
      </c>
      <c r="N2373" s="2"/>
      <c r="O2373" s="2"/>
      <c r="P2373" s="2"/>
    </row>
    <row r="2374" spans="1:16" ht="45">
      <c r="A2374" s="14">
        <v>2844</v>
      </c>
      <c r="B2374" s="2" t="s">
        <v>5144</v>
      </c>
      <c r="C2374" s="1" t="s">
        <v>5347</v>
      </c>
      <c r="D2374" s="3" t="s">
        <v>2701</v>
      </c>
      <c r="E2374" s="4">
        <v>41662</v>
      </c>
      <c r="F2374" s="3" t="s">
        <v>15</v>
      </c>
      <c r="G2374" s="4">
        <v>41662</v>
      </c>
      <c r="H2374" s="3" t="s">
        <v>40</v>
      </c>
      <c r="I2374" s="2" t="s">
        <v>13</v>
      </c>
      <c r="J2374" s="2" t="s">
        <v>12</v>
      </c>
      <c r="K2374" s="2" t="s">
        <v>268</v>
      </c>
      <c r="L2374" s="19">
        <v>41666.442824074074</v>
      </c>
      <c r="M2374" s="2" t="s">
        <v>5154</v>
      </c>
      <c r="N2374" s="2"/>
      <c r="O2374" s="2"/>
      <c r="P2374" s="2"/>
    </row>
    <row r="2375" spans="1:16" ht="60">
      <c r="A2375" s="14">
        <v>2843</v>
      </c>
      <c r="B2375" s="2" t="s">
        <v>5348</v>
      </c>
      <c r="C2375" s="1" t="s">
        <v>5350</v>
      </c>
      <c r="D2375" s="3" t="s">
        <v>5349</v>
      </c>
      <c r="E2375" s="4">
        <v>41662</v>
      </c>
      <c r="F2375" s="3" t="s">
        <v>15</v>
      </c>
      <c r="G2375" s="4">
        <v>41662</v>
      </c>
      <c r="H2375" s="3" t="s">
        <v>45</v>
      </c>
      <c r="I2375" s="2" t="s">
        <v>13</v>
      </c>
      <c r="J2375" s="2" t="s">
        <v>12</v>
      </c>
      <c r="K2375" s="2" t="s">
        <v>268</v>
      </c>
      <c r="L2375" s="19">
        <v>41674.472118055557</v>
      </c>
      <c r="M2375" s="2" t="s">
        <v>5151</v>
      </c>
      <c r="N2375" s="2"/>
      <c r="O2375" s="2"/>
      <c r="P2375" s="2"/>
    </row>
    <row r="2376" spans="1:16">
      <c r="A2376" s="14">
        <v>2842</v>
      </c>
      <c r="B2376" s="2" t="s">
        <v>5351</v>
      </c>
      <c r="C2376" s="1" t="s">
        <v>5352</v>
      </c>
      <c r="D2376" s="3" t="s">
        <v>656</v>
      </c>
      <c r="E2376" s="4">
        <v>41662</v>
      </c>
      <c r="F2376" s="3" t="s">
        <v>15</v>
      </c>
      <c r="G2376" s="4">
        <v>41662</v>
      </c>
      <c r="H2376" s="3" t="s">
        <v>42</v>
      </c>
      <c r="I2376" s="2" t="s">
        <v>13</v>
      </c>
      <c r="J2376" s="2" t="s">
        <v>12</v>
      </c>
      <c r="K2376" s="2" t="s">
        <v>268</v>
      </c>
      <c r="L2376" s="19">
        <v>41662.721828703703</v>
      </c>
      <c r="M2376" s="2" t="s">
        <v>5154</v>
      </c>
      <c r="N2376" s="2"/>
      <c r="O2376" s="2"/>
      <c r="P2376" s="2"/>
    </row>
    <row r="2377" spans="1:16" ht="60">
      <c r="A2377" s="14">
        <v>2841</v>
      </c>
      <c r="B2377" s="2" t="s">
        <v>5353</v>
      </c>
      <c r="C2377" s="1" t="s">
        <v>5354</v>
      </c>
      <c r="D2377" s="3" t="s">
        <v>87</v>
      </c>
      <c r="E2377" s="4">
        <v>41662</v>
      </c>
      <c r="F2377" s="3" t="s">
        <v>15</v>
      </c>
      <c r="G2377" s="4">
        <v>41670</v>
      </c>
      <c r="H2377" s="3" t="s">
        <v>56</v>
      </c>
      <c r="I2377" s="2" t="s">
        <v>13</v>
      </c>
      <c r="J2377" s="2" t="s">
        <v>12</v>
      </c>
      <c r="K2377" s="2" t="s">
        <v>268</v>
      </c>
      <c r="L2377" s="19">
        <v>41674.471250000002</v>
      </c>
      <c r="M2377" s="2" t="s">
        <v>5154</v>
      </c>
      <c r="N2377" s="2"/>
      <c r="O2377" s="2"/>
      <c r="P2377" s="2"/>
    </row>
    <row r="2378" spans="1:16" ht="30">
      <c r="A2378" s="14">
        <v>2840</v>
      </c>
      <c r="B2378" s="2" t="s">
        <v>5355</v>
      </c>
      <c r="C2378" s="1" t="s">
        <v>5356</v>
      </c>
      <c r="D2378" s="3" t="s">
        <v>24</v>
      </c>
      <c r="E2378" s="4">
        <v>41662</v>
      </c>
      <c r="F2378" s="3" t="s">
        <v>15</v>
      </c>
      <c r="G2378" s="4">
        <v>41662</v>
      </c>
      <c r="H2378" s="3" t="s">
        <v>29</v>
      </c>
      <c r="I2378" s="2" t="s">
        <v>13</v>
      </c>
      <c r="J2378" s="2" t="s">
        <v>12</v>
      </c>
      <c r="K2378" s="2" t="s">
        <v>268</v>
      </c>
      <c r="L2378" s="19">
        <v>41674.471631944441</v>
      </c>
      <c r="M2378" s="2" t="s">
        <v>5154</v>
      </c>
      <c r="N2378" s="2"/>
      <c r="O2378" s="2"/>
      <c r="P2378" s="2"/>
    </row>
    <row r="2379" spans="1:16">
      <c r="A2379" s="14">
        <v>2839</v>
      </c>
      <c r="B2379" s="2" t="s">
        <v>5357</v>
      </c>
      <c r="C2379" s="1" t="s">
        <v>5358</v>
      </c>
      <c r="D2379" s="3" t="s">
        <v>22</v>
      </c>
      <c r="E2379" s="4">
        <v>41662</v>
      </c>
      <c r="F2379" s="3" t="s">
        <v>15</v>
      </c>
      <c r="G2379" s="4">
        <v>41662</v>
      </c>
      <c r="H2379" s="3" t="s">
        <v>42</v>
      </c>
      <c r="I2379" s="2" t="s">
        <v>13</v>
      </c>
      <c r="J2379" s="2" t="s">
        <v>12</v>
      </c>
      <c r="K2379" s="2" t="s">
        <v>268</v>
      </c>
      <c r="L2379" s="19">
        <v>41662.71802083333</v>
      </c>
      <c r="M2379" s="2" t="s">
        <v>5151</v>
      </c>
      <c r="N2379" s="2"/>
      <c r="O2379" s="2"/>
      <c r="P2379" s="2"/>
    </row>
    <row r="2380" spans="1:16" ht="30">
      <c r="A2380" s="14">
        <v>2838</v>
      </c>
      <c r="B2380" s="2" t="s">
        <v>5355</v>
      </c>
      <c r="C2380" s="1" t="s">
        <v>5359</v>
      </c>
      <c r="D2380" s="3" t="s">
        <v>105</v>
      </c>
      <c r="E2380" s="4">
        <v>41662</v>
      </c>
      <c r="F2380" s="3" t="s">
        <v>15</v>
      </c>
      <c r="G2380" s="4">
        <v>41662</v>
      </c>
      <c r="H2380" s="3" t="s">
        <v>29</v>
      </c>
      <c r="I2380" s="2" t="s">
        <v>13</v>
      </c>
      <c r="J2380" s="2" t="s">
        <v>12</v>
      </c>
      <c r="K2380" s="2" t="s">
        <v>268</v>
      </c>
      <c r="L2380" s="19">
        <v>41674.47252314815</v>
      </c>
      <c r="M2380" s="2" t="s">
        <v>5154</v>
      </c>
      <c r="N2380" s="2"/>
      <c r="O2380" s="2"/>
      <c r="P2380" s="2"/>
    </row>
    <row r="2381" spans="1:16" ht="30">
      <c r="A2381" s="14">
        <v>2837</v>
      </c>
      <c r="B2381" s="2" t="s">
        <v>5360</v>
      </c>
      <c r="C2381" s="1" t="s">
        <v>5361</v>
      </c>
      <c r="D2381" s="3" t="s">
        <v>105</v>
      </c>
      <c r="E2381" s="4">
        <v>41662</v>
      </c>
      <c r="F2381" s="3" t="s">
        <v>15</v>
      </c>
      <c r="G2381" s="4">
        <v>41662</v>
      </c>
      <c r="H2381" s="3" t="s">
        <v>29</v>
      </c>
      <c r="I2381" s="2" t="s">
        <v>13</v>
      </c>
      <c r="J2381" s="2" t="s">
        <v>12</v>
      </c>
      <c r="K2381" s="2" t="s">
        <v>268</v>
      </c>
      <c r="L2381" s="19">
        <v>41674.472442129627</v>
      </c>
      <c r="M2381" s="2" t="s">
        <v>5154</v>
      </c>
      <c r="N2381" s="2"/>
      <c r="O2381" s="2"/>
      <c r="P2381" s="2"/>
    </row>
    <row r="2382" spans="1:16" ht="75">
      <c r="A2382" s="14">
        <v>2836</v>
      </c>
      <c r="B2382" s="2" t="s">
        <v>5362</v>
      </c>
      <c r="C2382" s="1" t="s">
        <v>5363</v>
      </c>
      <c r="D2382" s="3" t="s">
        <v>87</v>
      </c>
      <c r="E2382" s="4">
        <v>41662</v>
      </c>
      <c r="F2382" s="3" t="s">
        <v>15</v>
      </c>
      <c r="G2382" s="4">
        <v>41663</v>
      </c>
      <c r="H2382" s="3" t="s">
        <v>45</v>
      </c>
      <c r="I2382" s="2" t="s">
        <v>13</v>
      </c>
      <c r="J2382" s="2" t="s">
        <v>12</v>
      </c>
      <c r="K2382" s="2" t="s">
        <v>268</v>
      </c>
      <c r="L2382" s="19">
        <v>41674.47148148148</v>
      </c>
      <c r="M2382" s="2" t="s">
        <v>5154</v>
      </c>
      <c r="N2382" s="2"/>
      <c r="O2382" s="2"/>
      <c r="P2382" s="2"/>
    </row>
    <row r="2383" spans="1:16" ht="60">
      <c r="A2383" s="14">
        <v>2835</v>
      </c>
      <c r="B2383" s="2" t="s">
        <v>5364</v>
      </c>
      <c r="C2383" s="1" t="s">
        <v>5365</v>
      </c>
      <c r="D2383" s="3" t="s">
        <v>411</v>
      </c>
      <c r="E2383" s="4">
        <v>41661</v>
      </c>
      <c r="F2383" s="3" t="s">
        <v>15</v>
      </c>
      <c r="G2383" s="4">
        <v>41661</v>
      </c>
      <c r="H2383" s="3" t="s">
        <v>42</v>
      </c>
      <c r="I2383" s="2" t="s">
        <v>13</v>
      </c>
      <c r="J2383" s="2" t="s">
        <v>12</v>
      </c>
      <c r="K2383" s="2" t="s">
        <v>268</v>
      </c>
      <c r="L2383" s="19">
        <v>41662.66202546296</v>
      </c>
      <c r="M2383" s="2" t="s">
        <v>5154</v>
      </c>
      <c r="N2383" s="2"/>
      <c r="O2383" s="2"/>
      <c r="P2383" s="2"/>
    </row>
    <row r="2384" spans="1:16">
      <c r="A2384" s="14">
        <v>2834</v>
      </c>
      <c r="B2384" s="2" t="s">
        <v>5366</v>
      </c>
      <c r="C2384" s="1" t="s">
        <v>5367</v>
      </c>
      <c r="D2384" s="3" t="s">
        <v>586</v>
      </c>
      <c r="E2384" s="4">
        <v>41662</v>
      </c>
      <c r="F2384" s="3" t="s">
        <v>15</v>
      </c>
      <c r="G2384" s="4">
        <v>41662</v>
      </c>
      <c r="H2384" s="3" t="s">
        <v>213</v>
      </c>
      <c r="I2384" s="2" t="s">
        <v>13</v>
      </c>
      <c r="J2384" s="2" t="s">
        <v>12</v>
      </c>
      <c r="K2384" s="2" t="s">
        <v>268</v>
      </c>
      <c r="L2384" s="19">
        <v>41704.547349537039</v>
      </c>
      <c r="M2384" s="2" t="s">
        <v>5154</v>
      </c>
      <c r="N2384" s="2"/>
      <c r="O2384" s="2"/>
      <c r="P2384" s="2"/>
    </row>
    <row r="2385" spans="1:16" ht="30">
      <c r="A2385" s="14">
        <v>2833</v>
      </c>
      <c r="B2385" s="2" t="s">
        <v>5368</v>
      </c>
      <c r="C2385" s="1" t="s">
        <v>5369</v>
      </c>
      <c r="D2385" s="3" t="s">
        <v>92</v>
      </c>
      <c r="E2385" s="4">
        <v>41662</v>
      </c>
      <c r="F2385" s="3" t="s">
        <v>15</v>
      </c>
      <c r="G2385" s="4">
        <v>41662</v>
      </c>
      <c r="H2385" s="3" t="s">
        <v>16</v>
      </c>
      <c r="I2385" s="2" t="s">
        <v>13</v>
      </c>
      <c r="J2385" s="2" t="s">
        <v>12</v>
      </c>
      <c r="K2385" s="2" t="s">
        <v>268</v>
      </c>
      <c r="L2385" s="19">
        <v>41662.657395833332</v>
      </c>
      <c r="M2385" s="2" t="s">
        <v>5154</v>
      </c>
      <c r="N2385" s="2"/>
      <c r="O2385" s="2"/>
      <c r="P2385" s="2"/>
    </row>
    <row r="2386" spans="1:16" ht="30">
      <c r="A2386" s="14">
        <v>2832</v>
      </c>
      <c r="B2386" s="2" t="s">
        <v>5370</v>
      </c>
      <c r="C2386" s="1" t="s">
        <v>5371</v>
      </c>
      <c r="D2386" s="3" t="s">
        <v>24</v>
      </c>
      <c r="E2386" s="4">
        <v>41662</v>
      </c>
      <c r="F2386" s="3" t="s">
        <v>15</v>
      </c>
      <c r="G2386" s="4">
        <v>41662</v>
      </c>
      <c r="H2386" s="3" t="s">
        <v>29</v>
      </c>
      <c r="I2386" s="2" t="s">
        <v>13</v>
      </c>
      <c r="J2386" s="2" t="s">
        <v>12</v>
      </c>
      <c r="K2386" s="2" t="s">
        <v>268</v>
      </c>
      <c r="L2386" s="19">
        <v>41674.472349537034</v>
      </c>
      <c r="M2386" s="2" t="s">
        <v>5154</v>
      </c>
      <c r="N2386" s="2"/>
      <c r="O2386" s="2"/>
      <c r="P2386" s="2"/>
    </row>
    <row r="2387" spans="1:16" ht="30">
      <c r="A2387" s="14">
        <v>2831</v>
      </c>
      <c r="B2387" s="2" t="s">
        <v>5372</v>
      </c>
      <c r="C2387" s="1" t="s">
        <v>5374</v>
      </c>
      <c r="D2387" s="3" t="s">
        <v>5373</v>
      </c>
      <c r="E2387" s="4">
        <v>41662</v>
      </c>
      <c r="F2387" s="3" t="s">
        <v>15</v>
      </c>
      <c r="G2387" s="4">
        <v>41662</v>
      </c>
      <c r="H2387" s="3" t="s">
        <v>40</v>
      </c>
      <c r="I2387" s="2" t="s">
        <v>13</v>
      </c>
      <c r="J2387" s="2" t="s">
        <v>12</v>
      </c>
      <c r="K2387" s="2" t="s">
        <v>268</v>
      </c>
      <c r="L2387" s="19">
        <v>41662.439305555556</v>
      </c>
      <c r="M2387" s="2" t="s">
        <v>5154</v>
      </c>
      <c r="N2387" s="2"/>
      <c r="O2387" s="2"/>
      <c r="P2387" s="2"/>
    </row>
    <row r="2388" spans="1:16" ht="45">
      <c r="A2388" s="14">
        <v>2830</v>
      </c>
      <c r="B2388" s="2" t="s">
        <v>3656</v>
      </c>
      <c r="C2388" s="1" t="s">
        <v>5375</v>
      </c>
      <c r="D2388" s="3" t="s">
        <v>549</v>
      </c>
      <c r="E2388" s="4">
        <v>41661</v>
      </c>
      <c r="F2388" s="3" t="s">
        <v>15</v>
      </c>
      <c r="G2388" s="4">
        <v>41661</v>
      </c>
      <c r="H2388" s="3" t="s">
        <v>19</v>
      </c>
      <c r="I2388" s="2" t="s">
        <v>13</v>
      </c>
      <c r="J2388" s="2" t="s">
        <v>12</v>
      </c>
      <c r="K2388" s="2" t="s">
        <v>268</v>
      </c>
      <c r="L2388" s="19">
        <v>41674.472256944442</v>
      </c>
      <c r="M2388" s="2" t="s">
        <v>5154</v>
      </c>
      <c r="N2388" s="2"/>
      <c r="O2388" s="2"/>
      <c r="P2388" s="2"/>
    </row>
    <row r="2389" spans="1:16" ht="60">
      <c r="A2389" s="14">
        <v>2829</v>
      </c>
      <c r="B2389" s="2" t="s">
        <v>5376</v>
      </c>
      <c r="C2389" s="1" t="s">
        <v>5377</v>
      </c>
      <c r="D2389" s="3" t="s">
        <v>947</v>
      </c>
      <c r="E2389" s="4">
        <v>41661</v>
      </c>
      <c r="F2389" s="3" t="s">
        <v>15</v>
      </c>
      <c r="G2389" s="4">
        <v>41661</v>
      </c>
      <c r="H2389" s="3" t="s">
        <v>29</v>
      </c>
      <c r="I2389" s="2" t="s">
        <v>13</v>
      </c>
      <c r="J2389" s="2" t="s">
        <v>12</v>
      </c>
      <c r="K2389" s="2" t="s">
        <v>268</v>
      </c>
      <c r="L2389" s="19">
        <v>41681.443541666667</v>
      </c>
      <c r="M2389" s="2" t="s">
        <v>5154</v>
      </c>
      <c r="N2389" s="2"/>
      <c r="O2389" s="2"/>
      <c r="P2389" s="2"/>
    </row>
    <row r="2390" spans="1:16" ht="45">
      <c r="A2390" s="14">
        <v>2828</v>
      </c>
      <c r="B2390" s="2" t="s">
        <v>5378</v>
      </c>
      <c r="C2390" s="1" t="s">
        <v>5379</v>
      </c>
      <c r="D2390" s="3" t="s">
        <v>149</v>
      </c>
      <c r="E2390" s="4">
        <v>41661</v>
      </c>
      <c r="F2390" s="3" t="s">
        <v>102</v>
      </c>
      <c r="G2390" s="4">
        <v>41661</v>
      </c>
      <c r="H2390" s="3" t="s">
        <v>54</v>
      </c>
      <c r="I2390" s="2" t="s">
        <v>13</v>
      </c>
      <c r="J2390" s="2" t="s">
        <v>12</v>
      </c>
      <c r="K2390" s="2" t="s">
        <v>268</v>
      </c>
      <c r="L2390" s="19">
        <v>41667.692719907405</v>
      </c>
      <c r="M2390" s="2" t="s">
        <v>5154</v>
      </c>
      <c r="N2390" s="2"/>
      <c r="O2390" s="2"/>
      <c r="P2390" s="2"/>
    </row>
    <row r="2391" spans="1:16" ht="60">
      <c r="A2391" s="14">
        <v>2827</v>
      </c>
      <c r="B2391" s="2" t="s">
        <v>5380</v>
      </c>
      <c r="C2391" s="1" t="s">
        <v>5381</v>
      </c>
      <c r="D2391" s="3" t="s">
        <v>2259</v>
      </c>
      <c r="E2391" s="4">
        <v>41660</v>
      </c>
      <c r="F2391" s="3" t="s">
        <v>15</v>
      </c>
      <c r="G2391" s="4">
        <v>41660</v>
      </c>
      <c r="H2391" s="3" t="s">
        <v>19</v>
      </c>
      <c r="I2391" s="2" t="s">
        <v>13</v>
      </c>
      <c r="J2391" s="2" t="s">
        <v>12</v>
      </c>
      <c r="K2391" s="2" t="s">
        <v>268</v>
      </c>
      <c r="L2391" s="19">
        <v>41661.639456018522</v>
      </c>
      <c r="M2391" s="2" t="s">
        <v>5154</v>
      </c>
      <c r="N2391" s="2"/>
      <c r="O2391" s="2"/>
      <c r="P2391" s="2"/>
    </row>
    <row r="2392" spans="1:16" ht="30">
      <c r="A2392" s="14">
        <v>2826</v>
      </c>
      <c r="B2392" s="2" t="s">
        <v>5382</v>
      </c>
      <c r="C2392" s="1" t="s">
        <v>5383</v>
      </c>
      <c r="D2392" s="3" t="s">
        <v>2000</v>
      </c>
      <c r="E2392" s="4">
        <v>41660</v>
      </c>
      <c r="F2392" s="3" t="s">
        <v>15</v>
      </c>
      <c r="G2392" s="4">
        <v>41660</v>
      </c>
      <c r="H2392" s="3" t="s">
        <v>42</v>
      </c>
      <c r="I2392" s="2" t="s">
        <v>13</v>
      </c>
      <c r="J2392" s="2" t="s">
        <v>12</v>
      </c>
      <c r="K2392" s="2" t="s">
        <v>268</v>
      </c>
      <c r="L2392" s="19">
        <v>41661.634745370371</v>
      </c>
      <c r="M2392" s="2" t="s">
        <v>5154</v>
      </c>
      <c r="N2392" s="2"/>
      <c r="O2392" s="2"/>
      <c r="P2392" s="2"/>
    </row>
    <row r="2393" spans="1:16" ht="75">
      <c r="A2393" s="14">
        <v>2825</v>
      </c>
      <c r="B2393" s="2" t="s">
        <v>5384</v>
      </c>
      <c r="C2393" s="1" t="s">
        <v>5385</v>
      </c>
      <c r="D2393" s="3" t="s">
        <v>22</v>
      </c>
      <c r="E2393" s="4">
        <v>41661</v>
      </c>
      <c r="F2393" s="3" t="s">
        <v>15</v>
      </c>
      <c r="G2393" s="4">
        <v>41661</v>
      </c>
      <c r="H2393" s="3" t="s">
        <v>29</v>
      </c>
      <c r="I2393" s="2" t="s">
        <v>13</v>
      </c>
      <c r="J2393" s="2" t="s">
        <v>12</v>
      </c>
      <c r="K2393" s="2" t="s">
        <v>268</v>
      </c>
      <c r="L2393" s="19">
        <v>41674.468356481484</v>
      </c>
      <c r="M2393" s="2" t="s">
        <v>5154</v>
      </c>
      <c r="N2393" s="2"/>
      <c r="O2393" s="2"/>
      <c r="P2393" s="2"/>
    </row>
    <row r="2394" spans="1:16" ht="90">
      <c r="A2394" s="14">
        <v>2824</v>
      </c>
      <c r="B2394" s="2" t="s">
        <v>5386</v>
      </c>
      <c r="C2394" s="1" t="s">
        <v>5387</v>
      </c>
      <c r="D2394" s="3" t="s">
        <v>2701</v>
      </c>
      <c r="E2394" s="4">
        <v>41660</v>
      </c>
      <c r="F2394" s="3" t="s">
        <v>15</v>
      </c>
      <c r="G2394" s="4">
        <v>41660</v>
      </c>
      <c r="H2394" s="3" t="s">
        <v>55</v>
      </c>
      <c r="I2394" s="2" t="s">
        <v>13</v>
      </c>
      <c r="J2394" s="2" t="s">
        <v>12</v>
      </c>
      <c r="K2394" s="2" t="s">
        <v>268</v>
      </c>
      <c r="L2394" s="19">
        <v>41661.618703703702</v>
      </c>
      <c r="M2394" s="2" t="s">
        <v>5154</v>
      </c>
      <c r="N2394" s="2"/>
      <c r="O2394" s="2"/>
      <c r="P2394" s="2"/>
    </row>
    <row r="2395" spans="1:16">
      <c r="A2395" s="14">
        <v>2823</v>
      </c>
      <c r="B2395" s="2" t="s">
        <v>5388</v>
      </c>
      <c r="C2395" s="1" t="s">
        <v>5389</v>
      </c>
      <c r="D2395" s="3" t="s">
        <v>2777</v>
      </c>
      <c r="E2395" s="4">
        <v>41660</v>
      </c>
      <c r="F2395" s="3" t="s">
        <v>15</v>
      </c>
      <c r="G2395" s="4">
        <v>41660</v>
      </c>
      <c r="H2395" s="3" t="s">
        <v>54</v>
      </c>
      <c r="I2395" s="2" t="s">
        <v>13</v>
      </c>
      <c r="J2395" s="2" t="s">
        <v>12</v>
      </c>
      <c r="K2395" s="2" t="s">
        <v>268</v>
      </c>
      <c r="L2395" s="19">
        <v>41661.53837962963</v>
      </c>
      <c r="M2395" s="2" t="s">
        <v>5151</v>
      </c>
      <c r="N2395" s="2"/>
      <c r="O2395" s="2"/>
      <c r="P2395" s="2"/>
    </row>
    <row r="2396" spans="1:16" ht="45">
      <c r="A2396" s="14">
        <v>2822</v>
      </c>
      <c r="B2396" s="2" t="s">
        <v>5390</v>
      </c>
      <c r="C2396" s="1" t="s">
        <v>5391</v>
      </c>
      <c r="D2396" s="3" t="s">
        <v>5175</v>
      </c>
      <c r="E2396" s="4">
        <v>41660</v>
      </c>
      <c r="F2396" s="3" t="s">
        <v>15</v>
      </c>
      <c r="G2396" s="4">
        <v>41660</v>
      </c>
      <c r="H2396" s="3" t="s">
        <v>42</v>
      </c>
      <c r="I2396" s="2" t="s">
        <v>13</v>
      </c>
      <c r="J2396" s="2" t="s">
        <v>12</v>
      </c>
      <c r="K2396" s="2" t="s">
        <v>268</v>
      </c>
      <c r="L2396" s="19">
        <v>41661.537592592591</v>
      </c>
      <c r="M2396" s="2" t="s">
        <v>5154</v>
      </c>
      <c r="N2396" s="2"/>
      <c r="O2396" s="2"/>
      <c r="P2396" s="2"/>
    </row>
    <row r="2397" spans="1:16" ht="45">
      <c r="A2397" s="14">
        <v>2821</v>
      </c>
      <c r="B2397" s="2" t="s">
        <v>5392</v>
      </c>
      <c r="C2397" s="1" t="s">
        <v>5393</v>
      </c>
      <c r="D2397" s="3" t="s">
        <v>2701</v>
      </c>
      <c r="E2397" s="4">
        <v>41660</v>
      </c>
      <c r="F2397" s="3" t="s">
        <v>15</v>
      </c>
      <c r="G2397" s="4">
        <v>41660</v>
      </c>
      <c r="H2397" s="3" t="s">
        <v>40</v>
      </c>
      <c r="I2397" s="2" t="s">
        <v>13</v>
      </c>
      <c r="J2397" s="2" t="s">
        <v>12</v>
      </c>
      <c r="K2397" s="2" t="s">
        <v>268</v>
      </c>
      <c r="L2397" s="19">
        <v>41661.531875000001</v>
      </c>
      <c r="M2397" s="2" t="s">
        <v>5154</v>
      </c>
      <c r="N2397" s="2"/>
      <c r="O2397" s="2"/>
      <c r="P2397" s="2"/>
    </row>
    <row r="2398" spans="1:16" ht="45">
      <c r="A2398" s="14">
        <v>2820</v>
      </c>
      <c r="B2398" s="2" t="s">
        <v>5394</v>
      </c>
      <c r="C2398" s="1" t="s">
        <v>5395</v>
      </c>
      <c r="D2398" s="3" t="s">
        <v>4752</v>
      </c>
      <c r="E2398" s="4">
        <v>41660</v>
      </c>
      <c r="F2398" s="3" t="s">
        <v>15</v>
      </c>
      <c r="G2398" s="4">
        <v>41660</v>
      </c>
      <c r="H2398" s="3" t="s">
        <v>42</v>
      </c>
      <c r="I2398" s="2" t="s">
        <v>13</v>
      </c>
      <c r="J2398" s="2" t="s">
        <v>12</v>
      </c>
      <c r="K2398" s="2" t="s">
        <v>268</v>
      </c>
      <c r="L2398" s="19">
        <v>41661.530509259261</v>
      </c>
      <c r="M2398" s="2" t="s">
        <v>5154</v>
      </c>
      <c r="N2398" s="2"/>
      <c r="O2398" s="2"/>
      <c r="P2398" s="2"/>
    </row>
    <row r="2399" spans="1:16" ht="45">
      <c r="A2399" s="14">
        <v>2819</v>
      </c>
      <c r="B2399" s="2" t="s">
        <v>5396</v>
      </c>
      <c r="C2399" s="1" t="s">
        <v>5397</v>
      </c>
      <c r="D2399" s="3" t="s">
        <v>5096</v>
      </c>
      <c r="E2399" s="4">
        <v>41661</v>
      </c>
      <c r="F2399" s="3" t="s">
        <v>15</v>
      </c>
      <c r="G2399" s="4">
        <v>41661</v>
      </c>
      <c r="H2399" s="3" t="s">
        <v>42</v>
      </c>
      <c r="I2399" s="2" t="s">
        <v>13</v>
      </c>
      <c r="J2399" s="2" t="s">
        <v>12</v>
      </c>
      <c r="K2399" s="2" t="s">
        <v>268</v>
      </c>
      <c r="L2399" s="19">
        <v>41661.529340277775</v>
      </c>
      <c r="M2399" s="2" t="s">
        <v>5151</v>
      </c>
      <c r="N2399" s="2"/>
      <c r="O2399" s="2"/>
      <c r="P2399" s="2"/>
    </row>
    <row r="2400" spans="1:16">
      <c r="A2400" s="14">
        <v>2818</v>
      </c>
      <c r="B2400" s="2" t="s">
        <v>5398</v>
      </c>
      <c r="C2400" s="1" t="s">
        <v>5399</v>
      </c>
      <c r="D2400" s="3" t="s">
        <v>22</v>
      </c>
      <c r="E2400" s="4">
        <v>41660</v>
      </c>
      <c r="F2400" s="3" t="s">
        <v>15</v>
      </c>
      <c r="G2400" s="4">
        <v>41660</v>
      </c>
      <c r="H2400" s="3" t="s">
        <v>42</v>
      </c>
      <c r="I2400" s="2" t="s">
        <v>13</v>
      </c>
      <c r="J2400" s="2" t="s">
        <v>12</v>
      </c>
      <c r="K2400" s="2" t="s">
        <v>268</v>
      </c>
      <c r="L2400" s="19">
        <v>41661.516863425924</v>
      </c>
      <c r="M2400" s="2" t="s">
        <v>5154</v>
      </c>
      <c r="N2400" s="2"/>
      <c r="O2400" s="2"/>
      <c r="P2400" s="2"/>
    </row>
    <row r="2401" spans="1:16" ht="45">
      <c r="A2401" s="14">
        <v>2817</v>
      </c>
      <c r="B2401" s="2" t="s">
        <v>5400</v>
      </c>
      <c r="C2401" s="1" t="s">
        <v>5401</v>
      </c>
      <c r="D2401" s="3" t="s">
        <v>638</v>
      </c>
      <c r="E2401" s="4">
        <v>41660</v>
      </c>
      <c r="F2401" s="3" t="s">
        <v>15</v>
      </c>
      <c r="G2401" s="4">
        <v>41661</v>
      </c>
      <c r="H2401" s="3" t="s">
        <v>45</v>
      </c>
      <c r="I2401" s="2" t="s">
        <v>13</v>
      </c>
      <c r="J2401" s="2" t="s">
        <v>12</v>
      </c>
      <c r="K2401" s="2" t="s">
        <v>268</v>
      </c>
      <c r="L2401" s="19">
        <v>41667.693067129629</v>
      </c>
      <c r="M2401" s="2" t="s">
        <v>5154</v>
      </c>
      <c r="N2401" s="2"/>
      <c r="O2401" s="2"/>
      <c r="P2401" s="2"/>
    </row>
    <row r="2402" spans="1:16" ht="75">
      <c r="A2402" s="14">
        <v>2816</v>
      </c>
      <c r="B2402" s="2" t="s">
        <v>5402</v>
      </c>
      <c r="C2402" s="1" t="s">
        <v>5403</v>
      </c>
      <c r="D2402" s="3" t="s">
        <v>2031</v>
      </c>
      <c r="E2402" s="4">
        <v>41660</v>
      </c>
      <c r="F2402" s="3" t="s">
        <v>15</v>
      </c>
      <c r="G2402" s="4">
        <v>41661</v>
      </c>
      <c r="H2402" s="3" t="s">
        <v>45</v>
      </c>
      <c r="I2402" s="2" t="s">
        <v>13</v>
      </c>
      <c r="J2402" s="2" t="s">
        <v>12</v>
      </c>
      <c r="K2402" s="2" t="s">
        <v>268</v>
      </c>
      <c r="L2402" s="19">
        <v>41667.693449074075</v>
      </c>
      <c r="M2402" s="2" t="s">
        <v>5154</v>
      </c>
      <c r="N2402" s="2"/>
      <c r="O2402" s="2"/>
      <c r="P2402" s="2"/>
    </row>
    <row r="2403" spans="1:16" ht="45">
      <c r="A2403" s="14">
        <v>2815</v>
      </c>
      <c r="B2403" s="2" t="s">
        <v>5404</v>
      </c>
      <c r="C2403" s="1" t="s">
        <v>5405</v>
      </c>
      <c r="D2403" s="3" t="s">
        <v>84</v>
      </c>
      <c r="E2403" s="4">
        <v>41661</v>
      </c>
      <c r="F2403" s="3" t="s">
        <v>15</v>
      </c>
      <c r="G2403" s="4">
        <v>41661</v>
      </c>
      <c r="H2403" s="3" t="s">
        <v>40</v>
      </c>
      <c r="I2403" s="2" t="s">
        <v>13</v>
      </c>
      <c r="J2403" s="2" t="s">
        <v>12</v>
      </c>
      <c r="K2403" s="2" t="s">
        <v>268</v>
      </c>
      <c r="L2403" s="19">
        <v>41661.486863425926</v>
      </c>
      <c r="M2403" s="2" t="s">
        <v>5154</v>
      </c>
      <c r="N2403" s="2"/>
      <c r="O2403" s="2"/>
      <c r="P2403" s="2"/>
    </row>
    <row r="2404" spans="1:16" ht="30">
      <c r="A2404" s="14">
        <v>2814</v>
      </c>
      <c r="B2404" s="2" t="s">
        <v>5406</v>
      </c>
      <c r="C2404" s="1" t="s">
        <v>5407</v>
      </c>
      <c r="D2404" s="3" t="s">
        <v>586</v>
      </c>
      <c r="E2404" s="4">
        <v>41661</v>
      </c>
      <c r="F2404" s="3" t="s">
        <v>15</v>
      </c>
      <c r="G2404" s="4">
        <v>41661</v>
      </c>
      <c r="H2404" s="3" t="s">
        <v>40</v>
      </c>
      <c r="I2404" s="2" t="s">
        <v>13</v>
      </c>
      <c r="J2404" s="2" t="s">
        <v>12</v>
      </c>
      <c r="K2404" s="2" t="s">
        <v>268</v>
      </c>
      <c r="L2404" s="19">
        <v>41667.697685185187</v>
      </c>
      <c r="M2404" s="2" t="s">
        <v>5154</v>
      </c>
      <c r="N2404" s="2"/>
      <c r="O2404" s="2"/>
      <c r="P2404" s="2"/>
    </row>
    <row r="2405" spans="1:16">
      <c r="A2405" s="14">
        <v>2813</v>
      </c>
      <c r="B2405" s="2" t="s">
        <v>5408</v>
      </c>
      <c r="C2405" s="1" t="s">
        <v>5409</v>
      </c>
      <c r="D2405" s="3" t="s">
        <v>1282</v>
      </c>
      <c r="E2405" s="4">
        <v>41661</v>
      </c>
      <c r="F2405" s="3" t="s">
        <v>15</v>
      </c>
      <c r="G2405" s="4">
        <v>41661</v>
      </c>
      <c r="H2405" s="3" t="s">
        <v>42</v>
      </c>
      <c r="I2405" s="2" t="s">
        <v>13</v>
      </c>
      <c r="J2405" s="2" t="s">
        <v>12</v>
      </c>
      <c r="K2405" s="2" t="s">
        <v>268</v>
      </c>
      <c r="L2405" s="19">
        <v>41661.484097222223</v>
      </c>
      <c r="M2405" s="2" t="s">
        <v>5154</v>
      </c>
      <c r="N2405" s="2"/>
      <c r="O2405" s="2"/>
      <c r="P2405" s="2"/>
    </row>
    <row r="2406" spans="1:16" ht="60">
      <c r="A2406" s="14">
        <v>2812</v>
      </c>
      <c r="B2406" s="2" t="s">
        <v>5410</v>
      </c>
      <c r="C2406" s="1" t="s">
        <v>5412</v>
      </c>
      <c r="D2406" s="3" t="s">
        <v>5411</v>
      </c>
      <c r="E2406" s="4">
        <v>41661</v>
      </c>
      <c r="F2406" s="3" t="s">
        <v>15</v>
      </c>
      <c r="G2406" s="4">
        <v>41661</v>
      </c>
      <c r="H2406" s="3" t="s">
        <v>51</v>
      </c>
      <c r="I2406" s="2" t="s">
        <v>13</v>
      </c>
      <c r="J2406" s="2" t="s">
        <v>12</v>
      </c>
      <c r="K2406" s="2" t="s">
        <v>268</v>
      </c>
      <c r="L2406" s="19">
        <v>41674.468206018515</v>
      </c>
      <c r="M2406" s="2" t="s">
        <v>5154</v>
      </c>
      <c r="N2406" s="2"/>
      <c r="O2406" s="2"/>
      <c r="P2406" s="2"/>
    </row>
    <row r="2407" spans="1:16" ht="45">
      <c r="A2407" s="14">
        <v>2811</v>
      </c>
      <c r="B2407" s="2" t="s">
        <v>5413</v>
      </c>
      <c r="C2407" s="1" t="s">
        <v>5415</v>
      </c>
      <c r="D2407" s="3" t="s">
        <v>5414</v>
      </c>
      <c r="E2407" s="4">
        <v>41661</v>
      </c>
      <c r="F2407" s="3" t="s">
        <v>15</v>
      </c>
      <c r="G2407" s="4">
        <v>41661</v>
      </c>
      <c r="H2407" s="3" t="s">
        <v>40</v>
      </c>
      <c r="I2407" s="2" t="s">
        <v>13</v>
      </c>
      <c r="J2407" s="2" t="s">
        <v>12</v>
      </c>
      <c r="K2407" s="2" t="s">
        <v>268</v>
      </c>
      <c r="L2407" s="19">
        <v>41661.420659722222</v>
      </c>
      <c r="M2407" s="2" t="s">
        <v>5154</v>
      </c>
      <c r="N2407" s="2"/>
      <c r="O2407" s="2"/>
      <c r="P2407" s="2"/>
    </row>
    <row r="2408" spans="1:16">
      <c r="A2408" s="14">
        <v>2810</v>
      </c>
      <c r="B2408" s="2" t="s">
        <v>5416</v>
      </c>
      <c r="C2408" s="1" t="s">
        <v>5416</v>
      </c>
      <c r="D2408" s="3" t="s">
        <v>215</v>
      </c>
      <c r="E2408" s="4">
        <v>41656</v>
      </c>
      <c r="F2408" s="3" t="s">
        <v>15</v>
      </c>
      <c r="G2408" s="4">
        <v>41656</v>
      </c>
      <c r="H2408" s="3" t="s">
        <v>54</v>
      </c>
      <c r="I2408" s="2" t="s">
        <v>13</v>
      </c>
      <c r="J2408" s="2" t="s">
        <v>12</v>
      </c>
      <c r="K2408" s="2" t="s">
        <v>268</v>
      </c>
      <c r="L2408" s="19">
        <v>41656.543668981481</v>
      </c>
      <c r="M2408" s="2" t="s">
        <v>5154</v>
      </c>
      <c r="N2408" s="2"/>
      <c r="O2408" s="2"/>
      <c r="P2408" s="2"/>
    </row>
    <row r="2409" spans="1:16">
      <c r="A2409" s="14">
        <v>2809</v>
      </c>
      <c r="B2409" s="2" t="s">
        <v>5417</v>
      </c>
      <c r="C2409" s="1" t="s">
        <v>5418</v>
      </c>
      <c r="D2409" s="3" t="s">
        <v>8957</v>
      </c>
      <c r="E2409" s="4">
        <v>41656</v>
      </c>
      <c r="F2409" s="3" t="s">
        <v>15</v>
      </c>
      <c r="G2409" s="4">
        <v>41656</v>
      </c>
      <c r="H2409" s="3" t="s">
        <v>54</v>
      </c>
      <c r="I2409" s="2" t="s">
        <v>13</v>
      </c>
      <c r="J2409" s="2" t="s">
        <v>12</v>
      </c>
      <c r="K2409" s="2" t="s">
        <v>268</v>
      </c>
      <c r="L2409" s="19">
        <v>41656.527233796296</v>
      </c>
      <c r="M2409" s="2" t="s">
        <v>5154</v>
      </c>
      <c r="N2409" s="2"/>
      <c r="O2409" s="2"/>
      <c r="P2409" s="2"/>
    </row>
    <row r="2410" spans="1:16" ht="45">
      <c r="A2410" s="14">
        <v>2808</v>
      </c>
      <c r="B2410" s="2" t="s">
        <v>5419</v>
      </c>
      <c r="C2410" s="1" t="s">
        <v>5420</v>
      </c>
      <c r="D2410" s="3" t="s">
        <v>2701</v>
      </c>
      <c r="E2410" s="4">
        <v>41656</v>
      </c>
      <c r="F2410" s="3" t="s">
        <v>15</v>
      </c>
      <c r="G2410" s="4">
        <v>41656</v>
      </c>
      <c r="H2410" s="3" t="s">
        <v>40</v>
      </c>
      <c r="I2410" s="2" t="s">
        <v>13</v>
      </c>
      <c r="J2410" s="2" t="s">
        <v>12</v>
      </c>
      <c r="K2410" s="2" t="s">
        <v>268</v>
      </c>
      <c r="L2410" s="19">
        <v>41656.448923611111</v>
      </c>
      <c r="M2410" s="2" t="s">
        <v>5151</v>
      </c>
      <c r="N2410" s="2"/>
      <c r="O2410" s="2"/>
      <c r="P2410" s="2"/>
    </row>
    <row r="2411" spans="1:16" ht="45">
      <c r="A2411" s="14">
        <v>2807</v>
      </c>
      <c r="B2411" s="2" t="s">
        <v>5421</v>
      </c>
      <c r="C2411" s="1" t="s">
        <v>5422</v>
      </c>
      <c r="D2411" s="3" t="s">
        <v>731</v>
      </c>
      <c r="E2411" s="4">
        <v>41655</v>
      </c>
      <c r="F2411" s="3" t="s">
        <v>15</v>
      </c>
      <c r="G2411" s="4">
        <v>41657</v>
      </c>
      <c r="H2411" s="3" t="s">
        <v>56</v>
      </c>
      <c r="I2411" s="2" t="s">
        <v>13</v>
      </c>
      <c r="J2411" s="2" t="s">
        <v>12</v>
      </c>
      <c r="K2411" s="2" t="s">
        <v>268</v>
      </c>
      <c r="L2411" s="19">
        <v>41667.697488425925</v>
      </c>
      <c r="M2411" s="2" t="s">
        <v>5154</v>
      </c>
      <c r="N2411" s="2"/>
      <c r="O2411" s="2"/>
      <c r="P2411" s="2"/>
    </row>
    <row r="2412" spans="1:16" ht="60">
      <c r="A2412" s="14">
        <v>2806</v>
      </c>
      <c r="B2412" s="2" t="s">
        <v>5421</v>
      </c>
      <c r="C2412" s="1" t="s">
        <v>5423</v>
      </c>
      <c r="D2412" s="3" t="s">
        <v>731</v>
      </c>
      <c r="E2412" s="4">
        <v>41655</v>
      </c>
      <c r="F2412" s="3" t="s">
        <v>15</v>
      </c>
      <c r="G2412" s="4">
        <v>41657</v>
      </c>
      <c r="H2412" s="3" t="s">
        <v>56</v>
      </c>
      <c r="I2412" s="2" t="s">
        <v>13</v>
      </c>
      <c r="J2412" s="2" t="s">
        <v>12</v>
      </c>
      <c r="K2412" s="2" t="s">
        <v>268</v>
      </c>
      <c r="L2412" s="19">
        <v>41667.697210648148</v>
      </c>
      <c r="M2412" s="2" t="s">
        <v>5154</v>
      </c>
      <c r="N2412" s="2"/>
      <c r="O2412" s="2"/>
      <c r="P2412" s="2"/>
    </row>
    <row r="2413" spans="1:16" ht="30">
      <c r="A2413" s="14">
        <v>2805</v>
      </c>
      <c r="B2413" s="2" t="s">
        <v>5424</v>
      </c>
      <c r="C2413" s="1" t="s">
        <v>5425</v>
      </c>
      <c r="D2413" s="3" t="s">
        <v>32</v>
      </c>
      <c r="E2413" s="4">
        <v>41655</v>
      </c>
      <c r="F2413" s="3" t="s">
        <v>15</v>
      </c>
      <c r="G2413" s="4">
        <v>41677</v>
      </c>
      <c r="H2413" s="3" t="s">
        <v>69</v>
      </c>
      <c r="I2413" s="2" t="s">
        <v>13</v>
      </c>
      <c r="J2413" s="2" t="s">
        <v>12</v>
      </c>
      <c r="K2413" s="2" t="s">
        <v>268</v>
      </c>
      <c r="L2413" s="19">
        <v>41681.443414351852</v>
      </c>
      <c r="M2413" s="2" t="s">
        <v>5154</v>
      </c>
      <c r="N2413" s="2"/>
      <c r="O2413" s="2"/>
      <c r="P2413" s="2"/>
    </row>
    <row r="2414" spans="1:16" ht="60">
      <c r="A2414" s="14">
        <v>2804</v>
      </c>
      <c r="B2414" s="2" t="s">
        <v>5426</v>
      </c>
      <c r="C2414" s="1" t="s">
        <v>5427</v>
      </c>
      <c r="D2414" s="3" t="s">
        <v>2568</v>
      </c>
      <c r="E2414" s="4">
        <v>41656</v>
      </c>
      <c r="F2414" s="3" t="s">
        <v>15</v>
      </c>
      <c r="G2414" s="4">
        <v>41656</v>
      </c>
      <c r="H2414" s="3" t="s">
        <v>16</v>
      </c>
      <c r="I2414" s="2" t="s">
        <v>13</v>
      </c>
      <c r="J2414" s="2" t="s">
        <v>12</v>
      </c>
      <c r="K2414" s="2" t="s">
        <v>268</v>
      </c>
      <c r="L2414" s="19">
        <v>41656.41679398148</v>
      </c>
      <c r="M2414" s="2" t="s">
        <v>5154</v>
      </c>
      <c r="N2414" s="2"/>
      <c r="O2414" s="2"/>
      <c r="P2414" s="2"/>
    </row>
    <row r="2415" spans="1:16">
      <c r="A2415" s="14">
        <v>2803</v>
      </c>
      <c r="B2415" s="2" t="s">
        <v>3811</v>
      </c>
      <c r="C2415" s="1" t="s">
        <v>5428</v>
      </c>
      <c r="D2415" s="3" t="s">
        <v>32</v>
      </c>
      <c r="E2415" s="4">
        <v>41656</v>
      </c>
      <c r="F2415" s="3" t="s">
        <v>15</v>
      </c>
      <c r="G2415" s="4">
        <v>41656</v>
      </c>
      <c r="H2415" s="3" t="s">
        <v>16</v>
      </c>
      <c r="I2415" s="2" t="s">
        <v>13</v>
      </c>
      <c r="J2415" s="2" t="s">
        <v>12</v>
      </c>
      <c r="K2415" s="2" t="s">
        <v>268</v>
      </c>
      <c r="L2415" s="19">
        <v>41656.407314814816</v>
      </c>
      <c r="M2415" s="2" t="s">
        <v>5151</v>
      </c>
      <c r="N2415" s="2"/>
      <c r="O2415" s="2"/>
      <c r="P2415" s="2"/>
    </row>
    <row r="2416" spans="1:16" ht="45">
      <c r="A2416" s="14">
        <v>2802</v>
      </c>
      <c r="B2416" s="2" t="s">
        <v>5429</v>
      </c>
      <c r="C2416" s="1" t="s">
        <v>5430</v>
      </c>
      <c r="D2416" s="3" t="s">
        <v>3849</v>
      </c>
      <c r="E2416" s="4">
        <v>41656</v>
      </c>
      <c r="F2416" s="3" t="s">
        <v>15</v>
      </c>
      <c r="G2416" s="4">
        <v>41656</v>
      </c>
      <c r="H2416" s="3" t="s">
        <v>16</v>
      </c>
      <c r="I2416" s="2" t="s">
        <v>13</v>
      </c>
      <c r="J2416" s="2" t="s">
        <v>12</v>
      </c>
      <c r="K2416" s="2" t="s">
        <v>268</v>
      </c>
      <c r="L2416" s="19">
        <v>41656.382650462961</v>
      </c>
      <c r="M2416" s="2" t="s">
        <v>5154</v>
      </c>
      <c r="N2416" s="2"/>
      <c r="O2416" s="2"/>
      <c r="P2416" s="2"/>
    </row>
    <row r="2417" spans="1:16">
      <c r="A2417" s="14">
        <v>2801</v>
      </c>
      <c r="B2417" s="2" t="s">
        <v>717</v>
      </c>
      <c r="C2417" s="1" t="s">
        <v>5431</v>
      </c>
      <c r="D2417" s="3" t="s">
        <v>169</v>
      </c>
      <c r="E2417" s="4">
        <v>41656</v>
      </c>
      <c r="F2417" s="3" t="s">
        <v>15</v>
      </c>
      <c r="G2417" s="4">
        <v>41656</v>
      </c>
      <c r="H2417" s="3" t="s">
        <v>16</v>
      </c>
      <c r="I2417" s="2" t="s">
        <v>13</v>
      </c>
      <c r="J2417" s="2" t="s">
        <v>12</v>
      </c>
      <c r="K2417" s="2" t="s">
        <v>268</v>
      </c>
      <c r="L2417" s="19">
        <v>41656.377071759256</v>
      </c>
      <c r="M2417" s="2" t="s">
        <v>5151</v>
      </c>
      <c r="N2417" s="2"/>
      <c r="O2417" s="2"/>
      <c r="P2417" s="2"/>
    </row>
    <row r="2418" spans="1:16" ht="60">
      <c r="A2418" s="14">
        <v>2800</v>
      </c>
      <c r="B2418" s="2" t="s">
        <v>5432</v>
      </c>
      <c r="C2418" s="1" t="s">
        <v>5433</v>
      </c>
      <c r="D2418" s="3" t="s">
        <v>209</v>
      </c>
      <c r="E2418" s="4">
        <v>41655</v>
      </c>
      <c r="F2418" s="3" t="s">
        <v>15</v>
      </c>
      <c r="G2418" s="4">
        <v>41655</v>
      </c>
      <c r="H2418" s="3" t="s">
        <v>51</v>
      </c>
      <c r="I2418" s="2" t="s">
        <v>13</v>
      </c>
      <c r="J2418" s="2" t="s">
        <v>12</v>
      </c>
      <c r="K2418" s="2" t="s">
        <v>268</v>
      </c>
      <c r="L2418" s="19">
        <v>41674.468032407407</v>
      </c>
      <c r="M2418" s="2" t="s">
        <v>5154</v>
      </c>
      <c r="N2418" s="2"/>
      <c r="O2418" s="2"/>
      <c r="P2418" s="2"/>
    </row>
    <row r="2419" spans="1:16" ht="45">
      <c r="A2419" s="14">
        <v>2799</v>
      </c>
      <c r="B2419" s="2" t="s">
        <v>5434</v>
      </c>
      <c r="C2419" s="1" t="s">
        <v>5435</v>
      </c>
      <c r="D2419" s="3" t="s">
        <v>5004</v>
      </c>
      <c r="E2419" s="4">
        <v>41655</v>
      </c>
      <c r="F2419" s="3" t="s">
        <v>15</v>
      </c>
      <c r="G2419" s="4">
        <v>41655</v>
      </c>
      <c r="H2419" s="3" t="s">
        <v>42</v>
      </c>
      <c r="I2419" s="2" t="s">
        <v>13</v>
      </c>
      <c r="J2419" s="2" t="s">
        <v>12</v>
      </c>
      <c r="K2419" s="2" t="s">
        <v>268</v>
      </c>
      <c r="L2419" s="19">
        <v>41655.619467592594</v>
      </c>
      <c r="M2419" s="2" t="s">
        <v>5151</v>
      </c>
      <c r="N2419" s="2"/>
      <c r="O2419" s="2"/>
      <c r="P2419" s="2"/>
    </row>
    <row r="2420" spans="1:16" ht="45">
      <c r="A2420" s="14">
        <v>2798</v>
      </c>
      <c r="B2420" s="2" t="s">
        <v>5144</v>
      </c>
      <c r="C2420" s="1" t="s">
        <v>5420</v>
      </c>
      <c r="D2420" s="3" t="s">
        <v>2701</v>
      </c>
      <c r="E2420" s="4">
        <v>41655</v>
      </c>
      <c r="F2420" s="3" t="s">
        <v>15</v>
      </c>
      <c r="G2420" s="4">
        <v>41655</v>
      </c>
      <c r="H2420" s="3" t="s">
        <v>40</v>
      </c>
      <c r="I2420" s="2" t="s">
        <v>13</v>
      </c>
      <c r="J2420" s="2" t="s">
        <v>12</v>
      </c>
      <c r="K2420" s="2" t="s">
        <v>268</v>
      </c>
      <c r="L2420" s="19">
        <v>41674.467847222222</v>
      </c>
      <c r="M2420" s="2" t="s">
        <v>5151</v>
      </c>
      <c r="N2420" s="2"/>
      <c r="O2420" s="2"/>
      <c r="P2420" s="2"/>
    </row>
    <row r="2421" spans="1:16" ht="60">
      <c r="A2421" s="14">
        <v>2797</v>
      </c>
      <c r="B2421" s="2" t="s">
        <v>302</v>
      </c>
      <c r="C2421" s="1" t="s">
        <v>5436</v>
      </c>
      <c r="D2421" s="3" t="s">
        <v>2103</v>
      </c>
      <c r="E2421" s="4">
        <v>41655</v>
      </c>
      <c r="F2421" s="3" t="s">
        <v>15</v>
      </c>
      <c r="G2421" s="4">
        <v>41655</v>
      </c>
      <c r="H2421" s="3" t="s">
        <v>40</v>
      </c>
      <c r="I2421" s="2" t="s">
        <v>13</v>
      </c>
      <c r="J2421" s="2" t="s">
        <v>12</v>
      </c>
      <c r="K2421" s="2" t="s">
        <v>268</v>
      </c>
      <c r="L2421" s="19">
        <v>41655.601342592592</v>
      </c>
      <c r="M2421" s="2" t="s">
        <v>5154</v>
      </c>
      <c r="N2421" s="2"/>
      <c r="O2421" s="2"/>
      <c r="P2421" s="2"/>
    </row>
    <row r="2422" spans="1:16">
      <c r="A2422" s="14">
        <v>2796</v>
      </c>
      <c r="B2422" s="2" t="s">
        <v>5437</v>
      </c>
      <c r="C2422" s="1" t="s">
        <v>5438</v>
      </c>
      <c r="D2422" s="3" t="s">
        <v>2701</v>
      </c>
      <c r="E2422" s="4">
        <v>41655</v>
      </c>
      <c r="F2422" s="3" t="s">
        <v>15</v>
      </c>
      <c r="G2422" s="4">
        <v>41655</v>
      </c>
      <c r="H2422" s="3" t="s">
        <v>54</v>
      </c>
      <c r="I2422" s="2" t="s">
        <v>13</v>
      </c>
      <c r="J2422" s="2" t="s">
        <v>12</v>
      </c>
      <c r="K2422" s="2" t="s">
        <v>268</v>
      </c>
      <c r="L2422" s="19">
        <v>41655.599143518521</v>
      </c>
      <c r="M2422" s="2" t="s">
        <v>5151</v>
      </c>
      <c r="N2422" s="2"/>
      <c r="O2422" s="2"/>
      <c r="P2422" s="2"/>
    </row>
    <row r="2423" spans="1:16">
      <c r="A2423" s="14">
        <v>2795</v>
      </c>
      <c r="B2423" s="2" t="s">
        <v>5439</v>
      </c>
      <c r="C2423" s="1" t="s">
        <v>5440</v>
      </c>
      <c r="D2423" s="3" t="s">
        <v>24</v>
      </c>
      <c r="E2423" s="4">
        <v>41655</v>
      </c>
      <c r="F2423" s="3" t="s">
        <v>15</v>
      </c>
      <c r="G2423" s="4">
        <v>41655</v>
      </c>
      <c r="H2423" s="3" t="s">
        <v>16</v>
      </c>
      <c r="I2423" s="2" t="s">
        <v>13</v>
      </c>
      <c r="J2423" s="2" t="s">
        <v>12</v>
      </c>
      <c r="K2423" s="2" t="s">
        <v>268</v>
      </c>
      <c r="L2423" s="19">
        <v>41655.581875000003</v>
      </c>
      <c r="M2423" s="2" t="s">
        <v>5151</v>
      </c>
      <c r="N2423" s="2"/>
      <c r="O2423" s="2"/>
      <c r="P2423" s="2"/>
    </row>
    <row r="2424" spans="1:16" ht="60">
      <c r="A2424" s="14">
        <v>2794</v>
      </c>
      <c r="B2424" s="2" t="s">
        <v>5441</v>
      </c>
      <c r="C2424" s="1" t="s">
        <v>5442</v>
      </c>
      <c r="D2424" s="3" t="s">
        <v>1054</v>
      </c>
      <c r="E2424" s="4">
        <v>41655</v>
      </c>
      <c r="F2424" s="3" t="s">
        <v>15</v>
      </c>
      <c r="G2424" s="4">
        <v>41655</v>
      </c>
      <c r="H2424" s="3" t="s">
        <v>45</v>
      </c>
      <c r="I2424" s="2" t="s">
        <v>13</v>
      </c>
      <c r="J2424" s="2" t="s">
        <v>12</v>
      </c>
      <c r="K2424" s="2" t="s">
        <v>268</v>
      </c>
      <c r="L2424" s="19">
        <v>41667.696168981478</v>
      </c>
      <c r="M2424" s="2" t="s">
        <v>5154</v>
      </c>
      <c r="N2424" s="2"/>
      <c r="O2424" s="2"/>
      <c r="P2424" s="2"/>
    </row>
    <row r="2425" spans="1:16" ht="30">
      <c r="A2425" s="14">
        <v>2793</v>
      </c>
      <c r="B2425" s="2" t="s">
        <v>5443</v>
      </c>
      <c r="C2425" s="1" t="s">
        <v>5444</v>
      </c>
      <c r="D2425" s="3" t="s">
        <v>449</v>
      </c>
      <c r="E2425" s="4">
        <v>41655</v>
      </c>
      <c r="F2425" s="3" t="s">
        <v>15</v>
      </c>
      <c r="G2425" s="4">
        <v>41655</v>
      </c>
      <c r="H2425" s="3" t="s">
        <v>16</v>
      </c>
      <c r="I2425" s="2" t="s">
        <v>13</v>
      </c>
      <c r="J2425" s="2" t="s">
        <v>12</v>
      </c>
      <c r="K2425" s="2" t="s">
        <v>268</v>
      </c>
      <c r="L2425" s="19">
        <v>41655.534131944441</v>
      </c>
      <c r="M2425" s="2" t="s">
        <v>5151</v>
      </c>
      <c r="N2425" s="2"/>
      <c r="O2425" s="2"/>
      <c r="P2425" s="2"/>
    </row>
    <row r="2426" spans="1:16" ht="60">
      <c r="A2426" s="14">
        <v>2792</v>
      </c>
      <c r="B2426" s="2" t="s">
        <v>5445</v>
      </c>
      <c r="C2426" s="1" t="s">
        <v>5446</v>
      </c>
      <c r="D2426" s="3" t="s">
        <v>1054</v>
      </c>
      <c r="E2426" s="4">
        <v>41655</v>
      </c>
      <c r="F2426" s="3" t="s">
        <v>15</v>
      </c>
      <c r="G2426" s="4">
        <v>41655</v>
      </c>
      <c r="H2426" s="3" t="s">
        <v>45</v>
      </c>
      <c r="I2426" s="2" t="s">
        <v>13</v>
      </c>
      <c r="J2426" s="2" t="s">
        <v>12</v>
      </c>
      <c r="K2426" s="2" t="s">
        <v>268</v>
      </c>
      <c r="L2426" s="19">
        <v>41667.695914351854</v>
      </c>
      <c r="M2426" s="2" t="s">
        <v>5154</v>
      </c>
      <c r="N2426" s="2"/>
      <c r="O2426" s="2"/>
      <c r="P2426" s="2"/>
    </row>
    <row r="2427" spans="1:16">
      <c r="A2427" s="14">
        <v>2791</v>
      </c>
      <c r="B2427" s="2" t="s">
        <v>5447</v>
      </c>
      <c r="C2427" s="1" t="s">
        <v>5449</v>
      </c>
      <c r="D2427" s="3" t="s">
        <v>5448</v>
      </c>
      <c r="E2427" s="4">
        <v>41655</v>
      </c>
      <c r="F2427" s="3" t="s">
        <v>15</v>
      </c>
      <c r="G2427" s="4">
        <v>41655</v>
      </c>
      <c r="H2427" s="3" t="s">
        <v>55</v>
      </c>
      <c r="I2427" s="2" t="s">
        <v>13</v>
      </c>
      <c r="J2427" s="2" t="s">
        <v>12</v>
      </c>
      <c r="K2427" s="2" t="s">
        <v>268</v>
      </c>
      <c r="L2427" s="19">
        <v>41655.522152777776</v>
      </c>
      <c r="M2427" s="2" t="s">
        <v>5154</v>
      </c>
      <c r="N2427" s="2"/>
      <c r="O2427" s="2"/>
      <c r="P2427" s="2"/>
    </row>
    <row r="2428" spans="1:16" ht="75">
      <c r="A2428" s="14">
        <v>2790</v>
      </c>
      <c r="B2428" s="2" t="s">
        <v>5450</v>
      </c>
      <c r="C2428" s="1" t="s">
        <v>5451</v>
      </c>
      <c r="D2428" s="3" t="s">
        <v>377</v>
      </c>
      <c r="E2428" s="4">
        <v>41655</v>
      </c>
      <c r="F2428" s="3" t="s">
        <v>15</v>
      </c>
      <c r="G2428" s="4">
        <v>41655</v>
      </c>
      <c r="H2428" s="3" t="s">
        <v>69</v>
      </c>
      <c r="I2428" s="2" t="s">
        <v>13</v>
      </c>
      <c r="J2428" s="2" t="s">
        <v>12</v>
      </c>
      <c r="K2428" s="2" t="s">
        <v>268</v>
      </c>
      <c r="L2428" s="19">
        <v>41674.467638888891</v>
      </c>
      <c r="M2428" s="2" t="s">
        <v>5154</v>
      </c>
      <c r="N2428" s="2"/>
      <c r="O2428" s="2"/>
      <c r="P2428" s="2"/>
    </row>
    <row r="2429" spans="1:16" ht="45">
      <c r="A2429" s="14">
        <v>2789</v>
      </c>
      <c r="B2429" s="2" t="s">
        <v>3811</v>
      </c>
      <c r="C2429" s="1" t="s">
        <v>5452</v>
      </c>
      <c r="D2429" s="3" t="s">
        <v>3129</v>
      </c>
      <c r="E2429" s="4">
        <v>41655</v>
      </c>
      <c r="F2429" s="3" t="s">
        <v>15</v>
      </c>
      <c r="G2429" s="4">
        <v>41655</v>
      </c>
      <c r="H2429" s="3" t="s">
        <v>16</v>
      </c>
      <c r="I2429" s="2" t="s">
        <v>13</v>
      </c>
      <c r="J2429" s="2" t="s">
        <v>12</v>
      </c>
      <c r="K2429" s="2" t="s">
        <v>268</v>
      </c>
      <c r="L2429" s="19">
        <v>41655.489363425928</v>
      </c>
      <c r="M2429" s="2" t="s">
        <v>5154</v>
      </c>
      <c r="N2429" s="2"/>
      <c r="O2429" s="2"/>
      <c r="P2429" s="2"/>
    </row>
    <row r="2430" spans="1:16" ht="75">
      <c r="A2430" s="14">
        <v>2788</v>
      </c>
      <c r="B2430" s="2" t="s">
        <v>3811</v>
      </c>
      <c r="C2430" s="1" t="s">
        <v>5453</v>
      </c>
      <c r="D2430" s="3" t="s">
        <v>3129</v>
      </c>
      <c r="E2430" s="4">
        <v>41655</v>
      </c>
      <c r="F2430" s="3" t="s">
        <v>15</v>
      </c>
      <c r="G2430" s="4">
        <v>41655</v>
      </c>
      <c r="H2430" s="3" t="s">
        <v>16</v>
      </c>
      <c r="I2430" s="2" t="s">
        <v>13</v>
      </c>
      <c r="J2430" s="2" t="s">
        <v>12</v>
      </c>
      <c r="K2430" s="2" t="s">
        <v>268</v>
      </c>
      <c r="L2430" s="19">
        <v>41655.487175925926</v>
      </c>
      <c r="M2430" s="2" t="s">
        <v>5154</v>
      </c>
      <c r="N2430" s="2"/>
      <c r="O2430" s="2"/>
      <c r="P2430" s="2"/>
    </row>
    <row r="2431" spans="1:16" ht="30">
      <c r="A2431" s="14">
        <v>2787</v>
      </c>
      <c r="B2431" s="2" t="s">
        <v>5454</v>
      </c>
      <c r="C2431" s="1" t="s">
        <v>5455</v>
      </c>
      <c r="D2431" s="3" t="s">
        <v>104</v>
      </c>
      <c r="E2431" s="4">
        <v>41655</v>
      </c>
      <c r="F2431" s="3" t="s">
        <v>15</v>
      </c>
      <c r="G2431" s="4">
        <v>41655</v>
      </c>
      <c r="H2431" s="3" t="s">
        <v>16</v>
      </c>
      <c r="I2431" s="2" t="s">
        <v>13</v>
      </c>
      <c r="J2431" s="2" t="s">
        <v>12</v>
      </c>
      <c r="K2431" s="2" t="s">
        <v>268</v>
      </c>
      <c r="L2431" s="19">
        <v>41655.482361111113</v>
      </c>
      <c r="M2431" s="2" t="s">
        <v>5154</v>
      </c>
      <c r="N2431" s="2"/>
      <c r="O2431" s="2"/>
      <c r="P2431" s="2"/>
    </row>
    <row r="2432" spans="1:16" ht="30">
      <c r="A2432" s="14">
        <v>2786</v>
      </c>
      <c r="B2432" s="2" t="s">
        <v>5456</v>
      </c>
      <c r="C2432" s="1" t="s">
        <v>5457</v>
      </c>
      <c r="D2432" s="3" t="s">
        <v>2034</v>
      </c>
      <c r="E2432" s="4">
        <v>41654</v>
      </c>
      <c r="F2432" s="3" t="s">
        <v>15</v>
      </c>
      <c r="G2432" s="4">
        <v>41654</v>
      </c>
      <c r="H2432" s="3" t="s">
        <v>16</v>
      </c>
      <c r="I2432" s="2" t="s">
        <v>13</v>
      </c>
      <c r="J2432" s="2" t="s">
        <v>12</v>
      </c>
      <c r="K2432" s="2" t="s">
        <v>268</v>
      </c>
      <c r="L2432" s="19">
        <v>41655.46806712963</v>
      </c>
      <c r="M2432" s="2" t="s">
        <v>5154</v>
      </c>
      <c r="N2432" s="2"/>
      <c r="O2432" s="2"/>
      <c r="P2432" s="2"/>
    </row>
    <row r="2433" spans="1:16" ht="30">
      <c r="A2433" s="14">
        <v>2785</v>
      </c>
      <c r="B2433" s="2" t="s">
        <v>5458</v>
      </c>
      <c r="C2433" s="1" t="s">
        <v>5459</v>
      </c>
      <c r="D2433" s="3" t="s">
        <v>92</v>
      </c>
      <c r="E2433" s="4">
        <v>41655</v>
      </c>
      <c r="F2433" s="3" t="s">
        <v>15</v>
      </c>
      <c r="G2433" s="4">
        <v>41655</v>
      </c>
      <c r="H2433" s="3" t="s">
        <v>45</v>
      </c>
      <c r="I2433" s="2" t="s">
        <v>13</v>
      </c>
      <c r="J2433" s="2" t="s">
        <v>12</v>
      </c>
      <c r="K2433" s="2" t="s">
        <v>268</v>
      </c>
      <c r="L2433" s="19">
        <v>41666.444768518515</v>
      </c>
      <c r="M2433" s="2" t="s">
        <v>5154</v>
      </c>
      <c r="N2433" s="2"/>
      <c r="O2433" s="2"/>
      <c r="P2433" s="2"/>
    </row>
    <row r="2434" spans="1:16" ht="30">
      <c r="A2434" s="14">
        <v>2784</v>
      </c>
      <c r="B2434" s="2" t="s">
        <v>5460</v>
      </c>
      <c r="C2434" s="1" t="s">
        <v>5461</v>
      </c>
      <c r="D2434" s="3" t="s">
        <v>1688</v>
      </c>
      <c r="E2434" s="4">
        <v>41655</v>
      </c>
      <c r="F2434" s="3" t="s">
        <v>15</v>
      </c>
      <c r="G2434" s="4">
        <v>41655</v>
      </c>
      <c r="H2434" s="3" t="s">
        <v>29</v>
      </c>
      <c r="I2434" s="2" t="s">
        <v>13</v>
      </c>
      <c r="J2434" s="2" t="s">
        <v>12</v>
      </c>
      <c r="K2434" s="2" t="s">
        <v>268</v>
      </c>
      <c r="L2434" s="19">
        <v>41674.467523148145</v>
      </c>
      <c r="M2434" s="2" t="s">
        <v>5154</v>
      </c>
      <c r="N2434" s="2"/>
      <c r="O2434" s="2"/>
      <c r="P2434" s="2"/>
    </row>
    <row r="2435" spans="1:16" ht="60">
      <c r="A2435" s="14">
        <v>2783</v>
      </c>
      <c r="B2435" s="2" t="s">
        <v>5462</v>
      </c>
      <c r="C2435" s="1" t="s">
        <v>5463</v>
      </c>
      <c r="D2435" s="3" t="s">
        <v>182</v>
      </c>
      <c r="E2435" s="4">
        <v>41655</v>
      </c>
      <c r="F2435" s="3" t="s">
        <v>15</v>
      </c>
      <c r="G2435" s="4">
        <v>41655</v>
      </c>
      <c r="H2435" s="3" t="s">
        <v>29</v>
      </c>
      <c r="I2435" s="2" t="s">
        <v>13</v>
      </c>
      <c r="J2435" s="2" t="s">
        <v>12</v>
      </c>
      <c r="K2435" s="2" t="s">
        <v>268</v>
      </c>
      <c r="L2435" s="19">
        <v>41674.467395833337</v>
      </c>
      <c r="M2435" s="2" t="s">
        <v>5154</v>
      </c>
      <c r="N2435" s="2"/>
      <c r="O2435" s="2"/>
      <c r="P2435" s="2"/>
    </row>
    <row r="2436" spans="1:16" ht="30">
      <c r="A2436" s="14">
        <v>2782</v>
      </c>
      <c r="B2436" s="2" t="s">
        <v>5464</v>
      </c>
      <c r="C2436" s="1" t="s">
        <v>5465</v>
      </c>
      <c r="D2436" s="3" t="s">
        <v>555</v>
      </c>
      <c r="E2436" s="4">
        <v>41655</v>
      </c>
      <c r="F2436" s="3" t="s">
        <v>15</v>
      </c>
      <c r="G2436" s="4">
        <v>41655</v>
      </c>
      <c r="H2436" s="3" t="s">
        <v>16</v>
      </c>
      <c r="I2436" s="2" t="s">
        <v>13</v>
      </c>
      <c r="J2436" s="2" t="s">
        <v>12</v>
      </c>
      <c r="K2436" s="2" t="s">
        <v>268</v>
      </c>
      <c r="L2436" s="19">
        <v>41655.456273148149</v>
      </c>
      <c r="M2436" s="2" t="s">
        <v>5154</v>
      </c>
      <c r="N2436" s="2"/>
      <c r="O2436" s="2"/>
      <c r="P2436" s="2"/>
    </row>
    <row r="2437" spans="1:16" ht="60">
      <c r="A2437" s="14">
        <v>2781</v>
      </c>
      <c r="B2437" s="2" t="s">
        <v>5466</v>
      </c>
      <c r="C2437" s="1" t="s">
        <v>5467</v>
      </c>
      <c r="D2437" s="3" t="s">
        <v>247</v>
      </c>
      <c r="E2437" s="4">
        <v>41654</v>
      </c>
      <c r="F2437" s="3" t="s">
        <v>15</v>
      </c>
      <c r="G2437" s="4">
        <v>41654</v>
      </c>
      <c r="H2437" s="3" t="s">
        <v>45</v>
      </c>
      <c r="I2437" s="2" t="s">
        <v>13</v>
      </c>
      <c r="J2437" s="2" t="s">
        <v>12</v>
      </c>
      <c r="K2437" s="2" t="s">
        <v>268</v>
      </c>
      <c r="L2437" s="19">
        <v>41667.695648148147</v>
      </c>
      <c r="M2437" s="2" t="s">
        <v>5154</v>
      </c>
      <c r="N2437" s="2"/>
      <c r="O2437" s="2"/>
      <c r="P2437" s="2"/>
    </row>
    <row r="2438" spans="1:16" ht="30">
      <c r="A2438" s="14">
        <v>2780</v>
      </c>
      <c r="B2438" s="2" t="s">
        <v>2332</v>
      </c>
      <c r="C2438" s="1" t="s">
        <v>5468</v>
      </c>
      <c r="D2438" s="3" t="s">
        <v>1054</v>
      </c>
      <c r="E2438" s="4">
        <v>41654</v>
      </c>
      <c r="F2438" s="3" t="s">
        <v>15</v>
      </c>
      <c r="G2438" s="4">
        <v>41654</v>
      </c>
      <c r="H2438" s="3" t="s">
        <v>16</v>
      </c>
      <c r="I2438" s="2" t="s">
        <v>13</v>
      </c>
      <c r="J2438" s="2" t="s">
        <v>12</v>
      </c>
      <c r="K2438" s="2" t="s">
        <v>268</v>
      </c>
      <c r="L2438" s="19">
        <v>41654.657476851855</v>
      </c>
      <c r="M2438" s="2" t="s">
        <v>5154</v>
      </c>
      <c r="N2438" s="2"/>
      <c r="O2438" s="2"/>
      <c r="P2438" s="2"/>
    </row>
    <row r="2439" spans="1:16" ht="30">
      <c r="A2439" s="14">
        <v>2779</v>
      </c>
      <c r="B2439" s="2" t="s">
        <v>5469</v>
      </c>
      <c r="C2439" s="1" t="s">
        <v>5470</v>
      </c>
      <c r="D2439" s="3" t="s">
        <v>32</v>
      </c>
      <c r="E2439" s="4">
        <v>41654</v>
      </c>
      <c r="F2439" s="3" t="s">
        <v>15</v>
      </c>
      <c r="G2439" s="4">
        <v>41655</v>
      </c>
      <c r="H2439" s="3" t="s">
        <v>69</v>
      </c>
      <c r="I2439" s="2" t="s">
        <v>13</v>
      </c>
      <c r="J2439" s="2" t="s">
        <v>12</v>
      </c>
      <c r="K2439" s="2" t="s">
        <v>268</v>
      </c>
      <c r="L2439" s="19">
        <v>41655.498391203706</v>
      </c>
      <c r="M2439" s="2" t="s">
        <v>5151</v>
      </c>
      <c r="N2439" s="2"/>
      <c r="O2439" s="2"/>
      <c r="P2439" s="2"/>
    </row>
    <row r="2440" spans="1:16" ht="30">
      <c r="A2440" s="14">
        <v>2778</v>
      </c>
      <c r="B2440" s="2" t="s">
        <v>5471</v>
      </c>
      <c r="C2440" s="1" t="s">
        <v>5473</v>
      </c>
      <c r="D2440" s="3" t="s">
        <v>5472</v>
      </c>
      <c r="E2440" s="4">
        <v>41654</v>
      </c>
      <c r="F2440" s="3" t="s">
        <v>15</v>
      </c>
      <c r="G2440" s="4">
        <v>41654</v>
      </c>
      <c r="H2440" s="3" t="s">
        <v>11</v>
      </c>
      <c r="I2440" s="2" t="s">
        <v>13</v>
      </c>
      <c r="J2440" s="2" t="s">
        <v>12</v>
      </c>
      <c r="K2440" s="2" t="s">
        <v>268</v>
      </c>
      <c r="L2440" s="19">
        <v>41654.615046296298</v>
      </c>
      <c r="M2440" s="2" t="s">
        <v>5154</v>
      </c>
      <c r="N2440" s="2"/>
      <c r="O2440" s="2"/>
      <c r="P2440" s="2"/>
    </row>
    <row r="2441" spans="1:16">
      <c r="A2441" s="14">
        <v>2777</v>
      </c>
      <c r="B2441" s="2" t="s">
        <v>5447</v>
      </c>
      <c r="C2441" s="1" t="s">
        <v>5474</v>
      </c>
      <c r="D2441" s="3" t="s">
        <v>564</v>
      </c>
      <c r="E2441" s="4">
        <v>41654</v>
      </c>
      <c r="F2441" s="3" t="s">
        <v>15</v>
      </c>
      <c r="G2441" s="4">
        <v>41654</v>
      </c>
      <c r="H2441" s="3" t="s">
        <v>55</v>
      </c>
      <c r="I2441" s="2" t="s">
        <v>13</v>
      </c>
      <c r="J2441" s="2" t="s">
        <v>12</v>
      </c>
      <c r="K2441" s="2" t="s">
        <v>268</v>
      </c>
      <c r="L2441" s="19">
        <v>41654.613368055558</v>
      </c>
      <c r="M2441" s="2" t="s">
        <v>5154</v>
      </c>
      <c r="N2441" s="2"/>
      <c r="O2441" s="2"/>
      <c r="P2441" s="2"/>
    </row>
    <row r="2442" spans="1:16" ht="30">
      <c r="A2442" s="14">
        <v>2776</v>
      </c>
      <c r="B2442" s="2" t="s">
        <v>5475</v>
      </c>
      <c r="C2442" s="1" t="s">
        <v>5476</v>
      </c>
      <c r="D2442" s="3" t="s">
        <v>430</v>
      </c>
      <c r="E2442" s="4">
        <v>41654</v>
      </c>
      <c r="F2442" s="3" t="s">
        <v>15</v>
      </c>
      <c r="G2442" s="4">
        <v>41654</v>
      </c>
      <c r="H2442" s="3" t="s">
        <v>16</v>
      </c>
      <c r="I2442" s="2" t="s">
        <v>13</v>
      </c>
      <c r="J2442" s="2" t="s">
        <v>12</v>
      </c>
      <c r="K2442" s="2" t="s">
        <v>268</v>
      </c>
      <c r="L2442" s="19">
        <v>41654.555069444446</v>
      </c>
      <c r="M2442" s="2" t="s">
        <v>5154</v>
      </c>
      <c r="N2442" s="2"/>
      <c r="O2442" s="2"/>
      <c r="P2442" s="2"/>
    </row>
    <row r="2443" spans="1:16" ht="60">
      <c r="A2443" s="14">
        <v>2775</v>
      </c>
      <c r="B2443" s="2" t="s">
        <v>5477</v>
      </c>
      <c r="C2443" s="1" t="s">
        <v>5478</v>
      </c>
      <c r="D2443" s="3" t="s">
        <v>247</v>
      </c>
      <c r="E2443" s="4">
        <v>41654</v>
      </c>
      <c r="F2443" s="3" t="s">
        <v>15</v>
      </c>
      <c r="G2443" s="4">
        <v>41654</v>
      </c>
      <c r="H2443" s="3" t="s">
        <v>45</v>
      </c>
      <c r="I2443" s="2" t="s">
        <v>13</v>
      </c>
      <c r="J2443" s="2" t="s">
        <v>12</v>
      </c>
      <c r="K2443" s="2" t="s">
        <v>268</v>
      </c>
      <c r="L2443" s="19">
        <v>41674.467291666668</v>
      </c>
      <c r="M2443" s="2" t="s">
        <v>5154</v>
      </c>
      <c r="N2443" s="2"/>
      <c r="O2443" s="2"/>
      <c r="P2443" s="2"/>
    </row>
    <row r="2444" spans="1:16">
      <c r="A2444" s="14">
        <v>2774</v>
      </c>
      <c r="B2444" s="2" t="s">
        <v>4515</v>
      </c>
      <c r="C2444" s="1" t="s">
        <v>5479</v>
      </c>
      <c r="D2444" s="3" t="s">
        <v>586</v>
      </c>
      <c r="E2444" s="4">
        <v>41654</v>
      </c>
      <c r="F2444" s="3" t="s">
        <v>15</v>
      </c>
      <c r="G2444" s="4">
        <v>41654</v>
      </c>
      <c r="H2444" s="3" t="s">
        <v>16</v>
      </c>
      <c r="I2444" s="2" t="s">
        <v>13</v>
      </c>
      <c r="J2444" s="2" t="s">
        <v>12</v>
      </c>
      <c r="K2444" s="2" t="s">
        <v>268</v>
      </c>
      <c r="L2444" s="19">
        <v>41654.523101851853</v>
      </c>
      <c r="M2444" s="2" t="s">
        <v>5154</v>
      </c>
      <c r="N2444" s="2"/>
      <c r="O2444" s="2"/>
      <c r="P2444" s="2"/>
    </row>
    <row r="2445" spans="1:16" ht="45">
      <c r="A2445" s="14">
        <v>2773</v>
      </c>
      <c r="B2445" s="2" t="s">
        <v>5480</v>
      </c>
      <c r="C2445" s="1" t="s">
        <v>5481</v>
      </c>
      <c r="D2445" s="3" t="s">
        <v>92</v>
      </c>
      <c r="E2445" s="4">
        <v>41654</v>
      </c>
      <c r="F2445" s="3" t="s">
        <v>15</v>
      </c>
      <c r="G2445" s="4">
        <v>41654</v>
      </c>
      <c r="H2445" s="3" t="s">
        <v>16</v>
      </c>
      <c r="I2445" s="2" t="s">
        <v>13</v>
      </c>
      <c r="J2445" s="2" t="s">
        <v>12</v>
      </c>
      <c r="K2445" s="2" t="s">
        <v>268</v>
      </c>
      <c r="L2445" s="19">
        <v>41654.520335648151</v>
      </c>
      <c r="M2445" s="2" t="s">
        <v>5154</v>
      </c>
      <c r="N2445" s="2"/>
      <c r="O2445" s="2"/>
      <c r="P2445" s="2"/>
    </row>
    <row r="2446" spans="1:16" ht="45">
      <c r="A2446" s="14">
        <v>2772</v>
      </c>
      <c r="B2446" s="2" t="s">
        <v>4182</v>
      </c>
      <c r="C2446" s="1" t="s">
        <v>5482</v>
      </c>
      <c r="D2446" s="3" t="s">
        <v>98</v>
      </c>
      <c r="E2446" s="4">
        <v>41654</v>
      </c>
      <c r="F2446" s="3" t="s">
        <v>15</v>
      </c>
      <c r="G2446" s="4">
        <v>41654</v>
      </c>
      <c r="H2446" s="3" t="s">
        <v>16</v>
      </c>
      <c r="I2446" s="2" t="s">
        <v>13</v>
      </c>
      <c r="J2446" s="2" t="s">
        <v>12</v>
      </c>
      <c r="K2446" s="2" t="s">
        <v>268</v>
      </c>
      <c r="L2446" s="19">
        <v>41654.502488425926</v>
      </c>
      <c r="M2446" s="2" t="s">
        <v>5154</v>
      </c>
      <c r="N2446" s="2"/>
      <c r="O2446" s="2"/>
      <c r="P2446" s="2"/>
    </row>
    <row r="2447" spans="1:16" ht="45">
      <c r="A2447" s="14">
        <v>2771</v>
      </c>
      <c r="B2447" s="2" t="s">
        <v>4198</v>
      </c>
      <c r="C2447" s="1" t="s">
        <v>5483</v>
      </c>
      <c r="D2447" s="3" t="s">
        <v>411</v>
      </c>
      <c r="E2447" s="4">
        <v>41654</v>
      </c>
      <c r="F2447" s="3" t="s">
        <v>15</v>
      </c>
      <c r="G2447" s="4">
        <v>41654</v>
      </c>
      <c r="H2447" s="3" t="s">
        <v>16</v>
      </c>
      <c r="I2447" s="2" t="s">
        <v>13</v>
      </c>
      <c r="J2447" s="2" t="s">
        <v>12</v>
      </c>
      <c r="K2447" s="2" t="s">
        <v>268</v>
      </c>
      <c r="L2447" s="19">
        <v>41654.468275462961</v>
      </c>
      <c r="M2447" s="2" t="s">
        <v>5154</v>
      </c>
      <c r="N2447" s="2"/>
      <c r="O2447" s="2"/>
      <c r="P2447" s="2"/>
    </row>
    <row r="2448" spans="1:16">
      <c r="A2448" s="14">
        <v>2770</v>
      </c>
      <c r="B2448" s="2" t="s">
        <v>2684</v>
      </c>
      <c r="C2448" s="1" t="s">
        <v>5484</v>
      </c>
      <c r="D2448" s="3" t="s">
        <v>3735</v>
      </c>
      <c r="E2448" s="4">
        <v>41654</v>
      </c>
      <c r="F2448" s="3" t="s">
        <v>15</v>
      </c>
      <c r="G2448" s="4">
        <v>41654</v>
      </c>
      <c r="H2448" s="3" t="s">
        <v>51</v>
      </c>
      <c r="I2448" s="2" t="s">
        <v>13</v>
      </c>
      <c r="J2448" s="2" t="s">
        <v>12</v>
      </c>
      <c r="K2448" s="2" t="s">
        <v>268</v>
      </c>
      <c r="L2448" s="19">
        <v>41654.456412037034</v>
      </c>
      <c r="M2448" s="2" t="s">
        <v>5151</v>
      </c>
      <c r="N2448" s="2"/>
      <c r="O2448" s="2"/>
      <c r="P2448" s="2"/>
    </row>
    <row r="2449" spans="1:16" ht="30">
      <c r="A2449" s="14">
        <v>2769</v>
      </c>
      <c r="B2449" s="2" t="s">
        <v>5485</v>
      </c>
      <c r="C2449" s="1" t="s">
        <v>5486</v>
      </c>
      <c r="D2449" s="3" t="s">
        <v>24</v>
      </c>
      <c r="E2449" s="4">
        <v>41654</v>
      </c>
      <c r="F2449" s="3" t="s">
        <v>15</v>
      </c>
      <c r="G2449" s="4">
        <v>41654</v>
      </c>
      <c r="H2449" s="3" t="s">
        <v>56</v>
      </c>
      <c r="I2449" s="2" t="s">
        <v>13</v>
      </c>
      <c r="J2449" s="2" t="s">
        <v>12</v>
      </c>
      <c r="K2449" s="2" t="s">
        <v>268</v>
      </c>
      <c r="L2449" s="19">
        <v>41674.467164351852</v>
      </c>
      <c r="M2449" s="2" t="s">
        <v>5154</v>
      </c>
      <c r="N2449" s="2"/>
      <c r="O2449" s="2"/>
      <c r="P2449" s="2"/>
    </row>
    <row r="2450" spans="1:16" ht="45">
      <c r="A2450" s="14">
        <v>2768</v>
      </c>
      <c r="B2450" s="2" t="s">
        <v>5487</v>
      </c>
      <c r="C2450" s="1" t="s">
        <v>5488</v>
      </c>
      <c r="D2450" s="3" t="s">
        <v>742</v>
      </c>
      <c r="E2450" s="4">
        <v>41654</v>
      </c>
      <c r="F2450" s="3" t="s">
        <v>15</v>
      </c>
      <c r="G2450" s="4">
        <v>41654</v>
      </c>
      <c r="H2450" s="3" t="s">
        <v>16</v>
      </c>
      <c r="I2450" s="2" t="s">
        <v>13</v>
      </c>
      <c r="J2450" s="2" t="s">
        <v>12</v>
      </c>
      <c r="K2450" s="2" t="s">
        <v>268</v>
      </c>
      <c r="L2450" s="19">
        <v>41654.448622685188</v>
      </c>
      <c r="M2450" s="2" t="s">
        <v>5154</v>
      </c>
      <c r="N2450" s="2"/>
      <c r="O2450" s="2"/>
      <c r="P2450" s="2"/>
    </row>
    <row r="2451" spans="1:16" ht="45">
      <c r="A2451" s="14">
        <v>2767</v>
      </c>
      <c r="B2451" s="2" t="s">
        <v>5489</v>
      </c>
      <c r="C2451" s="1" t="s">
        <v>5490</v>
      </c>
      <c r="D2451" s="3" t="s">
        <v>5096</v>
      </c>
      <c r="E2451" s="4">
        <v>41654</v>
      </c>
      <c r="F2451" s="3" t="s">
        <v>15</v>
      </c>
      <c r="G2451" s="4">
        <v>41654</v>
      </c>
      <c r="H2451" s="3" t="s">
        <v>16</v>
      </c>
      <c r="I2451" s="2" t="s">
        <v>13</v>
      </c>
      <c r="J2451" s="2" t="s">
        <v>12</v>
      </c>
      <c r="K2451" s="2" t="s">
        <v>268</v>
      </c>
      <c r="L2451" s="19">
        <v>41654.443298611113</v>
      </c>
      <c r="M2451" s="2" t="s">
        <v>5151</v>
      </c>
      <c r="N2451" s="2"/>
      <c r="O2451" s="2"/>
      <c r="P2451" s="2"/>
    </row>
    <row r="2452" spans="1:16" ht="120">
      <c r="A2452" s="14">
        <v>2766</v>
      </c>
      <c r="B2452" s="2" t="s">
        <v>5491</v>
      </c>
      <c r="C2452" s="1" t="s">
        <v>5492</v>
      </c>
      <c r="D2452" s="3" t="s">
        <v>64</v>
      </c>
      <c r="E2452" s="4">
        <v>41654</v>
      </c>
      <c r="F2452" s="3" t="s">
        <v>15</v>
      </c>
      <c r="G2452" s="4">
        <v>41654</v>
      </c>
      <c r="H2452" s="3" t="s">
        <v>42</v>
      </c>
      <c r="I2452" s="2" t="s">
        <v>13</v>
      </c>
      <c r="J2452" s="2" t="s">
        <v>12</v>
      </c>
      <c r="K2452" s="2" t="s">
        <v>268</v>
      </c>
      <c r="L2452" s="19">
        <v>41654.422615740739</v>
      </c>
      <c r="M2452" s="2" t="s">
        <v>5154</v>
      </c>
      <c r="N2452" s="2"/>
      <c r="O2452" s="2"/>
      <c r="P2452" s="2"/>
    </row>
    <row r="2453" spans="1:16" ht="45">
      <c r="A2453" s="14">
        <v>2765</v>
      </c>
      <c r="B2453" s="2" t="s">
        <v>5493</v>
      </c>
      <c r="C2453" s="1" t="s">
        <v>5494</v>
      </c>
      <c r="D2453" s="3" t="s">
        <v>1054</v>
      </c>
      <c r="E2453" s="4">
        <v>41654</v>
      </c>
      <c r="F2453" s="3" t="s">
        <v>15</v>
      </c>
      <c r="G2453" s="4">
        <v>41654</v>
      </c>
      <c r="H2453" s="3" t="s">
        <v>16</v>
      </c>
      <c r="I2453" s="2" t="s">
        <v>13</v>
      </c>
      <c r="J2453" s="2" t="s">
        <v>12</v>
      </c>
      <c r="K2453" s="2" t="s">
        <v>268</v>
      </c>
      <c r="L2453" s="19">
        <v>41654.411898148152</v>
      </c>
      <c r="M2453" s="2" t="s">
        <v>5154</v>
      </c>
      <c r="N2453" s="2"/>
      <c r="O2453" s="2"/>
      <c r="P2453" s="2"/>
    </row>
    <row r="2454" spans="1:16" ht="30">
      <c r="A2454" s="14">
        <v>2764</v>
      </c>
      <c r="B2454" s="2" t="s">
        <v>3972</v>
      </c>
      <c r="C2454" s="1" t="s">
        <v>5495</v>
      </c>
      <c r="D2454" s="3" t="s">
        <v>586</v>
      </c>
      <c r="E2454" s="4">
        <v>41654</v>
      </c>
      <c r="F2454" s="3" t="s">
        <v>15</v>
      </c>
      <c r="G2454" s="4">
        <v>41654</v>
      </c>
      <c r="H2454" s="3" t="s">
        <v>16</v>
      </c>
      <c r="I2454" s="2" t="s">
        <v>13</v>
      </c>
      <c r="J2454" s="2" t="s">
        <v>12</v>
      </c>
      <c r="K2454" s="2" t="s">
        <v>268</v>
      </c>
      <c r="L2454" s="19">
        <v>41654.408263888887</v>
      </c>
      <c r="M2454" s="2" t="s">
        <v>5154</v>
      </c>
      <c r="N2454" s="2"/>
      <c r="O2454" s="2"/>
      <c r="P2454" s="2"/>
    </row>
    <row r="2455" spans="1:16" ht="60">
      <c r="A2455" s="14">
        <v>2763</v>
      </c>
      <c r="B2455" s="2" t="s">
        <v>5496</v>
      </c>
      <c r="C2455" s="1" t="s">
        <v>5497</v>
      </c>
      <c r="D2455" s="3" t="s">
        <v>95</v>
      </c>
      <c r="E2455" s="4">
        <v>41654</v>
      </c>
      <c r="F2455" s="3" t="s">
        <v>15</v>
      </c>
      <c r="G2455" s="4">
        <v>41654</v>
      </c>
      <c r="H2455" s="3" t="s">
        <v>16</v>
      </c>
      <c r="I2455" s="2" t="s">
        <v>13</v>
      </c>
      <c r="J2455" s="2" t="s">
        <v>12</v>
      </c>
      <c r="K2455" s="2" t="s">
        <v>268</v>
      </c>
      <c r="L2455" s="19">
        <v>41654.404456018521</v>
      </c>
      <c r="M2455" s="2" t="s">
        <v>5154</v>
      </c>
      <c r="N2455" s="2"/>
      <c r="O2455" s="2"/>
      <c r="P2455" s="2"/>
    </row>
    <row r="2456" spans="1:16" ht="30">
      <c r="A2456" s="14">
        <v>2762</v>
      </c>
      <c r="B2456" s="2" t="s">
        <v>5498</v>
      </c>
      <c r="C2456" s="1" t="s">
        <v>5499</v>
      </c>
      <c r="D2456" s="3" t="s">
        <v>95</v>
      </c>
      <c r="E2456" s="4">
        <v>41653</v>
      </c>
      <c r="F2456" s="3" t="s">
        <v>15</v>
      </c>
      <c r="G2456" s="4">
        <v>41654</v>
      </c>
      <c r="H2456" s="3" t="s">
        <v>56</v>
      </c>
      <c r="I2456" s="2" t="s">
        <v>13</v>
      </c>
      <c r="J2456" s="2" t="s">
        <v>12</v>
      </c>
      <c r="K2456" s="2" t="s">
        <v>268</v>
      </c>
      <c r="L2456" s="19">
        <v>41654.52784722222</v>
      </c>
      <c r="M2456" s="2" t="s">
        <v>5154</v>
      </c>
      <c r="N2456" s="2"/>
      <c r="O2456" s="2"/>
      <c r="P2456" s="2"/>
    </row>
    <row r="2457" spans="1:16" ht="30">
      <c r="A2457" s="14">
        <v>2761</v>
      </c>
      <c r="B2457" s="2" t="s">
        <v>5500</v>
      </c>
      <c r="C2457" s="1" t="s">
        <v>5501</v>
      </c>
      <c r="D2457" s="3" t="s">
        <v>104</v>
      </c>
      <c r="E2457" s="4">
        <v>41653</v>
      </c>
      <c r="F2457" s="3" t="s">
        <v>15</v>
      </c>
      <c r="G2457" s="4">
        <v>41653</v>
      </c>
      <c r="H2457" s="3" t="s">
        <v>16</v>
      </c>
      <c r="I2457" s="2" t="s">
        <v>13</v>
      </c>
      <c r="J2457" s="2" t="s">
        <v>12</v>
      </c>
      <c r="K2457" s="2" t="s">
        <v>268</v>
      </c>
      <c r="L2457" s="19">
        <v>41653.762638888889</v>
      </c>
      <c r="M2457" s="2" t="s">
        <v>5154</v>
      </c>
      <c r="N2457" s="2"/>
      <c r="O2457" s="2"/>
      <c r="P2457" s="2"/>
    </row>
    <row r="2458" spans="1:16" ht="30">
      <c r="A2458" s="14">
        <v>2760</v>
      </c>
      <c r="B2458" s="2" t="s">
        <v>2299</v>
      </c>
      <c r="C2458" s="1" t="s">
        <v>5502</v>
      </c>
      <c r="D2458" s="3" t="s">
        <v>1471</v>
      </c>
      <c r="E2458" s="4">
        <v>41653</v>
      </c>
      <c r="F2458" s="3" t="s">
        <v>15</v>
      </c>
      <c r="G2458" s="4">
        <v>41653</v>
      </c>
      <c r="H2458" s="3" t="s">
        <v>16</v>
      </c>
      <c r="I2458" s="2" t="s">
        <v>13</v>
      </c>
      <c r="J2458" s="2" t="s">
        <v>12</v>
      </c>
      <c r="K2458" s="2" t="s">
        <v>268</v>
      </c>
      <c r="L2458" s="19">
        <v>41653.748831018522</v>
      </c>
      <c r="M2458" s="2" t="s">
        <v>5154</v>
      </c>
      <c r="N2458" s="2"/>
      <c r="O2458" s="2"/>
      <c r="P2458" s="2"/>
    </row>
    <row r="2459" spans="1:16" ht="30">
      <c r="A2459" s="14">
        <v>2759</v>
      </c>
      <c r="B2459" s="2" t="s">
        <v>5503</v>
      </c>
      <c r="C2459" s="1" t="s">
        <v>5504</v>
      </c>
      <c r="D2459" s="3" t="s">
        <v>26</v>
      </c>
      <c r="E2459" s="4">
        <v>41653</v>
      </c>
      <c r="F2459" s="3" t="s">
        <v>15</v>
      </c>
      <c r="G2459" s="4">
        <v>41653</v>
      </c>
      <c r="H2459" s="3" t="s">
        <v>16</v>
      </c>
      <c r="I2459" s="2" t="s">
        <v>13</v>
      </c>
      <c r="J2459" s="2" t="s">
        <v>12</v>
      </c>
      <c r="K2459" s="2" t="s">
        <v>268</v>
      </c>
      <c r="L2459" s="19">
        <v>41653.734201388892</v>
      </c>
      <c r="M2459" s="2" t="s">
        <v>5154</v>
      </c>
      <c r="N2459" s="2"/>
      <c r="O2459" s="2"/>
      <c r="P2459" s="2"/>
    </row>
    <row r="2460" spans="1:16" ht="45">
      <c r="A2460" s="14">
        <v>2758</v>
      </c>
      <c r="B2460" s="2" t="s">
        <v>5505</v>
      </c>
      <c r="C2460" s="1" t="s">
        <v>5506</v>
      </c>
      <c r="D2460" s="3" t="s">
        <v>95</v>
      </c>
      <c r="E2460" s="4">
        <v>41653</v>
      </c>
      <c r="F2460" s="3" t="s">
        <v>15</v>
      </c>
      <c r="G2460" s="4">
        <v>41656</v>
      </c>
      <c r="H2460" s="3" t="s">
        <v>56</v>
      </c>
      <c r="I2460" s="2" t="s">
        <v>13</v>
      </c>
      <c r="J2460" s="2" t="s">
        <v>12</v>
      </c>
      <c r="K2460" s="2" t="s">
        <v>268</v>
      </c>
      <c r="L2460" s="19">
        <v>41666.452789351853</v>
      </c>
      <c r="M2460" s="2" t="s">
        <v>5151</v>
      </c>
      <c r="N2460" s="2"/>
      <c r="O2460" s="2"/>
      <c r="P2460" s="2"/>
    </row>
    <row r="2461" spans="1:16" ht="60">
      <c r="A2461" s="14">
        <v>2757</v>
      </c>
      <c r="B2461" s="2" t="s">
        <v>5507</v>
      </c>
      <c r="C2461" s="1" t="s">
        <v>5508</v>
      </c>
      <c r="D2461" s="3" t="s">
        <v>497</v>
      </c>
      <c r="E2461" s="4">
        <v>41653</v>
      </c>
      <c r="F2461" s="3" t="s">
        <v>15</v>
      </c>
      <c r="G2461" s="4">
        <v>41655</v>
      </c>
      <c r="H2461" s="3" t="s">
        <v>56</v>
      </c>
      <c r="I2461" s="2" t="s">
        <v>13</v>
      </c>
      <c r="J2461" s="2" t="s">
        <v>12</v>
      </c>
      <c r="K2461" s="2" t="s">
        <v>268</v>
      </c>
      <c r="L2461" s="19">
        <v>41655.461192129631</v>
      </c>
      <c r="M2461" s="2" t="s">
        <v>5154</v>
      </c>
      <c r="N2461" s="2"/>
      <c r="O2461" s="2"/>
      <c r="P2461" s="2"/>
    </row>
    <row r="2462" spans="1:16" ht="105">
      <c r="A2462" s="14">
        <v>2756</v>
      </c>
      <c r="B2462" s="2" t="s">
        <v>5509</v>
      </c>
      <c r="C2462" s="1" t="s">
        <v>5510</v>
      </c>
      <c r="D2462" s="3" t="s">
        <v>1054</v>
      </c>
      <c r="E2462" s="4">
        <v>41653</v>
      </c>
      <c r="F2462" s="3" t="s">
        <v>15</v>
      </c>
      <c r="G2462" s="4">
        <v>41653</v>
      </c>
      <c r="H2462" s="3" t="s">
        <v>40</v>
      </c>
      <c r="I2462" s="2" t="s">
        <v>13</v>
      </c>
      <c r="J2462" s="2" t="s">
        <v>12</v>
      </c>
      <c r="K2462" s="2" t="s">
        <v>268</v>
      </c>
      <c r="L2462" s="19">
        <v>41653.704502314817</v>
      </c>
      <c r="M2462" s="2" t="s">
        <v>5154</v>
      </c>
      <c r="N2462" s="2"/>
      <c r="O2462" s="2"/>
      <c r="P2462" s="2"/>
    </row>
    <row r="2463" spans="1:16" ht="30">
      <c r="A2463" s="14">
        <v>2755</v>
      </c>
      <c r="B2463" s="2" t="s">
        <v>1039</v>
      </c>
      <c r="C2463" s="1" t="s">
        <v>5511</v>
      </c>
      <c r="D2463" s="3" t="s">
        <v>169</v>
      </c>
      <c r="E2463" s="4">
        <v>41653</v>
      </c>
      <c r="F2463" s="3" t="s">
        <v>15</v>
      </c>
      <c r="G2463" s="4">
        <v>41653</v>
      </c>
      <c r="H2463" s="3" t="s">
        <v>16</v>
      </c>
      <c r="I2463" s="2" t="s">
        <v>13</v>
      </c>
      <c r="J2463" s="2" t="s">
        <v>12</v>
      </c>
      <c r="K2463" s="2" t="s">
        <v>277</v>
      </c>
      <c r="L2463" s="19">
        <v>41653.69462962963</v>
      </c>
      <c r="M2463" s="2" t="s">
        <v>5154</v>
      </c>
      <c r="N2463" s="2"/>
      <c r="O2463" s="2"/>
      <c r="P2463" s="2"/>
    </row>
    <row r="2464" spans="1:16" ht="45">
      <c r="A2464" s="14">
        <v>2754</v>
      </c>
      <c r="B2464" s="2" t="s">
        <v>903</v>
      </c>
      <c r="C2464" s="1" t="s">
        <v>5512</v>
      </c>
      <c r="D2464" s="3" t="s">
        <v>2701</v>
      </c>
      <c r="E2464" s="4">
        <v>41653</v>
      </c>
      <c r="F2464" s="3" t="s">
        <v>15</v>
      </c>
      <c r="G2464" s="4">
        <v>41653</v>
      </c>
      <c r="H2464" s="3" t="s">
        <v>43</v>
      </c>
      <c r="I2464" s="2" t="s">
        <v>13</v>
      </c>
      <c r="J2464" s="2" t="s">
        <v>12</v>
      </c>
      <c r="K2464" s="2" t="s">
        <v>268</v>
      </c>
      <c r="L2464" s="19">
        <v>41653.68886574074</v>
      </c>
      <c r="M2464" s="2" t="s">
        <v>5154</v>
      </c>
      <c r="N2464" s="2"/>
      <c r="O2464" s="2"/>
      <c r="P2464" s="2"/>
    </row>
    <row r="2465" spans="1:16" ht="120">
      <c r="A2465" s="14">
        <v>2753</v>
      </c>
      <c r="B2465" s="2" t="s">
        <v>5513</v>
      </c>
      <c r="C2465" s="1" t="s">
        <v>5514</v>
      </c>
      <c r="D2465" s="3" t="s">
        <v>638</v>
      </c>
      <c r="E2465" s="4">
        <v>41653</v>
      </c>
      <c r="F2465" s="3" t="s">
        <v>15</v>
      </c>
      <c r="G2465" s="4">
        <v>41653</v>
      </c>
      <c r="H2465" s="3" t="s">
        <v>45</v>
      </c>
      <c r="I2465" s="2" t="s">
        <v>13</v>
      </c>
      <c r="J2465" s="2" t="s">
        <v>12</v>
      </c>
      <c r="K2465" s="2" t="s">
        <v>268</v>
      </c>
      <c r="L2465" s="19">
        <v>41653.688090277778</v>
      </c>
      <c r="M2465" s="2" t="s">
        <v>5154</v>
      </c>
      <c r="N2465" s="2"/>
      <c r="O2465" s="2"/>
      <c r="P2465" s="2"/>
    </row>
    <row r="2466" spans="1:16" ht="60">
      <c r="A2466" s="14">
        <v>2752</v>
      </c>
      <c r="B2466" s="2" t="s">
        <v>5515</v>
      </c>
      <c r="C2466" s="1" t="s">
        <v>5516</v>
      </c>
      <c r="D2466" s="3" t="s">
        <v>149</v>
      </c>
      <c r="E2466" s="4">
        <v>41653</v>
      </c>
      <c r="F2466" s="3" t="s">
        <v>15</v>
      </c>
      <c r="G2466" s="4">
        <v>41653</v>
      </c>
      <c r="H2466" s="3" t="s">
        <v>29</v>
      </c>
      <c r="I2466" s="2" t="s">
        <v>13</v>
      </c>
      <c r="J2466" s="2" t="s">
        <v>12</v>
      </c>
      <c r="K2466" s="2" t="s">
        <v>268</v>
      </c>
      <c r="L2466" s="19">
        <v>41653.687118055554</v>
      </c>
      <c r="M2466" s="2" t="s">
        <v>5154</v>
      </c>
      <c r="N2466" s="2"/>
      <c r="O2466" s="2"/>
      <c r="P2466" s="2"/>
    </row>
    <row r="2467" spans="1:16" ht="45">
      <c r="A2467" s="14">
        <v>2751</v>
      </c>
      <c r="B2467" s="2" t="s">
        <v>4881</v>
      </c>
      <c r="C2467" s="1" t="s">
        <v>5517</v>
      </c>
      <c r="D2467" s="3" t="s">
        <v>653</v>
      </c>
      <c r="E2467" s="4">
        <v>41653</v>
      </c>
      <c r="F2467" s="3" t="s">
        <v>15</v>
      </c>
      <c r="G2467" s="4">
        <v>41653</v>
      </c>
      <c r="H2467" s="3" t="s">
        <v>16</v>
      </c>
      <c r="I2467" s="2" t="s">
        <v>13</v>
      </c>
      <c r="J2467" s="2" t="s">
        <v>12</v>
      </c>
      <c r="K2467" s="2" t="s">
        <v>268</v>
      </c>
      <c r="L2467" s="19">
        <v>41653.686643518522</v>
      </c>
      <c r="M2467" s="2" t="s">
        <v>5154</v>
      </c>
      <c r="N2467" s="2"/>
      <c r="O2467" s="2"/>
      <c r="P2467" s="2"/>
    </row>
    <row r="2468" spans="1:16" ht="45">
      <c r="A2468" s="14">
        <v>2750</v>
      </c>
      <c r="B2468" s="2" t="s">
        <v>5518</v>
      </c>
      <c r="C2468" s="1" t="s">
        <v>5519</v>
      </c>
      <c r="D2468" s="3" t="s">
        <v>1121</v>
      </c>
      <c r="E2468" s="4">
        <v>41653</v>
      </c>
      <c r="F2468" s="3" t="s">
        <v>15</v>
      </c>
      <c r="G2468" s="4">
        <v>41653</v>
      </c>
      <c r="H2468" s="3" t="s">
        <v>54</v>
      </c>
      <c r="I2468" s="2" t="s">
        <v>13</v>
      </c>
      <c r="J2468" s="2" t="s">
        <v>12</v>
      </c>
      <c r="K2468" s="2" t="s">
        <v>268</v>
      </c>
      <c r="L2468" s="19">
        <v>41653.709016203706</v>
      </c>
      <c r="M2468" s="2" t="s">
        <v>5154</v>
      </c>
      <c r="N2468" s="2"/>
      <c r="O2468" s="2"/>
      <c r="P2468" s="2"/>
    </row>
    <row r="2469" spans="1:16" ht="45">
      <c r="A2469" s="14">
        <v>2749</v>
      </c>
      <c r="B2469" s="2" t="s">
        <v>5520</v>
      </c>
      <c r="C2469" s="1" t="s">
        <v>5521</v>
      </c>
      <c r="D2469" s="3" t="s">
        <v>2019</v>
      </c>
      <c r="E2469" s="4">
        <v>41653</v>
      </c>
      <c r="F2469" s="3" t="s">
        <v>15</v>
      </c>
      <c r="G2469" s="4">
        <v>41653</v>
      </c>
      <c r="H2469" s="3" t="s">
        <v>54</v>
      </c>
      <c r="I2469" s="2" t="s">
        <v>13</v>
      </c>
      <c r="J2469" s="2" t="s">
        <v>12</v>
      </c>
      <c r="K2469" s="2" t="s">
        <v>268</v>
      </c>
      <c r="L2469" s="19">
        <v>41653.675509259258</v>
      </c>
      <c r="M2469" s="2" t="s">
        <v>5154</v>
      </c>
      <c r="N2469" s="2"/>
      <c r="O2469" s="2"/>
      <c r="P2469" s="2"/>
    </row>
    <row r="2470" spans="1:16" ht="75">
      <c r="A2470" s="14">
        <v>2748</v>
      </c>
      <c r="B2470" s="2" t="s">
        <v>5522</v>
      </c>
      <c r="C2470" s="1" t="s">
        <v>5523</v>
      </c>
      <c r="D2470" s="3" t="s">
        <v>22</v>
      </c>
      <c r="E2470" s="4">
        <v>41653</v>
      </c>
      <c r="F2470" s="3" t="s">
        <v>15</v>
      </c>
      <c r="G2470" s="4">
        <v>41653</v>
      </c>
      <c r="H2470" s="3" t="s">
        <v>29</v>
      </c>
      <c r="I2470" s="2" t="s">
        <v>13</v>
      </c>
      <c r="J2470" s="2" t="s">
        <v>12</v>
      </c>
      <c r="K2470" s="2" t="s">
        <v>268</v>
      </c>
      <c r="L2470" s="19">
        <v>41667.690451388888</v>
      </c>
      <c r="M2470" s="2" t="s">
        <v>5154</v>
      </c>
      <c r="N2470" s="2"/>
      <c r="O2470" s="2"/>
      <c r="P2470" s="2"/>
    </row>
    <row r="2471" spans="1:16" ht="30">
      <c r="A2471" s="14">
        <v>2747</v>
      </c>
      <c r="B2471" s="2" t="s">
        <v>5524</v>
      </c>
      <c r="C2471" s="1" t="s">
        <v>5525</v>
      </c>
      <c r="D2471" s="3" t="s">
        <v>1267</v>
      </c>
      <c r="E2471" s="4">
        <v>41653</v>
      </c>
      <c r="F2471" s="3" t="s">
        <v>15</v>
      </c>
      <c r="G2471" s="4">
        <v>41653</v>
      </c>
      <c r="H2471" s="3" t="s">
        <v>54</v>
      </c>
      <c r="I2471" s="2" t="s">
        <v>13</v>
      </c>
      <c r="J2471" s="2" t="s">
        <v>12</v>
      </c>
      <c r="K2471" s="2" t="s">
        <v>268</v>
      </c>
      <c r="L2471" s="19">
        <v>41653.672696759262</v>
      </c>
      <c r="M2471" s="2" t="s">
        <v>5154</v>
      </c>
      <c r="N2471" s="2"/>
      <c r="O2471" s="2"/>
      <c r="P2471" s="2"/>
    </row>
    <row r="2472" spans="1:16" ht="75">
      <c r="A2472" s="14">
        <v>2746</v>
      </c>
      <c r="B2472" s="2" t="s">
        <v>5526</v>
      </c>
      <c r="C2472" s="1" t="s">
        <v>5527</v>
      </c>
      <c r="D2472" s="3" t="s">
        <v>84</v>
      </c>
      <c r="E2472" s="4">
        <v>41653</v>
      </c>
      <c r="F2472" s="3" t="s">
        <v>15</v>
      </c>
      <c r="G2472" s="4">
        <v>41653</v>
      </c>
      <c r="H2472" s="3" t="s">
        <v>40</v>
      </c>
      <c r="I2472" s="2" t="s">
        <v>13</v>
      </c>
      <c r="J2472" s="2" t="s">
        <v>12</v>
      </c>
      <c r="K2472" s="2" t="s">
        <v>268</v>
      </c>
      <c r="L2472" s="19">
        <v>41667.690104166664</v>
      </c>
      <c r="M2472" s="2" t="s">
        <v>5154</v>
      </c>
      <c r="N2472" s="2"/>
      <c r="O2472" s="2"/>
      <c r="P2472" s="2"/>
    </row>
    <row r="2473" spans="1:16" ht="30">
      <c r="A2473" s="14">
        <v>2745</v>
      </c>
      <c r="B2473" s="2" t="s">
        <v>4417</v>
      </c>
      <c r="C2473" s="1" t="s">
        <v>5528</v>
      </c>
      <c r="D2473" s="3" t="s">
        <v>104</v>
      </c>
      <c r="E2473" s="4">
        <v>41653</v>
      </c>
      <c r="F2473" s="3" t="s">
        <v>15</v>
      </c>
      <c r="G2473" s="4">
        <v>41653</v>
      </c>
      <c r="H2473" s="3" t="s">
        <v>16</v>
      </c>
      <c r="I2473" s="2" t="s">
        <v>13</v>
      </c>
      <c r="J2473" s="2" t="s">
        <v>12</v>
      </c>
      <c r="K2473" s="2" t="s">
        <v>268</v>
      </c>
      <c r="L2473" s="19">
        <v>41653.648541666669</v>
      </c>
      <c r="M2473" s="2" t="s">
        <v>5154</v>
      </c>
      <c r="N2473" s="2"/>
      <c r="O2473" s="2"/>
      <c r="P2473" s="2"/>
    </row>
    <row r="2474" spans="1:16" ht="60">
      <c r="A2474" s="14">
        <v>2744</v>
      </c>
      <c r="B2474" s="2" t="s">
        <v>5529</v>
      </c>
      <c r="C2474" s="1" t="s">
        <v>5530</v>
      </c>
      <c r="D2474" s="3" t="s">
        <v>22</v>
      </c>
      <c r="E2474" s="4">
        <v>41653</v>
      </c>
      <c r="F2474" s="3" t="s">
        <v>15</v>
      </c>
      <c r="G2474" s="4">
        <v>41653</v>
      </c>
      <c r="H2474" s="3" t="s">
        <v>29</v>
      </c>
      <c r="I2474" s="2" t="s">
        <v>13</v>
      </c>
      <c r="J2474" s="2" t="s">
        <v>12</v>
      </c>
      <c r="K2474" s="2" t="s">
        <v>268</v>
      </c>
      <c r="L2474" s="19">
        <v>41666.452372685184</v>
      </c>
      <c r="M2474" s="2" t="s">
        <v>5154</v>
      </c>
      <c r="N2474" s="2"/>
      <c r="O2474" s="2"/>
      <c r="P2474" s="2"/>
    </row>
    <row r="2475" spans="1:16" ht="60">
      <c r="A2475" s="14">
        <v>2743</v>
      </c>
      <c r="B2475" s="2" t="s">
        <v>1952</v>
      </c>
      <c r="C2475" s="1" t="s">
        <v>5531</v>
      </c>
      <c r="D2475" s="3" t="s">
        <v>1071</v>
      </c>
      <c r="E2475" s="4">
        <v>41653</v>
      </c>
      <c r="F2475" s="3" t="s">
        <v>15</v>
      </c>
      <c r="G2475" s="4">
        <v>41653</v>
      </c>
      <c r="H2475" s="3" t="s">
        <v>16</v>
      </c>
      <c r="I2475" s="2" t="s">
        <v>13</v>
      </c>
      <c r="J2475" s="2" t="s">
        <v>12</v>
      </c>
      <c r="K2475" s="2" t="s">
        <v>268</v>
      </c>
      <c r="L2475" s="19">
        <v>41653.639189814814</v>
      </c>
      <c r="M2475" s="2" t="s">
        <v>5154</v>
      </c>
      <c r="N2475" s="2"/>
      <c r="O2475" s="2"/>
      <c r="P2475" s="2"/>
    </row>
    <row r="2476" spans="1:16" ht="45">
      <c r="A2476" s="14">
        <v>2742</v>
      </c>
      <c r="B2476" s="2" t="s">
        <v>5532</v>
      </c>
      <c r="C2476" s="1" t="s">
        <v>5533</v>
      </c>
      <c r="D2476" s="3" t="s">
        <v>87</v>
      </c>
      <c r="E2476" s="4">
        <v>41653</v>
      </c>
      <c r="F2476" s="3" t="s">
        <v>15</v>
      </c>
      <c r="G2476" s="4">
        <v>41656</v>
      </c>
      <c r="H2476" s="3" t="s">
        <v>16</v>
      </c>
      <c r="I2476" s="2" t="s">
        <v>13</v>
      </c>
      <c r="J2476" s="2" t="s">
        <v>12</v>
      </c>
      <c r="K2476" s="2" t="s">
        <v>268</v>
      </c>
      <c r="L2476" s="19">
        <v>41667.695289351854</v>
      </c>
      <c r="M2476" s="2" t="s">
        <v>5154</v>
      </c>
      <c r="N2476" s="2"/>
      <c r="O2476" s="2"/>
      <c r="P2476" s="2"/>
    </row>
    <row r="2477" spans="1:16" ht="30">
      <c r="A2477" s="14">
        <v>2741</v>
      </c>
      <c r="B2477" s="2" t="s">
        <v>5534</v>
      </c>
      <c r="C2477" s="1" t="s">
        <v>5535</v>
      </c>
      <c r="D2477" s="3" t="s">
        <v>366</v>
      </c>
      <c r="E2477" s="4">
        <v>41653</v>
      </c>
      <c r="F2477" s="3" t="s">
        <v>15</v>
      </c>
      <c r="G2477" s="4">
        <v>41653</v>
      </c>
      <c r="H2477" s="3" t="s">
        <v>55</v>
      </c>
      <c r="I2477" s="2" t="s">
        <v>13</v>
      </c>
      <c r="J2477" s="2" t="s">
        <v>12</v>
      </c>
      <c r="K2477" s="2" t="s">
        <v>268</v>
      </c>
      <c r="L2477" s="19">
        <v>41653.709467592591</v>
      </c>
      <c r="M2477" s="2" t="s">
        <v>5151</v>
      </c>
      <c r="N2477" s="2"/>
      <c r="O2477" s="2"/>
      <c r="P2477" s="2"/>
    </row>
    <row r="2478" spans="1:16" ht="90">
      <c r="A2478" s="14">
        <v>2740</v>
      </c>
      <c r="B2478" s="2" t="s">
        <v>5155</v>
      </c>
      <c r="C2478" s="1" t="s">
        <v>5536</v>
      </c>
      <c r="D2478" s="3" t="s">
        <v>803</v>
      </c>
      <c r="E2478" s="4">
        <v>41653</v>
      </c>
      <c r="F2478" s="3" t="s">
        <v>15</v>
      </c>
      <c r="G2478" s="4">
        <v>41653</v>
      </c>
      <c r="H2478" s="3" t="s">
        <v>29</v>
      </c>
      <c r="I2478" s="2" t="s">
        <v>13</v>
      </c>
      <c r="J2478" s="2" t="s">
        <v>12</v>
      </c>
      <c r="K2478" s="2" t="s">
        <v>268</v>
      </c>
      <c r="L2478" s="19">
        <v>41654.52847222222</v>
      </c>
      <c r="M2478" s="2" t="s">
        <v>5154</v>
      </c>
      <c r="N2478" s="2"/>
      <c r="O2478" s="2"/>
      <c r="P2478" s="2"/>
    </row>
    <row r="2479" spans="1:16" ht="90">
      <c r="A2479" s="14">
        <v>2739</v>
      </c>
      <c r="B2479" s="2" t="s">
        <v>5513</v>
      </c>
      <c r="C2479" s="1" t="s">
        <v>5537</v>
      </c>
      <c r="D2479" s="3" t="s">
        <v>638</v>
      </c>
      <c r="E2479" s="4">
        <v>41653</v>
      </c>
      <c r="F2479" s="3" t="s">
        <v>15</v>
      </c>
      <c r="G2479" s="4">
        <v>41653</v>
      </c>
      <c r="H2479" s="3" t="s">
        <v>45</v>
      </c>
      <c r="I2479" s="2" t="s">
        <v>13</v>
      </c>
      <c r="J2479" s="2" t="s">
        <v>12</v>
      </c>
      <c r="K2479" s="2" t="s">
        <v>268</v>
      </c>
      <c r="L2479" s="19">
        <v>41666.452013888891</v>
      </c>
      <c r="M2479" s="2" t="s">
        <v>5154</v>
      </c>
      <c r="N2479" s="2"/>
      <c r="O2479" s="2"/>
      <c r="P2479" s="2"/>
    </row>
    <row r="2480" spans="1:16" ht="30">
      <c r="A2480" s="14">
        <v>2738</v>
      </c>
      <c r="B2480" s="2" t="s">
        <v>3191</v>
      </c>
      <c r="C2480" s="1" t="s">
        <v>5152</v>
      </c>
      <c r="D2480" s="3" t="s">
        <v>379</v>
      </c>
      <c r="E2480" s="4">
        <v>41653</v>
      </c>
      <c r="F2480" s="3" t="s">
        <v>15</v>
      </c>
      <c r="G2480" s="4">
        <v>41653</v>
      </c>
      <c r="H2480" s="3" t="s">
        <v>16</v>
      </c>
      <c r="I2480" s="2" t="s">
        <v>13</v>
      </c>
      <c r="J2480" s="2" t="s">
        <v>12</v>
      </c>
      <c r="K2480" s="2" t="s">
        <v>268</v>
      </c>
      <c r="L2480" s="19">
        <v>41653.532592592594</v>
      </c>
      <c r="M2480" s="2" t="s">
        <v>5151</v>
      </c>
      <c r="N2480" s="2"/>
      <c r="O2480" s="2"/>
      <c r="P2480" s="2"/>
    </row>
    <row r="2481" spans="1:16" ht="30">
      <c r="A2481" s="14">
        <v>2737</v>
      </c>
      <c r="B2481" s="2" t="s">
        <v>5155</v>
      </c>
      <c r="C2481" s="1" t="s">
        <v>5156</v>
      </c>
      <c r="D2481" s="3" t="s">
        <v>803</v>
      </c>
      <c r="E2481" s="4">
        <v>41653</v>
      </c>
      <c r="F2481" s="3" t="s">
        <v>15</v>
      </c>
      <c r="G2481" s="4">
        <v>41653</v>
      </c>
      <c r="H2481" s="3" t="s">
        <v>29</v>
      </c>
      <c r="I2481" s="2" t="s">
        <v>13</v>
      </c>
      <c r="J2481" s="2" t="s">
        <v>12</v>
      </c>
      <c r="K2481" s="2" t="s">
        <v>268</v>
      </c>
      <c r="L2481" s="19">
        <v>41666.451631944445</v>
      </c>
      <c r="M2481" s="2" t="s">
        <v>5154</v>
      </c>
      <c r="N2481" s="2"/>
      <c r="O2481" s="2"/>
      <c r="P2481" s="2"/>
    </row>
    <row r="2482" spans="1:16">
      <c r="A2482" s="14">
        <v>2736</v>
      </c>
      <c r="B2482" s="2" t="s">
        <v>5157</v>
      </c>
      <c r="C2482" s="1" t="s">
        <v>5158</v>
      </c>
      <c r="D2482" s="3" t="s">
        <v>344</v>
      </c>
      <c r="E2482" s="4">
        <v>41653</v>
      </c>
      <c r="F2482" s="3" t="s">
        <v>15</v>
      </c>
      <c r="G2482" s="4">
        <v>41653</v>
      </c>
      <c r="H2482" s="3" t="s">
        <v>40</v>
      </c>
      <c r="I2482" s="2" t="s">
        <v>13</v>
      </c>
      <c r="J2482" s="2" t="s">
        <v>12</v>
      </c>
      <c r="K2482" s="2" t="s">
        <v>268</v>
      </c>
      <c r="L2482" s="19">
        <v>41653.496423611112</v>
      </c>
      <c r="M2482" s="2" t="s">
        <v>5151</v>
      </c>
      <c r="N2482" s="2"/>
      <c r="O2482" s="2"/>
      <c r="P2482" s="2"/>
    </row>
    <row r="2483" spans="1:16" ht="45">
      <c r="A2483" s="14">
        <v>2735</v>
      </c>
      <c r="B2483" s="2" t="s">
        <v>5159</v>
      </c>
      <c r="C2483" s="1" t="s">
        <v>5160</v>
      </c>
      <c r="D2483" s="3" t="s">
        <v>169</v>
      </c>
      <c r="E2483" s="4">
        <v>41653</v>
      </c>
      <c r="F2483" s="3" t="s">
        <v>15</v>
      </c>
      <c r="G2483" s="4">
        <v>41653</v>
      </c>
      <c r="H2483" s="3" t="s">
        <v>45</v>
      </c>
      <c r="I2483" s="2" t="s">
        <v>13</v>
      </c>
      <c r="J2483" s="2" t="s">
        <v>12</v>
      </c>
      <c r="K2483" s="2" t="s">
        <v>268</v>
      </c>
      <c r="L2483" s="19">
        <v>41666.451469907406</v>
      </c>
      <c r="M2483" s="2" t="s">
        <v>5151</v>
      </c>
      <c r="N2483" s="2"/>
      <c r="O2483" s="2"/>
      <c r="P2483" s="2"/>
    </row>
    <row r="2484" spans="1:16">
      <c r="A2484" s="14">
        <v>2734</v>
      </c>
      <c r="B2484" s="2" t="s">
        <v>5161</v>
      </c>
      <c r="C2484" s="1" t="s">
        <v>5162</v>
      </c>
      <c r="D2484" s="3" t="s">
        <v>24</v>
      </c>
      <c r="E2484" s="4">
        <v>41653</v>
      </c>
      <c r="F2484" s="3" t="s">
        <v>15</v>
      </c>
      <c r="G2484" s="4">
        <v>41653</v>
      </c>
      <c r="H2484" s="3" t="s">
        <v>19</v>
      </c>
      <c r="I2484" s="2" t="s">
        <v>13</v>
      </c>
      <c r="J2484" s="2" t="s">
        <v>12</v>
      </c>
      <c r="K2484" s="2" t="s">
        <v>268</v>
      </c>
      <c r="L2484" s="19">
        <v>41653.47996527778</v>
      </c>
      <c r="M2484" s="2" t="s">
        <v>5151</v>
      </c>
      <c r="N2484" s="2"/>
      <c r="O2484" s="2"/>
      <c r="P2484" s="2"/>
    </row>
    <row r="2485" spans="1:16" ht="45">
      <c r="A2485" s="14">
        <v>2733</v>
      </c>
      <c r="B2485" s="2" t="s">
        <v>5144</v>
      </c>
      <c r="C2485" s="1" t="s">
        <v>5163</v>
      </c>
      <c r="D2485" s="3" t="s">
        <v>2701</v>
      </c>
      <c r="E2485" s="4">
        <v>41653</v>
      </c>
      <c r="F2485" s="3" t="s">
        <v>15</v>
      </c>
      <c r="G2485" s="4">
        <v>41653</v>
      </c>
      <c r="H2485" s="3" t="s">
        <v>40</v>
      </c>
      <c r="I2485" s="2" t="s">
        <v>13</v>
      </c>
      <c r="J2485" s="2" t="s">
        <v>12</v>
      </c>
      <c r="K2485" s="2" t="s">
        <v>268</v>
      </c>
      <c r="L2485" s="19">
        <v>41653.461689814816</v>
      </c>
      <c r="M2485" s="2" t="s">
        <v>5154</v>
      </c>
      <c r="N2485" s="2"/>
      <c r="O2485" s="2"/>
      <c r="P2485" s="2"/>
    </row>
    <row r="2486" spans="1:16">
      <c r="A2486" s="14">
        <v>2732</v>
      </c>
      <c r="B2486" s="2" t="s">
        <v>5164</v>
      </c>
      <c r="C2486" s="1" t="s">
        <v>5165</v>
      </c>
      <c r="D2486" s="3" t="s">
        <v>810</v>
      </c>
      <c r="E2486" s="4">
        <v>41653</v>
      </c>
      <c r="F2486" s="3" t="s">
        <v>15</v>
      </c>
      <c r="G2486" s="4">
        <v>41653</v>
      </c>
      <c r="H2486" s="3" t="s">
        <v>16</v>
      </c>
      <c r="I2486" s="2" t="s">
        <v>13</v>
      </c>
      <c r="J2486" s="2" t="s">
        <v>12</v>
      </c>
      <c r="K2486" s="2" t="s">
        <v>268</v>
      </c>
      <c r="L2486" s="19">
        <v>41653.461215277777</v>
      </c>
      <c r="M2486" s="2" t="s">
        <v>5151</v>
      </c>
      <c r="N2486" s="2"/>
      <c r="O2486" s="2"/>
      <c r="P2486" s="2"/>
    </row>
    <row r="2487" spans="1:16" ht="45">
      <c r="A2487" s="14">
        <v>2731</v>
      </c>
      <c r="B2487" s="2" t="s">
        <v>204</v>
      </c>
      <c r="C2487" s="1" t="s">
        <v>5166</v>
      </c>
      <c r="D2487" s="3" t="s">
        <v>206</v>
      </c>
      <c r="E2487" s="4">
        <v>41653</v>
      </c>
      <c r="F2487" s="3" t="s">
        <v>15</v>
      </c>
      <c r="G2487" s="4">
        <v>41653</v>
      </c>
      <c r="H2487" s="3" t="s">
        <v>204</v>
      </c>
      <c r="I2487" s="2" t="s">
        <v>13</v>
      </c>
      <c r="J2487" s="2" t="s">
        <v>12</v>
      </c>
      <c r="K2487" s="2" t="s">
        <v>268</v>
      </c>
      <c r="L2487" s="19">
        <v>41666.451331018521</v>
      </c>
      <c r="M2487" s="2" t="s">
        <v>5151</v>
      </c>
      <c r="N2487" s="2"/>
      <c r="O2487" s="2"/>
      <c r="P2487" s="2"/>
    </row>
    <row r="2488" spans="1:16" ht="45">
      <c r="A2488" s="14">
        <v>2730</v>
      </c>
      <c r="B2488" s="2" t="s">
        <v>5167</v>
      </c>
      <c r="C2488" s="1" t="s">
        <v>5168</v>
      </c>
      <c r="D2488" s="3" t="s">
        <v>366</v>
      </c>
      <c r="E2488" s="4">
        <v>41653</v>
      </c>
      <c r="F2488" s="3" t="s">
        <v>15</v>
      </c>
      <c r="G2488" s="4">
        <v>41653</v>
      </c>
      <c r="H2488" s="3" t="s">
        <v>51</v>
      </c>
      <c r="I2488" s="2" t="s">
        <v>13</v>
      </c>
      <c r="J2488" s="2" t="s">
        <v>12</v>
      </c>
      <c r="K2488" s="2" t="s">
        <v>277</v>
      </c>
      <c r="L2488" s="19">
        <v>41653.695914351854</v>
      </c>
      <c r="M2488" s="2" t="s">
        <v>5151</v>
      </c>
      <c r="N2488" s="2"/>
      <c r="O2488" s="2"/>
      <c r="P2488" s="2"/>
    </row>
    <row r="2489" spans="1:16" ht="60">
      <c r="A2489" s="14">
        <v>2729</v>
      </c>
      <c r="B2489" s="2" t="s">
        <v>5169</v>
      </c>
      <c r="C2489" s="1" t="s">
        <v>5170</v>
      </c>
      <c r="D2489" s="3" t="s">
        <v>446</v>
      </c>
      <c r="E2489" s="4">
        <v>41653</v>
      </c>
      <c r="F2489" s="3" t="s">
        <v>15</v>
      </c>
      <c r="G2489" s="4">
        <v>41653</v>
      </c>
      <c r="H2489" s="3" t="s">
        <v>50</v>
      </c>
      <c r="I2489" s="2" t="s">
        <v>13</v>
      </c>
      <c r="J2489" s="2" t="s">
        <v>12</v>
      </c>
      <c r="K2489" s="2" t="s">
        <v>268</v>
      </c>
      <c r="L2489" s="19">
        <v>41666.45113425926</v>
      </c>
      <c r="M2489" s="2" t="s">
        <v>5154</v>
      </c>
      <c r="N2489" s="2"/>
      <c r="O2489" s="2"/>
      <c r="P2489" s="2"/>
    </row>
    <row r="2490" spans="1:16">
      <c r="A2490" s="14">
        <v>2728</v>
      </c>
      <c r="B2490" s="2" t="s">
        <v>1039</v>
      </c>
      <c r="C2490" s="1" t="s">
        <v>5171</v>
      </c>
      <c r="D2490" s="3" t="s">
        <v>32</v>
      </c>
      <c r="E2490" s="4">
        <v>41653</v>
      </c>
      <c r="F2490" s="3" t="s">
        <v>15</v>
      </c>
      <c r="G2490" s="4">
        <v>41653</v>
      </c>
      <c r="H2490" s="3" t="s">
        <v>16</v>
      </c>
      <c r="I2490" s="2" t="s">
        <v>13</v>
      </c>
      <c r="J2490" s="2" t="s">
        <v>12</v>
      </c>
      <c r="K2490" s="2" t="s">
        <v>268</v>
      </c>
      <c r="L2490" s="19">
        <v>41653.440300925926</v>
      </c>
      <c r="M2490" s="2" t="s">
        <v>5151</v>
      </c>
      <c r="N2490" s="2"/>
      <c r="O2490" s="2"/>
      <c r="P2490" s="2"/>
    </row>
    <row r="2491" spans="1:16" ht="30">
      <c r="A2491" s="14">
        <v>2727</v>
      </c>
      <c r="B2491" s="2" t="s">
        <v>5172</v>
      </c>
      <c r="C2491" s="1" t="s">
        <v>5173</v>
      </c>
      <c r="D2491" s="3" t="s">
        <v>2147</v>
      </c>
      <c r="E2491" s="4">
        <v>41653</v>
      </c>
      <c r="F2491" s="3" t="s">
        <v>15</v>
      </c>
      <c r="G2491" s="4">
        <v>41653</v>
      </c>
      <c r="H2491" s="3" t="s">
        <v>54</v>
      </c>
      <c r="I2491" s="2" t="s">
        <v>13</v>
      </c>
      <c r="J2491" s="2" t="s">
        <v>12</v>
      </c>
      <c r="K2491" s="2" t="s">
        <v>268</v>
      </c>
      <c r="L2491" s="19">
        <v>41653.438680555555</v>
      </c>
      <c r="M2491" s="2" t="s">
        <v>5154</v>
      </c>
      <c r="N2491" s="2"/>
      <c r="O2491" s="2"/>
      <c r="P2491" s="2"/>
    </row>
    <row r="2492" spans="1:16" ht="60">
      <c r="A2492" s="14">
        <v>2726</v>
      </c>
      <c r="B2492" s="2" t="s">
        <v>5174</v>
      </c>
      <c r="C2492" s="1" t="s">
        <v>5176</v>
      </c>
      <c r="D2492" s="3" t="s">
        <v>5175</v>
      </c>
      <c r="E2492" s="4">
        <v>41653</v>
      </c>
      <c r="F2492" s="3" t="s">
        <v>15</v>
      </c>
      <c r="G2492" s="4">
        <v>41653</v>
      </c>
      <c r="H2492" s="3" t="s">
        <v>51</v>
      </c>
      <c r="I2492" s="2" t="s">
        <v>13</v>
      </c>
      <c r="J2492" s="2" t="s">
        <v>12</v>
      </c>
      <c r="K2492" s="2" t="s">
        <v>268</v>
      </c>
      <c r="L2492" s="19">
        <v>41653.437164351853</v>
      </c>
      <c r="M2492" s="2" t="s">
        <v>5151</v>
      </c>
      <c r="N2492" s="2"/>
      <c r="O2492" s="2"/>
      <c r="P2492" s="2"/>
    </row>
    <row r="2493" spans="1:16">
      <c r="A2493" s="14">
        <v>2725</v>
      </c>
      <c r="B2493" s="2" t="s">
        <v>5177</v>
      </c>
      <c r="C2493" s="1" t="s">
        <v>5179</v>
      </c>
      <c r="D2493" s="3" t="s">
        <v>5178</v>
      </c>
      <c r="E2493" s="4">
        <v>41653</v>
      </c>
      <c r="F2493" s="3" t="s">
        <v>15</v>
      </c>
      <c r="G2493" s="4">
        <v>41653</v>
      </c>
      <c r="H2493" s="3" t="s">
        <v>54</v>
      </c>
      <c r="I2493" s="2" t="s">
        <v>13</v>
      </c>
      <c r="J2493" s="2" t="s">
        <v>12</v>
      </c>
      <c r="K2493" s="2" t="s">
        <v>268</v>
      </c>
      <c r="L2493" s="19">
        <v>41653.434629629628</v>
      </c>
      <c r="M2493" s="2" t="s">
        <v>5151</v>
      </c>
      <c r="N2493" s="2"/>
      <c r="O2493" s="2"/>
      <c r="P2493" s="2"/>
    </row>
    <row r="2494" spans="1:16" ht="30">
      <c r="A2494" s="14">
        <v>2724</v>
      </c>
      <c r="B2494" s="2" t="s">
        <v>5180</v>
      </c>
      <c r="C2494" s="1" t="s">
        <v>5181</v>
      </c>
      <c r="D2494" s="3" t="s">
        <v>215</v>
      </c>
      <c r="E2494" s="4">
        <v>41653</v>
      </c>
      <c r="F2494" s="3" t="s">
        <v>15</v>
      </c>
      <c r="G2494" s="4">
        <v>41653</v>
      </c>
      <c r="H2494" s="3" t="s">
        <v>29</v>
      </c>
      <c r="I2494" s="2" t="s">
        <v>13</v>
      </c>
      <c r="J2494" s="2" t="s">
        <v>12</v>
      </c>
      <c r="K2494" s="2" t="s">
        <v>268</v>
      </c>
      <c r="L2494" s="19">
        <v>41653.496921296297</v>
      </c>
      <c r="M2494" s="2" t="s">
        <v>5154</v>
      </c>
      <c r="N2494" s="2"/>
      <c r="O2494" s="2"/>
      <c r="P2494" s="2"/>
    </row>
    <row r="2495" spans="1:16" ht="60">
      <c r="A2495" s="14">
        <v>2723</v>
      </c>
      <c r="B2495" s="2" t="s">
        <v>5182</v>
      </c>
      <c r="C2495" s="1" t="s">
        <v>5183</v>
      </c>
      <c r="D2495" s="3" t="s">
        <v>268</v>
      </c>
      <c r="E2495" s="4">
        <v>41652</v>
      </c>
      <c r="F2495" s="3" t="s">
        <v>15</v>
      </c>
      <c r="G2495" s="4">
        <v>41652</v>
      </c>
      <c r="H2495" s="3" t="s">
        <v>45</v>
      </c>
      <c r="I2495" s="2" t="s">
        <v>13</v>
      </c>
      <c r="J2495" s="2" t="s">
        <v>12</v>
      </c>
      <c r="K2495" s="2" t="s">
        <v>268</v>
      </c>
      <c r="L2495" s="19">
        <v>41653.497233796297</v>
      </c>
      <c r="M2495" s="2" t="s">
        <v>5154</v>
      </c>
      <c r="N2495" s="2"/>
      <c r="O2495" s="2"/>
      <c r="P2495" s="2"/>
    </row>
    <row r="2496" spans="1:16" ht="60">
      <c r="A2496" s="14">
        <v>2722</v>
      </c>
      <c r="B2496" s="2" t="s">
        <v>5184</v>
      </c>
      <c r="C2496" s="1" t="s">
        <v>5185</v>
      </c>
      <c r="D2496" s="3" t="s">
        <v>803</v>
      </c>
      <c r="E2496" s="4">
        <v>41652</v>
      </c>
      <c r="F2496" s="3" t="s">
        <v>15</v>
      </c>
      <c r="G2496" s="4">
        <v>41652</v>
      </c>
      <c r="H2496" s="3" t="s">
        <v>45</v>
      </c>
      <c r="I2496" s="2" t="s">
        <v>13</v>
      </c>
      <c r="J2496" s="2" t="s">
        <v>12</v>
      </c>
      <c r="K2496" s="2" t="s">
        <v>268</v>
      </c>
      <c r="L2496" s="19">
        <v>41666.450173611112</v>
      </c>
      <c r="M2496" s="2" t="s">
        <v>5154</v>
      </c>
      <c r="N2496" s="2"/>
      <c r="O2496" s="2"/>
      <c r="P2496" s="2"/>
    </row>
    <row r="2497" spans="1:16" ht="60">
      <c r="A2497" s="14">
        <v>2721</v>
      </c>
      <c r="B2497" s="2" t="s">
        <v>5186</v>
      </c>
      <c r="C2497" s="1" t="s">
        <v>5187</v>
      </c>
      <c r="D2497" s="3" t="s">
        <v>291</v>
      </c>
      <c r="E2497" s="4">
        <v>41649</v>
      </c>
      <c r="F2497" s="3" t="s">
        <v>15</v>
      </c>
      <c r="G2497" s="4">
        <v>41652</v>
      </c>
      <c r="H2497" s="3" t="s">
        <v>40</v>
      </c>
      <c r="I2497" s="2" t="s">
        <v>13</v>
      </c>
      <c r="J2497" s="2" t="s">
        <v>12</v>
      </c>
      <c r="K2497" s="2" t="s">
        <v>268</v>
      </c>
      <c r="L2497" s="19">
        <v>41652.722534722219</v>
      </c>
      <c r="M2497" s="2" t="s">
        <v>5154</v>
      </c>
      <c r="N2497" s="2"/>
      <c r="O2497" s="2"/>
      <c r="P2497" s="2"/>
    </row>
    <row r="2498" spans="1:16" ht="30">
      <c r="A2498" s="14">
        <v>2720</v>
      </c>
      <c r="B2498" s="2" t="s">
        <v>5188</v>
      </c>
      <c r="C2498" s="1" t="s">
        <v>5189</v>
      </c>
      <c r="D2498" s="3" t="s">
        <v>1656</v>
      </c>
      <c r="E2498" s="4">
        <v>41652</v>
      </c>
      <c r="F2498" s="3" t="s">
        <v>15</v>
      </c>
      <c r="G2498" s="4">
        <v>41652</v>
      </c>
      <c r="H2498" s="3" t="s">
        <v>45</v>
      </c>
      <c r="I2498" s="2" t="s">
        <v>13</v>
      </c>
      <c r="J2498" s="2" t="s">
        <v>12</v>
      </c>
      <c r="K2498" s="2" t="s">
        <v>268</v>
      </c>
      <c r="L2498" s="19">
        <v>41653.497372685182</v>
      </c>
      <c r="M2498" s="2" t="s">
        <v>5154</v>
      </c>
      <c r="N2498" s="2"/>
      <c r="O2498" s="2"/>
      <c r="P2498" s="2"/>
    </row>
    <row r="2499" spans="1:16" ht="45">
      <c r="A2499" s="14">
        <v>2719</v>
      </c>
      <c r="B2499" s="2" t="s">
        <v>5095</v>
      </c>
      <c r="C2499" s="1" t="s">
        <v>5190</v>
      </c>
      <c r="D2499" s="3" t="s">
        <v>5096</v>
      </c>
      <c r="E2499" s="4">
        <v>41652</v>
      </c>
      <c r="F2499" s="3" t="s">
        <v>15</v>
      </c>
      <c r="G2499" s="4">
        <v>41652</v>
      </c>
      <c r="H2499" s="3" t="s">
        <v>16</v>
      </c>
      <c r="I2499" s="2" t="s">
        <v>13</v>
      </c>
      <c r="J2499" s="2" t="s">
        <v>12</v>
      </c>
      <c r="K2499" s="2" t="s">
        <v>268</v>
      </c>
      <c r="L2499" s="19">
        <v>41652.705057870371</v>
      </c>
      <c r="M2499" s="2" t="s">
        <v>5151</v>
      </c>
      <c r="N2499" s="2"/>
      <c r="O2499" s="2"/>
      <c r="P2499" s="2"/>
    </row>
    <row r="2500" spans="1:16" ht="180">
      <c r="A2500" s="14">
        <v>2718</v>
      </c>
      <c r="B2500" s="2" t="s">
        <v>5191</v>
      </c>
      <c r="C2500" s="1" t="s">
        <v>5193</v>
      </c>
      <c r="D2500" s="3" t="s">
        <v>5192</v>
      </c>
      <c r="E2500" s="4">
        <v>41652</v>
      </c>
      <c r="F2500" s="3" t="s">
        <v>15</v>
      </c>
      <c r="G2500" s="4">
        <v>41652</v>
      </c>
      <c r="H2500" s="3" t="s">
        <v>19</v>
      </c>
      <c r="I2500" s="2" t="s">
        <v>13</v>
      </c>
      <c r="J2500" s="2" t="s">
        <v>12</v>
      </c>
      <c r="K2500" s="2" t="s">
        <v>268</v>
      </c>
      <c r="L2500" s="19">
        <v>41654.528622685182</v>
      </c>
      <c r="M2500" s="2" t="s">
        <v>5154</v>
      </c>
      <c r="N2500" s="2"/>
      <c r="O2500" s="2"/>
      <c r="P2500" s="2"/>
    </row>
    <row r="2501" spans="1:16" ht="30">
      <c r="A2501" s="14">
        <v>2717</v>
      </c>
      <c r="B2501" s="2" t="s">
        <v>1793</v>
      </c>
      <c r="C2501" s="1" t="s">
        <v>5194</v>
      </c>
      <c r="D2501" s="3" t="s">
        <v>497</v>
      </c>
      <c r="E2501" s="4">
        <v>41652</v>
      </c>
      <c r="F2501" s="3" t="s">
        <v>15</v>
      </c>
      <c r="G2501" s="4">
        <v>41652</v>
      </c>
      <c r="H2501" s="3" t="s">
        <v>16</v>
      </c>
      <c r="I2501" s="2" t="s">
        <v>13</v>
      </c>
      <c r="J2501" s="2" t="s">
        <v>12</v>
      </c>
      <c r="K2501" s="2" t="s">
        <v>268</v>
      </c>
      <c r="L2501" s="19">
        <v>41652.621435185189</v>
      </c>
      <c r="M2501" s="2" t="s">
        <v>5151</v>
      </c>
      <c r="N2501" s="2"/>
      <c r="O2501" s="2"/>
      <c r="P2501" s="2"/>
    </row>
    <row r="2502" spans="1:16" ht="45">
      <c r="A2502" s="14">
        <v>2716</v>
      </c>
      <c r="B2502" s="2" t="s">
        <v>5195</v>
      </c>
      <c r="C2502" s="1" t="s">
        <v>5196</v>
      </c>
      <c r="D2502" s="3" t="s">
        <v>366</v>
      </c>
      <c r="E2502" s="4">
        <v>41652</v>
      </c>
      <c r="F2502" s="3" t="s">
        <v>15</v>
      </c>
      <c r="G2502" s="4">
        <v>41652</v>
      </c>
      <c r="H2502" s="3" t="s">
        <v>50</v>
      </c>
      <c r="I2502" s="2" t="s">
        <v>13</v>
      </c>
      <c r="J2502" s="2" t="s">
        <v>12</v>
      </c>
      <c r="K2502" s="2" t="s">
        <v>268</v>
      </c>
      <c r="L2502" s="19">
        <v>41653.497615740744</v>
      </c>
      <c r="M2502" s="2" t="s">
        <v>5151</v>
      </c>
      <c r="N2502" s="2"/>
      <c r="O2502" s="2"/>
      <c r="P2502" s="2"/>
    </row>
    <row r="2503" spans="1:16" ht="45">
      <c r="A2503" s="14">
        <v>2715</v>
      </c>
      <c r="B2503" s="2" t="s">
        <v>2299</v>
      </c>
      <c r="C2503" s="1" t="s">
        <v>5197</v>
      </c>
      <c r="D2503" s="3" t="s">
        <v>430</v>
      </c>
      <c r="E2503" s="4">
        <v>41652</v>
      </c>
      <c r="F2503" s="3" t="s">
        <v>15</v>
      </c>
      <c r="G2503" s="4">
        <v>41652</v>
      </c>
      <c r="H2503" s="3" t="s">
        <v>16</v>
      </c>
      <c r="I2503" s="2" t="s">
        <v>13</v>
      </c>
      <c r="J2503" s="2" t="s">
        <v>12</v>
      </c>
      <c r="K2503" s="2" t="s">
        <v>268</v>
      </c>
      <c r="L2503" s="19">
        <v>41652.591319444444</v>
      </c>
      <c r="M2503" s="2" t="s">
        <v>5154</v>
      </c>
      <c r="N2503" s="2"/>
      <c r="O2503" s="2"/>
      <c r="P2503" s="2"/>
    </row>
    <row r="2504" spans="1:16">
      <c r="A2504" s="14">
        <v>2714</v>
      </c>
      <c r="B2504" s="2" t="s">
        <v>5198</v>
      </c>
      <c r="C2504" s="1" t="s">
        <v>5199</v>
      </c>
      <c r="D2504" s="3" t="s">
        <v>32</v>
      </c>
      <c r="E2504" s="4">
        <v>41652</v>
      </c>
      <c r="F2504" s="3" t="s">
        <v>15</v>
      </c>
      <c r="G2504" s="4">
        <v>41652</v>
      </c>
      <c r="H2504" s="3" t="s">
        <v>29</v>
      </c>
      <c r="I2504" s="2" t="s">
        <v>13</v>
      </c>
      <c r="J2504" s="2" t="s">
        <v>12</v>
      </c>
      <c r="K2504" s="2" t="s">
        <v>268</v>
      </c>
      <c r="L2504" s="19">
        <v>41666.446863425925</v>
      </c>
      <c r="M2504" s="2" t="s">
        <v>5151</v>
      </c>
      <c r="N2504" s="2"/>
      <c r="O2504" s="2"/>
      <c r="P2504" s="2"/>
    </row>
    <row r="2505" spans="1:16" ht="45">
      <c r="A2505" s="14">
        <v>2713</v>
      </c>
      <c r="B2505" s="2" t="s">
        <v>5200</v>
      </c>
      <c r="C2505" s="1" t="s">
        <v>5201</v>
      </c>
      <c r="D2505" s="3" t="s">
        <v>3006</v>
      </c>
      <c r="E2505" s="4">
        <v>41652</v>
      </c>
      <c r="F2505" s="3" t="s">
        <v>15</v>
      </c>
      <c r="G2505" s="4">
        <v>41652</v>
      </c>
      <c r="H2505" s="3" t="s">
        <v>29</v>
      </c>
      <c r="I2505" s="2" t="s">
        <v>13</v>
      </c>
      <c r="J2505" s="2" t="s">
        <v>12</v>
      </c>
      <c r="K2505" s="2" t="s">
        <v>277</v>
      </c>
      <c r="L2505" s="19">
        <v>41653.695763888885</v>
      </c>
      <c r="M2505" s="2" t="s">
        <v>5154</v>
      </c>
      <c r="N2505" s="2"/>
      <c r="O2505" s="2"/>
      <c r="P2505" s="2"/>
    </row>
    <row r="2506" spans="1:16" ht="90">
      <c r="A2506" s="14">
        <v>2712</v>
      </c>
      <c r="B2506" s="2" t="s">
        <v>5202</v>
      </c>
      <c r="C2506" s="1" t="s">
        <v>5203</v>
      </c>
      <c r="D2506" s="3" t="s">
        <v>5192</v>
      </c>
      <c r="E2506" s="4">
        <v>41652</v>
      </c>
      <c r="F2506" s="3" t="s">
        <v>15</v>
      </c>
      <c r="G2506" s="4">
        <v>41653</v>
      </c>
      <c r="H2506" s="3" t="s">
        <v>19</v>
      </c>
      <c r="I2506" s="2" t="s">
        <v>13</v>
      </c>
      <c r="J2506" s="2" t="s">
        <v>12</v>
      </c>
      <c r="K2506" s="2" t="s">
        <v>268</v>
      </c>
      <c r="L2506" s="19">
        <v>41666.446527777778</v>
      </c>
      <c r="M2506" s="2" t="s">
        <v>5154</v>
      </c>
      <c r="N2506" s="2"/>
      <c r="O2506" s="2"/>
      <c r="P2506" s="2"/>
    </row>
    <row r="2507" spans="1:16" ht="135">
      <c r="A2507" s="14">
        <v>2704</v>
      </c>
      <c r="B2507" s="2" t="s">
        <v>5204</v>
      </c>
      <c r="C2507" s="1" t="s">
        <v>5205</v>
      </c>
      <c r="D2507" s="3" t="s">
        <v>2031</v>
      </c>
      <c r="E2507" s="4">
        <v>41649</v>
      </c>
      <c r="F2507" s="3" t="s">
        <v>15</v>
      </c>
      <c r="G2507" s="4">
        <v>41649</v>
      </c>
      <c r="H2507" s="3" t="s">
        <v>42</v>
      </c>
      <c r="I2507" s="2" t="s">
        <v>13</v>
      </c>
      <c r="J2507" s="2" t="s">
        <v>12</v>
      </c>
      <c r="K2507" s="2" t="s">
        <v>268</v>
      </c>
      <c r="L2507" s="19">
        <v>41652.459791666668</v>
      </c>
      <c r="M2507" s="2"/>
      <c r="N2507" s="2"/>
      <c r="O2507" s="2"/>
      <c r="P2507" s="2"/>
    </row>
    <row r="2508" spans="1:16" ht="45">
      <c r="A2508" s="14">
        <v>2703</v>
      </c>
      <c r="B2508" s="2" t="s">
        <v>5144</v>
      </c>
      <c r="C2508" s="1" t="s">
        <v>5206</v>
      </c>
      <c r="D2508" s="3" t="s">
        <v>2701</v>
      </c>
      <c r="E2508" s="4">
        <v>41649</v>
      </c>
      <c r="F2508" s="3" t="s">
        <v>15</v>
      </c>
      <c r="G2508" s="4">
        <v>41649</v>
      </c>
      <c r="H2508" s="3" t="s">
        <v>40</v>
      </c>
      <c r="I2508" s="2" t="s">
        <v>13</v>
      </c>
      <c r="J2508" s="2" t="s">
        <v>12</v>
      </c>
      <c r="K2508" s="2" t="s">
        <v>268</v>
      </c>
      <c r="L2508" s="19">
        <v>41652.453009259261</v>
      </c>
      <c r="M2508" s="2"/>
      <c r="N2508" s="2"/>
      <c r="O2508" s="2"/>
      <c r="P2508" s="2"/>
    </row>
    <row r="2509" spans="1:16" ht="60">
      <c r="A2509" s="14">
        <v>2702</v>
      </c>
      <c r="B2509" s="2" t="s">
        <v>5207</v>
      </c>
      <c r="C2509" s="1" t="s">
        <v>5208</v>
      </c>
      <c r="D2509" s="3" t="s">
        <v>92</v>
      </c>
      <c r="E2509" s="4">
        <v>41649</v>
      </c>
      <c r="F2509" s="3" t="s">
        <v>15</v>
      </c>
      <c r="G2509" s="4">
        <v>41653</v>
      </c>
      <c r="H2509" s="3" t="s">
        <v>56</v>
      </c>
      <c r="I2509" s="2" t="s">
        <v>13</v>
      </c>
      <c r="J2509" s="2" t="s">
        <v>12</v>
      </c>
      <c r="K2509" s="2" t="s">
        <v>268</v>
      </c>
      <c r="L2509" s="19">
        <v>41667.694988425923</v>
      </c>
      <c r="M2509" s="2" t="s">
        <v>5154</v>
      </c>
      <c r="N2509" s="2"/>
      <c r="O2509" s="2"/>
      <c r="P2509" s="2"/>
    </row>
    <row r="2510" spans="1:16" ht="45">
      <c r="A2510" s="14">
        <v>2701</v>
      </c>
      <c r="B2510" s="2" t="s">
        <v>5209</v>
      </c>
      <c r="C2510" s="1" t="s">
        <v>5210</v>
      </c>
      <c r="D2510" s="3" t="s">
        <v>291</v>
      </c>
      <c r="E2510" s="4">
        <v>41649</v>
      </c>
      <c r="F2510" s="3" t="s">
        <v>15</v>
      </c>
      <c r="G2510" s="4">
        <v>41649</v>
      </c>
      <c r="H2510" s="3" t="s">
        <v>29</v>
      </c>
      <c r="I2510" s="2" t="s">
        <v>13</v>
      </c>
      <c r="J2510" s="2" t="s">
        <v>12</v>
      </c>
      <c r="K2510" s="2" t="s">
        <v>268</v>
      </c>
      <c r="L2510" s="19">
        <v>41656.477719907409</v>
      </c>
      <c r="M2510" s="2" t="s">
        <v>5154</v>
      </c>
      <c r="N2510" s="2"/>
      <c r="O2510" s="2"/>
      <c r="P2510" s="2"/>
    </row>
    <row r="2511" spans="1:16" ht="90">
      <c r="A2511" s="14">
        <v>2700</v>
      </c>
      <c r="B2511" s="2" t="s">
        <v>5211</v>
      </c>
      <c r="C2511" s="1" t="s">
        <v>5212</v>
      </c>
      <c r="D2511" s="3" t="s">
        <v>377</v>
      </c>
      <c r="E2511" s="4">
        <v>41649</v>
      </c>
      <c r="F2511" s="3" t="s">
        <v>15</v>
      </c>
      <c r="G2511" s="4">
        <v>41649</v>
      </c>
      <c r="H2511" s="3" t="s">
        <v>16</v>
      </c>
      <c r="I2511" s="2" t="s">
        <v>13</v>
      </c>
      <c r="J2511" s="2" t="s">
        <v>12</v>
      </c>
      <c r="K2511" s="2" t="s">
        <v>268</v>
      </c>
      <c r="L2511" s="19">
        <v>41652.450624999998</v>
      </c>
      <c r="M2511" s="2"/>
      <c r="N2511" s="2"/>
      <c r="O2511" s="2"/>
      <c r="P2511" s="2"/>
    </row>
    <row r="2512" spans="1:16" ht="165">
      <c r="A2512" s="14">
        <v>2699</v>
      </c>
      <c r="B2512" s="2" t="s">
        <v>5213</v>
      </c>
      <c r="C2512" s="1" t="s">
        <v>5214</v>
      </c>
      <c r="D2512" s="3" t="s">
        <v>2568</v>
      </c>
      <c r="E2512" s="4">
        <v>41649</v>
      </c>
      <c r="F2512" s="3" t="s">
        <v>15</v>
      </c>
      <c r="G2512" s="4">
        <v>41649</v>
      </c>
      <c r="H2512" s="3" t="s">
        <v>16</v>
      </c>
      <c r="I2512" s="2" t="s">
        <v>13</v>
      </c>
      <c r="J2512" s="2" t="s">
        <v>12</v>
      </c>
      <c r="K2512" s="2" t="s">
        <v>268</v>
      </c>
      <c r="L2512" s="19">
        <v>41652.448472222219</v>
      </c>
      <c r="M2512" s="2"/>
      <c r="N2512" s="2"/>
      <c r="O2512" s="2"/>
      <c r="P2512" s="2"/>
    </row>
    <row r="2513" spans="1:16" ht="45">
      <c r="A2513" s="14">
        <v>2698</v>
      </c>
      <c r="B2513" s="2" t="s">
        <v>2412</v>
      </c>
      <c r="C2513" s="1" t="s">
        <v>5215</v>
      </c>
      <c r="D2513" s="3" t="s">
        <v>1037</v>
      </c>
      <c r="E2513" s="4">
        <v>41649</v>
      </c>
      <c r="F2513" s="3" t="s">
        <v>15</v>
      </c>
      <c r="G2513" s="4">
        <v>41649</v>
      </c>
      <c r="H2513" s="3" t="s">
        <v>16</v>
      </c>
      <c r="I2513" s="2" t="s">
        <v>13</v>
      </c>
      <c r="J2513" s="2" t="s">
        <v>12</v>
      </c>
      <c r="K2513" s="2" t="s">
        <v>268</v>
      </c>
      <c r="L2513" s="19">
        <v>41652.447569444441</v>
      </c>
      <c r="M2513" s="2"/>
      <c r="N2513" s="2"/>
      <c r="O2513" s="2"/>
      <c r="P2513" s="2"/>
    </row>
    <row r="2514" spans="1:16" ht="60">
      <c r="A2514" s="14">
        <v>2697</v>
      </c>
      <c r="B2514" s="2" t="s">
        <v>2412</v>
      </c>
      <c r="C2514" s="1" t="s">
        <v>5216</v>
      </c>
      <c r="D2514" s="3" t="s">
        <v>1071</v>
      </c>
      <c r="E2514" s="4">
        <v>41649</v>
      </c>
      <c r="F2514" s="3" t="s">
        <v>15</v>
      </c>
      <c r="G2514" s="4">
        <v>41649</v>
      </c>
      <c r="H2514" s="3" t="s">
        <v>16</v>
      </c>
      <c r="I2514" s="2" t="s">
        <v>13</v>
      </c>
      <c r="J2514" s="2" t="s">
        <v>12</v>
      </c>
      <c r="K2514" s="2" t="s">
        <v>268</v>
      </c>
      <c r="L2514" s="19">
        <v>41652.441736111112</v>
      </c>
      <c r="M2514" s="2"/>
      <c r="N2514" s="2"/>
      <c r="O2514" s="2"/>
      <c r="P2514" s="2"/>
    </row>
    <row r="2515" spans="1:16" ht="30">
      <c r="A2515" s="14">
        <v>2696</v>
      </c>
      <c r="B2515" s="2" t="s">
        <v>5217</v>
      </c>
      <c r="C2515" s="1" t="s">
        <v>5218</v>
      </c>
      <c r="D2515" s="3" t="s">
        <v>104</v>
      </c>
      <c r="E2515" s="4">
        <v>41652</v>
      </c>
      <c r="F2515" s="3" t="s">
        <v>15</v>
      </c>
      <c r="G2515" s="4">
        <v>41652</v>
      </c>
      <c r="H2515" s="3" t="s">
        <v>51</v>
      </c>
      <c r="I2515" s="2" t="s">
        <v>13</v>
      </c>
      <c r="J2515" s="2" t="s">
        <v>12</v>
      </c>
      <c r="K2515" s="2" t="s">
        <v>268</v>
      </c>
      <c r="L2515" s="19">
        <v>41653.516238425924</v>
      </c>
      <c r="M2515" s="2" t="s">
        <v>5154</v>
      </c>
      <c r="N2515" s="2"/>
      <c r="O2515" s="2"/>
      <c r="P2515" s="2"/>
    </row>
    <row r="2516" spans="1:16" ht="30">
      <c r="A2516" s="14">
        <v>2695</v>
      </c>
      <c r="B2516" s="2" t="s">
        <v>717</v>
      </c>
      <c r="C2516" s="1" t="s">
        <v>2355</v>
      </c>
      <c r="D2516" s="3" t="s">
        <v>1938</v>
      </c>
      <c r="E2516" s="4">
        <v>41649</v>
      </c>
      <c r="F2516" s="3" t="s">
        <v>15</v>
      </c>
      <c r="G2516" s="4">
        <v>41649</v>
      </c>
      <c r="H2516" s="3" t="s">
        <v>16</v>
      </c>
      <c r="I2516" s="2" t="s">
        <v>13</v>
      </c>
      <c r="J2516" s="2" t="s">
        <v>12</v>
      </c>
      <c r="K2516" s="2" t="s">
        <v>268</v>
      </c>
      <c r="L2516" s="19">
        <v>41652.436122685183</v>
      </c>
      <c r="M2516" s="2"/>
      <c r="N2516" s="2"/>
      <c r="O2516" s="2"/>
      <c r="P2516" s="2"/>
    </row>
    <row r="2517" spans="1:16" ht="45">
      <c r="A2517" s="14">
        <v>2694</v>
      </c>
      <c r="B2517" s="2" t="s">
        <v>5219</v>
      </c>
      <c r="C2517" s="1" t="s">
        <v>5220</v>
      </c>
      <c r="D2517" s="3" t="s">
        <v>620</v>
      </c>
      <c r="E2517" s="4">
        <v>41652</v>
      </c>
      <c r="F2517" s="3" t="s">
        <v>15</v>
      </c>
      <c r="G2517" s="4">
        <v>41652</v>
      </c>
      <c r="H2517" s="3" t="s">
        <v>19</v>
      </c>
      <c r="I2517" s="2" t="s">
        <v>13</v>
      </c>
      <c r="J2517" s="2" t="s">
        <v>12</v>
      </c>
      <c r="K2517" s="2" t="s">
        <v>268</v>
      </c>
      <c r="L2517" s="19">
        <v>41653.516099537039</v>
      </c>
      <c r="M2517" s="2" t="s">
        <v>5154</v>
      </c>
      <c r="N2517" s="2"/>
      <c r="O2517" s="2"/>
      <c r="P2517" s="2"/>
    </row>
    <row r="2518" spans="1:16" ht="45">
      <c r="A2518" s="14">
        <v>2693</v>
      </c>
      <c r="B2518" s="2" t="s">
        <v>5221</v>
      </c>
      <c r="C2518" s="1" t="s">
        <v>5222</v>
      </c>
      <c r="D2518" s="3" t="s">
        <v>64</v>
      </c>
      <c r="E2518" s="4">
        <v>41652</v>
      </c>
      <c r="F2518" s="3" t="s">
        <v>15</v>
      </c>
      <c r="G2518" s="4">
        <v>41652</v>
      </c>
      <c r="H2518" s="3" t="s">
        <v>40</v>
      </c>
      <c r="I2518" s="2" t="s">
        <v>13</v>
      </c>
      <c r="J2518" s="2" t="s">
        <v>12</v>
      </c>
      <c r="K2518" s="2" t="s">
        <v>268</v>
      </c>
      <c r="L2518" s="19">
        <v>41652.428807870368</v>
      </c>
      <c r="M2518" s="2"/>
      <c r="N2518" s="2"/>
      <c r="O2518" s="2"/>
      <c r="P2518" s="2"/>
    </row>
    <row r="2519" spans="1:16" ht="60">
      <c r="A2519" s="14">
        <v>2692</v>
      </c>
      <c r="B2519" s="2" t="s">
        <v>5223</v>
      </c>
      <c r="C2519" s="1" t="s">
        <v>5224</v>
      </c>
      <c r="D2519" s="3" t="s">
        <v>349</v>
      </c>
      <c r="E2519" s="4">
        <v>41652</v>
      </c>
      <c r="F2519" s="3" t="s">
        <v>15</v>
      </c>
      <c r="G2519" s="4">
        <v>41652</v>
      </c>
      <c r="H2519" s="3" t="s">
        <v>40</v>
      </c>
      <c r="I2519" s="2" t="s">
        <v>13</v>
      </c>
      <c r="J2519" s="2" t="s">
        <v>12</v>
      </c>
      <c r="K2519" s="2" t="s">
        <v>268</v>
      </c>
      <c r="L2519" s="19">
        <v>41652.422789351855</v>
      </c>
      <c r="M2519" s="2"/>
      <c r="N2519" s="2"/>
      <c r="O2519" s="2"/>
      <c r="P2519" s="2"/>
    </row>
    <row r="2520" spans="1:16" ht="45">
      <c r="A2520" s="14">
        <v>2691</v>
      </c>
      <c r="B2520" s="2" t="s">
        <v>5225</v>
      </c>
      <c r="C2520" s="1" t="s">
        <v>5226</v>
      </c>
      <c r="D2520" s="3" t="s">
        <v>3735</v>
      </c>
      <c r="E2520" s="4">
        <v>41652</v>
      </c>
      <c r="F2520" s="3" t="s">
        <v>15</v>
      </c>
      <c r="G2520" s="4">
        <v>41652</v>
      </c>
      <c r="H2520" s="3" t="s">
        <v>40</v>
      </c>
      <c r="I2520" s="2" t="s">
        <v>13</v>
      </c>
      <c r="J2520" s="2" t="s">
        <v>12</v>
      </c>
      <c r="K2520" s="2" t="s">
        <v>268</v>
      </c>
      <c r="L2520" s="19">
        <v>41652.421539351853</v>
      </c>
      <c r="M2520" s="2"/>
      <c r="N2520" s="2"/>
      <c r="O2520" s="2"/>
      <c r="P2520" s="2"/>
    </row>
    <row r="2521" spans="1:16">
      <c r="A2521" s="14">
        <v>2690</v>
      </c>
      <c r="B2521" s="2" t="s">
        <v>3824</v>
      </c>
      <c r="C2521" s="1" t="s">
        <v>5227</v>
      </c>
      <c r="D2521" s="3" t="s">
        <v>765</v>
      </c>
      <c r="E2521" s="4">
        <v>41652</v>
      </c>
      <c r="F2521" s="3" t="s">
        <v>15</v>
      </c>
      <c r="G2521" s="4">
        <v>41652</v>
      </c>
      <c r="H2521" s="3" t="s">
        <v>16</v>
      </c>
      <c r="I2521" s="2" t="s">
        <v>13</v>
      </c>
      <c r="J2521" s="2" t="s">
        <v>12</v>
      </c>
      <c r="K2521" s="2" t="s">
        <v>268</v>
      </c>
      <c r="L2521" s="19">
        <v>41652.418611111112</v>
      </c>
      <c r="M2521" s="2"/>
      <c r="N2521" s="2"/>
      <c r="O2521" s="2"/>
      <c r="P2521" s="2"/>
    </row>
    <row r="2522" spans="1:16" ht="60">
      <c r="A2522" s="14">
        <v>2689</v>
      </c>
      <c r="B2522" s="2" t="s">
        <v>5228</v>
      </c>
      <c r="C2522" s="1" t="s">
        <v>5229</v>
      </c>
      <c r="D2522" s="3" t="s">
        <v>87</v>
      </c>
      <c r="E2522" s="4">
        <v>41649</v>
      </c>
      <c r="F2522" s="3" t="s">
        <v>15</v>
      </c>
      <c r="G2522" s="4">
        <v>41649</v>
      </c>
      <c r="H2522" s="3" t="s">
        <v>204</v>
      </c>
      <c r="I2522" s="2" t="s">
        <v>13</v>
      </c>
      <c r="J2522" s="2" t="s">
        <v>12</v>
      </c>
      <c r="K2522" s="2" t="s">
        <v>268</v>
      </c>
      <c r="L2522" s="19">
        <v>41652.417893518519</v>
      </c>
      <c r="M2522" s="2"/>
      <c r="N2522" s="2"/>
      <c r="O2522" s="2"/>
      <c r="P2522" s="2"/>
    </row>
    <row r="2523" spans="1:16" ht="45">
      <c r="A2523" s="14">
        <v>2688</v>
      </c>
      <c r="B2523" s="2" t="s">
        <v>5230</v>
      </c>
      <c r="C2523" s="1" t="s">
        <v>5231</v>
      </c>
      <c r="D2523" s="3" t="s">
        <v>638</v>
      </c>
      <c r="E2523" s="4">
        <v>41652</v>
      </c>
      <c r="F2523" s="3" t="s">
        <v>15</v>
      </c>
      <c r="G2523" s="4">
        <v>41652</v>
      </c>
      <c r="H2523" s="3" t="s">
        <v>40</v>
      </c>
      <c r="I2523" s="2" t="s">
        <v>13</v>
      </c>
      <c r="J2523" s="2" t="s">
        <v>12</v>
      </c>
      <c r="K2523" s="2" t="s">
        <v>268</v>
      </c>
      <c r="L2523" s="19">
        <v>41652.405289351853</v>
      </c>
      <c r="M2523" s="2"/>
      <c r="N2523" s="2"/>
      <c r="O2523" s="2"/>
      <c r="P2523" s="2"/>
    </row>
    <row r="2524" spans="1:16" ht="90">
      <c r="A2524" s="14">
        <v>2687</v>
      </c>
      <c r="B2524" s="2" t="s">
        <v>2458</v>
      </c>
      <c r="C2524" s="1" t="s">
        <v>5232</v>
      </c>
      <c r="D2524" s="3" t="s">
        <v>1054</v>
      </c>
      <c r="E2524" s="4">
        <v>41649</v>
      </c>
      <c r="F2524" s="3" t="s">
        <v>102</v>
      </c>
      <c r="G2524" s="4">
        <v>41649</v>
      </c>
      <c r="H2524" s="3" t="s">
        <v>16</v>
      </c>
      <c r="I2524" s="2" t="s">
        <v>13</v>
      </c>
      <c r="J2524" s="2" t="s">
        <v>12</v>
      </c>
      <c r="K2524" s="2" t="s">
        <v>277</v>
      </c>
      <c r="L2524" s="19">
        <v>41649.361250000002</v>
      </c>
      <c r="M2524" s="2"/>
      <c r="N2524" s="2"/>
      <c r="O2524" s="2"/>
      <c r="P2524" s="2"/>
    </row>
    <row r="2525" spans="1:16">
      <c r="A2525" s="14">
        <v>2686</v>
      </c>
      <c r="B2525" s="2" t="s">
        <v>5233</v>
      </c>
      <c r="C2525" s="1" t="s">
        <v>5234</v>
      </c>
      <c r="D2525" s="3" t="s">
        <v>4647</v>
      </c>
      <c r="E2525" s="4">
        <v>41647</v>
      </c>
      <c r="F2525" s="3" t="s">
        <v>15</v>
      </c>
      <c r="G2525" s="4">
        <v>41647</v>
      </c>
      <c r="H2525" s="3" t="s">
        <v>42</v>
      </c>
      <c r="I2525" s="2" t="s">
        <v>13</v>
      </c>
      <c r="J2525" s="2" t="s">
        <v>12</v>
      </c>
      <c r="K2525" s="2" t="s">
        <v>268</v>
      </c>
      <c r="L2525" s="19">
        <v>41648.72923611111</v>
      </c>
      <c r="M2525" s="2"/>
      <c r="N2525" s="2"/>
      <c r="O2525" s="2"/>
      <c r="P2525" s="2"/>
    </row>
    <row r="2526" spans="1:16" ht="30">
      <c r="A2526" s="14">
        <v>2685</v>
      </c>
      <c r="B2526" s="2" t="s">
        <v>5235</v>
      </c>
      <c r="C2526" s="1" t="s">
        <v>5236</v>
      </c>
      <c r="D2526" s="3" t="s">
        <v>1516</v>
      </c>
      <c r="E2526" s="4">
        <v>41647</v>
      </c>
      <c r="F2526" s="3" t="s">
        <v>15</v>
      </c>
      <c r="G2526" s="4">
        <v>41648</v>
      </c>
      <c r="H2526" s="3" t="s">
        <v>16</v>
      </c>
      <c r="I2526" s="2" t="s">
        <v>13</v>
      </c>
      <c r="J2526" s="2" t="s">
        <v>12</v>
      </c>
      <c r="K2526" s="2" t="s">
        <v>268</v>
      </c>
      <c r="L2526" s="19">
        <v>41648.72861111111</v>
      </c>
      <c r="M2526" s="2"/>
      <c r="N2526" s="2"/>
      <c r="O2526" s="2"/>
      <c r="P2526" s="2"/>
    </row>
    <row r="2527" spans="1:16" ht="30">
      <c r="A2527" s="14">
        <v>2684</v>
      </c>
      <c r="B2527" s="2" t="s">
        <v>5237</v>
      </c>
      <c r="C2527" s="1" t="s">
        <v>5238</v>
      </c>
      <c r="D2527" s="3" t="s">
        <v>104</v>
      </c>
      <c r="E2527" s="4">
        <v>41648</v>
      </c>
      <c r="F2527" s="3" t="s">
        <v>15</v>
      </c>
      <c r="G2527" s="4">
        <v>41648</v>
      </c>
      <c r="H2527" s="3" t="s">
        <v>16</v>
      </c>
      <c r="I2527" s="2" t="s">
        <v>13</v>
      </c>
      <c r="J2527" s="2" t="s">
        <v>12</v>
      </c>
      <c r="K2527" s="2" t="s">
        <v>268</v>
      </c>
      <c r="L2527" s="19">
        <v>41648.71671296296</v>
      </c>
      <c r="M2527" s="2"/>
      <c r="N2527" s="2"/>
      <c r="O2527" s="2"/>
      <c r="P2527" s="2"/>
    </row>
    <row r="2528" spans="1:16" ht="45">
      <c r="A2528" s="14">
        <v>2683</v>
      </c>
      <c r="B2528" s="2" t="s">
        <v>1826</v>
      </c>
      <c r="C2528" s="1" t="s">
        <v>5239</v>
      </c>
      <c r="D2528" s="3" t="s">
        <v>1130</v>
      </c>
      <c r="E2528" s="4">
        <v>41648</v>
      </c>
      <c r="F2528" s="3" t="s">
        <v>15</v>
      </c>
      <c r="G2528" s="4">
        <v>41648</v>
      </c>
      <c r="H2528" s="3" t="s">
        <v>16</v>
      </c>
      <c r="I2528" s="2" t="s">
        <v>13</v>
      </c>
      <c r="J2528" s="2" t="s">
        <v>12</v>
      </c>
      <c r="K2528" s="2" t="s">
        <v>268</v>
      </c>
      <c r="L2528" s="19">
        <v>41648.715046296296</v>
      </c>
      <c r="M2528" s="2"/>
      <c r="N2528" s="2"/>
      <c r="O2528" s="2"/>
      <c r="P2528" s="2"/>
    </row>
    <row r="2529" spans="1:16" ht="60">
      <c r="A2529" s="14">
        <v>2682</v>
      </c>
      <c r="B2529" s="2" t="s">
        <v>5240</v>
      </c>
      <c r="C2529" s="1" t="s">
        <v>5241</v>
      </c>
      <c r="D2529" s="3" t="s">
        <v>731</v>
      </c>
      <c r="E2529" s="4">
        <v>41648</v>
      </c>
      <c r="F2529" s="3" t="s">
        <v>15</v>
      </c>
      <c r="G2529" s="4">
        <v>41648</v>
      </c>
      <c r="H2529" s="3" t="s">
        <v>45</v>
      </c>
      <c r="I2529" s="2" t="s">
        <v>13</v>
      </c>
      <c r="J2529" s="2" t="s">
        <v>12</v>
      </c>
      <c r="K2529" s="2" t="s">
        <v>268</v>
      </c>
      <c r="L2529" s="19">
        <v>41653.497812499998</v>
      </c>
      <c r="M2529" s="2" t="s">
        <v>5151</v>
      </c>
      <c r="N2529" s="2"/>
      <c r="O2529" s="2"/>
      <c r="P2529" s="2"/>
    </row>
    <row r="2530" spans="1:16" ht="45">
      <c r="A2530" s="14">
        <v>2681</v>
      </c>
      <c r="B2530" s="2" t="s">
        <v>5242</v>
      </c>
      <c r="C2530" s="1" t="s">
        <v>5243</v>
      </c>
      <c r="D2530" s="3" t="s">
        <v>24</v>
      </c>
      <c r="E2530" s="4">
        <v>41648</v>
      </c>
      <c r="F2530" s="3" t="s">
        <v>15</v>
      </c>
      <c r="G2530" s="4">
        <v>41648</v>
      </c>
      <c r="H2530" s="3" t="s">
        <v>56</v>
      </c>
      <c r="I2530" s="2" t="s">
        <v>13</v>
      </c>
      <c r="J2530" s="2" t="s">
        <v>12</v>
      </c>
      <c r="K2530" s="2" t="s">
        <v>268</v>
      </c>
      <c r="L2530" s="19">
        <v>41695.687118055554</v>
      </c>
      <c r="M2530" s="2" t="s">
        <v>5154</v>
      </c>
      <c r="N2530" s="2"/>
      <c r="O2530" s="2"/>
      <c r="P2530" s="2"/>
    </row>
    <row r="2531" spans="1:16" ht="45">
      <c r="A2531" s="14">
        <v>2680</v>
      </c>
      <c r="B2531" s="2" t="s">
        <v>5244</v>
      </c>
      <c r="C2531" s="1" t="s">
        <v>5245</v>
      </c>
      <c r="D2531" s="3" t="s">
        <v>2448</v>
      </c>
      <c r="E2531" s="4">
        <v>41648</v>
      </c>
      <c r="F2531" s="3" t="s">
        <v>15</v>
      </c>
      <c r="G2531" s="4">
        <v>41648</v>
      </c>
      <c r="H2531" s="3" t="s">
        <v>16</v>
      </c>
      <c r="I2531" s="2" t="s">
        <v>13</v>
      </c>
      <c r="J2531" s="2" t="s">
        <v>12</v>
      </c>
      <c r="K2531" s="2" t="s">
        <v>268</v>
      </c>
      <c r="L2531" s="19">
        <v>41648.666562500002</v>
      </c>
      <c r="M2531" s="2"/>
      <c r="N2531" s="2"/>
      <c r="O2531" s="2"/>
      <c r="P2531" s="2"/>
    </row>
    <row r="2532" spans="1:16" ht="45">
      <c r="A2532" s="14">
        <v>2679</v>
      </c>
      <c r="B2532" s="2" t="s">
        <v>5246</v>
      </c>
      <c r="C2532" s="1" t="s">
        <v>5247</v>
      </c>
      <c r="D2532" s="3" t="s">
        <v>620</v>
      </c>
      <c r="E2532" s="4">
        <v>41648</v>
      </c>
      <c r="F2532" s="3" t="s">
        <v>15</v>
      </c>
      <c r="G2532" s="4">
        <v>41648</v>
      </c>
      <c r="H2532" s="3" t="s">
        <v>69</v>
      </c>
      <c r="I2532" s="2" t="s">
        <v>13</v>
      </c>
      <c r="J2532" s="2" t="s">
        <v>12</v>
      </c>
      <c r="K2532" s="2" t="s">
        <v>268</v>
      </c>
      <c r="L2532" s="19">
        <v>41656.45140046296</v>
      </c>
      <c r="M2532" s="2" t="s">
        <v>5154</v>
      </c>
      <c r="N2532" s="2"/>
      <c r="O2532" s="2"/>
      <c r="P2532" s="2"/>
    </row>
    <row r="2533" spans="1:16" ht="75">
      <c r="A2533" s="14">
        <v>2678</v>
      </c>
      <c r="B2533" s="2" t="s">
        <v>2756</v>
      </c>
      <c r="C2533" s="1" t="s">
        <v>5248</v>
      </c>
      <c r="D2533" s="3" t="s">
        <v>10</v>
      </c>
      <c r="E2533" s="4">
        <v>41648</v>
      </c>
      <c r="F2533" s="3" t="s">
        <v>15</v>
      </c>
      <c r="G2533" s="4">
        <v>41648</v>
      </c>
      <c r="H2533" s="3" t="s">
        <v>16</v>
      </c>
      <c r="I2533" s="2" t="s">
        <v>13</v>
      </c>
      <c r="J2533" s="2" t="s">
        <v>12</v>
      </c>
      <c r="K2533" s="2" t="s">
        <v>268</v>
      </c>
      <c r="L2533" s="19">
        <v>41648.662476851852</v>
      </c>
      <c r="M2533" s="2"/>
      <c r="N2533" s="2"/>
      <c r="O2533" s="2"/>
      <c r="P2533" s="2"/>
    </row>
    <row r="2534" spans="1:16" ht="60">
      <c r="A2534" s="14">
        <v>2677</v>
      </c>
      <c r="B2534" s="2" t="s">
        <v>5249</v>
      </c>
      <c r="C2534" s="1" t="s">
        <v>5250</v>
      </c>
      <c r="D2534" s="3" t="s">
        <v>2031</v>
      </c>
      <c r="E2534" s="4">
        <v>41648</v>
      </c>
      <c r="F2534" s="3" t="s">
        <v>15</v>
      </c>
      <c r="G2534" s="4">
        <v>41648</v>
      </c>
      <c r="H2534" s="3" t="s">
        <v>42</v>
      </c>
      <c r="I2534" s="2" t="s">
        <v>13</v>
      </c>
      <c r="J2534" s="2" t="s">
        <v>12</v>
      </c>
      <c r="K2534" s="2" t="s">
        <v>268</v>
      </c>
      <c r="L2534" s="19">
        <v>41648.660092592596</v>
      </c>
      <c r="M2534" s="2"/>
      <c r="N2534" s="2"/>
      <c r="O2534" s="2"/>
      <c r="P2534" s="2"/>
    </row>
    <row r="2535" spans="1:16" ht="45">
      <c r="A2535" s="14">
        <v>2676</v>
      </c>
      <c r="B2535" s="2" t="s">
        <v>272</v>
      </c>
      <c r="C2535" s="1" t="s">
        <v>5251</v>
      </c>
      <c r="D2535" s="3" t="s">
        <v>288</v>
      </c>
      <c r="E2535" s="4">
        <v>41648</v>
      </c>
      <c r="F2535" s="3" t="s">
        <v>15</v>
      </c>
      <c r="G2535" s="4">
        <v>41648</v>
      </c>
      <c r="H2535" s="3" t="s">
        <v>16</v>
      </c>
      <c r="I2535" s="2" t="s">
        <v>13</v>
      </c>
      <c r="J2535" s="2" t="s">
        <v>12</v>
      </c>
      <c r="K2535" s="2" t="s">
        <v>268</v>
      </c>
      <c r="L2535" s="19">
        <v>41648.654421296298</v>
      </c>
      <c r="M2535" s="2"/>
      <c r="N2535" s="2"/>
      <c r="O2535" s="2"/>
      <c r="P2535" s="2"/>
    </row>
    <row r="2536" spans="1:16" ht="45">
      <c r="A2536" s="14">
        <v>2675</v>
      </c>
      <c r="B2536" s="2" t="s">
        <v>5252</v>
      </c>
      <c r="C2536" s="1" t="s">
        <v>5253</v>
      </c>
      <c r="D2536" s="3" t="s">
        <v>2031</v>
      </c>
      <c r="E2536" s="4">
        <v>41648</v>
      </c>
      <c r="F2536" s="3" t="s">
        <v>15</v>
      </c>
      <c r="G2536" s="4">
        <v>41648</v>
      </c>
      <c r="H2536" s="3" t="s">
        <v>42</v>
      </c>
      <c r="I2536" s="2" t="s">
        <v>13</v>
      </c>
      <c r="J2536" s="2" t="s">
        <v>12</v>
      </c>
      <c r="K2536" s="2" t="s">
        <v>268</v>
      </c>
      <c r="L2536" s="19">
        <v>41648.65185185185</v>
      </c>
      <c r="M2536" s="2"/>
      <c r="N2536" s="2"/>
      <c r="O2536" s="2"/>
      <c r="P2536" s="2"/>
    </row>
    <row r="2537" spans="1:16" ht="60">
      <c r="A2537" s="14">
        <v>2674</v>
      </c>
      <c r="B2537" s="2" t="s">
        <v>5254</v>
      </c>
      <c r="C2537" s="1" t="s">
        <v>5255</v>
      </c>
      <c r="D2537" s="3" t="s">
        <v>268</v>
      </c>
      <c r="E2537" s="4">
        <v>41648</v>
      </c>
      <c r="F2537" s="3" t="s">
        <v>15</v>
      </c>
      <c r="G2537" s="4">
        <v>41648</v>
      </c>
      <c r="H2537" s="3" t="s">
        <v>45</v>
      </c>
      <c r="I2537" s="2" t="s">
        <v>13</v>
      </c>
      <c r="J2537" s="2" t="s">
        <v>12</v>
      </c>
      <c r="K2537" s="2" t="s">
        <v>268</v>
      </c>
      <c r="L2537" s="19">
        <v>41648.651145833333</v>
      </c>
      <c r="M2537" s="2"/>
      <c r="N2537" s="2"/>
      <c r="O2537" s="2"/>
      <c r="P2537" s="2"/>
    </row>
    <row r="2538" spans="1:16" ht="45">
      <c r="A2538" s="14">
        <v>2673</v>
      </c>
      <c r="B2538" s="2" t="s">
        <v>5256</v>
      </c>
      <c r="C2538" s="1" t="s">
        <v>5257</v>
      </c>
      <c r="D2538" s="3" t="s">
        <v>561</v>
      </c>
      <c r="E2538" s="4">
        <v>41648</v>
      </c>
      <c r="F2538" s="3" t="s">
        <v>15</v>
      </c>
      <c r="G2538" s="4">
        <v>41648</v>
      </c>
      <c r="H2538" s="3" t="s">
        <v>29</v>
      </c>
      <c r="I2538" s="2" t="s">
        <v>13</v>
      </c>
      <c r="J2538" s="2" t="s">
        <v>12</v>
      </c>
      <c r="K2538" s="2" t="s">
        <v>268</v>
      </c>
      <c r="L2538" s="19">
        <v>41653.5158912037</v>
      </c>
      <c r="M2538" s="2" t="s">
        <v>5154</v>
      </c>
      <c r="N2538" s="2"/>
      <c r="O2538" s="2"/>
      <c r="P2538" s="2"/>
    </row>
    <row r="2539" spans="1:16" ht="60">
      <c r="A2539" s="14">
        <v>2672</v>
      </c>
      <c r="B2539" s="2" t="s">
        <v>5258</v>
      </c>
      <c r="C2539" s="1" t="s">
        <v>5259</v>
      </c>
      <c r="D2539" s="3" t="s">
        <v>2034</v>
      </c>
      <c r="E2539" s="4">
        <v>41648</v>
      </c>
      <c r="F2539" s="3" t="s">
        <v>15</v>
      </c>
      <c r="G2539" s="4">
        <v>41649</v>
      </c>
      <c r="H2539" s="3" t="s">
        <v>56</v>
      </c>
      <c r="I2539" s="2" t="s">
        <v>13</v>
      </c>
      <c r="J2539" s="2" t="s">
        <v>12</v>
      </c>
      <c r="K2539" s="2" t="s">
        <v>268</v>
      </c>
      <c r="L2539" s="19">
        <v>41653.515787037039</v>
      </c>
      <c r="M2539" s="2" t="s">
        <v>5154</v>
      </c>
      <c r="N2539" s="2"/>
      <c r="O2539" s="2"/>
      <c r="P2539" s="2"/>
    </row>
    <row r="2540" spans="1:16" ht="45">
      <c r="A2540" s="14">
        <v>2671</v>
      </c>
      <c r="B2540" s="2" t="s">
        <v>899</v>
      </c>
      <c r="C2540" s="1" t="s">
        <v>5260</v>
      </c>
      <c r="D2540" s="3" t="s">
        <v>3006</v>
      </c>
      <c r="E2540" s="4">
        <v>41648</v>
      </c>
      <c r="F2540" s="3" t="s">
        <v>15</v>
      </c>
      <c r="G2540" s="4">
        <v>41648</v>
      </c>
      <c r="H2540" s="3" t="s">
        <v>29</v>
      </c>
      <c r="I2540" s="2" t="s">
        <v>13</v>
      </c>
      <c r="J2540" s="2" t="s">
        <v>12</v>
      </c>
      <c r="K2540" s="2" t="s">
        <v>268</v>
      </c>
      <c r="L2540" s="19">
        <v>41653.515648148146</v>
      </c>
      <c r="M2540" s="2" t="s">
        <v>5154</v>
      </c>
      <c r="N2540" s="2"/>
      <c r="O2540" s="2"/>
      <c r="P2540" s="2"/>
    </row>
    <row r="2541" spans="1:16" ht="45">
      <c r="A2541" s="14">
        <v>2670</v>
      </c>
      <c r="B2541" s="2" t="s">
        <v>5261</v>
      </c>
      <c r="C2541" s="1" t="s">
        <v>5262</v>
      </c>
      <c r="D2541" s="3" t="s">
        <v>586</v>
      </c>
      <c r="E2541" s="4">
        <v>41648</v>
      </c>
      <c r="F2541" s="3" t="s">
        <v>15</v>
      </c>
      <c r="G2541" s="4">
        <v>41648</v>
      </c>
      <c r="H2541" s="3" t="s">
        <v>55</v>
      </c>
      <c r="I2541" s="2" t="s">
        <v>13</v>
      </c>
      <c r="J2541" s="2" t="s">
        <v>12</v>
      </c>
      <c r="K2541" s="2" t="s">
        <v>268</v>
      </c>
      <c r="L2541" s="19">
        <v>41653.515405092592</v>
      </c>
      <c r="M2541" s="2" t="s">
        <v>5154</v>
      </c>
      <c r="N2541" s="2"/>
      <c r="O2541" s="2"/>
      <c r="P2541" s="2"/>
    </row>
    <row r="2542" spans="1:16" ht="45">
      <c r="A2542" s="14">
        <v>2669</v>
      </c>
      <c r="B2542" s="2" t="s">
        <v>5263</v>
      </c>
      <c r="C2542" s="1" t="s">
        <v>5264</v>
      </c>
      <c r="D2542" s="3" t="s">
        <v>24</v>
      </c>
      <c r="E2542" s="4">
        <v>41648</v>
      </c>
      <c r="F2542" s="3" t="s">
        <v>15</v>
      </c>
      <c r="G2542" s="4">
        <v>41654</v>
      </c>
      <c r="H2542" s="3" t="s">
        <v>56</v>
      </c>
      <c r="I2542" s="2" t="s">
        <v>13</v>
      </c>
      <c r="J2542" s="2" t="s">
        <v>12</v>
      </c>
      <c r="K2542" s="2" t="s">
        <v>268</v>
      </c>
      <c r="L2542" s="19">
        <v>41656.451261574075</v>
      </c>
      <c r="M2542" s="2" t="s">
        <v>5154</v>
      </c>
      <c r="N2542" s="2"/>
      <c r="O2542" s="2"/>
      <c r="P2542" s="2"/>
    </row>
    <row r="2543" spans="1:16" ht="60">
      <c r="A2543" s="14">
        <v>2668</v>
      </c>
      <c r="B2543" s="2" t="s">
        <v>5265</v>
      </c>
      <c r="C2543" s="1" t="s">
        <v>5266</v>
      </c>
      <c r="D2543" s="3" t="s">
        <v>92</v>
      </c>
      <c r="E2543" s="4">
        <v>41648</v>
      </c>
      <c r="F2543" s="3" t="s">
        <v>15</v>
      </c>
      <c r="G2543" s="4">
        <v>41648</v>
      </c>
      <c r="H2543" s="3" t="s">
        <v>45</v>
      </c>
      <c r="I2543" s="2" t="s">
        <v>13</v>
      </c>
      <c r="J2543" s="2" t="s">
        <v>12</v>
      </c>
      <c r="K2543" s="2" t="s">
        <v>268</v>
      </c>
      <c r="L2543" s="19">
        <v>41653.514918981484</v>
      </c>
      <c r="M2543" s="2" t="s">
        <v>5154</v>
      </c>
      <c r="N2543" s="2"/>
      <c r="O2543" s="2"/>
      <c r="P2543" s="2"/>
    </row>
    <row r="2544" spans="1:16" ht="30">
      <c r="A2544" s="14">
        <v>2667</v>
      </c>
      <c r="B2544" s="2" t="s">
        <v>5267</v>
      </c>
      <c r="C2544" s="1" t="s">
        <v>5268</v>
      </c>
      <c r="D2544" s="3" t="s">
        <v>1529</v>
      </c>
      <c r="E2544" s="4">
        <v>41648</v>
      </c>
      <c r="F2544" s="3" t="s">
        <v>15</v>
      </c>
      <c r="G2544" s="4">
        <v>41648</v>
      </c>
      <c r="H2544" s="3" t="s">
        <v>16</v>
      </c>
      <c r="I2544" s="2" t="s">
        <v>13</v>
      </c>
      <c r="J2544" s="2" t="s">
        <v>12</v>
      </c>
      <c r="K2544" s="2" t="s">
        <v>268</v>
      </c>
      <c r="L2544" s="19">
        <v>41648.474895833337</v>
      </c>
      <c r="M2544" s="2"/>
      <c r="N2544" s="2"/>
      <c r="O2544" s="2"/>
      <c r="P2544" s="2"/>
    </row>
    <row r="2545" spans="1:16" ht="30">
      <c r="A2545" s="14">
        <v>2666</v>
      </c>
      <c r="B2545" s="2" t="s">
        <v>2456</v>
      </c>
      <c r="C2545" s="1" t="s">
        <v>5269</v>
      </c>
      <c r="D2545" s="3" t="s">
        <v>18</v>
      </c>
      <c r="E2545" s="4">
        <v>41648</v>
      </c>
      <c r="F2545" s="3" t="s">
        <v>15</v>
      </c>
      <c r="G2545" s="4">
        <v>41648</v>
      </c>
      <c r="H2545" s="3" t="s">
        <v>16</v>
      </c>
      <c r="I2545" s="2" t="s">
        <v>13</v>
      </c>
      <c r="J2545" s="2" t="s">
        <v>12</v>
      </c>
      <c r="K2545" s="2" t="s">
        <v>268</v>
      </c>
      <c r="L2545" s="19">
        <v>41648.441469907404</v>
      </c>
      <c r="M2545" s="2"/>
      <c r="N2545" s="2"/>
      <c r="O2545" s="2"/>
      <c r="P2545" s="2"/>
    </row>
    <row r="2546" spans="1:16" ht="60">
      <c r="A2546" s="14">
        <v>2665</v>
      </c>
      <c r="B2546" s="2" t="s">
        <v>5270</v>
      </c>
      <c r="C2546" s="1" t="s">
        <v>5271</v>
      </c>
      <c r="D2546" s="3" t="s">
        <v>237</v>
      </c>
      <c r="E2546" s="4">
        <v>41647</v>
      </c>
      <c r="F2546" s="3" t="s">
        <v>15</v>
      </c>
      <c r="G2546" s="4">
        <v>41647</v>
      </c>
      <c r="H2546" s="3" t="s">
        <v>204</v>
      </c>
      <c r="I2546" s="2" t="s">
        <v>13</v>
      </c>
      <c r="J2546" s="2" t="s">
        <v>12</v>
      </c>
      <c r="K2546" s="2" t="s">
        <v>268</v>
      </c>
      <c r="L2546" s="19">
        <v>41653.515219907407</v>
      </c>
      <c r="M2546" s="2" t="s">
        <v>5151</v>
      </c>
      <c r="N2546" s="2"/>
      <c r="O2546" s="2"/>
      <c r="P2546" s="2"/>
    </row>
    <row r="2547" spans="1:16" ht="30">
      <c r="A2547" s="14">
        <v>2664</v>
      </c>
      <c r="B2547" s="2" t="s">
        <v>5272</v>
      </c>
      <c r="C2547" s="1" t="s">
        <v>5273</v>
      </c>
      <c r="D2547" s="3" t="s">
        <v>26</v>
      </c>
      <c r="E2547" s="4">
        <v>41642</v>
      </c>
      <c r="F2547" s="3" t="s">
        <v>15</v>
      </c>
      <c r="G2547" s="4">
        <v>41642</v>
      </c>
      <c r="H2547" s="3" t="s">
        <v>16</v>
      </c>
      <c r="I2547" s="2" t="s">
        <v>13</v>
      </c>
      <c r="J2547" s="2" t="s">
        <v>12</v>
      </c>
      <c r="K2547" s="2" t="s">
        <v>268</v>
      </c>
      <c r="L2547" s="19">
        <v>41646.772187499999</v>
      </c>
      <c r="M2547" s="2"/>
      <c r="N2547" s="2"/>
      <c r="O2547" s="2"/>
      <c r="P2547" s="2"/>
    </row>
    <row r="2548" spans="1:16" ht="30">
      <c r="A2548" s="14">
        <v>2663</v>
      </c>
      <c r="B2548" s="2" t="s">
        <v>5274</v>
      </c>
      <c r="C2548" s="1" t="s">
        <v>5275</v>
      </c>
      <c r="D2548" s="3" t="s">
        <v>2731</v>
      </c>
      <c r="E2548" s="4">
        <v>41646</v>
      </c>
      <c r="F2548" s="3" t="s">
        <v>15</v>
      </c>
      <c r="G2548" s="4">
        <v>41646</v>
      </c>
      <c r="H2548" s="3" t="s">
        <v>54</v>
      </c>
      <c r="I2548" s="2" t="s">
        <v>13</v>
      </c>
      <c r="J2548" s="2" t="s">
        <v>12</v>
      </c>
      <c r="K2548" s="2" t="s">
        <v>268</v>
      </c>
      <c r="L2548" s="19">
        <v>41646.746400462966</v>
      </c>
      <c r="M2548" s="2"/>
      <c r="N2548" s="2"/>
      <c r="O2548" s="2"/>
      <c r="P2548" s="2"/>
    </row>
    <row r="2549" spans="1:16" ht="255">
      <c r="A2549" s="14">
        <v>2662</v>
      </c>
      <c r="B2549" s="2" t="s">
        <v>5276</v>
      </c>
      <c r="C2549" s="1" t="s">
        <v>5277</v>
      </c>
      <c r="D2549" s="3" t="s">
        <v>335</v>
      </c>
      <c r="E2549" s="4">
        <v>41646</v>
      </c>
      <c r="F2549" s="3" t="s">
        <v>15</v>
      </c>
      <c r="G2549" s="4">
        <v>41646</v>
      </c>
      <c r="H2549" s="3" t="s">
        <v>42</v>
      </c>
      <c r="I2549" s="2" t="s">
        <v>13</v>
      </c>
      <c r="J2549" s="2" t="s">
        <v>12</v>
      </c>
      <c r="K2549" s="2" t="s">
        <v>277</v>
      </c>
      <c r="L2549" s="19">
        <v>41646.743587962963</v>
      </c>
      <c r="M2549" s="2"/>
      <c r="N2549" s="2"/>
      <c r="O2549" s="2"/>
      <c r="P2549" s="2"/>
    </row>
    <row r="2550" spans="1:16" ht="45">
      <c r="A2550" s="14">
        <v>2661</v>
      </c>
      <c r="B2550" s="2" t="s">
        <v>5278</v>
      </c>
      <c r="C2550" s="1" t="s">
        <v>5279</v>
      </c>
      <c r="D2550" s="3" t="s">
        <v>104</v>
      </c>
      <c r="E2550" s="4">
        <v>41646</v>
      </c>
      <c r="F2550" s="3" t="s">
        <v>15</v>
      </c>
      <c r="G2550" s="4">
        <v>41646</v>
      </c>
      <c r="H2550" s="3" t="s">
        <v>40</v>
      </c>
      <c r="I2550" s="2" t="s">
        <v>13</v>
      </c>
      <c r="J2550" s="2" t="s">
        <v>12</v>
      </c>
      <c r="K2550" s="2" t="s">
        <v>268</v>
      </c>
      <c r="L2550" s="19">
        <v>41646.681331018517</v>
      </c>
      <c r="M2550" s="2"/>
      <c r="N2550" s="2"/>
      <c r="O2550" s="2"/>
      <c r="P2550" s="2"/>
    </row>
    <row r="2551" spans="1:16" ht="30">
      <c r="A2551" s="14">
        <v>2660</v>
      </c>
      <c r="B2551" s="2" t="s">
        <v>5278</v>
      </c>
      <c r="C2551" s="1" t="s">
        <v>5280</v>
      </c>
      <c r="D2551" s="3" t="s">
        <v>104</v>
      </c>
      <c r="E2551" s="4">
        <v>41646</v>
      </c>
      <c r="F2551" s="3" t="s">
        <v>15</v>
      </c>
      <c r="G2551" s="4">
        <v>41646</v>
      </c>
      <c r="H2551" s="3" t="s">
        <v>42</v>
      </c>
      <c r="I2551" s="2" t="s">
        <v>13</v>
      </c>
      <c r="J2551" s="2" t="s">
        <v>12</v>
      </c>
      <c r="K2551" s="2" t="s">
        <v>277</v>
      </c>
      <c r="L2551" s="19">
        <v>41646.662488425929</v>
      </c>
      <c r="M2551" s="2"/>
      <c r="N2551" s="2"/>
      <c r="O2551" s="2"/>
      <c r="P2551" s="2"/>
    </row>
    <row r="2552" spans="1:16" ht="60">
      <c r="A2552" s="14">
        <v>2659</v>
      </c>
      <c r="B2552" s="2" t="s">
        <v>5281</v>
      </c>
      <c r="C2552" s="1" t="s">
        <v>5282</v>
      </c>
      <c r="D2552" s="3" t="s">
        <v>26</v>
      </c>
      <c r="E2552" s="4">
        <v>41646</v>
      </c>
      <c r="F2552" s="3" t="s">
        <v>15</v>
      </c>
      <c r="G2552" s="4">
        <v>41649</v>
      </c>
      <c r="H2552" s="3" t="s">
        <v>56</v>
      </c>
      <c r="I2552" s="2" t="s">
        <v>13</v>
      </c>
      <c r="J2552" s="2" t="s">
        <v>12</v>
      </c>
      <c r="K2552" s="2" t="s">
        <v>268</v>
      </c>
      <c r="L2552" s="19">
        <v>41653.514780092592</v>
      </c>
      <c r="M2552" s="2" t="s">
        <v>5154</v>
      </c>
      <c r="N2552" s="2"/>
      <c r="O2552" s="2"/>
      <c r="P2552" s="2"/>
    </row>
    <row r="2553" spans="1:16" ht="45">
      <c r="A2553" s="14">
        <v>2658</v>
      </c>
      <c r="B2553" s="2" t="s">
        <v>5283</v>
      </c>
      <c r="C2553" s="1" t="s">
        <v>5284</v>
      </c>
      <c r="D2553" s="3" t="s">
        <v>3129</v>
      </c>
      <c r="E2553" s="4">
        <v>41646</v>
      </c>
      <c r="F2553" s="3" t="s">
        <v>15</v>
      </c>
      <c r="G2553" s="4">
        <v>41646</v>
      </c>
      <c r="H2553" s="3" t="s">
        <v>40</v>
      </c>
      <c r="I2553" s="2" t="s">
        <v>13</v>
      </c>
      <c r="J2553" s="2" t="s">
        <v>12</v>
      </c>
      <c r="K2553" s="2" t="s">
        <v>268</v>
      </c>
      <c r="L2553" s="19">
        <v>41646.570972222224</v>
      </c>
      <c r="M2553" s="2"/>
      <c r="N2553" s="2"/>
      <c r="O2553" s="2"/>
      <c r="P2553" s="2"/>
    </row>
    <row r="2554" spans="1:16" ht="90">
      <c r="A2554" s="14">
        <v>2657</v>
      </c>
      <c r="B2554" s="2" t="s">
        <v>5285</v>
      </c>
      <c r="C2554" s="1" t="s">
        <v>5286</v>
      </c>
      <c r="D2554" s="3" t="s">
        <v>2464</v>
      </c>
      <c r="E2554" s="4">
        <v>41646</v>
      </c>
      <c r="F2554" s="3" t="s">
        <v>15</v>
      </c>
      <c r="G2554" s="4">
        <v>41646</v>
      </c>
      <c r="H2554" s="3" t="s">
        <v>16</v>
      </c>
      <c r="I2554" s="2" t="s">
        <v>13</v>
      </c>
      <c r="J2554" s="2" t="s">
        <v>12</v>
      </c>
      <c r="K2554" s="2" t="s">
        <v>268</v>
      </c>
      <c r="L2554" s="19">
        <v>41646.569409722222</v>
      </c>
      <c r="M2554" s="2"/>
      <c r="N2554" s="2"/>
      <c r="O2554" s="2"/>
      <c r="P2554" s="2"/>
    </row>
    <row r="2555" spans="1:16" ht="30">
      <c r="A2555" s="14">
        <v>2656</v>
      </c>
      <c r="B2555" s="2" t="s">
        <v>2458</v>
      </c>
      <c r="C2555" s="1" t="s">
        <v>5287</v>
      </c>
      <c r="D2555" s="3" t="s">
        <v>1054</v>
      </c>
      <c r="E2555" s="4">
        <v>41646</v>
      </c>
      <c r="F2555" s="3" t="s">
        <v>15</v>
      </c>
      <c r="G2555" s="4">
        <v>41646</v>
      </c>
      <c r="H2555" s="3" t="s">
        <v>16</v>
      </c>
      <c r="I2555" s="2" t="s">
        <v>13</v>
      </c>
      <c r="J2555" s="2" t="s">
        <v>12</v>
      </c>
      <c r="K2555" s="2" t="s">
        <v>268</v>
      </c>
      <c r="L2555" s="19">
        <v>41646.546273148146</v>
      </c>
      <c r="M2555" s="2"/>
      <c r="N2555" s="2"/>
      <c r="O2555" s="2"/>
      <c r="P2555" s="2"/>
    </row>
    <row r="2556" spans="1:16">
      <c r="A2556" s="14">
        <v>2655</v>
      </c>
      <c r="B2556" s="2" t="s">
        <v>717</v>
      </c>
      <c r="C2556" s="1" t="s">
        <v>5288</v>
      </c>
      <c r="D2556" s="3" t="s">
        <v>169</v>
      </c>
      <c r="E2556" s="4">
        <v>41646</v>
      </c>
      <c r="F2556" s="3" t="s">
        <v>15</v>
      </c>
      <c r="G2556" s="4">
        <v>41646</v>
      </c>
      <c r="H2556" s="3" t="s">
        <v>16</v>
      </c>
      <c r="I2556" s="2" t="s">
        <v>13</v>
      </c>
      <c r="J2556" s="2" t="s">
        <v>12</v>
      </c>
      <c r="K2556" s="2" t="s">
        <v>268</v>
      </c>
      <c r="L2556" s="19">
        <v>41646.543703703705</v>
      </c>
      <c r="M2556" s="2"/>
      <c r="N2556" s="2"/>
      <c r="O2556" s="2"/>
      <c r="P2556" s="2"/>
    </row>
    <row r="2557" spans="1:16" ht="30">
      <c r="A2557" s="14">
        <v>2654</v>
      </c>
      <c r="B2557" s="2" t="s">
        <v>2458</v>
      </c>
      <c r="C2557" s="1" t="s">
        <v>5135</v>
      </c>
      <c r="D2557" s="3" t="s">
        <v>1054</v>
      </c>
      <c r="E2557" s="4">
        <v>41646</v>
      </c>
      <c r="F2557" s="3" t="s">
        <v>15</v>
      </c>
      <c r="G2557" s="4">
        <v>41646</v>
      </c>
      <c r="H2557" s="3" t="s">
        <v>16</v>
      </c>
      <c r="I2557" s="2" t="s">
        <v>13</v>
      </c>
      <c r="J2557" s="2" t="s">
        <v>12</v>
      </c>
      <c r="K2557" s="2" t="s">
        <v>268</v>
      </c>
      <c r="L2557" s="19">
        <v>41646.499155092592</v>
      </c>
      <c r="M2557" s="2"/>
      <c r="N2557" s="2"/>
      <c r="O2557" s="2"/>
      <c r="P2557" s="2"/>
    </row>
    <row r="2558" spans="1:16" ht="45">
      <c r="A2558" s="14">
        <v>2653</v>
      </c>
      <c r="B2558" s="2" t="s">
        <v>5136</v>
      </c>
      <c r="C2558" s="1" t="s">
        <v>5137</v>
      </c>
      <c r="D2558" s="3" t="s">
        <v>22</v>
      </c>
      <c r="E2558" s="4">
        <v>41646</v>
      </c>
      <c r="F2558" s="3" t="s">
        <v>15</v>
      </c>
      <c r="G2558" s="4">
        <v>41646</v>
      </c>
      <c r="H2558" s="3" t="s">
        <v>42</v>
      </c>
      <c r="I2558" s="2" t="s">
        <v>13</v>
      </c>
      <c r="J2558" s="2" t="s">
        <v>12</v>
      </c>
      <c r="K2558" s="2" t="s">
        <v>268</v>
      </c>
      <c r="L2558" s="19">
        <v>41646.478993055556</v>
      </c>
      <c r="M2558" s="2"/>
      <c r="N2558" s="2"/>
      <c r="O2558" s="2"/>
      <c r="P2558" s="2"/>
    </row>
    <row r="2559" spans="1:16" ht="60">
      <c r="A2559" s="14">
        <v>2652</v>
      </c>
      <c r="B2559" s="2" t="s">
        <v>5138</v>
      </c>
      <c r="C2559" s="1" t="s">
        <v>5139</v>
      </c>
      <c r="D2559" s="3" t="s">
        <v>196</v>
      </c>
      <c r="E2559" s="4">
        <v>41646</v>
      </c>
      <c r="F2559" s="3" t="s">
        <v>15</v>
      </c>
      <c r="G2559" s="4">
        <v>41647</v>
      </c>
      <c r="H2559" s="3" t="s">
        <v>59</v>
      </c>
      <c r="I2559" s="2" t="s">
        <v>13</v>
      </c>
      <c r="J2559" s="2" t="s">
        <v>12</v>
      </c>
      <c r="K2559" s="2" t="s">
        <v>268</v>
      </c>
      <c r="L2559" s="19">
        <v>41653.498067129629</v>
      </c>
      <c r="M2559" s="2" t="s">
        <v>5151</v>
      </c>
      <c r="N2559" s="2"/>
      <c r="O2559" s="2"/>
      <c r="P2559" s="2"/>
    </row>
    <row r="2560" spans="1:16" ht="30">
      <c r="A2560" s="14">
        <v>2651</v>
      </c>
      <c r="B2560" s="2" t="s">
        <v>5140</v>
      </c>
      <c r="C2560" s="1" t="s">
        <v>5141</v>
      </c>
      <c r="D2560" s="3" t="s">
        <v>84</v>
      </c>
      <c r="E2560" s="4">
        <v>41645</v>
      </c>
      <c r="F2560" s="3" t="s">
        <v>15</v>
      </c>
      <c r="G2560" s="4">
        <v>41646</v>
      </c>
      <c r="H2560" s="3" t="s">
        <v>40</v>
      </c>
      <c r="I2560" s="2" t="s">
        <v>13</v>
      </c>
      <c r="J2560" s="2" t="s">
        <v>12</v>
      </c>
      <c r="K2560" s="2" t="s">
        <v>268</v>
      </c>
      <c r="L2560" s="19">
        <v>41646.476157407407</v>
      </c>
      <c r="M2560" s="2"/>
      <c r="N2560" s="2"/>
      <c r="O2560" s="2"/>
      <c r="P2560" s="2"/>
    </row>
    <row r="2561" spans="1:16" ht="45">
      <c r="A2561" s="14">
        <v>2650</v>
      </c>
      <c r="B2561" s="2" t="s">
        <v>5142</v>
      </c>
      <c r="C2561" s="1" t="s">
        <v>5143</v>
      </c>
      <c r="D2561" s="3" t="s">
        <v>2701</v>
      </c>
      <c r="E2561" s="4">
        <v>41646</v>
      </c>
      <c r="F2561" s="3" t="s">
        <v>15</v>
      </c>
      <c r="G2561" s="4">
        <v>41646</v>
      </c>
      <c r="H2561" s="3" t="s">
        <v>40</v>
      </c>
      <c r="I2561" s="2" t="s">
        <v>13</v>
      </c>
      <c r="J2561" s="2" t="s">
        <v>12</v>
      </c>
      <c r="K2561" s="2" t="s">
        <v>268</v>
      </c>
      <c r="L2561" s="19">
        <v>41646.473645833335</v>
      </c>
      <c r="M2561" s="2"/>
      <c r="N2561" s="2"/>
      <c r="O2561" s="2"/>
      <c r="P2561" s="2"/>
    </row>
    <row r="2562" spans="1:16" ht="45">
      <c r="A2562" s="14">
        <v>2649</v>
      </c>
      <c r="B2562" s="2" t="s">
        <v>5144</v>
      </c>
      <c r="C2562" s="1" t="s">
        <v>5145</v>
      </c>
      <c r="D2562" s="3" t="s">
        <v>2701</v>
      </c>
      <c r="E2562" s="4">
        <v>41646</v>
      </c>
      <c r="F2562" s="3" t="s">
        <v>15</v>
      </c>
      <c r="G2562" s="4">
        <v>41646</v>
      </c>
      <c r="H2562" s="3" t="s">
        <v>40</v>
      </c>
      <c r="I2562" s="2" t="s">
        <v>13</v>
      </c>
      <c r="J2562" s="2" t="s">
        <v>12</v>
      </c>
      <c r="K2562" s="2" t="s">
        <v>268</v>
      </c>
      <c r="L2562" s="19">
        <v>41646.47314814815</v>
      </c>
      <c r="M2562" s="2"/>
      <c r="N2562" s="2"/>
      <c r="O2562" s="2"/>
      <c r="P2562" s="2"/>
    </row>
    <row r="2563" spans="1:16" ht="45">
      <c r="A2563" s="14">
        <v>2648</v>
      </c>
      <c r="B2563" s="2" t="s">
        <v>5146</v>
      </c>
      <c r="C2563" s="1" t="s">
        <v>5147</v>
      </c>
      <c r="D2563" s="3" t="s">
        <v>288</v>
      </c>
      <c r="E2563" s="4">
        <v>41646</v>
      </c>
      <c r="F2563" s="3" t="s">
        <v>15</v>
      </c>
      <c r="G2563" s="4">
        <v>41646</v>
      </c>
      <c r="H2563" s="3" t="s">
        <v>45</v>
      </c>
      <c r="I2563" s="2" t="s">
        <v>13</v>
      </c>
      <c r="J2563" s="2" t="s">
        <v>12</v>
      </c>
      <c r="K2563" s="2" t="s">
        <v>268</v>
      </c>
      <c r="L2563" s="19">
        <v>41646.471400462964</v>
      </c>
      <c r="M2563" s="2"/>
      <c r="N2563" s="2"/>
      <c r="O2563" s="2"/>
      <c r="P2563" s="2"/>
    </row>
    <row r="2564" spans="1:16" ht="45">
      <c r="A2564" s="14">
        <v>2647</v>
      </c>
      <c r="B2564" s="2" t="s">
        <v>5091</v>
      </c>
      <c r="C2564" s="1" t="s">
        <v>5092</v>
      </c>
      <c r="D2564" s="3" t="s">
        <v>411</v>
      </c>
      <c r="E2564" s="4">
        <v>41645</v>
      </c>
      <c r="F2564" s="3" t="s">
        <v>15</v>
      </c>
      <c r="G2564" s="4">
        <v>41645</v>
      </c>
      <c r="H2564" s="3" t="s">
        <v>69</v>
      </c>
      <c r="I2564" s="2" t="s">
        <v>13</v>
      </c>
      <c r="J2564" s="2" t="s">
        <v>12</v>
      </c>
      <c r="K2564" s="2" t="s">
        <v>268</v>
      </c>
      <c r="L2564" s="19">
        <v>41653.498333333337</v>
      </c>
      <c r="M2564" s="2" t="s">
        <v>5154</v>
      </c>
      <c r="N2564" s="2"/>
      <c r="O2564" s="2"/>
      <c r="P2564" s="2"/>
    </row>
    <row r="2565" spans="1:16" ht="75">
      <c r="A2565" s="14">
        <v>2646</v>
      </c>
      <c r="B2565" s="2" t="s">
        <v>5093</v>
      </c>
      <c r="C2565" s="1" t="s">
        <v>5094</v>
      </c>
      <c r="D2565" s="3" t="s">
        <v>374</v>
      </c>
      <c r="E2565" s="4">
        <v>41645</v>
      </c>
      <c r="F2565" s="3" t="s">
        <v>15</v>
      </c>
      <c r="G2565" s="4">
        <v>41645</v>
      </c>
      <c r="H2565" s="3" t="s">
        <v>19</v>
      </c>
      <c r="I2565" s="2" t="s">
        <v>13</v>
      </c>
      <c r="J2565" s="2" t="s">
        <v>12</v>
      </c>
      <c r="K2565" s="2" t="s">
        <v>268</v>
      </c>
      <c r="L2565" s="19">
        <v>41653.498194444444</v>
      </c>
      <c r="M2565" s="2" t="s">
        <v>5154</v>
      </c>
      <c r="N2565" s="2"/>
      <c r="O2565" s="2"/>
      <c r="P2565" s="2"/>
    </row>
    <row r="2566" spans="1:16" ht="45">
      <c r="A2566" s="14">
        <v>2645</v>
      </c>
      <c r="B2566" s="2" t="s">
        <v>5095</v>
      </c>
      <c r="C2566" s="1" t="s">
        <v>5097</v>
      </c>
      <c r="D2566" s="3" t="s">
        <v>5096</v>
      </c>
      <c r="E2566" s="4">
        <v>41645</v>
      </c>
      <c r="F2566" s="3" t="s">
        <v>15</v>
      </c>
      <c r="G2566" s="4">
        <v>41645</v>
      </c>
      <c r="H2566" s="3" t="s">
        <v>16</v>
      </c>
      <c r="I2566" s="2" t="s">
        <v>13</v>
      </c>
      <c r="J2566" s="2" t="s">
        <v>12</v>
      </c>
      <c r="K2566" s="2" t="s">
        <v>268</v>
      </c>
      <c r="L2566" s="19">
        <v>41645.633738425924</v>
      </c>
      <c r="M2566" s="2"/>
      <c r="N2566" s="2"/>
      <c r="O2566" s="2"/>
      <c r="P2566" s="2"/>
    </row>
    <row r="2567" spans="1:16" ht="60">
      <c r="A2567" s="14">
        <v>2644</v>
      </c>
      <c r="B2567" s="2" t="s">
        <v>5098</v>
      </c>
      <c r="C2567" s="1" t="s">
        <v>5099</v>
      </c>
      <c r="D2567" s="3" t="s">
        <v>2568</v>
      </c>
      <c r="E2567" s="4">
        <v>41628</v>
      </c>
      <c r="F2567" s="3" t="s">
        <v>15</v>
      </c>
      <c r="G2567" s="4">
        <v>41645</v>
      </c>
      <c r="H2567" s="3" t="s">
        <v>56</v>
      </c>
      <c r="I2567" s="2" t="s">
        <v>13</v>
      </c>
      <c r="J2567" s="2" t="s">
        <v>12</v>
      </c>
      <c r="K2567" s="2" t="s">
        <v>268</v>
      </c>
      <c r="L2567" s="19">
        <v>41645.599618055552</v>
      </c>
      <c r="M2567" s="2"/>
      <c r="N2567" s="2"/>
      <c r="O2567" s="2"/>
      <c r="P2567" s="2"/>
    </row>
    <row r="2568" spans="1:16" ht="45">
      <c r="A2568" s="14">
        <v>2643</v>
      </c>
      <c r="B2568" s="2" t="s">
        <v>5100</v>
      </c>
      <c r="C2568" s="1" t="s">
        <v>5101</v>
      </c>
      <c r="D2568" s="3" t="s">
        <v>92</v>
      </c>
      <c r="E2568" s="4">
        <v>41631</v>
      </c>
      <c r="F2568" s="3" t="s">
        <v>15</v>
      </c>
      <c r="G2568" s="4">
        <v>41645</v>
      </c>
      <c r="H2568" s="3" t="s">
        <v>56</v>
      </c>
      <c r="I2568" s="2" t="s">
        <v>13</v>
      </c>
      <c r="J2568" s="2" t="s">
        <v>12</v>
      </c>
      <c r="K2568" s="2" t="s">
        <v>268</v>
      </c>
      <c r="L2568" s="19">
        <v>41645.598356481481</v>
      </c>
      <c r="M2568" s="2"/>
      <c r="N2568" s="2"/>
      <c r="O2568" s="2"/>
      <c r="P2568" s="2"/>
    </row>
    <row r="2569" spans="1:16" ht="45">
      <c r="A2569" s="14">
        <v>2642</v>
      </c>
      <c r="B2569" s="2" t="s">
        <v>5102</v>
      </c>
      <c r="C2569" s="1" t="s">
        <v>5104</v>
      </c>
      <c r="D2569" s="3" t="s">
        <v>5103</v>
      </c>
      <c r="E2569" s="4">
        <v>41645</v>
      </c>
      <c r="F2569" s="3" t="s">
        <v>15</v>
      </c>
      <c r="G2569" s="4">
        <v>41645</v>
      </c>
      <c r="H2569" s="3" t="s">
        <v>213</v>
      </c>
      <c r="I2569" s="2" t="s">
        <v>13</v>
      </c>
      <c r="J2569" s="2" t="s">
        <v>12</v>
      </c>
      <c r="K2569" s="2" t="s">
        <v>268</v>
      </c>
      <c r="L2569" s="19">
        <v>41645.513055555559</v>
      </c>
      <c r="M2569" s="2"/>
      <c r="N2569" s="2"/>
      <c r="O2569" s="2"/>
      <c r="P2569" s="2"/>
    </row>
    <row r="2570" spans="1:16" ht="30">
      <c r="A2570" s="14">
        <v>2641</v>
      </c>
      <c r="B2570" s="2" t="s">
        <v>5105</v>
      </c>
      <c r="C2570" s="1" t="s">
        <v>5106</v>
      </c>
      <c r="D2570" s="3" t="s">
        <v>227</v>
      </c>
      <c r="E2570" s="4">
        <v>41645</v>
      </c>
      <c r="F2570" s="3" t="s">
        <v>15</v>
      </c>
      <c r="G2570" s="4">
        <v>41645</v>
      </c>
      <c r="H2570" s="3" t="s">
        <v>42</v>
      </c>
      <c r="I2570" s="2" t="s">
        <v>13</v>
      </c>
      <c r="J2570" s="2" t="s">
        <v>12</v>
      </c>
      <c r="K2570" s="2" t="s">
        <v>268</v>
      </c>
      <c r="L2570" s="19">
        <v>41645.51053240741</v>
      </c>
      <c r="M2570" s="2"/>
      <c r="N2570" s="2"/>
      <c r="O2570" s="2"/>
      <c r="P2570" s="2"/>
    </row>
    <row r="2571" spans="1:16" ht="45">
      <c r="A2571" s="14">
        <v>2640</v>
      </c>
      <c r="B2571" s="2" t="s">
        <v>2092</v>
      </c>
      <c r="C2571" s="1" t="s">
        <v>5107</v>
      </c>
      <c r="D2571" s="3" t="s">
        <v>349</v>
      </c>
      <c r="E2571" s="4">
        <v>41645</v>
      </c>
      <c r="F2571" s="3" t="s">
        <v>15</v>
      </c>
      <c r="G2571" s="4">
        <v>41645</v>
      </c>
      <c r="H2571" s="3" t="s">
        <v>40</v>
      </c>
      <c r="I2571" s="2" t="s">
        <v>13</v>
      </c>
      <c r="J2571" s="2" t="s">
        <v>12</v>
      </c>
      <c r="K2571" s="2" t="s">
        <v>268</v>
      </c>
      <c r="L2571" s="19">
        <v>41645.509398148148</v>
      </c>
      <c r="M2571" s="2"/>
      <c r="N2571" s="2"/>
      <c r="O2571" s="2"/>
      <c r="P2571" s="2"/>
    </row>
    <row r="2572" spans="1:16" ht="45">
      <c r="A2572" s="14">
        <v>2639</v>
      </c>
      <c r="B2572" s="2" t="s">
        <v>5108</v>
      </c>
      <c r="C2572" s="1" t="s">
        <v>5109</v>
      </c>
      <c r="D2572" s="3" t="s">
        <v>638</v>
      </c>
      <c r="E2572" s="4">
        <v>41645</v>
      </c>
      <c r="F2572" s="3" t="s">
        <v>15</v>
      </c>
      <c r="G2572" s="4">
        <v>41645</v>
      </c>
      <c r="H2572" s="3" t="s">
        <v>40</v>
      </c>
      <c r="I2572" s="2" t="s">
        <v>13</v>
      </c>
      <c r="J2572" s="2" t="s">
        <v>12</v>
      </c>
      <c r="K2572" s="2" t="s">
        <v>268</v>
      </c>
      <c r="L2572" s="19">
        <v>41645.508819444447</v>
      </c>
      <c r="M2572" s="2"/>
      <c r="N2572" s="2"/>
      <c r="O2572" s="2"/>
      <c r="P2572" s="2"/>
    </row>
    <row r="2573" spans="1:16" ht="45">
      <c r="A2573" s="14">
        <v>2638</v>
      </c>
      <c r="B2573" s="2" t="s">
        <v>5110</v>
      </c>
      <c r="C2573" s="1" t="s">
        <v>5111</v>
      </c>
      <c r="D2573" s="3" t="s">
        <v>2701</v>
      </c>
      <c r="E2573" s="4">
        <v>41645</v>
      </c>
      <c r="F2573" s="3" t="s">
        <v>15</v>
      </c>
      <c r="G2573" s="4">
        <v>41645</v>
      </c>
      <c r="H2573" s="3" t="s">
        <v>40</v>
      </c>
      <c r="I2573" s="2" t="s">
        <v>13</v>
      </c>
      <c r="J2573" s="2" t="s">
        <v>12</v>
      </c>
      <c r="K2573" s="2" t="s">
        <v>268</v>
      </c>
      <c r="L2573" s="19">
        <v>41645.505509259259</v>
      </c>
      <c r="M2573" s="2"/>
      <c r="N2573" s="2"/>
      <c r="O2573" s="2"/>
      <c r="P2573" s="2"/>
    </row>
    <row r="2574" spans="1:16" ht="75">
      <c r="A2574" s="14">
        <v>2637</v>
      </c>
      <c r="B2574" s="2" t="s">
        <v>5112</v>
      </c>
      <c r="C2574" s="1" t="s">
        <v>5113</v>
      </c>
      <c r="D2574" s="3" t="s">
        <v>561</v>
      </c>
      <c r="E2574" s="4">
        <v>41645</v>
      </c>
      <c r="F2574" s="3" t="s">
        <v>15</v>
      </c>
      <c r="G2574" s="4">
        <v>41645</v>
      </c>
      <c r="H2574" s="3" t="s">
        <v>29</v>
      </c>
      <c r="I2574" s="2" t="s">
        <v>13</v>
      </c>
      <c r="J2574" s="2" t="s">
        <v>12</v>
      </c>
      <c r="K2574" s="2" t="s">
        <v>277</v>
      </c>
      <c r="L2574" s="19">
        <v>41645.613796296297</v>
      </c>
      <c r="M2574" s="2"/>
      <c r="N2574" s="2"/>
      <c r="O2574" s="2"/>
      <c r="P2574" s="2"/>
    </row>
    <row r="2575" spans="1:16" ht="45">
      <c r="A2575" s="14">
        <v>2636</v>
      </c>
      <c r="B2575" s="2" t="s">
        <v>5114</v>
      </c>
      <c r="C2575" s="1" t="s">
        <v>5115</v>
      </c>
      <c r="D2575" s="3" t="s">
        <v>92</v>
      </c>
      <c r="E2575" s="4">
        <v>41639</v>
      </c>
      <c r="F2575" s="3" t="s">
        <v>15</v>
      </c>
      <c r="G2575" s="4">
        <v>41641</v>
      </c>
      <c r="H2575" s="3" t="s">
        <v>54</v>
      </c>
      <c r="I2575" s="2" t="s">
        <v>13</v>
      </c>
      <c r="J2575" s="2" t="s">
        <v>12</v>
      </c>
      <c r="K2575" s="2" t="s">
        <v>268</v>
      </c>
      <c r="L2575" s="19">
        <v>41641.746446759258</v>
      </c>
      <c r="M2575" s="2"/>
      <c r="N2575" s="2"/>
      <c r="O2575" s="2"/>
      <c r="P2575" s="2"/>
    </row>
    <row r="2576" spans="1:16" ht="75">
      <c r="A2576" s="14">
        <v>2635</v>
      </c>
      <c r="B2576" s="2" t="s">
        <v>2285</v>
      </c>
      <c r="C2576" s="1" t="s">
        <v>5116</v>
      </c>
      <c r="D2576" s="3" t="s">
        <v>430</v>
      </c>
      <c r="E2576" s="4">
        <v>41641</v>
      </c>
      <c r="F2576" s="3" t="s">
        <v>15</v>
      </c>
      <c r="G2576" s="4">
        <v>41641</v>
      </c>
      <c r="H2576" s="3" t="s">
        <v>16</v>
      </c>
      <c r="I2576" s="2" t="s">
        <v>13</v>
      </c>
      <c r="J2576" s="2" t="s">
        <v>12</v>
      </c>
      <c r="K2576" s="2" t="s">
        <v>268</v>
      </c>
      <c r="L2576" s="19">
        <v>41641.731909722221</v>
      </c>
      <c r="M2576" s="2"/>
      <c r="N2576" s="2"/>
      <c r="O2576" s="2"/>
      <c r="P2576" s="2"/>
    </row>
    <row r="2577" spans="1:16" ht="45">
      <c r="A2577" s="14">
        <v>2634</v>
      </c>
      <c r="B2577" s="2" t="s">
        <v>5117</v>
      </c>
      <c r="C2577" s="1" t="s">
        <v>5118</v>
      </c>
      <c r="D2577" s="3" t="s">
        <v>549</v>
      </c>
      <c r="E2577" s="4">
        <v>41641</v>
      </c>
      <c r="F2577" s="3" t="s">
        <v>15</v>
      </c>
      <c r="G2577" s="4">
        <v>41641</v>
      </c>
      <c r="H2577" s="3" t="s">
        <v>29</v>
      </c>
      <c r="I2577" s="2" t="s">
        <v>13</v>
      </c>
      <c r="J2577" s="2" t="s">
        <v>12</v>
      </c>
      <c r="K2577" s="2" t="s">
        <v>277</v>
      </c>
      <c r="L2577" s="19">
        <v>41642.518217592595</v>
      </c>
      <c r="M2577" s="2"/>
      <c r="N2577" s="2"/>
      <c r="O2577" s="2"/>
      <c r="P2577" s="2"/>
    </row>
    <row r="2578" spans="1:16" ht="60">
      <c r="A2578" s="14">
        <v>2633</v>
      </c>
      <c r="B2578" s="2" t="s">
        <v>4940</v>
      </c>
      <c r="C2578" s="1" t="s">
        <v>4941</v>
      </c>
      <c r="D2578" s="3" t="s">
        <v>363</v>
      </c>
      <c r="E2578" s="4">
        <v>41639</v>
      </c>
      <c r="F2578" s="3" t="s">
        <v>15</v>
      </c>
      <c r="G2578" s="4">
        <v>41639</v>
      </c>
      <c r="H2578" s="3" t="s">
        <v>29</v>
      </c>
      <c r="I2578" s="2" t="s">
        <v>13</v>
      </c>
      <c r="J2578" s="2" t="s">
        <v>12</v>
      </c>
      <c r="K2578" s="2" t="s">
        <v>268</v>
      </c>
      <c r="L2578" s="19">
        <v>41641.498842592591</v>
      </c>
      <c r="M2578" s="2"/>
      <c r="N2578" s="2"/>
      <c r="O2578" s="2"/>
      <c r="P2578" s="2"/>
    </row>
    <row r="2579" spans="1:16" ht="45">
      <c r="A2579" s="14">
        <v>2632</v>
      </c>
      <c r="B2579" s="2" t="s">
        <v>5119</v>
      </c>
      <c r="C2579" s="1" t="s">
        <v>5120</v>
      </c>
      <c r="D2579" s="3" t="s">
        <v>1688</v>
      </c>
      <c r="E2579" s="4">
        <v>41641</v>
      </c>
      <c r="F2579" s="3" t="s">
        <v>15</v>
      </c>
      <c r="G2579" s="4">
        <v>41641</v>
      </c>
      <c r="H2579" s="3" t="s">
        <v>29</v>
      </c>
      <c r="I2579" s="2" t="s">
        <v>13</v>
      </c>
      <c r="J2579" s="2" t="s">
        <v>12</v>
      </c>
      <c r="K2579" s="2" t="s">
        <v>268</v>
      </c>
      <c r="L2579" s="19">
        <v>41641.497604166667</v>
      </c>
      <c r="M2579" s="2"/>
      <c r="N2579" s="2"/>
      <c r="O2579" s="2"/>
      <c r="P2579" s="2"/>
    </row>
    <row r="2580" spans="1:16" ht="75">
      <c r="A2580" s="14">
        <v>2631</v>
      </c>
      <c r="B2580" s="2" t="s">
        <v>5121</v>
      </c>
      <c r="C2580" s="1" t="s">
        <v>5122</v>
      </c>
      <c r="D2580" s="3" t="s">
        <v>87</v>
      </c>
      <c r="E2580" s="4">
        <v>41641</v>
      </c>
      <c r="F2580" s="3" t="s">
        <v>15</v>
      </c>
      <c r="G2580" s="4">
        <v>41641</v>
      </c>
      <c r="H2580" s="3" t="s">
        <v>16</v>
      </c>
      <c r="I2580" s="2" t="s">
        <v>13</v>
      </c>
      <c r="J2580" s="2" t="s">
        <v>12</v>
      </c>
      <c r="K2580" s="2" t="s">
        <v>268</v>
      </c>
      <c r="L2580" s="19">
        <v>41645.597777777781</v>
      </c>
      <c r="M2580" s="2"/>
      <c r="N2580" s="2"/>
      <c r="O2580" s="2"/>
      <c r="P2580" s="2"/>
    </row>
    <row r="2581" spans="1:16" ht="45">
      <c r="A2581" s="14">
        <v>2630</v>
      </c>
      <c r="B2581" s="2" t="s">
        <v>5123</v>
      </c>
      <c r="C2581" s="1" t="s">
        <v>5124</v>
      </c>
      <c r="D2581" s="3" t="s">
        <v>2701</v>
      </c>
      <c r="E2581" s="4">
        <v>41641</v>
      </c>
      <c r="F2581" s="3" t="s">
        <v>15</v>
      </c>
      <c r="G2581" s="4">
        <v>41641</v>
      </c>
      <c r="H2581" s="3" t="s">
        <v>43</v>
      </c>
      <c r="I2581" s="2" t="s">
        <v>13</v>
      </c>
      <c r="J2581" s="2" t="s">
        <v>12</v>
      </c>
      <c r="K2581" s="2" t="s">
        <v>268</v>
      </c>
      <c r="L2581" s="19">
        <v>41641.47179398148</v>
      </c>
      <c r="M2581" s="2"/>
      <c r="N2581" s="2"/>
      <c r="O2581" s="2"/>
      <c r="P2581" s="2"/>
    </row>
    <row r="2582" spans="1:16" ht="90">
      <c r="A2582" s="14">
        <v>2629</v>
      </c>
      <c r="B2582" s="2" t="s">
        <v>5125</v>
      </c>
      <c r="C2582" s="1" t="s">
        <v>5126</v>
      </c>
      <c r="D2582" s="3" t="s">
        <v>26</v>
      </c>
      <c r="E2582" s="4">
        <v>41641</v>
      </c>
      <c r="F2582" s="3" t="s">
        <v>15</v>
      </c>
      <c r="G2582" s="4">
        <v>41641</v>
      </c>
      <c r="H2582" s="3" t="s">
        <v>55</v>
      </c>
      <c r="I2582" s="2" t="s">
        <v>13</v>
      </c>
      <c r="J2582" s="2" t="s">
        <v>12</v>
      </c>
      <c r="K2582" s="2" t="s">
        <v>268</v>
      </c>
      <c r="L2582" s="19">
        <v>41641.466168981482</v>
      </c>
      <c r="M2582" s="2"/>
      <c r="N2582" s="2"/>
      <c r="O2582" s="2"/>
      <c r="P2582" s="2"/>
    </row>
    <row r="2583" spans="1:16">
      <c r="A2583" s="14">
        <v>2628</v>
      </c>
      <c r="B2583" s="2" t="s">
        <v>5127</v>
      </c>
      <c r="C2583" s="1" t="s">
        <v>5128</v>
      </c>
      <c r="D2583" s="3" t="s">
        <v>26</v>
      </c>
      <c r="E2583" s="4">
        <v>41641</v>
      </c>
      <c r="F2583" s="3" t="s">
        <v>15</v>
      </c>
      <c r="G2583" s="4">
        <v>41641</v>
      </c>
      <c r="H2583" s="3" t="s">
        <v>54</v>
      </c>
      <c r="I2583" s="2" t="s">
        <v>13</v>
      </c>
      <c r="J2583" s="2" t="s">
        <v>12</v>
      </c>
      <c r="K2583" s="2" t="s">
        <v>268</v>
      </c>
      <c r="L2583" s="19">
        <v>41641.465439814812</v>
      </c>
      <c r="M2583" s="2"/>
      <c r="N2583" s="2"/>
      <c r="O2583" s="2"/>
      <c r="P2583" s="2"/>
    </row>
    <row r="2584" spans="1:16" ht="30">
      <c r="A2584" s="14">
        <v>2627</v>
      </c>
      <c r="B2584" s="2" t="s">
        <v>5129</v>
      </c>
      <c r="C2584" s="1" t="s">
        <v>5130</v>
      </c>
      <c r="D2584" s="3" t="s">
        <v>26</v>
      </c>
      <c r="E2584" s="4">
        <v>41641</v>
      </c>
      <c r="F2584" s="3" t="s">
        <v>15</v>
      </c>
      <c r="G2584" s="4">
        <v>41641</v>
      </c>
      <c r="H2584" s="3" t="s">
        <v>45</v>
      </c>
      <c r="I2584" s="2" t="s">
        <v>13</v>
      </c>
      <c r="J2584" s="2" t="s">
        <v>12</v>
      </c>
      <c r="K2584" s="2" t="s">
        <v>268</v>
      </c>
      <c r="L2584" s="19">
        <v>41641.464745370373</v>
      </c>
      <c r="M2584" s="2"/>
      <c r="N2584" s="2"/>
      <c r="O2584" s="2"/>
      <c r="P2584" s="2"/>
    </row>
    <row r="2585" spans="1:16">
      <c r="A2585" s="14">
        <v>2626</v>
      </c>
      <c r="B2585" s="2" t="s">
        <v>4196</v>
      </c>
      <c r="C2585" s="1" t="s">
        <v>5131</v>
      </c>
      <c r="D2585" s="3" t="s">
        <v>227</v>
      </c>
      <c r="E2585" s="4">
        <v>41641</v>
      </c>
      <c r="F2585" s="3" t="s">
        <v>15</v>
      </c>
      <c r="G2585" s="4">
        <v>41641</v>
      </c>
      <c r="H2585" s="3" t="s">
        <v>40</v>
      </c>
      <c r="I2585" s="2" t="s">
        <v>13</v>
      </c>
      <c r="J2585" s="2" t="s">
        <v>12</v>
      </c>
      <c r="K2585" s="2" t="s">
        <v>268</v>
      </c>
      <c r="L2585" s="19">
        <v>41641.4608912037</v>
      </c>
      <c r="M2585" s="2"/>
      <c r="N2585" s="2"/>
      <c r="O2585" s="2"/>
      <c r="P2585" s="2"/>
    </row>
    <row r="2586" spans="1:16" ht="60">
      <c r="A2586" s="14">
        <v>2625</v>
      </c>
      <c r="B2586" s="2" t="s">
        <v>5132</v>
      </c>
      <c r="C2586" s="1" t="s">
        <v>5133</v>
      </c>
      <c r="D2586" s="3" t="s">
        <v>1257</v>
      </c>
      <c r="E2586" s="4">
        <v>41641</v>
      </c>
      <c r="F2586" s="3" t="s">
        <v>15</v>
      </c>
      <c r="G2586" s="4">
        <v>41641</v>
      </c>
      <c r="H2586" s="3" t="s">
        <v>29</v>
      </c>
      <c r="I2586" s="2" t="s">
        <v>13</v>
      </c>
      <c r="J2586" s="2" t="s">
        <v>12</v>
      </c>
      <c r="K2586" s="2" t="s">
        <v>268</v>
      </c>
      <c r="L2586" s="19">
        <v>41653.495208333334</v>
      </c>
      <c r="M2586" s="2" t="s">
        <v>5154</v>
      </c>
      <c r="N2586" s="2"/>
      <c r="O2586" s="2"/>
      <c r="P2586" s="2"/>
    </row>
    <row r="2587" spans="1:16" ht="60">
      <c r="A2587" s="14">
        <v>2624</v>
      </c>
      <c r="B2587" s="2" t="s">
        <v>4940</v>
      </c>
      <c r="C2587" s="1" t="s">
        <v>4941</v>
      </c>
      <c r="D2587" s="3" t="s">
        <v>363</v>
      </c>
      <c r="E2587" s="4">
        <v>41639</v>
      </c>
      <c r="F2587" s="3" t="s">
        <v>15</v>
      </c>
      <c r="G2587" s="4">
        <v>41639</v>
      </c>
      <c r="H2587" s="3" t="s">
        <v>29</v>
      </c>
      <c r="I2587" s="2" t="s">
        <v>13</v>
      </c>
      <c r="J2587" s="2" t="s">
        <v>12</v>
      </c>
      <c r="K2587" s="2" t="s">
        <v>268</v>
      </c>
      <c r="L2587" s="19">
        <v>41639.471076388887</v>
      </c>
      <c r="M2587" s="2"/>
      <c r="N2587" s="2"/>
      <c r="O2587" s="2"/>
      <c r="P2587" s="2"/>
    </row>
    <row r="2588" spans="1:16" ht="60">
      <c r="A2588" s="14">
        <v>2623</v>
      </c>
      <c r="B2588" s="2" t="s">
        <v>4942</v>
      </c>
      <c r="C2588" s="1" t="s">
        <v>4943</v>
      </c>
      <c r="D2588" s="3" t="s">
        <v>1688</v>
      </c>
      <c r="E2588" s="4">
        <v>41638</v>
      </c>
      <c r="F2588" s="3" t="s">
        <v>15</v>
      </c>
      <c r="G2588" s="4">
        <v>41638</v>
      </c>
      <c r="H2588" s="3" t="s">
        <v>40</v>
      </c>
      <c r="I2588" s="2" t="s">
        <v>13</v>
      </c>
      <c r="J2588" s="2" t="s">
        <v>12</v>
      </c>
      <c r="K2588" s="2" t="s">
        <v>268</v>
      </c>
      <c r="L2588" s="19">
        <v>41639.47115740741</v>
      </c>
      <c r="M2588" s="2"/>
      <c r="N2588" s="2"/>
      <c r="O2588" s="2"/>
      <c r="P2588" s="2"/>
    </row>
    <row r="2589" spans="1:16" ht="30">
      <c r="A2589" s="14">
        <v>2622</v>
      </c>
      <c r="B2589" s="2" t="s">
        <v>4944</v>
      </c>
      <c r="C2589" s="1" t="s">
        <v>4945</v>
      </c>
      <c r="D2589" s="3" t="s">
        <v>408</v>
      </c>
      <c r="E2589" s="4">
        <v>41635</v>
      </c>
      <c r="F2589" s="3" t="s">
        <v>15</v>
      </c>
      <c r="G2589" s="4">
        <v>41635</v>
      </c>
      <c r="H2589" s="3" t="s">
        <v>29</v>
      </c>
      <c r="I2589" s="2" t="s">
        <v>13</v>
      </c>
      <c r="J2589" s="2" t="s">
        <v>12</v>
      </c>
      <c r="K2589" s="2" t="s">
        <v>268</v>
      </c>
      <c r="L2589" s="19">
        <v>41638.503807870373</v>
      </c>
      <c r="M2589" s="2"/>
      <c r="N2589" s="2"/>
      <c r="O2589" s="2"/>
      <c r="P2589" s="2"/>
    </row>
    <row r="2590" spans="1:16" ht="45">
      <c r="A2590" s="14">
        <v>2621</v>
      </c>
      <c r="B2590" s="2" t="s">
        <v>4946</v>
      </c>
      <c r="C2590" s="1" t="s">
        <v>4947</v>
      </c>
      <c r="D2590" s="3" t="s">
        <v>446</v>
      </c>
      <c r="E2590" s="4">
        <v>41635</v>
      </c>
      <c r="F2590" s="3" t="s">
        <v>15</v>
      </c>
      <c r="G2590" s="4">
        <v>41635</v>
      </c>
      <c r="H2590" s="3" t="s">
        <v>54</v>
      </c>
      <c r="I2590" s="2" t="s">
        <v>13</v>
      </c>
      <c r="J2590" s="2" t="s">
        <v>12</v>
      </c>
      <c r="K2590" s="2" t="s">
        <v>268</v>
      </c>
      <c r="L2590" s="19">
        <v>41638.497627314813</v>
      </c>
      <c r="M2590" s="2"/>
      <c r="N2590" s="2"/>
      <c r="O2590" s="2"/>
      <c r="P2590" s="2"/>
    </row>
    <row r="2591" spans="1:16" ht="30">
      <c r="A2591" s="14">
        <v>2620</v>
      </c>
      <c r="B2591" s="2" t="s">
        <v>4948</v>
      </c>
      <c r="C2591" s="1" t="s">
        <v>4949</v>
      </c>
      <c r="D2591" s="3" t="s">
        <v>149</v>
      </c>
      <c r="E2591" s="4">
        <v>41638</v>
      </c>
      <c r="F2591" s="3" t="s">
        <v>15</v>
      </c>
      <c r="G2591" s="4">
        <v>41638</v>
      </c>
      <c r="H2591" s="3" t="s">
        <v>42</v>
      </c>
      <c r="I2591" s="2" t="s">
        <v>13</v>
      </c>
      <c r="J2591" s="2" t="s">
        <v>12</v>
      </c>
      <c r="K2591" s="2" t="s">
        <v>268</v>
      </c>
      <c r="L2591" s="19">
        <v>41638.494791666664</v>
      </c>
      <c r="M2591" s="2"/>
      <c r="N2591" s="2"/>
      <c r="O2591" s="2"/>
      <c r="P2591" s="2"/>
    </row>
    <row r="2592" spans="1:16">
      <c r="A2592" s="14">
        <v>2619</v>
      </c>
      <c r="B2592" s="2" t="s">
        <v>4403</v>
      </c>
      <c r="C2592" s="1" t="s">
        <v>4950</v>
      </c>
      <c r="D2592" s="3" t="s">
        <v>3565</v>
      </c>
      <c r="E2592" s="4">
        <v>41638</v>
      </c>
      <c r="F2592" s="3" t="s">
        <v>15</v>
      </c>
      <c r="G2592" s="4">
        <v>41638</v>
      </c>
      <c r="H2592" s="3" t="s">
        <v>40</v>
      </c>
      <c r="I2592" s="2" t="s">
        <v>13</v>
      </c>
      <c r="J2592" s="2" t="s">
        <v>12</v>
      </c>
      <c r="K2592" s="2" t="s">
        <v>268</v>
      </c>
      <c r="L2592" s="19">
        <v>41638.460949074077</v>
      </c>
      <c r="M2592" s="2"/>
      <c r="N2592" s="2"/>
      <c r="O2592" s="2"/>
      <c r="P2592" s="2"/>
    </row>
    <row r="2593" spans="1:16" ht="60">
      <c r="A2593" s="14">
        <v>2618</v>
      </c>
      <c r="B2593" s="2" t="s">
        <v>4951</v>
      </c>
      <c r="C2593" s="1" t="s">
        <v>4952</v>
      </c>
      <c r="D2593" s="3" t="s">
        <v>291</v>
      </c>
      <c r="E2593" s="4">
        <v>41635</v>
      </c>
      <c r="F2593" s="3" t="s">
        <v>102</v>
      </c>
      <c r="G2593" s="4">
        <v>41635</v>
      </c>
      <c r="H2593" s="3" t="s">
        <v>29</v>
      </c>
      <c r="I2593" s="2" t="s">
        <v>13</v>
      </c>
      <c r="J2593" s="2" t="s">
        <v>12</v>
      </c>
      <c r="K2593" s="2" t="s">
        <v>268</v>
      </c>
      <c r="L2593" s="19">
        <v>41638.456145833334</v>
      </c>
      <c r="M2593" s="2"/>
      <c r="N2593" s="2"/>
      <c r="O2593" s="2"/>
      <c r="P2593" s="2"/>
    </row>
    <row r="2594" spans="1:16" ht="60">
      <c r="A2594" s="14">
        <v>2617</v>
      </c>
      <c r="B2594" s="2" t="s">
        <v>4417</v>
      </c>
      <c r="C2594" s="1" t="s">
        <v>4953</v>
      </c>
      <c r="D2594" s="3" t="s">
        <v>3849</v>
      </c>
      <c r="E2594" s="4">
        <v>41638</v>
      </c>
      <c r="F2594" s="3" t="s">
        <v>15</v>
      </c>
      <c r="G2594" s="4">
        <v>41638</v>
      </c>
      <c r="H2594" s="3" t="s">
        <v>16</v>
      </c>
      <c r="I2594" s="2" t="s">
        <v>13</v>
      </c>
      <c r="J2594" s="2" t="s">
        <v>12</v>
      </c>
      <c r="K2594" s="2" t="s">
        <v>268</v>
      </c>
      <c r="L2594" s="19">
        <v>41638.450844907406</v>
      </c>
      <c r="M2594" s="2"/>
      <c r="N2594" s="2"/>
      <c r="O2594" s="2"/>
      <c r="P2594" s="2"/>
    </row>
    <row r="2595" spans="1:16" ht="45">
      <c r="A2595" s="14">
        <v>2616</v>
      </c>
      <c r="B2595" s="2" t="s">
        <v>4954</v>
      </c>
      <c r="C2595" s="1" t="s">
        <v>4955</v>
      </c>
      <c r="D2595" s="3" t="s">
        <v>1279</v>
      </c>
      <c r="E2595" s="4">
        <v>41638</v>
      </c>
      <c r="F2595" s="3" t="s">
        <v>15</v>
      </c>
      <c r="G2595" s="4">
        <v>41638</v>
      </c>
      <c r="H2595" s="3" t="s">
        <v>40</v>
      </c>
      <c r="I2595" s="2" t="s">
        <v>13</v>
      </c>
      <c r="J2595" s="2" t="s">
        <v>12</v>
      </c>
      <c r="K2595" s="2" t="s">
        <v>268</v>
      </c>
      <c r="L2595" s="19">
        <v>41639.471226851849</v>
      </c>
      <c r="M2595" s="2"/>
      <c r="N2595" s="2"/>
      <c r="O2595" s="2"/>
      <c r="P2595" s="2"/>
    </row>
    <row r="2596" spans="1:16" ht="60">
      <c r="A2596" s="14">
        <v>2615</v>
      </c>
      <c r="B2596" s="2" t="s">
        <v>4956</v>
      </c>
      <c r="C2596" s="1" t="s">
        <v>4957</v>
      </c>
      <c r="D2596" s="3" t="s">
        <v>2701</v>
      </c>
      <c r="E2596" s="4">
        <v>41638</v>
      </c>
      <c r="F2596" s="3" t="s">
        <v>15</v>
      </c>
      <c r="G2596" s="4">
        <v>41638</v>
      </c>
      <c r="H2596" s="3" t="s">
        <v>40</v>
      </c>
      <c r="I2596" s="2" t="s">
        <v>13</v>
      </c>
      <c r="J2596" s="2" t="s">
        <v>12</v>
      </c>
      <c r="K2596" s="2" t="s">
        <v>268</v>
      </c>
      <c r="L2596" s="19">
        <v>41639.472488425927</v>
      </c>
      <c r="M2596" s="2"/>
      <c r="N2596" s="2"/>
      <c r="O2596" s="2"/>
      <c r="P2596" s="2"/>
    </row>
    <row r="2597" spans="1:16" ht="45">
      <c r="A2597" s="14">
        <v>2614</v>
      </c>
      <c r="B2597" s="2" t="s">
        <v>1286</v>
      </c>
      <c r="C2597" s="1" t="s">
        <v>4958</v>
      </c>
      <c r="D2597" s="3" t="s">
        <v>87</v>
      </c>
      <c r="E2597" s="4">
        <v>41638</v>
      </c>
      <c r="F2597" s="3" t="s">
        <v>15</v>
      </c>
      <c r="G2597" s="4">
        <v>41638</v>
      </c>
      <c r="H2597" s="3" t="s">
        <v>204</v>
      </c>
      <c r="I2597" s="2" t="s">
        <v>13</v>
      </c>
      <c r="J2597" s="2" t="s">
        <v>12</v>
      </c>
      <c r="K2597" s="2" t="s">
        <v>268</v>
      </c>
      <c r="L2597" s="19">
        <v>41639.472673611112</v>
      </c>
      <c r="M2597" s="2"/>
      <c r="N2597" s="2"/>
      <c r="O2597" s="2"/>
      <c r="P2597" s="2"/>
    </row>
    <row r="2598" spans="1:16" ht="45">
      <c r="A2598" s="14">
        <v>2613</v>
      </c>
      <c r="B2598" s="2" t="s">
        <v>4959</v>
      </c>
      <c r="C2598" s="1" t="s">
        <v>4960</v>
      </c>
      <c r="D2598" s="3" t="s">
        <v>349</v>
      </c>
      <c r="E2598" s="4">
        <v>41638</v>
      </c>
      <c r="F2598" s="3" t="s">
        <v>15</v>
      </c>
      <c r="G2598" s="4">
        <v>41638</v>
      </c>
      <c r="H2598" s="3" t="s">
        <v>40</v>
      </c>
      <c r="I2598" s="2" t="s">
        <v>13</v>
      </c>
      <c r="J2598" s="2" t="s">
        <v>12</v>
      </c>
      <c r="K2598" s="2" t="s">
        <v>268</v>
      </c>
      <c r="L2598" s="19">
        <v>41638.418796296297</v>
      </c>
      <c r="M2598" s="2"/>
      <c r="N2598" s="2"/>
      <c r="O2598" s="2"/>
      <c r="P2598" s="2"/>
    </row>
    <row r="2599" spans="1:16" ht="45">
      <c r="A2599" s="14">
        <v>2612</v>
      </c>
      <c r="B2599" s="2" t="s">
        <v>4961</v>
      </c>
      <c r="C2599" s="1" t="s">
        <v>4962</v>
      </c>
      <c r="D2599" s="3" t="s">
        <v>247</v>
      </c>
      <c r="E2599" s="4">
        <v>41638</v>
      </c>
      <c r="F2599" s="3" t="s">
        <v>15</v>
      </c>
      <c r="G2599" s="4">
        <v>41638</v>
      </c>
      <c r="H2599" s="3" t="s">
        <v>42</v>
      </c>
      <c r="I2599" s="2" t="s">
        <v>13</v>
      </c>
      <c r="J2599" s="2" t="s">
        <v>12</v>
      </c>
      <c r="K2599" s="2" t="s">
        <v>268</v>
      </c>
      <c r="L2599" s="19">
        <v>41638.414155092592</v>
      </c>
      <c r="M2599" s="2"/>
      <c r="N2599" s="2"/>
      <c r="O2599" s="2"/>
      <c r="P2599" s="2"/>
    </row>
    <row r="2600" spans="1:16">
      <c r="A2600" s="14">
        <v>2611</v>
      </c>
      <c r="B2600" s="2" t="s">
        <v>4963</v>
      </c>
      <c r="C2600" s="1" t="s">
        <v>4964</v>
      </c>
      <c r="D2600" s="3" t="s">
        <v>1265</v>
      </c>
      <c r="E2600" s="4">
        <v>41638</v>
      </c>
      <c r="F2600" s="3" t="s">
        <v>15</v>
      </c>
      <c r="G2600" s="4">
        <v>41638</v>
      </c>
      <c r="H2600" s="3" t="s">
        <v>54</v>
      </c>
      <c r="I2600" s="2" t="s">
        <v>13</v>
      </c>
      <c r="J2600" s="2" t="s">
        <v>12</v>
      </c>
      <c r="K2600" s="2" t="s">
        <v>268</v>
      </c>
      <c r="L2600" s="19">
        <v>41638.412719907406</v>
      </c>
      <c r="M2600" s="2"/>
      <c r="N2600" s="2"/>
      <c r="O2600" s="2"/>
      <c r="P2600" s="2"/>
    </row>
    <row r="2601" spans="1:16" ht="45">
      <c r="A2601" s="14">
        <v>2610</v>
      </c>
      <c r="B2601" s="2" t="s">
        <v>4965</v>
      </c>
      <c r="C2601" s="1" t="s">
        <v>4966</v>
      </c>
      <c r="D2601" s="3" t="s">
        <v>366</v>
      </c>
      <c r="E2601" s="4">
        <v>41634</v>
      </c>
      <c r="F2601" s="3" t="s">
        <v>15</v>
      </c>
      <c r="G2601" s="4">
        <v>41634</v>
      </c>
      <c r="H2601" s="3" t="s">
        <v>213</v>
      </c>
      <c r="I2601" s="2" t="s">
        <v>13</v>
      </c>
      <c r="J2601" s="2" t="s">
        <v>12</v>
      </c>
      <c r="K2601" s="2" t="s">
        <v>268</v>
      </c>
      <c r="L2601" s="19">
        <v>41634.710856481484</v>
      </c>
      <c r="M2601" s="2"/>
      <c r="N2601" s="2"/>
      <c r="O2601" s="2"/>
      <c r="P2601" s="2"/>
    </row>
    <row r="2602" spans="1:16" ht="60">
      <c r="A2602" s="14">
        <v>2609</v>
      </c>
      <c r="B2602" s="2" t="s">
        <v>4967</v>
      </c>
      <c r="C2602" s="1" t="s">
        <v>4968</v>
      </c>
      <c r="D2602" s="3" t="s">
        <v>2701</v>
      </c>
      <c r="E2602" s="4">
        <v>41634</v>
      </c>
      <c r="F2602" s="3" t="s">
        <v>15</v>
      </c>
      <c r="G2602" s="4">
        <v>41634</v>
      </c>
      <c r="H2602" s="3" t="s">
        <v>40</v>
      </c>
      <c r="I2602" s="2" t="s">
        <v>13</v>
      </c>
      <c r="J2602" s="2" t="s">
        <v>12</v>
      </c>
      <c r="K2602" s="2" t="s">
        <v>268</v>
      </c>
      <c r="L2602" s="19">
        <v>41639.47550925926</v>
      </c>
      <c r="M2602" s="2"/>
      <c r="N2602" s="2"/>
      <c r="O2602" s="2"/>
      <c r="P2602" s="2"/>
    </row>
    <row r="2603" spans="1:16" ht="45">
      <c r="A2603" s="14">
        <v>2608</v>
      </c>
      <c r="B2603" s="2" t="s">
        <v>4969</v>
      </c>
      <c r="C2603" s="1" t="s">
        <v>4970</v>
      </c>
      <c r="D2603" s="3" t="s">
        <v>26</v>
      </c>
      <c r="E2603" s="4">
        <v>41634</v>
      </c>
      <c r="F2603" s="3" t="s">
        <v>15</v>
      </c>
      <c r="G2603" s="4">
        <v>41634</v>
      </c>
      <c r="H2603" s="3" t="s">
        <v>40</v>
      </c>
      <c r="I2603" s="2" t="s">
        <v>13</v>
      </c>
      <c r="J2603" s="2" t="s">
        <v>12</v>
      </c>
      <c r="K2603" s="2" t="s">
        <v>268</v>
      </c>
      <c r="L2603" s="19">
        <v>41645.597627314812</v>
      </c>
      <c r="M2603" s="2"/>
      <c r="N2603" s="2"/>
      <c r="O2603" s="2"/>
      <c r="P2603" s="2"/>
    </row>
    <row r="2604" spans="1:16">
      <c r="A2604" s="14">
        <v>2607</v>
      </c>
      <c r="B2604" s="2" t="s">
        <v>4971</v>
      </c>
      <c r="C2604" s="1" t="s">
        <v>4972</v>
      </c>
      <c r="D2604" s="3" t="s">
        <v>64</v>
      </c>
      <c r="E2604" s="4">
        <v>41634</v>
      </c>
      <c r="F2604" s="3" t="s">
        <v>15</v>
      </c>
      <c r="G2604" s="4">
        <v>41634</v>
      </c>
      <c r="H2604" s="3" t="s">
        <v>40</v>
      </c>
      <c r="I2604" s="2" t="s">
        <v>13</v>
      </c>
      <c r="J2604" s="2" t="s">
        <v>12</v>
      </c>
      <c r="K2604" s="2" t="s">
        <v>268</v>
      </c>
      <c r="L2604" s="19">
        <v>41634.617812500001</v>
      </c>
      <c r="M2604" s="2"/>
      <c r="N2604" s="2"/>
      <c r="O2604" s="2"/>
      <c r="P2604" s="2"/>
    </row>
    <row r="2605" spans="1:16" ht="30">
      <c r="A2605" s="14">
        <v>2606</v>
      </c>
      <c r="B2605" s="2" t="s">
        <v>4973</v>
      </c>
      <c r="C2605" s="1" t="s">
        <v>4974</v>
      </c>
      <c r="D2605" s="3" t="s">
        <v>130</v>
      </c>
      <c r="E2605" s="4">
        <v>41634</v>
      </c>
      <c r="F2605" s="3" t="s">
        <v>15</v>
      </c>
      <c r="G2605" s="4">
        <v>41634</v>
      </c>
      <c r="H2605" s="3" t="s">
        <v>40</v>
      </c>
      <c r="I2605" s="2" t="s">
        <v>13</v>
      </c>
      <c r="J2605" s="2" t="s">
        <v>12</v>
      </c>
      <c r="K2605" s="2" t="s">
        <v>268</v>
      </c>
      <c r="L2605" s="19">
        <v>41634.599618055552</v>
      </c>
      <c r="M2605" s="2"/>
      <c r="N2605" s="2"/>
      <c r="O2605" s="2"/>
      <c r="P2605" s="2"/>
    </row>
    <row r="2606" spans="1:16">
      <c r="A2606" s="14">
        <v>2605</v>
      </c>
      <c r="B2606" s="2" t="s">
        <v>4975</v>
      </c>
      <c r="C2606" s="1" t="s">
        <v>4976</v>
      </c>
      <c r="D2606" s="3" t="s">
        <v>92</v>
      </c>
      <c r="E2606" s="4">
        <v>41631</v>
      </c>
      <c r="F2606" s="3" t="s">
        <v>15</v>
      </c>
      <c r="G2606" s="4">
        <v>41631</v>
      </c>
      <c r="H2606" s="3" t="s">
        <v>19</v>
      </c>
      <c r="I2606" s="2" t="s">
        <v>13</v>
      </c>
      <c r="J2606" s="2" t="s">
        <v>12</v>
      </c>
      <c r="K2606" s="2" t="s">
        <v>268</v>
      </c>
      <c r="L2606" s="19">
        <v>41631.782465277778</v>
      </c>
      <c r="M2606" s="2"/>
      <c r="N2606" s="2"/>
      <c r="O2606" s="2"/>
      <c r="P2606" s="2"/>
    </row>
    <row r="2607" spans="1:16" ht="60">
      <c r="A2607" s="14">
        <v>2604</v>
      </c>
      <c r="B2607" s="2" t="s">
        <v>4977</v>
      </c>
      <c r="C2607" s="1" t="s">
        <v>4978</v>
      </c>
      <c r="D2607" s="3" t="s">
        <v>1229</v>
      </c>
      <c r="E2607" s="4">
        <v>41631</v>
      </c>
      <c r="F2607" s="3" t="s">
        <v>15</v>
      </c>
      <c r="G2607" s="4">
        <v>41631</v>
      </c>
      <c r="H2607" s="3" t="s">
        <v>19</v>
      </c>
      <c r="I2607" s="2" t="s">
        <v>13</v>
      </c>
      <c r="J2607" s="2" t="s">
        <v>12</v>
      </c>
      <c r="K2607" s="2" t="s">
        <v>268</v>
      </c>
      <c r="L2607" s="19">
        <v>41631.689733796295</v>
      </c>
      <c r="M2607" s="2"/>
      <c r="N2607" s="2"/>
      <c r="O2607" s="2"/>
      <c r="P2607" s="2"/>
    </row>
    <row r="2608" spans="1:16" ht="45">
      <c r="A2608" s="14">
        <v>2603</v>
      </c>
      <c r="B2608" s="2" t="s">
        <v>4979</v>
      </c>
      <c r="C2608" s="1" t="s">
        <v>4980</v>
      </c>
      <c r="D2608" s="3" t="s">
        <v>206</v>
      </c>
      <c r="E2608" s="4">
        <v>41631</v>
      </c>
      <c r="F2608" s="3" t="s">
        <v>15</v>
      </c>
      <c r="G2608" s="4">
        <v>41631</v>
      </c>
      <c r="H2608" s="3" t="s">
        <v>204</v>
      </c>
      <c r="I2608" s="2" t="s">
        <v>13</v>
      </c>
      <c r="J2608" s="2" t="s">
        <v>12</v>
      </c>
      <c r="K2608" s="2" t="s">
        <v>268</v>
      </c>
      <c r="L2608" s="19">
        <v>41639.473043981481</v>
      </c>
      <c r="M2608" s="2"/>
      <c r="N2608" s="2"/>
      <c r="O2608" s="2"/>
      <c r="P2608" s="2"/>
    </row>
    <row r="2609" spans="1:16">
      <c r="A2609" s="14">
        <v>2602</v>
      </c>
      <c r="B2609" s="2" t="s">
        <v>4981</v>
      </c>
      <c r="C2609" s="1" t="s">
        <v>4982</v>
      </c>
      <c r="D2609" s="3" t="s">
        <v>8176</v>
      </c>
      <c r="E2609" s="4">
        <v>41631</v>
      </c>
      <c r="F2609" s="3" t="s">
        <v>15</v>
      </c>
      <c r="G2609" s="4">
        <v>41631</v>
      </c>
      <c r="H2609" s="3" t="s">
        <v>43</v>
      </c>
      <c r="I2609" s="2" t="s">
        <v>13</v>
      </c>
      <c r="J2609" s="2" t="s">
        <v>12</v>
      </c>
      <c r="K2609" s="2" t="s">
        <v>268</v>
      </c>
      <c r="L2609" s="19">
        <v>41631.639537037037</v>
      </c>
      <c r="M2609" s="2"/>
      <c r="N2609" s="2"/>
      <c r="O2609" s="2"/>
      <c r="P2609" s="2"/>
    </row>
    <row r="2610" spans="1:16" ht="45">
      <c r="A2610" s="14">
        <v>2601</v>
      </c>
      <c r="B2610" s="2" t="s">
        <v>4099</v>
      </c>
      <c r="C2610" s="1" t="s">
        <v>4983</v>
      </c>
      <c r="D2610" s="3" t="s">
        <v>2701</v>
      </c>
      <c r="E2610" s="4">
        <v>41631</v>
      </c>
      <c r="F2610" s="3" t="s">
        <v>15</v>
      </c>
      <c r="G2610" s="4">
        <v>41631</v>
      </c>
      <c r="H2610" s="3" t="s">
        <v>40</v>
      </c>
      <c r="I2610" s="2" t="s">
        <v>13</v>
      </c>
      <c r="J2610" s="2" t="s">
        <v>12</v>
      </c>
      <c r="K2610" s="2" t="s">
        <v>268</v>
      </c>
      <c r="L2610" s="19">
        <v>41631.636944444443</v>
      </c>
      <c r="M2610" s="2"/>
      <c r="N2610" s="2"/>
      <c r="O2610" s="2"/>
      <c r="P2610" s="2"/>
    </row>
    <row r="2611" spans="1:16" ht="75">
      <c r="A2611" s="14">
        <v>2600</v>
      </c>
      <c r="B2611" s="2" t="s">
        <v>4984</v>
      </c>
      <c r="C2611" s="1" t="s">
        <v>4985</v>
      </c>
      <c r="D2611" s="3" t="s">
        <v>192</v>
      </c>
      <c r="E2611" s="4">
        <v>41631</v>
      </c>
      <c r="F2611" s="3" t="s">
        <v>15</v>
      </c>
      <c r="G2611" s="4">
        <v>41631</v>
      </c>
      <c r="H2611" s="3" t="s">
        <v>42</v>
      </c>
      <c r="I2611" s="2" t="s">
        <v>13</v>
      </c>
      <c r="J2611" s="2" t="s">
        <v>12</v>
      </c>
      <c r="K2611" s="2" t="s">
        <v>268</v>
      </c>
      <c r="L2611" s="19">
        <v>41631.635462962964</v>
      </c>
      <c r="M2611" s="2"/>
      <c r="N2611" s="2"/>
      <c r="O2611" s="2"/>
      <c r="P2611" s="2"/>
    </row>
    <row r="2612" spans="1:16">
      <c r="A2612" s="14">
        <v>2599</v>
      </c>
      <c r="B2612" s="2" t="s">
        <v>4986</v>
      </c>
      <c r="C2612" s="1" t="s">
        <v>4987</v>
      </c>
      <c r="D2612" s="3" t="s">
        <v>716</v>
      </c>
      <c r="E2612" s="4">
        <v>41628</v>
      </c>
      <c r="F2612" s="3" t="s">
        <v>15</v>
      </c>
      <c r="G2612" s="4">
        <v>41628</v>
      </c>
      <c r="H2612" s="3" t="s">
        <v>42</v>
      </c>
      <c r="I2612" s="2" t="s">
        <v>13</v>
      </c>
      <c r="J2612" s="2" t="s">
        <v>12</v>
      </c>
      <c r="K2612" s="2" t="s">
        <v>268</v>
      </c>
      <c r="L2612" s="19">
        <v>41631.608726851853</v>
      </c>
      <c r="M2612" s="2"/>
      <c r="N2612" s="2"/>
      <c r="O2612" s="2"/>
      <c r="P2612" s="2"/>
    </row>
    <row r="2613" spans="1:16" ht="45">
      <c r="A2613" s="14">
        <v>2598</v>
      </c>
      <c r="B2613" s="2" t="s">
        <v>4988</v>
      </c>
      <c r="C2613" s="1" t="s">
        <v>4989</v>
      </c>
      <c r="D2613" s="3" t="s">
        <v>84</v>
      </c>
      <c r="E2613" s="4">
        <v>41631</v>
      </c>
      <c r="F2613" s="3" t="s">
        <v>15</v>
      </c>
      <c r="G2613" s="4">
        <v>41631</v>
      </c>
      <c r="H2613" s="3" t="s">
        <v>42</v>
      </c>
      <c r="I2613" s="2" t="s">
        <v>13</v>
      </c>
      <c r="J2613" s="2" t="s">
        <v>12</v>
      </c>
      <c r="K2613" s="2" t="s">
        <v>268</v>
      </c>
      <c r="L2613" s="19">
        <v>41631.597002314818</v>
      </c>
      <c r="M2613" s="2"/>
      <c r="N2613" s="2"/>
      <c r="O2613" s="2"/>
      <c r="P2613" s="2"/>
    </row>
    <row r="2614" spans="1:16" ht="45">
      <c r="A2614" s="14">
        <v>2597</v>
      </c>
      <c r="B2614" s="2" t="s">
        <v>4990</v>
      </c>
      <c r="C2614" s="1" t="s">
        <v>4991</v>
      </c>
      <c r="D2614" s="3" t="s">
        <v>1229</v>
      </c>
      <c r="E2614" s="4">
        <v>41631</v>
      </c>
      <c r="F2614" s="3" t="s">
        <v>15</v>
      </c>
      <c r="G2614" s="4">
        <v>41631</v>
      </c>
      <c r="H2614" s="3" t="s">
        <v>54</v>
      </c>
      <c r="I2614" s="2" t="s">
        <v>13</v>
      </c>
      <c r="J2614" s="2" t="s">
        <v>12</v>
      </c>
      <c r="K2614" s="2" t="s">
        <v>268</v>
      </c>
      <c r="L2614" s="19">
        <v>41631.579282407409</v>
      </c>
      <c r="M2614" s="2"/>
      <c r="N2614" s="2"/>
      <c r="O2614" s="2"/>
      <c r="P2614" s="2"/>
    </row>
    <row r="2615" spans="1:16" ht="30">
      <c r="A2615" s="14">
        <v>2596</v>
      </c>
      <c r="B2615" s="2" t="s">
        <v>4992</v>
      </c>
      <c r="C2615" s="1" t="s">
        <v>4993</v>
      </c>
      <c r="D2615" s="3" t="s">
        <v>2701</v>
      </c>
      <c r="E2615" s="4">
        <v>41631</v>
      </c>
      <c r="F2615" s="3" t="s">
        <v>15</v>
      </c>
      <c r="G2615" s="4">
        <v>41631</v>
      </c>
      <c r="H2615" s="3" t="s">
        <v>40</v>
      </c>
      <c r="I2615" s="2" t="s">
        <v>13</v>
      </c>
      <c r="J2615" s="2" t="s">
        <v>12</v>
      </c>
      <c r="K2615" s="2" t="s">
        <v>268</v>
      </c>
      <c r="L2615" s="19">
        <v>41639.473298611112</v>
      </c>
      <c r="M2615" s="2"/>
      <c r="N2615" s="2"/>
      <c r="O2615" s="2"/>
      <c r="P2615" s="2"/>
    </row>
    <row r="2616" spans="1:16" ht="60">
      <c r="A2616" s="14">
        <v>2595</v>
      </c>
      <c r="B2616" s="2" t="s">
        <v>4994</v>
      </c>
      <c r="C2616" s="1" t="s">
        <v>4995</v>
      </c>
      <c r="D2616" s="3" t="s">
        <v>497</v>
      </c>
      <c r="E2616" s="4">
        <v>41631</v>
      </c>
      <c r="F2616" s="3" t="s">
        <v>15</v>
      </c>
      <c r="G2616" s="4">
        <v>41631</v>
      </c>
      <c r="H2616" s="3" t="s">
        <v>16</v>
      </c>
      <c r="I2616" s="2" t="s">
        <v>13</v>
      </c>
      <c r="J2616" s="2" t="s">
        <v>12</v>
      </c>
      <c r="K2616" s="2" t="s">
        <v>268</v>
      </c>
      <c r="L2616" s="19">
        <v>41639.473391203705</v>
      </c>
      <c r="M2616" s="2"/>
      <c r="N2616" s="2"/>
      <c r="O2616" s="2"/>
      <c r="P2616" s="2"/>
    </row>
    <row r="2617" spans="1:16">
      <c r="A2617" s="14">
        <v>2594</v>
      </c>
      <c r="B2617" s="2" t="s">
        <v>4996</v>
      </c>
      <c r="C2617" s="1" t="s">
        <v>4997</v>
      </c>
      <c r="D2617" s="3" t="s">
        <v>5134</v>
      </c>
      <c r="E2617" s="4">
        <v>41631</v>
      </c>
      <c r="F2617" s="3" t="s">
        <v>15</v>
      </c>
      <c r="G2617" s="4">
        <v>41631</v>
      </c>
      <c r="H2617" s="3" t="s">
        <v>40</v>
      </c>
      <c r="I2617" s="2" t="s">
        <v>13</v>
      </c>
      <c r="J2617" s="2" t="s">
        <v>12</v>
      </c>
      <c r="K2617" s="2" t="s">
        <v>268</v>
      </c>
      <c r="L2617" s="19">
        <v>41631.532685185186</v>
      </c>
      <c r="M2617" s="2"/>
      <c r="N2617" s="2"/>
      <c r="O2617" s="2"/>
      <c r="P2617" s="2"/>
    </row>
    <row r="2618" spans="1:16">
      <c r="A2618" s="14">
        <v>2593</v>
      </c>
      <c r="B2618" s="2" t="s">
        <v>4998</v>
      </c>
      <c r="C2618" s="1" t="s">
        <v>5000</v>
      </c>
      <c r="D2618" s="3" t="s">
        <v>4999</v>
      </c>
      <c r="E2618" s="4">
        <v>41631</v>
      </c>
      <c r="F2618" s="3" t="s">
        <v>15</v>
      </c>
      <c r="G2618" s="4">
        <v>41631</v>
      </c>
      <c r="H2618" s="3" t="s">
        <v>40</v>
      </c>
      <c r="I2618" s="2" t="s">
        <v>13</v>
      </c>
      <c r="J2618" s="2" t="s">
        <v>12</v>
      </c>
      <c r="K2618" s="2" t="s">
        <v>268</v>
      </c>
      <c r="L2618" s="19">
        <v>41631.532199074078</v>
      </c>
      <c r="M2618" s="2"/>
      <c r="N2618" s="2"/>
      <c r="O2618" s="2"/>
      <c r="P2618" s="2"/>
    </row>
    <row r="2619" spans="1:16">
      <c r="A2619" s="14">
        <v>2592</v>
      </c>
      <c r="B2619" s="2" t="s">
        <v>5001</v>
      </c>
      <c r="C2619" s="1" t="s">
        <v>5002</v>
      </c>
      <c r="D2619" s="3" t="s">
        <v>196</v>
      </c>
      <c r="E2619" s="4">
        <v>41631</v>
      </c>
      <c r="F2619" s="3" t="s">
        <v>15</v>
      </c>
      <c r="G2619" s="4">
        <v>41631</v>
      </c>
      <c r="H2619" s="3" t="s">
        <v>40</v>
      </c>
      <c r="I2619" s="2" t="s">
        <v>13</v>
      </c>
      <c r="J2619" s="2" t="s">
        <v>12</v>
      </c>
      <c r="K2619" s="2" t="s">
        <v>268</v>
      </c>
      <c r="L2619" s="19">
        <v>41631.520555555559</v>
      </c>
      <c r="M2619" s="2"/>
      <c r="N2619" s="2"/>
      <c r="O2619" s="2"/>
      <c r="P2619" s="2"/>
    </row>
    <row r="2620" spans="1:16" ht="225">
      <c r="A2620" s="14">
        <v>2591</v>
      </c>
      <c r="B2620" s="2" t="s">
        <v>5003</v>
      </c>
      <c r="C2620" s="1" t="s">
        <v>5005</v>
      </c>
      <c r="D2620" s="3" t="s">
        <v>5004</v>
      </c>
      <c r="E2620" s="4">
        <v>41627</v>
      </c>
      <c r="F2620" s="3" t="s">
        <v>15</v>
      </c>
      <c r="G2620" s="4">
        <v>41627</v>
      </c>
      <c r="H2620" s="3" t="s">
        <v>54</v>
      </c>
      <c r="I2620" s="2" t="s">
        <v>13</v>
      </c>
      <c r="J2620" s="2" t="s">
        <v>12</v>
      </c>
      <c r="K2620" s="2" t="s">
        <v>268</v>
      </c>
      <c r="L2620" s="19">
        <v>41639.467557870368</v>
      </c>
      <c r="M2620" s="2"/>
      <c r="N2620" s="2"/>
      <c r="O2620" s="2"/>
      <c r="P2620" s="2"/>
    </row>
    <row r="2621" spans="1:16" ht="45">
      <c r="A2621" s="14">
        <v>2590</v>
      </c>
      <c r="B2621" s="2" t="s">
        <v>5006</v>
      </c>
      <c r="C2621" s="1" t="s">
        <v>5007</v>
      </c>
      <c r="D2621" s="3" t="s">
        <v>277</v>
      </c>
      <c r="E2621" s="4">
        <v>41627</v>
      </c>
      <c r="F2621" s="3" t="s">
        <v>15</v>
      </c>
      <c r="G2621" s="4">
        <v>41627</v>
      </c>
      <c r="H2621" s="3" t="s">
        <v>29</v>
      </c>
      <c r="I2621" s="2" t="s">
        <v>13</v>
      </c>
      <c r="J2621" s="2" t="s">
        <v>12</v>
      </c>
      <c r="K2621" s="2" t="s">
        <v>268</v>
      </c>
      <c r="L2621" s="19">
        <v>41627.63349537037</v>
      </c>
      <c r="M2621" s="2"/>
      <c r="N2621" s="2"/>
      <c r="O2621" s="2"/>
      <c r="P2621" s="2"/>
    </row>
    <row r="2622" spans="1:16" ht="45">
      <c r="A2622" s="14">
        <v>2589</v>
      </c>
      <c r="B2622" s="2" t="s">
        <v>5008</v>
      </c>
      <c r="C2622" s="1" t="s">
        <v>5009</v>
      </c>
      <c r="D2622" s="3" t="s">
        <v>374</v>
      </c>
      <c r="E2622" s="4">
        <v>41627</v>
      </c>
      <c r="F2622" s="3" t="s">
        <v>15</v>
      </c>
      <c r="G2622" s="4">
        <v>41627</v>
      </c>
      <c r="H2622" s="3" t="s">
        <v>54</v>
      </c>
      <c r="I2622" s="2" t="s">
        <v>13</v>
      </c>
      <c r="J2622" s="2" t="s">
        <v>12</v>
      </c>
      <c r="K2622" s="2" t="s">
        <v>268</v>
      </c>
      <c r="L2622" s="19">
        <v>41627.612685185188</v>
      </c>
      <c r="M2622" s="2"/>
      <c r="N2622" s="2"/>
      <c r="O2622" s="2"/>
      <c r="P2622" s="2"/>
    </row>
    <row r="2623" spans="1:16">
      <c r="A2623" s="14">
        <v>2588</v>
      </c>
      <c r="B2623" s="2" t="s">
        <v>5010</v>
      </c>
      <c r="C2623" s="1" t="s">
        <v>5011</v>
      </c>
      <c r="D2623" s="3" t="s">
        <v>586</v>
      </c>
      <c r="E2623" s="4">
        <v>41627</v>
      </c>
      <c r="F2623" s="3" t="s">
        <v>15</v>
      </c>
      <c r="G2623" s="4">
        <v>41627</v>
      </c>
      <c r="H2623" s="3" t="s">
        <v>54</v>
      </c>
      <c r="I2623" s="2" t="s">
        <v>13</v>
      </c>
      <c r="J2623" s="2" t="s">
        <v>12</v>
      </c>
      <c r="K2623" s="2" t="s">
        <v>268</v>
      </c>
      <c r="L2623" s="19">
        <v>41627.603900462964</v>
      </c>
      <c r="M2623" s="2"/>
      <c r="N2623" s="2"/>
      <c r="O2623" s="2"/>
      <c r="P2623" s="2"/>
    </row>
    <row r="2624" spans="1:16" ht="60">
      <c r="A2624" s="14">
        <v>2587</v>
      </c>
      <c r="B2624" s="2" t="s">
        <v>5012</v>
      </c>
      <c r="C2624" s="1" t="s">
        <v>5014</v>
      </c>
      <c r="D2624" s="3" t="s">
        <v>5013</v>
      </c>
      <c r="E2624" s="4">
        <v>41627</v>
      </c>
      <c r="F2624" s="3" t="s">
        <v>15</v>
      </c>
      <c r="G2624" s="4">
        <v>41627</v>
      </c>
      <c r="H2624" s="3" t="s">
        <v>16</v>
      </c>
      <c r="I2624" s="2" t="s">
        <v>13</v>
      </c>
      <c r="J2624" s="2" t="s">
        <v>12</v>
      </c>
      <c r="K2624" s="2" t="s">
        <v>268</v>
      </c>
      <c r="L2624" s="19">
        <v>41627.481631944444</v>
      </c>
      <c r="M2624" s="2"/>
      <c r="N2624" s="2"/>
      <c r="O2624" s="2"/>
      <c r="P2624" s="2"/>
    </row>
    <row r="2625" spans="1:16" ht="105">
      <c r="A2625" s="14">
        <v>2586</v>
      </c>
      <c r="B2625" s="2" t="s">
        <v>5015</v>
      </c>
      <c r="C2625" s="1" t="s">
        <v>5016</v>
      </c>
      <c r="D2625" s="3" t="s">
        <v>2464</v>
      </c>
      <c r="E2625" s="4">
        <v>41627</v>
      </c>
      <c r="F2625" s="3" t="s">
        <v>15</v>
      </c>
      <c r="G2625" s="4">
        <v>41627</v>
      </c>
      <c r="H2625" s="3" t="s">
        <v>51</v>
      </c>
      <c r="I2625" s="2" t="s">
        <v>13</v>
      </c>
      <c r="J2625" s="2" t="s">
        <v>12</v>
      </c>
      <c r="K2625" s="2" t="s">
        <v>268</v>
      </c>
      <c r="L2625" s="19">
        <v>41627.465428240743</v>
      </c>
      <c r="M2625" s="2"/>
      <c r="N2625" s="2"/>
      <c r="O2625" s="2"/>
      <c r="P2625" s="2"/>
    </row>
    <row r="2626" spans="1:16" ht="45">
      <c r="A2626" s="14">
        <v>2585</v>
      </c>
      <c r="B2626" s="2" t="s">
        <v>5017</v>
      </c>
      <c r="C2626" s="1" t="s">
        <v>5018</v>
      </c>
      <c r="D2626" s="3" t="s">
        <v>1060</v>
      </c>
      <c r="E2626" s="4">
        <v>41626</v>
      </c>
      <c r="F2626" s="3" t="s">
        <v>15</v>
      </c>
      <c r="G2626" s="4">
        <v>41627</v>
      </c>
      <c r="H2626" s="3" t="s">
        <v>16</v>
      </c>
      <c r="I2626" s="2" t="s">
        <v>13</v>
      </c>
      <c r="J2626" s="2" t="s">
        <v>12</v>
      </c>
      <c r="K2626" s="2" t="s">
        <v>268</v>
      </c>
      <c r="L2626" s="19">
        <v>41627.463703703703</v>
      </c>
      <c r="M2626" s="2"/>
      <c r="N2626" s="2"/>
      <c r="O2626" s="2"/>
      <c r="P2626" s="2"/>
    </row>
    <row r="2627" spans="1:16" ht="90">
      <c r="A2627" s="14">
        <v>2584</v>
      </c>
      <c r="B2627" s="2" t="s">
        <v>5019</v>
      </c>
      <c r="C2627" s="1" t="s">
        <v>5020</v>
      </c>
      <c r="D2627" s="3" t="s">
        <v>268</v>
      </c>
      <c r="E2627" s="4">
        <v>41627</v>
      </c>
      <c r="F2627" s="3" t="s">
        <v>15</v>
      </c>
      <c r="G2627" s="4">
        <v>41627</v>
      </c>
      <c r="H2627" s="3" t="s">
        <v>40</v>
      </c>
      <c r="I2627" s="2" t="s">
        <v>13</v>
      </c>
      <c r="J2627" s="2" t="s">
        <v>12</v>
      </c>
      <c r="K2627" s="2" t="s">
        <v>268</v>
      </c>
      <c r="L2627" s="19">
        <v>41627.459490740737</v>
      </c>
      <c r="M2627" s="2"/>
      <c r="N2627" s="2"/>
      <c r="O2627" s="2"/>
      <c r="P2627" s="2"/>
    </row>
    <row r="2628" spans="1:16" ht="45">
      <c r="A2628" s="14">
        <v>2583</v>
      </c>
      <c r="B2628" s="2" t="s">
        <v>5021</v>
      </c>
      <c r="C2628" s="1" t="s">
        <v>5022</v>
      </c>
      <c r="D2628" s="3" t="s">
        <v>247</v>
      </c>
      <c r="E2628" s="4">
        <v>41625</v>
      </c>
      <c r="F2628" s="3" t="s">
        <v>15</v>
      </c>
      <c r="G2628" s="4">
        <v>41627</v>
      </c>
      <c r="H2628" s="3" t="s">
        <v>45</v>
      </c>
      <c r="I2628" s="2" t="s">
        <v>13</v>
      </c>
      <c r="J2628" s="2" t="s">
        <v>12</v>
      </c>
      <c r="K2628" s="2" t="s">
        <v>268</v>
      </c>
      <c r="L2628" s="19">
        <v>41639.470682870371</v>
      </c>
      <c r="M2628" s="2"/>
      <c r="N2628" s="2"/>
      <c r="O2628" s="2"/>
      <c r="P2628" s="2"/>
    </row>
    <row r="2629" spans="1:16" ht="30">
      <c r="A2629" s="14">
        <v>2582</v>
      </c>
      <c r="B2629" s="2" t="s">
        <v>3311</v>
      </c>
      <c r="C2629" s="1" t="s">
        <v>5023</v>
      </c>
      <c r="D2629" s="3" t="s">
        <v>2034</v>
      </c>
      <c r="E2629" s="4">
        <v>41627</v>
      </c>
      <c r="F2629" s="3" t="s">
        <v>15</v>
      </c>
      <c r="G2629" s="4">
        <v>41627</v>
      </c>
      <c r="H2629" s="3" t="s">
        <v>42</v>
      </c>
      <c r="I2629" s="2" t="s">
        <v>13</v>
      </c>
      <c r="J2629" s="2" t="s">
        <v>12</v>
      </c>
      <c r="K2629" s="2" t="s">
        <v>268</v>
      </c>
      <c r="L2629" s="19">
        <v>41627.452557870369</v>
      </c>
      <c r="M2629" s="2"/>
      <c r="N2629" s="2"/>
      <c r="O2629" s="2"/>
      <c r="P2629" s="2"/>
    </row>
    <row r="2630" spans="1:16" ht="60">
      <c r="A2630" s="14">
        <v>2581</v>
      </c>
      <c r="B2630" s="2" t="s">
        <v>5024</v>
      </c>
      <c r="C2630" s="1" t="s">
        <v>5025</v>
      </c>
      <c r="D2630" s="3" t="s">
        <v>332</v>
      </c>
      <c r="E2630" s="4">
        <v>41624</v>
      </c>
      <c r="F2630" s="3" t="s">
        <v>15</v>
      </c>
      <c r="G2630" s="4">
        <v>41627</v>
      </c>
      <c r="H2630" s="3" t="s">
        <v>54</v>
      </c>
      <c r="I2630" s="2" t="s">
        <v>13</v>
      </c>
      <c r="J2630" s="2" t="s">
        <v>12</v>
      </c>
      <c r="K2630" s="2" t="s">
        <v>268</v>
      </c>
      <c r="L2630" s="19">
        <v>41627.427546296298</v>
      </c>
      <c r="M2630" s="2"/>
      <c r="N2630" s="2"/>
      <c r="O2630" s="2"/>
      <c r="P2630" s="2"/>
    </row>
    <row r="2631" spans="1:16" ht="60">
      <c r="A2631" s="14">
        <v>2580</v>
      </c>
      <c r="B2631" s="2" t="s">
        <v>5026</v>
      </c>
      <c r="C2631" s="1" t="s">
        <v>5027</v>
      </c>
      <c r="D2631" s="3" t="s">
        <v>803</v>
      </c>
      <c r="E2631" s="4">
        <v>41626</v>
      </c>
      <c r="F2631" s="3" t="s">
        <v>15</v>
      </c>
      <c r="G2631" s="4">
        <v>41626</v>
      </c>
      <c r="H2631" s="3" t="s">
        <v>55</v>
      </c>
      <c r="I2631" s="2" t="s">
        <v>13</v>
      </c>
      <c r="J2631" s="2" t="s">
        <v>12</v>
      </c>
      <c r="K2631" s="2" t="s">
        <v>268</v>
      </c>
      <c r="L2631" s="19">
        <v>41627.425393518519</v>
      </c>
      <c r="M2631" s="2"/>
      <c r="N2631" s="2"/>
      <c r="O2631" s="2"/>
      <c r="P2631" s="2"/>
    </row>
    <row r="2632" spans="1:16" ht="30">
      <c r="A2632" s="14">
        <v>2579</v>
      </c>
      <c r="B2632" s="2" t="s">
        <v>5028</v>
      </c>
      <c r="C2632" s="1" t="s">
        <v>5029</v>
      </c>
      <c r="D2632" s="3" t="s">
        <v>3006</v>
      </c>
      <c r="E2632" s="4">
        <v>41627</v>
      </c>
      <c r="F2632" s="3" t="s">
        <v>15</v>
      </c>
      <c r="G2632" s="4">
        <v>41627</v>
      </c>
      <c r="H2632" s="3" t="s">
        <v>29</v>
      </c>
      <c r="I2632" s="2" t="s">
        <v>13</v>
      </c>
      <c r="J2632" s="2" t="s">
        <v>12</v>
      </c>
      <c r="K2632" s="2" t="s">
        <v>268</v>
      </c>
      <c r="L2632" s="19">
        <v>41639.470775462964</v>
      </c>
      <c r="M2632" s="2"/>
      <c r="N2632" s="2"/>
      <c r="O2632" s="2"/>
      <c r="P2632" s="2"/>
    </row>
    <row r="2633" spans="1:16" ht="75">
      <c r="A2633" s="14">
        <v>2578</v>
      </c>
      <c r="B2633" s="2" t="s">
        <v>5030</v>
      </c>
      <c r="C2633" s="1" t="s">
        <v>5031</v>
      </c>
      <c r="D2633" s="3" t="s">
        <v>377</v>
      </c>
      <c r="E2633" s="4">
        <v>41626</v>
      </c>
      <c r="F2633" s="3" t="s">
        <v>15</v>
      </c>
      <c r="G2633" s="4">
        <v>41626</v>
      </c>
      <c r="H2633" s="3" t="s">
        <v>16</v>
      </c>
      <c r="I2633" s="2" t="s">
        <v>13</v>
      </c>
      <c r="J2633" s="2" t="s">
        <v>12</v>
      </c>
      <c r="K2633" s="2" t="s">
        <v>268</v>
      </c>
      <c r="L2633" s="19">
        <v>41627.403831018521</v>
      </c>
      <c r="M2633" s="2"/>
      <c r="N2633" s="2"/>
      <c r="O2633" s="2"/>
      <c r="P2633" s="2"/>
    </row>
    <row r="2634" spans="1:16">
      <c r="A2634" s="14">
        <v>2577</v>
      </c>
      <c r="B2634" s="2" t="s">
        <v>5032</v>
      </c>
      <c r="C2634" s="1" t="s">
        <v>5033</v>
      </c>
      <c r="D2634" s="3" t="s">
        <v>104</v>
      </c>
      <c r="E2634" s="4">
        <v>41626</v>
      </c>
      <c r="F2634" s="3" t="s">
        <v>15</v>
      </c>
      <c r="G2634" s="4">
        <v>41626</v>
      </c>
      <c r="H2634" s="3" t="s">
        <v>51</v>
      </c>
      <c r="I2634" s="2" t="s">
        <v>13</v>
      </c>
      <c r="J2634" s="2" t="s">
        <v>12</v>
      </c>
      <c r="K2634" s="2" t="s">
        <v>268</v>
      </c>
      <c r="L2634" s="19">
        <v>41627.402627314812</v>
      </c>
      <c r="M2634" s="2"/>
      <c r="N2634" s="2"/>
      <c r="O2634" s="2"/>
      <c r="P2634" s="2"/>
    </row>
    <row r="2635" spans="1:16" ht="60">
      <c r="A2635" s="14">
        <v>2576</v>
      </c>
      <c r="B2635" s="2" t="s">
        <v>5034</v>
      </c>
      <c r="C2635" s="1" t="s">
        <v>5036</v>
      </c>
      <c r="D2635" s="3" t="s">
        <v>5035</v>
      </c>
      <c r="E2635" s="4">
        <v>41627</v>
      </c>
      <c r="F2635" s="3" t="s">
        <v>15</v>
      </c>
      <c r="G2635" s="4">
        <v>41627</v>
      </c>
      <c r="H2635" s="3" t="s">
        <v>29</v>
      </c>
      <c r="I2635" s="2" t="s">
        <v>13</v>
      </c>
      <c r="J2635" s="2" t="s">
        <v>12</v>
      </c>
      <c r="K2635" s="2" t="s">
        <v>268</v>
      </c>
      <c r="L2635" s="19">
        <v>41639.46770833333</v>
      </c>
      <c r="M2635" s="2"/>
      <c r="N2635" s="2"/>
      <c r="O2635" s="2"/>
      <c r="P2635" s="2"/>
    </row>
    <row r="2636" spans="1:16" ht="60">
      <c r="A2636" s="14">
        <v>2575</v>
      </c>
      <c r="B2636" s="2" t="s">
        <v>5037</v>
      </c>
      <c r="C2636" s="1" t="s">
        <v>5038</v>
      </c>
      <c r="D2636" s="3" t="s">
        <v>393</v>
      </c>
      <c r="E2636" s="4">
        <v>41626</v>
      </c>
      <c r="F2636" s="3" t="s">
        <v>15</v>
      </c>
      <c r="G2636" s="4">
        <v>41627</v>
      </c>
      <c r="H2636" s="3" t="s">
        <v>16</v>
      </c>
      <c r="I2636" s="2" t="s">
        <v>13</v>
      </c>
      <c r="J2636" s="2" t="s">
        <v>12</v>
      </c>
      <c r="K2636" s="2" t="s">
        <v>268</v>
      </c>
      <c r="L2636" s="19">
        <v>41639.473460648151</v>
      </c>
      <c r="M2636" s="2"/>
      <c r="N2636" s="2"/>
      <c r="O2636" s="2"/>
      <c r="P2636" s="2"/>
    </row>
    <row r="2637" spans="1:16" ht="60">
      <c r="A2637" s="14">
        <v>2574</v>
      </c>
      <c r="B2637" s="2" t="s">
        <v>5039</v>
      </c>
      <c r="C2637" s="1" t="s">
        <v>5040</v>
      </c>
      <c r="D2637" s="3" t="s">
        <v>92</v>
      </c>
      <c r="E2637" s="4">
        <v>41624</v>
      </c>
      <c r="F2637" s="3" t="s">
        <v>15</v>
      </c>
      <c r="G2637" s="4">
        <v>41624</v>
      </c>
      <c r="H2637" s="3" t="s">
        <v>56</v>
      </c>
      <c r="I2637" s="2" t="s">
        <v>13</v>
      </c>
      <c r="J2637" s="2" t="s">
        <v>12</v>
      </c>
      <c r="K2637" s="2" t="s">
        <v>268</v>
      </c>
      <c r="L2637" s="19">
        <v>41639.470601851855</v>
      </c>
      <c r="M2637" s="2"/>
      <c r="N2637" s="2"/>
      <c r="O2637" s="2"/>
      <c r="P2637" s="2"/>
    </row>
    <row r="2638" spans="1:16" ht="90">
      <c r="A2638" s="14">
        <v>2573</v>
      </c>
      <c r="B2638" s="2" t="s">
        <v>5041</v>
      </c>
      <c r="C2638" s="1" t="s">
        <v>5042</v>
      </c>
      <c r="D2638" s="3" t="s">
        <v>1709</v>
      </c>
      <c r="E2638" s="4">
        <v>41626</v>
      </c>
      <c r="F2638" s="3" t="s">
        <v>15</v>
      </c>
      <c r="G2638" s="4">
        <v>41626</v>
      </c>
      <c r="H2638" s="3" t="s">
        <v>16</v>
      </c>
      <c r="I2638" s="2" t="s">
        <v>13</v>
      </c>
      <c r="J2638" s="2" t="s">
        <v>12</v>
      </c>
      <c r="K2638" s="2" t="s">
        <v>268</v>
      </c>
      <c r="L2638" s="19">
        <v>41626.706365740742</v>
      </c>
      <c r="M2638" s="2"/>
      <c r="N2638" s="2"/>
      <c r="O2638" s="2"/>
      <c r="P2638" s="2"/>
    </row>
    <row r="2639" spans="1:16" ht="45">
      <c r="A2639" s="14">
        <v>2572</v>
      </c>
      <c r="B2639" s="2" t="s">
        <v>5008</v>
      </c>
      <c r="C2639" s="1" t="s">
        <v>5043</v>
      </c>
      <c r="D2639" s="3" t="s">
        <v>4624</v>
      </c>
      <c r="E2639" s="4">
        <v>41626</v>
      </c>
      <c r="F2639" s="3" t="s">
        <v>15</v>
      </c>
      <c r="G2639" s="4">
        <v>41626</v>
      </c>
      <c r="H2639" s="3" t="s">
        <v>54</v>
      </c>
      <c r="I2639" s="2" t="s">
        <v>13</v>
      </c>
      <c r="J2639" s="2" t="s">
        <v>12</v>
      </c>
      <c r="K2639" s="2" t="s">
        <v>268</v>
      </c>
      <c r="L2639" s="19">
        <v>41639.466990740744</v>
      </c>
      <c r="M2639" s="2"/>
      <c r="N2639" s="2"/>
      <c r="O2639" s="2"/>
      <c r="P2639" s="2"/>
    </row>
    <row r="2640" spans="1:16" ht="30">
      <c r="A2640" s="14">
        <v>2571</v>
      </c>
      <c r="B2640" s="2" t="s">
        <v>5044</v>
      </c>
      <c r="C2640" s="1" t="s">
        <v>5045</v>
      </c>
      <c r="D2640" s="3" t="s">
        <v>87</v>
      </c>
      <c r="E2640" s="4">
        <v>41626</v>
      </c>
      <c r="F2640" s="3" t="s">
        <v>15</v>
      </c>
      <c r="G2640" s="4">
        <v>41626</v>
      </c>
      <c r="H2640" s="3" t="s">
        <v>56</v>
      </c>
      <c r="I2640" s="2" t="s">
        <v>13</v>
      </c>
      <c r="J2640" s="2" t="s">
        <v>12</v>
      </c>
      <c r="K2640" s="2" t="s">
        <v>268</v>
      </c>
      <c r="L2640" s="19">
        <v>41645.671678240738</v>
      </c>
      <c r="M2640" s="2"/>
      <c r="N2640" s="2"/>
      <c r="O2640" s="2"/>
      <c r="P2640" s="2"/>
    </row>
    <row r="2641" spans="1:16" ht="60">
      <c r="A2641" s="14">
        <v>2570</v>
      </c>
      <c r="B2641" s="2" t="s">
        <v>5046</v>
      </c>
      <c r="C2641" s="1" t="s">
        <v>5047</v>
      </c>
      <c r="D2641" s="3" t="s">
        <v>1267</v>
      </c>
      <c r="E2641" s="4">
        <v>41626</v>
      </c>
      <c r="F2641" s="3" t="s">
        <v>15</v>
      </c>
      <c r="G2641" s="4">
        <v>41626</v>
      </c>
      <c r="H2641" s="3" t="s">
        <v>42</v>
      </c>
      <c r="I2641" s="2" t="s">
        <v>13</v>
      </c>
      <c r="J2641" s="2" t="s">
        <v>12</v>
      </c>
      <c r="K2641" s="2" t="s">
        <v>268</v>
      </c>
      <c r="L2641" s="19">
        <v>41626.671574074076</v>
      </c>
      <c r="M2641" s="2"/>
      <c r="N2641" s="2"/>
      <c r="O2641" s="2"/>
      <c r="P2641" s="2"/>
    </row>
    <row r="2642" spans="1:16" ht="45">
      <c r="A2642" s="14">
        <v>2569</v>
      </c>
      <c r="B2642" s="2" t="s">
        <v>5048</v>
      </c>
      <c r="C2642" s="1" t="s">
        <v>5049</v>
      </c>
      <c r="D2642" s="3" t="s">
        <v>1267</v>
      </c>
      <c r="E2642" s="4">
        <v>41626</v>
      </c>
      <c r="F2642" s="3" t="s">
        <v>15</v>
      </c>
      <c r="G2642" s="4">
        <v>41626</v>
      </c>
      <c r="H2642" s="3" t="s">
        <v>40</v>
      </c>
      <c r="I2642" s="2" t="s">
        <v>13</v>
      </c>
      <c r="J2642" s="2" t="s">
        <v>12</v>
      </c>
      <c r="K2642" s="2" t="s">
        <v>268</v>
      </c>
      <c r="L2642" s="19">
        <v>41639.466851851852</v>
      </c>
      <c r="M2642" s="2"/>
      <c r="N2642" s="2"/>
      <c r="O2642" s="2"/>
      <c r="P2642" s="2"/>
    </row>
    <row r="2643" spans="1:16" ht="60">
      <c r="A2643" s="14">
        <v>2568</v>
      </c>
      <c r="B2643" s="2" t="s">
        <v>5050</v>
      </c>
      <c r="C2643" s="1" t="s">
        <v>5051</v>
      </c>
      <c r="D2643" s="3" t="s">
        <v>24</v>
      </c>
      <c r="E2643" s="4">
        <v>41626</v>
      </c>
      <c r="F2643" s="3" t="s">
        <v>15</v>
      </c>
      <c r="G2643" s="4">
        <v>41626</v>
      </c>
      <c r="H2643" s="3" t="s">
        <v>16</v>
      </c>
      <c r="I2643" s="2" t="s">
        <v>13</v>
      </c>
      <c r="J2643" s="2" t="s">
        <v>12</v>
      </c>
      <c r="K2643" s="2" t="s">
        <v>268</v>
      </c>
      <c r="L2643" s="19">
        <v>41626.662777777776</v>
      </c>
      <c r="M2643" s="2"/>
      <c r="N2643" s="2"/>
      <c r="O2643" s="2"/>
      <c r="P2643" s="2"/>
    </row>
    <row r="2644" spans="1:16" ht="45">
      <c r="A2644" s="14">
        <v>2567</v>
      </c>
      <c r="B2644" s="2" t="s">
        <v>5026</v>
      </c>
      <c r="C2644" s="1" t="s">
        <v>5052</v>
      </c>
      <c r="D2644" s="3" t="s">
        <v>291</v>
      </c>
      <c r="E2644" s="4">
        <v>41626</v>
      </c>
      <c r="F2644" s="3" t="s">
        <v>15</v>
      </c>
      <c r="G2644" s="4">
        <v>41626</v>
      </c>
      <c r="H2644" s="3" t="s">
        <v>55</v>
      </c>
      <c r="I2644" s="2" t="s">
        <v>13</v>
      </c>
      <c r="J2644" s="2" t="s">
        <v>12</v>
      </c>
      <c r="K2644" s="2" t="s">
        <v>268</v>
      </c>
      <c r="L2644" s="19">
        <v>41639.46675925926</v>
      </c>
      <c r="M2644" s="2"/>
      <c r="N2644" s="2"/>
      <c r="O2644" s="2"/>
      <c r="P2644" s="2"/>
    </row>
    <row r="2645" spans="1:16" ht="75">
      <c r="A2645" s="14">
        <v>2566</v>
      </c>
      <c r="B2645" s="2" t="s">
        <v>4504</v>
      </c>
      <c r="C2645" s="1" t="s">
        <v>5053</v>
      </c>
      <c r="D2645" s="3" t="s">
        <v>274</v>
      </c>
      <c r="E2645" s="4">
        <v>41626</v>
      </c>
      <c r="F2645" s="3" t="s">
        <v>15</v>
      </c>
      <c r="G2645" s="4">
        <v>41626</v>
      </c>
      <c r="H2645" s="3" t="s">
        <v>16</v>
      </c>
      <c r="I2645" s="2" t="s">
        <v>13</v>
      </c>
      <c r="J2645" s="2" t="s">
        <v>12</v>
      </c>
      <c r="K2645" s="2" t="s">
        <v>268</v>
      </c>
      <c r="L2645" s="19">
        <v>41626.658726851849</v>
      </c>
      <c r="M2645" s="2"/>
      <c r="N2645" s="2"/>
      <c r="O2645" s="2"/>
      <c r="P2645" s="2"/>
    </row>
    <row r="2646" spans="1:16" ht="90">
      <c r="A2646" s="14">
        <v>2565</v>
      </c>
      <c r="B2646" s="2" t="s">
        <v>5054</v>
      </c>
      <c r="C2646" s="1" t="s">
        <v>5055</v>
      </c>
      <c r="D2646" s="3" t="s">
        <v>3815</v>
      </c>
      <c r="E2646" s="4">
        <v>41626</v>
      </c>
      <c r="F2646" s="3" t="s">
        <v>15</v>
      </c>
      <c r="G2646" s="4">
        <v>41626</v>
      </c>
      <c r="H2646" s="3" t="s">
        <v>19</v>
      </c>
      <c r="I2646" s="2" t="s">
        <v>13</v>
      </c>
      <c r="J2646" s="2" t="s">
        <v>12</v>
      </c>
      <c r="K2646" s="2" t="s">
        <v>268</v>
      </c>
      <c r="L2646" s="19">
        <v>41639.466620370367</v>
      </c>
      <c r="M2646" s="2"/>
      <c r="N2646" s="2"/>
      <c r="O2646" s="2"/>
      <c r="P2646" s="2"/>
    </row>
    <row r="2647" spans="1:16" ht="45">
      <c r="A2647" s="14">
        <v>2564</v>
      </c>
      <c r="B2647" s="2" t="s">
        <v>5056</v>
      </c>
      <c r="C2647" s="1" t="s">
        <v>5057</v>
      </c>
      <c r="D2647" s="3" t="s">
        <v>543</v>
      </c>
      <c r="E2647" s="4">
        <v>41626</v>
      </c>
      <c r="F2647" s="3" t="s">
        <v>15</v>
      </c>
      <c r="G2647" s="4">
        <v>41626</v>
      </c>
      <c r="H2647" s="3" t="s">
        <v>16</v>
      </c>
      <c r="I2647" s="2" t="s">
        <v>13</v>
      </c>
      <c r="J2647" s="2" t="s">
        <v>12</v>
      </c>
      <c r="K2647" s="2" t="s">
        <v>268</v>
      </c>
      <c r="L2647" s="19">
        <v>41626.652557870373</v>
      </c>
      <c r="M2647" s="2"/>
      <c r="N2647" s="2"/>
      <c r="O2647" s="2"/>
      <c r="P2647" s="2"/>
    </row>
    <row r="2648" spans="1:16" ht="60">
      <c r="A2648" s="14">
        <v>2563</v>
      </c>
      <c r="B2648" s="2" t="s">
        <v>5058</v>
      </c>
      <c r="C2648" s="1" t="s">
        <v>5059</v>
      </c>
      <c r="D2648" s="3" t="s">
        <v>149</v>
      </c>
      <c r="E2648" s="4">
        <v>41626</v>
      </c>
      <c r="F2648" s="3" t="s">
        <v>102</v>
      </c>
      <c r="G2648" s="4">
        <v>41626</v>
      </c>
      <c r="H2648" s="3" t="s">
        <v>42</v>
      </c>
      <c r="I2648" s="2" t="s">
        <v>13</v>
      </c>
      <c r="J2648" s="2" t="s">
        <v>12</v>
      </c>
      <c r="K2648" s="2" t="s">
        <v>268</v>
      </c>
      <c r="L2648" s="19">
        <v>41626.625902777778</v>
      </c>
      <c r="M2648" s="2"/>
      <c r="N2648" s="2"/>
      <c r="O2648" s="2"/>
      <c r="P2648" s="2"/>
    </row>
    <row r="2649" spans="1:16" ht="45">
      <c r="A2649" s="14">
        <v>2562</v>
      </c>
      <c r="B2649" s="2" t="s">
        <v>5060</v>
      </c>
      <c r="C2649" s="1" t="s">
        <v>5062</v>
      </c>
      <c r="D2649" s="3" t="s">
        <v>5061</v>
      </c>
      <c r="E2649" s="4">
        <v>41626</v>
      </c>
      <c r="F2649" s="3" t="s">
        <v>15</v>
      </c>
      <c r="G2649" s="4">
        <v>41626</v>
      </c>
      <c r="H2649" s="3" t="s">
        <v>54</v>
      </c>
      <c r="I2649" s="2" t="s">
        <v>13</v>
      </c>
      <c r="J2649" s="2" t="s">
        <v>12</v>
      </c>
      <c r="K2649" s="2" t="s">
        <v>268</v>
      </c>
      <c r="L2649" s="19">
        <v>41626.625196759262</v>
      </c>
      <c r="M2649" s="2"/>
      <c r="N2649" s="2"/>
      <c r="O2649" s="2"/>
      <c r="P2649" s="2"/>
    </row>
    <row r="2650" spans="1:16" ht="90">
      <c r="A2650" s="14">
        <v>2561</v>
      </c>
      <c r="B2650" s="2" t="s">
        <v>5063</v>
      </c>
      <c r="C2650" s="1" t="s">
        <v>5064</v>
      </c>
      <c r="D2650" s="3" t="s">
        <v>268</v>
      </c>
      <c r="E2650" s="4">
        <v>41626</v>
      </c>
      <c r="F2650" s="3" t="s">
        <v>15</v>
      </c>
      <c r="G2650" s="4">
        <v>41626</v>
      </c>
      <c r="H2650" s="3" t="s">
        <v>19</v>
      </c>
      <c r="I2650" s="2" t="s">
        <v>13</v>
      </c>
      <c r="J2650" s="2" t="s">
        <v>12</v>
      </c>
      <c r="K2650" s="2" t="s">
        <v>268</v>
      </c>
      <c r="L2650" s="19">
        <v>41626.622129629628</v>
      </c>
      <c r="M2650" s="2"/>
      <c r="N2650" s="2"/>
      <c r="O2650" s="2"/>
      <c r="P2650" s="2"/>
    </row>
    <row r="2651" spans="1:16" ht="30">
      <c r="A2651" s="14">
        <v>2560</v>
      </c>
      <c r="B2651" s="2" t="s">
        <v>5065</v>
      </c>
      <c r="C2651" s="1" t="s">
        <v>5066</v>
      </c>
      <c r="D2651" s="3" t="s">
        <v>742</v>
      </c>
      <c r="E2651" s="4">
        <v>41626</v>
      </c>
      <c r="F2651" s="3" t="s">
        <v>15</v>
      </c>
      <c r="G2651" s="4">
        <v>41626</v>
      </c>
      <c r="H2651" s="3" t="s">
        <v>16</v>
      </c>
      <c r="I2651" s="2" t="s">
        <v>13</v>
      </c>
      <c r="J2651" s="2" t="s">
        <v>12</v>
      </c>
      <c r="K2651" s="2" t="s">
        <v>268</v>
      </c>
      <c r="L2651" s="19">
        <v>41626.620821759258</v>
      </c>
      <c r="M2651" s="2"/>
      <c r="N2651" s="2"/>
      <c r="O2651" s="2"/>
      <c r="P2651" s="2"/>
    </row>
    <row r="2652" spans="1:16">
      <c r="A2652" s="14">
        <v>2559</v>
      </c>
      <c r="B2652" s="2" t="s">
        <v>5067</v>
      </c>
      <c r="C2652" s="1" t="s">
        <v>5068</v>
      </c>
      <c r="D2652" s="3" t="s">
        <v>2448</v>
      </c>
      <c r="E2652" s="4">
        <v>41626</v>
      </c>
      <c r="F2652" s="3" t="s">
        <v>15</v>
      </c>
      <c r="G2652" s="4">
        <v>41626</v>
      </c>
      <c r="H2652" s="3" t="s">
        <v>16</v>
      </c>
      <c r="I2652" s="2" t="s">
        <v>13</v>
      </c>
      <c r="J2652" s="2" t="s">
        <v>12</v>
      </c>
      <c r="K2652" s="2" t="s">
        <v>268</v>
      </c>
      <c r="L2652" s="19">
        <v>41626.620416666665</v>
      </c>
      <c r="M2652" s="2"/>
      <c r="N2652" s="2"/>
      <c r="O2652" s="2"/>
      <c r="P2652" s="2"/>
    </row>
    <row r="2653" spans="1:16" ht="90">
      <c r="A2653" s="14">
        <v>2558</v>
      </c>
      <c r="B2653" s="2" t="s">
        <v>4465</v>
      </c>
      <c r="C2653" s="1" t="s">
        <v>5069</v>
      </c>
      <c r="D2653" s="3" t="s">
        <v>377</v>
      </c>
      <c r="E2653" s="4">
        <v>41626</v>
      </c>
      <c r="F2653" s="3" t="s">
        <v>15</v>
      </c>
      <c r="G2653" s="4">
        <v>41626</v>
      </c>
      <c r="H2653" s="3" t="s">
        <v>16</v>
      </c>
      <c r="I2653" s="2" t="s">
        <v>13</v>
      </c>
      <c r="J2653" s="2" t="s">
        <v>12</v>
      </c>
      <c r="K2653" s="2" t="s">
        <v>268</v>
      </c>
      <c r="L2653" s="19">
        <v>41626.613449074073</v>
      </c>
      <c r="M2653" s="2"/>
      <c r="N2653" s="2"/>
      <c r="O2653" s="2"/>
      <c r="P2653" s="2"/>
    </row>
    <row r="2654" spans="1:16">
      <c r="A2654" s="14">
        <v>2557</v>
      </c>
      <c r="B2654" s="2" t="s">
        <v>5070</v>
      </c>
      <c r="C2654" s="1" t="s">
        <v>5071</v>
      </c>
      <c r="D2654" s="3" t="s">
        <v>2701</v>
      </c>
      <c r="E2654" s="4">
        <v>41625</v>
      </c>
      <c r="F2654" s="3" t="s">
        <v>15</v>
      </c>
      <c r="G2654" s="4">
        <v>41625</v>
      </c>
      <c r="H2654" s="3" t="s">
        <v>40</v>
      </c>
      <c r="I2654" s="2" t="s">
        <v>13</v>
      </c>
      <c r="J2654" s="2" t="s">
        <v>12</v>
      </c>
      <c r="K2654" s="2" t="s">
        <v>268</v>
      </c>
      <c r="L2654" s="19">
        <v>41625.737164351849</v>
      </c>
      <c r="M2654" s="2"/>
      <c r="N2654" s="2"/>
      <c r="O2654" s="2"/>
      <c r="P2654" s="2"/>
    </row>
    <row r="2655" spans="1:16" ht="60">
      <c r="A2655" s="14">
        <v>2556</v>
      </c>
      <c r="B2655" s="2" t="s">
        <v>5072</v>
      </c>
      <c r="C2655" s="1" t="s">
        <v>5073</v>
      </c>
      <c r="D2655" s="3" t="s">
        <v>620</v>
      </c>
      <c r="E2655" s="4">
        <v>41625</v>
      </c>
      <c r="F2655" s="3" t="s">
        <v>102</v>
      </c>
      <c r="G2655" s="4">
        <v>41625</v>
      </c>
      <c r="H2655" s="3" t="s">
        <v>42</v>
      </c>
      <c r="I2655" s="2" t="s">
        <v>13</v>
      </c>
      <c r="J2655" s="2" t="s">
        <v>12</v>
      </c>
      <c r="K2655" s="2" t="s">
        <v>268</v>
      </c>
      <c r="L2655" s="19">
        <v>41625.730219907404</v>
      </c>
      <c r="M2655" s="2"/>
      <c r="N2655" s="2"/>
      <c r="O2655" s="2"/>
      <c r="P2655" s="2"/>
    </row>
    <row r="2656" spans="1:16" ht="30">
      <c r="A2656" s="14">
        <v>2555</v>
      </c>
      <c r="B2656" s="2" t="s">
        <v>3899</v>
      </c>
      <c r="C2656" s="1" t="s">
        <v>5074</v>
      </c>
      <c r="D2656" s="3" t="s">
        <v>2034</v>
      </c>
      <c r="E2656" s="4">
        <v>41625</v>
      </c>
      <c r="F2656" s="3" t="s">
        <v>15</v>
      </c>
      <c r="G2656" s="4">
        <v>41625</v>
      </c>
      <c r="H2656" s="3" t="s">
        <v>16</v>
      </c>
      <c r="I2656" s="2" t="s">
        <v>13</v>
      </c>
      <c r="J2656" s="2" t="s">
        <v>12</v>
      </c>
      <c r="K2656" s="2" t="s">
        <v>268</v>
      </c>
      <c r="L2656" s="19">
        <v>41625.728715277779</v>
      </c>
      <c r="M2656" s="2"/>
      <c r="N2656" s="2"/>
      <c r="O2656" s="2"/>
      <c r="P2656" s="2"/>
    </row>
    <row r="2657" spans="1:16" ht="45">
      <c r="A2657" s="14">
        <v>2554</v>
      </c>
      <c r="B2657" s="2" t="s">
        <v>3972</v>
      </c>
      <c r="C2657" s="1" t="s">
        <v>5075</v>
      </c>
      <c r="D2657" s="3" t="s">
        <v>586</v>
      </c>
      <c r="E2657" s="4">
        <v>41625</v>
      </c>
      <c r="F2657" s="3" t="s">
        <v>15</v>
      </c>
      <c r="G2657" s="4">
        <v>41625</v>
      </c>
      <c r="H2657" s="3" t="s">
        <v>57</v>
      </c>
      <c r="I2657" s="2" t="s">
        <v>13</v>
      </c>
      <c r="J2657" s="2" t="s">
        <v>12</v>
      </c>
      <c r="K2657" s="2" t="s">
        <v>277</v>
      </c>
      <c r="L2657" s="19">
        <v>41625.726122685184</v>
      </c>
      <c r="M2657" s="2"/>
      <c r="N2657" s="2"/>
      <c r="O2657" s="2"/>
      <c r="P2657" s="2"/>
    </row>
    <row r="2658" spans="1:16" ht="105">
      <c r="A2658" s="14">
        <v>2553</v>
      </c>
      <c r="B2658" s="2" t="s">
        <v>5076</v>
      </c>
      <c r="C2658" s="1" t="s">
        <v>5077</v>
      </c>
      <c r="D2658" s="3" t="s">
        <v>84</v>
      </c>
      <c r="E2658" s="4">
        <v>41625</v>
      </c>
      <c r="F2658" s="3" t="s">
        <v>15</v>
      </c>
      <c r="G2658" s="4">
        <v>41625</v>
      </c>
      <c r="H2658" s="3" t="s">
        <v>40</v>
      </c>
      <c r="I2658" s="2" t="s">
        <v>13</v>
      </c>
      <c r="J2658" s="2" t="s">
        <v>12</v>
      </c>
      <c r="K2658" s="2" t="s">
        <v>268</v>
      </c>
      <c r="L2658" s="19">
        <v>41625.725844907407</v>
      </c>
      <c r="M2658" s="2"/>
      <c r="N2658" s="2"/>
      <c r="O2658" s="2"/>
      <c r="P2658" s="2"/>
    </row>
    <row r="2659" spans="1:16" ht="45">
      <c r="A2659" s="14">
        <v>2552</v>
      </c>
      <c r="B2659" s="2" t="s">
        <v>2929</v>
      </c>
      <c r="C2659" s="1" t="s">
        <v>5078</v>
      </c>
      <c r="D2659" s="3" t="s">
        <v>18</v>
      </c>
      <c r="E2659" s="4">
        <v>41625</v>
      </c>
      <c r="F2659" s="3" t="s">
        <v>15</v>
      </c>
      <c r="G2659" s="4">
        <v>41625</v>
      </c>
      <c r="H2659" s="3" t="s">
        <v>16</v>
      </c>
      <c r="I2659" s="2" t="s">
        <v>13</v>
      </c>
      <c r="J2659" s="2" t="s">
        <v>12</v>
      </c>
      <c r="K2659" s="2" t="s">
        <v>268</v>
      </c>
      <c r="L2659" s="19">
        <v>41625.718680555554</v>
      </c>
      <c r="M2659" s="2"/>
      <c r="N2659" s="2"/>
      <c r="O2659" s="2"/>
      <c r="P2659" s="2"/>
    </row>
    <row r="2660" spans="1:16" ht="60">
      <c r="A2660" s="14">
        <v>2551</v>
      </c>
      <c r="B2660" s="2" t="s">
        <v>5079</v>
      </c>
      <c r="C2660" s="1" t="s">
        <v>5080</v>
      </c>
      <c r="D2660" s="3" t="s">
        <v>716</v>
      </c>
      <c r="E2660" s="4">
        <v>41625</v>
      </c>
      <c r="F2660" s="3" t="s">
        <v>15</v>
      </c>
      <c r="G2660" s="4">
        <v>41625</v>
      </c>
      <c r="H2660" s="3" t="s">
        <v>29</v>
      </c>
      <c r="I2660" s="2" t="s">
        <v>13</v>
      </c>
      <c r="J2660" s="2" t="s">
        <v>12</v>
      </c>
      <c r="K2660" s="2" t="s">
        <v>268</v>
      </c>
      <c r="L2660" s="19">
        <v>41625.716377314813</v>
      </c>
      <c r="M2660" s="2"/>
      <c r="N2660" s="2"/>
      <c r="O2660" s="2"/>
      <c r="P2660" s="2"/>
    </row>
    <row r="2661" spans="1:16" ht="30">
      <c r="A2661" s="14">
        <v>2550</v>
      </c>
      <c r="B2661" s="2" t="s">
        <v>4984</v>
      </c>
      <c r="C2661" s="1" t="s">
        <v>5081</v>
      </c>
      <c r="D2661" s="3" t="s">
        <v>192</v>
      </c>
      <c r="E2661" s="4">
        <v>41625</v>
      </c>
      <c r="F2661" s="3" t="s">
        <v>15</v>
      </c>
      <c r="G2661" s="4">
        <v>41625</v>
      </c>
      <c r="H2661" s="3" t="s">
        <v>42</v>
      </c>
      <c r="I2661" s="2" t="s">
        <v>13</v>
      </c>
      <c r="J2661" s="2" t="s">
        <v>12</v>
      </c>
      <c r="K2661" s="2" t="s">
        <v>268</v>
      </c>
      <c r="L2661" s="19">
        <v>41625.710231481484</v>
      </c>
      <c r="M2661" s="2"/>
      <c r="N2661" s="2"/>
      <c r="O2661" s="2"/>
      <c r="P2661" s="2"/>
    </row>
    <row r="2662" spans="1:16" ht="45">
      <c r="A2662" s="14">
        <v>2549</v>
      </c>
      <c r="B2662" s="2" t="s">
        <v>4733</v>
      </c>
      <c r="C2662" s="1" t="s">
        <v>5082</v>
      </c>
      <c r="D2662" s="3" t="s">
        <v>1688</v>
      </c>
      <c r="E2662" s="4">
        <v>41625</v>
      </c>
      <c r="F2662" s="3" t="s">
        <v>15</v>
      </c>
      <c r="G2662" s="4">
        <v>41625</v>
      </c>
      <c r="H2662" s="3" t="s">
        <v>19</v>
      </c>
      <c r="I2662" s="2" t="s">
        <v>13</v>
      </c>
      <c r="J2662" s="2" t="s">
        <v>12</v>
      </c>
      <c r="K2662" s="2" t="s">
        <v>268</v>
      </c>
      <c r="L2662" s="19">
        <v>41639.466516203705</v>
      </c>
      <c r="M2662" s="2"/>
      <c r="N2662" s="2"/>
      <c r="O2662" s="2"/>
      <c r="P2662" s="2"/>
    </row>
    <row r="2663" spans="1:16" ht="150">
      <c r="A2663" s="14">
        <v>2548</v>
      </c>
      <c r="B2663" s="2" t="s">
        <v>5083</v>
      </c>
      <c r="C2663" s="1" t="s">
        <v>5084</v>
      </c>
      <c r="D2663" s="3" t="s">
        <v>194</v>
      </c>
      <c r="E2663" s="4">
        <v>41625</v>
      </c>
      <c r="F2663" s="3" t="s">
        <v>15</v>
      </c>
      <c r="G2663" s="4">
        <v>41625</v>
      </c>
      <c r="H2663" s="3" t="s">
        <v>40</v>
      </c>
      <c r="I2663" s="2" t="s">
        <v>13</v>
      </c>
      <c r="J2663" s="2" t="s">
        <v>12</v>
      </c>
      <c r="K2663" s="2" t="s">
        <v>268</v>
      </c>
      <c r="L2663" s="19">
        <v>41639.466319444444</v>
      </c>
      <c r="M2663" s="2"/>
      <c r="N2663" s="2"/>
      <c r="O2663" s="2"/>
      <c r="P2663" s="2"/>
    </row>
    <row r="2664" spans="1:16">
      <c r="A2664" s="14">
        <v>2547</v>
      </c>
      <c r="B2664" s="2" t="s">
        <v>5085</v>
      </c>
      <c r="C2664" s="1" t="s">
        <v>5086</v>
      </c>
      <c r="D2664" s="3" t="s">
        <v>1007</v>
      </c>
      <c r="E2664" s="4">
        <v>41625</v>
      </c>
      <c r="F2664" s="3" t="s">
        <v>15</v>
      </c>
      <c r="G2664" s="4">
        <v>41625</v>
      </c>
      <c r="H2664" s="3" t="s">
        <v>40</v>
      </c>
      <c r="I2664" s="2" t="s">
        <v>13</v>
      </c>
      <c r="J2664" s="2" t="s">
        <v>12</v>
      </c>
      <c r="K2664" s="2" t="s">
        <v>277</v>
      </c>
      <c r="L2664" s="19">
        <v>41625.649282407408</v>
      </c>
      <c r="M2664" s="2"/>
      <c r="N2664" s="2"/>
      <c r="O2664" s="2"/>
      <c r="P2664" s="2"/>
    </row>
    <row r="2665" spans="1:16" ht="45">
      <c r="A2665" s="14">
        <v>2546</v>
      </c>
      <c r="B2665" s="2" t="s">
        <v>5087</v>
      </c>
      <c r="C2665" s="1" t="s">
        <v>5088</v>
      </c>
      <c r="D2665" s="3" t="s">
        <v>107</v>
      </c>
      <c r="E2665" s="4">
        <v>41625</v>
      </c>
      <c r="F2665" s="3" t="s">
        <v>15</v>
      </c>
      <c r="G2665" s="4">
        <v>41625</v>
      </c>
      <c r="H2665" s="3" t="s">
        <v>40</v>
      </c>
      <c r="I2665" s="2" t="s">
        <v>13</v>
      </c>
      <c r="J2665" s="2" t="s">
        <v>12</v>
      </c>
      <c r="K2665" s="2" t="s">
        <v>277</v>
      </c>
      <c r="L2665" s="19">
        <v>41625.634212962963</v>
      </c>
      <c r="M2665" s="2"/>
      <c r="N2665" s="2"/>
      <c r="O2665" s="2"/>
      <c r="P2665" s="2"/>
    </row>
    <row r="2666" spans="1:16" ht="75">
      <c r="A2666" s="14">
        <v>2545</v>
      </c>
      <c r="B2666" s="2" t="s">
        <v>4890</v>
      </c>
      <c r="C2666" s="1" t="s">
        <v>4891</v>
      </c>
      <c r="D2666" s="3" t="s">
        <v>1060</v>
      </c>
      <c r="E2666" s="4">
        <v>41624</v>
      </c>
      <c r="F2666" s="3" t="s">
        <v>15</v>
      </c>
      <c r="G2666" s="4">
        <v>41624</v>
      </c>
      <c r="H2666" s="3" t="s">
        <v>40</v>
      </c>
      <c r="I2666" s="2" t="s">
        <v>13</v>
      </c>
      <c r="J2666" s="2" t="s">
        <v>12</v>
      </c>
      <c r="K2666" s="2" t="s">
        <v>268</v>
      </c>
      <c r="L2666" s="19">
        <v>41624.742106481484</v>
      </c>
      <c r="M2666" s="2"/>
      <c r="N2666" s="2"/>
      <c r="O2666" s="2"/>
      <c r="P2666" s="2"/>
    </row>
    <row r="2667" spans="1:16" ht="45">
      <c r="A2667" s="14">
        <v>2544</v>
      </c>
      <c r="B2667" s="2" t="s">
        <v>4892</v>
      </c>
      <c r="C2667" s="1" t="s">
        <v>4893</v>
      </c>
      <c r="D2667" s="3" t="s">
        <v>84</v>
      </c>
      <c r="E2667" s="4">
        <v>41624</v>
      </c>
      <c r="F2667" s="3" t="s">
        <v>15</v>
      </c>
      <c r="G2667" s="4">
        <v>41624</v>
      </c>
      <c r="H2667" s="3" t="s">
        <v>40</v>
      </c>
      <c r="I2667" s="2" t="s">
        <v>13</v>
      </c>
      <c r="J2667" s="2" t="s">
        <v>12</v>
      </c>
      <c r="K2667" s="2" t="s">
        <v>268</v>
      </c>
      <c r="L2667" s="19">
        <v>41625.495243055557</v>
      </c>
      <c r="M2667" s="2"/>
      <c r="N2667" s="2"/>
      <c r="O2667" s="2"/>
      <c r="P2667" s="2"/>
    </row>
    <row r="2668" spans="1:16" ht="30">
      <c r="A2668" s="14">
        <v>2543</v>
      </c>
      <c r="B2668" s="2" t="s">
        <v>3010</v>
      </c>
      <c r="C2668" s="1" t="s">
        <v>4894</v>
      </c>
      <c r="D2668" s="3" t="s">
        <v>803</v>
      </c>
      <c r="E2668" s="4">
        <v>41624</v>
      </c>
      <c r="F2668" s="3" t="s">
        <v>15</v>
      </c>
      <c r="G2668" s="4">
        <v>41624</v>
      </c>
      <c r="H2668" s="3" t="s">
        <v>40</v>
      </c>
      <c r="I2668" s="2" t="s">
        <v>13</v>
      </c>
      <c r="J2668" s="2" t="s">
        <v>12</v>
      </c>
      <c r="K2668" s="2" t="s">
        <v>268</v>
      </c>
      <c r="L2668" s="19">
        <v>41625.495439814818</v>
      </c>
      <c r="M2668" s="2"/>
      <c r="N2668" s="2"/>
      <c r="O2668" s="2"/>
      <c r="P2668" s="2"/>
    </row>
    <row r="2669" spans="1:16" ht="30">
      <c r="A2669" s="14">
        <v>2542</v>
      </c>
      <c r="B2669" s="2" t="s">
        <v>4895</v>
      </c>
      <c r="C2669" s="1" t="s">
        <v>4896</v>
      </c>
      <c r="D2669" s="3" t="s">
        <v>24</v>
      </c>
      <c r="E2669" s="4">
        <v>41624</v>
      </c>
      <c r="F2669" s="3" t="s">
        <v>15</v>
      </c>
      <c r="G2669" s="4">
        <v>41624</v>
      </c>
      <c r="H2669" s="3" t="s">
        <v>16</v>
      </c>
      <c r="I2669" s="2" t="s">
        <v>13</v>
      </c>
      <c r="J2669" s="2" t="s">
        <v>12</v>
      </c>
      <c r="K2669" s="2" t="s">
        <v>268</v>
      </c>
      <c r="L2669" s="19">
        <v>41639.466215277775</v>
      </c>
      <c r="M2669" s="2"/>
      <c r="N2669" s="2"/>
      <c r="O2669" s="2"/>
      <c r="P2669" s="2"/>
    </row>
    <row r="2670" spans="1:16" ht="45">
      <c r="A2670" s="14">
        <v>2541</v>
      </c>
      <c r="B2670" s="2" t="s">
        <v>1952</v>
      </c>
      <c r="C2670" s="1" t="s">
        <v>3873</v>
      </c>
      <c r="D2670" s="3" t="s">
        <v>1071</v>
      </c>
      <c r="E2670" s="4">
        <v>41624</v>
      </c>
      <c r="F2670" s="3" t="s">
        <v>15</v>
      </c>
      <c r="G2670" s="4">
        <v>41624</v>
      </c>
      <c r="H2670" s="3" t="s">
        <v>16</v>
      </c>
      <c r="I2670" s="2" t="s">
        <v>13</v>
      </c>
      <c r="J2670" s="2" t="s">
        <v>12</v>
      </c>
      <c r="K2670" s="2" t="s">
        <v>268</v>
      </c>
      <c r="L2670" s="19">
        <v>41624.719872685186</v>
      </c>
      <c r="M2670" s="2"/>
      <c r="N2670" s="2"/>
      <c r="O2670" s="2"/>
      <c r="P2670" s="2"/>
    </row>
    <row r="2671" spans="1:16" ht="45">
      <c r="A2671" s="14">
        <v>2540</v>
      </c>
      <c r="B2671" s="2" t="s">
        <v>4897</v>
      </c>
      <c r="C2671" s="1" t="s">
        <v>4898</v>
      </c>
      <c r="D2671" s="3" t="s">
        <v>3006</v>
      </c>
      <c r="E2671" s="4">
        <v>41624</v>
      </c>
      <c r="F2671" s="3" t="s">
        <v>15</v>
      </c>
      <c r="G2671" s="4">
        <v>41624</v>
      </c>
      <c r="H2671" s="3" t="s">
        <v>42</v>
      </c>
      <c r="I2671" s="2" t="s">
        <v>13</v>
      </c>
      <c r="J2671" s="2" t="s">
        <v>12</v>
      </c>
      <c r="K2671" s="2" t="s">
        <v>268</v>
      </c>
      <c r="L2671" s="19">
        <v>41624.709050925929</v>
      </c>
      <c r="M2671" s="2"/>
      <c r="N2671" s="2"/>
      <c r="O2671" s="2"/>
      <c r="P2671" s="2"/>
    </row>
    <row r="2672" spans="1:16" ht="30">
      <c r="A2672" s="14">
        <v>2539</v>
      </c>
      <c r="B2672" s="2" t="s">
        <v>4899</v>
      </c>
      <c r="C2672" s="1" t="s">
        <v>4900</v>
      </c>
      <c r="D2672" s="3" t="s">
        <v>4647</v>
      </c>
      <c r="E2672" s="4">
        <v>41624</v>
      </c>
      <c r="F2672" s="3" t="s">
        <v>15</v>
      </c>
      <c r="G2672" s="4">
        <v>41624</v>
      </c>
      <c r="H2672" s="3" t="s">
        <v>51</v>
      </c>
      <c r="I2672" s="2" t="s">
        <v>13</v>
      </c>
      <c r="J2672" s="2" t="s">
        <v>12</v>
      </c>
      <c r="K2672" s="2" t="s">
        <v>268</v>
      </c>
      <c r="L2672" s="19">
        <v>41624.708298611113</v>
      </c>
      <c r="M2672" s="2"/>
      <c r="N2672" s="2"/>
      <c r="O2672" s="2"/>
      <c r="P2672" s="2"/>
    </row>
    <row r="2673" spans="1:16" ht="30">
      <c r="A2673" s="14">
        <v>2538</v>
      </c>
      <c r="B2673" s="2" t="s">
        <v>4263</v>
      </c>
      <c r="C2673" s="1" t="s">
        <v>4901</v>
      </c>
      <c r="D2673" s="3" t="s">
        <v>363</v>
      </c>
      <c r="E2673" s="4">
        <v>41624</v>
      </c>
      <c r="F2673" s="3" t="s">
        <v>15</v>
      </c>
      <c r="G2673" s="4">
        <v>41624</v>
      </c>
      <c r="H2673" s="3" t="s">
        <v>16</v>
      </c>
      <c r="I2673" s="2" t="s">
        <v>13</v>
      </c>
      <c r="J2673" s="2" t="s">
        <v>12</v>
      </c>
      <c r="K2673" s="2" t="s">
        <v>268</v>
      </c>
      <c r="L2673" s="19">
        <v>41624.68377314815</v>
      </c>
      <c r="M2673" s="2"/>
      <c r="N2673" s="2"/>
      <c r="O2673" s="2"/>
      <c r="P2673" s="2"/>
    </row>
    <row r="2674" spans="1:16" ht="45">
      <c r="A2674" s="14">
        <v>2537</v>
      </c>
      <c r="B2674" s="2" t="s">
        <v>4902</v>
      </c>
      <c r="C2674" s="1" t="s">
        <v>4903</v>
      </c>
      <c r="D2674" s="3" t="s">
        <v>349</v>
      </c>
      <c r="E2674" s="4">
        <v>41618</v>
      </c>
      <c r="F2674" s="3" t="s">
        <v>15</v>
      </c>
      <c r="G2674" s="4">
        <v>41618</v>
      </c>
      <c r="H2674" s="3" t="s">
        <v>16</v>
      </c>
      <c r="I2674" s="2" t="s">
        <v>13</v>
      </c>
      <c r="J2674" s="2" t="s">
        <v>12</v>
      </c>
      <c r="K2674" s="2" t="s">
        <v>268</v>
      </c>
      <c r="L2674" s="19">
        <v>41624.644768518519</v>
      </c>
      <c r="M2674" s="2"/>
      <c r="N2674" s="2"/>
      <c r="O2674" s="2"/>
      <c r="P2674" s="2"/>
    </row>
    <row r="2675" spans="1:16" ht="30">
      <c r="A2675" s="14">
        <v>2536</v>
      </c>
      <c r="B2675" s="2" t="s">
        <v>4904</v>
      </c>
      <c r="C2675" s="1" t="s">
        <v>4905</v>
      </c>
      <c r="D2675" s="3" t="s">
        <v>852</v>
      </c>
      <c r="E2675" s="4">
        <v>41624</v>
      </c>
      <c r="F2675" s="3" t="s">
        <v>15</v>
      </c>
      <c r="G2675" s="4">
        <v>41624</v>
      </c>
      <c r="H2675" s="3" t="s">
        <v>29</v>
      </c>
      <c r="I2675" s="2" t="s">
        <v>13</v>
      </c>
      <c r="J2675" s="2" t="s">
        <v>12</v>
      </c>
      <c r="K2675" s="2" t="s">
        <v>268</v>
      </c>
      <c r="L2675" s="19">
        <v>41624.636122685188</v>
      </c>
      <c r="M2675" s="2"/>
      <c r="N2675" s="2"/>
      <c r="O2675" s="2"/>
      <c r="P2675" s="2"/>
    </row>
    <row r="2676" spans="1:16" ht="30">
      <c r="A2676" s="14">
        <v>2535</v>
      </c>
      <c r="B2676" s="2" t="s">
        <v>3462</v>
      </c>
      <c r="C2676" s="1" t="s">
        <v>4906</v>
      </c>
      <c r="D2676" s="3" t="s">
        <v>1054</v>
      </c>
      <c r="E2676" s="4">
        <v>41624</v>
      </c>
      <c r="F2676" s="3" t="s">
        <v>15</v>
      </c>
      <c r="G2676" s="4">
        <v>41624</v>
      </c>
      <c r="H2676" s="3" t="s">
        <v>16</v>
      </c>
      <c r="I2676" s="2" t="s">
        <v>13</v>
      </c>
      <c r="J2676" s="2" t="s">
        <v>12</v>
      </c>
      <c r="K2676" s="2" t="s">
        <v>268</v>
      </c>
      <c r="L2676" s="19">
        <v>41624.604699074072</v>
      </c>
      <c r="M2676" s="2"/>
      <c r="N2676" s="2"/>
      <c r="O2676" s="2"/>
      <c r="P2676" s="2"/>
    </row>
    <row r="2677" spans="1:16" ht="30">
      <c r="A2677" s="14">
        <v>2534</v>
      </c>
      <c r="B2677" s="2" t="s">
        <v>4907</v>
      </c>
      <c r="C2677" s="1" t="s">
        <v>4908</v>
      </c>
      <c r="D2677" s="3" t="s">
        <v>1130</v>
      </c>
      <c r="E2677" s="4">
        <v>41624</v>
      </c>
      <c r="F2677" s="3" t="s">
        <v>15</v>
      </c>
      <c r="G2677" s="4">
        <v>41624</v>
      </c>
      <c r="H2677" s="3" t="s">
        <v>16</v>
      </c>
      <c r="I2677" s="2" t="s">
        <v>13</v>
      </c>
      <c r="J2677" s="2" t="s">
        <v>12</v>
      </c>
      <c r="K2677" s="2" t="s">
        <v>268</v>
      </c>
      <c r="L2677" s="19">
        <v>41624.54515046296</v>
      </c>
      <c r="M2677" s="2"/>
      <c r="N2677" s="2"/>
      <c r="O2677" s="2"/>
      <c r="P2677" s="2"/>
    </row>
    <row r="2678" spans="1:16" ht="75">
      <c r="A2678" s="14">
        <v>2533</v>
      </c>
      <c r="B2678" s="2" t="s">
        <v>4909</v>
      </c>
      <c r="C2678" s="1" t="s">
        <v>4910</v>
      </c>
      <c r="D2678" s="3" t="s">
        <v>1709</v>
      </c>
      <c r="E2678" s="4">
        <v>41621</v>
      </c>
      <c r="F2678" s="3" t="s">
        <v>15</v>
      </c>
      <c r="G2678" s="4">
        <v>41621</v>
      </c>
      <c r="H2678" s="3" t="s">
        <v>16</v>
      </c>
      <c r="I2678" s="2" t="s">
        <v>13</v>
      </c>
      <c r="J2678" s="2" t="s">
        <v>12</v>
      </c>
      <c r="K2678" s="2" t="s">
        <v>268</v>
      </c>
      <c r="L2678" s="19">
        <v>41624.533368055556</v>
      </c>
      <c r="M2678" s="2"/>
      <c r="N2678" s="2"/>
      <c r="O2678" s="2"/>
      <c r="P2678" s="2"/>
    </row>
    <row r="2679" spans="1:16" ht="60">
      <c r="A2679" s="14">
        <v>2532</v>
      </c>
      <c r="B2679" s="2" t="s">
        <v>4911</v>
      </c>
      <c r="C2679" s="1" t="s">
        <v>4912</v>
      </c>
      <c r="D2679" s="3" t="s">
        <v>268</v>
      </c>
      <c r="E2679" s="4">
        <v>41624</v>
      </c>
      <c r="F2679" s="3" t="s">
        <v>15</v>
      </c>
      <c r="G2679" s="4">
        <v>41624</v>
      </c>
      <c r="H2679" s="3" t="s">
        <v>55</v>
      </c>
      <c r="I2679" s="2" t="s">
        <v>13</v>
      </c>
      <c r="J2679" s="2" t="s">
        <v>12</v>
      </c>
      <c r="K2679" s="2" t="s">
        <v>268</v>
      </c>
      <c r="L2679" s="19">
        <v>41625.495636574073</v>
      </c>
      <c r="M2679" s="2"/>
      <c r="N2679" s="2"/>
      <c r="O2679" s="2"/>
      <c r="P2679" s="2"/>
    </row>
    <row r="2680" spans="1:16" ht="30">
      <c r="A2680" s="14">
        <v>2531</v>
      </c>
      <c r="B2680" s="2" t="s">
        <v>4913</v>
      </c>
      <c r="C2680" s="1" t="s">
        <v>4914</v>
      </c>
      <c r="D2680" s="3" t="s">
        <v>1516</v>
      </c>
      <c r="E2680" s="4">
        <v>41624</v>
      </c>
      <c r="F2680" s="3" t="s">
        <v>15</v>
      </c>
      <c r="G2680" s="4">
        <v>41624</v>
      </c>
      <c r="H2680" s="3" t="s">
        <v>16</v>
      </c>
      <c r="I2680" s="2" t="s">
        <v>13</v>
      </c>
      <c r="J2680" s="2" t="s">
        <v>12</v>
      </c>
      <c r="K2680" s="2" t="s">
        <v>268</v>
      </c>
      <c r="L2680" s="19">
        <v>41624.501273148147</v>
      </c>
      <c r="M2680" s="2"/>
      <c r="N2680" s="2"/>
      <c r="O2680" s="2"/>
      <c r="P2680" s="2"/>
    </row>
    <row r="2681" spans="1:16" ht="45">
      <c r="A2681" s="14">
        <v>2530</v>
      </c>
      <c r="B2681" s="2" t="s">
        <v>4915</v>
      </c>
      <c r="C2681" s="1" t="s">
        <v>4916</v>
      </c>
      <c r="D2681" s="3" t="s">
        <v>288</v>
      </c>
      <c r="E2681" s="4">
        <v>41624</v>
      </c>
      <c r="F2681" s="3" t="s">
        <v>15</v>
      </c>
      <c r="G2681" s="4">
        <v>41624</v>
      </c>
      <c r="H2681" s="3" t="s">
        <v>16</v>
      </c>
      <c r="I2681" s="2" t="s">
        <v>13</v>
      </c>
      <c r="J2681" s="2" t="s">
        <v>12</v>
      </c>
      <c r="K2681" s="2" t="s">
        <v>268</v>
      </c>
      <c r="L2681" s="19">
        <v>41624.487500000003</v>
      </c>
      <c r="M2681" s="2"/>
      <c r="N2681" s="2"/>
      <c r="O2681" s="2"/>
      <c r="P2681" s="2"/>
    </row>
    <row r="2682" spans="1:16">
      <c r="A2682" s="14">
        <v>2529</v>
      </c>
      <c r="B2682" s="2" t="s">
        <v>4917</v>
      </c>
      <c r="C2682" s="1" t="s">
        <v>4918</v>
      </c>
      <c r="D2682" s="3" t="s">
        <v>950</v>
      </c>
      <c r="E2682" s="4">
        <v>41621</v>
      </c>
      <c r="F2682" s="3" t="s">
        <v>15</v>
      </c>
      <c r="G2682" s="4">
        <v>41621</v>
      </c>
      <c r="H2682" s="3" t="s">
        <v>40</v>
      </c>
      <c r="I2682" s="2" t="s">
        <v>13</v>
      </c>
      <c r="J2682" s="2" t="s">
        <v>12</v>
      </c>
      <c r="K2682" s="2" t="s">
        <v>268</v>
      </c>
      <c r="L2682" s="19">
        <v>41621.617152777777</v>
      </c>
      <c r="M2682" s="2"/>
      <c r="N2682" s="2"/>
      <c r="O2682" s="2"/>
      <c r="P2682" s="2"/>
    </row>
    <row r="2683" spans="1:16" ht="30">
      <c r="A2683" s="14">
        <v>2528</v>
      </c>
      <c r="B2683" s="2" t="s">
        <v>903</v>
      </c>
      <c r="C2683" s="1" t="s">
        <v>4919</v>
      </c>
      <c r="D2683" s="3" t="s">
        <v>2701</v>
      </c>
      <c r="E2683" s="4">
        <v>41621</v>
      </c>
      <c r="F2683" s="3" t="s">
        <v>15</v>
      </c>
      <c r="G2683" s="4">
        <v>41621</v>
      </c>
      <c r="H2683" s="3" t="s">
        <v>40</v>
      </c>
      <c r="I2683" s="2" t="s">
        <v>13</v>
      </c>
      <c r="J2683" s="2" t="s">
        <v>12</v>
      </c>
      <c r="K2683" s="2" t="s">
        <v>268</v>
      </c>
      <c r="L2683" s="19">
        <v>41625.506053240744</v>
      </c>
      <c r="M2683" s="2"/>
      <c r="N2683" s="2"/>
      <c r="O2683" s="2"/>
      <c r="P2683" s="2"/>
    </row>
    <row r="2684" spans="1:16" ht="60">
      <c r="A2684" s="14">
        <v>2527</v>
      </c>
      <c r="B2684" s="2" t="s">
        <v>4920</v>
      </c>
      <c r="C2684" s="1" t="s">
        <v>4921</v>
      </c>
      <c r="D2684" s="3" t="s">
        <v>291</v>
      </c>
      <c r="E2684" s="4">
        <v>41621</v>
      </c>
      <c r="F2684" s="3" t="s">
        <v>15</v>
      </c>
      <c r="G2684" s="4">
        <v>41621</v>
      </c>
      <c r="H2684" s="3" t="s">
        <v>29</v>
      </c>
      <c r="I2684" s="2" t="s">
        <v>13</v>
      </c>
      <c r="J2684" s="2" t="s">
        <v>12</v>
      </c>
      <c r="K2684" s="2" t="s">
        <v>268</v>
      </c>
      <c r="L2684" s="19">
        <v>41625.506168981483</v>
      </c>
      <c r="M2684" s="2"/>
      <c r="N2684" s="2"/>
      <c r="O2684" s="2"/>
      <c r="P2684" s="2"/>
    </row>
    <row r="2685" spans="1:16" ht="75">
      <c r="A2685" s="14">
        <v>2526</v>
      </c>
      <c r="B2685" s="2" t="s">
        <v>2493</v>
      </c>
      <c r="C2685" s="1" t="s">
        <v>4922</v>
      </c>
      <c r="D2685" s="3" t="s">
        <v>1095</v>
      </c>
      <c r="E2685" s="4">
        <v>41621</v>
      </c>
      <c r="F2685" s="3" t="s">
        <v>15</v>
      </c>
      <c r="G2685" s="4">
        <v>41625</v>
      </c>
      <c r="H2685" s="3" t="s">
        <v>56</v>
      </c>
      <c r="I2685" s="2" t="s">
        <v>13</v>
      </c>
      <c r="J2685" s="2" t="s">
        <v>12</v>
      </c>
      <c r="K2685" s="2" t="s">
        <v>268</v>
      </c>
      <c r="L2685" s="19">
        <v>41625.504502314812</v>
      </c>
      <c r="M2685" s="2"/>
      <c r="N2685" s="2"/>
      <c r="O2685" s="2"/>
      <c r="P2685" s="2"/>
    </row>
    <row r="2686" spans="1:16" ht="30">
      <c r="A2686" s="14">
        <v>2525</v>
      </c>
      <c r="B2686" s="2" t="s">
        <v>4923</v>
      </c>
      <c r="C2686" s="1" t="s">
        <v>4924</v>
      </c>
      <c r="D2686" s="3" t="s">
        <v>1301</v>
      </c>
      <c r="E2686" s="4">
        <v>41621</v>
      </c>
      <c r="F2686" s="3" t="s">
        <v>15</v>
      </c>
      <c r="G2686" s="4">
        <v>41621</v>
      </c>
      <c r="H2686" s="3" t="s">
        <v>16</v>
      </c>
      <c r="I2686" s="2" t="s">
        <v>13</v>
      </c>
      <c r="J2686" s="2" t="s">
        <v>12</v>
      </c>
      <c r="K2686" s="2" t="s">
        <v>268</v>
      </c>
      <c r="L2686" s="19">
        <v>41621.61109953704</v>
      </c>
      <c r="M2686" s="2"/>
      <c r="N2686" s="2"/>
      <c r="O2686" s="2"/>
      <c r="P2686" s="2"/>
    </row>
    <row r="2687" spans="1:16" ht="45">
      <c r="A2687" s="14">
        <v>2524</v>
      </c>
      <c r="B2687" s="2" t="s">
        <v>4925</v>
      </c>
      <c r="C2687" s="1" t="s">
        <v>4926</v>
      </c>
      <c r="D2687" s="3" t="s">
        <v>104</v>
      </c>
      <c r="E2687" s="4">
        <v>41621</v>
      </c>
      <c r="F2687" s="3" t="s">
        <v>15</v>
      </c>
      <c r="G2687" s="4">
        <v>41621</v>
      </c>
      <c r="H2687" s="3" t="s">
        <v>16</v>
      </c>
      <c r="I2687" s="2" t="s">
        <v>13</v>
      </c>
      <c r="J2687" s="2" t="s">
        <v>12</v>
      </c>
      <c r="K2687" s="2" t="s">
        <v>268</v>
      </c>
      <c r="L2687" s="19">
        <v>41621.610439814816</v>
      </c>
      <c r="M2687" s="2"/>
      <c r="N2687" s="2"/>
      <c r="O2687" s="2"/>
      <c r="P2687" s="2"/>
    </row>
    <row r="2688" spans="1:16" ht="45">
      <c r="A2688" s="14">
        <v>2523</v>
      </c>
      <c r="B2688" s="2" t="s">
        <v>4927</v>
      </c>
      <c r="C2688" s="1" t="s">
        <v>4928</v>
      </c>
      <c r="D2688" s="3" t="s">
        <v>1365</v>
      </c>
      <c r="E2688" s="4">
        <v>41621</v>
      </c>
      <c r="F2688" s="3" t="s">
        <v>15</v>
      </c>
      <c r="G2688" s="4">
        <v>41621</v>
      </c>
      <c r="H2688" s="3" t="s">
        <v>40</v>
      </c>
      <c r="I2688" s="2" t="s">
        <v>13</v>
      </c>
      <c r="J2688" s="2" t="s">
        <v>12</v>
      </c>
      <c r="K2688" s="2" t="s">
        <v>268</v>
      </c>
      <c r="L2688" s="19">
        <v>41621.605219907404</v>
      </c>
      <c r="M2688" s="2"/>
      <c r="N2688" s="2"/>
      <c r="O2688" s="2"/>
      <c r="P2688" s="2"/>
    </row>
    <row r="2689" spans="1:16" ht="45">
      <c r="A2689" s="14">
        <v>2522</v>
      </c>
      <c r="B2689" s="2" t="s">
        <v>4929</v>
      </c>
      <c r="C2689" s="1" t="s">
        <v>4930</v>
      </c>
      <c r="D2689" s="3" t="s">
        <v>1060</v>
      </c>
      <c r="E2689" s="4">
        <v>41621</v>
      </c>
      <c r="F2689" s="3" t="s">
        <v>15</v>
      </c>
      <c r="G2689" s="4">
        <v>41621</v>
      </c>
      <c r="H2689" s="3" t="s">
        <v>69</v>
      </c>
      <c r="I2689" s="2" t="s">
        <v>13</v>
      </c>
      <c r="J2689" s="2" t="s">
        <v>12</v>
      </c>
      <c r="K2689" s="2" t="s">
        <v>268</v>
      </c>
      <c r="L2689" s="19">
        <v>41625.503807870373</v>
      </c>
      <c r="M2689" s="2"/>
      <c r="N2689" s="2"/>
      <c r="O2689" s="2"/>
      <c r="P2689" s="2"/>
    </row>
    <row r="2690" spans="1:16">
      <c r="A2690" s="14">
        <v>2521</v>
      </c>
      <c r="B2690" s="2" t="s">
        <v>4931</v>
      </c>
      <c r="C2690" s="1" t="s">
        <v>4932</v>
      </c>
      <c r="D2690" s="3" t="s">
        <v>2701</v>
      </c>
      <c r="E2690" s="4">
        <v>41621</v>
      </c>
      <c r="F2690" s="3" t="s">
        <v>15</v>
      </c>
      <c r="G2690" s="4">
        <v>41621</v>
      </c>
      <c r="H2690" s="3" t="s">
        <v>40</v>
      </c>
      <c r="I2690" s="2" t="s">
        <v>13</v>
      </c>
      <c r="J2690" s="2" t="s">
        <v>12</v>
      </c>
      <c r="K2690" s="2" t="s">
        <v>268</v>
      </c>
      <c r="L2690" s="19">
        <v>41621.597025462965</v>
      </c>
      <c r="M2690" s="2"/>
      <c r="N2690" s="2"/>
      <c r="O2690" s="2"/>
      <c r="P2690" s="2"/>
    </row>
    <row r="2691" spans="1:16" ht="75">
      <c r="A2691" s="14">
        <v>2520</v>
      </c>
      <c r="B2691" s="2" t="s">
        <v>4810</v>
      </c>
      <c r="C2691" s="1" t="s">
        <v>4933</v>
      </c>
      <c r="D2691" s="3" t="s">
        <v>4732</v>
      </c>
      <c r="E2691" s="4">
        <v>41621</v>
      </c>
      <c r="F2691" s="3" t="s">
        <v>15</v>
      </c>
      <c r="G2691" s="4">
        <v>41621</v>
      </c>
      <c r="H2691" s="3" t="s">
        <v>16</v>
      </c>
      <c r="I2691" s="2" t="s">
        <v>13</v>
      </c>
      <c r="J2691" s="2" t="s">
        <v>12</v>
      </c>
      <c r="K2691" s="2" t="s">
        <v>268</v>
      </c>
      <c r="L2691" s="19">
        <v>41621.592256944445</v>
      </c>
      <c r="M2691" s="2"/>
      <c r="N2691" s="2"/>
      <c r="O2691" s="2"/>
      <c r="P2691" s="2"/>
    </row>
    <row r="2692" spans="1:16" ht="90">
      <c r="A2692" s="14">
        <v>2519</v>
      </c>
      <c r="B2692" s="2" t="s">
        <v>4934</v>
      </c>
      <c r="C2692" s="1" t="s">
        <v>4935</v>
      </c>
      <c r="D2692" s="3" t="s">
        <v>1130</v>
      </c>
      <c r="E2692" s="4">
        <v>41621</v>
      </c>
      <c r="F2692" s="3" t="s">
        <v>15</v>
      </c>
      <c r="G2692" s="4">
        <v>41621</v>
      </c>
      <c r="H2692" s="3" t="s">
        <v>52</v>
      </c>
      <c r="I2692" s="2" t="s">
        <v>13</v>
      </c>
      <c r="J2692" s="2" t="s">
        <v>12</v>
      </c>
      <c r="K2692" s="2" t="s">
        <v>268</v>
      </c>
      <c r="L2692" s="19">
        <v>41639.466122685182</v>
      </c>
      <c r="M2692" s="2"/>
      <c r="N2692" s="2"/>
      <c r="O2692" s="2"/>
      <c r="P2692" s="2"/>
    </row>
    <row r="2693" spans="1:16" ht="30">
      <c r="A2693" s="14">
        <v>2518</v>
      </c>
      <c r="B2693" s="2" t="s">
        <v>4936</v>
      </c>
      <c r="C2693" s="1" t="s">
        <v>4937</v>
      </c>
      <c r="D2693" s="3" t="s">
        <v>255</v>
      </c>
      <c r="E2693" s="4">
        <v>41621</v>
      </c>
      <c r="F2693" s="3" t="s">
        <v>15</v>
      </c>
      <c r="G2693" s="4">
        <v>41621</v>
      </c>
      <c r="H2693" s="3" t="s">
        <v>29</v>
      </c>
      <c r="I2693" s="2" t="s">
        <v>13</v>
      </c>
      <c r="J2693" s="2" t="s">
        <v>12</v>
      </c>
      <c r="K2693" s="2" t="s">
        <v>268</v>
      </c>
      <c r="L2693" s="19">
        <v>41621.591249999998</v>
      </c>
      <c r="M2693" s="2"/>
      <c r="N2693" s="2"/>
      <c r="O2693" s="2"/>
      <c r="P2693" s="2"/>
    </row>
    <row r="2694" spans="1:16" ht="45">
      <c r="A2694" s="14">
        <v>2517</v>
      </c>
      <c r="B2694" s="2" t="s">
        <v>4938</v>
      </c>
      <c r="C2694" s="1" t="s">
        <v>4939</v>
      </c>
      <c r="D2694" s="3" t="s">
        <v>1130</v>
      </c>
      <c r="E2694" s="4">
        <v>41620</v>
      </c>
      <c r="F2694" s="3" t="s">
        <v>15</v>
      </c>
      <c r="G2694" s="4">
        <v>41620</v>
      </c>
      <c r="H2694" s="3" t="s">
        <v>29</v>
      </c>
      <c r="I2694" s="2" t="s">
        <v>13</v>
      </c>
      <c r="J2694" s="2" t="s">
        <v>12</v>
      </c>
      <c r="K2694" s="2" t="s">
        <v>268</v>
      </c>
      <c r="L2694" s="19">
        <v>41625.503923611112</v>
      </c>
      <c r="M2694" s="2"/>
      <c r="N2694" s="2"/>
      <c r="O2694" s="2"/>
      <c r="P2694" s="2"/>
    </row>
    <row r="2695" spans="1:16" ht="30">
      <c r="A2695" s="14">
        <v>2516</v>
      </c>
      <c r="B2695" s="2" t="s">
        <v>4791</v>
      </c>
      <c r="C2695" s="1" t="s">
        <v>4792</v>
      </c>
      <c r="D2695" s="3" t="s">
        <v>277</v>
      </c>
      <c r="E2695" s="4">
        <v>41620</v>
      </c>
      <c r="F2695" s="3" t="s">
        <v>15</v>
      </c>
      <c r="G2695" s="4">
        <v>41620</v>
      </c>
      <c r="H2695" s="3" t="s">
        <v>42</v>
      </c>
      <c r="I2695" s="2" t="s">
        <v>13</v>
      </c>
      <c r="J2695" s="2" t="s">
        <v>12</v>
      </c>
      <c r="K2695" s="2" t="s">
        <v>268</v>
      </c>
      <c r="L2695" s="19">
        <v>41620.636319444442</v>
      </c>
      <c r="M2695" s="2"/>
      <c r="N2695" s="2"/>
      <c r="O2695" s="2"/>
      <c r="P2695" s="2"/>
    </row>
    <row r="2696" spans="1:16" ht="30">
      <c r="A2696" s="14">
        <v>2515</v>
      </c>
      <c r="B2696" s="2" t="s">
        <v>4793</v>
      </c>
      <c r="C2696" s="1" t="s">
        <v>4794</v>
      </c>
      <c r="D2696" s="3" t="s">
        <v>288</v>
      </c>
      <c r="E2696" s="4">
        <v>41620</v>
      </c>
      <c r="F2696" s="3" t="s">
        <v>15</v>
      </c>
      <c r="G2696" s="4">
        <v>41620</v>
      </c>
      <c r="H2696" s="3" t="s">
        <v>16</v>
      </c>
      <c r="I2696" s="2" t="s">
        <v>13</v>
      </c>
      <c r="J2696" s="2" t="s">
        <v>12</v>
      </c>
      <c r="K2696" s="2" t="s">
        <v>277</v>
      </c>
      <c r="L2696" s="19">
        <v>41620.633483796293</v>
      </c>
      <c r="M2696" s="2"/>
      <c r="N2696" s="2"/>
      <c r="O2696" s="2"/>
      <c r="P2696" s="2"/>
    </row>
    <row r="2697" spans="1:16" ht="30">
      <c r="A2697" s="14">
        <v>2514</v>
      </c>
      <c r="B2697" s="2" t="s">
        <v>717</v>
      </c>
      <c r="C2697" s="1" t="s">
        <v>4265</v>
      </c>
      <c r="D2697" s="3" t="s">
        <v>9017</v>
      </c>
      <c r="E2697" s="4">
        <v>41620</v>
      </c>
      <c r="F2697" s="3" t="s">
        <v>15</v>
      </c>
      <c r="G2697" s="4">
        <v>41620</v>
      </c>
      <c r="H2697" s="3" t="s">
        <v>16</v>
      </c>
      <c r="I2697" s="2" t="s">
        <v>13</v>
      </c>
      <c r="J2697" s="2" t="s">
        <v>12</v>
      </c>
      <c r="K2697" s="2" t="s">
        <v>268</v>
      </c>
      <c r="L2697" s="19">
        <v>41620.632638888892</v>
      </c>
      <c r="M2697" s="2"/>
      <c r="N2697" s="2"/>
      <c r="O2697" s="2"/>
      <c r="P2697" s="2"/>
    </row>
    <row r="2698" spans="1:16" ht="45">
      <c r="A2698" s="14">
        <v>2513</v>
      </c>
      <c r="B2698" s="2" t="s">
        <v>4795</v>
      </c>
      <c r="C2698" s="1" t="s">
        <v>4796</v>
      </c>
      <c r="D2698" s="3" t="s">
        <v>237</v>
      </c>
      <c r="E2698" s="4">
        <v>41620</v>
      </c>
      <c r="F2698" s="3" t="s">
        <v>15</v>
      </c>
      <c r="G2698" s="4">
        <v>41620</v>
      </c>
      <c r="H2698" s="3" t="s">
        <v>54</v>
      </c>
      <c r="I2698" s="2" t="s">
        <v>13</v>
      </c>
      <c r="J2698" s="2" t="s">
        <v>12</v>
      </c>
      <c r="K2698" s="2" t="s">
        <v>268</v>
      </c>
      <c r="L2698" s="19">
        <v>41620.551238425927</v>
      </c>
      <c r="M2698" s="2"/>
      <c r="N2698" s="2"/>
      <c r="O2698" s="2"/>
      <c r="P2698" s="2"/>
    </row>
    <row r="2699" spans="1:16" ht="30">
      <c r="A2699" s="14">
        <v>2512</v>
      </c>
      <c r="B2699" s="2" t="s">
        <v>1818</v>
      </c>
      <c r="C2699" s="1" t="s">
        <v>4797</v>
      </c>
      <c r="D2699" s="3" t="s">
        <v>173</v>
      </c>
      <c r="E2699" s="4">
        <v>41620</v>
      </c>
      <c r="F2699" s="3" t="s">
        <v>15</v>
      </c>
      <c r="G2699" s="4">
        <v>41620</v>
      </c>
      <c r="H2699" s="3" t="s">
        <v>16</v>
      </c>
      <c r="I2699" s="2" t="s">
        <v>13</v>
      </c>
      <c r="J2699" s="2" t="s">
        <v>12</v>
      </c>
      <c r="K2699" s="2" t="s">
        <v>268</v>
      </c>
      <c r="L2699" s="19">
        <v>41620.550706018519</v>
      </c>
      <c r="M2699" s="2"/>
      <c r="N2699" s="2"/>
      <c r="O2699" s="2"/>
      <c r="P2699" s="2"/>
    </row>
    <row r="2700" spans="1:16" ht="45">
      <c r="A2700" s="14">
        <v>2511</v>
      </c>
      <c r="B2700" s="2" t="s">
        <v>4798</v>
      </c>
      <c r="C2700" s="1" t="s">
        <v>4799</v>
      </c>
      <c r="D2700" s="3" t="s">
        <v>291</v>
      </c>
      <c r="E2700" s="4">
        <v>41620</v>
      </c>
      <c r="F2700" s="3" t="s">
        <v>15</v>
      </c>
      <c r="G2700" s="4">
        <v>41620</v>
      </c>
      <c r="H2700" s="3" t="s">
        <v>56</v>
      </c>
      <c r="I2700" s="2" t="s">
        <v>13</v>
      </c>
      <c r="J2700" s="2" t="s">
        <v>12</v>
      </c>
      <c r="K2700" s="2" t="s">
        <v>268</v>
      </c>
      <c r="L2700" s="19">
        <v>41620.504166666666</v>
      </c>
      <c r="M2700" s="2"/>
      <c r="N2700" s="2"/>
      <c r="O2700" s="2"/>
      <c r="P2700" s="2"/>
    </row>
    <row r="2701" spans="1:16" ht="135">
      <c r="A2701" s="14">
        <v>2510</v>
      </c>
      <c r="B2701" s="2" t="s">
        <v>4795</v>
      </c>
      <c r="C2701" s="1" t="s">
        <v>4800</v>
      </c>
      <c r="D2701" s="3" t="s">
        <v>237</v>
      </c>
      <c r="E2701" s="4">
        <v>41620</v>
      </c>
      <c r="F2701" s="3" t="s">
        <v>15</v>
      </c>
      <c r="G2701" s="4">
        <v>41620</v>
      </c>
      <c r="H2701" s="3" t="s">
        <v>45</v>
      </c>
      <c r="I2701" s="2" t="s">
        <v>13</v>
      </c>
      <c r="J2701" s="2" t="s">
        <v>12</v>
      </c>
      <c r="K2701" s="2" t="s">
        <v>268</v>
      </c>
      <c r="L2701" s="19">
        <v>41625.503680555557</v>
      </c>
      <c r="M2701" s="2"/>
      <c r="N2701" s="2"/>
      <c r="O2701" s="2"/>
      <c r="P2701" s="2"/>
    </row>
    <row r="2702" spans="1:16" ht="60">
      <c r="A2702" s="14">
        <v>2509</v>
      </c>
      <c r="B2702" s="2" t="s">
        <v>4801</v>
      </c>
      <c r="C2702" s="1" t="s">
        <v>4802</v>
      </c>
      <c r="D2702" s="3" t="s">
        <v>237</v>
      </c>
      <c r="E2702" s="4">
        <v>41620</v>
      </c>
      <c r="F2702" s="3" t="s">
        <v>15</v>
      </c>
      <c r="G2702" s="4">
        <v>41620</v>
      </c>
      <c r="H2702" s="3" t="s">
        <v>40</v>
      </c>
      <c r="I2702" s="2" t="s">
        <v>13</v>
      </c>
      <c r="J2702" s="2" t="s">
        <v>12</v>
      </c>
      <c r="K2702" s="2" t="s">
        <v>268</v>
      </c>
      <c r="L2702" s="19">
        <v>41620.486875000002</v>
      </c>
      <c r="M2702" s="2"/>
      <c r="N2702" s="2"/>
      <c r="O2702" s="2"/>
      <c r="P2702" s="2"/>
    </row>
    <row r="2703" spans="1:16">
      <c r="A2703" s="14">
        <v>2508</v>
      </c>
      <c r="B2703" s="2" t="s">
        <v>4803</v>
      </c>
      <c r="C2703" s="1" t="s">
        <v>4804</v>
      </c>
      <c r="D2703" s="3" t="s">
        <v>430</v>
      </c>
      <c r="E2703" s="4">
        <v>41620</v>
      </c>
      <c r="F2703" s="3" t="s">
        <v>15</v>
      </c>
      <c r="G2703" s="4">
        <v>41620</v>
      </c>
      <c r="H2703" s="3" t="s">
        <v>16</v>
      </c>
      <c r="I2703" s="2" t="s">
        <v>13</v>
      </c>
      <c r="J2703" s="2" t="s">
        <v>12</v>
      </c>
      <c r="K2703" s="2" t="s">
        <v>268</v>
      </c>
      <c r="L2703" s="19">
        <v>41620.430439814816</v>
      </c>
      <c r="M2703" s="2"/>
      <c r="N2703" s="2"/>
      <c r="O2703" s="2"/>
      <c r="P2703" s="2"/>
    </row>
    <row r="2704" spans="1:16" ht="30">
      <c r="A2704" s="14">
        <v>2507</v>
      </c>
      <c r="B2704" s="2" t="s">
        <v>4805</v>
      </c>
      <c r="C2704" s="1" t="s">
        <v>4806</v>
      </c>
      <c r="D2704" s="3" t="s">
        <v>852</v>
      </c>
      <c r="E2704" s="4">
        <v>41620</v>
      </c>
      <c r="F2704" s="3" t="s">
        <v>15</v>
      </c>
      <c r="G2704" s="4">
        <v>41620</v>
      </c>
      <c r="H2704" s="3" t="s">
        <v>29</v>
      </c>
      <c r="I2704" s="2" t="s">
        <v>13</v>
      </c>
      <c r="J2704" s="2" t="s">
        <v>12</v>
      </c>
      <c r="K2704" s="2" t="s">
        <v>268</v>
      </c>
      <c r="L2704" s="19">
        <v>41625.503518518519</v>
      </c>
      <c r="M2704" s="2"/>
      <c r="N2704" s="2"/>
      <c r="O2704" s="2"/>
      <c r="P2704" s="2"/>
    </row>
    <row r="2705" spans="1:16" ht="30">
      <c r="A2705" s="14">
        <v>2506</v>
      </c>
      <c r="B2705" s="2" t="s">
        <v>3792</v>
      </c>
      <c r="C2705" s="1" t="s">
        <v>4807</v>
      </c>
      <c r="D2705" s="3" t="s">
        <v>363</v>
      </c>
      <c r="E2705" s="4">
        <v>41620</v>
      </c>
      <c r="F2705" s="3" t="s">
        <v>15</v>
      </c>
      <c r="G2705" s="4">
        <v>41620</v>
      </c>
      <c r="H2705" s="3" t="s">
        <v>16</v>
      </c>
      <c r="I2705" s="2" t="s">
        <v>13</v>
      </c>
      <c r="J2705" s="2" t="s">
        <v>12</v>
      </c>
      <c r="K2705" s="2" t="s">
        <v>268</v>
      </c>
      <c r="L2705" s="19">
        <v>41620.406678240739</v>
      </c>
      <c r="M2705" s="2"/>
      <c r="N2705" s="2"/>
      <c r="O2705" s="2"/>
      <c r="P2705" s="2"/>
    </row>
    <row r="2706" spans="1:16" ht="60">
      <c r="A2706" s="14">
        <v>2505</v>
      </c>
      <c r="B2706" s="2" t="s">
        <v>4808</v>
      </c>
      <c r="C2706" s="1" t="s">
        <v>4809</v>
      </c>
      <c r="D2706" s="3" t="s">
        <v>355</v>
      </c>
      <c r="E2706" s="4">
        <v>41619</v>
      </c>
      <c r="F2706" s="3" t="s">
        <v>15</v>
      </c>
      <c r="G2706" s="4">
        <v>41619</v>
      </c>
      <c r="H2706" s="3" t="s">
        <v>40</v>
      </c>
      <c r="I2706" s="2" t="s">
        <v>13</v>
      </c>
      <c r="J2706" s="2" t="s">
        <v>12</v>
      </c>
      <c r="K2706" s="2" t="s">
        <v>268</v>
      </c>
      <c r="L2706" s="19">
        <v>41619.767465277779</v>
      </c>
      <c r="M2706" s="2"/>
      <c r="N2706" s="2"/>
      <c r="O2706" s="2"/>
      <c r="P2706" s="2"/>
    </row>
    <row r="2707" spans="1:16" ht="60">
      <c r="A2707" s="14">
        <v>2504</v>
      </c>
      <c r="B2707" s="2" t="s">
        <v>4810</v>
      </c>
      <c r="C2707" s="1" t="s">
        <v>4811</v>
      </c>
      <c r="D2707" s="3" t="s">
        <v>1529</v>
      </c>
      <c r="E2707" s="4">
        <v>41619</v>
      </c>
      <c r="F2707" s="3" t="s">
        <v>15</v>
      </c>
      <c r="G2707" s="4">
        <v>41619</v>
      </c>
      <c r="H2707" s="3" t="s">
        <v>16</v>
      </c>
      <c r="I2707" s="2" t="s">
        <v>13</v>
      </c>
      <c r="J2707" s="2" t="s">
        <v>12</v>
      </c>
      <c r="K2707" s="2" t="s">
        <v>268</v>
      </c>
      <c r="L2707" s="19">
        <v>41619.766076388885</v>
      </c>
      <c r="M2707" s="2"/>
      <c r="N2707" s="2"/>
      <c r="O2707" s="2"/>
      <c r="P2707" s="2"/>
    </row>
    <row r="2708" spans="1:16" ht="60">
      <c r="A2708" s="14">
        <v>2503</v>
      </c>
      <c r="B2708" s="2" t="s">
        <v>4812</v>
      </c>
      <c r="C2708" s="1" t="s">
        <v>4813</v>
      </c>
      <c r="D2708" s="3" t="s">
        <v>355</v>
      </c>
      <c r="E2708" s="4">
        <v>41619</v>
      </c>
      <c r="F2708" s="3" t="s">
        <v>15</v>
      </c>
      <c r="G2708" s="4">
        <v>41619</v>
      </c>
      <c r="H2708" s="3" t="s">
        <v>40</v>
      </c>
      <c r="I2708" s="2" t="s">
        <v>13</v>
      </c>
      <c r="J2708" s="2" t="s">
        <v>12</v>
      </c>
      <c r="K2708" s="2" t="s">
        <v>268</v>
      </c>
      <c r="L2708" s="19">
        <v>41619.758240740739</v>
      </c>
      <c r="M2708" s="2"/>
      <c r="N2708" s="2"/>
      <c r="O2708" s="2"/>
      <c r="P2708" s="2"/>
    </row>
    <row r="2709" spans="1:16" ht="60">
      <c r="A2709" s="14">
        <v>2502</v>
      </c>
      <c r="B2709" s="2" t="s">
        <v>383</v>
      </c>
      <c r="C2709" s="1" t="s">
        <v>4814</v>
      </c>
      <c r="D2709" s="3" t="s">
        <v>84</v>
      </c>
      <c r="E2709" s="4">
        <v>41619</v>
      </c>
      <c r="F2709" s="3" t="s">
        <v>15</v>
      </c>
      <c r="G2709" s="4">
        <v>41619</v>
      </c>
      <c r="H2709" s="3" t="s">
        <v>40</v>
      </c>
      <c r="I2709" s="2" t="s">
        <v>13</v>
      </c>
      <c r="J2709" s="2" t="s">
        <v>12</v>
      </c>
      <c r="K2709" s="2" t="s">
        <v>268</v>
      </c>
      <c r="L2709" s="19">
        <v>41619.737719907411</v>
      </c>
      <c r="M2709" s="2"/>
      <c r="N2709" s="2"/>
      <c r="O2709" s="2"/>
      <c r="P2709" s="2"/>
    </row>
    <row r="2710" spans="1:16" ht="75">
      <c r="A2710" s="14">
        <v>2501</v>
      </c>
      <c r="B2710" s="2" t="s">
        <v>4815</v>
      </c>
      <c r="C2710" s="1" t="s">
        <v>4816</v>
      </c>
      <c r="D2710" s="3" t="s">
        <v>3006</v>
      </c>
      <c r="E2710" s="4">
        <v>41619</v>
      </c>
      <c r="F2710" s="3" t="s">
        <v>15</v>
      </c>
      <c r="G2710" s="4">
        <v>41619</v>
      </c>
      <c r="H2710" s="3" t="s">
        <v>45</v>
      </c>
      <c r="I2710" s="2" t="s">
        <v>13</v>
      </c>
      <c r="J2710" s="2" t="s">
        <v>12</v>
      </c>
      <c r="K2710" s="2" t="s">
        <v>268</v>
      </c>
      <c r="L2710" s="19">
        <v>41625.50341435185</v>
      </c>
      <c r="M2710" s="2"/>
      <c r="N2710" s="2"/>
      <c r="O2710" s="2"/>
      <c r="P2710" s="2"/>
    </row>
    <row r="2711" spans="1:16" ht="30">
      <c r="A2711" s="14">
        <v>2500</v>
      </c>
      <c r="B2711" s="2" t="s">
        <v>4198</v>
      </c>
      <c r="C2711" s="1" t="s">
        <v>4697</v>
      </c>
      <c r="D2711" s="3" t="s">
        <v>411</v>
      </c>
      <c r="E2711" s="4">
        <v>41619</v>
      </c>
      <c r="F2711" s="3" t="s">
        <v>15</v>
      </c>
      <c r="G2711" s="4">
        <v>41619</v>
      </c>
      <c r="H2711" s="3" t="s">
        <v>16</v>
      </c>
      <c r="I2711" s="2" t="s">
        <v>13</v>
      </c>
      <c r="J2711" s="2" t="s">
        <v>12</v>
      </c>
      <c r="K2711" s="2" t="s">
        <v>268</v>
      </c>
      <c r="L2711" s="19">
        <v>41619.720127314817</v>
      </c>
      <c r="M2711" s="2"/>
      <c r="N2711" s="2"/>
      <c r="O2711" s="2"/>
      <c r="P2711" s="2"/>
    </row>
    <row r="2712" spans="1:16" ht="45">
      <c r="A2712" s="14">
        <v>2499</v>
      </c>
      <c r="B2712" s="2" t="s">
        <v>4817</v>
      </c>
      <c r="C2712" s="1" t="s">
        <v>4818</v>
      </c>
      <c r="D2712" s="3" t="s">
        <v>268</v>
      </c>
      <c r="E2712" s="4">
        <v>41619</v>
      </c>
      <c r="F2712" s="3" t="s">
        <v>15</v>
      </c>
      <c r="G2712" s="4">
        <v>41619</v>
      </c>
      <c r="H2712" s="3" t="s">
        <v>42</v>
      </c>
      <c r="I2712" s="2" t="s">
        <v>13</v>
      </c>
      <c r="J2712" s="2" t="s">
        <v>12</v>
      </c>
      <c r="K2712" s="2" t="s">
        <v>268</v>
      </c>
      <c r="L2712" s="19">
        <v>41619.715902777774</v>
      </c>
      <c r="M2712" s="2"/>
      <c r="N2712" s="2"/>
      <c r="O2712" s="2"/>
      <c r="P2712" s="2"/>
    </row>
    <row r="2713" spans="1:16" ht="135">
      <c r="A2713" s="14">
        <v>2498</v>
      </c>
      <c r="B2713" s="2" t="s">
        <v>4819</v>
      </c>
      <c r="C2713" s="1" t="s">
        <v>4820</v>
      </c>
      <c r="D2713" s="3" t="s">
        <v>22</v>
      </c>
      <c r="E2713" s="4">
        <v>41619</v>
      </c>
      <c r="F2713" s="3" t="s">
        <v>15</v>
      </c>
      <c r="G2713" s="4">
        <v>41619</v>
      </c>
      <c r="H2713" s="3" t="s">
        <v>51</v>
      </c>
      <c r="I2713" s="2" t="s">
        <v>13</v>
      </c>
      <c r="J2713" s="2" t="s">
        <v>12</v>
      </c>
      <c r="K2713" s="2" t="s">
        <v>268</v>
      </c>
      <c r="L2713" s="19">
        <v>41625.495787037034</v>
      </c>
      <c r="M2713" s="2"/>
      <c r="N2713" s="2"/>
      <c r="O2713" s="2"/>
      <c r="P2713" s="2"/>
    </row>
    <row r="2714" spans="1:16" ht="45">
      <c r="A2714" s="14">
        <v>2497</v>
      </c>
      <c r="B2714" s="2" t="s">
        <v>2111</v>
      </c>
      <c r="C2714" s="1" t="s">
        <v>4822</v>
      </c>
      <c r="D2714" s="3" t="s">
        <v>4821</v>
      </c>
      <c r="E2714" s="4">
        <v>41619</v>
      </c>
      <c r="F2714" s="3" t="s">
        <v>15</v>
      </c>
      <c r="G2714" s="4">
        <v>41619</v>
      </c>
      <c r="H2714" s="3" t="s">
        <v>16</v>
      </c>
      <c r="I2714" s="2" t="s">
        <v>13</v>
      </c>
      <c r="J2714" s="2" t="s">
        <v>12</v>
      </c>
      <c r="K2714" s="2" t="s">
        <v>268</v>
      </c>
      <c r="L2714" s="19">
        <v>41619.691608796296</v>
      </c>
      <c r="M2714" s="2"/>
      <c r="N2714" s="2"/>
      <c r="O2714" s="2"/>
      <c r="P2714" s="2"/>
    </row>
    <row r="2715" spans="1:16" ht="45">
      <c r="A2715" s="14">
        <v>2496</v>
      </c>
      <c r="B2715" s="2" t="s">
        <v>4823</v>
      </c>
      <c r="C2715" s="1" t="s">
        <v>4824</v>
      </c>
      <c r="D2715" s="3" t="s">
        <v>355</v>
      </c>
      <c r="E2715" s="4">
        <v>41619</v>
      </c>
      <c r="F2715" s="3" t="s">
        <v>15</v>
      </c>
      <c r="G2715" s="4">
        <v>41619</v>
      </c>
      <c r="H2715" s="3" t="s">
        <v>42</v>
      </c>
      <c r="I2715" s="2" t="s">
        <v>13</v>
      </c>
      <c r="J2715" s="2" t="s">
        <v>12</v>
      </c>
      <c r="K2715" s="2" t="s">
        <v>268</v>
      </c>
      <c r="L2715" s="19">
        <v>41619.540405092594</v>
      </c>
      <c r="M2715" s="2"/>
      <c r="N2715" s="2"/>
      <c r="O2715" s="2"/>
      <c r="P2715" s="2"/>
    </row>
    <row r="2716" spans="1:16">
      <c r="A2716" s="14">
        <v>2495</v>
      </c>
      <c r="B2716" s="2" t="s">
        <v>4825</v>
      </c>
      <c r="C2716" s="1" t="s">
        <v>4826</v>
      </c>
      <c r="D2716" s="3" t="s">
        <v>586</v>
      </c>
      <c r="E2716" s="4">
        <v>41619</v>
      </c>
      <c r="F2716" s="3" t="s">
        <v>15</v>
      </c>
      <c r="G2716" s="4">
        <v>41619</v>
      </c>
      <c r="H2716" s="3" t="s">
        <v>16</v>
      </c>
      <c r="I2716" s="2" t="s">
        <v>13</v>
      </c>
      <c r="J2716" s="2" t="s">
        <v>12</v>
      </c>
      <c r="K2716" s="2" t="s">
        <v>268</v>
      </c>
      <c r="L2716" s="19">
        <v>41619.537662037037</v>
      </c>
      <c r="M2716" s="2"/>
      <c r="N2716" s="2"/>
      <c r="O2716" s="2"/>
      <c r="P2716" s="2"/>
    </row>
    <row r="2717" spans="1:16">
      <c r="A2717" s="14">
        <v>2494</v>
      </c>
      <c r="B2717" s="2" t="s">
        <v>740</v>
      </c>
      <c r="C2717" s="1" t="s">
        <v>4827</v>
      </c>
      <c r="D2717" s="3" t="s">
        <v>87</v>
      </c>
      <c r="E2717" s="4">
        <v>41618</v>
      </c>
      <c r="F2717" s="3" t="s">
        <v>15</v>
      </c>
      <c r="G2717" s="4">
        <v>41618</v>
      </c>
      <c r="H2717" s="3" t="s">
        <v>16</v>
      </c>
      <c r="I2717" s="2" t="s">
        <v>13</v>
      </c>
      <c r="J2717" s="2" t="s">
        <v>12</v>
      </c>
      <c r="K2717" s="2" t="s">
        <v>268</v>
      </c>
      <c r="L2717" s="19">
        <v>41619.537164351852</v>
      </c>
      <c r="M2717" s="2"/>
      <c r="N2717" s="2"/>
      <c r="O2717" s="2"/>
      <c r="P2717" s="2"/>
    </row>
    <row r="2718" spans="1:16" ht="30">
      <c r="A2718" s="14">
        <v>2493</v>
      </c>
      <c r="B2718" s="2" t="s">
        <v>4828</v>
      </c>
      <c r="C2718" s="1" t="s">
        <v>4829</v>
      </c>
      <c r="D2718" s="3" t="s">
        <v>277</v>
      </c>
      <c r="E2718" s="4">
        <v>41619</v>
      </c>
      <c r="F2718" s="3" t="s">
        <v>15</v>
      </c>
      <c r="G2718" s="4">
        <v>41619</v>
      </c>
      <c r="H2718" s="3" t="s">
        <v>213</v>
      </c>
      <c r="I2718" s="2" t="s">
        <v>13</v>
      </c>
      <c r="J2718" s="2" t="s">
        <v>12</v>
      </c>
      <c r="K2718" s="2" t="s">
        <v>268</v>
      </c>
      <c r="L2718" s="19">
        <v>41625.503321759257</v>
      </c>
      <c r="M2718" s="2"/>
      <c r="N2718" s="2"/>
      <c r="O2718" s="2"/>
      <c r="P2718" s="2"/>
    </row>
    <row r="2719" spans="1:16" ht="30">
      <c r="A2719" s="14">
        <v>2492</v>
      </c>
      <c r="B2719" s="2" t="s">
        <v>1793</v>
      </c>
      <c r="C2719" s="1" t="s">
        <v>1794</v>
      </c>
      <c r="D2719" s="3" t="s">
        <v>497</v>
      </c>
      <c r="E2719" s="4">
        <v>41619</v>
      </c>
      <c r="F2719" s="3" t="s">
        <v>15</v>
      </c>
      <c r="G2719" s="4">
        <v>41619</v>
      </c>
      <c r="H2719" s="3" t="s">
        <v>16</v>
      </c>
      <c r="I2719" s="2" t="s">
        <v>13</v>
      </c>
      <c r="J2719" s="2" t="s">
        <v>12</v>
      </c>
      <c r="K2719" s="2" t="s">
        <v>268</v>
      </c>
      <c r="L2719" s="19">
        <v>41619.488738425927</v>
      </c>
      <c r="M2719" s="2"/>
      <c r="N2719" s="2"/>
      <c r="O2719" s="2"/>
      <c r="P2719" s="2"/>
    </row>
    <row r="2720" spans="1:16" ht="45">
      <c r="A2720" s="14">
        <v>2491</v>
      </c>
      <c r="B2720" s="2" t="s">
        <v>4830</v>
      </c>
      <c r="C2720" s="1" t="s">
        <v>4831</v>
      </c>
      <c r="D2720" s="3" t="s">
        <v>277</v>
      </c>
      <c r="E2720" s="4">
        <v>41618</v>
      </c>
      <c r="F2720" s="3" t="s">
        <v>15</v>
      </c>
      <c r="G2720" s="4">
        <v>41618</v>
      </c>
      <c r="H2720" s="3" t="s">
        <v>42</v>
      </c>
      <c r="I2720" s="2" t="s">
        <v>13</v>
      </c>
      <c r="J2720" s="2" t="s">
        <v>12</v>
      </c>
      <c r="K2720" s="2" t="s">
        <v>268</v>
      </c>
      <c r="L2720" s="19">
        <v>41618.766736111109</v>
      </c>
      <c r="M2720" s="2"/>
      <c r="N2720" s="2"/>
      <c r="O2720" s="2"/>
      <c r="P2720" s="2"/>
    </row>
    <row r="2721" spans="1:16" ht="75">
      <c r="A2721" s="14">
        <v>2490</v>
      </c>
      <c r="B2721" s="2" t="s">
        <v>4690</v>
      </c>
      <c r="C2721" s="1" t="s">
        <v>4832</v>
      </c>
      <c r="D2721" s="3" t="s">
        <v>1130</v>
      </c>
      <c r="E2721" s="4">
        <v>41618</v>
      </c>
      <c r="F2721" s="3" t="s">
        <v>15</v>
      </c>
      <c r="G2721" s="4">
        <v>41618</v>
      </c>
      <c r="H2721" s="3" t="s">
        <v>42</v>
      </c>
      <c r="I2721" s="2" t="s">
        <v>13</v>
      </c>
      <c r="J2721" s="2" t="s">
        <v>12</v>
      </c>
      <c r="K2721" s="2" t="s">
        <v>268</v>
      </c>
      <c r="L2721" s="19">
        <v>41618.766030092593</v>
      </c>
      <c r="M2721" s="2"/>
      <c r="N2721" s="2"/>
      <c r="O2721" s="2"/>
      <c r="P2721" s="2"/>
    </row>
    <row r="2722" spans="1:16">
      <c r="A2722" s="14">
        <v>2489</v>
      </c>
      <c r="B2722" s="2" t="s">
        <v>4833</v>
      </c>
      <c r="C2722" s="1" t="s">
        <v>4834</v>
      </c>
      <c r="D2722" s="3" t="s">
        <v>2012</v>
      </c>
      <c r="E2722" s="4">
        <v>41618</v>
      </c>
      <c r="F2722" s="3" t="s">
        <v>15</v>
      </c>
      <c r="G2722" s="4">
        <v>41618</v>
      </c>
      <c r="H2722" s="3" t="s">
        <v>40</v>
      </c>
      <c r="I2722" s="2" t="s">
        <v>13</v>
      </c>
      <c r="J2722" s="2" t="s">
        <v>12</v>
      </c>
      <c r="K2722" s="2" t="s">
        <v>268</v>
      </c>
      <c r="L2722" s="19">
        <v>41618.703344907408</v>
      </c>
      <c r="M2722" s="2"/>
      <c r="N2722" s="2"/>
      <c r="O2722" s="2"/>
      <c r="P2722" s="2"/>
    </row>
    <row r="2723" spans="1:16" ht="75">
      <c r="A2723" s="14">
        <v>2488</v>
      </c>
      <c r="B2723" s="2" t="s">
        <v>4835</v>
      </c>
      <c r="C2723" s="1" t="s">
        <v>4836</v>
      </c>
      <c r="D2723" s="3" t="s">
        <v>107</v>
      </c>
      <c r="E2723" s="4">
        <v>41611</v>
      </c>
      <c r="F2723" s="3" t="s">
        <v>15</v>
      </c>
      <c r="G2723" s="4">
        <v>41618</v>
      </c>
      <c r="H2723" s="3" t="s">
        <v>56</v>
      </c>
      <c r="I2723" s="2" t="s">
        <v>13</v>
      </c>
      <c r="J2723" s="2" t="s">
        <v>12</v>
      </c>
      <c r="K2723" s="2" t="s">
        <v>268</v>
      </c>
      <c r="L2723" s="19">
        <v>41618.663032407407</v>
      </c>
      <c r="M2723" s="2"/>
      <c r="N2723" s="2"/>
      <c r="O2723" s="2"/>
      <c r="P2723" s="2"/>
    </row>
    <row r="2724" spans="1:16" ht="75">
      <c r="A2724" s="14">
        <v>2487</v>
      </c>
      <c r="B2724" s="2" t="s">
        <v>4838</v>
      </c>
      <c r="C2724" s="1" t="s">
        <v>4839</v>
      </c>
      <c r="D2724" s="3" t="s">
        <v>4837</v>
      </c>
      <c r="E2724" s="4">
        <v>41618</v>
      </c>
      <c r="F2724" s="3" t="s">
        <v>15</v>
      </c>
      <c r="G2724" s="4">
        <v>41618</v>
      </c>
      <c r="H2724" s="3" t="s">
        <v>40</v>
      </c>
      <c r="I2724" s="2" t="s">
        <v>13</v>
      </c>
      <c r="J2724" s="2" t="s">
        <v>12</v>
      </c>
      <c r="K2724" s="2" t="s">
        <v>268</v>
      </c>
      <c r="L2724" s="19">
        <v>41625.503206018519</v>
      </c>
      <c r="M2724" s="2"/>
      <c r="N2724" s="2"/>
      <c r="O2724" s="2"/>
      <c r="P2724" s="2"/>
    </row>
    <row r="2725" spans="1:16" ht="75">
      <c r="A2725" s="14">
        <v>2486</v>
      </c>
      <c r="B2725" s="2" t="s">
        <v>4291</v>
      </c>
      <c r="C2725" s="1" t="s">
        <v>4840</v>
      </c>
      <c r="D2725" s="3" t="s">
        <v>2701</v>
      </c>
      <c r="E2725" s="4">
        <v>41618</v>
      </c>
      <c r="F2725" s="3" t="s">
        <v>15</v>
      </c>
      <c r="G2725" s="4">
        <v>41618</v>
      </c>
      <c r="H2725" s="3" t="s">
        <v>40</v>
      </c>
      <c r="I2725" s="2" t="s">
        <v>13</v>
      </c>
      <c r="J2725" s="2" t="s">
        <v>12</v>
      </c>
      <c r="K2725" s="2" t="s">
        <v>268</v>
      </c>
      <c r="L2725" s="19">
        <v>41625.50240740741</v>
      </c>
      <c r="M2725" s="2"/>
      <c r="N2725" s="2"/>
      <c r="O2725" s="2"/>
      <c r="P2725" s="2"/>
    </row>
    <row r="2726" spans="1:16" ht="75">
      <c r="A2726" s="14">
        <v>2485</v>
      </c>
      <c r="B2726" s="2" t="s">
        <v>4842</v>
      </c>
      <c r="C2726" s="1" t="s">
        <v>4843</v>
      </c>
      <c r="D2726" s="3" t="s">
        <v>4841</v>
      </c>
      <c r="E2726" s="4">
        <v>41611</v>
      </c>
      <c r="F2726" s="3" t="s">
        <v>15</v>
      </c>
      <c r="G2726" s="4">
        <v>41615</v>
      </c>
      <c r="H2726" s="3" t="s">
        <v>56</v>
      </c>
      <c r="I2726" s="2" t="s">
        <v>13</v>
      </c>
      <c r="J2726" s="2" t="s">
        <v>12</v>
      </c>
      <c r="K2726" s="2" t="s">
        <v>268</v>
      </c>
      <c r="L2726" s="19">
        <v>41618.648946759262</v>
      </c>
      <c r="M2726" s="2"/>
      <c r="N2726" s="2"/>
      <c r="O2726" s="2"/>
      <c r="P2726" s="2"/>
    </row>
    <row r="2727" spans="1:16" ht="45">
      <c r="A2727" s="14">
        <v>2484</v>
      </c>
      <c r="B2727" s="2" t="s">
        <v>2285</v>
      </c>
      <c r="C2727" s="1" t="s">
        <v>4844</v>
      </c>
      <c r="D2727" s="3" t="s">
        <v>335</v>
      </c>
      <c r="E2727" s="4">
        <v>41611</v>
      </c>
      <c r="F2727" s="3" t="s">
        <v>15</v>
      </c>
      <c r="G2727" s="4">
        <v>41618</v>
      </c>
      <c r="H2727" s="3" t="s">
        <v>56</v>
      </c>
      <c r="I2727" s="2" t="s">
        <v>13</v>
      </c>
      <c r="J2727" s="2" t="s">
        <v>12</v>
      </c>
      <c r="K2727" s="2" t="s">
        <v>268</v>
      </c>
      <c r="L2727" s="19">
        <v>41618.648125</v>
      </c>
      <c r="M2727" s="2"/>
      <c r="N2727" s="2"/>
      <c r="O2727" s="2"/>
      <c r="P2727" s="2"/>
    </row>
    <row r="2728" spans="1:16" ht="60">
      <c r="A2728" s="14">
        <v>2483</v>
      </c>
      <c r="B2728" s="2" t="s">
        <v>4845</v>
      </c>
      <c r="C2728" s="1" t="s">
        <v>4846</v>
      </c>
      <c r="D2728" s="3" t="s">
        <v>349</v>
      </c>
      <c r="E2728" s="4">
        <v>41612</v>
      </c>
      <c r="F2728" s="3" t="s">
        <v>15</v>
      </c>
      <c r="G2728" s="4">
        <v>41618</v>
      </c>
      <c r="H2728" s="3" t="s">
        <v>56</v>
      </c>
      <c r="I2728" s="2" t="s">
        <v>13</v>
      </c>
      <c r="J2728" s="2" t="s">
        <v>12</v>
      </c>
      <c r="K2728" s="2" t="s">
        <v>268</v>
      </c>
      <c r="L2728" s="19">
        <v>41625.502662037034</v>
      </c>
      <c r="M2728" s="2"/>
      <c r="N2728" s="2"/>
      <c r="O2728" s="2"/>
      <c r="P2728" s="2"/>
    </row>
    <row r="2729" spans="1:16">
      <c r="A2729" s="14">
        <v>2482</v>
      </c>
      <c r="B2729" s="2" t="s">
        <v>4847</v>
      </c>
      <c r="C2729" s="1" t="s">
        <v>4848</v>
      </c>
      <c r="D2729" s="3" t="s">
        <v>1060</v>
      </c>
      <c r="E2729" s="4">
        <v>41616</v>
      </c>
      <c r="F2729" s="3" t="s">
        <v>15</v>
      </c>
      <c r="G2729" s="4">
        <v>41617</v>
      </c>
      <c r="H2729" s="3" t="s">
        <v>51</v>
      </c>
      <c r="I2729" s="2" t="s">
        <v>13</v>
      </c>
      <c r="J2729" s="2" t="s">
        <v>12</v>
      </c>
      <c r="K2729" s="2" t="s">
        <v>268</v>
      </c>
      <c r="L2729" s="19">
        <v>41618.630243055559</v>
      </c>
      <c r="M2729" s="2"/>
      <c r="N2729" s="2"/>
      <c r="O2729" s="2"/>
      <c r="P2729" s="2"/>
    </row>
    <row r="2730" spans="1:16" ht="60">
      <c r="A2730" s="14">
        <v>2481</v>
      </c>
      <c r="B2730" s="2" t="s">
        <v>4849</v>
      </c>
      <c r="C2730" s="1" t="s">
        <v>4850</v>
      </c>
      <c r="D2730" s="3" t="s">
        <v>947</v>
      </c>
      <c r="E2730" s="4">
        <v>41618</v>
      </c>
      <c r="F2730" s="3" t="s">
        <v>15</v>
      </c>
      <c r="G2730" s="4">
        <v>41618</v>
      </c>
      <c r="H2730" s="3" t="s">
        <v>46</v>
      </c>
      <c r="I2730" s="2" t="s">
        <v>13</v>
      </c>
      <c r="J2730" s="2" t="s">
        <v>12</v>
      </c>
      <c r="K2730" s="2" t="s">
        <v>268</v>
      </c>
      <c r="L2730" s="19">
        <v>41625.502939814818</v>
      </c>
      <c r="M2730" s="2"/>
      <c r="N2730" s="2"/>
      <c r="O2730" s="2"/>
      <c r="P2730" s="2"/>
    </row>
    <row r="2731" spans="1:16" ht="45">
      <c r="A2731" s="14">
        <v>2480</v>
      </c>
      <c r="B2731" s="2" t="s">
        <v>4851</v>
      </c>
      <c r="C2731" s="1" t="s">
        <v>4852</v>
      </c>
      <c r="D2731" s="3" t="s">
        <v>586</v>
      </c>
      <c r="E2731" s="4">
        <v>41614</v>
      </c>
      <c r="F2731" s="3" t="s">
        <v>15</v>
      </c>
      <c r="G2731" s="4">
        <v>41614</v>
      </c>
      <c r="H2731" s="3" t="s">
        <v>50</v>
      </c>
      <c r="I2731" s="2" t="s">
        <v>13</v>
      </c>
      <c r="J2731" s="2" t="s">
        <v>12</v>
      </c>
      <c r="K2731" s="2" t="s">
        <v>268</v>
      </c>
      <c r="L2731" s="19">
        <v>41618.605023148149</v>
      </c>
      <c r="M2731" s="2"/>
      <c r="N2731" s="2"/>
      <c r="O2731" s="2"/>
      <c r="P2731" s="2"/>
    </row>
    <row r="2732" spans="1:16" ht="45">
      <c r="A2732" s="14">
        <v>2479</v>
      </c>
      <c r="B2732" s="2" t="s">
        <v>4853</v>
      </c>
      <c r="C2732" s="1" t="s">
        <v>4854</v>
      </c>
      <c r="D2732" s="3" t="s">
        <v>2018</v>
      </c>
      <c r="E2732" s="4">
        <v>41614</v>
      </c>
      <c r="F2732" s="3" t="s">
        <v>15</v>
      </c>
      <c r="G2732" s="4">
        <v>41614</v>
      </c>
      <c r="H2732" s="3" t="s">
        <v>213</v>
      </c>
      <c r="I2732" s="2" t="s">
        <v>13</v>
      </c>
      <c r="J2732" s="2" t="s">
        <v>12</v>
      </c>
      <c r="K2732" s="2" t="s">
        <v>268</v>
      </c>
      <c r="L2732" s="19">
        <v>41618.600648148145</v>
      </c>
      <c r="M2732" s="2"/>
      <c r="N2732" s="2"/>
      <c r="O2732" s="2"/>
      <c r="P2732" s="2"/>
    </row>
    <row r="2733" spans="1:16" ht="60">
      <c r="A2733" s="14">
        <v>2478</v>
      </c>
      <c r="B2733" s="2" t="s">
        <v>4855</v>
      </c>
      <c r="C2733" s="1" t="s">
        <v>4856</v>
      </c>
      <c r="D2733" s="3" t="s">
        <v>9017</v>
      </c>
      <c r="E2733" s="4">
        <v>41617</v>
      </c>
      <c r="F2733" s="3" t="s">
        <v>15</v>
      </c>
      <c r="G2733" s="4">
        <v>41617</v>
      </c>
      <c r="H2733" s="3" t="s">
        <v>29</v>
      </c>
      <c r="I2733" s="2" t="s">
        <v>13</v>
      </c>
      <c r="J2733" s="2" t="s">
        <v>12</v>
      </c>
      <c r="K2733" s="2" t="s">
        <v>268</v>
      </c>
      <c r="L2733" s="19">
        <v>41618.588726851849</v>
      </c>
      <c r="M2733" s="2"/>
      <c r="N2733" s="2"/>
      <c r="O2733" s="2"/>
      <c r="P2733" s="2"/>
    </row>
    <row r="2734" spans="1:16" ht="45">
      <c r="A2734" s="14">
        <v>2477</v>
      </c>
      <c r="B2734" s="2" t="s">
        <v>3811</v>
      </c>
      <c r="C2734" s="1" t="s">
        <v>4857</v>
      </c>
      <c r="D2734" s="3" t="s">
        <v>3129</v>
      </c>
      <c r="E2734" s="4">
        <v>41617</v>
      </c>
      <c r="F2734" s="3" t="s">
        <v>15</v>
      </c>
      <c r="G2734" s="4">
        <v>41617</v>
      </c>
      <c r="H2734" s="3" t="s">
        <v>16</v>
      </c>
      <c r="I2734" s="2" t="s">
        <v>13</v>
      </c>
      <c r="J2734" s="2" t="s">
        <v>12</v>
      </c>
      <c r="K2734" s="2" t="s">
        <v>268</v>
      </c>
      <c r="L2734" s="19">
        <v>41625.495856481481</v>
      </c>
      <c r="M2734" s="2"/>
      <c r="N2734" s="2"/>
      <c r="O2734" s="2"/>
      <c r="P2734" s="2"/>
    </row>
    <row r="2735" spans="1:16" ht="105">
      <c r="A2735" s="14">
        <v>2476</v>
      </c>
      <c r="B2735" s="2" t="s">
        <v>4858</v>
      </c>
      <c r="C2735" s="1" t="s">
        <v>5089</v>
      </c>
      <c r="D2735" s="3" t="s">
        <v>377</v>
      </c>
      <c r="E2735" s="4">
        <v>41617</v>
      </c>
      <c r="F2735" s="3" t="s">
        <v>15</v>
      </c>
      <c r="G2735" s="4">
        <v>41618</v>
      </c>
      <c r="H2735" s="3" t="s">
        <v>16</v>
      </c>
      <c r="I2735" s="2" t="s">
        <v>13</v>
      </c>
      <c r="J2735" s="2" t="s">
        <v>12</v>
      </c>
      <c r="K2735" s="2" t="s">
        <v>268</v>
      </c>
      <c r="L2735" s="19">
        <v>41625.503078703703</v>
      </c>
      <c r="M2735" s="2"/>
      <c r="N2735" s="2"/>
      <c r="O2735" s="2"/>
      <c r="P2735" s="2"/>
    </row>
    <row r="2736" spans="1:16" ht="30">
      <c r="A2736" s="14">
        <v>2475</v>
      </c>
      <c r="B2736" s="2" t="s">
        <v>4859</v>
      </c>
      <c r="C2736" s="1" t="s">
        <v>4860</v>
      </c>
      <c r="D2736" s="3" t="s">
        <v>765</v>
      </c>
      <c r="E2736" s="4">
        <v>41617</v>
      </c>
      <c r="F2736" s="3" t="s">
        <v>15</v>
      </c>
      <c r="G2736" s="4">
        <v>41617</v>
      </c>
      <c r="H2736" s="3" t="s">
        <v>42</v>
      </c>
      <c r="I2736" s="2" t="s">
        <v>13</v>
      </c>
      <c r="J2736" s="2" t="s">
        <v>12</v>
      </c>
      <c r="K2736" s="2" t="s">
        <v>268</v>
      </c>
      <c r="L2736" s="19">
        <v>41618.547488425924</v>
      </c>
      <c r="M2736" s="2"/>
      <c r="N2736" s="2"/>
      <c r="O2736" s="2"/>
      <c r="P2736" s="2"/>
    </row>
    <row r="2737" spans="1:16" ht="30">
      <c r="A2737" s="14">
        <v>2474</v>
      </c>
      <c r="B2737" s="2" t="s">
        <v>67</v>
      </c>
      <c r="C2737" s="1" t="s">
        <v>1942</v>
      </c>
      <c r="D2737" s="3" t="s">
        <v>66</v>
      </c>
      <c r="E2737" s="4">
        <v>41614</v>
      </c>
      <c r="F2737" s="3" t="s">
        <v>15</v>
      </c>
      <c r="G2737" s="4">
        <v>41615</v>
      </c>
      <c r="H2737" s="3" t="s">
        <v>16</v>
      </c>
      <c r="I2737" s="2" t="s">
        <v>13</v>
      </c>
      <c r="J2737" s="2" t="s">
        <v>12</v>
      </c>
      <c r="K2737" s="2" t="s">
        <v>268</v>
      </c>
      <c r="L2737" s="19">
        <v>41618.546909722223</v>
      </c>
      <c r="M2737" s="2"/>
      <c r="N2737" s="2"/>
      <c r="O2737" s="2"/>
      <c r="P2737" s="2"/>
    </row>
    <row r="2738" spans="1:16" ht="60">
      <c r="A2738" s="14">
        <v>2473</v>
      </c>
      <c r="B2738" s="2" t="s">
        <v>4861</v>
      </c>
      <c r="C2738" s="1" t="s">
        <v>4862</v>
      </c>
      <c r="D2738" s="3" t="s">
        <v>3006</v>
      </c>
      <c r="E2738" s="4">
        <v>41618</v>
      </c>
      <c r="F2738" s="3" t="s">
        <v>15</v>
      </c>
      <c r="G2738" s="4">
        <v>41618</v>
      </c>
      <c r="H2738" s="3" t="s">
        <v>29</v>
      </c>
      <c r="I2738" s="2" t="s">
        <v>13</v>
      </c>
      <c r="J2738" s="2" t="s">
        <v>12</v>
      </c>
      <c r="K2738" s="2" t="s">
        <v>268</v>
      </c>
      <c r="L2738" s="19">
        <v>41625.502743055556</v>
      </c>
      <c r="M2738" s="2"/>
      <c r="N2738" s="2"/>
      <c r="O2738" s="2"/>
      <c r="P2738" s="2"/>
    </row>
    <row r="2739" spans="1:16">
      <c r="A2739" s="14">
        <v>2472</v>
      </c>
      <c r="B2739" s="2" t="s">
        <v>4863</v>
      </c>
      <c r="C2739" s="1" t="s">
        <v>4864</v>
      </c>
      <c r="D2739" s="3" t="s">
        <v>32</v>
      </c>
      <c r="E2739" s="4">
        <v>41618</v>
      </c>
      <c r="F2739" s="3" t="s">
        <v>15</v>
      </c>
      <c r="G2739" s="4">
        <v>41618</v>
      </c>
      <c r="H2739" s="3" t="s">
        <v>16</v>
      </c>
      <c r="I2739" s="2" t="s">
        <v>13</v>
      </c>
      <c r="J2739" s="2" t="s">
        <v>12</v>
      </c>
      <c r="K2739" s="2" t="s">
        <v>268</v>
      </c>
      <c r="L2739" s="19">
        <v>41618.541018518517</v>
      </c>
      <c r="M2739" s="2"/>
      <c r="N2739" s="2"/>
      <c r="O2739" s="2"/>
      <c r="P2739" s="2"/>
    </row>
    <row r="2740" spans="1:16" ht="45">
      <c r="A2740" s="14">
        <v>2471</v>
      </c>
      <c r="B2740" s="2" t="s">
        <v>4865</v>
      </c>
      <c r="C2740" s="1" t="s">
        <v>4866</v>
      </c>
      <c r="D2740" s="3" t="s">
        <v>288</v>
      </c>
      <c r="E2740" s="4">
        <v>41618</v>
      </c>
      <c r="F2740" s="3" t="s">
        <v>15</v>
      </c>
      <c r="G2740" s="4">
        <v>41618</v>
      </c>
      <c r="H2740" s="3" t="s">
        <v>16</v>
      </c>
      <c r="I2740" s="2" t="s">
        <v>13</v>
      </c>
      <c r="J2740" s="2" t="s">
        <v>12</v>
      </c>
      <c r="K2740" s="2" t="s">
        <v>268</v>
      </c>
      <c r="L2740" s="19">
        <v>41618.539895833332</v>
      </c>
      <c r="M2740" s="2"/>
      <c r="N2740" s="2"/>
      <c r="O2740" s="2"/>
      <c r="P2740" s="2"/>
    </row>
    <row r="2741" spans="1:16" ht="30">
      <c r="A2741" s="14">
        <v>2470</v>
      </c>
      <c r="B2741" s="2" t="s">
        <v>4867</v>
      </c>
      <c r="C2741" s="1" t="s">
        <v>4868</v>
      </c>
      <c r="D2741" s="3" t="s">
        <v>742</v>
      </c>
      <c r="E2741" s="4">
        <v>41618</v>
      </c>
      <c r="F2741" s="3" t="s">
        <v>15</v>
      </c>
      <c r="G2741" s="4">
        <v>41618</v>
      </c>
      <c r="H2741" s="3" t="s">
        <v>16</v>
      </c>
      <c r="I2741" s="2" t="s">
        <v>13</v>
      </c>
      <c r="J2741" s="2" t="s">
        <v>12</v>
      </c>
      <c r="K2741" s="2" t="s">
        <v>268</v>
      </c>
      <c r="L2741" s="19">
        <v>41618.538842592592</v>
      </c>
      <c r="M2741" s="2"/>
      <c r="N2741" s="2"/>
      <c r="O2741" s="2"/>
      <c r="P2741" s="2"/>
    </row>
    <row r="2742" spans="1:16" ht="45">
      <c r="A2742" s="14">
        <v>2469</v>
      </c>
      <c r="B2742" s="2" t="s">
        <v>4869</v>
      </c>
      <c r="C2742" s="1" t="s">
        <v>4870</v>
      </c>
      <c r="D2742" s="3" t="s">
        <v>3129</v>
      </c>
      <c r="E2742" s="4">
        <v>41618</v>
      </c>
      <c r="F2742" s="3" t="s">
        <v>15</v>
      </c>
      <c r="G2742" s="4">
        <v>41618</v>
      </c>
      <c r="H2742" s="3" t="s">
        <v>16</v>
      </c>
      <c r="I2742" s="2" t="s">
        <v>13</v>
      </c>
      <c r="J2742" s="2" t="s">
        <v>12</v>
      </c>
      <c r="K2742" s="2" t="s">
        <v>268</v>
      </c>
      <c r="L2742" s="19">
        <v>41618.537905092591</v>
      </c>
      <c r="M2742" s="2"/>
      <c r="N2742" s="2"/>
      <c r="O2742" s="2"/>
      <c r="P2742" s="2"/>
    </row>
    <row r="2743" spans="1:16" ht="30">
      <c r="A2743" s="14">
        <v>2468</v>
      </c>
      <c r="B2743" s="2" t="s">
        <v>4871</v>
      </c>
      <c r="C2743" s="1" t="s">
        <v>4872</v>
      </c>
      <c r="D2743" s="3" t="s">
        <v>2034</v>
      </c>
      <c r="E2743" s="4">
        <v>41617</v>
      </c>
      <c r="F2743" s="3" t="s">
        <v>15</v>
      </c>
      <c r="G2743" s="4">
        <v>41617</v>
      </c>
      <c r="H2743" s="3" t="s">
        <v>16</v>
      </c>
      <c r="I2743" s="2" t="s">
        <v>13</v>
      </c>
      <c r="J2743" s="2" t="s">
        <v>12</v>
      </c>
      <c r="K2743" s="2" t="s">
        <v>268</v>
      </c>
      <c r="L2743" s="19">
        <v>41618.528634259259</v>
      </c>
      <c r="M2743" s="2"/>
      <c r="N2743" s="2"/>
      <c r="O2743" s="2"/>
      <c r="P2743" s="2"/>
    </row>
    <row r="2744" spans="1:16" ht="60">
      <c r="A2744" s="14">
        <v>2467</v>
      </c>
      <c r="B2744" s="2" t="s">
        <v>4873</v>
      </c>
      <c r="C2744" s="1" t="s">
        <v>4874</v>
      </c>
      <c r="D2744" s="3" t="s">
        <v>620</v>
      </c>
      <c r="E2744" s="4">
        <v>41617</v>
      </c>
      <c r="F2744" s="3" t="s">
        <v>15</v>
      </c>
      <c r="G2744" s="4">
        <v>41617</v>
      </c>
      <c r="H2744" s="3" t="s">
        <v>19</v>
      </c>
      <c r="I2744" s="2" t="s">
        <v>13</v>
      </c>
      <c r="J2744" s="2" t="s">
        <v>12</v>
      </c>
      <c r="K2744" s="2" t="s">
        <v>268</v>
      </c>
      <c r="L2744" s="19">
        <v>41618.527048611111</v>
      </c>
      <c r="M2744" s="2"/>
      <c r="N2744" s="2"/>
      <c r="O2744" s="2"/>
      <c r="P2744" s="2"/>
    </row>
    <row r="2745" spans="1:16" ht="75">
      <c r="A2745" s="14">
        <v>2466</v>
      </c>
      <c r="B2745" s="2" t="s">
        <v>4875</v>
      </c>
      <c r="C2745" s="1" t="s">
        <v>4876</v>
      </c>
      <c r="D2745" s="3" t="s">
        <v>1142</v>
      </c>
      <c r="E2745" s="4">
        <v>41617</v>
      </c>
      <c r="F2745" s="3" t="s">
        <v>15</v>
      </c>
      <c r="G2745" s="4">
        <v>41617</v>
      </c>
      <c r="H2745" s="3" t="s">
        <v>213</v>
      </c>
      <c r="I2745" s="2" t="s">
        <v>13</v>
      </c>
      <c r="J2745" s="2" t="s">
        <v>12</v>
      </c>
      <c r="K2745" s="2" t="s">
        <v>268</v>
      </c>
      <c r="L2745" s="19">
        <v>41618.526435185187</v>
      </c>
      <c r="M2745" s="2"/>
      <c r="N2745" s="2"/>
      <c r="O2745" s="2"/>
      <c r="P2745" s="2"/>
    </row>
    <row r="2746" spans="1:16" ht="75">
      <c r="A2746" s="14">
        <v>2465</v>
      </c>
      <c r="B2746" s="2" t="s">
        <v>4877</v>
      </c>
      <c r="C2746" s="1" t="s">
        <v>4878</v>
      </c>
      <c r="D2746" s="3" t="s">
        <v>26</v>
      </c>
      <c r="E2746" s="4">
        <v>41617</v>
      </c>
      <c r="F2746" s="3" t="s">
        <v>15</v>
      </c>
      <c r="G2746" s="4">
        <v>41617</v>
      </c>
      <c r="H2746" s="3" t="s">
        <v>16</v>
      </c>
      <c r="I2746" s="2" t="s">
        <v>13</v>
      </c>
      <c r="J2746" s="2" t="s">
        <v>12</v>
      </c>
      <c r="K2746" s="2" t="s">
        <v>268</v>
      </c>
      <c r="L2746" s="19">
        <v>41618.508715277778</v>
      </c>
      <c r="M2746" s="2"/>
      <c r="N2746" s="2"/>
      <c r="O2746" s="2"/>
      <c r="P2746" s="2"/>
    </row>
    <row r="2747" spans="1:16" ht="90">
      <c r="A2747" s="14">
        <v>2464</v>
      </c>
      <c r="B2747" s="2" t="s">
        <v>4879</v>
      </c>
      <c r="C2747" s="1" t="s">
        <v>4880</v>
      </c>
      <c r="D2747" s="3" t="s">
        <v>1060</v>
      </c>
      <c r="E2747" s="4">
        <v>41617</v>
      </c>
      <c r="F2747" s="3" t="s">
        <v>15</v>
      </c>
      <c r="G2747" s="4">
        <v>41618</v>
      </c>
      <c r="H2747" s="3" t="s">
        <v>48</v>
      </c>
      <c r="I2747" s="2" t="s">
        <v>13</v>
      </c>
      <c r="J2747" s="2" t="s">
        <v>12</v>
      </c>
      <c r="K2747" s="2" t="s">
        <v>268</v>
      </c>
      <c r="L2747" s="19">
        <v>41639.465937499997</v>
      </c>
      <c r="M2747" s="2"/>
      <c r="N2747" s="2"/>
      <c r="O2747" s="2"/>
      <c r="P2747" s="2"/>
    </row>
    <row r="2748" spans="1:16" ht="45">
      <c r="A2748" s="14">
        <v>2463</v>
      </c>
      <c r="B2748" s="2" t="s">
        <v>4881</v>
      </c>
      <c r="C2748" s="1" t="s">
        <v>4882</v>
      </c>
      <c r="D2748" s="3" t="s">
        <v>653</v>
      </c>
      <c r="E2748" s="4">
        <v>41617</v>
      </c>
      <c r="F2748" s="3" t="s">
        <v>15</v>
      </c>
      <c r="G2748" s="4">
        <v>41617</v>
      </c>
      <c r="H2748" s="3" t="s">
        <v>16</v>
      </c>
      <c r="I2748" s="2" t="s">
        <v>13</v>
      </c>
      <c r="J2748" s="2" t="s">
        <v>12</v>
      </c>
      <c r="K2748" s="2" t="s">
        <v>268</v>
      </c>
      <c r="L2748" s="19">
        <v>41618.503495370373</v>
      </c>
      <c r="M2748" s="2"/>
      <c r="N2748" s="2"/>
      <c r="O2748" s="2"/>
      <c r="P2748" s="2"/>
    </row>
    <row r="2749" spans="1:16" ht="60">
      <c r="A2749" s="14">
        <v>2462</v>
      </c>
      <c r="B2749" s="2" t="s">
        <v>4883</v>
      </c>
      <c r="C2749" s="1" t="s">
        <v>4884</v>
      </c>
      <c r="D2749" s="3" t="s">
        <v>2612</v>
      </c>
      <c r="E2749" s="4">
        <v>41618</v>
      </c>
      <c r="F2749" s="3" t="s">
        <v>15</v>
      </c>
      <c r="G2749" s="4">
        <v>41618</v>
      </c>
      <c r="H2749" s="3" t="s">
        <v>29</v>
      </c>
      <c r="I2749" s="2" t="s">
        <v>13</v>
      </c>
      <c r="J2749" s="2" t="s">
        <v>12</v>
      </c>
      <c r="K2749" s="2" t="s">
        <v>268</v>
      </c>
      <c r="L2749" s="19">
        <v>41625.502847222226</v>
      </c>
      <c r="M2749" s="2"/>
      <c r="N2749" s="2"/>
      <c r="O2749" s="2"/>
      <c r="P2749" s="2"/>
    </row>
    <row r="2750" spans="1:16" ht="30">
      <c r="A2750" s="14">
        <v>2461</v>
      </c>
      <c r="B2750" s="2" t="s">
        <v>3464</v>
      </c>
      <c r="C2750" s="1" t="s">
        <v>4885</v>
      </c>
      <c r="D2750" s="3" t="s">
        <v>656</v>
      </c>
      <c r="E2750" s="4">
        <v>41617</v>
      </c>
      <c r="F2750" s="3" t="s">
        <v>15</v>
      </c>
      <c r="G2750" s="4">
        <v>41617</v>
      </c>
      <c r="H2750" s="3" t="s">
        <v>40</v>
      </c>
      <c r="I2750" s="2" t="s">
        <v>13</v>
      </c>
      <c r="J2750" s="2" t="s">
        <v>12</v>
      </c>
      <c r="K2750" s="2" t="s">
        <v>268</v>
      </c>
      <c r="L2750" s="19">
        <v>41618.489502314813</v>
      </c>
      <c r="M2750" s="2"/>
      <c r="N2750" s="2"/>
      <c r="O2750" s="2"/>
      <c r="P2750" s="2"/>
    </row>
    <row r="2751" spans="1:16" ht="30">
      <c r="A2751" s="14">
        <v>2460</v>
      </c>
      <c r="B2751" s="2" t="s">
        <v>4886</v>
      </c>
      <c r="C2751" s="1" t="s">
        <v>4887</v>
      </c>
      <c r="D2751" s="3" t="s">
        <v>561</v>
      </c>
      <c r="E2751" s="4">
        <v>41617</v>
      </c>
      <c r="F2751" s="3" t="s">
        <v>15</v>
      </c>
      <c r="G2751" s="4">
        <v>41617</v>
      </c>
      <c r="H2751" s="3" t="s">
        <v>29</v>
      </c>
      <c r="I2751" s="2" t="s">
        <v>13</v>
      </c>
      <c r="J2751" s="2" t="s">
        <v>12</v>
      </c>
      <c r="K2751" s="2" t="s">
        <v>268</v>
      </c>
      <c r="L2751" s="19">
        <v>41625.502557870372</v>
      </c>
      <c r="M2751" s="2"/>
      <c r="N2751" s="2"/>
      <c r="O2751" s="2"/>
      <c r="P2751" s="2"/>
    </row>
    <row r="2752" spans="1:16">
      <c r="A2752" s="14">
        <v>2459</v>
      </c>
      <c r="B2752" s="2" t="s">
        <v>4397</v>
      </c>
      <c r="C2752" s="1" t="s">
        <v>4888</v>
      </c>
      <c r="D2752" s="3" t="s">
        <v>1408</v>
      </c>
      <c r="E2752" s="4">
        <v>41617</v>
      </c>
      <c r="F2752" s="3" t="s">
        <v>15</v>
      </c>
      <c r="G2752" s="4">
        <v>41617</v>
      </c>
      <c r="H2752" s="3" t="s">
        <v>40</v>
      </c>
      <c r="I2752" s="2" t="s">
        <v>13</v>
      </c>
      <c r="J2752" s="2" t="s">
        <v>12</v>
      </c>
      <c r="K2752" s="2" t="s">
        <v>268</v>
      </c>
      <c r="L2752" s="19">
        <v>41618.47724537037</v>
      </c>
      <c r="M2752" s="2"/>
      <c r="N2752" s="2"/>
      <c r="O2752" s="2"/>
      <c r="P2752" s="2"/>
    </row>
    <row r="2753" spans="1:16" ht="60">
      <c r="A2753" s="14">
        <v>2458</v>
      </c>
      <c r="B2753" s="2" t="s">
        <v>4720</v>
      </c>
      <c r="C2753" s="1" t="s">
        <v>4721</v>
      </c>
      <c r="D2753" s="3" t="s">
        <v>3641</v>
      </c>
      <c r="E2753" s="4">
        <v>41617</v>
      </c>
      <c r="F2753" s="3" t="s">
        <v>15</v>
      </c>
      <c r="G2753" s="4">
        <v>41617</v>
      </c>
      <c r="H2753" s="3" t="s">
        <v>19</v>
      </c>
      <c r="I2753" s="2" t="s">
        <v>13</v>
      </c>
      <c r="J2753" s="2" t="s">
        <v>12</v>
      </c>
      <c r="K2753" s="2" t="s">
        <v>268</v>
      </c>
      <c r="L2753" s="19">
        <v>41625.495034722226</v>
      </c>
      <c r="M2753" s="2"/>
      <c r="N2753" s="2"/>
      <c r="O2753" s="2"/>
      <c r="P2753" s="2"/>
    </row>
    <row r="2754" spans="1:16" ht="60">
      <c r="A2754" s="14">
        <v>2457</v>
      </c>
      <c r="B2754" s="2" t="s">
        <v>1699</v>
      </c>
      <c r="C2754" s="1" t="s">
        <v>4889</v>
      </c>
      <c r="D2754" s="3" t="s">
        <v>1229</v>
      </c>
      <c r="E2754" s="4">
        <v>41617</v>
      </c>
      <c r="F2754" s="3" t="s">
        <v>15</v>
      </c>
      <c r="G2754" s="4">
        <v>41617</v>
      </c>
      <c r="H2754" s="3" t="s">
        <v>19</v>
      </c>
      <c r="I2754" s="2" t="s">
        <v>13</v>
      </c>
      <c r="J2754" s="2" t="s">
        <v>12</v>
      </c>
      <c r="K2754" s="2" t="s">
        <v>268</v>
      </c>
      <c r="L2754" s="19">
        <v>41618.474398148152</v>
      </c>
      <c r="M2754" s="2"/>
      <c r="N2754" s="2"/>
      <c r="O2754" s="2"/>
      <c r="P2754" s="2"/>
    </row>
    <row r="2755" spans="1:16">
      <c r="A2755" s="14">
        <v>2456</v>
      </c>
      <c r="B2755" s="2" t="s">
        <v>4778</v>
      </c>
      <c r="C2755" s="1" t="s">
        <v>4779</v>
      </c>
      <c r="D2755" s="3" t="s">
        <v>4780</v>
      </c>
      <c r="E2755" s="4">
        <v>41618</v>
      </c>
      <c r="F2755" s="3" t="s">
        <v>15</v>
      </c>
      <c r="G2755" s="4">
        <v>41618</v>
      </c>
      <c r="H2755" s="3" t="s">
        <v>40</v>
      </c>
      <c r="I2755" s="2" t="s">
        <v>13</v>
      </c>
      <c r="J2755" s="2" t="s">
        <v>12</v>
      </c>
      <c r="K2755" s="2" t="s">
        <v>268</v>
      </c>
      <c r="L2755" s="19">
        <v>41618.458194444444</v>
      </c>
      <c r="M2755" s="2"/>
      <c r="N2755" s="2"/>
      <c r="O2755" s="2"/>
      <c r="P2755" s="2"/>
    </row>
    <row r="2756" spans="1:16">
      <c r="A2756" s="14">
        <v>2455</v>
      </c>
      <c r="B2756" s="2" t="s">
        <v>4781</v>
      </c>
      <c r="C2756" s="1" t="s">
        <v>4782</v>
      </c>
      <c r="D2756" s="3" t="s">
        <v>4783</v>
      </c>
      <c r="E2756" s="4">
        <v>41618</v>
      </c>
      <c r="F2756" s="3" t="s">
        <v>15</v>
      </c>
      <c r="G2756" s="4">
        <v>41618</v>
      </c>
      <c r="H2756" s="3" t="s">
        <v>40</v>
      </c>
      <c r="I2756" s="2" t="s">
        <v>13</v>
      </c>
      <c r="J2756" s="2" t="s">
        <v>12</v>
      </c>
      <c r="K2756" s="2" t="s">
        <v>268</v>
      </c>
      <c r="L2756" s="19">
        <v>41618.457766203705</v>
      </c>
      <c r="M2756" s="2"/>
      <c r="N2756" s="2"/>
      <c r="O2756" s="2"/>
      <c r="P2756" s="2"/>
    </row>
    <row r="2757" spans="1:16" ht="60">
      <c r="A2757" s="14">
        <v>2454</v>
      </c>
      <c r="B2757" s="2" t="s">
        <v>4784</v>
      </c>
      <c r="C2757" s="1" t="s">
        <v>4785</v>
      </c>
      <c r="D2757" s="3" t="s">
        <v>3735</v>
      </c>
      <c r="E2757" s="4">
        <v>41618</v>
      </c>
      <c r="F2757" s="3" t="s">
        <v>15</v>
      </c>
      <c r="G2757" s="4">
        <v>41618</v>
      </c>
      <c r="H2757" s="3" t="s">
        <v>52</v>
      </c>
      <c r="I2757" s="2" t="s">
        <v>13</v>
      </c>
      <c r="J2757" s="2" t="s">
        <v>12</v>
      </c>
      <c r="K2757" s="2" t="s">
        <v>268</v>
      </c>
      <c r="L2757" s="19">
        <v>41618.454340277778</v>
      </c>
      <c r="M2757" s="2"/>
      <c r="N2757" s="2"/>
      <c r="O2757" s="2"/>
      <c r="P2757" s="2"/>
    </row>
    <row r="2758" spans="1:16" ht="75">
      <c r="A2758" s="14">
        <v>2453</v>
      </c>
      <c r="B2758" s="2" t="s">
        <v>4658</v>
      </c>
      <c r="C2758" s="1" t="s">
        <v>4786</v>
      </c>
      <c r="D2758" s="3" t="s">
        <v>731</v>
      </c>
      <c r="E2758" s="4">
        <v>41618</v>
      </c>
      <c r="F2758" s="3" t="s">
        <v>15</v>
      </c>
      <c r="G2758" s="4">
        <v>41618</v>
      </c>
      <c r="H2758" s="3" t="s">
        <v>56</v>
      </c>
      <c r="I2758" s="2" t="s">
        <v>13</v>
      </c>
      <c r="J2758" s="2" t="s">
        <v>12</v>
      </c>
      <c r="K2758" s="2" t="s">
        <v>268</v>
      </c>
      <c r="L2758" s="19">
        <v>41625.495127314818</v>
      </c>
      <c r="M2758" s="2"/>
      <c r="N2758" s="2"/>
      <c r="O2758" s="2"/>
      <c r="P2758" s="2"/>
    </row>
    <row r="2759" spans="1:16" ht="120">
      <c r="A2759" s="14">
        <v>2452</v>
      </c>
      <c r="B2759" s="2" t="s">
        <v>4787</v>
      </c>
      <c r="C2759" s="1" t="s">
        <v>4788</v>
      </c>
      <c r="D2759" s="3" t="s">
        <v>268</v>
      </c>
      <c r="E2759" s="4">
        <v>41618</v>
      </c>
      <c r="F2759" s="3" t="s">
        <v>15</v>
      </c>
      <c r="G2759" s="4">
        <v>41618</v>
      </c>
      <c r="H2759" s="3" t="s">
        <v>40</v>
      </c>
      <c r="I2759" s="2" t="s">
        <v>13</v>
      </c>
      <c r="J2759" s="2" t="s">
        <v>12</v>
      </c>
      <c r="K2759" s="2" t="s">
        <v>268</v>
      </c>
      <c r="L2759" s="19">
        <v>41618.448831018519</v>
      </c>
      <c r="M2759" s="2"/>
      <c r="N2759" s="2"/>
      <c r="O2759" s="2"/>
      <c r="P2759" s="2"/>
    </row>
    <row r="2760" spans="1:16" ht="60">
      <c r="A2760" s="14">
        <v>2451</v>
      </c>
      <c r="B2760" s="2" t="s">
        <v>2297</v>
      </c>
      <c r="C2760" s="1" t="s">
        <v>4789</v>
      </c>
      <c r="D2760" s="3" t="s">
        <v>274</v>
      </c>
      <c r="E2760" s="4">
        <v>41618</v>
      </c>
      <c r="F2760" s="3" t="s">
        <v>15</v>
      </c>
      <c r="G2760" s="4">
        <v>41618</v>
      </c>
      <c r="H2760" s="3" t="s">
        <v>16</v>
      </c>
      <c r="I2760" s="2" t="s">
        <v>13</v>
      </c>
      <c r="J2760" s="2" t="s">
        <v>12</v>
      </c>
      <c r="K2760" s="2" t="s">
        <v>268</v>
      </c>
      <c r="L2760" s="19">
        <v>41618.447326388887</v>
      </c>
      <c r="M2760" s="2"/>
      <c r="N2760" s="2"/>
      <c r="O2760" s="2"/>
      <c r="P2760" s="2"/>
    </row>
    <row r="2761" spans="1:16">
      <c r="A2761" s="14">
        <v>2450</v>
      </c>
      <c r="B2761" s="2" t="s">
        <v>717</v>
      </c>
      <c r="C2761" s="1" t="s">
        <v>4790</v>
      </c>
      <c r="D2761" s="3" t="s">
        <v>446</v>
      </c>
      <c r="E2761" s="4">
        <v>41618</v>
      </c>
      <c r="F2761" s="3" t="s">
        <v>15</v>
      </c>
      <c r="G2761" s="4">
        <v>41618</v>
      </c>
      <c r="H2761" s="3" t="s">
        <v>16</v>
      </c>
      <c r="I2761" s="2" t="s">
        <v>13</v>
      </c>
      <c r="J2761" s="2" t="s">
        <v>12</v>
      </c>
      <c r="K2761" s="2" t="s">
        <v>268</v>
      </c>
      <c r="L2761" s="19">
        <v>41618.445300925923</v>
      </c>
      <c r="M2761" s="2"/>
      <c r="N2761" s="2"/>
      <c r="O2761" s="2"/>
      <c r="P2761" s="2"/>
    </row>
    <row r="2762" spans="1:16" ht="60">
      <c r="A2762" s="14">
        <v>2449</v>
      </c>
      <c r="B2762" s="2" t="s">
        <v>4692</v>
      </c>
      <c r="C2762" s="1" t="s">
        <v>4693</v>
      </c>
      <c r="D2762" s="3" t="s">
        <v>268</v>
      </c>
      <c r="E2762" s="4">
        <v>41617</v>
      </c>
      <c r="F2762" s="3" t="s">
        <v>15</v>
      </c>
      <c r="G2762" s="4">
        <v>41618</v>
      </c>
      <c r="H2762" s="3" t="s">
        <v>52</v>
      </c>
      <c r="I2762" s="2" t="s">
        <v>13</v>
      </c>
      <c r="J2762" s="2" t="s">
        <v>12</v>
      </c>
      <c r="K2762" s="2" t="s">
        <v>268</v>
      </c>
      <c r="L2762" s="19">
        <v>41618.434814814813</v>
      </c>
      <c r="M2762" s="2"/>
      <c r="N2762" s="2"/>
      <c r="O2762" s="2"/>
      <c r="P2762" s="2"/>
    </row>
    <row r="2763" spans="1:16" ht="60">
      <c r="A2763" s="14">
        <v>2448</v>
      </c>
      <c r="B2763" s="2" t="s">
        <v>4694</v>
      </c>
      <c r="C2763" s="1" t="s">
        <v>4695</v>
      </c>
      <c r="D2763" s="3" t="s">
        <v>84</v>
      </c>
      <c r="E2763" s="4">
        <v>41613</v>
      </c>
      <c r="F2763" s="3" t="s">
        <v>15</v>
      </c>
      <c r="G2763" s="4">
        <v>41618</v>
      </c>
      <c r="H2763" s="3" t="s">
        <v>45</v>
      </c>
      <c r="I2763" s="2" t="s">
        <v>13</v>
      </c>
      <c r="J2763" s="2" t="s">
        <v>12</v>
      </c>
      <c r="K2763" s="2" t="s">
        <v>268</v>
      </c>
      <c r="L2763" s="19">
        <v>41618.431875000002</v>
      </c>
      <c r="M2763" s="2"/>
      <c r="N2763" s="2"/>
      <c r="O2763" s="2"/>
      <c r="P2763" s="2"/>
    </row>
    <row r="2764" spans="1:16" ht="105">
      <c r="A2764" s="14">
        <v>2447</v>
      </c>
      <c r="B2764" s="2" t="s">
        <v>4465</v>
      </c>
      <c r="C2764" s="1" t="s">
        <v>4696</v>
      </c>
      <c r="D2764" s="3" t="s">
        <v>377</v>
      </c>
      <c r="E2764" s="4">
        <v>41617</v>
      </c>
      <c r="F2764" s="3" t="s">
        <v>15</v>
      </c>
      <c r="G2764" s="4">
        <v>41618</v>
      </c>
      <c r="H2764" s="3" t="s">
        <v>16</v>
      </c>
      <c r="I2764" s="2" t="s">
        <v>13</v>
      </c>
      <c r="J2764" s="2" t="s">
        <v>12</v>
      </c>
      <c r="K2764" s="2" t="s">
        <v>268</v>
      </c>
      <c r="L2764" s="19">
        <v>41618.413888888892</v>
      </c>
      <c r="M2764" s="2"/>
      <c r="N2764" s="2"/>
      <c r="O2764" s="2"/>
      <c r="P2764" s="2"/>
    </row>
    <row r="2765" spans="1:16" ht="30">
      <c r="A2765" s="14">
        <v>2446</v>
      </c>
      <c r="B2765" s="2" t="s">
        <v>4198</v>
      </c>
      <c r="C2765" s="1" t="s">
        <v>4697</v>
      </c>
      <c r="D2765" s="3" t="s">
        <v>411</v>
      </c>
      <c r="E2765" s="4">
        <v>41618</v>
      </c>
      <c r="F2765" s="3" t="s">
        <v>15</v>
      </c>
      <c r="G2765" s="4">
        <v>41618</v>
      </c>
      <c r="H2765" s="3" t="s">
        <v>16</v>
      </c>
      <c r="I2765" s="2" t="s">
        <v>13</v>
      </c>
      <c r="J2765" s="2" t="s">
        <v>12</v>
      </c>
      <c r="K2765" s="2" t="s">
        <v>268</v>
      </c>
      <c r="L2765" s="19">
        <v>41618.410231481481</v>
      </c>
      <c r="M2765" s="2"/>
      <c r="N2765" s="2"/>
      <c r="O2765" s="2"/>
      <c r="P2765" s="2"/>
    </row>
    <row r="2766" spans="1:16" ht="45">
      <c r="A2766" s="14">
        <v>2445</v>
      </c>
      <c r="B2766" s="2" t="s">
        <v>3811</v>
      </c>
      <c r="C2766" s="1" t="s">
        <v>4698</v>
      </c>
      <c r="D2766" s="3" t="s">
        <v>3129</v>
      </c>
      <c r="E2766" s="4">
        <v>41618</v>
      </c>
      <c r="F2766" s="3" t="s">
        <v>15</v>
      </c>
      <c r="G2766" s="4">
        <v>41618</v>
      </c>
      <c r="H2766" s="3" t="s">
        <v>16</v>
      </c>
      <c r="I2766" s="2" t="s">
        <v>13</v>
      </c>
      <c r="J2766" s="2" t="s">
        <v>12</v>
      </c>
      <c r="K2766" s="2" t="s">
        <v>268</v>
      </c>
      <c r="L2766" s="19">
        <v>41618.409224537034</v>
      </c>
      <c r="M2766" s="2"/>
      <c r="N2766" s="2"/>
      <c r="O2766" s="2"/>
      <c r="P2766" s="2"/>
    </row>
    <row r="2767" spans="1:16" ht="45">
      <c r="A2767" s="14">
        <v>2444</v>
      </c>
      <c r="B2767" s="2" t="s">
        <v>4699</v>
      </c>
      <c r="C2767" s="1" t="s">
        <v>4700</v>
      </c>
      <c r="D2767" s="3" t="s">
        <v>620</v>
      </c>
      <c r="E2767" s="4">
        <v>41618</v>
      </c>
      <c r="F2767" s="3" t="s">
        <v>15</v>
      </c>
      <c r="G2767" s="4">
        <v>41618</v>
      </c>
      <c r="H2767" s="3" t="s">
        <v>213</v>
      </c>
      <c r="I2767" s="2" t="s">
        <v>13</v>
      </c>
      <c r="J2767" s="2" t="s">
        <v>12</v>
      </c>
      <c r="K2767" s="2" t="s">
        <v>268</v>
      </c>
      <c r="L2767" s="19">
        <v>41618.406956018516</v>
      </c>
      <c r="M2767" s="2"/>
      <c r="N2767" s="2"/>
      <c r="O2767" s="2"/>
      <c r="P2767" s="2"/>
    </row>
    <row r="2768" spans="1:16" ht="30">
      <c r="A2768" s="14">
        <v>2443</v>
      </c>
      <c r="B2768" s="2" t="s">
        <v>4701</v>
      </c>
      <c r="C2768" s="1" t="s">
        <v>4702</v>
      </c>
      <c r="D2768" s="3" t="s">
        <v>2007</v>
      </c>
      <c r="E2768" s="4">
        <v>41618</v>
      </c>
      <c r="F2768" s="3" t="s">
        <v>15</v>
      </c>
      <c r="G2768" s="4">
        <v>41618</v>
      </c>
      <c r="H2768" s="3" t="s">
        <v>42</v>
      </c>
      <c r="I2768" s="2" t="s">
        <v>13</v>
      </c>
      <c r="J2768" s="2" t="s">
        <v>12</v>
      </c>
      <c r="K2768" s="2" t="s">
        <v>268</v>
      </c>
      <c r="L2768" s="19">
        <v>41618.404513888891</v>
      </c>
      <c r="M2768" s="2"/>
      <c r="N2768" s="2"/>
      <c r="O2768" s="2"/>
      <c r="P2768" s="2"/>
    </row>
    <row r="2769" spans="1:16" ht="45">
      <c r="A2769" s="14">
        <v>2442</v>
      </c>
      <c r="B2769" s="2" t="s">
        <v>4703</v>
      </c>
      <c r="C2769" s="1" t="s">
        <v>4704</v>
      </c>
      <c r="D2769" s="3" t="s">
        <v>2105</v>
      </c>
      <c r="E2769" s="4">
        <v>41618</v>
      </c>
      <c r="F2769" s="3" t="s">
        <v>15</v>
      </c>
      <c r="G2769" s="4">
        <v>41618</v>
      </c>
      <c r="H2769" s="3" t="s">
        <v>16</v>
      </c>
      <c r="I2769" s="2" t="s">
        <v>13</v>
      </c>
      <c r="J2769" s="2" t="s">
        <v>12</v>
      </c>
      <c r="K2769" s="2" t="s">
        <v>268</v>
      </c>
      <c r="L2769" s="19">
        <v>41618.399398148147</v>
      </c>
      <c r="M2769" s="2"/>
      <c r="N2769" s="2"/>
      <c r="O2769" s="2"/>
      <c r="P2769" s="2"/>
    </row>
    <row r="2770" spans="1:16" ht="30">
      <c r="A2770" s="14">
        <v>2441</v>
      </c>
      <c r="B2770" s="2" t="s">
        <v>356</v>
      </c>
      <c r="C2770" s="1" t="s">
        <v>4705</v>
      </c>
      <c r="D2770" s="3" t="s">
        <v>1471</v>
      </c>
      <c r="E2770" s="4">
        <v>41618</v>
      </c>
      <c r="F2770" s="3" t="s">
        <v>15</v>
      </c>
      <c r="G2770" s="4">
        <v>41618</v>
      </c>
      <c r="H2770" s="3" t="s">
        <v>16</v>
      </c>
      <c r="I2770" s="2" t="s">
        <v>13</v>
      </c>
      <c r="J2770" s="2" t="s">
        <v>12</v>
      </c>
      <c r="K2770" s="2" t="s">
        <v>268</v>
      </c>
      <c r="L2770" s="19">
        <v>41618.393657407411</v>
      </c>
      <c r="M2770" s="2"/>
      <c r="N2770" s="2"/>
      <c r="O2770" s="2"/>
      <c r="P2770" s="2"/>
    </row>
    <row r="2771" spans="1:16" ht="30">
      <c r="A2771" s="14">
        <v>2440</v>
      </c>
      <c r="B2771" s="2" t="s">
        <v>717</v>
      </c>
      <c r="C2771" s="1" t="s">
        <v>4706</v>
      </c>
      <c r="D2771" s="3" t="s">
        <v>1938</v>
      </c>
      <c r="E2771" s="4">
        <v>41618</v>
      </c>
      <c r="F2771" s="3" t="s">
        <v>15</v>
      </c>
      <c r="G2771" s="4">
        <v>41618</v>
      </c>
      <c r="H2771" s="3" t="s">
        <v>16</v>
      </c>
      <c r="I2771" s="2" t="s">
        <v>13</v>
      </c>
      <c r="J2771" s="2" t="s">
        <v>12</v>
      </c>
      <c r="K2771" s="2" t="s">
        <v>268</v>
      </c>
      <c r="L2771" s="19">
        <v>41618.390393518515</v>
      </c>
      <c r="M2771" s="2"/>
      <c r="N2771" s="2"/>
      <c r="O2771" s="2"/>
      <c r="P2771" s="2"/>
    </row>
    <row r="2772" spans="1:16" ht="45">
      <c r="A2772" s="14">
        <v>2439</v>
      </c>
      <c r="B2772" s="2" t="s">
        <v>4707</v>
      </c>
      <c r="C2772" s="1" t="s">
        <v>4708</v>
      </c>
      <c r="D2772" s="3" t="s">
        <v>4709</v>
      </c>
      <c r="E2772" s="4">
        <v>41617</v>
      </c>
      <c r="F2772" s="3" t="s">
        <v>15</v>
      </c>
      <c r="G2772" s="4">
        <v>41617</v>
      </c>
      <c r="H2772" s="3" t="s">
        <v>40</v>
      </c>
      <c r="I2772" s="2" t="s">
        <v>13</v>
      </c>
      <c r="J2772" s="2" t="s">
        <v>12</v>
      </c>
      <c r="K2772" s="2" t="s">
        <v>277</v>
      </c>
      <c r="L2772" s="19">
        <v>41617.602696759262</v>
      </c>
      <c r="M2772" s="2"/>
      <c r="N2772" s="2"/>
      <c r="O2772" s="2"/>
      <c r="P2772" s="2"/>
    </row>
    <row r="2773" spans="1:16" ht="90">
      <c r="A2773" s="14">
        <v>2438</v>
      </c>
      <c r="B2773" s="2" t="s">
        <v>4710</v>
      </c>
      <c r="C2773" s="1" t="s">
        <v>4711</v>
      </c>
      <c r="D2773" s="3" t="s">
        <v>2018</v>
      </c>
      <c r="E2773" s="4">
        <v>41614</v>
      </c>
      <c r="F2773" s="3" t="s">
        <v>15</v>
      </c>
      <c r="G2773" s="4">
        <v>41614</v>
      </c>
      <c r="H2773" s="3" t="s">
        <v>55</v>
      </c>
      <c r="I2773" s="2" t="s">
        <v>13</v>
      </c>
      <c r="J2773" s="2" t="s">
        <v>12</v>
      </c>
      <c r="K2773" s="2" t="s">
        <v>268</v>
      </c>
      <c r="L2773" s="19">
        <v>41614.555081018516</v>
      </c>
      <c r="M2773" s="2"/>
      <c r="N2773" s="2"/>
      <c r="O2773" s="2"/>
      <c r="P2773" s="2"/>
    </row>
    <row r="2774" spans="1:16" ht="75">
      <c r="A2774" s="14">
        <v>2437</v>
      </c>
      <c r="B2774" s="2" t="s">
        <v>4712</v>
      </c>
      <c r="C2774" s="1" t="s">
        <v>4713</v>
      </c>
      <c r="D2774" s="3" t="s">
        <v>810</v>
      </c>
      <c r="E2774" s="4">
        <v>41612</v>
      </c>
      <c r="F2774" s="3" t="s">
        <v>15</v>
      </c>
      <c r="G2774" s="4">
        <v>41612</v>
      </c>
      <c r="H2774" s="3" t="s">
        <v>45</v>
      </c>
      <c r="I2774" s="2" t="s">
        <v>13</v>
      </c>
      <c r="J2774" s="2" t="s">
        <v>12</v>
      </c>
      <c r="K2774" s="2" t="s">
        <v>268</v>
      </c>
      <c r="L2774" s="19">
        <v>41614.543530092589</v>
      </c>
      <c r="M2774" s="2"/>
      <c r="N2774" s="2"/>
      <c r="O2774" s="2"/>
      <c r="P2774" s="2"/>
    </row>
    <row r="2775" spans="1:16" ht="60">
      <c r="A2775" s="14">
        <v>2436</v>
      </c>
      <c r="B2775" s="2" t="s">
        <v>4714</v>
      </c>
      <c r="C2775" s="1" t="s">
        <v>4715</v>
      </c>
      <c r="D2775" s="3" t="s">
        <v>215</v>
      </c>
      <c r="E2775" s="4">
        <v>41613</v>
      </c>
      <c r="F2775" s="3" t="s">
        <v>15</v>
      </c>
      <c r="G2775" s="4">
        <v>41613</v>
      </c>
      <c r="H2775" s="3" t="s">
        <v>40</v>
      </c>
      <c r="I2775" s="2" t="s">
        <v>13</v>
      </c>
      <c r="J2775" s="2" t="s">
        <v>12</v>
      </c>
      <c r="K2775" s="2" t="s">
        <v>268</v>
      </c>
      <c r="L2775" s="19">
        <v>41614.539895833332</v>
      </c>
      <c r="M2775" s="2"/>
      <c r="N2775" s="2"/>
      <c r="O2775" s="2"/>
      <c r="P2775" s="2"/>
    </row>
    <row r="2776" spans="1:16" ht="60">
      <c r="A2776" s="14">
        <v>2435</v>
      </c>
      <c r="B2776" s="2" t="s">
        <v>4716</v>
      </c>
      <c r="C2776" s="1" t="s">
        <v>4717</v>
      </c>
      <c r="D2776" s="3" t="s">
        <v>215</v>
      </c>
      <c r="E2776" s="4">
        <v>41613</v>
      </c>
      <c r="F2776" s="3" t="s">
        <v>15</v>
      </c>
      <c r="G2776" s="4">
        <v>41613</v>
      </c>
      <c r="H2776" s="3" t="s">
        <v>29</v>
      </c>
      <c r="I2776" s="2" t="s">
        <v>13</v>
      </c>
      <c r="J2776" s="2" t="s">
        <v>12</v>
      </c>
      <c r="K2776" s="2" t="s">
        <v>268</v>
      </c>
      <c r="L2776" s="19">
        <v>41618.438472222224</v>
      </c>
      <c r="M2776" s="2"/>
      <c r="N2776" s="2"/>
      <c r="O2776" s="2"/>
      <c r="P2776" s="2"/>
    </row>
    <row r="2777" spans="1:16" ht="60">
      <c r="A2777" s="14">
        <v>2434</v>
      </c>
      <c r="B2777" s="2" t="s">
        <v>4718</v>
      </c>
      <c r="C2777" s="1" t="s">
        <v>4719</v>
      </c>
      <c r="D2777" s="3" t="s">
        <v>98</v>
      </c>
      <c r="E2777" s="4">
        <v>41613</v>
      </c>
      <c r="F2777" s="3" t="s">
        <v>15</v>
      </c>
      <c r="G2777" s="4">
        <v>41614</v>
      </c>
      <c r="H2777" s="3" t="s">
        <v>16</v>
      </c>
      <c r="I2777" s="2" t="s">
        <v>13</v>
      </c>
      <c r="J2777" s="2" t="s">
        <v>12</v>
      </c>
      <c r="K2777" s="2" t="s">
        <v>268</v>
      </c>
      <c r="L2777" s="19">
        <v>41614.531956018516</v>
      </c>
      <c r="M2777" s="2"/>
      <c r="N2777" s="2"/>
      <c r="O2777" s="2"/>
      <c r="P2777" s="2"/>
    </row>
    <row r="2778" spans="1:16" ht="60">
      <c r="A2778" s="14">
        <v>2433</v>
      </c>
      <c r="B2778" s="2" t="s">
        <v>4720</v>
      </c>
      <c r="C2778" s="1" t="s">
        <v>4721</v>
      </c>
      <c r="D2778" s="3" t="s">
        <v>3641</v>
      </c>
      <c r="E2778" s="4">
        <v>41613</v>
      </c>
      <c r="F2778" s="3" t="s">
        <v>15</v>
      </c>
      <c r="G2778" s="4">
        <v>41613</v>
      </c>
      <c r="H2778" s="3" t="s">
        <v>19</v>
      </c>
      <c r="I2778" s="2" t="s">
        <v>13</v>
      </c>
      <c r="J2778" s="2" t="s">
        <v>12</v>
      </c>
      <c r="K2778" s="2" t="s">
        <v>268</v>
      </c>
      <c r="L2778" s="19">
        <v>41614.527557870373</v>
      </c>
      <c r="M2778" s="2"/>
      <c r="N2778" s="2"/>
      <c r="O2778" s="2"/>
      <c r="P2778" s="2"/>
    </row>
    <row r="2779" spans="1:16" ht="105">
      <c r="A2779" s="14">
        <v>2432</v>
      </c>
      <c r="B2779" s="2" t="s">
        <v>4722</v>
      </c>
      <c r="C2779" s="1" t="s">
        <v>4723</v>
      </c>
      <c r="D2779" s="3" t="s">
        <v>344</v>
      </c>
      <c r="E2779" s="4">
        <v>41613</v>
      </c>
      <c r="F2779" s="3" t="s">
        <v>15</v>
      </c>
      <c r="G2779" s="4">
        <v>41613</v>
      </c>
      <c r="H2779" s="3" t="s">
        <v>213</v>
      </c>
      <c r="I2779" s="2" t="s">
        <v>13</v>
      </c>
      <c r="J2779" s="2" t="s">
        <v>12</v>
      </c>
      <c r="K2779" s="2" t="s">
        <v>268</v>
      </c>
      <c r="L2779" s="19">
        <v>41614.521168981482</v>
      </c>
      <c r="M2779" s="2"/>
      <c r="N2779" s="2"/>
      <c r="O2779" s="2"/>
      <c r="P2779" s="2"/>
    </row>
    <row r="2780" spans="1:16" ht="45">
      <c r="A2780" s="14">
        <v>2431</v>
      </c>
      <c r="B2780" s="2" t="s">
        <v>4724</v>
      </c>
      <c r="C2780" s="1" t="s">
        <v>4725</v>
      </c>
      <c r="D2780" s="3" t="s">
        <v>765</v>
      </c>
      <c r="E2780" s="4">
        <v>41613</v>
      </c>
      <c r="F2780" s="3" t="s">
        <v>15</v>
      </c>
      <c r="G2780" s="4">
        <v>41614</v>
      </c>
      <c r="H2780" s="3" t="s">
        <v>16</v>
      </c>
      <c r="I2780" s="2" t="s">
        <v>13</v>
      </c>
      <c r="J2780" s="2" t="s">
        <v>12</v>
      </c>
      <c r="K2780" s="2" t="s">
        <v>268</v>
      </c>
      <c r="L2780" s="19">
        <v>41614.514803240738</v>
      </c>
      <c r="M2780" s="2"/>
      <c r="N2780" s="2"/>
      <c r="O2780" s="2"/>
      <c r="P2780" s="2"/>
    </row>
    <row r="2781" spans="1:16" ht="30">
      <c r="A2781" s="14">
        <v>2430</v>
      </c>
      <c r="B2781" s="2" t="s">
        <v>4726</v>
      </c>
      <c r="C2781" s="1" t="s">
        <v>4727</v>
      </c>
      <c r="D2781" s="3" t="s">
        <v>1393</v>
      </c>
      <c r="E2781" s="4">
        <v>41612</v>
      </c>
      <c r="F2781" s="3" t="s">
        <v>15</v>
      </c>
      <c r="G2781" s="4">
        <v>41613</v>
      </c>
      <c r="H2781" s="3" t="s">
        <v>54</v>
      </c>
      <c r="I2781" s="2" t="s">
        <v>13</v>
      </c>
      <c r="J2781" s="2" t="s">
        <v>12</v>
      </c>
      <c r="K2781" s="2" t="s">
        <v>268</v>
      </c>
      <c r="L2781" s="19">
        <v>41614.497384259259</v>
      </c>
      <c r="M2781" s="2"/>
      <c r="N2781" s="2"/>
      <c r="O2781" s="2"/>
      <c r="P2781" s="2"/>
    </row>
    <row r="2782" spans="1:16" ht="90">
      <c r="A2782" s="14">
        <v>2429</v>
      </c>
      <c r="B2782" s="2" t="s">
        <v>272</v>
      </c>
      <c r="C2782" s="1" t="s">
        <v>4728</v>
      </c>
      <c r="D2782" s="3" t="s">
        <v>274</v>
      </c>
      <c r="E2782" s="4">
        <v>41613</v>
      </c>
      <c r="F2782" s="3" t="s">
        <v>15</v>
      </c>
      <c r="G2782" s="4">
        <v>41614</v>
      </c>
      <c r="H2782" s="3" t="s">
        <v>16</v>
      </c>
      <c r="I2782" s="2" t="s">
        <v>13</v>
      </c>
      <c r="J2782" s="2" t="s">
        <v>12</v>
      </c>
      <c r="K2782" s="2" t="s">
        <v>268</v>
      </c>
      <c r="L2782" s="19">
        <v>41614.494085648148</v>
      </c>
      <c r="M2782" s="2"/>
      <c r="N2782" s="2"/>
      <c r="O2782" s="2"/>
      <c r="P2782" s="2"/>
    </row>
    <row r="2783" spans="1:16" ht="45">
      <c r="A2783" s="14">
        <v>2428</v>
      </c>
      <c r="B2783" s="2" t="s">
        <v>3811</v>
      </c>
      <c r="C2783" s="1" t="s">
        <v>4729</v>
      </c>
      <c r="D2783" s="3" t="s">
        <v>3129</v>
      </c>
      <c r="E2783" s="4">
        <v>41614</v>
      </c>
      <c r="F2783" s="3" t="s">
        <v>15</v>
      </c>
      <c r="G2783" s="4">
        <v>41614</v>
      </c>
      <c r="H2783" s="3" t="s">
        <v>16</v>
      </c>
      <c r="I2783" s="2" t="s">
        <v>13</v>
      </c>
      <c r="J2783" s="2" t="s">
        <v>12</v>
      </c>
      <c r="K2783" s="2" t="s">
        <v>268</v>
      </c>
      <c r="L2783" s="19">
        <v>41614.492337962962</v>
      </c>
      <c r="M2783" s="2"/>
      <c r="N2783" s="2"/>
      <c r="O2783" s="2"/>
      <c r="P2783" s="2"/>
    </row>
    <row r="2784" spans="1:16" ht="30">
      <c r="A2784" s="14">
        <v>2427</v>
      </c>
      <c r="B2784" s="2" t="s">
        <v>4730</v>
      </c>
      <c r="C2784" s="1" t="s">
        <v>4731</v>
      </c>
      <c r="D2784" s="3" t="s">
        <v>4732</v>
      </c>
      <c r="E2784" s="4">
        <v>41614</v>
      </c>
      <c r="F2784" s="3" t="s">
        <v>15</v>
      </c>
      <c r="G2784" s="4">
        <v>41614</v>
      </c>
      <c r="H2784" s="3" t="s">
        <v>40</v>
      </c>
      <c r="I2784" s="2" t="s">
        <v>13</v>
      </c>
      <c r="J2784" s="2" t="s">
        <v>12</v>
      </c>
      <c r="K2784" s="2" t="s">
        <v>268</v>
      </c>
      <c r="L2784" s="19">
        <v>41614.489803240744</v>
      </c>
      <c r="M2784" s="2"/>
      <c r="N2784" s="2"/>
      <c r="O2784" s="2"/>
      <c r="P2784" s="2"/>
    </row>
    <row r="2785" spans="1:16" ht="45">
      <c r="A2785" s="14">
        <v>2426</v>
      </c>
      <c r="B2785" s="2" t="s">
        <v>4733</v>
      </c>
      <c r="C2785" s="1" t="s">
        <v>4734</v>
      </c>
      <c r="D2785" s="3" t="s">
        <v>4735</v>
      </c>
      <c r="E2785" s="4">
        <v>41613</v>
      </c>
      <c r="F2785" s="3" t="s">
        <v>15</v>
      </c>
      <c r="G2785" s="4">
        <v>41613</v>
      </c>
      <c r="H2785" s="3" t="s">
        <v>19</v>
      </c>
      <c r="I2785" s="2" t="s">
        <v>13</v>
      </c>
      <c r="J2785" s="2" t="s">
        <v>12</v>
      </c>
      <c r="K2785" s="2" t="s">
        <v>268</v>
      </c>
      <c r="L2785" s="19">
        <v>41618.438125000001</v>
      </c>
      <c r="M2785" s="2"/>
      <c r="N2785" s="2"/>
      <c r="O2785" s="2"/>
      <c r="P2785" s="2"/>
    </row>
    <row r="2786" spans="1:16" ht="30">
      <c r="A2786" s="14">
        <v>2425</v>
      </c>
      <c r="B2786" s="2" t="s">
        <v>4651</v>
      </c>
      <c r="C2786" s="1" t="s">
        <v>4736</v>
      </c>
      <c r="D2786" s="3" t="s">
        <v>169</v>
      </c>
      <c r="E2786" s="4">
        <v>41612</v>
      </c>
      <c r="F2786" s="3" t="s">
        <v>15</v>
      </c>
      <c r="G2786" s="4">
        <v>41612</v>
      </c>
      <c r="H2786" s="3" t="s">
        <v>16</v>
      </c>
      <c r="I2786" s="2" t="s">
        <v>13</v>
      </c>
      <c r="J2786" s="2" t="s">
        <v>12</v>
      </c>
      <c r="K2786" s="2" t="s">
        <v>268</v>
      </c>
      <c r="L2786" s="19">
        <v>41612.710185185184</v>
      </c>
      <c r="M2786" s="2"/>
      <c r="N2786" s="2"/>
      <c r="O2786" s="2"/>
      <c r="P2786" s="2"/>
    </row>
    <row r="2787" spans="1:16" ht="45">
      <c r="A2787" s="14">
        <v>2424</v>
      </c>
      <c r="B2787" s="2" t="s">
        <v>4737</v>
      </c>
      <c r="C2787" s="1" t="s">
        <v>4738</v>
      </c>
      <c r="D2787" s="3" t="s">
        <v>1529</v>
      </c>
      <c r="E2787" s="4">
        <v>41612</v>
      </c>
      <c r="F2787" s="3" t="s">
        <v>15</v>
      </c>
      <c r="G2787" s="4">
        <v>41612</v>
      </c>
      <c r="H2787" s="3" t="s">
        <v>16</v>
      </c>
      <c r="I2787" s="2" t="s">
        <v>13</v>
      </c>
      <c r="J2787" s="2" t="s">
        <v>12</v>
      </c>
      <c r="K2787" s="2" t="s">
        <v>268</v>
      </c>
      <c r="L2787" s="19">
        <v>41612.704074074078</v>
      </c>
      <c r="M2787" s="2"/>
      <c r="N2787" s="2"/>
      <c r="O2787" s="2"/>
      <c r="P2787" s="2"/>
    </row>
    <row r="2788" spans="1:16" ht="30">
      <c r="A2788" s="14">
        <v>2423</v>
      </c>
      <c r="B2788" s="2" t="s">
        <v>4739</v>
      </c>
      <c r="C2788" s="1" t="s">
        <v>4740</v>
      </c>
      <c r="D2788" s="3" t="s">
        <v>247</v>
      </c>
      <c r="E2788" s="4">
        <v>41612</v>
      </c>
      <c r="F2788" s="3" t="s">
        <v>15</v>
      </c>
      <c r="G2788" s="4">
        <v>41612</v>
      </c>
      <c r="H2788" s="3" t="s">
        <v>16</v>
      </c>
      <c r="I2788" s="2" t="s">
        <v>13</v>
      </c>
      <c r="J2788" s="2" t="s">
        <v>12</v>
      </c>
      <c r="K2788" s="2" t="s">
        <v>268</v>
      </c>
      <c r="L2788" s="19">
        <v>41612.703113425923</v>
      </c>
      <c r="M2788" s="2"/>
      <c r="N2788" s="2"/>
      <c r="O2788" s="2"/>
      <c r="P2788" s="2"/>
    </row>
    <row r="2789" spans="1:16" ht="90">
      <c r="A2789" s="14">
        <v>2422</v>
      </c>
      <c r="B2789" s="2" t="s">
        <v>4661</v>
      </c>
      <c r="C2789" s="1" t="s">
        <v>4741</v>
      </c>
      <c r="D2789" s="3" t="s">
        <v>731</v>
      </c>
      <c r="E2789" s="4">
        <v>41605</v>
      </c>
      <c r="F2789" s="3" t="s">
        <v>15</v>
      </c>
      <c r="G2789" s="4">
        <v>41610</v>
      </c>
      <c r="H2789" s="3" t="s">
        <v>54</v>
      </c>
      <c r="I2789" s="2" t="s">
        <v>13</v>
      </c>
      <c r="J2789" s="2" t="s">
        <v>12</v>
      </c>
      <c r="K2789" s="2" t="s">
        <v>268</v>
      </c>
      <c r="L2789" s="19">
        <v>41618.437962962962</v>
      </c>
      <c r="M2789" s="2"/>
      <c r="N2789" s="2"/>
      <c r="O2789" s="2"/>
      <c r="P2789" s="2"/>
    </row>
    <row r="2790" spans="1:16" ht="60">
      <c r="A2790" s="14">
        <v>2421</v>
      </c>
      <c r="B2790" s="2" t="s">
        <v>4742</v>
      </c>
      <c r="C2790" s="1" t="s">
        <v>4743</v>
      </c>
      <c r="D2790" s="3" t="s">
        <v>620</v>
      </c>
      <c r="E2790" s="4">
        <v>41610</v>
      </c>
      <c r="F2790" s="3" t="s">
        <v>15</v>
      </c>
      <c r="G2790" s="4">
        <v>41610</v>
      </c>
      <c r="H2790" s="3" t="s">
        <v>204</v>
      </c>
      <c r="I2790" s="2" t="s">
        <v>13</v>
      </c>
      <c r="J2790" s="2" t="s">
        <v>12</v>
      </c>
      <c r="K2790" s="2" t="s">
        <v>268</v>
      </c>
      <c r="L2790" s="19">
        <v>41612.678449074076</v>
      </c>
      <c r="M2790" s="2"/>
      <c r="N2790" s="2"/>
      <c r="O2790" s="2"/>
      <c r="P2790" s="2"/>
    </row>
    <row r="2791" spans="1:16" ht="30">
      <c r="A2791" s="14">
        <v>2420</v>
      </c>
      <c r="B2791" s="2" t="s">
        <v>4651</v>
      </c>
      <c r="C2791" s="1" t="s">
        <v>4744</v>
      </c>
      <c r="D2791" s="3" t="s">
        <v>169</v>
      </c>
      <c r="E2791" s="4">
        <v>41612</v>
      </c>
      <c r="F2791" s="3" t="s">
        <v>15</v>
      </c>
      <c r="G2791" s="4">
        <v>41612</v>
      </c>
      <c r="H2791" s="3" t="s">
        <v>16</v>
      </c>
      <c r="I2791" s="2" t="s">
        <v>13</v>
      </c>
      <c r="J2791" s="2" t="s">
        <v>12</v>
      </c>
      <c r="K2791" s="2" t="s">
        <v>268</v>
      </c>
      <c r="L2791" s="19">
        <v>41612.659525462965</v>
      </c>
      <c r="M2791" s="2"/>
      <c r="N2791" s="2"/>
      <c r="O2791" s="2"/>
      <c r="P2791" s="2"/>
    </row>
    <row r="2792" spans="1:16" ht="30">
      <c r="A2792" s="14">
        <v>2419</v>
      </c>
      <c r="B2792" s="2" t="s">
        <v>4745</v>
      </c>
      <c r="C2792" s="1" t="s">
        <v>4746</v>
      </c>
      <c r="D2792" s="3" t="s">
        <v>32</v>
      </c>
      <c r="E2792" s="4">
        <v>41612</v>
      </c>
      <c r="F2792" s="3" t="s">
        <v>15</v>
      </c>
      <c r="G2792" s="4">
        <v>41612</v>
      </c>
      <c r="H2792" s="3" t="s">
        <v>16</v>
      </c>
      <c r="I2792" s="2" t="s">
        <v>13</v>
      </c>
      <c r="J2792" s="2" t="s">
        <v>12</v>
      </c>
      <c r="K2792" s="2" t="s">
        <v>268</v>
      </c>
      <c r="L2792" s="19">
        <v>41612.655624999999</v>
      </c>
      <c r="M2792" s="2"/>
      <c r="N2792" s="2"/>
      <c r="O2792" s="2"/>
      <c r="P2792" s="2"/>
    </row>
    <row r="2793" spans="1:16" ht="30">
      <c r="A2793" s="14">
        <v>2418</v>
      </c>
      <c r="B2793" s="2" t="s">
        <v>4198</v>
      </c>
      <c r="C2793" s="1" t="s">
        <v>4747</v>
      </c>
      <c r="D2793" s="3" t="s">
        <v>411</v>
      </c>
      <c r="E2793" s="4">
        <v>41612</v>
      </c>
      <c r="F2793" s="3" t="s">
        <v>15</v>
      </c>
      <c r="G2793" s="4">
        <v>41612</v>
      </c>
      <c r="H2793" s="3" t="s">
        <v>16</v>
      </c>
      <c r="I2793" s="2" t="s">
        <v>13</v>
      </c>
      <c r="J2793" s="2" t="s">
        <v>12</v>
      </c>
      <c r="K2793" s="2" t="s">
        <v>268</v>
      </c>
      <c r="L2793" s="19">
        <v>41612.615358796298</v>
      </c>
      <c r="M2793" s="2"/>
      <c r="N2793" s="2"/>
      <c r="O2793" s="2"/>
      <c r="P2793" s="2"/>
    </row>
    <row r="2794" spans="1:16">
      <c r="A2794" s="14">
        <v>2417</v>
      </c>
      <c r="B2794" s="2" t="s">
        <v>4182</v>
      </c>
      <c r="C2794" s="1" t="s">
        <v>4748</v>
      </c>
      <c r="D2794" s="3" t="s">
        <v>98</v>
      </c>
      <c r="E2794" s="4">
        <v>41612</v>
      </c>
      <c r="F2794" s="3" t="s">
        <v>15</v>
      </c>
      <c r="G2794" s="4">
        <v>41612</v>
      </c>
      <c r="H2794" s="3" t="s">
        <v>16</v>
      </c>
      <c r="I2794" s="2" t="s">
        <v>13</v>
      </c>
      <c r="J2794" s="2" t="s">
        <v>12</v>
      </c>
      <c r="K2794" s="2" t="s">
        <v>268</v>
      </c>
      <c r="L2794" s="19">
        <v>41612.499305555553</v>
      </c>
      <c r="M2794" s="2"/>
      <c r="N2794" s="2"/>
      <c r="O2794" s="2"/>
      <c r="P2794" s="2"/>
    </row>
    <row r="2795" spans="1:16">
      <c r="A2795" s="14">
        <v>2416</v>
      </c>
      <c r="B2795" s="2" t="s">
        <v>717</v>
      </c>
      <c r="C2795" s="1" t="s">
        <v>4749</v>
      </c>
      <c r="D2795" s="3" t="s">
        <v>32</v>
      </c>
      <c r="E2795" s="4">
        <v>41612</v>
      </c>
      <c r="F2795" s="3" t="s">
        <v>15</v>
      </c>
      <c r="G2795" s="4">
        <v>41612</v>
      </c>
      <c r="H2795" s="3" t="s">
        <v>16</v>
      </c>
      <c r="I2795" s="2" t="s">
        <v>13</v>
      </c>
      <c r="J2795" s="2" t="s">
        <v>12</v>
      </c>
      <c r="K2795" s="2" t="s">
        <v>268</v>
      </c>
      <c r="L2795" s="19">
        <v>41612.497835648152</v>
      </c>
      <c r="M2795" s="2"/>
      <c r="N2795" s="2"/>
      <c r="O2795" s="2"/>
      <c r="P2795" s="2"/>
    </row>
    <row r="2796" spans="1:16" ht="135">
      <c r="A2796" s="14">
        <v>2415</v>
      </c>
      <c r="B2796" s="2" t="s">
        <v>4750</v>
      </c>
      <c r="C2796" s="1" t="s">
        <v>4751</v>
      </c>
      <c r="D2796" s="3" t="s">
        <v>4752</v>
      </c>
      <c r="E2796" s="4">
        <v>41611</v>
      </c>
      <c r="F2796" s="3" t="s">
        <v>15</v>
      </c>
      <c r="G2796" s="4">
        <v>41611</v>
      </c>
      <c r="H2796" s="3" t="s">
        <v>42</v>
      </c>
      <c r="I2796" s="2" t="s">
        <v>13</v>
      </c>
      <c r="J2796" s="2" t="s">
        <v>12</v>
      </c>
      <c r="K2796" s="2" t="s">
        <v>268</v>
      </c>
      <c r="L2796" s="19">
        <v>41612.493900462963</v>
      </c>
      <c r="M2796" s="2"/>
      <c r="N2796" s="2"/>
      <c r="O2796" s="2"/>
      <c r="P2796" s="2"/>
    </row>
    <row r="2797" spans="1:16" ht="90">
      <c r="A2797" s="14">
        <v>2414</v>
      </c>
      <c r="B2797" s="2" t="s">
        <v>4753</v>
      </c>
      <c r="C2797" s="1" t="s">
        <v>4754</v>
      </c>
      <c r="D2797" s="3" t="s">
        <v>169</v>
      </c>
      <c r="E2797" s="4">
        <v>41611</v>
      </c>
      <c r="F2797" s="3" t="s">
        <v>15</v>
      </c>
      <c r="G2797" s="4">
        <v>41611</v>
      </c>
      <c r="H2797" s="3" t="s">
        <v>45</v>
      </c>
      <c r="I2797" s="2" t="s">
        <v>13</v>
      </c>
      <c r="J2797" s="2" t="s">
        <v>12</v>
      </c>
      <c r="K2797" s="2" t="s">
        <v>268</v>
      </c>
      <c r="L2797" s="19">
        <v>41612.490844907406</v>
      </c>
      <c r="M2797" s="2"/>
      <c r="N2797" s="2"/>
      <c r="O2797" s="2"/>
      <c r="P2797" s="2"/>
    </row>
    <row r="2798" spans="1:16" ht="45">
      <c r="A2798" s="14">
        <v>2413</v>
      </c>
      <c r="B2798" s="2" t="s">
        <v>3811</v>
      </c>
      <c r="C2798" s="1" t="s">
        <v>4755</v>
      </c>
      <c r="D2798" s="3" t="s">
        <v>3129</v>
      </c>
      <c r="E2798" s="4">
        <v>41611</v>
      </c>
      <c r="F2798" s="3" t="s">
        <v>15</v>
      </c>
      <c r="G2798" s="4">
        <v>41611</v>
      </c>
      <c r="H2798" s="3" t="s">
        <v>16</v>
      </c>
      <c r="I2798" s="2" t="s">
        <v>13</v>
      </c>
      <c r="J2798" s="2" t="s">
        <v>12</v>
      </c>
      <c r="K2798" s="2" t="s">
        <v>268</v>
      </c>
      <c r="L2798" s="19">
        <v>41612.489907407406</v>
      </c>
      <c r="M2798" s="2"/>
      <c r="N2798" s="2"/>
      <c r="O2798" s="2"/>
      <c r="P2798" s="2"/>
    </row>
    <row r="2799" spans="1:16" ht="75">
      <c r="A2799" s="14">
        <v>2412</v>
      </c>
      <c r="B2799" s="2" t="s">
        <v>4756</v>
      </c>
      <c r="C2799" s="1" t="s">
        <v>4757</v>
      </c>
      <c r="D2799" s="3" t="s">
        <v>2701</v>
      </c>
      <c r="E2799" s="4">
        <v>41611</v>
      </c>
      <c r="F2799" s="3" t="s">
        <v>15</v>
      </c>
      <c r="G2799" s="4">
        <v>41611</v>
      </c>
      <c r="H2799" s="3" t="s">
        <v>40</v>
      </c>
      <c r="I2799" s="2" t="s">
        <v>13</v>
      </c>
      <c r="J2799" s="2" t="s">
        <v>12</v>
      </c>
      <c r="K2799" s="2" t="s">
        <v>268</v>
      </c>
      <c r="L2799" s="19">
        <v>41612.488240740742</v>
      </c>
      <c r="M2799" s="2"/>
      <c r="N2799" s="2"/>
      <c r="O2799" s="2"/>
      <c r="P2799" s="2"/>
    </row>
    <row r="2800" spans="1:16" ht="60">
      <c r="A2800" s="14">
        <v>2411</v>
      </c>
      <c r="B2800" s="2" t="s">
        <v>4758</v>
      </c>
      <c r="C2800" s="1" t="s">
        <v>4759</v>
      </c>
      <c r="D2800" s="3" t="s">
        <v>3129</v>
      </c>
      <c r="E2800" s="4">
        <v>41611</v>
      </c>
      <c r="F2800" s="3" t="s">
        <v>15</v>
      </c>
      <c r="G2800" s="4">
        <v>41612</v>
      </c>
      <c r="H2800" s="3" t="s">
        <v>40</v>
      </c>
      <c r="I2800" s="2" t="s">
        <v>13</v>
      </c>
      <c r="J2800" s="2" t="s">
        <v>12</v>
      </c>
      <c r="K2800" s="2" t="s">
        <v>268</v>
      </c>
      <c r="L2800" s="19">
        <v>41612.487175925926</v>
      </c>
      <c r="M2800" s="2"/>
      <c r="N2800" s="2"/>
      <c r="O2800" s="2"/>
      <c r="P2800" s="2"/>
    </row>
    <row r="2801" spans="1:16" ht="30">
      <c r="A2801" s="14">
        <v>2410</v>
      </c>
      <c r="B2801" s="2" t="s">
        <v>4760</v>
      </c>
      <c r="C2801" s="1" t="s">
        <v>4761</v>
      </c>
      <c r="D2801" s="3" t="s">
        <v>169</v>
      </c>
      <c r="E2801" s="4">
        <v>41612</v>
      </c>
      <c r="F2801" s="3" t="s">
        <v>15</v>
      </c>
      <c r="G2801" s="4">
        <v>41612</v>
      </c>
      <c r="H2801" s="3" t="s">
        <v>40</v>
      </c>
      <c r="I2801" s="2" t="s">
        <v>13</v>
      </c>
      <c r="J2801" s="2" t="s">
        <v>12</v>
      </c>
      <c r="K2801" s="2" t="s">
        <v>268</v>
      </c>
      <c r="L2801" s="19">
        <v>41612.482592592591</v>
      </c>
      <c r="M2801" s="2"/>
      <c r="N2801" s="2"/>
      <c r="O2801" s="2"/>
      <c r="P2801" s="2"/>
    </row>
    <row r="2802" spans="1:16" ht="30">
      <c r="A2802" s="14">
        <v>2409</v>
      </c>
      <c r="B2802" s="2" t="s">
        <v>4762</v>
      </c>
      <c r="C2802" s="1" t="s">
        <v>4763</v>
      </c>
      <c r="D2802" s="3" t="s">
        <v>169</v>
      </c>
      <c r="E2802" s="4">
        <v>41612</v>
      </c>
      <c r="F2802" s="3" t="s">
        <v>15</v>
      </c>
      <c r="G2802" s="4">
        <v>41612</v>
      </c>
      <c r="H2802" s="3" t="s">
        <v>54</v>
      </c>
      <c r="I2802" s="2" t="s">
        <v>13</v>
      </c>
      <c r="J2802" s="2" t="s">
        <v>12</v>
      </c>
      <c r="K2802" s="2" t="s">
        <v>268</v>
      </c>
      <c r="L2802" s="19">
        <v>41612.481863425928</v>
      </c>
      <c r="M2802" s="2"/>
      <c r="N2802" s="2"/>
      <c r="O2802" s="2"/>
      <c r="P2802" s="2"/>
    </row>
    <row r="2803" spans="1:16" ht="60">
      <c r="A2803" s="14">
        <v>2408</v>
      </c>
      <c r="B2803" s="2" t="s">
        <v>3811</v>
      </c>
      <c r="C2803" s="1" t="s">
        <v>4764</v>
      </c>
      <c r="D2803" s="3" t="s">
        <v>3129</v>
      </c>
      <c r="E2803" s="4">
        <v>41612</v>
      </c>
      <c r="F2803" s="3" t="s">
        <v>15</v>
      </c>
      <c r="G2803" s="4">
        <v>41612</v>
      </c>
      <c r="H2803" s="3" t="s">
        <v>16</v>
      </c>
      <c r="I2803" s="2" t="s">
        <v>13</v>
      </c>
      <c r="J2803" s="2" t="s">
        <v>12</v>
      </c>
      <c r="K2803" s="2" t="s">
        <v>268</v>
      </c>
      <c r="L2803" s="19">
        <v>41612.464050925926</v>
      </c>
      <c r="M2803" s="2"/>
      <c r="N2803" s="2"/>
      <c r="O2803" s="2"/>
      <c r="P2803" s="2"/>
    </row>
    <row r="2804" spans="1:16" ht="75">
      <c r="A2804" s="14">
        <v>2407</v>
      </c>
      <c r="B2804" s="2" t="s">
        <v>4765</v>
      </c>
      <c r="C2804" s="1" t="s">
        <v>4766</v>
      </c>
      <c r="D2804" s="3" t="s">
        <v>2701</v>
      </c>
      <c r="E2804" s="4">
        <v>41611</v>
      </c>
      <c r="F2804" s="3" t="s">
        <v>15</v>
      </c>
      <c r="G2804" s="4">
        <v>41611</v>
      </c>
      <c r="H2804" s="3" t="s">
        <v>40</v>
      </c>
      <c r="I2804" s="2" t="s">
        <v>13</v>
      </c>
      <c r="J2804" s="2" t="s">
        <v>12</v>
      </c>
      <c r="K2804" s="2" t="s">
        <v>268</v>
      </c>
      <c r="L2804" s="19">
        <v>41611.654965277776</v>
      </c>
      <c r="M2804" s="2"/>
      <c r="N2804" s="2"/>
      <c r="O2804" s="2"/>
      <c r="P2804" s="2"/>
    </row>
    <row r="2805" spans="1:16" ht="45">
      <c r="A2805" s="14">
        <v>2406</v>
      </c>
      <c r="B2805" s="2" t="s">
        <v>4767</v>
      </c>
      <c r="C2805" s="1" t="s">
        <v>4768</v>
      </c>
      <c r="D2805" s="3" t="s">
        <v>189</v>
      </c>
      <c r="E2805" s="4">
        <v>41610</v>
      </c>
      <c r="F2805" s="3" t="s">
        <v>15</v>
      </c>
      <c r="G2805" s="4">
        <v>41610</v>
      </c>
      <c r="H2805" s="3" t="s">
        <v>29</v>
      </c>
      <c r="I2805" s="2" t="s">
        <v>13</v>
      </c>
      <c r="J2805" s="2" t="s">
        <v>12</v>
      </c>
      <c r="K2805" s="2" t="s">
        <v>268</v>
      </c>
      <c r="L2805" s="19">
        <v>41618.437858796293</v>
      </c>
      <c r="M2805" s="2"/>
      <c r="N2805" s="2"/>
      <c r="O2805" s="2"/>
      <c r="P2805" s="2"/>
    </row>
    <row r="2806" spans="1:16" ht="60">
      <c r="A2806" s="14">
        <v>2405</v>
      </c>
      <c r="B2806" s="2" t="s">
        <v>4769</v>
      </c>
      <c r="C2806" s="1" t="s">
        <v>4770</v>
      </c>
      <c r="D2806" s="3" t="s">
        <v>299</v>
      </c>
      <c r="E2806" s="4">
        <v>41611</v>
      </c>
      <c r="F2806" s="3" t="s">
        <v>15</v>
      </c>
      <c r="G2806" s="4">
        <v>41611</v>
      </c>
      <c r="H2806" s="3" t="s">
        <v>51</v>
      </c>
      <c r="I2806" s="2" t="s">
        <v>13</v>
      </c>
      <c r="J2806" s="2" t="s">
        <v>12</v>
      </c>
      <c r="K2806" s="2" t="s">
        <v>268</v>
      </c>
      <c r="L2806" s="19">
        <v>41611.577800925923</v>
      </c>
      <c r="M2806" s="2"/>
      <c r="N2806" s="2"/>
      <c r="O2806" s="2"/>
      <c r="P2806" s="2"/>
    </row>
    <row r="2807" spans="1:16" ht="45">
      <c r="A2807" s="14">
        <v>2404</v>
      </c>
      <c r="B2807" s="2" t="s">
        <v>383</v>
      </c>
      <c r="C2807" s="1" t="s">
        <v>4771</v>
      </c>
      <c r="D2807" s="3" t="s">
        <v>84</v>
      </c>
      <c r="E2807" s="4">
        <v>41610</v>
      </c>
      <c r="F2807" s="3" t="s">
        <v>15</v>
      </c>
      <c r="G2807" s="4">
        <v>41610</v>
      </c>
      <c r="H2807" s="3" t="s">
        <v>40</v>
      </c>
      <c r="I2807" s="2" t="s">
        <v>13</v>
      </c>
      <c r="J2807" s="2" t="s">
        <v>12</v>
      </c>
      <c r="K2807" s="2" t="s">
        <v>268</v>
      </c>
      <c r="L2807" s="19">
        <v>41611.575879629629</v>
      </c>
      <c r="M2807" s="2"/>
      <c r="N2807" s="2"/>
      <c r="O2807" s="2"/>
      <c r="P2807" s="2"/>
    </row>
    <row r="2808" spans="1:16" ht="45">
      <c r="A2808" s="14">
        <v>2403</v>
      </c>
      <c r="B2808" s="2" t="s">
        <v>383</v>
      </c>
      <c r="C2808" s="1" t="s">
        <v>4772</v>
      </c>
      <c r="D2808" s="3" t="s">
        <v>84</v>
      </c>
      <c r="E2808" s="4">
        <v>41610</v>
      </c>
      <c r="F2808" s="3" t="s">
        <v>15</v>
      </c>
      <c r="G2808" s="4">
        <v>41610</v>
      </c>
      <c r="H2808" s="3" t="s">
        <v>40</v>
      </c>
      <c r="I2808" s="2" t="s">
        <v>13</v>
      </c>
      <c r="J2808" s="2" t="s">
        <v>12</v>
      </c>
      <c r="K2808" s="2" t="s">
        <v>268</v>
      </c>
      <c r="L2808" s="19">
        <v>41611.575289351851</v>
      </c>
      <c r="M2808" s="2"/>
      <c r="N2808" s="2"/>
      <c r="O2808" s="2"/>
      <c r="P2808" s="2"/>
    </row>
    <row r="2809" spans="1:16" ht="90">
      <c r="A2809" s="14">
        <v>2402</v>
      </c>
      <c r="B2809" s="2" t="s">
        <v>4773</v>
      </c>
      <c r="C2809" s="1" t="s">
        <v>4774</v>
      </c>
      <c r="D2809" s="3" t="s">
        <v>1958</v>
      </c>
      <c r="E2809" s="4">
        <v>41610</v>
      </c>
      <c r="F2809" s="3" t="s">
        <v>15</v>
      </c>
      <c r="G2809" s="4">
        <v>41610</v>
      </c>
      <c r="H2809" s="3" t="s">
        <v>42</v>
      </c>
      <c r="I2809" s="2" t="s">
        <v>13</v>
      </c>
      <c r="J2809" s="2" t="s">
        <v>12</v>
      </c>
      <c r="K2809" s="2" t="s">
        <v>268</v>
      </c>
      <c r="L2809" s="19">
        <v>41611.574236111112</v>
      </c>
      <c r="M2809" s="2"/>
      <c r="N2809" s="2"/>
      <c r="O2809" s="2"/>
      <c r="P2809" s="2"/>
    </row>
    <row r="2810" spans="1:16" ht="165">
      <c r="A2810" s="14">
        <v>2401</v>
      </c>
      <c r="B2810" s="2" t="s">
        <v>4775</v>
      </c>
      <c r="C2810" s="1" t="s">
        <v>4776</v>
      </c>
      <c r="D2810" s="3" t="s">
        <v>1060</v>
      </c>
      <c r="E2810" s="4">
        <v>41610</v>
      </c>
      <c r="F2810" s="3" t="s">
        <v>15</v>
      </c>
      <c r="G2810" s="4">
        <v>41611</v>
      </c>
      <c r="H2810" s="3" t="s">
        <v>45</v>
      </c>
      <c r="I2810" s="2" t="s">
        <v>13</v>
      </c>
      <c r="J2810" s="2" t="s">
        <v>12</v>
      </c>
      <c r="K2810" s="2" t="s">
        <v>268</v>
      </c>
      <c r="L2810" s="19">
        <v>41611.572546296295</v>
      </c>
      <c r="M2810" s="2"/>
      <c r="N2810" s="2"/>
      <c r="O2810" s="2"/>
      <c r="P2810" s="2"/>
    </row>
    <row r="2811" spans="1:16" ht="30">
      <c r="A2811" s="14">
        <v>2400</v>
      </c>
      <c r="B2811" s="2" t="s">
        <v>3191</v>
      </c>
      <c r="C2811" s="1" t="s">
        <v>4777</v>
      </c>
      <c r="D2811" s="3" t="s">
        <v>2568</v>
      </c>
      <c r="E2811" s="4">
        <v>41610</v>
      </c>
      <c r="F2811" s="3" t="s">
        <v>15</v>
      </c>
      <c r="G2811" s="4">
        <v>41611</v>
      </c>
      <c r="H2811" s="3" t="s">
        <v>16</v>
      </c>
      <c r="I2811" s="2" t="s">
        <v>13</v>
      </c>
      <c r="J2811" s="2" t="s">
        <v>12</v>
      </c>
      <c r="K2811" s="2" t="s">
        <v>268</v>
      </c>
      <c r="L2811" s="19">
        <v>41611.548981481479</v>
      </c>
      <c r="M2811" s="2"/>
      <c r="N2811" s="2"/>
      <c r="O2811" s="2"/>
      <c r="P2811" s="2"/>
    </row>
    <row r="2812" spans="1:16" ht="30">
      <c r="A2812" s="14">
        <v>2399</v>
      </c>
      <c r="B2812" s="2" t="s">
        <v>4651</v>
      </c>
      <c r="C2812" s="1" t="s">
        <v>4652</v>
      </c>
      <c r="D2812" s="3" t="s">
        <v>169</v>
      </c>
      <c r="E2812" s="4">
        <v>41611</v>
      </c>
      <c r="F2812" s="3" t="s">
        <v>15</v>
      </c>
      <c r="G2812" s="4">
        <v>41611</v>
      </c>
      <c r="H2812" s="3" t="s">
        <v>16</v>
      </c>
      <c r="I2812" s="2" t="s">
        <v>13</v>
      </c>
      <c r="J2812" s="2" t="s">
        <v>12</v>
      </c>
      <c r="K2812" s="2" t="s">
        <v>268</v>
      </c>
      <c r="L2812" s="19">
        <v>41611.466122685182</v>
      </c>
      <c r="M2812" s="2"/>
      <c r="N2812" s="2"/>
      <c r="O2812" s="2"/>
      <c r="P2812" s="2"/>
    </row>
    <row r="2813" spans="1:16" ht="60">
      <c r="A2813" s="14">
        <v>2398</v>
      </c>
      <c r="B2813" s="2" t="s">
        <v>4653</v>
      </c>
      <c r="C2813" s="1" t="s">
        <v>4654</v>
      </c>
      <c r="D2813" s="3" t="s">
        <v>514</v>
      </c>
      <c r="E2813" s="4">
        <v>41611</v>
      </c>
      <c r="F2813" s="3" t="s">
        <v>15</v>
      </c>
      <c r="G2813" s="4">
        <v>41611</v>
      </c>
      <c r="H2813" s="3" t="s">
        <v>42</v>
      </c>
      <c r="I2813" s="2" t="s">
        <v>13</v>
      </c>
      <c r="J2813" s="2" t="s">
        <v>12</v>
      </c>
      <c r="K2813" s="2" t="s">
        <v>268</v>
      </c>
      <c r="L2813" s="19">
        <v>41611.462418981479</v>
      </c>
      <c r="M2813" s="2"/>
      <c r="N2813" s="2"/>
      <c r="O2813" s="2"/>
      <c r="P2813" s="2"/>
    </row>
    <row r="2814" spans="1:16" ht="90">
      <c r="A2814" s="14">
        <v>2397</v>
      </c>
      <c r="B2814" s="2" t="s">
        <v>4655</v>
      </c>
      <c r="C2814" s="1" t="s">
        <v>4656</v>
      </c>
      <c r="D2814" s="3" t="s">
        <v>2031</v>
      </c>
      <c r="E2814" s="4">
        <v>41611</v>
      </c>
      <c r="F2814" s="3" t="s">
        <v>15</v>
      </c>
      <c r="G2814" s="4">
        <v>41611</v>
      </c>
      <c r="H2814" s="3" t="s">
        <v>42</v>
      </c>
      <c r="I2814" s="2" t="s">
        <v>13</v>
      </c>
      <c r="J2814" s="2" t="s">
        <v>12</v>
      </c>
      <c r="K2814" s="2" t="s">
        <v>268</v>
      </c>
      <c r="L2814" s="19">
        <v>41611.461192129631</v>
      </c>
      <c r="M2814" s="2"/>
      <c r="N2814" s="2"/>
      <c r="O2814" s="2"/>
      <c r="P2814" s="2"/>
    </row>
    <row r="2815" spans="1:16" ht="90">
      <c r="A2815" s="14">
        <v>2396</v>
      </c>
      <c r="B2815" s="2" t="s">
        <v>3811</v>
      </c>
      <c r="C2815" s="1" t="s">
        <v>4657</v>
      </c>
      <c r="D2815" s="3" t="s">
        <v>3129</v>
      </c>
      <c r="E2815" s="4">
        <v>41611</v>
      </c>
      <c r="F2815" s="3" t="s">
        <v>15</v>
      </c>
      <c r="G2815" s="4">
        <v>41611</v>
      </c>
      <c r="H2815" s="3" t="s">
        <v>16</v>
      </c>
      <c r="I2815" s="2" t="s">
        <v>13</v>
      </c>
      <c r="J2815" s="2" t="s">
        <v>12</v>
      </c>
      <c r="K2815" s="2" t="s">
        <v>277</v>
      </c>
      <c r="L2815" s="19">
        <v>41611.386087962965</v>
      </c>
      <c r="M2815" s="2"/>
      <c r="N2815" s="2"/>
      <c r="O2815" s="2"/>
      <c r="P2815" s="2"/>
    </row>
    <row r="2816" spans="1:16" ht="30">
      <c r="A2816" s="14">
        <v>2395</v>
      </c>
      <c r="B2816" s="2" t="s">
        <v>4658</v>
      </c>
      <c r="C2816" s="1" t="s">
        <v>4659</v>
      </c>
      <c r="D2816" s="3" t="s">
        <v>742</v>
      </c>
      <c r="E2816" s="4">
        <v>41610</v>
      </c>
      <c r="F2816" s="3" t="s">
        <v>15</v>
      </c>
      <c r="G2816" s="4">
        <v>41610</v>
      </c>
      <c r="H2816" s="3" t="s">
        <v>16</v>
      </c>
      <c r="I2816" s="2" t="s">
        <v>13</v>
      </c>
      <c r="J2816" s="2" t="s">
        <v>12</v>
      </c>
      <c r="K2816" s="2" t="s">
        <v>277</v>
      </c>
      <c r="L2816" s="19">
        <v>41610.761516203704</v>
      </c>
      <c r="M2816" s="2"/>
      <c r="N2816" s="2"/>
      <c r="O2816" s="2"/>
      <c r="P2816" s="2"/>
    </row>
    <row r="2817" spans="1:16">
      <c r="A2817" s="14">
        <v>2394</v>
      </c>
      <c r="B2817" s="2" t="s">
        <v>1039</v>
      </c>
      <c r="C2817" s="1" t="s">
        <v>4660</v>
      </c>
      <c r="D2817" s="3" t="s">
        <v>32</v>
      </c>
      <c r="E2817" s="4">
        <v>41610</v>
      </c>
      <c r="F2817" s="3" t="s">
        <v>15</v>
      </c>
      <c r="G2817" s="4">
        <v>41610</v>
      </c>
      <c r="H2817" s="3" t="s">
        <v>16</v>
      </c>
      <c r="I2817" s="2" t="s">
        <v>13</v>
      </c>
      <c r="J2817" s="2" t="s">
        <v>12</v>
      </c>
      <c r="K2817" s="2" t="s">
        <v>277</v>
      </c>
      <c r="L2817" s="19">
        <v>41610.422766203701</v>
      </c>
      <c r="M2817" s="2"/>
      <c r="N2817" s="2"/>
      <c r="O2817" s="2"/>
      <c r="P2817" s="2"/>
    </row>
    <row r="2818" spans="1:16" ht="45">
      <c r="A2818" s="14">
        <v>2393</v>
      </c>
      <c r="B2818" s="2" t="s">
        <v>4661</v>
      </c>
      <c r="C2818" s="1" t="s">
        <v>4662</v>
      </c>
      <c r="D2818" s="3" t="s">
        <v>731</v>
      </c>
      <c r="E2818" s="4">
        <v>41605</v>
      </c>
      <c r="F2818" s="3" t="s">
        <v>15</v>
      </c>
      <c r="G2818" s="4">
        <v>41610</v>
      </c>
      <c r="H2818" s="3" t="s">
        <v>54</v>
      </c>
      <c r="I2818" s="2" t="s">
        <v>13</v>
      </c>
      <c r="J2818" s="2" t="s">
        <v>12</v>
      </c>
      <c r="K2818" s="2" t="s">
        <v>268</v>
      </c>
      <c r="L2818" s="19">
        <v>41610.407997685186</v>
      </c>
      <c r="M2818" s="2"/>
      <c r="N2818" s="2"/>
      <c r="O2818" s="2"/>
      <c r="P2818" s="2"/>
    </row>
    <row r="2819" spans="1:16" ht="45">
      <c r="A2819" s="14">
        <v>2392</v>
      </c>
      <c r="B2819" s="2" t="s">
        <v>2739</v>
      </c>
      <c r="C2819" s="1" t="s">
        <v>4663</v>
      </c>
      <c r="D2819" s="3" t="s">
        <v>1365</v>
      </c>
      <c r="E2819" s="4">
        <v>41610</v>
      </c>
      <c r="F2819" s="3" t="s">
        <v>15</v>
      </c>
      <c r="G2819" s="4">
        <v>41610</v>
      </c>
      <c r="H2819" s="3" t="s">
        <v>40</v>
      </c>
      <c r="I2819" s="2" t="s">
        <v>13</v>
      </c>
      <c r="J2819" s="2" t="s">
        <v>12</v>
      </c>
      <c r="K2819" s="2" t="s">
        <v>268</v>
      </c>
      <c r="L2819" s="19">
        <v>41610.392731481479</v>
      </c>
      <c r="M2819" s="2"/>
      <c r="N2819" s="2"/>
      <c r="O2819" s="2"/>
      <c r="P2819" s="2"/>
    </row>
    <row r="2820" spans="1:16">
      <c r="A2820" s="14">
        <v>2391</v>
      </c>
      <c r="B2820" s="2" t="s">
        <v>4483</v>
      </c>
      <c r="C2820" s="1" t="s">
        <v>4664</v>
      </c>
      <c r="D2820" s="3" t="s">
        <v>1709</v>
      </c>
      <c r="E2820" s="4">
        <v>41610</v>
      </c>
      <c r="F2820" s="3" t="s">
        <v>15</v>
      </c>
      <c r="G2820" s="4">
        <v>41610</v>
      </c>
      <c r="H2820" s="3" t="s">
        <v>40</v>
      </c>
      <c r="I2820" s="2" t="s">
        <v>13</v>
      </c>
      <c r="J2820" s="2" t="s">
        <v>12</v>
      </c>
      <c r="K2820" s="2" t="s">
        <v>268</v>
      </c>
      <c r="L2820" s="19">
        <v>41610.380543981482</v>
      </c>
      <c r="M2820" s="2"/>
      <c r="N2820" s="2"/>
      <c r="O2820" s="2"/>
      <c r="P2820" s="2"/>
    </row>
    <row r="2821" spans="1:16">
      <c r="A2821" s="14">
        <v>2390</v>
      </c>
      <c r="B2821" s="2" t="s">
        <v>4198</v>
      </c>
      <c r="C2821" s="1" t="s">
        <v>4665</v>
      </c>
      <c r="D2821" s="3" t="s">
        <v>411</v>
      </c>
      <c r="E2821" s="4">
        <v>41606</v>
      </c>
      <c r="F2821" s="3" t="s">
        <v>15</v>
      </c>
      <c r="G2821" s="4">
        <v>41606</v>
      </c>
      <c r="H2821" s="3" t="s">
        <v>16</v>
      </c>
      <c r="I2821" s="2" t="s">
        <v>13</v>
      </c>
      <c r="J2821" s="2" t="s">
        <v>12</v>
      </c>
      <c r="K2821" s="2" t="s">
        <v>277</v>
      </c>
      <c r="L2821" s="19">
        <v>41606.715219907404</v>
      </c>
      <c r="M2821" s="2"/>
      <c r="N2821" s="2"/>
      <c r="O2821" s="2"/>
      <c r="P2821" s="2"/>
    </row>
    <row r="2822" spans="1:16">
      <c r="A2822" s="14">
        <v>2389</v>
      </c>
      <c r="B2822" s="2" t="s">
        <v>4666</v>
      </c>
      <c r="C2822" s="1" t="s">
        <v>4667</v>
      </c>
      <c r="D2822" s="3" t="s">
        <v>363</v>
      </c>
      <c r="E2822" s="4">
        <v>41606</v>
      </c>
      <c r="F2822" s="3" t="s">
        <v>15</v>
      </c>
      <c r="G2822" s="4">
        <v>41606</v>
      </c>
      <c r="H2822" s="3" t="s">
        <v>16</v>
      </c>
      <c r="I2822" s="2" t="s">
        <v>13</v>
      </c>
      <c r="J2822" s="2" t="s">
        <v>12</v>
      </c>
      <c r="K2822" s="2" t="s">
        <v>277</v>
      </c>
      <c r="L2822" s="19">
        <v>41606.67832175926</v>
      </c>
      <c r="M2822" s="2"/>
      <c r="N2822" s="2"/>
      <c r="O2822" s="2"/>
      <c r="P2822" s="2"/>
    </row>
    <row r="2823" spans="1:16" ht="60">
      <c r="A2823" s="14">
        <v>2388</v>
      </c>
      <c r="B2823" s="2" t="s">
        <v>4668</v>
      </c>
      <c r="C2823" s="1" t="s">
        <v>4669</v>
      </c>
      <c r="D2823" s="3" t="s">
        <v>454</v>
      </c>
      <c r="E2823" s="4">
        <v>41606</v>
      </c>
      <c r="F2823" s="3" t="s">
        <v>15</v>
      </c>
      <c r="G2823" s="4">
        <v>41606</v>
      </c>
      <c r="H2823" s="3" t="s">
        <v>42</v>
      </c>
      <c r="I2823" s="2" t="s">
        <v>13</v>
      </c>
      <c r="J2823" s="2" t="s">
        <v>12</v>
      </c>
      <c r="K2823" s="2" t="s">
        <v>277</v>
      </c>
      <c r="L2823" s="19">
        <v>41606.6565625</v>
      </c>
      <c r="M2823" s="2"/>
      <c r="N2823" s="2"/>
      <c r="O2823" s="2"/>
      <c r="P2823" s="2"/>
    </row>
    <row r="2824" spans="1:16" ht="75">
      <c r="A2824" s="14">
        <v>2387</v>
      </c>
      <c r="B2824" s="2" t="s">
        <v>4670</v>
      </c>
      <c r="C2824" s="1" t="s">
        <v>4671</v>
      </c>
      <c r="D2824" s="3" t="s">
        <v>2031</v>
      </c>
      <c r="E2824" s="4">
        <v>41606</v>
      </c>
      <c r="F2824" s="3" t="s">
        <v>15</v>
      </c>
      <c r="G2824" s="4">
        <v>41606</v>
      </c>
      <c r="H2824" s="3" t="s">
        <v>42</v>
      </c>
      <c r="I2824" s="2" t="s">
        <v>13</v>
      </c>
      <c r="J2824" s="2" t="s">
        <v>12</v>
      </c>
      <c r="K2824" s="2" t="s">
        <v>277</v>
      </c>
      <c r="L2824" s="19">
        <v>41606.665694444448</v>
      </c>
      <c r="M2824" s="2"/>
      <c r="N2824" s="2"/>
      <c r="O2824" s="2"/>
      <c r="P2824" s="2"/>
    </row>
    <row r="2825" spans="1:16" ht="60">
      <c r="A2825" s="14">
        <v>2386</v>
      </c>
      <c r="B2825" s="2" t="s">
        <v>4672</v>
      </c>
      <c r="C2825" s="1" t="s">
        <v>4673</v>
      </c>
      <c r="D2825" s="3" t="s">
        <v>561</v>
      </c>
      <c r="E2825" s="4">
        <v>41606</v>
      </c>
      <c r="F2825" s="3" t="s">
        <v>15</v>
      </c>
      <c r="G2825" s="4">
        <v>41606</v>
      </c>
      <c r="H2825" s="3" t="s">
        <v>29</v>
      </c>
      <c r="I2825" s="2" t="s">
        <v>13</v>
      </c>
      <c r="J2825" s="2" t="s">
        <v>12</v>
      </c>
      <c r="K2825" s="2" t="s">
        <v>277</v>
      </c>
      <c r="L2825" s="19">
        <v>41606.759351851855</v>
      </c>
      <c r="M2825" s="2"/>
      <c r="N2825" s="2"/>
      <c r="O2825" s="2"/>
      <c r="P2825" s="2"/>
    </row>
    <row r="2826" spans="1:16" ht="60">
      <c r="A2826" s="14">
        <v>2385</v>
      </c>
      <c r="B2826" s="2" t="s">
        <v>2092</v>
      </c>
      <c r="C2826" s="1" t="s">
        <v>4674</v>
      </c>
      <c r="D2826" s="3" t="s">
        <v>349</v>
      </c>
      <c r="E2826" s="4">
        <v>41606</v>
      </c>
      <c r="F2826" s="3" t="s">
        <v>15</v>
      </c>
      <c r="G2826" s="4">
        <v>41606</v>
      </c>
      <c r="H2826" s="3" t="s">
        <v>40</v>
      </c>
      <c r="I2826" s="2" t="s">
        <v>13</v>
      </c>
      <c r="J2826" s="2" t="s">
        <v>12</v>
      </c>
      <c r="K2826" s="2" t="s">
        <v>277</v>
      </c>
      <c r="L2826" s="19">
        <v>41606.504687499997</v>
      </c>
      <c r="M2826" s="2"/>
      <c r="N2826" s="2"/>
      <c r="O2826" s="2"/>
      <c r="P2826" s="2"/>
    </row>
    <row r="2827" spans="1:16" ht="45">
      <c r="A2827" s="14">
        <v>2384</v>
      </c>
      <c r="B2827" s="2" t="s">
        <v>4675</v>
      </c>
      <c r="C2827" s="1" t="s">
        <v>4676</v>
      </c>
      <c r="D2827" s="3" t="s">
        <v>332</v>
      </c>
      <c r="E2827" s="4">
        <v>41606</v>
      </c>
      <c r="F2827" s="3" t="s">
        <v>15</v>
      </c>
      <c r="G2827" s="4">
        <v>41606</v>
      </c>
      <c r="H2827" s="3" t="s">
        <v>51</v>
      </c>
      <c r="I2827" s="2" t="s">
        <v>13</v>
      </c>
      <c r="J2827" s="2" t="s">
        <v>12</v>
      </c>
      <c r="K2827" s="2" t="s">
        <v>277</v>
      </c>
      <c r="L2827" s="19">
        <v>41606.368009259262</v>
      </c>
      <c r="M2827" s="2"/>
      <c r="N2827" s="2"/>
      <c r="O2827" s="2"/>
      <c r="P2827" s="2"/>
    </row>
    <row r="2828" spans="1:16">
      <c r="A2828" s="14">
        <v>2383</v>
      </c>
      <c r="B2828" s="2" t="s">
        <v>2940</v>
      </c>
      <c r="C2828" s="1" t="s">
        <v>4677</v>
      </c>
      <c r="D2828" s="3" t="s">
        <v>32</v>
      </c>
      <c r="E2828" s="4">
        <v>41606</v>
      </c>
      <c r="F2828" s="3" t="s">
        <v>15</v>
      </c>
      <c r="G2828" s="4">
        <v>41606</v>
      </c>
      <c r="H2828" s="3" t="s">
        <v>16</v>
      </c>
      <c r="I2828" s="2" t="s">
        <v>13</v>
      </c>
      <c r="J2828" s="2" t="s">
        <v>12</v>
      </c>
      <c r="K2828" s="2" t="s">
        <v>277</v>
      </c>
      <c r="L2828" s="19">
        <v>41606.365914351853</v>
      </c>
      <c r="M2828" s="2"/>
      <c r="N2828" s="2"/>
      <c r="O2828" s="2"/>
      <c r="P2828" s="2"/>
    </row>
    <row r="2829" spans="1:16" ht="30">
      <c r="A2829" s="14">
        <v>2382</v>
      </c>
      <c r="B2829" s="2" t="s">
        <v>4678</v>
      </c>
      <c r="C2829" s="1" t="s">
        <v>4679</v>
      </c>
      <c r="D2829" s="3" t="s">
        <v>98</v>
      </c>
      <c r="E2829" s="4">
        <v>41605</v>
      </c>
      <c r="F2829" s="3" t="s">
        <v>15</v>
      </c>
      <c r="G2829" s="4">
        <v>41605</v>
      </c>
      <c r="H2829" s="3" t="s">
        <v>16</v>
      </c>
      <c r="I2829" s="2" t="s">
        <v>13</v>
      </c>
      <c r="J2829" s="2" t="s">
        <v>12</v>
      </c>
      <c r="K2829" s="2" t="s">
        <v>268</v>
      </c>
      <c r="L2829" s="19">
        <v>41605.53769675926</v>
      </c>
      <c r="M2829" s="2"/>
      <c r="N2829" s="2"/>
      <c r="O2829" s="2"/>
      <c r="P2829" s="2"/>
    </row>
    <row r="2830" spans="1:16" ht="75">
      <c r="A2830" s="14">
        <v>2381</v>
      </c>
      <c r="B2830" s="2" t="s">
        <v>3636</v>
      </c>
      <c r="C2830" s="1" t="s">
        <v>4680</v>
      </c>
      <c r="D2830" s="3" t="s">
        <v>411</v>
      </c>
      <c r="E2830" s="4">
        <v>41604</v>
      </c>
      <c r="F2830" s="3" t="s">
        <v>15</v>
      </c>
      <c r="G2830" s="4">
        <v>41605</v>
      </c>
      <c r="H2830" s="3" t="s">
        <v>69</v>
      </c>
      <c r="I2830" s="2" t="s">
        <v>13</v>
      </c>
      <c r="J2830" s="2" t="s">
        <v>12</v>
      </c>
      <c r="K2830" s="2" t="s">
        <v>268</v>
      </c>
      <c r="L2830" s="19">
        <v>41611.463125000002</v>
      </c>
      <c r="M2830" s="2"/>
      <c r="N2830" s="2"/>
      <c r="O2830" s="2"/>
      <c r="P2830" s="2"/>
    </row>
    <row r="2831" spans="1:16" ht="90">
      <c r="A2831" s="14">
        <v>2380</v>
      </c>
      <c r="B2831" s="2" t="s">
        <v>4681</v>
      </c>
      <c r="C2831" s="1" t="s">
        <v>4682</v>
      </c>
      <c r="D2831" s="3" t="s">
        <v>26</v>
      </c>
      <c r="E2831" s="4">
        <v>41605</v>
      </c>
      <c r="F2831" s="3" t="s">
        <v>15</v>
      </c>
      <c r="G2831" s="4">
        <v>41605</v>
      </c>
      <c r="H2831" s="3" t="s">
        <v>58</v>
      </c>
      <c r="I2831" s="2" t="s">
        <v>13</v>
      </c>
      <c r="J2831" s="2" t="s">
        <v>12</v>
      </c>
      <c r="K2831" s="2" t="s">
        <v>268</v>
      </c>
      <c r="L2831" s="19">
        <v>41605.436064814814</v>
      </c>
      <c r="M2831" s="2"/>
      <c r="N2831" s="2"/>
      <c r="O2831" s="2"/>
      <c r="P2831" s="2"/>
    </row>
    <row r="2832" spans="1:16" ht="30">
      <c r="A2832" s="14">
        <v>2379</v>
      </c>
      <c r="B2832" s="2" t="s">
        <v>717</v>
      </c>
      <c r="C2832" s="1" t="s">
        <v>4683</v>
      </c>
      <c r="D2832" s="3" t="s">
        <v>32</v>
      </c>
      <c r="E2832" s="4">
        <v>41605</v>
      </c>
      <c r="F2832" s="3" t="s">
        <v>15</v>
      </c>
      <c r="G2832" s="4">
        <v>41605</v>
      </c>
      <c r="H2832" s="3" t="s">
        <v>16</v>
      </c>
      <c r="I2832" s="2" t="s">
        <v>13</v>
      </c>
      <c r="J2832" s="2" t="s">
        <v>12</v>
      </c>
      <c r="K2832" s="2" t="s">
        <v>268</v>
      </c>
      <c r="L2832" s="19">
        <v>41605.408263888887</v>
      </c>
      <c r="M2832" s="2"/>
      <c r="N2832" s="2"/>
      <c r="O2832" s="2"/>
      <c r="P2832" s="2"/>
    </row>
    <row r="2833" spans="1:16">
      <c r="A2833" s="14">
        <v>2378</v>
      </c>
      <c r="B2833" s="2" t="s">
        <v>4684</v>
      </c>
      <c r="C2833" s="1" t="s">
        <v>4685</v>
      </c>
      <c r="D2833" s="3" t="s">
        <v>2701</v>
      </c>
      <c r="E2833" s="4">
        <v>41605</v>
      </c>
      <c r="F2833" s="3" t="s">
        <v>15</v>
      </c>
      <c r="G2833" s="4">
        <v>41605</v>
      </c>
      <c r="H2833" s="3" t="s">
        <v>40</v>
      </c>
      <c r="I2833" s="2" t="s">
        <v>13</v>
      </c>
      <c r="J2833" s="2" t="s">
        <v>12</v>
      </c>
      <c r="K2833" s="2" t="s">
        <v>268</v>
      </c>
      <c r="L2833" s="19">
        <v>41605.407025462962</v>
      </c>
      <c r="M2833" s="2"/>
      <c r="N2833" s="2"/>
      <c r="O2833" s="2"/>
      <c r="P2833" s="2"/>
    </row>
    <row r="2834" spans="1:16" ht="45">
      <c r="A2834" s="14">
        <v>2377</v>
      </c>
      <c r="B2834" s="2" t="s">
        <v>1039</v>
      </c>
      <c r="C2834" s="1" t="s">
        <v>4686</v>
      </c>
      <c r="D2834" s="3" t="s">
        <v>3129</v>
      </c>
      <c r="E2834" s="4">
        <v>41605</v>
      </c>
      <c r="F2834" s="3" t="s">
        <v>15</v>
      </c>
      <c r="G2834" s="4">
        <v>41605</v>
      </c>
      <c r="H2834" s="3" t="s">
        <v>16</v>
      </c>
      <c r="I2834" s="2" t="s">
        <v>13</v>
      </c>
      <c r="J2834" s="2" t="s">
        <v>12</v>
      </c>
      <c r="K2834" s="2" t="s">
        <v>268</v>
      </c>
      <c r="L2834" s="19">
        <v>41605.406550925924</v>
      </c>
      <c r="M2834" s="2"/>
      <c r="N2834" s="2"/>
      <c r="O2834" s="2"/>
      <c r="P2834" s="2"/>
    </row>
    <row r="2835" spans="1:16" ht="75">
      <c r="A2835" s="14">
        <v>2376</v>
      </c>
      <c r="B2835" s="2" t="s">
        <v>2585</v>
      </c>
      <c r="C2835" s="1" t="s">
        <v>4687</v>
      </c>
      <c r="D2835" s="3" t="s">
        <v>194</v>
      </c>
      <c r="E2835" s="4">
        <v>41604</v>
      </c>
      <c r="F2835" s="3" t="s">
        <v>15</v>
      </c>
      <c r="G2835" s="4">
        <v>41604</v>
      </c>
      <c r="H2835" s="3" t="s">
        <v>54</v>
      </c>
      <c r="I2835" s="2" t="s">
        <v>13</v>
      </c>
      <c r="J2835" s="2" t="s">
        <v>12</v>
      </c>
      <c r="K2835" s="2" t="s">
        <v>268</v>
      </c>
      <c r="L2835" s="19">
        <v>41604.731122685182</v>
      </c>
      <c r="M2835" s="2"/>
      <c r="N2835" s="2"/>
      <c r="O2835" s="2"/>
      <c r="P2835" s="2"/>
    </row>
    <row r="2836" spans="1:16" ht="45">
      <c r="A2836" s="14">
        <v>2375</v>
      </c>
      <c r="B2836" s="2" t="s">
        <v>4688</v>
      </c>
      <c r="C2836" s="1" t="s">
        <v>4689</v>
      </c>
      <c r="D2836" s="3" t="s">
        <v>638</v>
      </c>
      <c r="E2836" s="4">
        <v>41604</v>
      </c>
      <c r="F2836" s="3" t="s">
        <v>15</v>
      </c>
      <c r="G2836" s="4">
        <v>41604</v>
      </c>
      <c r="H2836" s="3" t="s">
        <v>49</v>
      </c>
      <c r="I2836" s="2" t="s">
        <v>13</v>
      </c>
      <c r="J2836" s="2" t="s">
        <v>12</v>
      </c>
      <c r="K2836" s="2" t="s">
        <v>268</v>
      </c>
      <c r="L2836" s="19">
        <v>41611.463275462964</v>
      </c>
      <c r="M2836" s="2"/>
      <c r="N2836" s="2"/>
      <c r="O2836" s="2"/>
      <c r="P2836" s="2"/>
    </row>
    <row r="2837" spans="1:16" ht="60">
      <c r="A2837" s="14">
        <v>2374</v>
      </c>
      <c r="B2837" s="2" t="s">
        <v>4690</v>
      </c>
      <c r="C2837" s="1" t="s">
        <v>4691</v>
      </c>
      <c r="D2837" s="3" t="s">
        <v>572</v>
      </c>
      <c r="E2837" s="4">
        <v>41604</v>
      </c>
      <c r="F2837" s="3" t="s">
        <v>15</v>
      </c>
      <c r="G2837" s="4">
        <v>41604</v>
      </c>
      <c r="H2837" s="3" t="s">
        <v>42</v>
      </c>
      <c r="I2837" s="2" t="s">
        <v>13</v>
      </c>
      <c r="J2837" s="2" t="s">
        <v>12</v>
      </c>
      <c r="K2837" s="2" t="s">
        <v>268</v>
      </c>
      <c r="L2837" s="19">
        <v>41604.698738425926</v>
      </c>
      <c r="M2837" s="2"/>
      <c r="N2837" s="2"/>
      <c r="O2837" s="2"/>
      <c r="P2837" s="2"/>
    </row>
    <row r="2838" spans="1:16" ht="75">
      <c r="A2838" s="14">
        <v>2373</v>
      </c>
      <c r="B2838" s="2" t="s">
        <v>4545</v>
      </c>
      <c r="C2838" s="1" t="s">
        <v>4546</v>
      </c>
      <c r="D2838" s="3" t="s">
        <v>746</v>
      </c>
      <c r="E2838" s="4">
        <v>41604</v>
      </c>
      <c r="F2838" s="3" t="s">
        <v>15</v>
      </c>
      <c r="G2838" s="4">
        <v>41604</v>
      </c>
      <c r="H2838" s="3" t="s">
        <v>45</v>
      </c>
      <c r="I2838" s="2" t="s">
        <v>13</v>
      </c>
      <c r="J2838" s="2" t="s">
        <v>12</v>
      </c>
      <c r="K2838" s="2" t="s">
        <v>268</v>
      </c>
      <c r="L2838" s="19">
        <v>41611.463391203702</v>
      </c>
      <c r="M2838" s="2"/>
      <c r="N2838" s="2"/>
      <c r="O2838" s="2"/>
      <c r="P2838" s="2"/>
    </row>
    <row r="2839" spans="1:16" ht="75">
      <c r="A2839" s="14">
        <v>2372</v>
      </c>
      <c r="B2839" s="2" t="s">
        <v>4291</v>
      </c>
      <c r="C2839" s="1" t="s">
        <v>4547</v>
      </c>
      <c r="D2839" s="3" t="s">
        <v>2701</v>
      </c>
      <c r="E2839" s="4">
        <v>41604</v>
      </c>
      <c r="F2839" s="3" t="s">
        <v>15</v>
      </c>
      <c r="G2839" s="4">
        <v>41604</v>
      </c>
      <c r="H2839" s="3" t="s">
        <v>40</v>
      </c>
      <c r="I2839" s="2" t="s">
        <v>13</v>
      </c>
      <c r="J2839" s="2" t="s">
        <v>12</v>
      </c>
      <c r="K2839" s="2" t="s">
        <v>268</v>
      </c>
      <c r="L2839" s="19">
        <v>41604.496840277781</v>
      </c>
      <c r="M2839" s="2"/>
      <c r="N2839" s="2"/>
      <c r="O2839" s="2"/>
      <c r="P2839" s="2"/>
    </row>
    <row r="2840" spans="1:16" ht="90">
      <c r="A2840" s="14">
        <v>2371</v>
      </c>
      <c r="B2840" s="2" t="s">
        <v>4548</v>
      </c>
      <c r="C2840" s="1" t="s">
        <v>4549</v>
      </c>
      <c r="D2840" s="3" t="s">
        <v>4550</v>
      </c>
      <c r="E2840" s="4">
        <v>41604</v>
      </c>
      <c r="F2840" s="3" t="s">
        <v>15</v>
      </c>
      <c r="G2840" s="4">
        <v>41604</v>
      </c>
      <c r="H2840" s="3" t="s">
        <v>51</v>
      </c>
      <c r="I2840" s="2" t="s">
        <v>13</v>
      </c>
      <c r="J2840" s="2" t="s">
        <v>12</v>
      </c>
      <c r="K2840" s="2" t="s">
        <v>268</v>
      </c>
      <c r="L2840" s="19">
        <v>41604.497129629628</v>
      </c>
      <c r="M2840" s="2"/>
      <c r="N2840" s="2"/>
      <c r="O2840" s="2"/>
      <c r="P2840" s="2"/>
    </row>
    <row r="2841" spans="1:16" ht="30">
      <c r="A2841" s="14">
        <v>2370</v>
      </c>
      <c r="B2841" s="2" t="s">
        <v>4551</v>
      </c>
      <c r="C2841" s="1" t="s">
        <v>4552</v>
      </c>
      <c r="D2841" s="3" t="s">
        <v>4553</v>
      </c>
      <c r="E2841" s="4">
        <v>41603</v>
      </c>
      <c r="F2841" s="3" t="s">
        <v>15</v>
      </c>
      <c r="G2841" s="4">
        <v>41603</v>
      </c>
      <c r="H2841" s="3" t="s">
        <v>40</v>
      </c>
      <c r="I2841" s="2" t="s">
        <v>13</v>
      </c>
      <c r="J2841" s="2" t="s">
        <v>12</v>
      </c>
      <c r="K2841" s="2" t="s">
        <v>268</v>
      </c>
      <c r="L2841" s="19">
        <v>41604.426608796297</v>
      </c>
      <c r="M2841" s="2"/>
      <c r="N2841" s="2"/>
      <c r="O2841" s="2"/>
      <c r="P2841" s="2"/>
    </row>
    <row r="2842" spans="1:16" ht="60">
      <c r="A2842" s="14">
        <v>2369</v>
      </c>
      <c r="B2842" s="2" t="s">
        <v>4554</v>
      </c>
      <c r="C2842" s="1" t="s">
        <v>4555</v>
      </c>
      <c r="D2842" s="3" t="s">
        <v>1018</v>
      </c>
      <c r="E2842" s="4">
        <v>41603</v>
      </c>
      <c r="F2842" s="3" t="s">
        <v>15</v>
      </c>
      <c r="G2842" s="4">
        <v>41603</v>
      </c>
      <c r="H2842" s="3" t="s">
        <v>51</v>
      </c>
      <c r="I2842" s="2" t="s">
        <v>13</v>
      </c>
      <c r="J2842" s="2" t="s">
        <v>12</v>
      </c>
      <c r="K2842" s="2" t="s">
        <v>268</v>
      </c>
      <c r="L2842" s="19">
        <v>41604.497245370374</v>
      </c>
      <c r="M2842" s="2"/>
      <c r="N2842" s="2"/>
      <c r="O2842" s="2"/>
      <c r="P2842" s="2"/>
    </row>
    <row r="2843" spans="1:16" ht="30">
      <c r="A2843" s="14">
        <v>2368</v>
      </c>
      <c r="B2843" s="2" t="s">
        <v>4556</v>
      </c>
      <c r="C2843" s="1" t="s">
        <v>4557</v>
      </c>
      <c r="D2843" s="3" t="s">
        <v>446</v>
      </c>
      <c r="E2843" s="4">
        <v>41603</v>
      </c>
      <c r="F2843" s="3" t="s">
        <v>15</v>
      </c>
      <c r="G2843" s="4">
        <v>41603</v>
      </c>
      <c r="H2843" s="3" t="s">
        <v>69</v>
      </c>
      <c r="I2843" s="2" t="s">
        <v>13</v>
      </c>
      <c r="J2843" s="2" t="s">
        <v>12</v>
      </c>
      <c r="K2843" s="2" t="s">
        <v>268</v>
      </c>
      <c r="L2843" s="19">
        <v>41604.505914351852</v>
      </c>
      <c r="M2843" s="2"/>
      <c r="N2843" s="2"/>
      <c r="O2843" s="2"/>
      <c r="P2843" s="2"/>
    </row>
    <row r="2844" spans="1:16" ht="45">
      <c r="A2844" s="14">
        <v>2367</v>
      </c>
      <c r="B2844" s="2" t="s">
        <v>4558</v>
      </c>
      <c r="C2844" s="1" t="s">
        <v>4559</v>
      </c>
      <c r="D2844" s="3" t="s">
        <v>3188</v>
      </c>
      <c r="E2844" s="4">
        <v>41603</v>
      </c>
      <c r="F2844" s="3" t="s">
        <v>15</v>
      </c>
      <c r="G2844" s="4">
        <v>41603</v>
      </c>
      <c r="H2844" s="3" t="s">
        <v>19</v>
      </c>
      <c r="I2844" s="2" t="s">
        <v>13</v>
      </c>
      <c r="J2844" s="2" t="s">
        <v>12</v>
      </c>
      <c r="K2844" s="2" t="s">
        <v>268</v>
      </c>
      <c r="L2844" s="19">
        <v>41611.463483796295</v>
      </c>
      <c r="M2844" s="2"/>
      <c r="N2844" s="2"/>
      <c r="O2844" s="2"/>
      <c r="P2844" s="2"/>
    </row>
    <row r="2845" spans="1:16" ht="75">
      <c r="A2845" s="14">
        <v>2366</v>
      </c>
      <c r="B2845" s="2" t="s">
        <v>4560</v>
      </c>
      <c r="C2845" s="1" t="s">
        <v>4561</v>
      </c>
      <c r="D2845" s="3" t="s">
        <v>3188</v>
      </c>
      <c r="E2845" s="4">
        <v>41603</v>
      </c>
      <c r="F2845" s="3" t="s">
        <v>15</v>
      </c>
      <c r="G2845" s="4">
        <v>41603</v>
      </c>
      <c r="H2845" s="3" t="s">
        <v>19</v>
      </c>
      <c r="I2845" s="2" t="s">
        <v>13</v>
      </c>
      <c r="J2845" s="2" t="s">
        <v>12</v>
      </c>
      <c r="K2845" s="2" t="s">
        <v>268</v>
      </c>
      <c r="L2845" s="19">
        <v>41611.463576388887</v>
      </c>
      <c r="M2845" s="2"/>
      <c r="N2845" s="2"/>
      <c r="O2845" s="2"/>
      <c r="P2845" s="2"/>
    </row>
    <row r="2846" spans="1:16" ht="45">
      <c r="A2846" s="14">
        <v>2365</v>
      </c>
      <c r="B2846" s="2" t="s">
        <v>4562</v>
      </c>
      <c r="C2846" s="1" t="s">
        <v>4563</v>
      </c>
      <c r="D2846" s="3" t="s">
        <v>389</v>
      </c>
      <c r="E2846" s="4">
        <v>41600</v>
      </c>
      <c r="F2846" s="3" t="s">
        <v>15</v>
      </c>
      <c r="G2846" s="4">
        <v>41600</v>
      </c>
      <c r="H2846" s="3" t="s">
        <v>58</v>
      </c>
      <c r="I2846" s="2" t="s">
        <v>13</v>
      </c>
      <c r="J2846" s="2" t="s">
        <v>12</v>
      </c>
      <c r="K2846" s="2" t="s">
        <v>268</v>
      </c>
      <c r="L2846" s="19">
        <v>41603.43105324074</v>
      </c>
      <c r="M2846" s="2"/>
      <c r="N2846" s="2"/>
      <c r="O2846" s="2"/>
      <c r="P2846" s="2"/>
    </row>
    <row r="2847" spans="1:16" ht="60">
      <c r="A2847" s="14">
        <v>2364</v>
      </c>
      <c r="B2847" s="2" t="s">
        <v>4564</v>
      </c>
      <c r="C2847" s="1" t="s">
        <v>4565</v>
      </c>
      <c r="D2847" s="3" t="s">
        <v>430</v>
      </c>
      <c r="E2847" s="4">
        <v>41603</v>
      </c>
      <c r="F2847" s="3" t="s">
        <v>15</v>
      </c>
      <c r="G2847" s="4">
        <v>41603</v>
      </c>
      <c r="H2847" s="3" t="s">
        <v>40</v>
      </c>
      <c r="I2847" s="2" t="s">
        <v>13</v>
      </c>
      <c r="J2847" s="2" t="s">
        <v>12</v>
      </c>
      <c r="K2847" s="2" t="s">
        <v>268</v>
      </c>
      <c r="L2847" s="19">
        <v>41603.429479166669</v>
      </c>
      <c r="M2847" s="2"/>
      <c r="N2847" s="2"/>
      <c r="O2847" s="2"/>
      <c r="P2847" s="2"/>
    </row>
    <row r="2848" spans="1:16" ht="45">
      <c r="A2848" s="14">
        <v>2363</v>
      </c>
      <c r="B2848" s="2" t="s">
        <v>4566</v>
      </c>
      <c r="C2848" s="1" t="s">
        <v>4567</v>
      </c>
      <c r="D2848" s="3" t="s">
        <v>206</v>
      </c>
      <c r="E2848" s="4">
        <v>41603</v>
      </c>
      <c r="F2848" s="3" t="s">
        <v>15</v>
      </c>
      <c r="G2848" s="4">
        <v>41603</v>
      </c>
      <c r="H2848" s="3" t="s">
        <v>204</v>
      </c>
      <c r="I2848" s="2" t="s">
        <v>13</v>
      </c>
      <c r="J2848" s="2" t="s">
        <v>12</v>
      </c>
      <c r="K2848" s="2" t="s">
        <v>268</v>
      </c>
      <c r="L2848" s="19">
        <v>41604.506076388891</v>
      </c>
      <c r="M2848" s="2"/>
      <c r="N2848" s="2"/>
      <c r="O2848" s="2"/>
      <c r="P2848" s="2"/>
    </row>
    <row r="2849" spans="1:16">
      <c r="A2849" s="14">
        <v>2362</v>
      </c>
      <c r="B2849" s="2" t="s">
        <v>4568</v>
      </c>
      <c r="C2849" s="1" t="s">
        <v>4569</v>
      </c>
      <c r="D2849" s="3" t="s">
        <v>2701</v>
      </c>
      <c r="E2849" s="4">
        <v>41600</v>
      </c>
      <c r="F2849" s="3" t="s">
        <v>15</v>
      </c>
      <c r="G2849" s="4">
        <v>41600</v>
      </c>
      <c r="H2849" s="3" t="s">
        <v>40</v>
      </c>
      <c r="I2849" s="2" t="s">
        <v>13</v>
      </c>
      <c r="J2849" s="2" t="s">
        <v>12</v>
      </c>
      <c r="K2849" s="2" t="s">
        <v>268</v>
      </c>
      <c r="L2849" s="19">
        <v>41611.46366898148</v>
      </c>
      <c r="M2849" s="2"/>
      <c r="N2849" s="2"/>
      <c r="O2849" s="2"/>
      <c r="P2849" s="2"/>
    </row>
    <row r="2850" spans="1:16">
      <c r="A2850" s="14">
        <v>2361</v>
      </c>
      <c r="B2850" s="2" t="s">
        <v>4570</v>
      </c>
      <c r="C2850" s="1" t="s">
        <v>4571</v>
      </c>
      <c r="D2850" s="3" t="s">
        <v>291</v>
      </c>
      <c r="E2850" s="4">
        <v>41600</v>
      </c>
      <c r="F2850" s="3" t="s">
        <v>15</v>
      </c>
      <c r="G2850" s="4">
        <v>41600</v>
      </c>
      <c r="H2850" s="3" t="s">
        <v>29</v>
      </c>
      <c r="I2850" s="2" t="s">
        <v>13</v>
      </c>
      <c r="J2850" s="2" t="s">
        <v>12</v>
      </c>
      <c r="K2850" s="2" t="s">
        <v>268</v>
      </c>
      <c r="L2850" s="19">
        <v>41611.463773148149</v>
      </c>
      <c r="M2850" s="2"/>
      <c r="N2850" s="2"/>
      <c r="O2850" s="2"/>
      <c r="P2850" s="2"/>
    </row>
    <row r="2851" spans="1:16" ht="60">
      <c r="A2851" s="14">
        <v>2360</v>
      </c>
      <c r="B2851" s="2" t="s">
        <v>4572</v>
      </c>
      <c r="C2851" s="1" t="s">
        <v>4573</v>
      </c>
      <c r="D2851" s="3" t="s">
        <v>620</v>
      </c>
      <c r="E2851" s="4">
        <v>41599</v>
      </c>
      <c r="F2851" s="3" t="s">
        <v>15</v>
      </c>
      <c r="G2851" s="4">
        <v>41600</v>
      </c>
      <c r="H2851" s="3" t="s">
        <v>213</v>
      </c>
      <c r="I2851" s="2" t="s">
        <v>13</v>
      </c>
      <c r="J2851" s="2" t="s">
        <v>12</v>
      </c>
      <c r="K2851" s="2" t="s">
        <v>268</v>
      </c>
      <c r="L2851" s="19">
        <v>41600.487615740742</v>
      </c>
      <c r="M2851" s="2"/>
      <c r="N2851" s="2"/>
      <c r="O2851" s="2"/>
      <c r="P2851" s="2"/>
    </row>
    <row r="2852" spans="1:16" ht="45">
      <c r="A2852" s="14">
        <v>2359</v>
      </c>
      <c r="B2852" s="2" t="s">
        <v>2760</v>
      </c>
      <c r="C2852" s="1" t="s">
        <v>4574</v>
      </c>
      <c r="D2852" s="3" t="s">
        <v>224</v>
      </c>
      <c r="E2852" s="4">
        <v>41600</v>
      </c>
      <c r="F2852" s="3" t="s">
        <v>15</v>
      </c>
      <c r="G2852" s="4">
        <v>41600</v>
      </c>
      <c r="H2852" s="3" t="s">
        <v>29</v>
      </c>
      <c r="I2852" s="2" t="s">
        <v>13</v>
      </c>
      <c r="J2852" s="2" t="s">
        <v>12</v>
      </c>
      <c r="K2852" s="2" t="s">
        <v>268</v>
      </c>
      <c r="L2852" s="19">
        <v>41600.480219907404</v>
      </c>
      <c r="M2852" s="2"/>
      <c r="N2852" s="2"/>
      <c r="O2852" s="2"/>
      <c r="P2852" s="2"/>
    </row>
    <row r="2853" spans="1:16" ht="75">
      <c r="A2853" s="14">
        <v>2358</v>
      </c>
      <c r="B2853" s="2" t="s">
        <v>4575</v>
      </c>
      <c r="C2853" s="1" t="s">
        <v>4576</v>
      </c>
      <c r="D2853" s="3" t="s">
        <v>268</v>
      </c>
      <c r="E2853" s="4">
        <v>41600</v>
      </c>
      <c r="F2853" s="3" t="s">
        <v>15</v>
      </c>
      <c r="G2853" s="4">
        <v>41600</v>
      </c>
      <c r="H2853" s="3" t="s">
        <v>45</v>
      </c>
      <c r="I2853" s="2" t="s">
        <v>13</v>
      </c>
      <c r="J2853" s="2" t="s">
        <v>12</v>
      </c>
      <c r="K2853" s="2" t="s">
        <v>268</v>
      </c>
      <c r="L2853" s="19">
        <v>41600.480324074073</v>
      </c>
      <c r="M2853" s="2"/>
      <c r="N2853" s="2"/>
      <c r="O2853" s="2"/>
      <c r="P2853" s="2"/>
    </row>
    <row r="2854" spans="1:16" ht="60">
      <c r="A2854" s="14">
        <v>2357</v>
      </c>
      <c r="B2854" s="2" t="s">
        <v>4577</v>
      </c>
      <c r="C2854" s="1" t="s">
        <v>4578</v>
      </c>
      <c r="D2854" s="3" t="s">
        <v>98</v>
      </c>
      <c r="E2854" s="4">
        <v>41600</v>
      </c>
      <c r="F2854" s="3" t="s">
        <v>15</v>
      </c>
      <c r="G2854" s="4">
        <v>41600</v>
      </c>
      <c r="H2854" s="3" t="s">
        <v>40</v>
      </c>
      <c r="I2854" s="2" t="s">
        <v>13</v>
      </c>
      <c r="J2854" s="2" t="s">
        <v>12</v>
      </c>
      <c r="K2854" s="2" t="s">
        <v>268</v>
      </c>
      <c r="L2854" s="19">
        <v>41600.556805555556</v>
      </c>
      <c r="M2854" s="2"/>
      <c r="N2854" s="2"/>
      <c r="O2854" s="2"/>
      <c r="P2854" s="2"/>
    </row>
    <row r="2855" spans="1:16" ht="45">
      <c r="A2855" s="14">
        <v>2356</v>
      </c>
      <c r="B2855" s="2" t="s">
        <v>4579</v>
      </c>
      <c r="C2855" s="1" t="s">
        <v>4580</v>
      </c>
      <c r="D2855" s="3" t="s">
        <v>2701</v>
      </c>
      <c r="E2855" s="4">
        <v>41599</v>
      </c>
      <c r="F2855" s="3" t="s">
        <v>15</v>
      </c>
      <c r="G2855" s="4">
        <v>41600</v>
      </c>
      <c r="H2855" s="3" t="s">
        <v>40</v>
      </c>
      <c r="I2855" s="2" t="s">
        <v>13</v>
      </c>
      <c r="J2855" s="2" t="s">
        <v>12</v>
      </c>
      <c r="K2855" s="2" t="s">
        <v>268</v>
      </c>
      <c r="L2855" s="19">
        <v>41600.445706018516</v>
      </c>
      <c r="M2855" s="2"/>
      <c r="N2855" s="2"/>
      <c r="O2855" s="2"/>
      <c r="P2855" s="2"/>
    </row>
    <row r="2856" spans="1:16">
      <c r="A2856" s="14">
        <v>2355</v>
      </c>
      <c r="B2856" s="2" t="s">
        <v>4581</v>
      </c>
      <c r="C2856" s="1" t="s">
        <v>4582</v>
      </c>
      <c r="D2856" s="3" t="s">
        <v>268</v>
      </c>
      <c r="E2856" s="4">
        <v>41600</v>
      </c>
      <c r="F2856" s="3" t="s">
        <v>15</v>
      </c>
      <c r="G2856" s="4">
        <v>41600</v>
      </c>
      <c r="H2856" s="3" t="s">
        <v>42</v>
      </c>
      <c r="I2856" s="2" t="s">
        <v>13</v>
      </c>
      <c r="J2856" s="2" t="s">
        <v>12</v>
      </c>
      <c r="K2856" s="2" t="s">
        <v>268</v>
      </c>
      <c r="L2856" s="19">
        <v>41600.480428240742</v>
      </c>
      <c r="M2856" s="2"/>
      <c r="N2856" s="2"/>
      <c r="O2856" s="2"/>
      <c r="P2856" s="2"/>
    </row>
    <row r="2857" spans="1:16" ht="30">
      <c r="A2857" s="14">
        <v>2354</v>
      </c>
      <c r="B2857" s="2" t="s">
        <v>4583</v>
      </c>
      <c r="C2857" s="1" t="s">
        <v>4584</v>
      </c>
      <c r="D2857" s="3" t="s">
        <v>104</v>
      </c>
      <c r="E2857" s="4">
        <v>41599</v>
      </c>
      <c r="F2857" s="3" t="s">
        <v>15</v>
      </c>
      <c r="G2857" s="4">
        <v>41599</v>
      </c>
      <c r="H2857" s="3" t="s">
        <v>29</v>
      </c>
      <c r="I2857" s="2" t="s">
        <v>13</v>
      </c>
      <c r="J2857" s="2" t="s">
        <v>12</v>
      </c>
      <c r="K2857" s="2" t="s">
        <v>268</v>
      </c>
      <c r="L2857" s="19">
        <v>41599.556956018518</v>
      </c>
      <c r="M2857" s="2"/>
      <c r="N2857" s="2"/>
      <c r="O2857" s="2"/>
      <c r="P2857" s="2"/>
    </row>
    <row r="2858" spans="1:16" ht="75">
      <c r="A2858" s="14">
        <v>2353</v>
      </c>
      <c r="B2858" s="2" t="s">
        <v>4585</v>
      </c>
      <c r="C2858" s="1" t="s">
        <v>4586</v>
      </c>
      <c r="D2858" s="3" t="s">
        <v>389</v>
      </c>
      <c r="E2858" s="4">
        <v>41599</v>
      </c>
      <c r="F2858" s="3" t="s">
        <v>15</v>
      </c>
      <c r="G2858" s="4">
        <v>41599</v>
      </c>
      <c r="H2858" s="3" t="s">
        <v>19</v>
      </c>
      <c r="I2858" s="2" t="s">
        <v>13</v>
      </c>
      <c r="J2858" s="2" t="s">
        <v>12</v>
      </c>
      <c r="K2858" s="2" t="s">
        <v>268</v>
      </c>
      <c r="L2858" s="19">
        <v>41604.506273148145</v>
      </c>
      <c r="M2858" s="2"/>
      <c r="N2858" s="2"/>
      <c r="O2858" s="2"/>
      <c r="P2858" s="2"/>
    </row>
    <row r="2859" spans="1:16" ht="105">
      <c r="A2859" s="14">
        <v>2352</v>
      </c>
      <c r="B2859" s="2" t="s">
        <v>4587</v>
      </c>
      <c r="C2859" s="1" t="s">
        <v>4588</v>
      </c>
      <c r="D2859" s="3" t="s">
        <v>374</v>
      </c>
      <c r="E2859" s="4">
        <v>41598</v>
      </c>
      <c r="F2859" s="3" t="s">
        <v>15</v>
      </c>
      <c r="G2859" s="4">
        <v>41603</v>
      </c>
      <c r="H2859" s="3" t="s">
        <v>56</v>
      </c>
      <c r="I2859" s="2" t="s">
        <v>13</v>
      </c>
      <c r="J2859" s="2" t="s">
        <v>12</v>
      </c>
      <c r="K2859" s="2" t="s">
        <v>268</v>
      </c>
      <c r="L2859" s="19">
        <v>41611.464201388888</v>
      </c>
      <c r="M2859" s="2"/>
      <c r="N2859" s="2"/>
      <c r="O2859" s="2"/>
      <c r="P2859" s="2"/>
    </row>
    <row r="2860" spans="1:16" ht="105">
      <c r="A2860" s="14">
        <v>2351</v>
      </c>
      <c r="B2860" s="2" t="s">
        <v>4589</v>
      </c>
      <c r="C2860" s="1" t="s">
        <v>4590</v>
      </c>
      <c r="D2860" s="3" t="s">
        <v>291</v>
      </c>
      <c r="E2860" s="4">
        <v>41599</v>
      </c>
      <c r="F2860" s="3" t="s">
        <v>15</v>
      </c>
      <c r="G2860" s="4">
        <v>41599</v>
      </c>
      <c r="H2860" s="3" t="s">
        <v>29</v>
      </c>
      <c r="I2860" s="2" t="s">
        <v>13</v>
      </c>
      <c r="J2860" s="2" t="s">
        <v>12</v>
      </c>
      <c r="K2860" s="2" t="s">
        <v>268</v>
      </c>
      <c r="L2860" s="19">
        <v>41625.494942129626</v>
      </c>
      <c r="M2860" s="2"/>
      <c r="N2860" s="2"/>
      <c r="O2860" s="2"/>
      <c r="P2860" s="2"/>
    </row>
    <row r="2861" spans="1:16" ht="90">
      <c r="A2861" s="14">
        <v>2350</v>
      </c>
      <c r="B2861" s="2" t="s">
        <v>4591</v>
      </c>
      <c r="C2861" s="1" t="s">
        <v>4592</v>
      </c>
      <c r="D2861" s="3" t="s">
        <v>731</v>
      </c>
      <c r="E2861" s="4">
        <v>41599</v>
      </c>
      <c r="F2861" s="3" t="s">
        <v>15</v>
      </c>
      <c r="G2861" s="4">
        <v>41599</v>
      </c>
      <c r="H2861" s="3" t="s">
        <v>52</v>
      </c>
      <c r="I2861" s="2" t="s">
        <v>13</v>
      </c>
      <c r="J2861" s="2" t="s">
        <v>12</v>
      </c>
      <c r="K2861" s="2" t="s">
        <v>268</v>
      </c>
      <c r="L2861" s="19">
        <v>41600.480694444443</v>
      </c>
      <c r="M2861" s="2"/>
      <c r="N2861" s="2"/>
      <c r="O2861" s="2"/>
      <c r="P2861" s="2"/>
    </row>
    <row r="2862" spans="1:16" ht="150">
      <c r="A2862" s="14">
        <v>2349</v>
      </c>
      <c r="B2862" s="2" t="s">
        <v>4593</v>
      </c>
      <c r="C2862" s="1" t="s">
        <v>4594</v>
      </c>
      <c r="D2862" s="3" t="s">
        <v>335</v>
      </c>
      <c r="E2862" s="4">
        <v>41599</v>
      </c>
      <c r="F2862" s="3" t="s">
        <v>15</v>
      </c>
      <c r="G2862" s="4">
        <v>41599</v>
      </c>
      <c r="H2862" s="3" t="s">
        <v>42</v>
      </c>
      <c r="I2862" s="2" t="s">
        <v>13</v>
      </c>
      <c r="J2862" s="2" t="s">
        <v>12</v>
      </c>
      <c r="K2862" s="2" t="s">
        <v>268</v>
      </c>
      <c r="L2862" s="19">
        <v>41599.497025462966</v>
      </c>
      <c r="M2862" s="2"/>
      <c r="N2862" s="2"/>
      <c r="O2862" s="2"/>
      <c r="P2862" s="2"/>
    </row>
    <row r="2863" spans="1:16" ht="45">
      <c r="A2863" s="14">
        <v>2348</v>
      </c>
      <c r="B2863" s="2" t="s">
        <v>4595</v>
      </c>
      <c r="C2863" s="1" t="s">
        <v>4596</v>
      </c>
      <c r="D2863" s="3" t="s">
        <v>1279</v>
      </c>
      <c r="E2863" s="4">
        <v>41596</v>
      </c>
      <c r="F2863" s="3" t="s">
        <v>15</v>
      </c>
      <c r="G2863" s="4">
        <v>41596</v>
      </c>
      <c r="H2863" s="3" t="s">
        <v>213</v>
      </c>
      <c r="I2863" s="2" t="s">
        <v>13</v>
      </c>
      <c r="J2863" s="2" t="s">
        <v>12</v>
      </c>
      <c r="K2863" s="2" t="s">
        <v>268</v>
      </c>
      <c r="L2863" s="19">
        <v>41599.493969907409</v>
      </c>
      <c r="M2863" s="2"/>
      <c r="N2863" s="2"/>
      <c r="O2863" s="2"/>
      <c r="P2863" s="2"/>
    </row>
    <row r="2864" spans="1:16" ht="45">
      <c r="A2864" s="14">
        <v>2347</v>
      </c>
      <c r="B2864" s="2" t="s">
        <v>4597</v>
      </c>
      <c r="C2864" s="1" t="s">
        <v>4598</v>
      </c>
      <c r="D2864" s="3" t="s">
        <v>1257</v>
      </c>
      <c r="E2864" s="4">
        <v>41598</v>
      </c>
      <c r="F2864" s="3" t="s">
        <v>15</v>
      </c>
      <c r="G2864" s="4">
        <v>41598</v>
      </c>
      <c r="H2864" s="3" t="s">
        <v>40</v>
      </c>
      <c r="I2864" s="2" t="s">
        <v>13</v>
      </c>
      <c r="J2864" s="2" t="s">
        <v>12</v>
      </c>
      <c r="K2864" s="2" t="s">
        <v>268</v>
      </c>
      <c r="L2864" s="19">
        <v>41599.48300925926</v>
      </c>
      <c r="M2864" s="2"/>
      <c r="N2864" s="2"/>
      <c r="O2864" s="2"/>
      <c r="P2864" s="2"/>
    </row>
    <row r="2865" spans="1:16" ht="45">
      <c r="A2865" s="14">
        <v>2346</v>
      </c>
      <c r="B2865" s="2" t="s">
        <v>4599</v>
      </c>
      <c r="C2865" s="1" t="s">
        <v>4600</v>
      </c>
      <c r="D2865" s="3" t="s">
        <v>446</v>
      </c>
      <c r="E2865" s="4">
        <v>41598</v>
      </c>
      <c r="F2865" s="3" t="s">
        <v>15</v>
      </c>
      <c r="G2865" s="4">
        <v>41598</v>
      </c>
      <c r="H2865" s="3" t="s">
        <v>58</v>
      </c>
      <c r="I2865" s="2" t="s">
        <v>13</v>
      </c>
      <c r="J2865" s="2" t="s">
        <v>12</v>
      </c>
      <c r="K2865" s="2" t="s">
        <v>268</v>
      </c>
      <c r="L2865" s="19">
        <v>41599.480185185188</v>
      </c>
      <c r="M2865" s="2"/>
      <c r="N2865" s="2"/>
      <c r="O2865" s="2"/>
      <c r="P2865" s="2"/>
    </row>
    <row r="2866" spans="1:16" ht="105">
      <c r="A2866" s="14">
        <v>2345</v>
      </c>
      <c r="B2866" s="2" t="s">
        <v>4601</v>
      </c>
      <c r="C2866" s="1" t="s">
        <v>4602</v>
      </c>
      <c r="D2866" s="3" t="s">
        <v>355</v>
      </c>
      <c r="E2866" s="4">
        <v>41598</v>
      </c>
      <c r="F2866" s="3" t="s">
        <v>15</v>
      </c>
      <c r="G2866" s="4">
        <v>41598</v>
      </c>
      <c r="H2866" s="3" t="s">
        <v>51</v>
      </c>
      <c r="I2866" s="2" t="s">
        <v>13</v>
      </c>
      <c r="J2866" s="2" t="s">
        <v>12</v>
      </c>
      <c r="K2866" s="2" t="s">
        <v>268</v>
      </c>
      <c r="L2866" s="19">
        <v>41599.475497685184</v>
      </c>
      <c r="M2866" s="2"/>
      <c r="N2866" s="2"/>
      <c r="O2866" s="2"/>
      <c r="P2866" s="2"/>
    </row>
    <row r="2867" spans="1:16" ht="45">
      <c r="A2867" s="14">
        <v>2344</v>
      </c>
      <c r="B2867" s="2" t="s">
        <v>3693</v>
      </c>
      <c r="C2867" s="1" t="s">
        <v>4603</v>
      </c>
      <c r="D2867" s="3" t="s">
        <v>389</v>
      </c>
      <c r="E2867" s="4">
        <v>41599</v>
      </c>
      <c r="F2867" s="3" t="s">
        <v>15</v>
      </c>
      <c r="G2867" s="4">
        <v>41599</v>
      </c>
      <c r="H2867" s="3" t="s">
        <v>58</v>
      </c>
      <c r="I2867" s="2" t="s">
        <v>13</v>
      </c>
      <c r="J2867" s="2" t="s">
        <v>12</v>
      </c>
      <c r="K2867" s="2" t="s">
        <v>268</v>
      </c>
      <c r="L2867" s="19">
        <v>41599.471365740741</v>
      </c>
      <c r="M2867" s="2"/>
      <c r="N2867" s="2"/>
      <c r="O2867" s="2"/>
      <c r="P2867" s="2"/>
    </row>
    <row r="2868" spans="1:16" ht="30">
      <c r="A2868" s="14">
        <v>2343</v>
      </c>
      <c r="B2868" s="2" t="s">
        <v>4604</v>
      </c>
      <c r="C2868" s="1" t="s">
        <v>4605</v>
      </c>
      <c r="D2868" s="3" t="s">
        <v>620</v>
      </c>
      <c r="E2868" s="4">
        <v>41599</v>
      </c>
      <c r="F2868" s="3" t="s">
        <v>15</v>
      </c>
      <c r="G2868" s="4">
        <v>41599</v>
      </c>
      <c r="H2868" s="3" t="s">
        <v>54</v>
      </c>
      <c r="I2868" s="2" t="s">
        <v>13</v>
      </c>
      <c r="J2868" s="2" t="s">
        <v>12</v>
      </c>
      <c r="K2868" s="2" t="s">
        <v>268</v>
      </c>
      <c r="L2868" s="19">
        <v>41599.464548611111</v>
      </c>
      <c r="M2868" s="2"/>
      <c r="N2868" s="2"/>
      <c r="O2868" s="2"/>
      <c r="P2868" s="2"/>
    </row>
    <row r="2869" spans="1:16" ht="60">
      <c r="A2869" s="14">
        <v>2342</v>
      </c>
      <c r="B2869" s="2" t="s">
        <v>4606</v>
      </c>
      <c r="C2869" s="1" t="s">
        <v>4607</v>
      </c>
      <c r="D2869" s="3" t="s">
        <v>3641</v>
      </c>
      <c r="E2869" s="4">
        <v>41598</v>
      </c>
      <c r="F2869" s="3" t="s">
        <v>15</v>
      </c>
      <c r="G2869" s="4">
        <v>41598</v>
      </c>
      <c r="H2869" s="3" t="s">
        <v>19</v>
      </c>
      <c r="I2869" s="2" t="s">
        <v>13</v>
      </c>
      <c r="J2869" s="2" t="s">
        <v>12</v>
      </c>
      <c r="K2869" s="2" t="s">
        <v>268</v>
      </c>
      <c r="L2869" s="19">
        <v>41604.510925925926</v>
      </c>
      <c r="M2869" s="2"/>
      <c r="N2869" s="2"/>
      <c r="O2869" s="2"/>
      <c r="P2869" s="2"/>
    </row>
    <row r="2870" spans="1:16" ht="60">
      <c r="A2870" s="14">
        <v>2341</v>
      </c>
      <c r="B2870" s="2" t="s">
        <v>4608</v>
      </c>
      <c r="C2870" s="1" t="s">
        <v>4609</v>
      </c>
      <c r="D2870" s="3" t="s">
        <v>3641</v>
      </c>
      <c r="E2870" s="4">
        <v>41598</v>
      </c>
      <c r="F2870" s="3" t="s">
        <v>15</v>
      </c>
      <c r="G2870" s="4">
        <v>41598</v>
      </c>
      <c r="H2870" s="3" t="s">
        <v>19</v>
      </c>
      <c r="I2870" s="2" t="s">
        <v>13</v>
      </c>
      <c r="J2870" s="2" t="s">
        <v>12</v>
      </c>
      <c r="K2870" s="2" t="s">
        <v>268</v>
      </c>
      <c r="L2870" s="19">
        <v>41604.511087962965</v>
      </c>
      <c r="M2870" s="2"/>
      <c r="N2870" s="2"/>
      <c r="O2870" s="2"/>
      <c r="P2870" s="2"/>
    </row>
    <row r="2871" spans="1:16" ht="60">
      <c r="A2871" s="14">
        <v>2340</v>
      </c>
      <c r="B2871" s="2" t="s">
        <v>4610</v>
      </c>
      <c r="C2871" s="1" t="s">
        <v>4611</v>
      </c>
      <c r="D2871" s="3" t="s">
        <v>3641</v>
      </c>
      <c r="E2871" s="4">
        <v>41598</v>
      </c>
      <c r="F2871" s="3" t="s">
        <v>15</v>
      </c>
      <c r="G2871" s="4">
        <v>41598</v>
      </c>
      <c r="H2871" s="3" t="s">
        <v>19</v>
      </c>
      <c r="I2871" s="2" t="s">
        <v>13</v>
      </c>
      <c r="J2871" s="2" t="s">
        <v>12</v>
      </c>
      <c r="K2871" s="2" t="s">
        <v>268</v>
      </c>
      <c r="L2871" s="19">
        <v>41604.511238425926</v>
      </c>
      <c r="M2871" s="2"/>
      <c r="N2871" s="2"/>
      <c r="O2871" s="2"/>
      <c r="P2871" s="2"/>
    </row>
    <row r="2872" spans="1:16" ht="75">
      <c r="A2872" s="14">
        <v>2339</v>
      </c>
      <c r="B2872" s="2" t="s">
        <v>4612</v>
      </c>
      <c r="C2872" s="1" t="s">
        <v>4613</v>
      </c>
      <c r="D2872" s="3" t="s">
        <v>162</v>
      </c>
      <c r="E2872" s="4">
        <v>41598</v>
      </c>
      <c r="F2872" s="3" t="s">
        <v>15</v>
      </c>
      <c r="G2872" s="4">
        <v>41598</v>
      </c>
      <c r="H2872" s="3" t="s">
        <v>19</v>
      </c>
      <c r="I2872" s="2" t="s">
        <v>13</v>
      </c>
      <c r="J2872" s="2" t="s">
        <v>12</v>
      </c>
      <c r="K2872" s="2" t="s">
        <v>268</v>
      </c>
      <c r="L2872" s="19">
        <v>41604.511562500003</v>
      </c>
      <c r="M2872" s="2"/>
      <c r="N2872" s="2"/>
      <c r="O2872" s="2"/>
      <c r="P2872" s="2"/>
    </row>
    <row r="2873" spans="1:16" ht="30">
      <c r="A2873" s="14">
        <v>2338</v>
      </c>
      <c r="B2873" s="2" t="s">
        <v>4614</v>
      </c>
      <c r="C2873" s="1" t="s">
        <v>4615</v>
      </c>
      <c r="D2873" s="3" t="s">
        <v>2701</v>
      </c>
      <c r="E2873" s="4">
        <v>41598</v>
      </c>
      <c r="F2873" s="3" t="s">
        <v>15</v>
      </c>
      <c r="G2873" s="4">
        <v>41598</v>
      </c>
      <c r="H2873" s="3" t="s">
        <v>40</v>
      </c>
      <c r="I2873" s="2" t="s">
        <v>13</v>
      </c>
      <c r="J2873" s="2" t="s">
        <v>12</v>
      </c>
      <c r="K2873" s="2" t="s">
        <v>268</v>
      </c>
      <c r="L2873" s="19">
        <v>41598.686979166669</v>
      </c>
      <c r="M2873" s="2"/>
      <c r="N2873" s="2"/>
      <c r="O2873" s="2"/>
      <c r="P2873" s="2"/>
    </row>
    <row r="2874" spans="1:16" ht="30">
      <c r="A2874" s="14">
        <v>2337</v>
      </c>
      <c r="B2874" s="2" t="s">
        <v>4616</v>
      </c>
      <c r="C2874" s="1" t="s">
        <v>4617</v>
      </c>
      <c r="D2874" s="3" t="s">
        <v>389</v>
      </c>
      <c r="E2874" s="4">
        <v>41598</v>
      </c>
      <c r="F2874" s="3" t="s">
        <v>15</v>
      </c>
      <c r="G2874" s="4">
        <v>41598</v>
      </c>
      <c r="H2874" s="3" t="s">
        <v>58</v>
      </c>
      <c r="I2874" s="2" t="s">
        <v>13</v>
      </c>
      <c r="J2874" s="2" t="s">
        <v>12</v>
      </c>
      <c r="K2874" s="2" t="s">
        <v>268</v>
      </c>
      <c r="L2874" s="19">
        <v>41598.681493055556</v>
      </c>
      <c r="M2874" s="2"/>
      <c r="N2874" s="2"/>
      <c r="O2874" s="2"/>
      <c r="P2874" s="2"/>
    </row>
    <row r="2875" spans="1:16" ht="30">
      <c r="A2875" s="14">
        <v>2336</v>
      </c>
      <c r="B2875" s="2" t="s">
        <v>4618</v>
      </c>
      <c r="C2875" s="1" t="s">
        <v>4619</v>
      </c>
      <c r="D2875" s="3" t="s">
        <v>268</v>
      </c>
      <c r="E2875" s="4">
        <v>41598</v>
      </c>
      <c r="F2875" s="3" t="s">
        <v>15</v>
      </c>
      <c r="G2875" s="4">
        <v>41598</v>
      </c>
      <c r="H2875" s="3" t="s">
        <v>40</v>
      </c>
      <c r="I2875" s="2" t="s">
        <v>13</v>
      </c>
      <c r="J2875" s="2" t="s">
        <v>12</v>
      </c>
      <c r="K2875" s="2" t="s">
        <v>268</v>
      </c>
      <c r="L2875" s="19">
        <v>41598.637604166666</v>
      </c>
      <c r="M2875" s="2"/>
      <c r="N2875" s="2"/>
      <c r="O2875" s="2"/>
      <c r="P2875" s="2"/>
    </row>
    <row r="2876" spans="1:16" ht="75">
      <c r="A2876" s="14">
        <v>2335</v>
      </c>
      <c r="B2876" s="2" t="s">
        <v>4620</v>
      </c>
      <c r="C2876" s="1" t="s">
        <v>4621</v>
      </c>
      <c r="D2876" s="3" t="s">
        <v>277</v>
      </c>
      <c r="E2876" s="4">
        <v>41598</v>
      </c>
      <c r="F2876" s="3" t="s">
        <v>15</v>
      </c>
      <c r="G2876" s="4">
        <v>41598</v>
      </c>
      <c r="H2876" s="3" t="s">
        <v>55</v>
      </c>
      <c r="I2876" s="2" t="s">
        <v>13</v>
      </c>
      <c r="J2876" s="2" t="s">
        <v>12</v>
      </c>
      <c r="K2876" s="2" t="s">
        <v>268</v>
      </c>
      <c r="L2876" s="19">
        <v>41598.556770833333</v>
      </c>
      <c r="M2876" s="2"/>
      <c r="N2876" s="2"/>
      <c r="O2876" s="2"/>
      <c r="P2876" s="2"/>
    </row>
    <row r="2877" spans="1:16" ht="45">
      <c r="A2877" s="14">
        <v>2334</v>
      </c>
      <c r="B2877" s="2" t="s">
        <v>4622</v>
      </c>
      <c r="C2877" s="1" t="s">
        <v>4623</v>
      </c>
      <c r="D2877" s="3" t="s">
        <v>4624</v>
      </c>
      <c r="E2877" s="4">
        <v>41597</v>
      </c>
      <c r="F2877" s="3" t="s">
        <v>15</v>
      </c>
      <c r="G2877" s="4">
        <v>41597</v>
      </c>
      <c r="H2877" s="3" t="s">
        <v>52</v>
      </c>
      <c r="I2877" s="2" t="s">
        <v>13</v>
      </c>
      <c r="J2877" s="2" t="s">
        <v>12</v>
      </c>
      <c r="K2877" s="2" t="s">
        <v>268</v>
      </c>
      <c r="L2877" s="19">
        <v>41598.552291666667</v>
      </c>
      <c r="M2877" s="2"/>
      <c r="N2877" s="2"/>
      <c r="O2877" s="2"/>
      <c r="P2877" s="2"/>
    </row>
    <row r="2878" spans="1:16" ht="60">
      <c r="A2878" s="14">
        <v>2333</v>
      </c>
      <c r="B2878" s="2" t="s">
        <v>4625</v>
      </c>
      <c r="C2878" s="1" t="s">
        <v>4626</v>
      </c>
      <c r="D2878" s="3" t="s">
        <v>194</v>
      </c>
      <c r="E2878" s="4">
        <v>41598</v>
      </c>
      <c r="F2878" s="3" t="s">
        <v>15</v>
      </c>
      <c r="G2878" s="4">
        <v>41598</v>
      </c>
      <c r="H2878" s="3" t="s">
        <v>69</v>
      </c>
      <c r="I2878" s="2" t="s">
        <v>13</v>
      </c>
      <c r="J2878" s="2" t="s">
        <v>12</v>
      </c>
      <c r="K2878" s="2" t="s">
        <v>268</v>
      </c>
      <c r="L2878" s="19">
        <v>41625.488622685189</v>
      </c>
      <c r="M2878" s="2"/>
      <c r="N2878" s="2"/>
      <c r="O2878" s="2"/>
      <c r="P2878" s="2"/>
    </row>
    <row r="2879" spans="1:16" ht="45">
      <c r="A2879" s="14">
        <v>2332</v>
      </c>
      <c r="B2879" s="2" t="s">
        <v>4622</v>
      </c>
      <c r="C2879" s="1" t="s">
        <v>4627</v>
      </c>
      <c r="D2879" s="3" t="s">
        <v>194</v>
      </c>
      <c r="E2879" s="4">
        <v>41598</v>
      </c>
      <c r="F2879" s="3" t="s">
        <v>15</v>
      </c>
      <c r="G2879" s="4">
        <v>41598</v>
      </c>
      <c r="H2879" s="3" t="s">
        <v>40</v>
      </c>
      <c r="I2879" s="2" t="s">
        <v>13</v>
      </c>
      <c r="J2879" s="2" t="s">
        <v>12</v>
      </c>
      <c r="K2879" s="2" t="s">
        <v>268</v>
      </c>
      <c r="L2879" s="19">
        <v>41598.530405092592</v>
      </c>
      <c r="M2879" s="2"/>
      <c r="N2879" s="2"/>
      <c r="O2879" s="2"/>
      <c r="P2879" s="2"/>
    </row>
    <row r="2880" spans="1:16" ht="60">
      <c r="A2880" s="14">
        <v>2331</v>
      </c>
      <c r="B2880" s="2" t="s">
        <v>4628</v>
      </c>
      <c r="C2880" s="1" t="s">
        <v>4629</v>
      </c>
      <c r="D2880" s="3" t="s">
        <v>1002</v>
      </c>
      <c r="E2880" s="4">
        <v>41597</v>
      </c>
      <c r="F2880" s="3" t="s">
        <v>15</v>
      </c>
      <c r="G2880" s="4">
        <v>41597</v>
      </c>
      <c r="H2880" s="3" t="s">
        <v>213</v>
      </c>
      <c r="I2880" s="2" t="s">
        <v>13</v>
      </c>
      <c r="J2880" s="2" t="s">
        <v>12</v>
      </c>
      <c r="K2880" s="2" t="s">
        <v>268</v>
      </c>
      <c r="L2880" s="19">
        <v>41625.488402777781</v>
      </c>
      <c r="M2880" s="2"/>
      <c r="N2880" s="2"/>
      <c r="O2880" s="2"/>
      <c r="P2880" s="2"/>
    </row>
    <row r="2881" spans="1:16" ht="75">
      <c r="A2881" s="14">
        <v>2330</v>
      </c>
      <c r="B2881" s="2" t="s">
        <v>4630</v>
      </c>
      <c r="C2881" s="1" t="s">
        <v>4631</v>
      </c>
      <c r="D2881" s="3" t="s">
        <v>291</v>
      </c>
      <c r="E2881" s="4">
        <v>41597</v>
      </c>
      <c r="F2881" s="3" t="s">
        <v>15</v>
      </c>
      <c r="G2881" s="4">
        <v>41597</v>
      </c>
      <c r="H2881" s="3" t="s">
        <v>29</v>
      </c>
      <c r="I2881" s="2" t="s">
        <v>13</v>
      </c>
      <c r="J2881" s="2" t="s">
        <v>12</v>
      </c>
      <c r="K2881" s="2" t="s">
        <v>268</v>
      </c>
      <c r="L2881" s="19">
        <v>41600.480949074074</v>
      </c>
      <c r="M2881" s="2"/>
      <c r="N2881" s="2"/>
      <c r="O2881" s="2"/>
      <c r="P2881" s="2"/>
    </row>
    <row r="2882" spans="1:16" ht="45">
      <c r="A2882" s="14">
        <v>2329</v>
      </c>
      <c r="B2882" s="2" t="s">
        <v>3010</v>
      </c>
      <c r="C2882" s="1" t="s">
        <v>4632</v>
      </c>
      <c r="D2882" s="3" t="s">
        <v>1365</v>
      </c>
      <c r="E2882" s="4">
        <v>41597</v>
      </c>
      <c r="F2882" s="3" t="s">
        <v>15</v>
      </c>
      <c r="G2882" s="4">
        <v>41597</v>
      </c>
      <c r="H2882" s="3" t="s">
        <v>40</v>
      </c>
      <c r="I2882" s="2" t="s">
        <v>13</v>
      </c>
      <c r="J2882" s="2" t="s">
        <v>12</v>
      </c>
      <c r="K2882" s="2" t="s">
        <v>268</v>
      </c>
      <c r="L2882" s="19">
        <v>41597.594884259262</v>
      </c>
      <c r="M2882" s="2"/>
      <c r="N2882" s="2"/>
      <c r="O2882" s="2"/>
      <c r="P2882" s="2"/>
    </row>
    <row r="2883" spans="1:16" ht="75">
      <c r="A2883" s="14">
        <v>2328</v>
      </c>
      <c r="B2883" s="2" t="s">
        <v>4633</v>
      </c>
      <c r="C2883" s="1" t="s">
        <v>4634</v>
      </c>
      <c r="D2883" s="3" t="s">
        <v>107</v>
      </c>
      <c r="E2883" s="4">
        <v>41597</v>
      </c>
      <c r="F2883" s="3" t="s">
        <v>15</v>
      </c>
      <c r="G2883" s="4">
        <v>41597</v>
      </c>
      <c r="H2883" s="3" t="s">
        <v>45</v>
      </c>
      <c r="I2883" s="2" t="s">
        <v>13</v>
      </c>
      <c r="J2883" s="2" t="s">
        <v>12</v>
      </c>
      <c r="K2883" s="2" t="s">
        <v>268</v>
      </c>
      <c r="L2883" s="19">
        <v>41600.481076388889</v>
      </c>
      <c r="M2883" s="2"/>
      <c r="N2883" s="2"/>
      <c r="O2883" s="2"/>
      <c r="P2883" s="2"/>
    </row>
    <row r="2884" spans="1:16" ht="30">
      <c r="A2884" s="14">
        <v>2327</v>
      </c>
      <c r="B2884" s="2" t="s">
        <v>4635</v>
      </c>
      <c r="C2884" s="1" t="s">
        <v>4636</v>
      </c>
      <c r="D2884" s="3" t="s">
        <v>1121</v>
      </c>
      <c r="E2884" s="4">
        <v>41597</v>
      </c>
      <c r="F2884" s="3" t="s">
        <v>15</v>
      </c>
      <c r="G2884" s="4">
        <v>41597</v>
      </c>
      <c r="H2884" s="3" t="s">
        <v>51</v>
      </c>
      <c r="I2884" s="2" t="s">
        <v>13</v>
      </c>
      <c r="J2884" s="2" t="s">
        <v>12</v>
      </c>
      <c r="K2884" s="2" t="s">
        <v>268</v>
      </c>
      <c r="L2884" s="19">
        <v>41600.481180555558</v>
      </c>
      <c r="M2884" s="2"/>
      <c r="N2884" s="2"/>
      <c r="O2884" s="2"/>
      <c r="P2884" s="2"/>
    </row>
    <row r="2885" spans="1:16" ht="60">
      <c r="A2885" s="14">
        <v>2326</v>
      </c>
      <c r="B2885" s="2" t="s">
        <v>4637</v>
      </c>
      <c r="C2885" s="1" t="s">
        <v>4638</v>
      </c>
      <c r="D2885" s="3" t="s">
        <v>497</v>
      </c>
      <c r="E2885" s="4">
        <v>41597</v>
      </c>
      <c r="F2885" s="3" t="s">
        <v>15</v>
      </c>
      <c r="G2885" s="4">
        <v>41597</v>
      </c>
      <c r="H2885" s="3" t="s">
        <v>19</v>
      </c>
      <c r="I2885" s="2" t="s">
        <v>13</v>
      </c>
      <c r="J2885" s="2" t="s">
        <v>12</v>
      </c>
      <c r="K2885" s="2" t="s">
        <v>268</v>
      </c>
      <c r="L2885" s="19">
        <v>41604.511388888888</v>
      </c>
      <c r="M2885" s="2"/>
      <c r="N2885" s="2"/>
      <c r="O2885" s="2"/>
      <c r="P2885" s="2"/>
    </row>
    <row r="2886" spans="1:16">
      <c r="A2886" s="14">
        <v>2325</v>
      </c>
      <c r="B2886" s="2" t="s">
        <v>4639</v>
      </c>
      <c r="C2886" s="1" t="s">
        <v>4640</v>
      </c>
      <c r="D2886" s="3" t="s">
        <v>24</v>
      </c>
      <c r="E2886" s="4">
        <v>41597</v>
      </c>
      <c r="F2886" s="3" t="s">
        <v>15</v>
      </c>
      <c r="G2886" s="4">
        <v>41597</v>
      </c>
      <c r="H2886" s="3" t="s">
        <v>53</v>
      </c>
      <c r="I2886" s="2" t="s">
        <v>13</v>
      </c>
      <c r="J2886" s="2" t="s">
        <v>12</v>
      </c>
      <c r="K2886" s="2" t="s">
        <v>268</v>
      </c>
      <c r="L2886" s="19">
        <v>41695.686944444446</v>
      </c>
      <c r="M2886" s="2" t="s">
        <v>5151</v>
      </c>
      <c r="N2886" s="2"/>
      <c r="O2886" s="2"/>
      <c r="P2886" s="2"/>
    </row>
    <row r="2887" spans="1:16" ht="90">
      <c r="A2887" s="14">
        <v>2324</v>
      </c>
      <c r="B2887" s="2" t="s">
        <v>4641</v>
      </c>
      <c r="C2887" s="1" t="s">
        <v>4642</v>
      </c>
      <c r="D2887" s="3" t="s">
        <v>335</v>
      </c>
      <c r="E2887" s="4">
        <v>41597</v>
      </c>
      <c r="F2887" s="3" t="s">
        <v>15</v>
      </c>
      <c r="G2887" s="4">
        <v>41597</v>
      </c>
      <c r="H2887" s="3" t="s">
        <v>42</v>
      </c>
      <c r="I2887" s="2" t="s">
        <v>13</v>
      </c>
      <c r="J2887" s="2" t="s">
        <v>12</v>
      </c>
      <c r="K2887" s="2" t="s">
        <v>268</v>
      </c>
      <c r="L2887" s="19">
        <v>41597.498923611114</v>
      </c>
      <c r="M2887" s="2"/>
      <c r="N2887" s="2"/>
      <c r="O2887" s="2"/>
      <c r="P2887" s="2"/>
    </row>
    <row r="2888" spans="1:16" ht="45">
      <c r="A2888" s="14">
        <v>2323</v>
      </c>
      <c r="B2888" s="2" t="s">
        <v>4643</v>
      </c>
      <c r="C2888" s="1" t="s">
        <v>4644</v>
      </c>
      <c r="D2888" s="3" t="s">
        <v>98</v>
      </c>
      <c r="E2888" s="4">
        <v>41597</v>
      </c>
      <c r="F2888" s="3" t="s">
        <v>15</v>
      </c>
      <c r="G2888" s="4">
        <v>41597</v>
      </c>
      <c r="H2888" s="3" t="s">
        <v>50</v>
      </c>
      <c r="I2888" s="2" t="s">
        <v>13</v>
      </c>
      <c r="J2888" s="2" t="s">
        <v>12</v>
      </c>
      <c r="K2888" s="2" t="s">
        <v>268</v>
      </c>
      <c r="L2888" s="19">
        <v>41597.532314814816</v>
      </c>
      <c r="M2888" s="2"/>
      <c r="N2888" s="2"/>
      <c r="O2888" s="2"/>
      <c r="P2888" s="2"/>
    </row>
    <row r="2889" spans="1:16" ht="90">
      <c r="A2889" s="14">
        <v>2322</v>
      </c>
      <c r="B2889" s="2" t="s">
        <v>4645</v>
      </c>
      <c r="C2889" s="1" t="s">
        <v>4646</v>
      </c>
      <c r="D2889" s="3" t="s">
        <v>4647</v>
      </c>
      <c r="E2889" s="4">
        <v>41597</v>
      </c>
      <c r="F2889" s="3" t="s">
        <v>15</v>
      </c>
      <c r="G2889" s="4">
        <v>41597</v>
      </c>
      <c r="H2889" s="3" t="s">
        <v>45</v>
      </c>
      <c r="I2889" s="2" t="s">
        <v>13</v>
      </c>
      <c r="J2889" s="2" t="s">
        <v>12</v>
      </c>
      <c r="K2889" s="2" t="s">
        <v>268</v>
      </c>
      <c r="L2889" s="19">
        <v>41600.481342592589</v>
      </c>
      <c r="M2889" s="2"/>
      <c r="N2889" s="2"/>
      <c r="O2889" s="2"/>
      <c r="P2889" s="2"/>
    </row>
    <row r="2890" spans="1:16" ht="45">
      <c r="A2890" s="14">
        <v>2321</v>
      </c>
      <c r="B2890" s="2" t="s">
        <v>4291</v>
      </c>
      <c r="C2890" s="1" t="s">
        <v>4648</v>
      </c>
      <c r="D2890" s="3" t="s">
        <v>2701</v>
      </c>
      <c r="E2890" s="4">
        <v>41597</v>
      </c>
      <c r="F2890" s="3" t="s">
        <v>15</v>
      </c>
      <c r="G2890" s="4">
        <v>41597</v>
      </c>
      <c r="H2890" s="3" t="s">
        <v>40</v>
      </c>
      <c r="I2890" s="2" t="s">
        <v>13</v>
      </c>
      <c r="J2890" s="2" t="s">
        <v>12</v>
      </c>
      <c r="K2890" s="2" t="s">
        <v>268</v>
      </c>
      <c r="L2890" s="19">
        <v>41597.48945601852</v>
      </c>
      <c r="M2890" s="2"/>
      <c r="N2890" s="2"/>
      <c r="O2890" s="2"/>
      <c r="P2890" s="2"/>
    </row>
    <row r="2891" spans="1:16" ht="60">
      <c r="A2891" s="14">
        <v>2320</v>
      </c>
      <c r="B2891" s="2" t="s">
        <v>4649</v>
      </c>
      <c r="C2891" s="1" t="s">
        <v>4650</v>
      </c>
      <c r="D2891" s="3" t="s">
        <v>746</v>
      </c>
      <c r="E2891" s="4">
        <v>41597</v>
      </c>
      <c r="F2891" s="3" t="s">
        <v>15</v>
      </c>
      <c r="G2891" s="4">
        <v>41597</v>
      </c>
      <c r="H2891" s="3" t="s">
        <v>53</v>
      </c>
      <c r="I2891" s="2" t="s">
        <v>13</v>
      </c>
      <c r="J2891" s="2" t="s">
        <v>12</v>
      </c>
      <c r="K2891" s="2" t="s">
        <v>268</v>
      </c>
      <c r="L2891" s="19">
        <v>41600.481481481482</v>
      </c>
      <c r="M2891" s="2"/>
      <c r="N2891" s="2"/>
      <c r="O2891" s="2"/>
      <c r="P2891" s="2"/>
    </row>
    <row r="2892" spans="1:16" ht="135">
      <c r="A2892" s="14">
        <v>2319</v>
      </c>
      <c r="B2892" s="2" t="s">
        <v>4367</v>
      </c>
      <c r="C2892" s="1" t="s">
        <v>4368</v>
      </c>
      <c r="D2892" s="3" t="s">
        <v>169</v>
      </c>
      <c r="E2892" s="4">
        <v>41592</v>
      </c>
      <c r="F2892" s="3" t="s">
        <v>15</v>
      </c>
      <c r="G2892" s="4">
        <v>41592</v>
      </c>
      <c r="H2892" s="3" t="s">
        <v>56</v>
      </c>
      <c r="I2892" s="2" t="s">
        <v>13</v>
      </c>
      <c r="J2892" s="2" t="s">
        <v>12</v>
      </c>
      <c r="K2892" s="2" t="s">
        <v>268</v>
      </c>
      <c r="L2892" s="19">
        <v>41597.446840277778</v>
      </c>
      <c r="M2892" s="2"/>
      <c r="N2892" s="2"/>
      <c r="O2892" s="2"/>
      <c r="P2892" s="2"/>
    </row>
    <row r="2893" spans="1:16" ht="105">
      <c r="A2893" s="14">
        <v>2318</v>
      </c>
      <c r="B2893" s="2" t="s">
        <v>4369</v>
      </c>
      <c r="C2893" s="1" t="s">
        <v>4370</v>
      </c>
      <c r="D2893" s="3" t="s">
        <v>1142</v>
      </c>
      <c r="E2893" s="4">
        <v>41597</v>
      </c>
      <c r="F2893" s="3" t="s">
        <v>15</v>
      </c>
      <c r="G2893" s="4">
        <v>41597</v>
      </c>
      <c r="H2893" s="3" t="s">
        <v>42</v>
      </c>
      <c r="I2893" s="2" t="s">
        <v>13</v>
      </c>
      <c r="J2893" s="2" t="s">
        <v>12</v>
      </c>
      <c r="K2893" s="2" t="s">
        <v>268</v>
      </c>
      <c r="L2893" s="19">
        <v>41597.445138888892</v>
      </c>
      <c r="M2893" s="2"/>
      <c r="N2893" s="2"/>
      <c r="O2893" s="2"/>
      <c r="P2893" s="2"/>
    </row>
    <row r="2894" spans="1:16" ht="45">
      <c r="A2894" s="14">
        <v>2317</v>
      </c>
      <c r="B2894" s="2" t="s">
        <v>4371</v>
      </c>
      <c r="C2894" s="1" t="s">
        <v>4372</v>
      </c>
      <c r="D2894" s="3" t="s">
        <v>2034</v>
      </c>
      <c r="E2894" s="4">
        <v>41597</v>
      </c>
      <c r="F2894" s="3" t="s">
        <v>15</v>
      </c>
      <c r="G2894" s="4">
        <v>41597</v>
      </c>
      <c r="H2894" s="3" t="s">
        <v>40</v>
      </c>
      <c r="I2894" s="2" t="s">
        <v>13</v>
      </c>
      <c r="J2894" s="2" t="s">
        <v>12</v>
      </c>
      <c r="K2894" s="2" t="s">
        <v>268</v>
      </c>
      <c r="L2894" s="19">
        <v>41600.482233796298</v>
      </c>
      <c r="M2894" s="2"/>
      <c r="N2894" s="2"/>
      <c r="O2894" s="2"/>
      <c r="P2894" s="2"/>
    </row>
    <row r="2895" spans="1:16" ht="75">
      <c r="A2895" s="14">
        <v>2316</v>
      </c>
      <c r="B2895" s="2" t="s">
        <v>4373</v>
      </c>
      <c r="C2895" s="1" t="s">
        <v>4374</v>
      </c>
      <c r="D2895" s="3" t="s">
        <v>2718</v>
      </c>
      <c r="E2895" s="4">
        <v>41597</v>
      </c>
      <c r="F2895" s="3" t="s">
        <v>15</v>
      </c>
      <c r="G2895" s="4">
        <v>41597</v>
      </c>
      <c r="H2895" s="3" t="s">
        <v>29</v>
      </c>
      <c r="I2895" s="2" t="s">
        <v>13</v>
      </c>
      <c r="J2895" s="2" t="s">
        <v>12</v>
      </c>
      <c r="K2895" s="2" t="s">
        <v>268</v>
      </c>
      <c r="L2895" s="19">
        <v>41597.533599537041</v>
      </c>
      <c r="M2895" s="2"/>
      <c r="N2895" s="2"/>
      <c r="O2895" s="2"/>
      <c r="P2895" s="2"/>
    </row>
    <row r="2896" spans="1:16" ht="45">
      <c r="A2896" s="14">
        <v>2315</v>
      </c>
      <c r="B2896" s="2" t="s">
        <v>4375</v>
      </c>
      <c r="C2896" s="1" t="s">
        <v>4376</v>
      </c>
      <c r="D2896" s="3" t="s">
        <v>291</v>
      </c>
      <c r="E2896" s="4">
        <v>41596</v>
      </c>
      <c r="F2896" s="3" t="s">
        <v>15</v>
      </c>
      <c r="G2896" s="4">
        <v>41596</v>
      </c>
      <c r="H2896" s="3" t="s">
        <v>58</v>
      </c>
      <c r="I2896" s="2" t="s">
        <v>13</v>
      </c>
      <c r="J2896" s="2" t="s">
        <v>12</v>
      </c>
      <c r="K2896" s="2" t="s">
        <v>268</v>
      </c>
      <c r="L2896" s="19">
        <v>41597.415590277778</v>
      </c>
      <c r="M2896" s="2"/>
      <c r="N2896" s="2"/>
      <c r="O2896" s="2"/>
      <c r="P2896" s="2"/>
    </row>
    <row r="2897" spans="1:16" ht="30">
      <c r="A2897" s="14">
        <v>2314</v>
      </c>
      <c r="B2897" s="2" t="s">
        <v>4145</v>
      </c>
      <c r="C2897" s="1" t="s">
        <v>4377</v>
      </c>
      <c r="D2897" s="3" t="s">
        <v>2999</v>
      </c>
      <c r="E2897" s="4">
        <v>41596</v>
      </c>
      <c r="F2897" s="3" t="s">
        <v>15</v>
      </c>
      <c r="G2897" s="4">
        <v>41597</v>
      </c>
      <c r="H2897" s="3" t="s">
        <v>54</v>
      </c>
      <c r="I2897" s="2" t="s">
        <v>13</v>
      </c>
      <c r="J2897" s="2" t="s">
        <v>12</v>
      </c>
      <c r="K2897" s="2" t="s">
        <v>268</v>
      </c>
      <c r="L2897" s="19">
        <v>41597.414560185185</v>
      </c>
      <c r="M2897" s="2"/>
      <c r="N2897" s="2"/>
      <c r="O2897" s="2"/>
      <c r="P2897" s="2"/>
    </row>
    <row r="2898" spans="1:16" ht="30">
      <c r="A2898" s="14">
        <v>2313</v>
      </c>
      <c r="B2898" s="2" t="s">
        <v>4378</v>
      </c>
      <c r="C2898" s="1" t="s">
        <v>4379</v>
      </c>
      <c r="D2898" s="3" t="s">
        <v>192</v>
      </c>
      <c r="E2898" s="4">
        <v>41597</v>
      </c>
      <c r="F2898" s="3" t="s">
        <v>15</v>
      </c>
      <c r="G2898" s="4">
        <v>41597</v>
      </c>
      <c r="H2898" s="3" t="s">
        <v>42</v>
      </c>
      <c r="I2898" s="2" t="s">
        <v>13</v>
      </c>
      <c r="J2898" s="2" t="s">
        <v>12</v>
      </c>
      <c r="K2898" s="2" t="s">
        <v>268</v>
      </c>
      <c r="L2898" s="19">
        <v>41597.401273148149</v>
      </c>
      <c r="M2898" s="2"/>
      <c r="N2898" s="2"/>
      <c r="O2898" s="2"/>
      <c r="P2898" s="2"/>
    </row>
    <row r="2899" spans="1:16" ht="60">
      <c r="A2899" s="14">
        <v>2312</v>
      </c>
      <c r="B2899" s="2" t="s">
        <v>4380</v>
      </c>
      <c r="C2899" s="1" t="s">
        <v>4381</v>
      </c>
      <c r="D2899" s="3" t="s">
        <v>98</v>
      </c>
      <c r="E2899" s="4">
        <v>41597</v>
      </c>
      <c r="F2899" s="3" t="s">
        <v>15</v>
      </c>
      <c r="G2899" s="4">
        <v>41597</v>
      </c>
      <c r="H2899" s="3" t="s">
        <v>213</v>
      </c>
      <c r="I2899" s="2" t="s">
        <v>13</v>
      </c>
      <c r="J2899" s="2" t="s">
        <v>12</v>
      </c>
      <c r="K2899" s="2" t="s">
        <v>268</v>
      </c>
      <c r="L2899" s="19">
        <v>41597.374525462961</v>
      </c>
      <c r="M2899" s="2"/>
      <c r="N2899" s="2"/>
      <c r="O2899" s="2"/>
      <c r="P2899" s="2"/>
    </row>
    <row r="2900" spans="1:16" ht="60">
      <c r="A2900" s="14">
        <v>2311</v>
      </c>
      <c r="B2900" s="2" t="s">
        <v>3541</v>
      </c>
      <c r="C2900" s="1" t="s">
        <v>4382</v>
      </c>
      <c r="D2900" s="3" t="s">
        <v>1415</v>
      </c>
      <c r="E2900" s="4">
        <v>41596</v>
      </c>
      <c r="F2900" s="3" t="s">
        <v>15</v>
      </c>
      <c r="G2900" s="4">
        <v>41597</v>
      </c>
      <c r="H2900" s="3" t="s">
        <v>42</v>
      </c>
      <c r="I2900" s="2" t="s">
        <v>13</v>
      </c>
      <c r="J2900" s="2" t="s">
        <v>12</v>
      </c>
      <c r="K2900" s="2" t="s">
        <v>268</v>
      </c>
      <c r="L2900" s="19">
        <v>41597.436076388891</v>
      </c>
      <c r="M2900" s="2"/>
      <c r="N2900" s="2"/>
      <c r="O2900" s="2"/>
      <c r="P2900" s="2"/>
    </row>
    <row r="2901" spans="1:16" ht="75">
      <c r="A2901" s="14">
        <v>2310</v>
      </c>
      <c r="B2901" s="2" t="s">
        <v>4383</v>
      </c>
      <c r="C2901" s="1" t="s">
        <v>4384</v>
      </c>
      <c r="D2901" s="3" t="s">
        <v>3006</v>
      </c>
      <c r="E2901" s="4">
        <v>41596</v>
      </c>
      <c r="F2901" s="3" t="s">
        <v>15</v>
      </c>
      <c r="G2901" s="4">
        <v>41596</v>
      </c>
      <c r="H2901" s="3" t="s">
        <v>29</v>
      </c>
      <c r="I2901" s="2" t="s">
        <v>13</v>
      </c>
      <c r="J2901" s="2" t="s">
        <v>12</v>
      </c>
      <c r="K2901" s="2" t="s">
        <v>268</v>
      </c>
      <c r="L2901" s="19">
        <v>41600.482106481482</v>
      </c>
      <c r="M2901" s="2"/>
      <c r="N2901" s="2"/>
      <c r="O2901" s="2"/>
      <c r="P2901" s="2"/>
    </row>
    <row r="2902" spans="1:16" ht="30">
      <c r="A2902" s="14">
        <v>2309</v>
      </c>
      <c r="B2902" s="2" t="s">
        <v>4385</v>
      </c>
      <c r="C2902" s="1" t="s">
        <v>4386</v>
      </c>
      <c r="D2902" s="3" t="s">
        <v>1958</v>
      </c>
      <c r="E2902" s="4">
        <v>41596</v>
      </c>
      <c r="F2902" s="3" t="s">
        <v>15</v>
      </c>
      <c r="G2902" s="4">
        <v>41597</v>
      </c>
      <c r="H2902" s="3" t="s">
        <v>42</v>
      </c>
      <c r="I2902" s="2" t="s">
        <v>13</v>
      </c>
      <c r="J2902" s="2" t="s">
        <v>12</v>
      </c>
      <c r="K2902" s="2" t="s">
        <v>268</v>
      </c>
      <c r="L2902" s="19">
        <v>41597.366307870368</v>
      </c>
      <c r="M2902" s="2"/>
      <c r="N2902" s="2"/>
      <c r="O2902" s="2"/>
      <c r="P2902" s="2"/>
    </row>
    <row r="2903" spans="1:16" ht="60">
      <c r="A2903" s="14">
        <v>2308</v>
      </c>
      <c r="B2903" s="2" t="s">
        <v>4387</v>
      </c>
      <c r="C2903" s="1" t="s">
        <v>4388</v>
      </c>
      <c r="D2903" s="3" t="s">
        <v>1347</v>
      </c>
      <c r="E2903" s="4">
        <v>41596</v>
      </c>
      <c r="F2903" s="3" t="s">
        <v>15</v>
      </c>
      <c r="G2903" s="4">
        <v>41596</v>
      </c>
      <c r="H2903" s="3" t="s">
        <v>40</v>
      </c>
      <c r="I2903" s="2" t="s">
        <v>13</v>
      </c>
      <c r="J2903" s="2" t="s">
        <v>12</v>
      </c>
      <c r="K2903" s="2" t="s">
        <v>268</v>
      </c>
      <c r="L2903" s="19">
        <v>41596.561921296299</v>
      </c>
      <c r="M2903" s="2"/>
      <c r="N2903" s="2"/>
      <c r="O2903" s="2"/>
      <c r="P2903" s="2"/>
    </row>
    <row r="2904" spans="1:16" ht="45">
      <c r="A2904" s="14">
        <v>2307</v>
      </c>
      <c r="B2904" s="2" t="s">
        <v>4389</v>
      </c>
      <c r="C2904" s="1" t="s">
        <v>4390</v>
      </c>
      <c r="D2904" s="3" t="s">
        <v>1257</v>
      </c>
      <c r="E2904" s="4">
        <v>41596</v>
      </c>
      <c r="F2904" s="3" t="s">
        <v>15</v>
      </c>
      <c r="G2904" s="4">
        <v>41596</v>
      </c>
      <c r="H2904" s="3" t="s">
        <v>50</v>
      </c>
      <c r="I2904" s="2" t="s">
        <v>13</v>
      </c>
      <c r="J2904" s="2" t="s">
        <v>12</v>
      </c>
      <c r="K2904" s="2" t="s">
        <v>268</v>
      </c>
      <c r="L2904" s="19">
        <v>41596.531689814816</v>
      </c>
      <c r="M2904" s="2"/>
      <c r="N2904" s="2"/>
      <c r="O2904" s="2"/>
      <c r="P2904" s="2"/>
    </row>
    <row r="2905" spans="1:16" ht="30">
      <c r="A2905" s="14">
        <v>2306</v>
      </c>
      <c r="B2905" s="2" t="s">
        <v>4391</v>
      </c>
      <c r="C2905" s="1" t="s">
        <v>4392</v>
      </c>
      <c r="D2905" s="3" t="s">
        <v>1267</v>
      </c>
      <c r="E2905" s="4">
        <v>41596</v>
      </c>
      <c r="F2905" s="3" t="s">
        <v>15</v>
      </c>
      <c r="G2905" s="4">
        <v>41596</v>
      </c>
      <c r="H2905" s="3" t="s">
        <v>40</v>
      </c>
      <c r="I2905" s="2" t="s">
        <v>13</v>
      </c>
      <c r="J2905" s="2" t="s">
        <v>12</v>
      </c>
      <c r="K2905" s="2" t="s">
        <v>268</v>
      </c>
      <c r="L2905" s="19">
        <v>41596.508263888885</v>
      </c>
      <c r="M2905" s="2"/>
      <c r="N2905" s="2"/>
      <c r="O2905" s="2"/>
      <c r="P2905" s="2"/>
    </row>
    <row r="2906" spans="1:16" ht="60">
      <c r="A2906" s="14">
        <v>2305</v>
      </c>
      <c r="B2906" s="2" t="s">
        <v>302</v>
      </c>
      <c r="C2906" s="1" t="s">
        <v>4393</v>
      </c>
      <c r="D2906" s="3" t="s">
        <v>2103</v>
      </c>
      <c r="E2906" s="4">
        <v>41596</v>
      </c>
      <c r="F2906" s="3" t="s">
        <v>15</v>
      </c>
      <c r="G2906" s="4">
        <v>41596</v>
      </c>
      <c r="H2906" s="3" t="s">
        <v>40</v>
      </c>
      <c r="I2906" s="2" t="s">
        <v>13</v>
      </c>
      <c r="J2906" s="2" t="s">
        <v>12</v>
      </c>
      <c r="K2906" s="2" t="s">
        <v>268</v>
      </c>
      <c r="L2906" s="19">
        <v>41596.503252314818</v>
      </c>
      <c r="M2906" s="2"/>
      <c r="N2906" s="2"/>
      <c r="O2906" s="2"/>
      <c r="P2906" s="2"/>
    </row>
    <row r="2907" spans="1:16" ht="60">
      <c r="A2907" s="14">
        <v>2304</v>
      </c>
      <c r="B2907" s="2" t="s">
        <v>4314</v>
      </c>
      <c r="C2907" s="1" t="s">
        <v>4394</v>
      </c>
      <c r="D2907" s="3" t="s">
        <v>2701</v>
      </c>
      <c r="E2907" s="4">
        <v>41596</v>
      </c>
      <c r="F2907" s="3" t="s">
        <v>15</v>
      </c>
      <c r="G2907" s="4">
        <v>41596</v>
      </c>
      <c r="H2907" s="3" t="s">
        <v>40</v>
      </c>
      <c r="I2907" s="2" t="s">
        <v>13</v>
      </c>
      <c r="J2907" s="2" t="s">
        <v>12</v>
      </c>
      <c r="K2907" s="2" t="s">
        <v>268</v>
      </c>
      <c r="L2907" s="19">
        <v>41596.832430555558</v>
      </c>
      <c r="M2907" s="2"/>
      <c r="N2907" s="2"/>
      <c r="O2907" s="2"/>
      <c r="P2907" s="2"/>
    </row>
    <row r="2908" spans="1:16" ht="45">
      <c r="A2908" s="14">
        <v>2303</v>
      </c>
      <c r="B2908" s="2" t="s">
        <v>4395</v>
      </c>
      <c r="C2908" s="1" t="s">
        <v>4396</v>
      </c>
      <c r="D2908" s="3" t="s">
        <v>2701</v>
      </c>
      <c r="E2908" s="4">
        <v>41596</v>
      </c>
      <c r="F2908" s="3" t="s">
        <v>15</v>
      </c>
      <c r="G2908" s="4">
        <v>41596</v>
      </c>
      <c r="H2908" s="3" t="s">
        <v>40</v>
      </c>
      <c r="I2908" s="2" t="s">
        <v>13</v>
      </c>
      <c r="J2908" s="2" t="s">
        <v>12</v>
      </c>
      <c r="K2908" s="2" t="s">
        <v>268</v>
      </c>
      <c r="L2908" s="19">
        <v>41596.832511574074</v>
      </c>
      <c r="M2908" s="2"/>
      <c r="N2908" s="2"/>
      <c r="O2908" s="2"/>
      <c r="P2908" s="2"/>
    </row>
    <row r="2909" spans="1:16">
      <c r="A2909" s="14">
        <v>2302</v>
      </c>
      <c r="B2909" s="2" t="s">
        <v>4397</v>
      </c>
      <c r="C2909" s="1" t="s">
        <v>4398</v>
      </c>
      <c r="D2909" s="3" t="s">
        <v>1249</v>
      </c>
      <c r="E2909" s="4">
        <v>41596</v>
      </c>
      <c r="F2909" s="3" t="s">
        <v>15</v>
      </c>
      <c r="G2909" s="4">
        <v>41596</v>
      </c>
      <c r="H2909" s="3" t="s">
        <v>40</v>
      </c>
      <c r="I2909" s="2" t="s">
        <v>13</v>
      </c>
      <c r="J2909" s="2" t="s">
        <v>12</v>
      </c>
      <c r="K2909" s="2" t="s">
        <v>268</v>
      </c>
      <c r="L2909" s="19">
        <v>41596.493703703702</v>
      </c>
      <c r="M2909" s="2"/>
      <c r="N2909" s="2"/>
      <c r="O2909" s="2"/>
      <c r="P2909" s="2"/>
    </row>
    <row r="2910" spans="1:16" ht="30">
      <c r="A2910" s="14">
        <v>2301</v>
      </c>
      <c r="B2910" s="2" t="s">
        <v>4399</v>
      </c>
      <c r="C2910" s="1" t="s">
        <v>4400</v>
      </c>
      <c r="D2910" s="3" t="s">
        <v>149</v>
      </c>
      <c r="E2910" s="4">
        <v>41593</v>
      </c>
      <c r="F2910" s="3" t="s">
        <v>15</v>
      </c>
      <c r="G2910" s="4">
        <v>41593</v>
      </c>
      <c r="H2910" s="3" t="s">
        <v>16</v>
      </c>
      <c r="I2910" s="2" t="s">
        <v>13</v>
      </c>
      <c r="J2910" s="2" t="s">
        <v>12</v>
      </c>
      <c r="K2910" s="2" t="s">
        <v>268</v>
      </c>
      <c r="L2910" s="19">
        <v>41596.445497685185</v>
      </c>
      <c r="M2910" s="2"/>
      <c r="N2910" s="2"/>
      <c r="O2910" s="2"/>
      <c r="P2910" s="2"/>
    </row>
    <row r="2911" spans="1:16">
      <c r="A2911" s="14">
        <v>2300</v>
      </c>
      <c r="B2911" s="2" t="s">
        <v>4401</v>
      </c>
      <c r="C2911" s="1" t="s">
        <v>4402</v>
      </c>
      <c r="D2911" s="3" t="s">
        <v>224</v>
      </c>
      <c r="E2911" s="4">
        <v>41596</v>
      </c>
      <c r="F2911" s="3" t="s">
        <v>15</v>
      </c>
      <c r="G2911" s="4">
        <v>41596</v>
      </c>
      <c r="H2911" s="3" t="s">
        <v>16</v>
      </c>
      <c r="I2911" s="2" t="s">
        <v>13</v>
      </c>
      <c r="J2911" s="2" t="s">
        <v>12</v>
      </c>
      <c r="K2911" s="2" t="s">
        <v>268</v>
      </c>
      <c r="L2911" s="19">
        <v>41596.444826388892</v>
      </c>
      <c r="M2911" s="2"/>
      <c r="N2911" s="2"/>
      <c r="O2911" s="2"/>
      <c r="P2911" s="2"/>
    </row>
    <row r="2912" spans="1:16">
      <c r="A2912" s="14">
        <v>2299</v>
      </c>
      <c r="B2912" s="2" t="s">
        <v>4403</v>
      </c>
      <c r="C2912" s="1" t="s">
        <v>4404</v>
      </c>
      <c r="D2912" s="3" t="s">
        <v>3270</v>
      </c>
      <c r="E2912" s="4">
        <v>41593</v>
      </c>
      <c r="F2912" s="3" t="s">
        <v>15</v>
      </c>
      <c r="G2912" s="4">
        <v>41593</v>
      </c>
      <c r="H2912" s="3" t="s">
        <v>40</v>
      </c>
      <c r="I2912" s="2" t="s">
        <v>13</v>
      </c>
      <c r="J2912" s="2" t="s">
        <v>12</v>
      </c>
      <c r="K2912" s="2" t="s">
        <v>268</v>
      </c>
      <c r="L2912" s="19">
        <v>41596.440405092595</v>
      </c>
      <c r="M2912" s="2"/>
      <c r="N2912" s="2"/>
      <c r="O2912" s="2"/>
      <c r="P2912" s="2"/>
    </row>
    <row r="2913" spans="1:16" ht="30">
      <c r="A2913" s="14">
        <v>2298</v>
      </c>
      <c r="B2913" s="2" t="s">
        <v>4405</v>
      </c>
      <c r="C2913" s="1" t="s">
        <v>4406</v>
      </c>
      <c r="D2913" s="3" t="s">
        <v>4407</v>
      </c>
      <c r="E2913" s="4">
        <v>41596</v>
      </c>
      <c r="F2913" s="3" t="s">
        <v>15</v>
      </c>
      <c r="G2913" s="4">
        <v>41596</v>
      </c>
      <c r="H2913" s="3" t="s">
        <v>16</v>
      </c>
      <c r="I2913" s="2" t="s">
        <v>13</v>
      </c>
      <c r="J2913" s="2" t="s">
        <v>12</v>
      </c>
      <c r="K2913" s="2" t="s">
        <v>268</v>
      </c>
      <c r="L2913" s="19">
        <v>41596.438668981478</v>
      </c>
      <c r="M2913" s="2"/>
      <c r="N2913" s="2"/>
      <c r="O2913" s="2"/>
      <c r="P2913" s="2"/>
    </row>
    <row r="2914" spans="1:16" ht="30">
      <c r="A2914" s="14">
        <v>2297</v>
      </c>
      <c r="B2914" s="2" t="s">
        <v>4408</v>
      </c>
      <c r="C2914" s="1" t="s">
        <v>4409</v>
      </c>
      <c r="D2914" s="3" t="s">
        <v>268</v>
      </c>
      <c r="E2914" s="4">
        <v>41596</v>
      </c>
      <c r="F2914" s="3" t="s">
        <v>15</v>
      </c>
      <c r="G2914" s="4">
        <v>41596</v>
      </c>
      <c r="H2914" s="3" t="s">
        <v>42</v>
      </c>
      <c r="I2914" s="2" t="s">
        <v>13</v>
      </c>
      <c r="J2914" s="2" t="s">
        <v>12</v>
      </c>
      <c r="K2914" s="2" t="s">
        <v>268</v>
      </c>
      <c r="L2914" s="19">
        <v>41596.438217592593</v>
      </c>
      <c r="M2914" s="2"/>
      <c r="N2914" s="2"/>
      <c r="O2914" s="2"/>
      <c r="P2914" s="2"/>
    </row>
    <row r="2915" spans="1:16" ht="30">
      <c r="A2915" s="14">
        <v>2296</v>
      </c>
      <c r="B2915" s="2" t="s">
        <v>4410</v>
      </c>
      <c r="C2915" s="1" t="s">
        <v>4411</v>
      </c>
      <c r="D2915" s="3" t="s">
        <v>2034</v>
      </c>
      <c r="E2915" s="4">
        <v>41596</v>
      </c>
      <c r="F2915" s="3" t="s">
        <v>15</v>
      </c>
      <c r="G2915" s="4">
        <v>41596</v>
      </c>
      <c r="H2915" s="3" t="s">
        <v>16</v>
      </c>
      <c r="I2915" s="2" t="s">
        <v>13</v>
      </c>
      <c r="J2915" s="2" t="s">
        <v>12</v>
      </c>
      <c r="K2915" s="2" t="s">
        <v>268</v>
      </c>
      <c r="L2915" s="19">
        <v>41596.434340277781</v>
      </c>
      <c r="M2915" s="2"/>
      <c r="N2915" s="2"/>
      <c r="O2915" s="2"/>
      <c r="P2915" s="2"/>
    </row>
    <row r="2916" spans="1:16" ht="30">
      <c r="A2916" s="14">
        <v>2295</v>
      </c>
      <c r="B2916" s="2" t="s">
        <v>4412</v>
      </c>
      <c r="C2916" s="1" t="s">
        <v>4413</v>
      </c>
      <c r="D2916" s="3" t="s">
        <v>3414</v>
      </c>
      <c r="E2916" s="4">
        <v>41593</v>
      </c>
      <c r="F2916" s="3" t="s">
        <v>15</v>
      </c>
      <c r="G2916" s="4">
        <v>41593</v>
      </c>
      <c r="H2916" s="3" t="s">
        <v>40</v>
      </c>
      <c r="I2916" s="2" t="s">
        <v>13</v>
      </c>
      <c r="J2916" s="2" t="s">
        <v>12</v>
      </c>
      <c r="K2916" s="2" t="s">
        <v>268</v>
      </c>
      <c r="L2916" s="19">
        <v>41596.432581018518</v>
      </c>
      <c r="M2916" s="2"/>
      <c r="N2916" s="2"/>
      <c r="O2916" s="2"/>
      <c r="P2916" s="2"/>
    </row>
    <row r="2917" spans="1:16" ht="30">
      <c r="A2917" s="14">
        <v>2294</v>
      </c>
      <c r="B2917" s="2" t="s">
        <v>4414</v>
      </c>
      <c r="C2917" s="1" t="s">
        <v>4415</v>
      </c>
      <c r="D2917" s="3" t="s">
        <v>497</v>
      </c>
      <c r="E2917" s="4">
        <v>41593</v>
      </c>
      <c r="F2917" s="3" t="s">
        <v>15</v>
      </c>
      <c r="G2917" s="4">
        <v>41593</v>
      </c>
      <c r="H2917" s="3" t="s">
        <v>29</v>
      </c>
      <c r="I2917" s="2" t="s">
        <v>13</v>
      </c>
      <c r="J2917" s="2" t="s">
        <v>12</v>
      </c>
      <c r="K2917" s="2" t="s">
        <v>268</v>
      </c>
      <c r="L2917" s="19">
        <v>41596.427511574075</v>
      </c>
      <c r="M2917" s="2"/>
      <c r="N2917" s="2"/>
      <c r="O2917" s="2"/>
      <c r="P2917" s="2"/>
    </row>
    <row r="2918" spans="1:16">
      <c r="A2918" s="14">
        <v>2293</v>
      </c>
      <c r="B2918" s="2" t="s">
        <v>2929</v>
      </c>
      <c r="C2918" s="1" t="s">
        <v>4416</v>
      </c>
      <c r="D2918" s="3" t="s">
        <v>285</v>
      </c>
      <c r="E2918" s="4">
        <v>41593</v>
      </c>
      <c r="F2918" s="3" t="s">
        <v>15</v>
      </c>
      <c r="G2918" s="4">
        <v>41593</v>
      </c>
      <c r="H2918" s="3" t="s">
        <v>16</v>
      </c>
      <c r="I2918" s="2" t="s">
        <v>13</v>
      </c>
      <c r="J2918" s="2" t="s">
        <v>12</v>
      </c>
      <c r="K2918" s="2" t="s">
        <v>268</v>
      </c>
      <c r="L2918" s="19">
        <v>41596.426805555559</v>
      </c>
      <c r="M2918" s="2"/>
      <c r="N2918" s="2"/>
      <c r="O2918" s="2"/>
      <c r="P2918" s="2"/>
    </row>
    <row r="2919" spans="1:16" ht="60">
      <c r="A2919" s="14">
        <v>2292</v>
      </c>
      <c r="B2919" s="2" t="s">
        <v>4417</v>
      </c>
      <c r="C2919" s="1" t="s">
        <v>4418</v>
      </c>
      <c r="D2919" s="3" t="s">
        <v>4419</v>
      </c>
      <c r="E2919" s="4">
        <v>41593</v>
      </c>
      <c r="F2919" s="3" t="s">
        <v>15</v>
      </c>
      <c r="G2919" s="4">
        <v>41593</v>
      </c>
      <c r="H2919" s="3" t="s">
        <v>16</v>
      </c>
      <c r="I2919" s="2" t="s">
        <v>13</v>
      </c>
      <c r="J2919" s="2" t="s">
        <v>12</v>
      </c>
      <c r="K2919" s="2" t="s">
        <v>268</v>
      </c>
      <c r="L2919" s="19">
        <v>41596.426296296297</v>
      </c>
      <c r="M2919" s="2"/>
      <c r="N2919" s="2"/>
      <c r="O2919" s="2"/>
      <c r="P2919" s="2"/>
    </row>
    <row r="2920" spans="1:16" ht="60">
      <c r="A2920" s="14">
        <v>2291</v>
      </c>
      <c r="B2920" s="2" t="s">
        <v>4099</v>
      </c>
      <c r="C2920" s="1" t="s">
        <v>4420</v>
      </c>
      <c r="D2920" s="3" t="s">
        <v>2701</v>
      </c>
      <c r="E2920" s="4">
        <v>41593</v>
      </c>
      <c r="F2920" s="3" t="s">
        <v>15</v>
      </c>
      <c r="G2920" s="4">
        <v>41593</v>
      </c>
      <c r="H2920" s="3" t="s">
        <v>40</v>
      </c>
      <c r="I2920" s="2" t="s">
        <v>13</v>
      </c>
      <c r="J2920" s="2" t="s">
        <v>12</v>
      </c>
      <c r="K2920" s="2" t="s">
        <v>268</v>
      </c>
      <c r="L2920" s="19">
        <v>41596.425775462965</v>
      </c>
      <c r="M2920" s="2"/>
      <c r="N2920" s="2"/>
      <c r="O2920" s="2"/>
      <c r="P2920" s="2"/>
    </row>
    <row r="2921" spans="1:16" ht="75">
      <c r="A2921" s="14">
        <v>2290</v>
      </c>
      <c r="B2921" s="2" t="s">
        <v>4421</v>
      </c>
      <c r="C2921" s="1" t="s">
        <v>4422</v>
      </c>
      <c r="D2921" s="3" t="s">
        <v>2152</v>
      </c>
      <c r="E2921" s="4">
        <v>41593</v>
      </c>
      <c r="F2921" s="3" t="s">
        <v>15</v>
      </c>
      <c r="G2921" s="4">
        <v>41593</v>
      </c>
      <c r="H2921" s="3" t="s">
        <v>19</v>
      </c>
      <c r="I2921" s="2" t="s">
        <v>13</v>
      </c>
      <c r="J2921" s="2" t="s">
        <v>12</v>
      </c>
      <c r="K2921" s="2" t="s">
        <v>268</v>
      </c>
      <c r="L2921" s="19">
        <v>41597.436215277776</v>
      </c>
      <c r="M2921" s="2"/>
      <c r="N2921" s="2"/>
      <c r="O2921" s="2"/>
      <c r="P2921" s="2"/>
    </row>
    <row r="2922" spans="1:16" ht="75">
      <c r="A2922" s="14">
        <v>2289</v>
      </c>
      <c r="B2922" s="2" t="s">
        <v>4423</v>
      </c>
      <c r="C2922" s="1" t="s">
        <v>4424</v>
      </c>
      <c r="D2922" s="3" t="s">
        <v>107</v>
      </c>
      <c r="E2922" s="4">
        <v>41593</v>
      </c>
      <c r="F2922" s="3" t="s">
        <v>15</v>
      </c>
      <c r="G2922" s="4">
        <v>41593</v>
      </c>
      <c r="H2922" s="3" t="s">
        <v>213</v>
      </c>
      <c r="I2922" s="2" t="s">
        <v>13</v>
      </c>
      <c r="J2922" s="2" t="s">
        <v>12</v>
      </c>
      <c r="K2922" s="2" t="s">
        <v>268</v>
      </c>
      <c r="L2922" s="19">
        <v>41596.424131944441</v>
      </c>
      <c r="M2922" s="2"/>
      <c r="N2922" s="2"/>
      <c r="O2922" s="2"/>
      <c r="P2922" s="2"/>
    </row>
    <row r="2923" spans="1:16" ht="105">
      <c r="A2923" s="14">
        <v>2288</v>
      </c>
      <c r="B2923" s="2" t="s">
        <v>4425</v>
      </c>
      <c r="C2923" s="1" t="s">
        <v>4426</v>
      </c>
      <c r="D2923" s="3" t="s">
        <v>1415</v>
      </c>
      <c r="E2923" s="4">
        <v>41593</v>
      </c>
      <c r="F2923" s="3" t="s">
        <v>15</v>
      </c>
      <c r="G2923" s="4">
        <v>41593</v>
      </c>
      <c r="H2923" s="3" t="s">
        <v>42</v>
      </c>
      <c r="I2923" s="2" t="s">
        <v>13</v>
      </c>
      <c r="J2923" s="2" t="s">
        <v>12</v>
      </c>
      <c r="K2923" s="2" t="s">
        <v>268</v>
      </c>
      <c r="L2923" s="19">
        <v>41597.436736111114</v>
      </c>
      <c r="M2923" s="2"/>
      <c r="N2923" s="2"/>
      <c r="O2923" s="2"/>
      <c r="P2923" s="2"/>
    </row>
    <row r="2924" spans="1:16" ht="45">
      <c r="A2924" s="14">
        <v>2287</v>
      </c>
      <c r="B2924" s="2" t="s">
        <v>4427</v>
      </c>
      <c r="C2924" s="1" t="s">
        <v>4428</v>
      </c>
      <c r="D2924" s="3" t="s">
        <v>299</v>
      </c>
      <c r="E2924" s="4">
        <v>41593</v>
      </c>
      <c r="F2924" s="3" t="s">
        <v>15</v>
      </c>
      <c r="G2924" s="4">
        <v>41593</v>
      </c>
      <c r="H2924" s="3" t="s">
        <v>16</v>
      </c>
      <c r="I2924" s="2" t="s">
        <v>13</v>
      </c>
      <c r="J2924" s="2" t="s">
        <v>12</v>
      </c>
      <c r="K2924" s="2" t="s">
        <v>268</v>
      </c>
      <c r="L2924" s="19">
        <v>41596.422893518517</v>
      </c>
      <c r="M2924" s="2"/>
      <c r="N2924" s="2"/>
      <c r="O2924" s="2"/>
      <c r="P2924" s="2"/>
    </row>
    <row r="2925" spans="1:16">
      <c r="A2925" s="14">
        <v>2286</v>
      </c>
      <c r="B2925" s="2" t="s">
        <v>4429</v>
      </c>
      <c r="C2925" s="1" t="s">
        <v>4430</v>
      </c>
      <c r="D2925" s="3" t="s">
        <v>32</v>
      </c>
      <c r="E2925" s="4">
        <v>41593</v>
      </c>
      <c r="F2925" s="3" t="s">
        <v>15</v>
      </c>
      <c r="G2925" s="4">
        <v>41593</v>
      </c>
      <c r="H2925" s="3" t="s">
        <v>29</v>
      </c>
      <c r="I2925" s="2" t="s">
        <v>13</v>
      </c>
      <c r="J2925" s="2" t="s">
        <v>12</v>
      </c>
      <c r="K2925" s="2" t="s">
        <v>268</v>
      </c>
      <c r="L2925" s="19">
        <v>41597.441018518519</v>
      </c>
      <c r="M2925" s="2"/>
      <c r="N2925" s="2"/>
      <c r="O2925" s="2"/>
      <c r="P2925" s="2"/>
    </row>
    <row r="2926" spans="1:16" ht="135">
      <c r="A2926" s="14">
        <v>2285</v>
      </c>
      <c r="B2926" s="2" t="s">
        <v>4431</v>
      </c>
      <c r="C2926" s="1" t="s">
        <v>4432</v>
      </c>
      <c r="D2926" s="3" t="s">
        <v>335</v>
      </c>
      <c r="E2926" s="4">
        <v>41596</v>
      </c>
      <c r="F2926" s="3" t="s">
        <v>15</v>
      </c>
      <c r="G2926" s="4">
        <v>41596</v>
      </c>
      <c r="H2926" s="3" t="s">
        <v>42</v>
      </c>
      <c r="I2926" s="2" t="s">
        <v>13</v>
      </c>
      <c r="J2926" s="2" t="s">
        <v>12</v>
      </c>
      <c r="K2926" s="2" t="s">
        <v>268</v>
      </c>
      <c r="L2926" s="19">
        <v>41596.421134259261</v>
      </c>
      <c r="M2926" s="2"/>
      <c r="N2926" s="2"/>
      <c r="O2926" s="2"/>
      <c r="P2926" s="2"/>
    </row>
    <row r="2927" spans="1:16" ht="60">
      <c r="A2927" s="14">
        <v>2284</v>
      </c>
      <c r="B2927" s="2" t="s">
        <v>4433</v>
      </c>
      <c r="C2927" s="1" t="s">
        <v>4434</v>
      </c>
      <c r="D2927" s="3" t="s">
        <v>1257</v>
      </c>
      <c r="E2927" s="4">
        <v>41596</v>
      </c>
      <c r="F2927" s="3" t="s">
        <v>15</v>
      </c>
      <c r="G2927" s="4">
        <v>41596</v>
      </c>
      <c r="H2927" s="3" t="s">
        <v>42</v>
      </c>
      <c r="I2927" s="2" t="s">
        <v>13</v>
      </c>
      <c r="J2927" s="2" t="s">
        <v>12</v>
      </c>
      <c r="K2927" s="2" t="s">
        <v>268</v>
      </c>
      <c r="L2927" s="19">
        <v>41596.413194444445</v>
      </c>
      <c r="M2927" s="2"/>
      <c r="N2927" s="2"/>
      <c r="O2927" s="2"/>
      <c r="P2927" s="2"/>
    </row>
    <row r="2928" spans="1:16">
      <c r="A2928" s="14">
        <v>2283</v>
      </c>
      <c r="B2928" s="2" t="s">
        <v>4435</v>
      </c>
      <c r="C2928" s="1" t="s">
        <v>4436</v>
      </c>
      <c r="D2928" s="3" t="s">
        <v>32</v>
      </c>
      <c r="E2928" s="4">
        <v>41593</v>
      </c>
      <c r="F2928" s="3" t="s">
        <v>15</v>
      </c>
      <c r="G2928" s="4">
        <v>41593</v>
      </c>
      <c r="H2928" s="3" t="s">
        <v>16</v>
      </c>
      <c r="I2928" s="2" t="s">
        <v>13</v>
      </c>
      <c r="J2928" s="2" t="s">
        <v>12</v>
      </c>
      <c r="K2928" s="2" t="s">
        <v>268</v>
      </c>
      <c r="L2928" s="19">
        <v>41596.408275462964</v>
      </c>
      <c r="M2928" s="2"/>
      <c r="N2928" s="2"/>
      <c r="O2928" s="2"/>
      <c r="P2928" s="2"/>
    </row>
    <row r="2929" spans="1:16" ht="30">
      <c r="A2929" s="14">
        <v>2282</v>
      </c>
      <c r="B2929" s="2" t="s">
        <v>4437</v>
      </c>
      <c r="C2929" s="1" t="s">
        <v>4438</v>
      </c>
      <c r="D2929" s="3" t="s">
        <v>555</v>
      </c>
      <c r="E2929" s="4">
        <v>41596</v>
      </c>
      <c r="F2929" s="3" t="s">
        <v>15</v>
      </c>
      <c r="G2929" s="4">
        <v>41596</v>
      </c>
      <c r="H2929" s="3" t="s">
        <v>16</v>
      </c>
      <c r="I2929" s="2" t="s">
        <v>13</v>
      </c>
      <c r="J2929" s="2" t="s">
        <v>12</v>
      </c>
      <c r="K2929" s="2" t="s">
        <v>268</v>
      </c>
      <c r="L2929" s="19">
        <v>41596.403321759259</v>
      </c>
      <c r="M2929" s="2"/>
      <c r="N2929" s="2"/>
      <c r="O2929" s="2"/>
      <c r="P2929" s="2"/>
    </row>
    <row r="2930" spans="1:16" ht="30">
      <c r="A2930" s="14">
        <v>2281</v>
      </c>
      <c r="B2930" s="2" t="s">
        <v>4439</v>
      </c>
      <c r="C2930" s="1" t="s">
        <v>4440</v>
      </c>
      <c r="D2930" s="3" t="s">
        <v>1471</v>
      </c>
      <c r="E2930" s="4">
        <v>41596</v>
      </c>
      <c r="F2930" s="3" t="s">
        <v>15</v>
      </c>
      <c r="G2930" s="4">
        <v>41596</v>
      </c>
      <c r="H2930" s="3" t="s">
        <v>16</v>
      </c>
      <c r="I2930" s="2" t="s">
        <v>13</v>
      </c>
      <c r="J2930" s="2" t="s">
        <v>12</v>
      </c>
      <c r="K2930" s="2" t="s">
        <v>268</v>
      </c>
      <c r="L2930" s="19">
        <v>41596.392094907409</v>
      </c>
      <c r="M2930" s="2"/>
      <c r="N2930" s="2"/>
      <c r="O2930" s="2"/>
      <c r="P2930" s="2"/>
    </row>
    <row r="2931" spans="1:16" ht="45">
      <c r="A2931" s="14">
        <v>2280</v>
      </c>
      <c r="B2931" s="2" t="s">
        <v>3811</v>
      </c>
      <c r="C2931" s="1" t="s">
        <v>4441</v>
      </c>
      <c r="D2931" s="3" t="s">
        <v>3129</v>
      </c>
      <c r="E2931" s="4">
        <v>41596</v>
      </c>
      <c r="F2931" s="3" t="s">
        <v>15</v>
      </c>
      <c r="G2931" s="4">
        <v>41596</v>
      </c>
      <c r="H2931" s="3" t="s">
        <v>16</v>
      </c>
      <c r="I2931" s="2" t="s">
        <v>13</v>
      </c>
      <c r="J2931" s="2" t="s">
        <v>12</v>
      </c>
      <c r="K2931" s="2" t="s">
        <v>268</v>
      </c>
      <c r="L2931" s="19">
        <v>41596.389479166668</v>
      </c>
      <c r="M2931" s="2"/>
      <c r="N2931" s="2"/>
      <c r="O2931" s="2"/>
      <c r="P2931" s="2"/>
    </row>
    <row r="2932" spans="1:16" ht="60">
      <c r="A2932" s="14">
        <v>2279</v>
      </c>
      <c r="B2932" s="2" t="s">
        <v>1039</v>
      </c>
      <c r="C2932" s="1" t="s">
        <v>4442</v>
      </c>
      <c r="D2932" s="3" t="s">
        <v>3129</v>
      </c>
      <c r="E2932" s="4">
        <v>41593</v>
      </c>
      <c r="F2932" s="3" t="s">
        <v>15</v>
      </c>
      <c r="G2932" s="4">
        <v>41593</v>
      </c>
      <c r="H2932" s="3" t="s">
        <v>50</v>
      </c>
      <c r="I2932" s="2" t="s">
        <v>13</v>
      </c>
      <c r="J2932" s="2" t="s">
        <v>12</v>
      </c>
      <c r="K2932" s="2" t="s">
        <v>268</v>
      </c>
      <c r="L2932" s="19">
        <v>41593.533576388887</v>
      </c>
      <c r="M2932" s="2"/>
      <c r="N2932" s="2"/>
      <c r="O2932" s="2"/>
      <c r="P2932" s="2"/>
    </row>
    <row r="2933" spans="1:16" ht="60">
      <c r="A2933" s="14">
        <v>2278</v>
      </c>
      <c r="B2933" s="2" t="s">
        <v>4443</v>
      </c>
      <c r="C2933" s="1" t="s">
        <v>4444</v>
      </c>
      <c r="D2933" s="3" t="s">
        <v>2031</v>
      </c>
      <c r="E2933" s="4">
        <v>41592</v>
      </c>
      <c r="F2933" s="3" t="s">
        <v>15</v>
      </c>
      <c r="G2933" s="4">
        <v>41592</v>
      </c>
      <c r="H2933" s="3" t="s">
        <v>42</v>
      </c>
      <c r="I2933" s="2" t="s">
        <v>13</v>
      </c>
      <c r="J2933" s="2" t="s">
        <v>12</v>
      </c>
      <c r="K2933" s="2" t="s">
        <v>268</v>
      </c>
      <c r="L2933" s="19">
        <v>41592.612384259257</v>
      </c>
      <c r="M2933" s="2"/>
      <c r="N2933" s="2"/>
      <c r="O2933" s="2"/>
      <c r="P2933" s="2"/>
    </row>
    <row r="2934" spans="1:16" ht="45">
      <c r="A2934" s="14">
        <v>2277</v>
      </c>
      <c r="B2934" s="2" t="s">
        <v>4445</v>
      </c>
      <c r="C2934" s="1" t="s">
        <v>4446</v>
      </c>
      <c r="D2934" s="3" t="s">
        <v>277</v>
      </c>
      <c r="E2934" s="4">
        <v>41592</v>
      </c>
      <c r="F2934" s="3" t="s">
        <v>15</v>
      </c>
      <c r="G2934" s="4">
        <v>41592</v>
      </c>
      <c r="H2934" s="3" t="s">
        <v>45</v>
      </c>
      <c r="I2934" s="2" t="s">
        <v>13</v>
      </c>
      <c r="J2934" s="2" t="s">
        <v>12</v>
      </c>
      <c r="K2934" s="2" t="s">
        <v>268</v>
      </c>
      <c r="L2934" s="19">
        <v>41597.440787037034</v>
      </c>
      <c r="M2934" s="2"/>
      <c r="N2934" s="2"/>
      <c r="O2934" s="2"/>
      <c r="P2934" s="2"/>
    </row>
    <row r="2935" spans="1:16" ht="135">
      <c r="A2935" s="14">
        <v>2276</v>
      </c>
      <c r="B2935" s="2" t="s">
        <v>4447</v>
      </c>
      <c r="C2935" s="1" t="s">
        <v>4448</v>
      </c>
      <c r="D2935" s="3" t="s">
        <v>277</v>
      </c>
      <c r="E2935" s="4">
        <v>41592</v>
      </c>
      <c r="F2935" s="3" t="s">
        <v>15</v>
      </c>
      <c r="G2935" s="4">
        <v>41592</v>
      </c>
      <c r="H2935" s="3" t="s">
        <v>213</v>
      </c>
      <c r="I2935" s="2" t="s">
        <v>13</v>
      </c>
      <c r="J2935" s="2" t="s">
        <v>12</v>
      </c>
      <c r="K2935" s="2" t="s">
        <v>268</v>
      </c>
      <c r="L2935" s="19">
        <v>41597.440879629627</v>
      </c>
      <c r="M2935" s="2"/>
      <c r="N2935" s="2"/>
      <c r="O2935" s="2"/>
      <c r="P2935" s="2"/>
    </row>
    <row r="2936" spans="1:16" ht="75">
      <c r="A2936" s="14">
        <v>2275</v>
      </c>
      <c r="B2936" s="2" t="s">
        <v>4449</v>
      </c>
      <c r="C2936" s="1" t="s">
        <v>4450</v>
      </c>
      <c r="D2936" s="3" t="s">
        <v>277</v>
      </c>
      <c r="E2936" s="4">
        <v>41592</v>
      </c>
      <c r="F2936" s="3" t="s">
        <v>15</v>
      </c>
      <c r="G2936" s="4">
        <v>41592</v>
      </c>
      <c r="H2936" s="3" t="s">
        <v>45</v>
      </c>
      <c r="I2936" s="2" t="s">
        <v>13</v>
      </c>
      <c r="J2936" s="2" t="s">
        <v>12</v>
      </c>
      <c r="K2936" s="2" t="s">
        <v>268</v>
      </c>
      <c r="L2936" s="19">
        <v>41592.531307870369</v>
      </c>
      <c r="M2936" s="2"/>
      <c r="N2936" s="2"/>
      <c r="O2936" s="2"/>
      <c r="P2936" s="2"/>
    </row>
    <row r="2937" spans="1:16" ht="75">
      <c r="A2937" s="14">
        <v>2274</v>
      </c>
      <c r="B2937" s="2" t="s">
        <v>4451</v>
      </c>
      <c r="C2937" s="1" t="s">
        <v>4452</v>
      </c>
      <c r="D2937" s="3" t="s">
        <v>277</v>
      </c>
      <c r="E2937" s="4">
        <v>41592</v>
      </c>
      <c r="F2937" s="3" t="s">
        <v>15</v>
      </c>
      <c r="G2937" s="4">
        <v>41592</v>
      </c>
      <c r="H2937" s="3" t="s">
        <v>45</v>
      </c>
      <c r="I2937" s="2" t="s">
        <v>13</v>
      </c>
      <c r="J2937" s="2" t="s">
        <v>12</v>
      </c>
      <c r="K2937" s="2" t="s">
        <v>268</v>
      </c>
      <c r="L2937" s="19">
        <v>41592.530787037038</v>
      </c>
      <c r="M2937" s="2"/>
      <c r="N2937" s="2"/>
      <c r="O2937" s="2"/>
      <c r="P2937" s="2"/>
    </row>
    <row r="2938" spans="1:16" ht="75">
      <c r="A2938" s="14">
        <v>2273</v>
      </c>
      <c r="B2938" s="2" t="s">
        <v>4453</v>
      </c>
      <c r="C2938" s="1" t="s">
        <v>4454</v>
      </c>
      <c r="D2938" s="3" t="s">
        <v>277</v>
      </c>
      <c r="E2938" s="4">
        <v>41592</v>
      </c>
      <c r="F2938" s="3" t="s">
        <v>15</v>
      </c>
      <c r="G2938" s="4">
        <v>41592</v>
      </c>
      <c r="H2938" s="3" t="s">
        <v>45</v>
      </c>
      <c r="I2938" s="2" t="s">
        <v>13</v>
      </c>
      <c r="J2938" s="2" t="s">
        <v>12</v>
      </c>
      <c r="K2938" s="2" t="s">
        <v>268</v>
      </c>
      <c r="L2938" s="19">
        <v>41592.530173611114</v>
      </c>
      <c r="M2938" s="2"/>
      <c r="N2938" s="2"/>
      <c r="O2938" s="2"/>
      <c r="P2938" s="2"/>
    </row>
    <row r="2939" spans="1:16" ht="30">
      <c r="A2939" s="14">
        <v>2272</v>
      </c>
      <c r="B2939" s="2" t="s">
        <v>3800</v>
      </c>
      <c r="C2939" s="1" t="s">
        <v>4455</v>
      </c>
      <c r="D2939" s="3" t="s">
        <v>765</v>
      </c>
      <c r="E2939" s="4">
        <v>41592</v>
      </c>
      <c r="F2939" s="3" t="s">
        <v>15</v>
      </c>
      <c r="G2939" s="4">
        <v>41592</v>
      </c>
      <c r="H2939" s="3" t="s">
        <v>16</v>
      </c>
      <c r="I2939" s="2" t="s">
        <v>13</v>
      </c>
      <c r="J2939" s="2" t="s">
        <v>12</v>
      </c>
      <c r="K2939" s="2" t="s">
        <v>268</v>
      </c>
      <c r="L2939" s="19">
        <v>41592.525543981479</v>
      </c>
      <c r="M2939" s="2"/>
      <c r="N2939" s="2"/>
      <c r="O2939" s="2"/>
      <c r="P2939" s="2"/>
    </row>
    <row r="2940" spans="1:16" ht="60">
      <c r="A2940" s="14">
        <v>2271</v>
      </c>
      <c r="B2940" s="2" t="s">
        <v>4456</v>
      </c>
      <c r="C2940" s="1" t="s">
        <v>4457</v>
      </c>
      <c r="D2940" s="3" t="s">
        <v>349</v>
      </c>
      <c r="E2940" s="4">
        <v>41592</v>
      </c>
      <c r="F2940" s="3" t="s">
        <v>15</v>
      </c>
      <c r="G2940" s="4">
        <v>41592</v>
      </c>
      <c r="H2940" s="3" t="s">
        <v>16</v>
      </c>
      <c r="I2940" s="2" t="s">
        <v>13</v>
      </c>
      <c r="J2940" s="2" t="s">
        <v>12</v>
      </c>
      <c r="K2940" s="2" t="s">
        <v>268</v>
      </c>
      <c r="L2940" s="19">
        <v>41592.525150462963</v>
      </c>
      <c r="M2940" s="2"/>
      <c r="N2940" s="2"/>
      <c r="O2940" s="2"/>
      <c r="P2940" s="2"/>
    </row>
    <row r="2941" spans="1:16" ht="45">
      <c r="A2941" s="14">
        <v>2270</v>
      </c>
      <c r="B2941" s="2" t="s">
        <v>4458</v>
      </c>
      <c r="C2941" s="1" t="s">
        <v>4459</v>
      </c>
      <c r="D2941" s="3" t="s">
        <v>277</v>
      </c>
      <c r="E2941" s="4">
        <v>41592</v>
      </c>
      <c r="F2941" s="3" t="s">
        <v>15</v>
      </c>
      <c r="G2941" s="4">
        <v>41592</v>
      </c>
      <c r="H2941" s="3" t="s">
        <v>69</v>
      </c>
      <c r="I2941" s="2" t="s">
        <v>13</v>
      </c>
      <c r="J2941" s="2" t="s">
        <v>12</v>
      </c>
      <c r="K2941" s="2" t="s">
        <v>268</v>
      </c>
      <c r="L2941" s="19">
        <v>41604.506412037037</v>
      </c>
      <c r="M2941" s="2"/>
      <c r="N2941" s="2"/>
      <c r="O2941" s="2"/>
      <c r="P2941" s="2"/>
    </row>
    <row r="2942" spans="1:16" ht="75">
      <c r="A2942" s="14">
        <v>2269</v>
      </c>
      <c r="B2942" s="2" t="s">
        <v>4460</v>
      </c>
      <c r="C2942" s="1" t="s">
        <v>4461</v>
      </c>
      <c r="D2942" s="3" t="s">
        <v>237</v>
      </c>
      <c r="E2942" s="4">
        <v>41592</v>
      </c>
      <c r="F2942" s="3" t="s">
        <v>15</v>
      </c>
      <c r="G2942" s="4">
        <v>41592</v>
      </c>
      <c r="H2942" s="3" t="s">
        <v>52</v>
      </c>
      <c r="I2942" s="2" t="s">
        <v>13</v>
      </c>
      <c r="J2942" s="2" t="s">
        <v>12</v>
      </c>
      <c r="K2942" s="2" t="s">
        <v>268</v>
      </c>
      <c r="L2942" s="19">
        <v>41597.440706018519</v>
      </c>
      <c r="M2942" s="2"/>
      <c r="N2942" s="2"/>
      <c r="O2942" s="2"/>
      <c r="P2942" s="2"/>
    </row>
    <row r="2943" spans="1:16">
      <c r="A2943" s="14">
        <v>2268</v>
      </c>
      <c r="B2943" s="2" t="s">
        <v>4462</v>
      </c>
      <c r="C2943" s="1" t="s">
        <v>4463</v>
      </c>
      <c r="D2943" s="3" t="s">
        <v>950</v>
      </c>
      <c r="E2943" s="4">
        <v>41592</v>
      </c>
      <c r="F2943" s="3" t="s">
        <v>15</v>
      </c>
      <c r="G2943" s="4">
        <v>41592</v>
      </c>
      <c r="H2943" s="3" t="s">
        <v>40</v>
      </c>
      <c r="I2943" s="2" t="s">
        <v>13</v>
      </c>
      <c r="J2943" s="2" t="s">
        <v>12</v>
      </c>
      <c r="K2943" s="2" t="s">
        <v>268</v>
      </c>
      <c r="L2943" s="19">
        <v>41592.500717592593</v>
      </c>
      <c r="M2943" s="2"/>
      <c r="N2943" s="2"/>
      <c r="O2943" s="2"/>
      <c r="P2943" s="2"/>
    </row>
    <row r="2944" spans="1:16" ht="45">
      <c r="A2944" s="14">
        <v>2267</v>
      </c>
      <c r="B2944" s="2" t="s">
        <v>3877</v>
      </c>
      <c r="C2944" s="1" t="s">
        <v>4464</v>
      </c>
      <c r="D2944" s="3" t="s">
        <v>1631</v>
      </c>
      <c r="E2944" s="4">
        <v>41592</v>
      </c>
      <c r="F2944" s="3" t="s">
        <v>15</v>
      </c>
      <c r="G2944" s="4">
        <v>41592</v>
      </c>
      <c r="H2944" s="3" t="s">
        <v>16</v>
      </c>
      <c r="I2944" s="2" t="s">
        <v>13</v>
      </c>
      <c r="J2944" s="2" t="s">
        <v>12</v>
      </c>
      <c r="K2944" s="2" t="s">
        <v>268</v>
      </c>
      <c r="L2944" s="19">
        <v>41592.430949074071</v>
      </c>
      <c r="M2944" s="2"/>
      <c r="N2944" s="2"/>
      <c r="O2944" s="2"/>
      <c r="P2944" s="2"/>
    </row>
    <row r="2945" spans="1:16" ht="60">
      <c r="A2945" s="14">
        <v>2266</v>
      </c>
      <c r="B2945" s="2" t="s">
        <v>4465</v>
      </c>
      <c r="C2945" s="1" t="s">
        <v>4466</v>
      </c>
      <c r="D2945" s="3" t="s">
        <v>377</v>
      </c>
      <c r="E2945" s="4">
        <v>41592</v>
      </c>
      <c r="F2945" s="3" t="s">
        <v>15</v>
      </c>
      <c r="G2945" s="4">
        <v>41592</v>
      </c>
      <c r="H2945" s="3" t="s">
        <v>16</v>
      </c>
      <c r="I2945" s="2" t="s">
        <v>13</v>
      </c>
      <c r="J2945" s="2" t="s">
        <v>12</v>
      </c>
      <c r="K2945" s="2" t="s">
        <v>268</v>
      </c>
      <c r="L2945" s="19">
        <v>41592.430486111109</v>
      </c>
      <c r="M2945" s="2"/>
      <c r="N2945" s="2"/>
      <c r="O2945" s="2"/>
      <c r="P2945" s="2"/>
    </row>
    <row r="2946" spans="1:16" ht="45">
      <c r="A2946" s="14">
        <v>2265</v>
      </c>
      <c r="B2946" s="2" t="s">
        <v>2412</v>
      </c>
      <c r="C2946" s="1" t="s">
        <v>3429</v>
      </c>
      <c r="D2946" s="3" t="s">
        <v>1529</v>
      </c>
      <c r="E2946" s="4">
        <v>41591</v>
      </c>
      <c r="F2946" s="3" t="s">
        <v>15</v>
      </c>
      <c r="G2946" s="4">
        <v>41591</v>
      </c>
      <c r="H2946" s="3" t="s">
        <v>16</v>
      </c>
      <c r="I2946" s="2" t="s">
        <v>13</v>
      </c>
      <c r="J2946" s="2" t="s">
        <v>12</v>
      </c>
      <c r="K2946" s="2" t="s">
        <v>268</v>
      </c>
      <c r="L2946" s="19">
        <v>41592.404733796298</v>
      </c>
      <c r="M2946" s="2"/>
      <c r="N2946" s="2"/>
      <c r="O2946" s="2"/>
      <c r="P2946" s="2"/>
    </row>
    <row r="2947" spans="1:16" ht="45">
      <c r="A2947" s="14">
        <v>2264</v>
      </c>
      <c r="B2947" s="2" t="s">
        <v>4467</v>
      </c>
      <c r="C2947" s="1" t="s">
        <v>4468</v>
      </c>
      <c r="D2947" s="3" t="s">
        <v>1408</v>
      </c>
      <c r="E2947" s="4">
        <v>41592</v>
      </c>
      <c r="F2947" s="3" t="s">
        <v>15</v>
      </c>
      <c r="G2947" s="4">
        <v>41592</v>
      </c>
      <c r="H2947" s="3" t="s">
        <v>213</v>
      </c>
      <c r="I2947" s="2" t="s">
        <v>13</v>
      </c>
      <c r="J2947" s="2" t="s">
        <v>12</v>
      </c>
      <c r="K2947" s="2" t="s">
        <v>268</v>
      </c>
      <c r="L2947" s="19">
        <v>41592.400856481479</v>
      </c>
      <c r="M2947" s="2"/>
      <c r="N2947" s="2"/>
      <c r="O2947" s="2"/>
      <c r="P2947" s="2"/>
    </row>
    <row r="2948" spans="1:16">
      <c r="A2948" s="14">
        <v>2263</v>
      </c>
      <c r="B2948" s="2" t="s">
        <v>4401</v>
      </c>
      <c r="C2948" s="1" t="s">
        <v>4469</v>
      </c>
      <c r="D2948" s="3" t="s">
        <v>98</v>
      </c>
      <c r="E2948" s="4">
        <v>41591</v>
      </c>
      <c r="F2948" s="3" t="s">
        <v>15</v>
      </c>
      <c r="G2948" s="4">
        <v>41591</v>
      </c>
      <c r="H2948" s="3" t="s">
        <v>16</v>
      </c>
      <c r="I2948" s="2" t="s">
        <v>13</v>
      </c>
      <c r="J2948" s="2" t="s">
        <v>12</v>
      </c>
      <c r="K2948" s="2" t="s">
        <v>268</v>
      </c>
      <c r="L2948" s="19">
        <v>41591.763449074075</v>
      </c>
      <c r="M2948" s="2"/>
      <c r="N2948" s="2"/>
      <c r="O2948" s="2"/>
      <c r="P2948" s="2"/>
    </row>
    <row r="2949" spans="1:16" ht="60">
      <c r="A2949" s="14">
        <v>2262</v>
      </c>
      <c r="B2949" s="2" t="s">
        <v>4470</v>
      </c>
      <c r="C2949" s="1" t="s">
        <v>4471</v>
      </c>
      <c r="D2949" s="3" t="s">
        <v>335</v>
      </c>
      <c r="E2949" s="4">
        <v>41591</v>
      </c>
      <c r="F2949" s="3" t="s">
        <v>15</v>
      </c>
      <c r="G2949" s="4">
        <v>41591</v>
      </c>
      <c r="H2949" s="3" t="s">
        <v>42</v>
      </c>
      <c r="I2949" s="2" t="s">
        <v>13</v>
      </c>
      <c r="J2949" s="2" t="s">
        <v>12</v>
      </c>
      <c r="K2949" s="2" t="s">
        <v>268</v>
      </c>
      <c r="L2949" s="19">
        <v>41591.761701388888</v>
      </c>
      <c r="M2949" s="2"/>
      <c r="N2949" s="2"/>
      <c r="O2949" s="2"/>
      <c r="P2949" s="2"/>
    </row>
    <row r="2950" spans="1:16" ht="60">
      <c r="A2950" s="14">
        <v>2261</v>
      </c>
      <c r="B2950" s="2" t="s">
        <v>4472</v>
      </c>
      <c r="C2950" s="1" t="s">
        <v>4473</v>
      </c>
      <c r="D2950" s="3" t="s">
        <v>299</v>
      </c>
      <c r="E2950" s="4">
        <v>41591</v>
      </c>
      <c r="F2950" s="3" t="s">
        <v>15</v>
      </c>
      <c r="G2950" s="4">
        <v>41591</v>
      </c>
      <c r="H2950" s="3" t="s">
        <v>16</v>
      </c>
      <c r="I2950" s="2" t="s">
        <v>13</v>
      </c>
      <c r="J2950" s="2" t="s">
        <v>12</v>
      </c>
      <c r="K2950" s="2" t="s">
        <v>268</v>
      </c>
      <c r="L2950" s="19">
        <v>41591.756064814814</v>
      </c>
      <c r="M2950" s="2"/>
      <c r="N2950" s="2"/>
      <c r="O2950" s="2"/>
      <c r="P2950" s="2"/>
    </row>
    <row r="2951" spans="1:16" ht="30">
      <c r="A2951" s="14">
        <v>2260</v>
      </c>
      <c r="B2951" s="2" t="s">
        <v>4474</v>
      </c>
      <c r="C2951" s="1" t="s">
        <v>4475</v>
      </c>
      <c r="D2951" s="3" t="s">
        <v>960</v>
      </c>
      <c r="E2951" s="4">
        <v>41585</v>
      </c>
      <c r="F2951" s="3" t="s">
        <v>15</v>
      </c>
      <c r="G2951" s="4">
        <v>41591</v>
      </c>
      <c r="H2951" s="3" t="s">
        <v>56</v>
      </c>
      <c r="I2951" s="2" t="s">
        <v>13</v>
      </c>
      <c r="J2951" s="2" t="s">
        <v>12</v>
      </c>
      <c r="K2951" s="2" t="s">
        <v>268</v>
      </c>
      <c r="L2951" s="19">
        <v>41591.754872685182</v>
      </c>
      <c r="M2951" s="2"/>
      <c r="N2951" s="2"/>
      <c r="O2951" s="2"/>
      <c r="P2951" s="2"/>
    </row>
    <row r="2952" spans="1:16">
      <c r="A2952" s="14">
        <v>2259</v>
      </c>
      <c r="B2952" s="2" t="s">
        <v>4476</v>
      </c>
      <c r="C2952" s="1" t="s">
        <v>4477</v>
      </c>
      <c r="D2952" s="3" t="s">
        <v>960</v>
      </c>
      <c r="E2952" s="4">
        <v>41585</v>
      </c>
      <c r="F2952" s="3" t="s">
        <v>15</v>
      </c>
      <c r="G2952" s="4">
        <v>41592</v>
      </c>
      <c r="H2952" s="3" t="s">
        <v>56</v>
      </c>
      <c r="I2952" s="2" t="s">
        <v>13</v>
      </c>
      <c r="J2952" s="2" t="s">
        <v>12</v>
      </c>
      <c r="K2952" s="2" t="s">
        <v>268</v>
      </c>
      <c r="L2952" s="19">
        <v>41591.753634259258</v>
      </c>
      <c r="M2952" s="2"/>
      <c r="N2952" s="2"/>
      <c r="O2952" s="2"/>
      <c r="P2952" s="2"/>
    </row>
    <row r="2953" spans="1:16">
      <c r="A2953" s="14">
        <v>2258</v>
      </c>
      <c r="B2953" s="2" t="s">
        <v>4302</v>
      </c>
      <c r="C2953" s="1" t="s">
        <v>4478</v>
      </c>
      <c r="D2953" s="3" t="s">
        <v>960</v>
      </c>
      <c r="E2953" s="4">
        <v>41585</v>
      </c>
      <c r="F2953" s="3" t="s">
        <v>15</v>
      </c>
      <c r="G2953" s="4">
        <v>41592</v>
      </c>
      <c r="H2953" s="3" t="s">
        <v>56</v>
      </c>
      <c r="I2953" s="2" t="s">
        <v>13</v>
      </c>
      <c r="J2953" s="2" t="s">
        <v>12</v>
      </c>
      <c r="K2953" s="2" t="s">
        <v>268</v>
      </c>
      <c r="L2953" s="19">
        <v>41591.733993055554</v>
      </c>
      <c r="M2953" s="2"/>
      <c r="N2953" s="2"/>
      <c r="O2953" s="2"/>
      <c r="P2953" s="2"/>
    </row>
    <row r="2954" spans="1:16" ht="30">
      <c r="A2954" s="14">
        <v>2257</v>
      </c>
      <c r="B2954" s="2" t="s">
        <v>4479</v>
      </c>
      <c r="C2954" s="1" t="s">
        <v>4480</v>
      </c>
      <c r="D2954" s="3" t="s">
        <v>26</v>
      </c>
      <c r="E2954" s="4">
        <v>41591</v>
      </c>
      <c r="F2954" s="3" t="s">
        <v>15</v>
      </c>
      <c r="G2954" s="4">
        <v>41596</v>
      </c>
      <c r="H2954" s="3" t="s">
        <v>56</v>
      </c>
      <c r="I2954" s="2" t="s">
        <v>13</v>
      </c>
      <c r="J2954" s="2" t="s">
        <v>12</v>
      </c>
      <c r="K2954" s="2" t="s">
        <v>268</v>
      </c>
      <c r="L2954" s="19">
        <v>41597.439525462964</v>
      </c>
      <c r="M2954" s="2"/>
      <c r="N2954" s="2"/>
      <c r="O2954" s="2"/>
      <c r="P2954" s="2"/>
    </row>
    <row r="2955" spans="1:16" ht="75">
      <c r="A2955" s="14">
        <v>2256</v>
      </c>
      <c r="B2955" s="2" t="s">
        <v>4481</v>
      </c>
      <c r="C2955" s="1" t="s">
        <v>4482</v>
      </c>
      <c r="D2955" s="3" t="s">
        <v>731</v>
      </c>
      <c r="E2955" s="4">
        <v>41591</v>
      </c>
      <c r="F2955" s="3" t="s">
        <v>15</v>
      </c>
      <c r="G2955" s="4">
        <v>41591</v>
      </c>
      <c r="H2955" s="3" t="s">
        <v>52</v>
      </c>
      <c r="I2955" s="2" t="s">
        <v>13</v>
      </c>
      <c r="J2955" s="2" t="s">
        <v>12</v>
      </c>
      <c r="K2955" s="2" t="s">
        <v>268</v>
      </c>
      <c r="L2955" s="19">
        <v>41591.686238425929</v>
      </c>
      <c r="M2955" s="2"/>
      <c r="N2955" s="2"/>
      <c r="O2955" s="2"/>
      <c r="P2955" s="2"/>
    </row>
    <row r="2956" spans="1:16">
      <c r="A2956" s="14">
        <v>2255</v>
      </c>
      <c r="B2956" s="2" t="s">
        <v>4483</v>
      </c>
      <c r="C2956" s="1" t="s">
        <v>4484</v>
      </c>
      <c r="D2956" s="3" t="s">
        <v>4171</v>
      </c>
      <c r="E2956" s="4">
        <v>41591</v>
      </c>
      <c r="F2956" s="3" t="s">
        <v>15</v>
      </c>
      <c r="G2956" s="4">
        <v>41591</v>
      </c>
      <c r="H2956" s="3" t="s">
        <v>40</v>
      </c>
      <c r="I2956" s="2" t="s">
        <v>13</v>
      </c>
      <c r="J2956" s="2" t="s">
        <v>12</v>
      </c>
      <c r="K2956" s="2" t="s">
        <v>268</v>
      </c>
      <c r="L2956" s="19">
        <v>41591.664398148147</v>
      </c>
      <c r="M2956" s="2"/>
      <c r="N2956" s="2"/>
      <c r="O2956" s="2"/>
      <c r="P2956" s="2"/>
    </row>
    <row r="2957" spans="1:16">
      <c r="A2957" s="14">
        <v>2254</v>
      </c>
      <c r="B2957" s="2" t="s">
        <v>4485</v>
      </c>
      <c r="C2957" s="1" t="s">
        <v>4486</v>
      </c>
      <c r="D2957" s="3" t="s">
        <v>731</v>
      </c>
      <c r="E2957" s="4">
        <v>41591</v>
      </c>
      <c r="F2957" s="3" t="s">
        <v>15</v>
      </c>
      <c r="G2957" s="4">
        <v>41591</v>
      </c>
      <c r="H2957" s="3" t="s">
        <v>54</v>
      </c>
      <c r="I2957" s="2" t="s">
        <v>13</v>
      </c>
      <c r="J2957" s="2" t="s">
        <v>12</v>
      </c>
      <c r="K2957" s="2" t="s">
        <v>268</v>
      </c>
      <c r="L2957" s="19">
        <v>41591.660717592589</v>
      </c>
      <c r="M2957" s="2"/>
      <c r="N2957" s="2"/>
      <c r="O2957" s="2"/>
      <c r="P2957" s="2"/>
    </row>
    <row r="2958" spans="1:16" ht="30">
      <c r="A2958" s="14">
        <v>2253</v>
      </c>
      <c r="B2958" s="2" t="s">
        <v>4487</v>
      </c>
      <c r="C2958" s="1" t="s">
        <v>4488</v>
      </c>
      <c r="D2958" s="3" t="s">
        <v>620</v>
      </c>
      <c r="E2958" s="4">
        <v>41586</v>
      </c>
      <c r="F2958" s="3" t="s">
        <v>15</v>
      </c>
      <c r="G2958" s="4">
        <v>41591</v>
      </c>
      <c r="H2958" s="3" t="s">
        <v>50</v>
      </c>
      <c r="I2958" s="2" t="s">
        <v>13</v>
      </c>
      <c r="J2958" s="2" t="s">
        <v>12</v>
      </c>
      <c r="K2958" s="2" t="s">
        <v>268</v>
      </c>
      <c r="L2958" s="19">
        <v>41639.465798611112</v>
      </c>
      <c r="M2958" s="2"/>
      <c r="N2958" s="2"/>
      <c r="O2958" s="2"/>
      <c r="P2958" s="2"/>
    </row>
    <row r="2959" spans="1:16" ht="45">
      <c r="A2959" s="14">
        <v>2252</v>
      </c>
      <c r="B2959" s="2" t="s">
        <v>4489</v>
      </c>
      <c r="C2959" s="1" t="s">
        <v>4490</v>
      </c>
      <c r="D2959" s="3" t="s">
        <v>1516</v>
      </c>
      <c r="E2959" s="4">
        <v>41590</v>
      </c>
      <c r="F2959" s="3" t="s">
        <v>15</v>
      </c>
      <c r="G2959" s="4">
        <v>41591</v>
      </c>
      <c r="H2959" s="3" t="s">
        <v>16</v>
      </c>
      <c r="I2959" s="2" t="s">
        <v>13</v>
      </c>
      <c r="J2959" s="2" t="s">
        <v>12</v>
      </c>
      <c r="K2959" s="2" t="s">
        <v>268</v>
      </c>
      <c r="L2959" s="19">
        <v>41591.647789351853</v>
      </c>
      <c r="M2959" s="2"/>
      <c r="N2959" s="2"/>
      <c r="O2959" s="2"/>
      <c r="P2959" s="2"/>
    </row>
    <row r="2960" spans="1:16">
      <c r="A2960" s="14">
        <v>2251</v>
      </c>
      <c r="B2960" s="2" t="s">
        <v>4491</v>
      </c>
      <c r="C2960" s="1" t="s">
        <v>4492</v>
      </c>
      <c r="D2960" s="3" t="s">
        <v>169</v>
      </c>
      <c r="E2960" s="4">
        <v>41591</v>
      </c>
      <c r="F2960" s="3" t="s">
        <v>15</v>
      </c>
      <c r="G2960" s="4">
        <v>41591</v>
      </c>
      <c r="H2960" s="3" t="s">
        <v>16</v>
      </c>
      <c r="I2960" s="2" t="s">
        <v>13</v>
      </c>
      <c r="J2960" s="2" t="s">
        <v>12</v>
      </c>
      <c r="K2960" s="2" t="s">
        <v>268</v>
      </c>
      <c r="L2960" s="19">
        <v>41591.646041666667</v>
      </c>
      <c r="M2960" s="2"/>
      <c r="N2960" s="2"/>
      <c r="O2960" s="2"/>
      <c r="P2960" s="2"/>
    </row>
    <row r="2961" spans="1:16">
      <c r="A2961" s="14">
        <v>2250</v>
      </c>
      <c r="B2961" s="2" t="s">
        <v>4493</v>
      </c>
      <c r="C2961" s="1" t="s">
        <v>4494</v>
      </c>
      <c r="D2961" s="3" t="s">
        <v>169</v>
      </c>
      <c r="E2961" s="4">
        <v>41591</v>
      </c>
      <c r="F2961" s="3" t="s">
        <v>15</v>
      </c>
      <c r="G2961" s="4">
        <v>41591</v>
      </c>
      <c r="H2961" s="3" t="s">
        <v>16</v>
      </c>
      <c r="I2961" s="2" t="s">
        <v>13</v>
      </c>
      <c r="J2961" s="2" t="s">
        <v>12</v>
      </c>
      <c r="K2961" s="2" t="s">
        <v>268</v>
      </c>
      <c r="L2961" s="19">
        <v>41591.645300925928</v>
      </c>
      <c r="M2961" s="2"/>
      <c r="N2961" s="2"/>
      <c r="O2961" s="2"/>
      <c r="P2961" s="2"/>
    </row>
    <row r="2962" spans="1:16" ht="75">
      <c r="A2962" s="14">
        <v>2249</v>
      </c>
      <c r="B2962" s="2" t="s">
        <v>4495</v>
      </c>
      <c r="C2962" s="1" t="s">
        <v>4496</v>
      </c>
      <c r="D2962" s="3" t="s">
        <v>277</v>
      </c>
      <c r="E2962" s="4">
        <v>41591</v>
      </c>
      <c r="F2962" s="3" t="s">
        <v>15</v>
      </c>
      <c r="G2962" s="4">
        <v>41591</v>
      </c>
      <c r="H2962" s="3" t="s">
        <v>29</v>
      </c>
      <c r="I2962" s="2" t="s">
        <v>13</v>
      </c>
      <c r="J2962" s="2" t="s">
        <v>12</v>
      </c>
      <c r="K2962" s="2" t="s">
        <v>268</v>
      </c>
      <c r="L2962" s="19">
        <v>41597.439328703702</v>
      </c>
      <c r="M2962" s="2"/>
      <c r="N2962" s="2"/>
      <c r="O2962" s="2"/>
      <c r="P2962" s="2"/>
    </row>
    <row r="2963" spans="1:16" ht="45">
      <c r="A2963" s="14">
        <v>2248</v>
      </c>
      <c r="B2963" s="2" t="s">
        <v>479</v>
      </c>
      <c r="C2963" s="1" t="s">
        <v>4497</v>
      </c>
      <c r="D2963" s="3" t="s">
        <v>446</v>
      </c>
      <c r="E2963" s="4">
        <v>41591</v>
      </c>
      <c r="F2963" s="3" t="s">
        <v>15</v>
      </c>
      <c r="G2963" s="4">
        <v>41591</v>
      </c>
      <c r="H2963" s="3" t="s">
        <v>16</v>
      </c>
      <c r="I2963" s="2" t="s">
        <v>13</v>
      </c>
      <c r="J2963" s="2" t="s">
        <v>12</v>
      </c>
      <c r="K2963" s="2" t="s">
        <v>268</v>
      </c>
      <c r="L2963" s="19">
        <v>41591.636967592596</v>
      </c>
      <c r="M2963" s="2"/>
      <c r="N2963" s="2"/>
      <c r="O2963" s="2"/>
      <c r="P2963" s="2"/>
    </row>
    <row r="2964" spans="1:16" ht="90">
      <c r="A2964" s="14">
        <v>2247</v>
      </c>
      <c r="B2964" s="2" t="s">
        <v>4498</v>
      </c>
      <c r="C2964" s="1" t="s">
        <v>4499</v>
      </c>
      <c r="D2964" s="3" t="s">
        <v>192</v>
      </c>
      <c r="E2964" s="4">
        <v>41591</v>
      </c>
      <c r="F2964" s="3" t="s">
        <v>15</v>
      </c>
      <c r="G2964" s="4">
        <v>41591</v>
      </c>
      <c r="H2964" s="3" t="s">
        <v>42</v>
      </c>
      <c r="I2964" s="2" t="s">
        <v>13</v>
      </c>
      <c r="J2964" s="2" t="s">
        <v>12</v>
      </c>
      <c r="K2964" s="2" t="s">
        <v>268</v>
      </c>
      <c r="L2964" s="19">
        <v>41591.632893518516</v>
      </c>
      <c r="M2964" s="2"/>
      <c r="N2964" s="2"/>
      <c r="O2964" s="2"/>
      <c r="P2964" s="2"/>
    </row>
    <row r="2965" spans="1:16" ht="75">
      <c r="A2965" s="14">
        <v>2246</v>
      </c>
      <c r="B2965" s="2" t="s">
        <v>4500</v>
      </c>
      <c r="C2965" s="1" t="s">
        <v>4501</v>
      </c>
      <c r="D2965" s="3" t="s">
        <v>377</v>
      </c>
      <c r="E2965" s="4">
        <v>41591</v>
      </c>
      <c r="F2965" s="3" t="s">
        <v>15</v>
      </c>
      <c r="G2965" s="4">
        <v>41591</v>
      </c>
      <c r="H2965" s="3" t="s">
        <v>45</v>
      </c>
      <c r="I2965" s="2" t="s">
        <v>13</v>
      </c>
      <c r="J2965" s="2" t="s">
        <v>12</v>
      </c>
      <c r="K2965" s="2" t="s">
        <v>268</v>
      </c>
      <c r="L2965" s="19">
        <v>41591.62195601852</v>
      </c>
      <c r="M2965" s="2"/>
      <c r="N2965" s="2"/>
      <c r="O2965" s="2"/>
      <c r="P2965" s="2"/>
    </row>
    <row r="2966" spans="1:16" ht="60">
      <c r="A2966" s="14">
        <v>2245</v>
      </c>
      <c r="B2966" s="2" t="s">
        <v>4502</v>
      </c>
      <c r="C2966" s="1" t="s">
        <v>4503</v>
      </c>
      <c r="D2966" s="3" t="s">
        <v>411</v>
      </c>
      <c r="E2966" s="4">
        <v>41591</v>
      </c>
      <c r="F2966" s="3" t="s">
        <v>15</v>
      </c>
      <c r="G2966" s="4">
        <v>41591</v>
      </c>
      <c r="H2966" s="3" t="s">
        <v>42</v>
      </c>
      <c r="I2966" s="2" t="s">
        <v>13</v>
      </c>
      <c r="J2966" s="2" t="s">
        <v>12</v>
      </c>
      <c r="K2966" s="2" t="s">
        <v>268</v>
      </c>
      <c r="L2966" s="19">
        <v>41591.609131944446</v>
      </c>
      <c r="M2966" s="2"/>
      <c r="N2966" s="2"/>
      <c r="O2966" s="2"/>
      <c r="P2966" s="2"/>
    </row>
    <row r="2967" spans="1:16" ht="75">
      <c r="A2967" s="14">
        <v>2244</v>
      </c>
      <c r="B2967" s="2" t="s">
        <v>4504</v>
      </c>
      <c r="C2967" s="1" t="s">
        <v>4505</v>
      </c>
      <c r="D2967" s="3" t="s">
        <v>274</v>
      </c>
      <c r="E2967" s="4">
        <v>41591</v>
      </c>
      <c r="F2967" s="3" t="s">
        <v>15</v>
      </c>
      <c r="G2967" s="4">
        <v>41591</v>
      </c>
      <c r="H2967" s="3" t="s">
        <v>16</v>
      </c>
      <c r="I2967" s="2" t="s">
        <v>13</v>
      </c>
      <c r="J2967" s="2" t="s">
        <v>12</v>
      </c>
      <c r="K2967" s="2" t="s">
        <v>268</v>
      </c>
      <c r="L2967" s="19">
        <v>41591.550532407404</v>
      </c>
      <c r="M2967" s="2"/>
      <c r="N2967" s="2"/>
      <c r="O2967" s="2"/>
      <c r="P2967" s="2"/>
    </row>
    <row r="2968" spans="1:16" ht="45">
      <c r="A2968" s="14">
        <v>2243</v>
      </c>
      <c r="B2968" s="2" t="s">
        <v>4506</v>
      </c>
      <c r="C2968" s="1" t="s">
        <v>4507</v>
      </c>
      <c r="D2968" s="3" t="s">
        <v>389</v>
      </c>
      <c r="E2968" s="4">
        <v>41591</v>
      </c>
      <c r="F2968" s="3" t="s">
        <v>15</v>
      </c>
      <c r="G2968" s="4">
        <v>41591</v>
      </c>
      <c r="H2968" s="3" t="s">
        <v>58</v>
      </c>
      <c r="I2968" s="2" t="s">
        <v>13</v>
      </c>
      <c r="J2968" s="2" t="s">
        <v>12</v>
      </c>
      <c r="K2968" s="2" t="s">
        <v>268</v>
      </c>
      <c r="L2968" s="19">
        <v>41591.548217592594</v>
      </c>
      <c r="M2968" s="2"/>
      <c r="N2968" s="2"/>
      <c r="O2968" s="2"/>
      <c r="P2968" s="2"/>
    </row>
    <row r="2969" spans="1:16" ht="60">
      <c r="A2969" s="14">
        <v>2242</v>
      </c>
      <c r="B2969" s="2" t="s">
        <v>4508</v>
      </c>
      <c r="C2969" s="1" t="s">
        <v>4509</v>
      </c>
      <c r="D2969" s="3" t="s">
        <v>22</v>
      </c>
      <c r="E2969" s="4">
        <v>41591</v>
      </c>
      <c r="F2969" s="3" t="s">
        <v>15</v>
      </c>
      <c r="G2969" s="4">
        <v>41591</v>
      </c>
      <c r="H2969" s="3" t="s">
        <v>29</v>
      </c>
      <c r="I2969" s="2" t="s">
        <v>13</v>
      </c>
      <c r="J2969" s="2" t="s">
        <v>12</v>
      </c>
      <c r="K2969" s="2" t="s">
        <v>268</v>
      </c>
      <c r="L2969" s="19">
        <v>41591.489930555559</v>
      </c>
      <c r="M2969" s="2"/>
      <c r="N2969" s="2"/>
      <c r="O2969" s="2"/>
      <c r="P2969" s="2"/>
    </row>
    <row r="2970" spans="1:16" ht="30">
      <c r="A2970" s="14">
        <v>2241</v>
      </c>
      <c r="B2970" s="2" t="s">
        <v>4198</v>
      </c>
      <c r="C2970" s="1" t="s">
        <v>4510</v>
      </c>
      <c r="D2970" s="3" t="s">
        <v>411</v>
      </c>
      <c r="E2970" s="4">
        <v>41591</v>
      </c>
      <c r="F2970" s="3" t="s">
        <v>15</v>
      </c>
      <c r="G2970" s="4">
        <v>41591</v>
      </c>
      <c r="H2970" s="3" t="s">
        <v>16</v>
      </c>
      <c r="I2970" s="2" t="s">
        <v>13</v>
      </c>
      <c r="J2970" s="2" t="s">
        <v>12</v>
      </c>
      <c r="K2970" s="2" t="s">
        <v>268</v>
      </c>
      <c r="L2970" s="19">
        <v>41591.489490740743</v>
      </c>
      <c r="M2970" s="2"/>
      <c r="N2970" s="2"/>
      <c r="O2970" s="2"/>
      <c r="P2970" s="2"/>
    </row>
    <row r="2971" spans="1:16" ht="30">
      <c r="A2971" s="14">
        <v>2240</v>
      </c>
      <c r="B2971" s="2" t="s">
        <v>4511</v>
      </c>
      <c r="C2971" s="1" t="s">
        <v>4512</v>
      </c>
      <c r="D2971" s="3" t="s">
        <v>363</v>
      </c>
      <c r="E2971" s="4">
        <v>41591</v>
      </c>
      <c r="F2971" s="3" t="s">
        <v>15</v>
      </c>
      <c r="G2971" s="4">
        <v>41591</v>
      </c>
      <c r="H2971" s="3" t="s">
        <v>16</v>
      </c>
      <c r="I2971" s="2" t="s">
        <v>13</v>
      </c>
      <c r="J2971" s="2" t="s">
        <v>12</v>
      </c>
      <c r="K2971" s="2" t="s">
        <v>268</v>
      </c>
      <c r="L2971" s="19">
        <v>41591.485891203702</v>
      </c>
      <c r="M2971" s="2"/>
      <c r="N2971" s="2"/>
      <c r="O2971" s="2"/>
      <c r="P2971" s="2"/>
    </row>
    <row r="2972" spans="1:16" ht="135">
      <c r="A2972" s="14">
        <v>2239</v>
      </c>
      <c r="B2972" s="2" t="s">
        <v>4513</v>
      </c>
      <c r="C2972" s="1" t="s">
        <v>4514</v>
      </c>
      <c r="D2972" s="3" t="s">
        <v>950</v>
      </c>
      <c r="E2972" s="4">
        <v>41591</v>
      </c>
      <c r="F2972" s="3" t="s">
        <v>15</v>
      </c>
      <c r="G2972" s="4">
        <v>41591</v>
      </c>
      <c r="H2972" s="3" t="s">
        <v>51</v>
      </c>
      <c r="I2972" s="2" t="s">
        <v>13</v>
      </c>
      <c r="J2972" s="2" t="s">
        <v>12</v>
      </c>
      <c r="K2972" s="2" t="s">
        <v>268</v>
      </c>
      <c r="L2972" s="19">
        <v>41597.439039351855</v>
      </c>
      <c r="M2972" s="2"/>
      <c r="N2972" s="2"/>
      <c r="O2972" s="2"/>
      <c r="P2972" s="2"/>
    </row>
    <row r="2973" spans="1:16" ht="30">
      <c r="A2973" s="14">
        <v>2238</v>
      </c>
      <c r="B2973" s="2" t="s">
        <v>4515</v>
      </c>
      <c r="C2973" s="1" t="s">
        <v>4516</v>
      </c>
      <c r="D2973" s="3" t="s">
        <v>288</v>
      </c>
      <c r="E2973" s="4">
        <v>41591</v>
      </c>
      <c r="F2973" s="3" t="s">
        <v>15</v>
      </c>
      <c r="G2973" s="4">
        <v>41591</v>
      </c>
      <c r="H2973" s="3" t="s">
        <v>16</v>
      </c>
      <c r="I2973" s="2" t="s">
        <v>13</v>
      </c>
      <c r="J2973" s="2" t="s">
        <v>12</v>
      </c>
      <c r="K2973" s="2" t="s">
        <v>268</v>
      </c>
      <c r="L2973" s="19">
        <v>41591.466354166667</v>
      </c>
      <c r="M2973" s="2"/>
      <c r="N2973" s="2"/>
      <c r="O2973" s="2"/>
      <c r="P2973" s="2"/>
    </row>
    <row r="2974" spans="1:16">
      <c r="A2974" s="14">
        <v>2237</v>
      </c>
      <c r="B2974" s="2" t="s">
        <v>717</v>
      </c>
      <c r="C2974" s="1" t="s">
        <v>4517</v>
      </c>
      <c r="D2974" s="3" t="s">
        <v>731</v>
      </c>
      <c r="E2974" s="4">
        <v>41590</v>
      </c>
      <c r="F2974" s="3" t="s">
        <v>15</v>
      </c>
      <c r="G2974" s="4">
        <v>41590</v>
      </c>
      <c r="H2974" s="3" t="s">
        <v>16</v>
      </c>
      <c r="I2974" s="2" t="s">
        <v>13</v>
      </c>
      <c r="J2974" s="2" t="s">
        <v>12</v>
      </c>
      <c r="K2974" s="2" t="s">
        <v>268</v>
      </c>
      <c r="L2974" s="19">
        <v>41591.45758101852</v>
      </c>
      <c r="M2974" s="2"/>
      <c r="N2974" s="2"/>
      <c r="O2974" s="2"/>
      <c r="P2974" s="2"/>
    </row>
    <row r="2975" spans="1:16" ht="45">
      <c r="A2975" s="14">
        <v>2236</v>
      </c>
      <c r="B2975" s="2" t="s">
        <v>4518</v>
      </c>
      <c r="C2975" s="1" t="s">
        <v>4519</v>
      </c>
      <c r="D2975" s="3" t="s">
        <v>18</v>
      </c>
      <c r="E2975" s="4">
        <v>41591</v>
      </c>
      <c r="F2975" s="3" t="s">
        <v>15</v>
      </c>
      <c r="G2975" s="4">
        <v>41591</v>
      </c>
      <c r="H2975" s="3" t="s">
        <v>19</v>
      </c>
      <c r="I2975" s="2" t="s">
        <v>13</v>
      </c>
      <c r="J2975" s="2" t="s">
        <v>12</v>
      </c>
      <c r="K2975" s="2" t="s">
        <v>268</v>
      </c>
      <c r="L2975" s="19">
        <v>41597.439189814817</v>
      </c>
      <c r="M2975" s="2"/>
      <c r="N2975" s="2"/>
      <c r="O2975" s="2"/>
      <c r="P2975" s="2"/>
    </row>
    <row r="2976" spans="1:16" ht="30">
      <c r="A2976" s="14">
        <v>2235</v>
      </c>
      <c r="B2976" s="2" t="s">
        <v>4520</v>
      </c>
      <c r="C2976" s="1" t="s">
        <v>4521</v>
      </c>
      <c r="D2976" s="3" t="s">
        <v>84</v>
      </c>
      <c r="E2976" s="4">
        <v>41590</v>
      </c>
      <c r="F2976" s="3" t="s">
        <v>15</v>
      </c>
      <c r="G2976" s="4">
        <v>41590</v>
      </c>
      <c r="H2976" s="3" t="s">
        <v>40</v>
      </c>
      <c r="I2976" s="2" t="s">
        <v>13</v>
      </c>
      <c r="J2976" s="2" t="s">
        <v>12</v>
      </c>
      <c r="K2976" s="2" t="s">
        <v>268</v>
      </c>
      <c r="L2976" s="19">
        <v>41591.394166666665</v>
      </c>
      <c r="M2976" s="2"/>
      <c r="N2976" s="2"/>
      <c r="O2976" s="2"/>
      <c r="P2976" s="2"/>
    </row>
    <row r="2977" spans="1:16" ht="60">
      <c r="A2977" s="14">
        <v>2234</v>
      </c>
      <c r="B2977" s="2" t="s">
        <v>4522</v>
      </c>
      <c r="C2977" s="1" t="s">
        <v>4523</v>
      </c>
      <c r="D2977" s="3" t="s">
        <v>731</v>
      </c>
      <c r="E2977" s="4">
        <v>41590</v>
      </c>
      <c r="F2977" s="3" t="s">
        <v>15</v>
      </c>
      <c r="G2977" s="4">
        <v>41590</v>
      </c>
      <c r="H2977" s="3" t="s">
        <v>45</v>
      </c>
      <c r="I2977" s="2" t="s">
        <v>13</v>
      </c>
      <c r="J2977" s="2" t="s">
        <v>12</v>
      </c>
      <c r="K2977" s="2" t="s">
        <v>268</v>
      </c>
      <c r="L2977" s="19">
        <v>41597.438715277778</v>
      </c>
      <c r="M2977" s="2"/>
      <c r="N2977" s="2"/>
      <c r="O2977" s="2"/>
      <c r="P2977" s="2"/>
    </row>
    <row r="2978" spans="1:16" ht="45">
      <c r="A2978" s="14">
        <v>2233</v>
      </c>
      <c r="B2978" s="2" t="s">
        <v>4524</v>
      </c>
      <c r="C2978" s="1" t="s">
        <v>4525</v>
      </c>
      <c r="D2978" s="3" t="s">
        <v>1279</v>
      </c>
      <c r="E2978" s="4">
        <v>41590</v>
      </c>
      <c r="F2978" s="3" t="s">
        <v>15</v>
      </c>
      <c r="G2978" s="4">
        <v>41590</v>
      </c>
      <c r="H2978" s="3" t="s">
        <v>42</v>
      </c>
      <c r="I2978" s="2" t="s">
        <v>13</v>
      </c>
      <c r="J2978" s="2" t="s">
        <v>12</v>
      </c>
      <c r="K2978" s="2" t="s">
        <v>268</v>
      </c>
      <c r="L2978" s="19">
        <v>41591.39203703704</v>
      </c>
      <c r="M2978" s="2"/>
      <c r="N2978" s="2"/>
      <c r="O2978" s="2"/>
      <c r="P2978" s="2"/>
    </row>
    <row r="2979" spans="1:16" ht="60">
      <c r="A2979" s="14">
        <v>2232</v>
      </c>
      <c r="B2979" s="2" t="s">
        <v>4526</v>
      </c>
      <c r="C2979" s="1" t="s">
        <v>4527</v>
      </c>
      <c r="D2979" s="3" t="s">
        <v>1958</v>
      </c>
      <c r="E2979" s="4">
        <v>41590</v>
      </c>
      <c r="F2979" s="3" t="s">
        <v>15</v>
      </c>
      <c r="G2979" s="4">
        <v>41590</v>
      </c>
      <c r="H2979" s="3" t="s">
        <v>42</v>
      </c>
      <c r="I2979" s="2" t="s">
        <v>13</v>
      </c>
      <c r="J2979" s="2" t="s">
        <v>12</v>
      </c>
      <c r="K2979" s="2" t="s">
        <v>268</v>
      </c>
      <c r="L2979" s="19">
        <v>41591.390752314815</v>
      </c>
      <c r="M2979" s="2"/>
      <c r="N2979" s="2"/>
      <c r="O2979" s="2"/>
      <c r="P2979" s="2"/>
    </row>
    <row r="2980" spans="1:16" ht="60">
      <c r="A2980" s="14">
        <v>2231</v>
      </c>
      <c r="B2980" s="2" t="s">
        <v>4528</v>
      </c>
      <c r="C2980" s="1" t="s">
        <v>4529</v>
      </c>
      <c r="D2980" s="3" t="s">
        <v>950</v>
      </c>
      <c r="E2980" s="4">
        <v>41590</v>
      </c>
      <c r="F2980" s="3" t="s">
        <v>15</v>
      </c>
      <c r="G2980" s="4">
        <v>41590</v>
      </c>
      <c r="H2980" s="3" t="s">
        <v>40</v>
      </c>
      <c r="I2980" s="2" t="s">
        <v>13</v>
      </c>
      <c r="J2980" s="2" t="s">
        <v>12</v>
      </c>
      <c r="K2980" s="2" t="s">
        <v>268</v>
      </c>
      <c r="L2980" s="19">
        <v>41591.383009259262</v>
      </c>
      <c r="M2980" s="2"/>
      <c r="N2980" s="2"/>
      <c r="O2980" s="2"/>
      <c r="P2980" s="2"/>
    </row>
    <row r="2981" spans="1:16" ht="60">
      <c r="A2981" s="14">
        <v>2230</v>
      </c>
      <c r="B2981" s="2" t="s">
        <v>4099</v>
      </c>
      <c r="C2981" s="1" t="s">
        <v>4530</v>
      </c>
      <c r="D2981" s="3" t="s">
        <v>2701</v>
      </c>
      <c r="E2981" s="4">
        <v>41590</v>
      </c>
      <c r="F2981" s="3" t="s">
        <v>15</v>
      </c>
      <c r="G2981" s="4">
        <v>41591</v>
      </c>
      <c r="H2981" s="3" t="s">
        <v>40</v>
      </c>
      <c r="I2981" s="2" t="s">
        <v>13</v>
      </c>
      <c r="J2981" s="2" t="s">
        <v>12</v>
      </c>
      <c r="K2981" s="2" t="s">
        <v>268</v>
      </c>
      <c r="L2981" s="19">
        <v>41591.380173611113</v>
      </c>
      <c r="M2981" s="2"/>
      <c r="N2981" s="2"/>
      <c r="O2981" s="2"/>
      <c r="P2981" s="2"/>
    </row>
    <row r="2982" spans="1:16" ht="60">
      <c r="A2982" s="14">
        <v>2229</v>
      </c>
      <c r="B2982" s="2" t="s">
        <v>1039</v>
      </c>
      <c r="C2982" s="1" t="s">
        <v>4030</v>
      </c>
      <c r="D2982" s="3" t="s">
        <v>3129</v>
      </c>
      <c r="E2982" s="4">
        <v>41591</v>
      </c>
      <c r="F2982" s="3" t="s">
        <v>15</v>
      </c>
      <c r="G2982" s="4">
        <v>41591</v>
      </c>
      <c r="H2982" s="3" t="s">
        <v>16</v>
      </c>
      <c r="I2982" s="2" t="s">
        <v>13</v>
      </c>
      <c r="J2982" s="2" t="s">
        <v>12</v>
      </c>
      <c r="K2982" s="2" t="s">
        <v>268</v>
      </c>
      <c r="L2982" s="19">
        <v>41591.376400462963</v>
      </c>
      <c r="M2982" s="2"/>
      <c r="N2982" s="2"/>
      <c r="O2982" s="2"/>
      <c r="P2982" s="2"/>
    </row>
    <row r="2983" spans="1:16" ht="60">
      <c r="A2983" s="14">
        <v>2228</v>
      </c>
      <c r="B2983" s="2" t="s">
        <v>1039</v>
      </c>
      <c r="C2983" s="1" t="s">
        <v>4531</v>
      </c>
      <c r="D2983" s="3" t="s">
        <v>3129</v>
      </c>
      <c r="E2983" s="4">
        <v>41591</v>
      </c>
      <c r="F2983" s="3" t="s">
        <v>15</v>
      </c>
      <c r="G2983" s="4">
        <v>41591</v>
      </c>
      <c r="H2983" s="3" t="s">
        <v>16</v>
      </c>
      <c r="I2983" s="2" t="s">
        <v>13</v>
      </c>
      <c r="J2983" s="2" t="s">
        <v>12</v>
      </c>
      <c r="K2983" s="2" t="s">
        <v>268</v>
      </c>
      <c r="L2983" s="19">
        <v>41591.374513888892</v>
      </c>
      <c r="M2983" s="2"/>
      <c r="N2983" s="2"/>
      <c r="O2983" s="2"/>
      <c r="P2983" s="2"/>
    </row>
    <row r="2984" spans="1:16" ht="30">
      <c r="A2984" s="14">
        <v>2227</v>
      </c>
      <c r="B2984" s="2" t="s">
        <v>4532</v>
      </c>
      <c r="C2984" s="1" t="s">
        <v>4533</v>
      </c>
      <c r="D2984" s="3" t="s">
        <v>169</v>
      </c>
      <c r="E2984" s="4">
        <v>41590</v>
      </c>
      <c r="F2984" s="3" t="s">
        <v>15</v>
      </c>
      <c r="G2984" s="4">
        <v>41590</v>
      </c>
      <c r="H2984" s="3" t="s">
        <v>16</v>
      </c>
      <c r="I2984" s="2" t="s">
        <v>13</v>
      </c>
      <c r="J2984" s="2" t="s">
        <v>12</v>
      </c>
      <c r="K2984" s="2" t="s">
        <v>268</v>
      </c>
      <c r="L2984" s="19">
        <v>41590.612175925926</v>
      </c>
      <c r="M2984" s="2"/>
      <c r="N2984" s="2"/>
      <c r="O2984" s="2"/>
      <c r="P2984" s="2"/>
    </row>
    <row r="2985" spans="1:16" ht="45">
      <c r="A2985" s="14">
        <v>2226</v>
      </c>
      <c r="B2985" s="2" t="s">
        <v>4534</v>
      </c>
      <c r="C2985" s="1" t="s">
        <v>4535</v>
      </c>
      <c r="D2985" s="3" t="s">
        <v>653</v>
      </c>
      <c r="E2985" s="4">
        <v>41590</v>
      </c>
      <c r="F2985" s="3" t="s">
        <v>15</v>
      </c>
      <c r="G2985" s="4">
        <v>41590</v>
      </c>
      <c r="H2985" s="3" t="s">
        <v>16</v>
      </c>
      <c r="I2985" s="2" t="s">
        <v>13</v>
      </c>
      <c r="J2985" s="2" t="s">
        <v>12</v>
      </c>
      <c r="K2985" s="2" t="s">
        <v>268</v>
      </c>
      <c r="L2985" s="19">
        <v>41590.506481481483</v>
      </c>
      <c r="M2985" s="2"/>
      <c r="N2985" s="2"/>
      <c r="O2985" s="2"/>
      <c r="P2985" s="2"/>
    </row>
    <row r="2986" spans="1:16" ht="60">
      <c r="A2986" s="14">
        <v>2225</v>
      </c>
      <c r="B2986" s="2" t="s">
        <v>1952</v>
      </c>
      <c r="C2986" s="1" t="s">
        <v>4536</v>
      </c>
      <c r="D2986" s="3" t="s">
        <v>1071</v>
      </c>
      <c r="E2986" s="4">
        <v>41589</v>
      </c>
      <c r="F2986" s="3" t="s">
        <v>15</v>
      </c>
      <c r="G2986" s="4">
        <v>41589</v>
      </c>
      <c r="H2986" s="3" t="s">
        <v>16</v>
      </c>
      <c r="I2986" s="2" t="s">
        <v>13</v>
      </c>
      <c r="J2986" s="2" t="s">
        <v>12</v>
      </c>
      <c r="K2986" s="2" t="s">
        <v>268</v>
      </c>
      <c r="L2986" s="19">
        <v>41590.501956018517</v>
      </c>
      <c r="M2986" s="2"/>
      <c r="N2986" s="2"/>
      <c r="O2986" s="2"/>
      <c r="P2986" s="2"/>
    </row>
    <row r="2987" spans="1:16">
      <c r="A2987" s="14">
        <v>2224</v>
      </c>
      <c r="B2987" s="2" t="s">
        <v>4537</v>
      </c>
      <c r="C2987" s="1" t="s">
        <v>4538</v>
      </c>
      <c r="D2987" s="3" t="s">
        <v>765</v>
      </c>
      <c r="E2987" s="4">
        <v>41589</v>
      </c>
      <c r="F2987" s="3" t="s">
        <v>15</v>
      </c>
      <c r="G2987" s="4">
        <v>41589</v>
      </c>
      <c r="H2987" s="3" t="s">
        <v>16</v>
      </c>
      <c r="I2987" s="2" t="s">
        <v>13</v>
      </c>
      <c r="J2987" s="2" t="s">
        <v>12</v>
      </c>
      <c r="K2987" s="2" t="s">
        <v>268</v>
      </c>
      <c r="L2987" s="19">
        <v>41590.500937500001</v>
      </c>
      <c r="M2987" s="2"/>
      <c r="N2987" s="2"/>
      <c r="O2987" s="2"/>
      <c r="P2987" s="2"/>
    </row>
    <row r="2988" spans="1:16" ht="75">
      <c r="A2988" s="14">
        <v>2223</v>
      </c>
      <c r="B2988" s="2" t="s">
        <v>4539</v>
      </c>
      <c r="C2988" s="1" t="s">
        <v>4540</v>
      </c>
      <c r="D2988" s="3" t="s">
        <v>1222</v>
      </c>
      <c r="E2988" s="4">
        <v>41590</v>
      </c>
      <c r="F2988" s="3" t="s">
        <v>15</v>
      </c>
      <c r="G2988" s="4">
        <v>41590</v>
      </c>
      <c r="H2988" s="3" t="s">
        <v>45</v>
      </c>
      <c r="I2988" s="2" t="s">
        <v>13</v>
      </c>
      <c r="J2988" s="2" t="s">
        <v>12</v>
      </c>
      <c r="K2988" s="2" t="s">
        <v>268</v>
      </c>
      <c r="L2988" s="19">
        <v>41597.438576388886</v>
      </c>
      <c r="M2988" s="2"/>
      <c r="N2988" s="2"/>
      <c r="O2988" s="2"/>
      <c r="P2988" s="2"/>
    </row>
    <row r="2989" spans="1:16" ht="30">
      <c r="A2989" s="14">
        <v>2222</v>
      </c>
      <c r="B2989" s="2" t="s">
        <v>3816</v>
      </c>
      <c r="C2989" s="1" t="s">
        <v>4541</v>
      </c>
      <c r="D2989" s="3" t="s">
        <v>1516</v>
      </c>
      <c r="E2989" s="4">
        <v>41590</v>
      </c>
      <c r="F2989" s="3" t="s">
        <v>15</v>
      </c>
      <c r="G2989" s="4">
        <v>41590</v>
      </c>
      <c r="H2989" s="3" t="s">
        <v>16</v>
      </c>
      <c r="I2989" s="2" t="s">
        <v>13</v>
      </c>
      <c r="J2989" s="2" t="s">
        <v>12</v>
      </c>
      <c r="K2989" s="2" t="s">
        <v>268</v>
      </c>
      <c r="L2989" s="19">
        <v>41590.491354166668</v>
      </c>
      <c r="M2989" s="2"/>
      <c r="N2989" s="2"/>
      <c r="O2989" s="2"/>
      <c r="P2989" s="2"/>
    </row>
    <row r="2990" spans="1:16" ht="45">
      <c r="A2990" s="14">
        <v>2221</v>
      </c>
      <c r="B2990" s="2" t="s">
        <v>4542</v>
      </c>
      <c r="C2990" s="1" t="s">
        <v>4543</v>
      </c>
      <c r="D2990" s="3" t="s">
        <v>742</v>
      </c>
      <c r="E2990" s="4">
        <v>41590</v>
      </c>
      <c r="F2990" s="3" t="s">
        <v>15</v>
      </c>
      <c r="G2990" s="4">
        <v>41590</v>
      </c>
      <c r="H2990" s="3" t="s">
        <v>16</v>
      </c>
      <c r="I2990" s="2" t="s">
        <v>13</v>
      </c>
      <c r="J2990" s="2" t="s">
        <v>12</v>
      </c>
      <c r="K2990" s="2" t="s">
        <v>268</v>
      </c>
      <c r="L2990" s="19">
        <v>41590.489930555559</v>
      </c>
      <c r="M2990" s="2"/>
      <c r="N2990" s="2"/>
      <c r="O2990" s="2"/>
      <c r="P2990" s="2"/>
    </row>
    <row r="2991" spans="1:16" ht="60">
      <c r="A2991" s="14">
        <v>2220</v>
      </c>
      <c r="B2991" s="2" t="s">
        <v>2297</v>
      </c>
      <c r="C2991" s="1" t="s">
        <v>2807</v>
      </c>
      <c r="D2991" s="3" t="s">
        <v>274</v>
      </c>
      <c r="E2991" s="4">
        <v>41590</v>
      </c>
      <c r="F2991" s="3" t="s">
        <v>15</v>
      </c>
      <c r="G2991" s="4">
        <v>41590</v>
      </c>
      <c r="H2991" s="3" t="s">
        <v>16</v>
      </c>
      <c r="I2991" s="2" t="s">
        <v>13</v>
      </c>
      <c r="J2991" s="2" t="s">
        <v>12</v>
      </c>
      <c r="K2991" s="2" t="s">
        <v>268</v>
      </c>
      <c r="L2991" s="19">
        <v>41590.47619212963</v>
      </c>
      <c r="M2991" s="2"/>
      <c r="N2991" s="2"/>
      <c r="O2991" s="2"/>
      <c r="P2991" s="2"/>
    </row>
    <row r="2992" spans="1:16" ht="105">
      <c r="A2992" s="14">
        <v>2219</v>
      </c>
      <c r="B2992" s="2" t="s">
        <v>4385</v>
      </c>
      <c r="C2992" s="1" t="s">
        <v>4544</v>
      </c>
      <c r="D2992" s="3" t="s">
        <v>335</v>
      </c>
      <c r="E2992" s="4">
        <v>41590</v>
      </c>
      <c r="F2992" s="3" t="s">
        <v>15</v>
      </c>
      <c r="G2992" s="4">
        <v>41590</v>
      </c>
      <c r="H2992" s="3" t="s">
        <v>42</v>
      </c>
      <c r="I2992" s="2" t="s">
        <v>13</v>
      </c>
      <c r="J2992" s="2" t="s">
        <v>12</v>
      </c>
      <c r="K2992" s="2" t="s">
        <v>268</v>
      </c>
      <c r="L2992" s="19">
        <v>41590.460648148146</v>
      </c>
      <c r="M2992" s="2"/>
      <c r="N2992" s="2"/>
      <c r="O2992" s="2"/>
      <c r="P2992" s="2"/>
    </row>
    <row r="2993" spans="1:16" ht="45">
      <c r="A2993" s="14">
        <v>2218</v>
      </c>
      <c r="B2993" s="2" t="s">
        <v>4218</v>
      </c>
      <c r="C2993" s="1" t="s">
        <v>4219</v>
      </c>
      <c r="D2993" s="3" t="s">
        <v>73</v>
      </c>
      <c r="E2993" s="4">
        <v>41590</v>
      </c>
      <c r="F2993" s="3" t="s">
        <v>15</v>
      </c>
      <c r="G2993" s="4">
        <v>41590</v>
      </c>
      <c r="H2993" s="3" t="s">
        <v>51</v>
      </c>
      <c r="I2993" s="2" t="s">
        <v>13</v>
      </c>
      <c r="J2993" s="2" t="s">
        <v>12</v>
      </c>
      <c r="K2993" s="2" t="s">
        <v>268</v>
      </c>
      <c r="L2993" s="19">
        <v>41597.4374537037</v>
      </c>
      <c r="M2993" s="2"/>
      <c r="N2993" s="2"/>
      <c r="O2993" s="2"/>
      <c r="P2993" s="2"/>
    </row>
    <row r="2994" spans="1:16" ht="60">
      <c r="A2994" s="14">
        <v>2217</v>
      </c>
      <c r="B2994" s="2" t="s">
        <v>4220</v>
      </c>
      <c r="C2994" s="1" t="s">
        <v>4221</v>
      </c>
      <c r="D2994" s="3" t="s">
        <v>277</v>
      </c>
      <c r="E2994" s="4">
        <v>41590</v>
      </c>
      <c r="F2994" s="3" t="s">
        <v>15</v>
      </c>
      <c r="G2994" s="4">
        <v>41590</v>
      </c>
      <c r="H2994" s="3" t="s">
        <v>213</v>
      </c>
      <c r="I2994" s="2" t="s">
        <v>13</v>
      </c>
      <c r="J2994" s="2" t="s">
        <v>12</v>
      </c>
      <c r="K2994" s="2" t="s">
        <v>268</v>
      </c>
      <c r="L2994" s="19">
        <v>41590.447569444441</v>
      </c>
      <c r="M2994" s="2"/>
      <c r="N2994" s="2"/>
      <c r="O2994" s="2"/>
      <c r="P2994" s="2"/>
    </row>
    <row r="2995" spans="1:16">
      <c r="A2995" s="14">
        <v>2216</v>
      </c>
      <c r="B2995" s="2" t="s">
        <v>1039</v>
      </c>
      <c r="C2995" s="1" t="s">
        <v>4222</v>
      </c>
      <c r="D2995" s="3" t="s">
        <v>3129</v>
      </c>
      <c r="E2995" s="4">
        <v>41590</v>
      </c>
      <c r="F2995" s="3" t="s">
        <v>15</v>
      </c>
      <c r="G2995" s="4">
        <v>41590</v>
      </c>
      <c r="H2995" s="3" t="s">
        <v>16</v>
      </c>
      <c r="I2995" s="2" t="s">
        <v>13</v>
      </c>
      <c r="J2995" s="2" t="s">
        <v>12</v>
      </c>
      <c r="K2995" s="2" t="s">
        <v>268</v>
      </c>
      <c r="L2995" s="19">
        <v>41590.44258101852</v>
      </c>
      <c r="M2995" s="2"/>
      <c r="N2995" s="2"/>
      <c r="O2995" s="2"/>
      <c r="P2995" s="2"/>
    </row>
    <row r="2996" spans="1:16" ht="75">
      <c r="A2996" s="14">
        <v>2215</v>
      </c>
      <c r="B2996" s="2" t="s">
        <v>4223</v>
      </c>
      <c r="C2996" s="1" t="s">
        <v>4224</v>
      </c>
      <c r="D2996" s="3" t="s">
        <v>98</v>
      </c>
      <c r="E2996" s="4">
        <v>41586</v>
      </c>
      <c r="F2996" s="3" t="s">
        <v>15</v>
      </c>
      <c r="G2996" s="4">
        <v>41586</v>
      </c>
      <c r="H2996" s="3" t="s">
        <v>54</v>
      </c>
      <c r="I2996" s="2" t="s">
        <v>13</v>
      </c>
      <c r="J2996" s="2" t="s">
        <v>12</v>
      </c>
      <c r="K2996" s="2" t="s">
        <v>277</v>
      </c>
      <c r="L2996" s="19">
        <v>41590.441319444442</v>
      </c>
      <c r="M2996" s="2"/>
      <c r="N2996" s="2"/>
      <c r="O2996" s="2"/>
      <c r="P2996" s="2"/>
    </row>
    <row r="2997" spans="1:16" ht="45">
      <c r="A2997" s="14">
        <v>2214</v>
      </c>
      <c r="B2997" s="2" t="s">
        <v>1039</v>
      </c>
      <c r="C2997" s="1" t="s">
        <v>4225</v>
      </c>
      <c r="D2997" s="3" t="s">
        <v>3129</v>
      </c>
      <c r="E2997" s="4">
        <v>41590</v>
      </c>
      <c r="F2997" s="3" t="s">
        <v>15</v>
      </c>
      <c r="G2997" s="4">
        <v>41590</v>
      </c>
      <c r="H2997" s="3" t="s">
        <v>16</v>
      </c>
      <c r="I2997" s="2" t="s">
        <v>13</v>
      </c>
      <c r="J2997" s="2" t="s">
        <v>12</v>
      </c>
      <c r="K2997" s="2" t="s">
        <v>268</v>
      </c>
      <c r="L2997" s="19">
        <v>41590.441296296296</v>
      </c>
      <c r="M2997" s="2"/>
      <c r="N2997" s="2"/>
      <c r="O2997" s="2"/>
      <c r="P2997" s="2"/>
    </row>
    <row r="2998" spans="1:16">
      <c r="A2998" s="14">
        <v>2213</v>
      </c>
      <c r="B2998" s="2" t="s">
        <v>4226</v>
      </c>
      <c r="C2998" s="1" t="s">
        <v>4227</v>
      </c>
      <c r="D2998" s="3" t="s">
        <v>586</v>
      </c>
      <c r="E2998" s="4">
        <v>41586</v>
      </c>
      <c r="F2998" s="3" t="s">
        <v>15</v>
      </c>
      <c r="G2998" s="4">
        <v>41586</v>
      </c>
      <c r="H2998" s="3" t="s">
        <v>16</v>
      </c>
      <c r="I2998" s="2" t="s">
        <v>13</v>
      </c>
      <c r="J2998" s="2" t="s">
        <v>12</v>
      </c>
      <c r="K2998" s="2" t="s">
        <v>277</v>
      </c>
      <c r="L2998" s="19">
        <v>41590.439074074071</v>
      </c>
      <c r="M2998" s="2"/>
      <c r="N2998" s="2"/>
      <c r="O2998" s="2"/>
      <c r="P2998" s="2"/>
    </row>
    <row r="2999" spans="1:16" ht="60">
      <c r="A2999" s="14">
        <v>2212</v>
      </c>
      <c r="B2999" s="2" t="s">
        <v>4228</v>
      </c>
      <c r="C2999" s="1" t="s">
        <v>4229</v>
      </c>
      <c r="D2999" s="3" t="s">
        <v>449</v>
      </c>
      <c r="E2999" s="4">
        <v>41590</v>
      </c>
      <c r="F2999" s="3" t="s">
        <v>15</v>
      </c>
      <c r="G2999" s="4">
        <v>41590</v>
      </c>
      <c r="H2999" s="3" t="s">
        <v>204</v>
      </c>
      <c r="I2999" s="2" t="s">
        <v>13</v>
      </c>
      <c r="J2999" s="2" t="s">
        <v>12</v>
      </c>
      <c r="K2999" s="2" t="s">
        <v>268</v>
      </c>
      <c r="L2999" s="19">
        <v>41597.437349537038</v>
      </c>
      <c r="M2999" s="2"/>
      <c r="N2999" s="2"/>
      <c r="O2999" s="2"/>
      <c r="P2999" s="2"/>
    </row>
    <row r="3000" spans="1:16">
      <c r="A3000" s="14">
        <v>2211</v>
      </c>
      <c r="B3000" s="2" t="s">
        <v>1039</v>
      </c>
      <c r="C3000" s="1" t="s">
        <v>4230</v>
      </c>
      <c r="D3000" s="3" t="s">
        <v>731</v>
      </c>
      <c r="E3000" s="4">
        <v>41584</v>
      </c>
      <c r="F3000" s="3" t="s">
        <v>15</v>
      </c>
      <c r="G3000" s="4">
        <v>41584</v>
      </c>
      <c r="H3000" s="3" t="s">
        <v>16</v>
      </c>
      <c r="I3000" s="2" t="s">
        <v>13</v>
      </c>
      <c r="J3000" s="2" t="s">
        <v>12</v>
      </c>
      <c r="K3000" s="2" t="s">
        <v>277</v>
      </c>
      <c r="L3000" s="19">
        <v>41590.436944444446</v>
      </c>
      <c r="M3000" s="2"/>
      <c r="N3000" s="2"/>
      <c r="O3000" s="2"/>
      <c r="P3000" s="2"/>
    </row>
    <row r="3001" spans="1:16" ht="45">
      <c r="A3001" s="14">
        <v>2210</v>
      </c>
      <c r="B3001" s="2" t="s">
        <v>4231</v>
      </c>
      <c r="C3001" s="1" t="s">
        <v>4232</v>
      </c>
      <c r="D3001" s="3" t="s">
        <v>950</v>
      </c>
      <c r="E3001" s="4">
        <v>41585</v>
      </c>
      <c r="F3001" s="3" t="s">
        <v>15</v>
      </c>
      <c r="G3001" s="4">
        <v>41585</v>
      </c>
      <c r="H3001" s="3" t="s">
        <v>40</v>
      </c>
      <c r="I3001" s="2" t="s">
        <v>13</v>
      </c>
      <c r="J3001" s="2" t="s">
        <v>12</v>
      </c>
      <c r="K3001" s="2" t="s">
        <v>277</v>
      </c>
      <c r="L3001" s="19">
        <v>41590.436273148145</v>
      </c>
      <c r="M3001" s="2"/>
      <c r="N3001" s="2"/>
      <c r="O3001" s="2"/>
      <c r="P3001" s="2"/>
    </row>
    <row r="3002" spans="1:16" ht="30">
      <c r="A3002" s="14">
        <v>2209</v>
      </c>
      <c r="B3002" s="2" t="s">
        <v>4233</v>
      </c>
      <c r="C3002" s="1" t="s">
        <v>4234</v>
      </c>
      <c r="D3002" s="3" t="s">
        <v>543</v>
      </c>
      <c r="E3002" s="4">
        <v>41585</v>
      </c>
      <c r="F3002" s="3" t="s">
        <v>15</v>
      </c>
      <c r="G3002" s="4">
        <v>41585</v>
      </c>
      <c r="H3002" s="3" t="s">
        <v>16</v>
      </c>
      <c r="I3002" s="2" t="s">
        <v>13</v>
      </c>
      <c r="J3002" s="2" t="s">
        <v>12</v>
      </c>
      <c r="K3002" s="2" t="s">
        <v>277</v>
      </c>
      <c r="L3002" s="19">
        <v>41590.435520833336</v>
      </c>
      <c r="M3002" s="2"/>
      <c r="N3002" s="2"/>
      <c r="O3002" s="2"/>
      <c r="P3002" s="2"/>
    </row>
    <row r="3003" spans="1:16" ht="30">
      <c r="A3003" s="14">
        <v>2208</v>
      </c>
      <c r="B3003" s="2" t="s">
        <v>4235</v>
      </c>
      <c r="C3003" s="1" t="s">
        <v>4236</v>
      </c>
      <c r="D3003" s="3" t="s">
        <v>192</v>
      </c>
      <c r="E3003" s="4">
        <v>41590</v>
      </c>
      <c r="F3003" s="3" t="s">
        <v>15</v>
      </c>
      <c r="G3003" s="4">
        <v>41590</v>
      </c>
      <c r="H3003" s="3" t="s">
        <v>42</v>
      </c>
      <c r="I3003" s="2" t="s">
        <v>13</v>
      </c>
      <c r="J3003" s="2" t="s">
        <v>12</v>
      </c>
      <c r="K3003" s="2" t="s">
        <v>277</v>
      </c>
      <c r="L3003" s="19">
        <v>41590.43478009259</v>
      </c>
      <c r="M3003" s="2"/>
      <c r="N3003" s="2"/>
      <c r="O3003" s="2"/>
      <c r="P3003" s="2"/>
    </row>
    <row r="3004" spans="1:16">
      <c r="A3004" s="14">
        <v>2207</v>
      </c>
      <c r="B3004" s="2" t="s">
        <v>4237</v>
      </c>
      <c r="C3004" s="1" t="s">
        <v>4237</v>
      </c>
      <c r="D3004" s="3" t="s">
        <v>355</v>
      </c>
      <c r="E3004" s="4">
        <v>41589</v>
      </c>
      <c r="F3004" s="3" t="s">
        <v>15</v>
      </c>
      <c r="G3004" s="4">
        <v>41589</v>
      </c>
      <c r="H3004" s="3" t="s">
        <v>40</v>
      </c>
      <c r="I3004" s="2" t="s">
        <v>13</v>
      </c>
      <c r="J3004" s="2" t="s">
        <v>12</v>
      </c>
      <c r="K3004" s="2" t="s">
        <v>277</v>
      </c>
      <c r="L3004" s="19">
        <v>41590.433437500003</v>
      </c>
      <c r="M3004" s="2"/>
      <c r="N3004" s="2"/>
      <c r="O3004" s="2"/>
      <c r="P3004" s="2"/>
    </row>
    <row r="3005" spans="1:16" ht="120">
      <c r="A3005" s="14">
        <v>2206</v>
      </c>
      <c r="B3005" s="2" t="s">
        <v>4238</v>
      </c>
      <c r="C3005" s="1" t="s">
        <v>4239</v>
      </c>
      <c r="D3005" s="3" t="s">
        <v>22</v>
      </c>
      <c r="E3005" s="4">
        <v>41589</v>
      </c>
      <c r="F3005" s="3" t="s">
        <v>15</v>
      </c>
      <c r="G3005" s="4">
        <v>41590</v>
      </c>
      <c r="H3005" s="3" t="s">
        <v>43</v>
      </c>
      <c r="I3005" s="2" t="s">
        <v>13</v>
      </c>
      <c r="J3005" s="2" t="s">
        <v>12</v>
      </c>
      <c r="K3005" s="2" t="s">
        <v>268</v>
      </c>
      <c r="L3005" s="19">
        <v>41597.432951388888</v>
      </c>
      <c r="M3005" s="2"/>
      <c r="N3005" s="2"/>
      <c r="O3005" s="2"/>
      <c r="P3005" s="2"/>
    </row>
    <row r="3006" spans="1:16" ht="105">
      <c r="A3006" s="14">
        <v>2205</v>
      </c>
      <c r="B3006" s="2" t="s">
        <v>4240</v>
      </c>
      <c r="C3006" s="1" t="s">
        <v>4241</v>
      </c>
      <c r="D3006" s="3" t="s">
        <v>22</v>
      </c>
      <c r="E3006" s="4">
        <v>41590</v>
      </c>
      <c r="F3006" s="3" t="s">
        <v>15</v>
      </c>
      <c r="G3006" s="4">
        <v>41590</v>
      </c>
      <c r="H3006" s="3" t="s">
        <v>45</v>
      </c>
      <c r="I3006" s="2" t="s">
        <v>13</v>
      </c>
      <c r="J3006" s="2" t="s">
        <v>12</v>
      </c>
      <c r="K3006" s="2" t="s">
        <v>277</v>
      </c>
      <c r="L3006" s="19">
        <v>41590.432245370372</v>
      </c>
      <c r="M3006" s="2"/>
      <c r="N3006" s="2"/>
      <c r="O3006" s="2"/>
      <c r="P3006" s="2"/>
    </row>
    <row r="3007" spans="1:16" ht="60">
      <c r="A3007" s="14">
        <v>2204</v>
      </c>
      <c r="B3007" s="2" t="s">
        <v>4242</v>
      </c>
      <c r="C3007" s="1" t="s">
        <v>4243</v>
      </c>
      <c r="D3007" s="3" t="s">
        <v>950</v>
      </c>
      <c r="E3007" s="4">
        <v>41590</v>
      </c>
      <c r="F3007" s="3" t="s">
        <v>15</v>
      </c>
      <c r="G3007" s="4">
        <v>41590</v>
      </c>
      <c r="H3007" s="3" t="s">
        <v>51</v>
      </c>
      <c r="I3007" s="2" t="s">
        <v>13</v>
      </c>
      <c r="J3007" s="2" t="s">
        <v>12</v>
      </c>
      <c r="K3007" s="2" t="s">
        <v>268</v>
      </c>
      <c r="L3007" s="19">
        <v>41597.432754629626</v>
      </c>
      <c r="M3007" s="2"/>
      <c r="N3007" s="2"/>
      <c r="O3007" s="2"/>
      <c r="P3007" s="2"/>
    </row>
    <row r="3008" spans="1:16" ht="105">
      <c r="A3008" s="14">
        <v>2203</v>
      </c>
      <c r="B3008" s="2" t="s">
        <v>1952</v>
      </c>
      <c r="C3008" s="1" t="s">
        <v>4244</v>
      </c>
      <c r="D3008" s="3" t="s">
        <v>1037</v>
      </c>
      <c r="E3008" s="4">
        <v>41590</v>
      </c>
      <c r="F3008" s="3" t="s">
        <v>15</v>
      </c>
      <c r="G3008" s="4">
        <v>41590</v>
      </c>
      <c r="H3008" s="3" t="s">
        <v>16</v>
      </c>
      <c r="I3008" s="2" t="s">
        <v>13</v>
      </c>
      <c r="J3008" s="2" t="s">
        <v>12</v>
      </c>
      <c r="K3008" s="2" t="s">
        <v>268</v>
      </c>
      <c r="L3008" s="19">
        <v>41590.431423611109</v>
      </c>
      <c r="M3008" s="2"/>
      <c r="N3008" s="2"/>
      <c r="O3008" s="2"/>
      <c r="P3008" s="2"/>
    </row>
    <row r="3009" spans="1:16" ht="45">
      <c r="A3009" s="14">
        <v>2202</v>
      </c>
      <c r="B3009" s="2" t="s">
        <v>4182</v>
      </c>
      <c r="C3009" s="1" t="s">
        <v>4245</v>
      </c>
      <c r="D3009" s="3" t="s">
        <v>98</v>
      </c>
      <c r="E3009" s="4">
        <v>41590</v>
      </c>
      <c r="F3009" s="3" t="s">
        <v>15</v>
      </c>
      <c r="G3009" s="4">
        <v>41590</v>
      </c>
      <c r="H3009" s="3" t="s">
        <v>16</v>
      </c>
      <c r="I3009" s="2" t="s">
        <v>13</v>
      </c>
      <c r="J3009" s="2" t="s">
        <v>12</v>
      </c>
      <c r="K3009" s="2" t="s">
        <v>268</v>
      </c>
      <c r="L3009" s="19">
        <v>41590.425208333334</v>
      </c>
      <c r="M3009" s="2"/>
      <c r="N3009" s="2"/>
      <c r="O3009" s="2"/>
      <c r="P3009" s="2"/>
    </row>
    <row r="3010" spans="1:16" ht="30">
      <c r="A3010" s="14">
        <v>2201</v>
      </c>
      <c r="B3010" s="2" t="s">
        <v>4246</v>
      </c>
      <c r="C3010" s="1" t="s">
        <v>4247</v>
      </c>
      <c r="D3010" s="3" t="s">
        <v>4248</v>
      </c>
      <c r="E3010" s="4">
        <v>41590</v>
      </c>
      <c r="F3010" s="3" t="s">
        <v>15</v>
      </c>
      <c r="G3010" s="4">
        <v>41590</v>
      </c>
      <c r="H3010" s="3" t="s">
        <v>40</v>
      </c>
      <c r="I3010" s="2" t="s">
        <v>13</v>
      </c>
      <c r="J3010" s="2" t="s">
        <v>12</v>
      </c>
      <c r="K3010" s="2" t="s">
        <v>268</v>
      </c>
      <c r="L3010" s="19">
        <v>41590.383101851854</v>
      </c>
      <c r="M3010" s="2"/>
      <c r="N3010" s="2"/>
      <c r="O3010" s="2"/>
      <c r="P3010" s="2"/>
    </row>
    <row r="3011" spans="1:16" ht="30">
      <c r="A3011" s="14">
        <v>2200</v>
      </c>
      <c r="B3011" s="2" t="s">
        <v>4249</v>
      </c>
      <c r="C3011" s="1" t="s">
        <v>4250</v>
      </c>
      <c r="D3011" s="3" t="s">
        <v>2718</v>
      </c>
      <c r="E3011" s="4">
        <v>41589</v>
      </c>
      <c r="F3011" s="3" t="s">
        <v>15</v>
      </c>
      <c r="G3011" s="4">
        <v>41589</v>
      </c>
      <c r="H3011" s="3" t="s">
        <v>54</v>
      </c>
      <c r="I3011" s="2" t="s">
        <v>13</v>
      </c>
      <c r="J3011" s="2" t="s">
        <v>12</v>
      </c>
      <c r="K3011" s="2" t="s">
        <v>268</v>
      </c>
      <c r="L3011" s="19">
        <v>41589.523263888892</v>
      </c>
      <c r="M3011" s="2"/>
      <c r="N3011" s="2"/>
      <c r="O3011" s="2"/>
      <c r="P3011" s="2"/>
    </row>
    <row r="3012" spans="1:16" ht="45">
      <c r="A3012" s="14">
        <v>2199</v>
      </c>
      <c r="B3012" s="2" t="s">
        <v>2871</v>
      </c>
      <c r="C3012" s="1" t="s">
        <v>4251</v>
      </c>
      <c r="D3012" s="3" t="s">
        <v>274</v>
      </c>
      <c r="E3012" s="4">
        <v>41589</v>
      </c>
      <c r="F3012" s="3" t="s">
        <v>15</v>
      </c>
      <c r="G3012" s="4">
        <v>41589</v>
      </c>
      <c r="H3012" s="3" t="s">
        <v>16</v>
      </c>
      <c r="I3012" s="2" t="s">
        <v>13</v>
      </c>
      <c r="J3012" s="2" t="s">
        <v>12</v>
      </c>
      <c r="K3012" s="2" t="s">
        <v>268</v>
      </c>
      <c r="L3012" s="19">
        <v>41589.522928240738</v>
      </c>
      <c r="M3012" s="2"/>
      <c r="N3012" s="2"/>
      <c r="O3012" s="2"/>
      <c r="P3012" s="2"/>
    </row>
    <row r="3013" spans="1:16">
      <c r="A3013" s="14">
        <v>2198</v>
      </c>
      <c r="B3013" s="2" t="s">
        <v>4252</v>
      </c>
      <c r="C3013" s="1" t="s">
        <v>4253</v>
      </c>
      <c r="D3013" s="3" t="s">
        <v>2731</v>
      </c>
      <c r="E3013" s="4">
        <v>41589</v>
      </c>
      <c r="F3013" s="3" t="s">
        <v>15</v>
      </c>
      <c r="G3013" s="4">
        <v>41589</v>
      </c>
      <c r="H3013" s="3" t="s">
        <v>40</v>
      </c>
      <c r="I3013" s="2" t="s">
        <v>13</v>
      </c>
      <c r="J3013" s="2" t="s">
        <v>12</v>
      </c>
      <c r="K3013" s="2" t="s">
        <v>268</v>
      </c>
      <c r="L3013" s="19">
        <v>41589.484317129631</v>
      </c>
      <c r="M3013" s="2"/>
      <c r="N3013" s="2"/>
      <c r="O3013" s="2"/>
      <c r="P3013" s="2"/>
    </row>
    <row r="3014" spans="1:16" ht="30">
      <c r="A3014" s="14">
        <v>2197</v>
      </c>
      <c r="B3014" s="2" t="s">
        <v>4254</v>
      </c>
      <c r="C3014" s="1" t="s">
        <v>4255</v>
      </c>
      <c r="D3014" s="3" t="s">
        <v>32</v>
      </c>
      <c r="E3014" s="4">
        <v>41589</v>
      </c>
      <c r="F3014" s="3" t="s">
        <v>15</v>
      </c>
      <c r="G3014" s="4">
        <v>41589</v>
      </c>
      <c r="H3014" s="3" t="s">
        <v>29</v>
      </c>
      <c r="I3014" s="2" t="s">
        <v>13</v>
      </c>
      <c r="J3014" s="2" t="s">
        <v>12</v>
      </c>
      <c r="K3014" s="2" t="s">
        <v>268</v>
      </c>
      <c r="L3014" s="19">
        <v>41596.832314814812</v>
      </c>
      <c r="M3014" s="2"/>
      <c r="N3014" s="2"/>
      <c r="O3014" s="2"/>
      <c r="P3014" s="2"/>
    </row>
    <row r="3015" spans="1:16" ht="30">
      <c r="A3015" s="14">
        <v>2196</v>
      </c>
      <c r="B3015" s="2" t="s">
        <v>2299</v>
      </c>
      <c r="C3015" s="1" t="s">
        <v>4256</v>
      </c>
      <c r="D3015" s="3" t="s">
        <v>32</v>
      </c>
      <c r="E3015" s="4">
        <v>41589</v>
      </c>
      <c r="F3015" s="3" t="s">
        <v>15</v>
      </c>
      <c r="G3015" s="4">
        <v>41589</v>
      </c>
      <c r="H3015" s="3" t="s">
        <v>16</v>
      </c>
      <c r="I3015" s="2" t="s">
        <v>13</v>
      </c>
      <c r="J3015" s="2" t="s">
        <v>12</v>
      </c>
      <c r="K3015" s="2" t="s">
        <v>268</v>
      </c>
      <c r="L3015" s="19">
        <v>41589.464745370373</v>
      </c>
      <c r="M3015" s="2"/>
      <c r="N3015" s="2"/>
      <c r="O3015" s="2"/>
      <c r="P3015" s="2"/>
    </row>
    <row r="3016" spans="1:16" ht="60">
      <c r="A3016" s="14">
        <v>2195</v>
      </c>
      <c r="B3016" s="2" t="s">
        <v>4257</v>
      </c>
      <c r="C3016" s="1" t="s">
        <v>4258</v>
      </c>
      <c r="D3016" s="3" t="s">
        <v>98</v>
      </c>
      <c r="E3016" s="4">
        <v>41589</v>
      </c>
      <c r="F3016" s="3" t="s">
        <v>15</v>
      </c>
      <c r="G3016" s="4">
        <v>41589</v>
      </c>
      <c r="H3016" s="3" t="s">
        <v>55</v>
      </c>
      <c r="I3016" s="2" t="s">
        <v>13</v>
      </c>
      <c r="J3016" s="2" t="s">
        <v>12</v>
      </c>
      <c r="K3016" s="2" t="s">
        <v>268</v>
      </c>
      <c r="L3016" s="19">
        <v>41596.832187499997</v>
      </c>
      <c r="M3016" s="2"/>
      <c r="N3016" s="2"/>
      <c r="O3016" s="2"/>
      <c r="P3016" s="2"/>
    </row>
    <row r="3017" spans="1:16" ht="30">
      <c r="A3017" s="14">
        <v>2194</v>
      </c>
      <c r="B3017" s="2" t="s">
        <v>4259</v>
      </c>
      <c r="C3017" s="1" t="s">
        <v>4260</v>
      </c>
      <c r="D3017" s="3" t="s">
        <v>430</v>
      </c>
      <c r="E3017" s="4">
        <v>41589</v>
      </c>
      <c r="F3017" s="3" t="s">
        <v>15</v>
      </c>
      <c r="G3017" s="4">
        <v>41589</v>
      </c>
      <c r="H3017" s="3" t="s">
        <v>16</v>
      </c>
      <c r="I3017" s="2" t="s">
        <v>13</v>
      </c>
      <c r="J3017" s="2" t="s">
        <v>12</v>
      </c>
      <c r="K3017" s="2" t="s">
        <v>268</v>
      </c>
      <c r="L3017" s="19">
        <v>41589.461446759262</v>
      </c>
      <c r="M3017" s="2"/>
      <c r="N3017" s="2"/>
      <c r="O3017" s="2"/>
      <c r="P3017" s="2"/>
    </row>
    <row r="3018" spans="1:16" ht="30">
      <c r="A3018" s="14">
        <v>2193</v>
      </c>
      <c r="B3018" s="2" t="s">
        <v>4261</v>
      </c>
      <c r="C3018" s="1" t="s">
        <v>4262</v>
      </c>
      <c r="D3018" s="3" t="s">
        <v>411</v>
      </c>
      <c r="E3018" s="4">
        <v>41589</v>
      </c>
      <c r="F3018" s="3" t="s">
        <v>15</v>
      </c>
      <c r="G3018" s="4">
        <v>41589</v>
      </c>
      <c r="H3018" s="3" t="s">
        <v>16</v>
      </c>
      <c r="I3018" s="2" t="s">
        <v>13</v>
      </c>
      <c r="J3018" s="2" t="s">
        <v>12</v>
      </c>
      <c r="K3018" s="2" t="s">
        <v>268</v>
      </c>
      <c r="L3018" s="19">
        <v>41589.460648148146</v>
      </c>
      <c r="M3018" s="2"/>
      <c r="N3018" s="2"/>
      <c r="O3018" s="2"/>
      <c r="P3018" s="2"/>
    </row>
    <row r="3019" spans="1:16" ht="30">
      <c r="A3019" s="14">
        <v>2192</v>
      </c>
      <c r="B3019" s="2" t="s">
        <v>4263</v>
      </c>
      <c r="C3019" s="1" t="s">
        <v>4264</v>
      </c>
      <c r="D3019" s="3" t="s">
        <v>363</v>
      </c>
      <c r="E3019" s="4">
        <v>41588</v>
      </c>
      <c r="F3019" s="3" t="s">
        <v>15</v>
      </c>
      <c r="G3019" s="4">
        <v>41588</v>
      </c>
      <c r="H3019" s="3" t="s">
        <v>16</v>
      </c>
      <c r="I3019" s="2" t="s">
        <v>13</v>
      </c>
      <c r="J3019" s="2" t="s">
        <v>12</v>
      </c>
      <c r="K3019" s="2" t="s">
        <v>268</v>
      </c>
      <c r="L3019" s="19">
        <v>41589.459745370368</v>
      </c>
      <c r="M3019" s="2"/>
      <c r="N3019" s="2"/>
      <c r="O3019" s="2"/>
      <c r="P3019" s="2"/>
    </row>
    <row r="3020" spans="1:16" ht="30">
      <c r="A3020" s="14">
        <v>2191</v>
      </c>
      <c r="B3020" s="2" t="s">
        <v>2317</v>
      </c>
      <c r="C3020" s="1" t="s">
        <v>4265</v>
      </c>
      <c r="D3020" s="3" t="s">
        <v>9017</v>
      </c>
      <c r="E3020" s="4">
        <v>41588</v>
      </c>
      <c r="F3020" s="3" t="s">
        <v>15</v>
      </c>
      <c r="G3020" s="4">
        <v>41588</v>
      </c>
      <c r="H3020" s="3" t="s">
        <v>16</v>
      </c>
      <c r="I3020" s="2" t="s">
        <v>13</v>
      </c>
      <c r="J3020" s="2" t="s">
        <v>12</v>
      </c>
      <c r="K3020" s="2" t="s">
        <v>268</v>
      </c>
      <c r="L3020" s="19">
        <v>41589.459305555552</v>
      </c>
      <c r="M3020" s="2"/>
      <c r="N3020" s="2"/>
      <c r="O3020" s="2"/>
      <c r="P3020" s="2"/>
    </row>
    <row r="3021" spans="1:16" ht="45">
      <c r="A3021" s="14">
        <v>2190</v>
      </c>
      <c r="B3021" s="2" t="s">
        <v>4266</v>
      </c>
      <c r="C3021" s="1" t="s">
        <v>4267</v>
      </c>
      <c r="D3021" s="3" t="s">
        <v>332</v>
      </c>
      <c r="E3021" s="4">
        <v>41586</v>
      </c>
      <c r="F3021" s="3" t="s">
        <v>15</v>
      </c>
      <c r="G3021" s="4">
        <v>41586</v>
      </c>
      <c r="H3021" s="3" t="s">
        <v>16</v>
      </c>
      <c r="I3021" s="2" t="s">
        <v>13</v>
      </c>
      <c r="J3021" s="2" t="s">
        <v>12</v>
      </c>
      <c r="K3021" s="2" t="s">
        <v>268</v>
      </c>
      <c r="L3021" s="19">
        <v>41589.458067129628</v>
      </c>
      <c r="M3021" s="2"/>
      <c r="N3021" s="2"/>
      <c r="O3021" s="2"/>
      <c r="P3021" s="2"/>
    </row>
    <row r="3022" spans="1:16" ht="75">
      <c r="A3022" s="14">
        <v>2189</v>
      </c>
      <c r="B3022" s="2" t="s">
        <v>4268</v>
      </c>
      <c r="C3022" s="1" t="s">
        <v>4269</v>
      </c>
      <c r="D3022" s="3" t="s">
        <v>1516</v>
      </c>
      <c r="E3022" s="4">
        <v>41586</v>
      </c>
      <c r="F3022" s="3" t="s">
        <v>15</v>
      </c>
      <c r="G3022" s="4">
        <v>41589</v>
      </c>
      <c r="H3022" s="3" t="s">
        <v>29</v>
      </c>
      <c r="I3022" s="2" t="s">
        <v>13</v>
      </c>
      <c r="J3022" s="2" t="s">
        <v>12</v>
      </c>
      <c r="K3022" s="2" t="s">
        <v>268</v>
      </c>
      <c r="L3022" s="19">
        <v>41596.832083333335</v>
      </c>
      <c r="M3022" s="2"/>
      <c r="N3022" s="2"/>
      <c r="O3022" s="2"/>
      <c r="P3022" s="2"/>
    </row>
    <row r="3023" spans="1:16" ht="60">
      <c r="A3023" s="14">
        <v>2188</v>
      </c>
      <c r="B3023" s="2" t="s">
        <v>4270</v>
      </c>
      <c r="C3023" s="1" t="s">
        <v>4271</v>
      </c>
      <c r="D3023" s="3" t="s">
        <v>1516</v>
      </c>
      <c r="E3023" s="4">
        <v>41586</v>
      </c>
      <c r="F3023" s="3" t="s">
        <v>15</v>
      </c>
      <c r="G3023" s="4">
        <v>41589</v>
      </c>
      <c r="H3023" s="3" t="s">
        <v>29</v>
      </c>
      <c r="I3023" s="2" t="s">
        <v>13</v>
      </c>
      <c r="J3023" s="2" t="s">
        <v>12</v>
      </c>
      <c r="K3023" s="2" t="s">
        <v>268</v>
      </c>
      <c r="L3023" s="19">
        <v>41596.831979166665</v>
      </c>
      <c r="M3023" s="2"/>
      <c r="N3023" s="2"/>
      <c r="O3023" s="2"/>
      <c r="P3023" s="2"/>
    </row>
    <row r="3024" spans="1:16">
      <c r="A3024" s="14">
        <v>2187</v>
      </c>
      <c r="B3024" s="2" t="s">
        <v>4272</v>
      </c>
      <c r="C3024" s="1" t="s">
        <v>4273</v>
      </c>
      <c r="D3024" s="3" t="s">
        <v>765</v>
      </c>
      <c r="E3024" s="4">
        <v>41586</v>
      </c>
      <c r="F3024" s="3" t="s">
        <v>15</v>
      </c>
      <c r="G3024" s="4">
        <v>41589</v>
      </c>
      <c r="H3024" s="3" t="s">
        <v>16</v>
      </c>
      <c r="I3024" s="2" t="s">
        <v>13</v>
      </c>
      <c r="J3024" s="2" t="s">
        <v>12</v>
      </c>
      <c r="K3024" s="2" t="s">
        <v>268</v>
      </c>
      <c r="L3024" s="19">
        <v>41589.453923611109</v>
      </c>
      <c r="M3024" s="2"/>
      <c r="N3024" s="2"/>
      <c r="O3024" s="2"/>
      <c r="P3024" s="2"/>
    </row>
    <row r="3025" spans="1:16" ht="120">
      <c r="A3025" s="14">
        <v>2186</v>
      </c>
      <c r="B3025" s="2" t="s">
        <v>4223</v>
      </c>
      <c r="C3025" s="1" t="s">
        <v>4274</v>
      </c>
      <c r="D3025" s="3" t="s">
        <v>586</v>
      </c>
      <c r="E3025" s="4">
        <v>41586</v>
      </c>
      <c r="F3025" s="3" t="s">
        <v>15</v>
      </c>
      <c r="G3025" s="4">
        <v>41586</v>
      </c>
      <c r="H3025" s="3" t="s">
        <v>54</v>
      </c>
      <c r="I3025" s="2" t="s">
        <v>13</v>
      </c>
      <c r="J3025" s="2" t="s">
        <v>12</v>
      </c>
      <c r="K3025" s="2" t="s">
        <v>268</v>
      </c>
      <c r="L3025" s="19">
        <v>41589.446446759262</v>
      </c>
      <c r="M3025" s="2"/>
      <c r="N3025" s="2"/>
      <c r="O3025" s="2"/>
      <c r="P3025" s="2"/>
    </row>
    <row r="3026" spans="1:16">
      <c r="A3026" s="14">
        <v>2185</v>
      </c>
      <c r="B3026" s="2" t="s">
        <v>4275</v>
      </c>
      <c r="C3026" s="1" t="s">
        <v>4276</v>
      </c>
      <c r="D3026" s="3" t="s">
        <v>2701</v>
      </c>
      <c r="E3026" s="4">
        <v>41586</v>
      </c>
      <c r="F3026" s="3" t="s">
        <v>15</v>
      </c>
      <c r="G3026" s="4">
        <v>41586</v>
      </c>
      <c r="H3026" s="3" t="s">
        <v>40</v>
      </c>
      <c r="I3026" s="2" t="s">
        <v>13</v>
      </c>
      <c r="J3026" s="2" t="s">
        <v>12</v>
      </c>
      <c r="K3026" s="2" t="s">
        <v>268</v>
      </c>
      <c r="L3026" s="19">
        <v>41589.443229166667</v>
      </c>
      <c r="M3026" s="2"/>
      <c r="N3026" s="2"/>
      <c r="O3026" s="2"/>
      <c r="P3026" s="2"/>
    </row>
    <row r="3027" spans="1:16" ht="45">
      <c r="A3027" s="14">
        <v>2184</v>
      </c>
      <c r="B3027" s="2" t="s">
        <v>4277</v>
      </c>
      <c r="C3027" s="1" t="s">
        <v>4278</v>
      </c>
      <c r="D3027" s="3" t="s">
        <v>866</v>
      </c>
      <c r="E3027" s="4">
        <v>41586</v>
      </c>
      <c r="F3027" s="3" t="s">
        <v>15</v>
      </c>
      <c r="G3027" s="4">
        <v>41586</v>
      </c>
      <c r="H3027" s="3" t="s">
        <v>16</v>
      </c>
      <c r="I3027" s="2" t="s">
        <v>13</v>
      </c>
      <c r="J3027" s="2" t="s">
        <v>12</v>
      </c>
      <c r="K3027" s="2" t="s">
        <v>268</v>
      </c>
      <c r="L3027" s="19">
        <v>41589.441770833335</v>
      </c>
      <c r="M3027" s="2"/>
      <c r="N3027" s="2"/>
      <c r="O3027" s="2"/>
      <c r="P3027" s="2"/>
    </row>
    <row r="3028" spans="1:16" ht="90">
      <c r="A3028" s="14">
        <v>2183</v>
      </c>
      <c r="B3028" s="2" t="s">
        <v>4279</v>
      </c>
      <c r="C3028" s="1" t="s">
        <v>4280</v>
      </c>
      <c r="D3028" s="3" t="s">
        <v>92</v>
      </c>
      <c r="E3028" s="4">
        <v>41586</v>
      </c>
      <c r="F3028" s="3" t="s">
        <v>15</v>
      </c>
      <c r="G3028" s="4">
        <v>41586</v>
      </c>
      <c r="H3028" s="3" t="s">
        <v>16</v>
      </c>
      <c r="I3028" s="2" t="s">
        <v>13</v>
      </c>
      <c r="J3028" s="2" t="s">
        <v>12</v>
      </c>
      <c r="K3028" s="2" t="s">
        <v>268</v>
      </c>
      <c r="L3028" s="19">
        <v>41589.441168981481</v>
      </c>
      <c r="M3028" s="2"/>
      <c r="N3028" s="2"/>
      <c r="O3028" s="2"/>
      <c r="P3028" s="2"/>
    </row>
    <row r="3029" spans="1:16" ht="45">
      <c r="A3029" s="14">
        <v>2182</v>
      </c>
      <c r="B3029" s="2" t="s">
        <v>383</v>
      </c>
      <c r="C3029" s="1" t="s">
        <v>4281</v>
      </c>
      <c r="D3029" s="3" t="s">
        <v>586</v>
      </c>
      <c r="E3029" s="4">
        <v>41586</v>
      </c>
      <c r="F3029" s="3" t="s">
        <v>15</v>
      </c>
      <c r="G3029" s="4">
        <v>41586</v>
      </c>
      <c r="H3029" s="3" t="s">
        <v>40</v>
      </c>
      <c r="I3029" s="2" t="s">
        <v>13</v>
      </c>
      <c r="J3029" s="2" t="s">
        <v>12</v>
      </c>
      <c r="K3029" s="2" t="s">
        <v>268</v>
      </c>
      <c r="L3029" s="19">
        <v>41589.440243055556</v>
      </c>
      <c r="M3029" s="2"/>
      <c r="N3029" s="2"/>
      <c r="O3029" s="2"/>
      <c r="P3029" s="2"/>
    </row>
    <row r="3030" spans="1:16" ht="90">
      <c r="A3030" s="14">
        <v>2181</v>
      </c>
      <c r="B3030" s="2" t="s">
        <v>4282</v>
      </c>
      <c r="C3030" s="1" t="s">
        <v>4283</v>
      </c>
      <c r="D3030" s="3" t="s">
        <v>277</v>
      </c>
      <c r="E3030" s="4">
        <v>41586</v>
      </c>
      <c r="F3030" s="3" t="s">
        <v>15</v>
      </c>
      <c r="G3030" s="4">
        <v>41589</v>
      </c>
      <c r="H3030" s="3" t="s">
        <v>45</v>
      </c>
      <c r="I3030" s="2" t="s">
        <v>13</v>
      </c>
      <c r="J3030" s="2" t="s">
        <v>12</v>
      </c>
      <c r="K3030" s="2" t="s">
        <v>268</v>
      </c>
      <c r="L3030" s="19">
        <v>41596.831875000003</v>
      </c>
      <c r="M3030" s="2"/>
      <c r="N3030" s="2"/>
      <c r="O3030" s="2"/>
      <c r="P3030" s="2"/>
    </row>
    <row r="3031" spans="1:16" ht="45">
      <c r="A3031" s="14">
        <v>2180</v>
      </c>
      <c r="B3031" s="2" t="s">
        <v>3811</v>
      </c>
      <c r="C3031" s="1" t="s">
        <v>4284</v>
      </c>
      <c r="D3031" s="3" t="s">
        <v>3129</v>
      </c>
      <c r="E3031" s="4">
        <v>41586</v>
      </c>
      <c r="F3031" s="3" t="s">
        <v>15</v>
      </c>
      <c r="G3031" s="4">
        <v>41586</v>
      </c>
      <c r="H3031" s="3" t="s">
        <v>16</v>
      </c>
      <c r="I3031" s="2" t="s">
        <v>13</v>
      </c>
      <c r="J3031" s="2" t="s">
        <v>12</v>
      </c>
      <c r="K3031" s="2" t="s">
        <v>268</v>
      </c>
      <c r="L3031" s="19">
        <v>41589.436284722222</v>
      </c>
      <c r="M3031" s="2"/>
      <c r="N3031" s="2"/>
      <c r="O3031" s="2"/>
      <c r="P3031" s="2"/>
    </row>
    <row r="3032" spans="1:16" ht="45">
      <c r="A3032" s="14">
        <v>2179</v>
      </c>
      <c r="B3032" s="2" t="s">
        <v>3811</v>
      </c>
      <c r="C3032" s="1" t="s">
        <v>4285</v>
      </c>
      <c r="D3032" s="3" t="s">
        <v>3129</v>
      </c>
      <c r="E3032" s="4">
        <v>41586</v>
      </c>
      <c r="F3032" s="3" t="s">
        <v>15</v>
      </c>
      <c r="G3032" s="4">
        <v>41586</v>
      </c>
      <c r="H3032" s="3" t="s">
        <v>16</v>
      </c>
      <c r="I3032" s="2" t="s">
        <v>13</v>
      </c>
      <c r="J3032" s="2" t="s">
        <v>12</v>
      </c>
      <c r="K3032" s="2" t="s">
        <v>268</v>
      </c>
      <c r="L3032" s="19">
        <v>41596.831689814811</v>
      </c>
      <c r="M3032" s="2"/>
      <c r="N3032" s="2"/>
      <c r="O3032" s="2"/>
      <c r="P3032" s="2"/>
    </row>
    <row r="3033" spans="1:16" ht="30">
      <c r="A3033" s="14">
        <v>2178</v>
      </c>
      <c r="B3033" s="2" t="s">
        <v>4286</v>
      </c>
      <c r="C3033" s="1" t="s">
        <v>4287</v>
      </c>
      <c r="D3033" s="3" t="s">
        <v>224</v>
      </c>
      <c r="E3033" s="4">
        <v>41589</v>
      </c>
      <c r="F3033" s="3" t="s">
        <v>15</v>
      </c>
      <c r="G3033" s="4">
        <v>41589</v>
      </c>
      <c r="H3033" s="3" t="s">
        <v>29</v>
      </c>
      <c r="I3033" s="2" t="s">
        <v>13</v>
      </c>
      <c r="J3033" s="2" t="s">
        <v>12</v>
      </c>
      <c r="K3033" s="2" t="s">
        <v>268</v>
      </c>
      <c r="L3033" s="19">
        <v>41596.831574074073</v>
      </c>
      <c r="M3033" s="2"/>
      <c r="N3033" s="2"/>
      <c r="O3033" s="2"/>
      <c r="P3033" s="2"/>
    </row>
    <row r="3034" spans="1:16" ht="90">
      <c r="A3034" s="14">
        <v>2177</v>
      </c>
      <c r="B3034" s="2" t="s">
        <v>4288</v>
      </c>
      <c r="C3034" s="1" t="s">
        <v>4289</v>
      </c>
      <c r="D3034" s="3" t="s">
        <v>1365</v>
      </c>
      <c r="E3034" s="4">
        <v>41586</v>
      </c>
      <c r="F3034" s="3" t="s">
        <v>15</v>
      </c>
      <c r="G3034" s="4">
        <v>41586</v>
      </c>
      <c r="H3034" s="3" t="s">
        <v>42</v>
      </c>
      <c r="I3034" s="2" t="s">
        <v>13</v>
      </c>
      <c r="J3034" s="2" t="s">
        <v>12</v>
      </c>
      <c r="K3034" s="2" t="s">
        <v>268</v>
      </c>
      <c r="L3034" s="19">
        <v>41589.43346064815</v>
      </c>
      <c r="M3034" s="2"/>
      <c r="N3034" s="2"/>
      <c r="O3034" s="2"/>
      <c r="P3034" s="2"/>
    </row>
    <row r="3035" spans="1:16" ht="60">
      <c r="A3035" s="14">
        <v>2176</v>
      </c>
      <c r="B3035" s="2" t="s">
        <v>4279</v>
      </c>
      <c r="C3035" s="1" t="s">
        <v>4290</v>
      </c>
      <c r="D3035" s="3" t="s">
        <v>92</v>
      </c>
      <c r="E3035" s="4">
        <v>41586</v>
      </c>
      <c r="F3035" s="3" t="s">
        <v>15</v>
      </c>
      <c r="G3035" s="4">
        <v>41586</v>
      </c>
      <c r="H3035" s="3" t="s">
        <v>16</v>
      </c>
      <c r="I3035" s="2" t="s">
        <v>13</v>
      </c>
      <c r="J3035" s="2" t="s">
        <v>12</v>
      </c>
      <c r="K3035" s="2" t="s">
        <v>268</v>
      </c>
      <c r="L3035" s="19">
        <v>41586.580833333333</v>
      </c>
      <c r="M3035" s="2"/>
      <c r="N3035" s="2"/>
      <c r="O3035" s="2"/>
      <c r="P3035" s="2"/>
    </row>
    <row r="3036" spans="1:16" ht="60">
      <c r="A3036" s="14">
        <v>2175</v>
      </c>
      <c r="B3036" s="2" t="s">
        <v>4291</v>
      </c>
      <c r="C3036" s="1" t="s">
        <v>4292</v>
      </c>
      <c r="D3036" s="3" t="s">
        <v>2701</v>
      </c>
      <c r="E3036" s="4">
        <v>41586</v>
      </c>
      <c r="F3036" s="3" t="s">
        <v>15</v>
      </c>
      <c r="G3036" s="4">
        <v>41586</v>
      </c>
      <c r="H3036" s="3" t="s">
        <v>40</v>
      </c>
      <c r="I3036" s="2" t="s">
        <v>13</v>
      </c>
      <c r="J3036" s="2" t="s">
        <v>12</v>
      </c>
      <c r="K3036" s="2" t="s">
        <v>268</v>
      </c>
      <c r="L3036" s="19">
        <v>41586.579965277779</v>
      </c>
      <c r="M3036" s="2"/>
      <c r="N3036" s="2"/>
      <c r="O3036" s="2"/>
      <c r="P3036" s="2"/>
    </row>
    <row r="3037" spans="1:16" ht="45">
      <c r="A3037" s="14">
        <v>2174</v>
      </c>
      <c r="B3037" s="2" t="s">
        <v>4293</v>
      </c>
      <c r="C3037" s="1" t="s">
        <v>4294</v>
      </c>
      <c r="D3037" s="3" t="s">
        <v>169</v>
      </c>
      <c r="E3037" s="4">
        <v>41586</v>
      </c>
      <c r="F3037" s="3" t="s">
        <v>15</v>
      </c>
      <c r="G3037" s="4">
        <v>41586</v>
      </c>
      <c r="H3037" s="3" t="s">
        <v>40</v>
      </c>
      <c r="I3037" s="2" t="s">
        <v>13</v>
      </c>
      <c r="J3037" s="2" t="s">
        <v>12</v>
      </c>
      <c r="K3037" s="2" t="s">
        <v>268</v>
      </c>
      <c r="L3037" s="19">
        <v>41586.572013888886</v>
      </c>
      <c r="M3037" s="2"/>
      <c r="N3037" s="2"/>
      <c r="O3037" s="2"/>
      <c r="P3037" s="2"/>
    </row>
    <row r="3038" spans="1:16" ht="45">
      <c r="A3038" s="14">
        <v>2173</v>
      </c>
      <c r="B3038" s="2" t="s">
        <v>4295</v>
      </c>
      <c r="C3038" s="1" t="s">
        <v>4296</v>
      </c>
      <c r="D3038" s="3" t="s">
        <v>1938</v>
      </c>
      <c r="E3038" s="4">
        <v>41586</v>
      </c>
      <c r="F3038" s="3" t="s">
        <v>15</v>
      </c>
      <c r="G3038" s="4">
        <v>41586</v>
      </c>
      <c r="H3038" s="3" t="s">
        <v>16</v>
      </c>
      <c r="I3038" s="2" t="s">
        <v>13</v>
      </c>
      <c r="J3038" s="2" t="s">
        <v>12</v>
      </c>
      <c r="K3038" s="2" t="s">
        <v>268</v>
      </c>
      <c r="L3038" s="19">
        <v>41586.571377314816</v>
      </c>
      <c r="M3038" s="2"/>
      <c r="N3038" s="2"/>
      <c r="O3038" s="2"/>
      <c r="P3038" s="2"/>
    </row>
    <row r="3039" spans="1:16" ht="45">
      <c r="A3039" s="14">
        <v>2172</v>
      </c>
      <c r="B3039" s="2" t="s">
        <v>4297</v>
      </c>
      <c r="C3039" s="1" t="s">
        <v>4298</v>
      </c>
      <c r="D3039" s="3" t="s">
        <v>497</v>
      </c>
      <c r="E3039" s="4">
        <v>41586</v>
      </c>
      <c r="F3039" s="3" t="s">
        <v>15</v>
      </c>
      <c r="G3039" s="4">
        <v>41586</v>
      </c>
      <c r="H3039" s="3" t="s">
        <v>58</v>
      </c>
      <c r="I3039" s="2" t="s">
        <v>13</v>
      </c>
      <c r="J3039" s="2" t="s">
        <v>12</v>
      </c>
      <c r="K3039" s="2" t="s">
        <v>268</v>
      </c>
      <c r="L3039" s="19">
        <v>41586.569374999999</v>
      </c>
      <c r="M3039" s="2"/>
      <c r="N3039" s="2"/>
      <c r="O3039" s="2"/>
      <c r="P3039" s="2"/>
    </row>
    <row r="3040" spans="1:16">
      <c r="A3040" s="14">
        <v>2171</v>
      </c>
      <c r="B3040" s="2" t="s">
        <v>740</v>
      </c>
      <c r="C3040" s="1" t="s">
        <v>4299</v>
      </c>
      <c r="D3040" s="3" t="s">
        <v>363</v>
      </c>
      <c r="E3040" s="4">
        <v>41586</v>
      </c>
      <c r="F3040" s="3" t="s">
        <v>15</v>
      </c>
      <c r="G3040" s="4">
        <v>41586</v>
      </c>
      <c r="H3040" s="3" t="s">
        <v>16</v>
      </c>
      <c r="I3040" s="2" t="s">
        <v>13</v>
      </c>
      <c r="J3040" s="2" t="s">
        <v>12</v>
      </c>
      <c r="K3040" s="2" t="s">
        <v>268</v>
      </c>
      <c r="L3040" s="19">
        <v>41586.559548611112</v>
      </c>
      <c r="M3040" s="2"/>
      <c r="N3040" s="2"/>
      <c r="O3040" s="2"/>
      <c r="P3040" s="2"/>
    </row>
    <row r="3041" spans="1:16" ht="105">
      <c r="A3041" s="14">
        <v>2170</v>
      </c>
      <c r="B3041" s="2" t="s">
        <v>4300</v>
      </c>
      <c r="C3041" s="1" t="s">
        <v>4301</v>
      </c>
      <c r="D3041" s="3" t="s">
        <v>363</v>
      </c>
      <c r="E3041" s="4">
        <v>41586</v>
      </c>
      <c r="F3041" s="3" t="s">
        <v>15</v>
      </c>
      <c r="G3041" s="4">
        <v>41586</v>
      </c>
      <c r="H3041" s="3" t="s">
        <v>56</v>
      </c>
      <c r="I3041" s="2" t="s">
        <v>13</v>
      </c>
      <c r="J3041" s="2" t="s">
        <v>12</v>
      </c>
      <c r="K3041" s="2" t="s">
        <v>268</v>
      </c>
      <c r="L3041" s="19">
        <v>41586.438101851854</v>
      </c>
      <c r="M3041" s="2"/>
      <c r="N3041" s="2"/>
      <c r="O3041" s="2"/>
      <c r="P3041" s="2"/>
    </row>
    <row r="3042" spans="1:16" ht="60">
      <c r="A3042" s="14">
        <v>2169</v>
      </c>
      <c r="B3042" s="2" t="s">
        <v>4302</v>
      </c>
      <c r="C3042" s="1" t="s">
        <v>4303</v>
      </c>
      <c r="D3042" s="3" t="s">
        <v>84</v>
      </c>
      <c r="E3042" s="4">
        <v>41585</v>
      </c>
      <c r="F3042" s="3" t="s">
        <v>15</v>
      </c>
      <c r="G3042" s="4">
        <v>41590</v>
      </c>
      <c r="H3042" s="3" t="s">
        <v>56</v>
      </c>
      <c r="I3042" s="2" t="s">
        <v>13</v>
      </c>
      <c r="J3042" s="2" t="s">
        <v>12</v>
      </c>
      <c r="K3042" s="2" t="s">
        <v>268</v>
      </c>
      <c r="L3042" s="19">
        <v>41597.432627314818</v>
      </c>
      <c r="M3042" s="2"/>
      <c r="N3042" s="2"/>
      <c r="O3042" s="2"/>
      <c r="P3042" s="2"/>
    </row>
    <row r="3043" spans="1:16" ht="60">
      <c r="A3043" s="14">
        <v>2168</v>
      </c>
      <c r="B3043" s="2" t="s">
        <v>4304</v>
      </c>
      <c r="C3043" s="1" t="s">
        <v>4305</v>
      </c>
      <c r="D3043" s="3" t="s">
        <v>247</v>
      </c>
      <c r="E3043" s="4">
        <v>41585</v>
      </c>
      <c r="F3043" s="3" t="s">
        <v>15</v>
      </c>
      <c r="G3043" s="4">
        <v>41585</v>
      </c>
      <c r="H3043" s="3" t="s">
        <v>48</v>
      </c>
      <c r="I3043" s="2" t="s">
        <v>13</v>
      </c>
      <c r="J3043" s="2" t="s">
        <v>12</v>
      </c>
      <c r="K3043" s="2" t="s">
        <v>268</v>
      </c>
      <c r="L3043" s="19">
        <v>41586.375555555554</v>
      </c>
      <c r="M3043" s="2"/>
      <c r="N3043" s="2"/>
      <c r="O3043" s="2"/>
      <c r="P3043" s="2"/>
    </row>
    <row r="3044" spans="1:16" ht="60">
      <c r="A3044" s="14">
        <v>2167</v>
      </c>
      <c r="B3044" s="2" t="s">
        <v>4306</v>
      </c>
      <c r="C3044" s="1" t="s">
        <v>4307</v>
      </c>
      <c r="D3044" s="3" t="s">
        <v>1429</v>
      </c>
      <c r="E3044" s="4">
        <v>41585</v>
      </c>
      <c r="F3044" s="3" t="s">
        <v>15</v>
      </c>
      <c r="G3044" s="4">
        <v>41585</v>
      </c>
      <c r="H3044" s="3" t="s">
        <v>16</v>
      </c>
      <c r="I3044" s="2" t="s">
        <v>13</v>
      </c>
      <c r="J3044" s="2" t="s">
        <v>12</v>
      </c>
      <c r="K3044" s="2" t="s">
        <v>268</v>
      </c>
      <c r="L3044" s="19">
        <v>41585.707476851851</v>
      </c>
      <c r="M3044" s="2"/>
      <c r="N3044" s="2"/>
      <c r="O3044" s="2"/>
      <c r="P3044" s="2"/>
    </row>
    <row r="3045" spans="1:16" ht="150">
      <c r="A3045" s="14">
        <v>2166</v>
      </c>
      <c r="B3045" s="2" t="s">
        <v>4308</v>
      </c>
      <c r="C3045" s="1" t="s">
        <v>4309</v>
      </c>
      <c r="D3045" s="3" t="s">
        <v>2031</v>
      </c>
      <c r="E3045" s="4">
        <v>41585</v>
      </c>
      <c r="F3045" s="3" t="s">
        <v>15</v>
      </c>
      <c r="G3045" s="4">
        <v>41585</v>
      </c>
      <c r="H3045" s="3" t="s">
        <v>42</v>
      </c>
      <c r="I3045" s="2" t="s">
        <v>13</v>
      </c>
      <c r="J3045" s="2" t="s">
        <v>12</v>
      </c>
      <c r="K3045" s="2" t="s">
        <v>268</v>
      </c>
      <c r="L3045" s="19">
        <v>41585.706354166665</v>
      </c>
      <c r="M3045" s="2"/>
      <c r="N3045" s="2"/>
      <c r="O3045" s="2"/>
      <c r="P3045" s="2"/>
    </row>
    <row r="3046" spans="1:16" ht="60">
      <c r="A3046" s="14">
        <v>2165</v>
      </c>
      <c r="B3046" s="2" t="s">
        <v>4310</v>
      </c>
      <c r="C3046" s="1" t="s">
        <v>4311</v>
      </c>
      <c r="D3046" s="3" t="s">
        <v>247</v>
      </c>
      <c r="E3046" s="4">
        <v>41585</v>
      </c>
      <c r="F3046" s="3" t="s">
        <v>15</v>
      </c>
      <c r="G3046" s="4">
        <v>41585</v>
      </c>
      <c r="H3046" s="3" t="s">
        <v>54</v>
      </c>
      <c r="I3046" s="2" t="s">
        <v>13</v>
      </c>
      <c r="J3046" s="2" t="s">
        <v>12</v>
      </c>
      <c r="K3046" s="2" t="s">
        <v>268</v>
      </c>
      <c r="L3046" s="19">
        <v>41639.46570601852</v>
      </c>
      <c r="M3046" s="2"/>
      <c r="N3046" s="2"/>
      <c r="O3046" s="2"/>
      <c r="P3046" s="2"/>
    </row>
    <row r="3047" spans="1:16" ht="30">
      <c r="A3047" s="14">
        <v>2164</v>
      </c>
      <c r="B3047" s="2" t="s">
        <v>4312</v>
      </c>
      <c r="C3047" s="1" t="s">
        <v>4313</v>
      </c>
      <c r="D3047" s="3" t="s">
        <v>268</v>
      </c>
      <c r="E3047" s="4">
        <v>41585</v>
      </c>
      <c r="F3047" s="3" t="s">
        <v>15</v>
      </c>
      <c r="G3047" s="4">
        <v>41585</v>
      </c>
      <c r="H3047" s="3" t="s">
        <v>29</v>
      </c>
      <c r="I3047" s="2" t="s">
        <v>13</v>
      </c>
      <c r="J3047" s="2" t="s">
        <v>12</v>
      </c>
      <c r="K3047" s="2" t="s">
        <v>268</v>
      </c>
      <c r="L3047" s="19">
        <v>41585.52789351852</v>
      </c>
      <c r="M3047" s="2"/>
      <c r="N3047" s="2"/>
      <c r="O3047" s="2"/>
      <c r="P3047" s="2"/>
    </row>
    <row r="3048" spans="1:16" ht="45">
      <c r="A3048" s="14">
        <v>2163</v>
      </c>
      <c r="B3048" s="2" t="s">
        <v>4314</v>
      </c>
      <c r="C3048" s="1" t="s">
        <v>4315</v>
      </c>
      <c r="D3048" s="3" t="s">
        <v>2701</v>
      </c>
      <c r="E3048" s="4">
        <v>41585</v>
      </c>
      <c r="F3048" s="3" t="s">
        <v>15</v>
      </c>
      <c r="G3048" s="4">
        <v>41585</v>
      </c>
      <c r="H3048" s="3" t="s">
        <v>40</v>
      </c>
      <c r="I3048" s="2" t="s">
        <v>13</v>
      </c>
      <c r="J3048" s="2" t="s">
        <v>12</v>
      </c>
      <c r="K3048" s="2" t="s">
        <v>268</v>
      </c>
      <c r="L3048" s="19">
        <v>41585.52648148148</v>
      </c>
      <c r="M3048" s="2"/>
      <c r="N3048" s="2"/>
      <c r="O3048" s="2"/>
      <c r="P3048" s="2"/>
    </row>
    <row r="3049" spans="1:16" ht="75">
      <c r="A3049" s="14">
        <v>2162</v>
      </c>
      <c r="B3049" s="2" t="s">
        <v>4231</v>
      </c>
      <c r="C3049" s="1" t="s">
        <v>4316</v>
      </c>
      <c r="D3049" s="3" t="s">
        <v>950</v>
      </c>
      <c r="E3049" s="4">
        <v>41585</v>
      </c>
      <c r="F3049" s="3" t="s">
        <v>15</v>
      </c>
      <c r="G3049" s="4">
        <v>41585</v>
      </c>
      <c r="H3049" s="3" t="s">
        <v>40</v>
      </c>
      <c r="I3049" s="2" t="s">
        <v>13</v>
      </c>
      <c r="J3049" s="2" t="s">
        <v>12</v>
      </c>
      <c r="K3049" s="2" t="s">
        <v>277</v>
      </c>
      <c r="L3049" s="19">
        <v>41585.503946759258</v>
      </c>
      <c r="M3049" s="2"/>
      <c r="N3049" s="2"/>
      <c r="O3049" s="2"/>
      <c r="P3049" s="2"/>
    </row>
    <row r="3050" spans="1:16" ht="45">
      <c r="A3050" s="14">
        <v>2161</v>
      </c>
      <c r="B3050" s="2" t="s">
        <v>1039</v>
      </c>
      <c r="C3050" s="1" t="s">
        <v>4317</v>
      </c>
      <c r="D3050" s="3" t="s">
        <v>3129</v>
      </c>
      <c r="E3050" s="4">
        <v>41584</v>
      </c>
      <c r="F3050" s="3" t="s">
        <v>15</v>
      </c>
      <c r="G3050" s="4">
        <v>41585</v>
      </c>
      <c r="H3050" s="3" t="s">
        <v>16</v>
      </c>
      <c r="I3050" s="2" t="s">
        <v>13</v>
      </c>
      <c r="J3050" s="2" t="s">
        <v>12</v>
      </c>
      <c r="K3050" s="2" t="s">
        <v>268</v>
      </c>
      <c r="L3050" s="19">
        <v>41585.482824074075</v>
      </c>
      <c r="M3050" s="2"/>
      <c r="N3050" s="2"/>
      <c r="O3050" s="2"/>
      <c r="P3050" s="2"/>
    </row>
    <row r="3051" spans="1:16" ht="45">
      <c r="A3051" s="14">
        <v>2160</v>
      </c>
      <c r="B3051" s="2" t="s">
        <v>4318</v>
      </c>
      <c r="C3051" s="1" t="s">
        <v>4319</v>
      </c>
      <c r="D3051" s="3" t="s">
        <v>4320</v>
      </c>
      <c r="E3051" s="4">
        <v>41584</v>
      </c>
      <c r="F3051" s="3" t="s">
        <v>15</v>
      </c>
      <c r="G3051" s="4">
        <v>41585</v>
      </c>
      <c r="H3051" s="3" t="s">
        <v>50</v>
      </c>
      <c r="I3051" s="2" t="s">
        <v>13</v>
      </c>
      <c r="J3051" s="2" t="s">
        <v>12</v>
      </c>
      <c r="K3051" s="2" t="s">
        <v>268</v>
      </c>
      <c r="L3051" s="19">
        <v>41596.831435185188</v>
      </c>
      <c r="M3051" s="2"/>
      <c r="N3051" s="2"/>
      <c r="O3051" s="2"/>
      <c r="P3051" s="2"/>
    </row>
    <row r="3052" spans="1:16" ht="105">
      <c r="A3052" s="14">
        <v>2159</v>
      </c>
      <c r="B3052" s="2" t="s">
        <v>4321</v>
      </c>
      <c r="C3052" s="1" t="s">
        <v>4322</v>
      </c>
      <c r="D3052" s="3" t="s">
        <v>73</v>
      </c>
      <c r="E3052" s="4">
        <v>41585</v>
      </c>
      <c r="F3052" s="3" t="s">
        <v>15</v>
      </c>
      <c r="G3052" s="4">
        <v>41585</v>
      </c>
      <c r="H3052" s="3" t="s">
        <v>42</v>
      </c>
      <c r="I3052" s="2" t="s">
        <v>13</v>
      </c>
      <c r="J3052" s="2" t="s">
        <v>12</v>
      </c>
      <c r="K3052" s="2" t="s">
        <v>268</v>
      </c>
      <c r="L3052" s="19">
        <v>41585.465844907405</v>
      </c>
      <c r="M3052" s="2"/>
      <c r="N3052" s="2"/>
      <c r="O3052" s="2"/>
      <c r="P3052" s="2"/>
    </row>
    <row r="3053" spans="1:16" ht="60">
      <c r="A3053" s="14">
        <v>2158</v>
      </c>
      <c r="B3053" s="2" t="s">
        <v>1952</v>
      </c>
      <c r="C3053" s="1" t="s">
        <v>4323</v>
      </c>
      <c r="D3053" s="3" t="s">
        <v>1071</v>
      </c>
      <c r="E3053" s="4">
        <v>41585</v>
      </c>
      <c r="F3053" s="3" t="s">
        <v>15</v>
      </c>
      <c r="G3053" s="4">
        <v>41585</v>
      </c>
      <c r="H3053" s="3" t="s">
        <v>16</v>
      </c>
      <c r="I3053" s="2" t="s">
        <v>13</v>
      </c>
      <c r="J3053" s="2" t="s">
        <v>12</v>
      </c>
      <c r="K3053" s="2" t="s">
        <v>268</v>
      </c>
      <c r="L3053" s="19">
        <v>41585.448506944442</v>
      </c>
      <c r="M3053" s="2"/>
      <c r="N3053" s="2"/>
      <c r="O3053" s="2"/>
      <c r="P3053" s="2"/>
    </row>
    <row r="3054" spans="1:16" ht="45">
      <c r="A3054" s="14">
        <v>2157</v>
      </c>
      <c r="B3054" s="2" t="s">
        <v>4324</v>
      </c>
      <c r="C3054" s="1" t="s">
        <v>4325</v>
      </c>
      <c r="D3054" s="3" t="s">
        <v>268</v>
      </c>
      <c r="E3054" s="4">
        <v>41585</v>
      </c>
      <c r="F3054" s="3" t="s">
        <v>15</v>
      </c>
      <c r="G3054" s="4">
        <v>41586</v>
      </c>
      <c r="H3054" s="3" t="s">
        <v>45</v>
      </c>
      <c r="I3054" s="2" t="s">
        <v>13</v>
      </c>
      <c r="J3054" s="2" t="s">
        <v>12</v>
      </c>
      <c r="K3054" s="2" t="s">
        <v>268</v>
      </c>
      <c r="L3054" s="19">
        <v>41596.831284722219</v>
      </c>
      <c r="M3054" s="2"/>
      <c r="N3054" s="2"/>
      <c r="O3054" s="2"/>
      <c r="P3054" s="2"/>
    </row>
    <row r="3055" spans="1:16" ht="45">
      <c r="A3055" s="14">
        <v>2156</v>
      </c>
      <c r="B3055" s="2" t="s">
        <v>4326</v>
      </c>
      <c r="C3055" s="1" t="s">
        <v>4327</v>
      </c>
      <c r="D3055" s="3" t="s">
        <v>268</v>
      </c>
      <c r="E3055" s="4">
        <v>41585</v>
      </c>
      <c r="F3055" s="3" t="s">
        <v>15</v>
      </c>
      <c r="G3055" s="4">
        <v>41586</v>
      </c>
      <c r="H3055" s="3" t="s">
        <v>45</v>
      </c>
      <c r="I3055" s="2" t="s">
        <v>13</v>
      </c>
      <c r="J3055" s="2" t="s">
        <v>12</v>
      </c>
      <c r="K3055" s="2" t="s">
        <v>268</v>
      </c>
      <c r="L3055" s="19">
        <v>41596.830983796295</v>
      </c>
      <c r="M3055" s="2"/>
      <c r="N3055" s="2"/>
      <c r="O3055" s="2"/>
      <c r="P3055" s="2"/>
    </row>
    <row r="3056" spans="1:16" ht="105">
      <c r="A3056" s="14">
        <v>2155</v>
      </c>
      <c r="B3056" s="2" t="s">
        <v>1562</v>
      </c>
      <c r="C3056" s="1" t="s">
        <v>4328</v>
      </c>
      <c r="D3056" s="3" t="s">
        <v>277</v>
      </c>
      <c r="E3056" s="4">
        <v>41585</v>
      </c>
      <c r="F3056" s="3" t="s">
        <v>15</v>
      </c>
      <c r="G3056" s="4">
        <v>41585</v>
      </c>
      <c r="H3056" s="3" t="s">
        <v>40</v>
      </c>
      <c r="I3056" s="2" t="s">
        <v>13</v>
      </c>
      <c r="J3056" s="2" t="s">
        <v>12</v>
      </c>
      <c r="K3056" s="2" t="s">
        <v>268</v>
      </c>
      <c r="L3056" s="19">
        <v>41585.416250000002</v>
      </c>
      <c r="M3056" s="2"/>
      <c r="N3056" s="2"/>
      <c r="O3056" s="2"/>
      <c r="P3056" s="2"/>
    </row>
    <row r="3057" spans="1:16" ht="105">
      <c r="A3057" s="14">
        <v>2154</v>
      </c>
      <c r="B3057" s="2" t="s">
        <v>4329</v>
      </c>
      <c r="C3057" s="1" t="s">
        <v>4330</v>
      </c>
      <c r="D3057" s="3" t="s">
        <v>389</v>
      </c>
      <c r="E3057" s="4">
        <v>41585</v>
      </c>
      <c r="F3057" s="3" t="s">
        <v>15</v>
      </c>
      <c r="G3057" s="4">
        <v>41585</v>
      </c>
      <c r="H3057" s="3" t="s">
        <v>19</v>
      </c>
      <c r="I3057" s="2" t="s">
        <v>13</v>
      </c>
      <c r="J3057" s="2" t="s">
        <v>12</v>
      </c>
      <c r="K3057" s="2" t="s">
        <v>268</v>
      </c>
      <c r="L3057" s="19">
        <v>41596.830671296295</v>
      </c>
      <c r="M3057" s="2"/>
      <c r="N3057" s="2"/>
      <c r="O3057" s="2"/>
      <c r="P3057" s="2"/>
    </row>
    <row r="3058" spans="1:16" ht="45">
      <c r="A3058" s="14">
        <v>2153</v>
      </c>
      <c r="B3058" s="2" t="s">
        <v>4331</v>
      </c>
      <c r="C3058" s="1" t="s">
        <v>4332</v>
      </c>
      <c r="D3058" s="3" t="s">
        <v>363</v>
      </c>
      <c r="E3058" s="4">
        <v>41584</v>
      </c>
      <c r="F3058" s="3" t="s">
        <v>15</v>
      </c>
      <c r="G3058" s="4">
        <v>41584</v>
      </c>
      <c r="H3058" s="3" t="s">
        <v>16</v>
      </c>
      <c r="I3058" s="2" t="s">
        <v>13</v>
      </c>
      <c r="J3058" s="2" t="s">
        <v>12</v>
      </c>
      <c r="K3058" s="2" t="s">
        <v>277</v>
      </c>
      <c r="L3058" s="19">
        <v>41584.74664351852</v>
      </c>
      <c r="M3058" s="2"/>
      <c r="N3058" s="2"/>
      <c r="O3058" s="2"/>
      <c r="P3058" s="2"/>
    </row>
    <row r="3059" spans="1:16" ht="30">
      <c r="A3059" s="14">
        <v>2152</v>
      </c>
      <c r="B3059" s="2" t="s">
        <v>4333</v>
      </c>
      <c r="C3059" s="1" t="s">
        <v>4334</v>
      </c>
      <c r="D3059" s="3" t="s">
        <v>731</v>
      </c>
      <c r="E3059" s="4">
        <v>41584</v>
      </c>
      <c r="F3059" s="3" t="s">
        <v>15</v>
      </c>
      <c r="G3059" s="4">
        <v>41584</v>
      </c>
      <c r="H3059" s="3" t="s">
        <v>16</v>
      </c>
      <c r="I3059" s="2" t="s">
        <v>13</v>
      </c>
      <c r="J3059" s="2" t="s">
        <v>12</v>
      </c>
      <c r="K3059" s="2" t="s">
        <v>277</v>
      </c>
      <c r="L3059" s="19">
        <v>41584.744201388887</v>
      </c>
      <c r="M3059" s="2"/>
      <c r="N3059" s="2"/>
      <c r="O3059" s="2"/>
      <c r="P3059" s="2"/>
    </row>
    <row r="3060" spans="1:16" ht="75">
      <c r="A3060" s="14">
        <v>2151</v>
      </c>
      <c r="B3060" s="2" t="s">
        <v>4335</v>
      </c>
      <c r="C3060" s="1" t="s">
        <v>4336</v>
      </c>
      <c r="D3060" s="3" t="s">
        <v>237</v>
      </c>
      <c r="E3060" s="4">
        <v>41584</v>
      </c>
      <c r="F3060" s="3" t="s">
        <v>15</v>
      </c>
      <c r="G3060" s="4">
        <v>41585</v>
      </c>
      <c r="H3060" s="3" t="s">
        <v>56</v>
      </c>
      <c r="I3060" s="2" t="s">
        <v>13</v>
      </c>
      <c r="J3060" s="2" t="s">
        <v>12</v>
      </c>
      <c r="K3060" s="2" t="s">
        <v>268</v>
      </c>
      <c r="L3060" s="19">
        <v>41585.467152777775</v>
      </c>
      <c r="M3060" s="2"/>
      <c r="N3060" s="2"/>
      <c r="O3060" s="2"/>
      <c r="P3060" s="2"/>
    </row>
    <row r="3061" spans="1:16" ht="30">
      <c r="A3061" s="14">
        <v>2150</v>
      </c>
      <c r="B3061" s="2" t="s">
        <v>4337</v>
      </c>
      <c r="C3061" s="1" t="s">
        <v>4338</v>
      </c>
      <c r="D3061" s="3" t="s">
        <v>430</v>
      </c>
      <c r="E3061" s="4">
        <v>41584</v>
      </c>
      <c r="F3061" s="3" t="s">
        <v>15</v>
      </c>
      <c r="G3061" s="4">
        <v>41584</v>
      </c>
      <c r="H3061" s="3" t="s">
        <v>16</v>
      </c>
      <c r="I3061" s="2" t="s">
        <v>13</v>
      </c>
      <c r="J3061" s="2" t="s">
        <v>12</v>
      </c>
      <c r="K3061" s="2" t="s">
        <v>268</v>
      </c>
      <c r="L3061" s="19">
        <v>41584.535914351851</v>
      </c>
      <c r="M3061" s="2"/>
      <c r="N3061" s="2"/>
      <c r="O3061" s="2"/>
      <c r="P3061" s="2"/>
    </row>
    <row r="3062" spans="1:16">
      <c r="A3062" s="14">
        <v>2149</v>
      </c>
      <c r="B3062" s="2" t="s">
        <v>4339</v>
      </c>
      <c r="C3062" s="1" t="s">
        <v>4340</v>
      </c>
      <c r="D3062" s="3" t="s">
        <v>1007</v>
      </c>
      <c r="E3062" s="4">
        <v>41584</v>
      </c>
      <c r="F3062" s="3" t="s">
        <v>15</v>
      </c>
      <c r="G3062" s="4">
        <v>41584</v>
      </c>
      <c r="H3062" s="3" t="s">
        <v>29</v>
      </c>
      <c r="I3062" s="2" t="s">
        <v>13</v>
      </c>
      <c r="J3062" s="2" t="s">
        <v>12</v>
      </c>
      <c r="K3062" s="2" t="s">
        <v>268</v>
      </c>
      <c r="L3062" s="19">
        <v>41584.528622685182</v>
      </c>
      <c r="M3062" s="2"/>
      <c r="N3062" s="2"/>
      <c r="O3062" s="2"/>
      <c r="P3062" s="2"/>
    </row>
    <row r="3063" spans="1:16" ht="30">
      <c r="A3063" s="14">
        <v>2148</v>
      </c>
      <c r="B3063" s="2" t="s">
        <v>3958</v>
      </c>
      <c r="C3063" s="1" t="s">
        <v>4341</v>
      </c>
      <c r="D3063" s="3" t="s">
        <v>411</v>
      </c>
      <c r="E3063" s="4">
        <v>41584</v>
      </c>
      <c r="F3063" s="3" t="s">
        <v>15</v>
      </c>
      <c r="G3063" s="4">
        <v>41584</v>
      </c>
      <c r="H3063" s="3" t="s">
        <v>16</v>
      </c>
      <c r="I3063" s="2" t="s">
        <v>13</v>
      </c>
      <c r="J3063" s="2" t="s">
        <v>12</v>
      </c>
      <c r="K3063" s="2" t="s">
        <v>268</v>
      </c>
      <c r="L3063" s="19">
        <v>41584.528229166666</v>
      </c>
      <c r="M3063" s="2"/>
      <c r="N3063" s="2"/>
      <c r="O3063" s="2"/>
      <c r="P3063" s="2"/>
    </row>
    <row r="3064" spans="1:16" ht="45">
      <c r="A3064" s="14">
        <v>2147</v>
      </c>
      <c r="B3064" s="2" t="s">
        <v>4342</v>
      </c>
      <c r="C3064" s="1" t="s">
        <v>4343</v>
      </c>
      <c r="D3064" s="3" t="s">
        <v>9017</v>
      </c>
      <c r="E3064" s="4">
        <v>41584</v>
      </c>
      <c r="F3064" s="3" t="s">
        <v>15</v>
      </c>
      <c r="G3064" s="4">
        <v>41584</v>
      </c>
      <c r="H3064" s="3" t="s">
        <v>54</v>
      </c>
      <c r="I3064" s="2" t="s">
        <v>13</v>
      </c>
      <c r="J3064" s="2" t="s">
        <v>12</v>
      </c>
      <c r="K3064" s="2" t="s">
        <v>268</v>
      </c>
      <c r="L3064" s="19">
        <v>41584.491759259261</v>
      </c>
      <c r="M3064" s="2"/>
      <c r="N3064" s="2"/>
      <c r="O3064" s="2"/>
      <c r="P3064" s="2"/>
    </row>
    <row r="3065" spans="1:16">
      <c r="A3065" s="14">
        <v>2146</v>
      </c>
      <c r="B3065" s="2" t="s">
        <v>4344</v>
      </c>
      <c r="C3065" s="1" t="s">
        <v>4345</v>
      </c>
      <c r="D3065" s="3" t="s">
        <v>268</v>
      </c>
      <c r="E3065" s="4">
        <v>41583</v>
      </c>
      <c r="F3065" s="3" t="s">
        <v>15</v>
      </c>
      <c r="G3065" s="4">
        <v>41583</v>
      </c>
      <c r="H3065" s="3" t="s">
        <v>213</v>
      </c>
      <c r="I3065" s="2" t="s">
        <v>13</v>
      </c>
      <c r="J3065" s="2" t="s">
        <v>12</v>
      </c>
      <c r="K3065" s="2" t="s">
        <v>268</v>
      </c>
      <c r="L3065" s="19">
        <v>41584.474583333336</v>
      </c>
      <c r="M3065" s="2"/>
      <c r="N3065" s="2"/>
      <c r="O3065" s="2"/>
      <c r="P3065" s="2"/>
    </row>
    <row r="3066" spans="1:16" ht="45">
      <c r="A3066" s="14">
        <v>2145</v>
      </c>
      <c r="B3066" s="2" t="s">
        <v>2194</v>
      </c>
      <c r="C3066" s="1" t="s">
        <v>4346</v>
      </c>
      <c r="D3066" s="3" t="s">
        <v>332</v>
      </c>
      <c r="E3066" s="4">
        <v>41583</v>
      </c>
      <c r="F3066" s="3" t="s">
        <v>15</v>
      </c>
      <c r="G3066" s="4">
        <v>41584</v>
      </c>
      <c r="H3066" s="3" t="s">
        <v>16</v>
      </c>
      <c r="I3066" s="2" t="s">
        <v>13</v>
      </c>
      <c r="J3066" s="2" t="s">
        <v>12</v>
      </c>
      <c r="K3066" s="2" t="s">
        <v>268</v>
      </c>
      <c r="L3066" s="19">
        <v>41584.473101851851</v>
      </c>
      <c r="M3066" s="2"/>
      <c r="N3066" s="2"/>
      <c r="O3066" s="2"/>
      <c r="P3066" s="2"/>
    </row>
    <row r="3067" spans="1:16" ht="60">
      <c r="A3067" s="14">
        <v>2144</v>
      </c>
      <c r="B3067" s="2" t="s">
        <v>4347</v>
      </c>
      <c r="C3067" s="1" t="s">
        <v>4348</v>
      </c>
      <c r="D3067" s="3" t="s">
        <v>363</v>
      </c>
      <c r="E3067" s="4">
        <v>41584</v>
      </c>
      <c r="F3067" s="3" t="s">
        <v>15</v>
      </c>
      <c r="G3067" s="4">
        <v>41584</v>
      </c>
      <c r="H3067" s="3" t="s">
        <v>45</v>
      </c>
      <c r="I3067" s="2" t="s">
        <v>13</v>
      </c>
      <c r="J3067" s="2" t="s">
        <v>12</v>
      </c>
      <c r="K3067" s="2" t="s">
        <v>268</v>
      </c>
      <c r="L3067" s="19">
        <v>41584.461087962962</v>
      </c>
      <c r="M3067" s="2"/>
      <c r="N3067" s="2"/>
      <c r="O3067" s="2"/>
      <c r="P3067" s="2"/>
    </row>
    <row r="3068" spans="1:16" ht="45">
      <c r="A3068" s="14">
        <v>2143</v>
      </c>
      <c r="B3068" s="2" t="s">
        <v>4349</v>
      </c>
      <c r="C3068" s="1" t="s">
        <v>4350</v>
      </c>
      <c r="D3068" s="3" t="s">
        <v>84</v>
      </c>
      <c r="E3068" s="4">
        <v>41583</v>
      </c>
      <c r="F3068" s="3" t="s">
        <v>15</v>
      </c>
      <c r="G3068" s="4">
        <v>41583</v>
      </c>
      <c r="H3068" s="3" t="s">
        <v>40</v>
      </c>
      <c r="I3068" s="2" t="s">
        <v>13</v>
      </c>
      <c r="J3068" s="2" t="s">
        <v>12</v>
      </c>
      <c r="K3068" s="2" t="s">
        <v>268</v>
      </c>
      <c r="L3068" s="19">
        <v>41584.459351851852</v>
      </c>
      <c r="M3068" s="2"/>
      <c r="N3068" s="2"/>
      <c r="O3068" s="2"/>
      <c r="P3068" s="2"/>
    </row>
    <row r="3069" spans="1:16">
      <c r="A3069" s="14">
        <v>2142</v>
      </c>
      <c r="B3069" s="2" t="s">
        <v>4351</v>
      </c>
      <c r="C3069" s="1" t="s">
        <v>4352</v>
      </c>
      <c r="D3069" s="3" t="s">
        <v>4353</v>
      </c>
      <c r="E3069" s="4">
        <v>41584</v>
      </c>
      <c r="F3069" s="3" t="s">
        <v>15</v>
      </c>
      <c r="G3069" s="4">
        <v>41584</v>
      </c>
      <c r="H3069" s="3" t="s">
        <v>40</v>
      </c>
      <c r="I3069" s="2" t="s">
        <v>13</v>
      </c>
      <c r="J3069" s="2" t="s">
        <v>12</v>
      </c>
      <c r="K3069" s="2" t="s">
        <v>268</v>
      </c>
      <c r="L3069" s="19">
        <v>41584.417962962965</v>
      </c>
      <c r="M3069" s="2"/>
      <c r="N3069" s="2"/>
      <c r="O3069" s="2"/>
      <c r="P3069" s="2"/>
    </row>
    <row r="3070" spans="1:16" ht="75">
      <c r="A3070" s="14">
        <v>2141</v>
      </c>
      <c r="B3070" s="2" t="s">
        <v>4354</v>
      </c>
      <c r="C3070" s="1" t="s">
        <v>4355</v>
      </c>
      <c r="D3070" s="3" t="s">
        <v>1347</v>
      </c>
      <c r="E3070" s="4">
        <v>41583</v>
      </c>
      <c r="F3070" s="3" t="s">
        <v>15</v>
      </c>
      <c r="G3070" s="4">
        <v>41583</v>
      </c>
      <c r="H3070" s="3" t="s">
        <v>40</v>
      </c>
      <c r="I3070" s="2" t="s">
        <v>13</v>
      </c>
      <c r="J3070" s="2" t="s">
        <v>12</v>
      </c>
      <c r="K3070" s="2" t="s">
        <v>268</v>
      </c>
      <c r="L3070" s="19">
        <v>41583.708333333336</v>
      </c>
      <c r="M3070" s="2"/>
      <c r="N3070" s="2"/>
      <c r="O3070" s="2"/>
      <c r="P3070" s="2"/>
    </row>
    <row r="3071" spans="1:16" ht="45">
      <c r="A3071" s="14">
        <v>2140</v>
      </c>
      <c r="B3071" s="2" t="s">
        <v>3811</v>
      </c>
      <c r="C3071" s="1" t="s">
        <v>4356</v>
      </c>
      <c r="D3071" s="3" t="s">
        <v>3129</v>
      </c>
      <c r="E3071" s="4">
        <v>41583</v>
      </c>
      <c r="F3071" s="3" t="s">
        <v>15</v>
      </c>
      <c r="G3071" s="4">
        <v>41583</v>
      </c>
      <c r="H3071" s="3" t="s">
        <v>16</v>
      </c>
      <c r="I3071" s="2" t="s">
        <v>13</v>
      </c>
      <c r="J3071" s="2" t="s">
        <v>12</v>
      </c>
      <c r="K3071" s="2" t="s">
        <v>268</v>
      </c>
      <c r="L3071" s="19">
        <v>41583.704976851855</v>
      </c>
      <c r="M3071" s="2"/>
      <c r="N3071" s="2"/>
      <c r="O3071" s="2"/>
      <c r="P3071" s="2"/>
    </row>
    <row r="3072" spans="1:16" ht="45">
      <c r="A3072" s="14">
        <v>2139</v>
      </c>
      <c r="B3072" s="2" t="s">
        <v>4357</v>
      </c>
      <c r="C3072" s="1" t="s">
        <v>4358</v>
      </c>
      <c r="D3072" s="3" t="s">
        <v>22</v>
      </c>
      <c r="E3072" s="4">
        <v>41583</v>
      </c>
      <c r="F3072" s="3" t="s">
        <v>15</v>
      </c>
      <c r="G3072" s="4">
        <v>41583</v>
      </c>
      <c r="H3072" s="3" t="s">
        <v>29</v>
      </c>
      <c r="I3072" s="2" t="s">
        <v>13</v>
      </c>
      <c r="J3072" s="2" t="s">
        <v>12</v>
      </c>
      <c r="K3072" s="2" t="s">
        <v>268</v>
      </c>
      <c r="L3072" s="19">
        <v>41584.459953703707</v>
      </c>
      <c r="M3072" s="2"/>
      <c r="N3072" s="2"/>
      <c r="O3072" s="2"/>
      <c r="P3072" s="2"/>
    </row>
    <row r="3073" spans="1:16" ht="45">
      <c r="A3073" s="14">
        <v>2138</v>
      </c>
      <c r="B3073" s="2" t="s">
        <v>1039</v>
      </c>
      <c r="C3073" s="1" t="s">
        <v>4359</v>
      </c>
      <c r="D3073" s="3" t="s">
        <v>3129</v>
      </c>
      <c r="E3073" s="4">
        <v>41583</v>
      </c>
      <c r="F3073" s="3" t="s">
        <v>15</v>
      </c>
      <c r="G3073" s="4">
        <v>41583</v>
      </c>
      <c r="H3073" s="3" t="s">
        <v>16</v>
      </c>
      <c r="I3073" s="2" t="s">
        <v>13</v>
      </c>
      <c r="J3073" s="2" t="s">
        <v>12</v>
      </c>
      <c r="K3073" s="2" t="s">
        <v>268</v>
      </c>
      <c r="L3073" s="19">
        <v>41583.689664351848</v>
      </c>
      <c r="M3073" s="2"/>
      <c r="N3073" s="2"/>
      <c r="O3073" s="2"/>
      <c r="P3073" s="2"/>
    </row>
    <row r="3074" spans="1:16" ht="75">
      <c r="A3074" s="14">
        <v>2137</v>
      </c>
      <c r="B3074" s="2" t="s">
        <v>4360</v>
      </c>
      <c r="C3074" s="1" t="s">
        <v>4361</v>
      </c>
      <c r="D3074" s="3" t="s">
        <v>26</v>
      </c>
      <c r="E3074" s="4">
        <v>41583</v>
      </c>
      <c r="F3074" s="3" t="s">
        <v>15</v>
      </c>
      <c r="G3074" s="4">
        <v>41583</v>
      </c>
      <c r="H3074" s="3" t="s">
        <v>50</v>
      </c>
      <c r="I3074" s="2" t="s">
        <v>13</v>
      </c>
      <c r="J3074" s="2" t="s">
        <v>12</v>
      </c>
      <c r="K3074" s="2" t="s">
        <v>268</v>
      </c>
      <c r="L3074" s="19">
        <v>41596.830543981479</v>
      </c>
      <c r="M3074" s="2"/>
      <c r="N3074" s="2"/>
      <c r="O3074" s="2"/>
      <c r="P3074" s="2"/>
    </row>
    <row r="3075" spans="1:16" ht="45">
      <c r="A3075" s="14">
        <v>2136</v>
      </c>
      <c r="B3075" s="2" t="s">
        <v>4362</v>
      </c>
      <c r="C3075" s="1" t="s">
        <v>4363</v>
      </c>
      <c r="D3075" s="3" t="s">
        <v>267</v>
      </c>
      <c r="E3075" s="4">
        <v>41583</v>
      </c>
      <c r="F3075" s="3" t="s">
        <v>15</v>
      </c>
      <c r="G3075" s="4">
        <v>41585</v>
      </c>
      <c r="H3075" s="3" t="s">
        <v>56</v>
      </c>
      <c r="I3075" s="2" t="s">
        <v>13</v>
      </c>
      <c r="J3075" s="2" t="s">
        <v>12</v>
      </c>
      <c r="K3075" s="2" t="s">
        <v>268</v>
      </c>
      <c r="L3075" s="19">
        <v>41585.46769675926</v>
      </c>
      <c r="M3075" s="2"/>
      <c r="N3075" s="2"/>
      <c r="O3075" s="2"/>
      <c r="P3075" s="2"/>
    </row>
    <row r="3076" spans="1:16" ht="45">
      <c r="A3076" s="14">
        <v>2135</v>
      </c>
      <c r="B3076" s="2" t="s">
        <v>4364</v>
      </c>
      <c r="C3076" s="1" t="s">
        <v>4365</v>
      </c>
      <c r="D3076" s="3" t="s">
        <v>2105</v>
      </c>
      <c r="E3076" s="4">
        <v>41583</v>
      </c>
      <c r="F3076" s="3" t="s">
        <v>15</v>
      </c>
      <c r="G3076" s="4">
        <v>41585</v>
      </c>
      <c r="H3076" s="3" t="s">
        <v>56</v>
      </c>
      <c r="I3076" s="2" t="s">
        <v>13</v>
      </c>
      <c r="J3076" s="2" t="s">
        <v>12</v>
      </c>
      <c r="K3076" s="2" t="s">
        <v>268</v>
      </c>
      <c r="L3076" s="19">
        <v>41585.467523148145</v>
      </c>
      <c r="M3076" s="2"/>
      <c r="N3076" s="2"/>
      <c r="O3076" s="2"/>
      <c r="P3076" s="2"/>
    </row>
    <row r="3077" spans="1:16" ht="45">
      <c r="A3077" s="14">
        <v>2134</v>
      </c>
      <c r="B3077" s="2" t="s">
        <v>1814</v>
      </c>
      <c r="C3077" s="1" t="s">
        <v>4366</v>
      </c>
      <c r="D3077" s="3" t="s">
        <v>87</v>
      </c>
      <c r="E3077" s="4">
        <v>41583</v>
      </c>
      <c r="F3077" s="3" t="s">
        <v>15</v>
      </c>
      <c r="G3077" s="4">
        <v>41583</v>
      </c>
      <c r="H3077" s="3" t="s">
        <v>204</v>
      </c>
      <c r="I3077" s="2" t="s">
        <v>13</v>
      </c>
      <c r="J3077" s="2" t="s">
        <v>12</v>
      </c>
      <c r="K3077" s="2" t="s">
        <v>268</v>
      </c>
      <c r="L3077" s="19">
        <v>41585.467256944445</v>
      </c>
      <c r="M3077" s="2"/>
      <c r="N3077" s="2"/>
      <c r="O3077" s="2"/>
      <c r="P3077" s="2"/>
    </row>
    <row r="3078" spans="1:16" ht="45">
      <c r="A3078" s="14">
        <v>2133</v>
      </c>
      <c r="B3078" s="2" t="s">
        <v>4172</v>
      </c>
      <c r="C3078" s="1" t="s">
        <v>4173</v>
      </c>
      <c r="D3078" s="3" t="s">
        <v>700</v>
      </c>
      <c r="E3078" s="4">
        <v>41583</v>
      </c>
      <c r="F3078" s="3" t="s">
        <v>15</v>
      </c>
      <c r="G3078" s="4">
        <v>41583</v>
      </c>
      <c r="H3078" s="3" t="s">
        <v>54</v>
      </c>
      <c r="I3078" s="2" t="s">
        <v>13</v>
      </c>
      <c r="J3078" s="2" t="s">
        <v>12</v>
      </c>
      <c r="K3078" s="2" t="s">
        <v>268</v>
      </c>
      <c r="L3078" s="19">
        <v>41583.430972222224</v>
      </c>
      <c r="M3078" s="2"/>
      <c r="N3078" s="2"/>
      <c r="O3078" s="2"/>
      <c r="P3078" s="2"/>
    </row>
    <row r="3079" spans="1:16" ht="60">
      <c r="A3079" s="14">
        <v>2132</v>
      </c>
      <c r="B3079" s="2" t="s">
        <v>4174</v>
      </c>
      <c r="C3079" s="1" t="s">
        <v>4175</v>
      </c>
      <c r="D3079" s="3" t="s">
        <v>2031</v>
      </c>
      <c r="E3079" s="4">
        <v>41583</v>
      </c>
      <c r="F3079" s="3" t="s">
        <v>15</v>
      </c>
      <c r="G3079" s="4">
        <v>41583</v>
      </c>
      <c r="H3079" s="3" t="s">
        <v>54</v>
      </c>
      <c r="I3079" s="2" t="s">
        <v>13</v>
      </c>
      <c r="J3079" s="2" t="s">
        <v>12</v>
      </c>
      <c r="K3079" s="2" t="s">
        <v>268</v>
      </c>
      <c r="L3079" s="19">
        <v>41583.430474537039</v>
      </c>
      <c r="M3079" s="2"/>
      <c r="N3079" s="2"/>
      <c r="O3079" s="2"/>
      <c r="P3079" s="2"/>
    </row>
    <row r="3080" spans="1:16" ht="45">
      <c r="A3080" s="14">
        <v>2131</v>
      </c>
      <c r="B3080" s="2" t="s">
        <v>1039</v>
      </c>
      <c r="C3080" s="1" t="s">
        <v>4176</v>
      </c>
      <c r="D3080" s="3" t="s">
        <v>3129</v>
      </c>
      <c r="E3080" s="4">
        <v>41583</v>
      </c>
      <c r="F3080" s="3" t="s">
        <v>15</v>
      </c>
      <c r="G3080" s="4">
        <v>41583</v>
      </c>
      <c r="H3080" s="3" t="s">
        <v>16</v>
      </c>
      <c r="I3080" s="2" t="s">
        <v>13</v>
      </c>
      <c r="J3080" s="2" t="s">
        <v>12</v>
      </c>
      <c r="K3080" s="2" t="s">
        <v>268</v>
      </c>
      <c r="L3080" s="19">
        <v>41583.408715277779</v>
      </c>
      <c r="M3080" s="2"/>
      <c r="N3080" s="2"/>
      <c r="O3080" s="2"/>
      <c r="P3080" s="2"/>
    </row>
    <row r="3081" spans="1:16">
      <c r="A3081" s="14">
        <v>2130</v>
      </c>
      <c r="B3081" s="2" t="s">
        <v>4177</v>
      </c>
      <c r="C3081" s="1" t="s">
        <v>4178</v>
      </c>
      <c r="D3081" s="3" t="s">
        <v>363</v>
      </c>
      <c r="E3081" s="4">
        <v>41582</v>
      </c>
      <c r="F3081" s="3" t="s">
        <v>15</v>
      </c>
      <c r="G3081" s="4">
        <v>41582</v>
      </c>
      <c r="H3081" s="3" t="s">
        <v>16</v>
      </c>
      <c r="I3081" s="2" t="s">
        <v>13</v>
      </c>
      <c r="J3081" s="2" t="s">
        <v>12</v>
      </c>
      <c r="K3081" s="2" t="s">
        <v>268</v>
      </c>
      <c r="L3081" s="19">
        <v>41583.403796296298</v>
      </c>
      <c r="M3081" s="2"/>
      <c r="N3081" s="2"/>
      <c r="O3081" s="2"/>
      <c r="P3081" s="2"/>
    </row>
    <row r="3082" spans="1:16" ht="45">
      <c r="A3082" s="14">
        <v>2129</v>
      </c>
      <c r="B3082" s="2" t="s">
        <v>1952</v>
      </c>
      <c r="C3082" s="1" t="s">
        <v>4179</v>
      </c>
      <c r="D3082" s="3" t="s">
        <v>1037</v>
      </c>
      <c r="E3082" s="4">
        <v>41582</v>
      </c>
      <c r="F3082" s="3" t="s">
        <v>15</v>
      </c>
      <c r="G3082" s="4">
        <v>41582</v>
      </c>
      <c r="H3082" s="3" t="s">
        <v>16</v>
      </c>
      <c r="I3082" s="2" t="s">
        <v>13</v>
      </c>
      <c r="J3082" s="2" t="s">
        <v>12</v>
      </c>
      <c r="K3082" s="2" t="s">
        <v>268</v>
      </c>
      <c r="L3082" s="19">
        <v>41582.547060185185</v>
      </c>
      <c r="M3082" s="2"/>
      <c r="N3082" s="2"/>
      <c r="O3082" s="2"/>
      <c r="P3082" s="2"/>
    </row>
    <row r="3083" spans="1:16" ht="60">
      <c r="A3083" s="14">
        <v>2128</v>
      </c>
      <c r="B3083" s="2" t="s">
        <v>4180</v>
      </c>
      <c r="C3083" s="1" t="s">
        <v>4181</v>
      </c>
      <c r="D3083" s="3" t="s">
        <v>3387</v>
      </c>
      <c r="E3083" s="4">
        <v>41582</v>
      </c>
      <c r="F3083" s="3" t="s">
        <v>15</v>
      </c>
      <c r="G3083" s="4">
        <v>41582</v>
      </c>
      <c r="H3083" s="3" t="s">
        <v>29</v>
      </c>
      <c r="I3083" s="2" t="s">
        <v>13</v>
      </c>
      <c r="J3083" s="2" t="s">
        <v>12</v>
      </c>
      <c r="K3083" s="2" t="s">
        <v>268</v>
      </c>
      <c r="L3083" s="19">
        <v>41582.546354166669</v>
      </c>
      <c r="M3083" s="2"/>
      <c r="N3083" s="2"/>
      <c r="O3083" s="2"/>
      <c r="P3083" s="2"/>
    </row>
    <row r="3084" spans="1:16" ht="45">
      <c r="A3084" s="14">
        <v>2127</v>
      </c>
      <c r="B3084" s="2" t="s">
        <v>4182</v>
      </c>
      <c r="C3084" s="1" t="s">
        <v>4183</v>
      </c>
      <c r="D3084" s="3" t="s">
        <v>98</v>
      </c>
      <c r="E3084" s="4">
        <v>41582</v>
      </c>
      <c r="F3084" s="3" t="s">
        <v>15</v>
      </c>
      <c r="G3084" s="4">
        <v>41582</v>
      </c>
      <c r="H3084" s="3" t="s">
        <v>16</v>
      </c>
      <c r="I3084" s="2" t="s">
        <v>13</v>
      </c>
      <c r="J3084" s="2" t="s">
        <v>12</v>
      </c>
      <c r="K3084" s="2" t="s">
        <v>268</v>
      </c>
      <c r="L3084" s="19">
        <v>41582.52138888889</v>
      </c>
      <c r="M3084" s="2"/>
      <c r="N3084" s="2"/>
      <c r="O3084" s="2"/>
      <c r="P3084" s="2"/>
    </row>
    <row r="3085" spans="1:16" ht="120">
      <c r="A3085" s="14">
        <v>2126</v>
      </c>
      <c r="B3085" s="2" t="s">
        <v>4184</v>
      </c>
      <c r="C3085" s="1" t="s">
        <v>4185</v>
      </c>
      <c r="D3085" s="3" t="s">
        <v>803</v>
      </c>
      <c r="E3085" s="4">
        <v>41582</v>
      </c>
      <c r="F3085" s="3" t="s">
        <v>15</v>
      </c>
      <c r="G3085" s="4">
        <v>41582</v>
      </c>
      <c r="H3085" s="3" t="s">
        <v>45</v>
      </c>
      <c r="I3085" s="2" t="s">
        <v>13</v>
      </c>
      <c r="J3085" s="2" t="s">
        <v>12</v>
      </c>
      <c r="K3085" s="2" t="s">
        <v>268</v>
      </c>
      <c r="L3085" s="19">
        <v>41583.403935185182</v>
      </c>
      <c r="M3085" s="2"/>
      <c r="N3085" s="2"/>
      <c r="O3085" s="2"/>
      <c r="P3085" s="2"/>
    </row>
    <row r="3086" spans="1:16" ht="75">
      <c r="A3086" s="14">
        <v>2125</v>
      </c>
      <c r="B3086" s="2" t="s">
        <v>3709</v>
      </c>
      <c r="C3086" s="1" t="s">
        <v>4186</v>
      </c>
      <c r="D3086" s="3" t="s">
        <v>26</v>
      </c>
      <c r="E3086" s="4">
        <v>41582</v>
      </c>
      <c r="F3086" s="3" t="s">
        <v>15</v>
      </c>
      <c r="G3086" s="4">
        <v>41582</v>
      </c>
      <c r="H3086" s="3" t="s">
        <v>213</v>
      </c>
      <c r="I3086" s="2" t="s">
        <v>13</v>
      </c>
      <c r="J3086" s="2" t="s">
        <v>12</v>
      </c>
      <c r="K3086" s="2" t="s">
        <v>268</v>
      </c>
      <c r="L3086" s="19">
        <v>41583.404050925928</v>
      </c>
      <c r="M3086" s="2"/>
      <c r="N3086" s="2"/>
      <c r="O3086" s="2"/>
      <c r="P3086" s="2"/>
    </row>
    <row r="3087" spans="1:16" ht="45">
      <c r="A3087" s="14">
        <v>2124</v>
      </c>
      <c r="B3087" s="2" t="s">
        <v>3811</v>
      </c>
      <c r="C3087" s="1" t="s">
        <v>4187</v>
      </c>
      <c r="D3087" s="3" t="s">
        <v>3129</v>
      </c>
      <c r="E3087" s="4">
        <v>41582</v>
      </c>
      <c r="F3087" s="3" t="s">
        <v>15</v>
      </c>
      <c r="G3087" s="4">
        <v>41582</v>
      </c>
      <c r="H3087" s="3" t="s">
        <v>16</v>
      </c>
      <c r="I3087" s="2" t="s">
        <v>13</v>
      </c>
      <c r="J3087" s="2" t="s">
        <v>12</v>
      </c>
      <c r="K3087" s="2" t="s">
        <v>268</v>
      </c>
      <c r="L3087" s="19">
        <v>41582.458402777775</v>
      </c>
      <c r="M3087" s="2"/>
      <c r="N3087" s="2"/>
      <c r="O3087" s="2"/>
      <c r="P3087" s="2"/>
    </row>
    <row r="3088" spans="1:16" ht="90">
      <c r="A3088" s="14">
        <v>2123</v>
      </c>
      <c r="B3088" s="2" t="s">
        <v>4188</v>
      </c>
      <c r="C3088" s="1" t="s">
        <v>4189</v>
      </c>
      <c r="D3088" s="3" t="s">
        <v>2568</v>
      </c>
      <c r="E3088" s="4">
        <v>41582</v>
      </c>
      <c r="F3088" s="3" t="s">
        <v>15</v>
      </c>
      <c r="G3088" s="4">
        <v>41582</v>
      </c>
      <c r="H3088" s="3" t="s">
        <v>213</v>
      </c>
      <c r="I3088" s="2" t="s">
        <v>13</v>
      </c>
      <c r="J3088" s="2" t="s">
        <v>12</v>
      </c>
      <c r="K3088" s="2" t="s">
        <v>268</v>
      </c>
      <c r="L3088" s="19">
        <v>41582.461365740739</v>
      </c>
      <c r="M3088" s="2"/>
      <c r="N3088" s="2"/>
      <c r="O3088" s="2"/>
      <c r="P3088" s="2"/>
    </row>
    <row r="3089" spans="1:16" ht="75">
      <c r="A3089" s="14">
        <v>2122</v>
      </c>
      <c r="B3089" s="2" t="s">
        <v>4190</v>
      </c>
      <c r="C3089" s="1" t="s">
        <v>4191</v>
      </c>
      <c r="D3089" s="3" t="s">
        <v>1365</v>
      </c>
      <c r="E3089" s="4">
        <v>41577</v>
      </c>
      <c r="F3089" s="3" t="s">
        <v>15</v>
      </c>
      <c r="G3089" s="4">
        <v>41577</v>
      </c>
      <c r="H3089" s="3" t="s">
        <v>40</v>
      </c>
      <c r="I3089" s="2" t="s">
        <v>13</v>
      </c>
      <c r="J3089" s="2" t="s">
        <v>12</v>
      </c>
      <c r="K3089" s="2" t="s">
        <v>268</v>
      </c>
      <c r="L3089" s="19">
        <v>41583.40415509259</v>
      </c>
      <c r="M3089" s="2"/>
      <c r="N3089" s="2"/>
      <c r="O3089" s="2"/>
      <c r="P3089" s="2"/>
    </row>
    <row r="3090" spans="1:16" ht="60">
      <c r="A3090" s="14">
        <v>2121</v>
      </c>
      <c r="B3090" s="2" t="s">
        <v>4192</v>
      </c>
      <c r="C3090" s="1" t="s">
        <v>4193</v>
      </c>
      <c r="D3090" s="3" t="s">
        <v>349</v>
      </c>
      <c r="E3090" s="4">
        <v>41582</v>
      </c>
      <c r="F3090" s="3" t="s">
        <v>15</v>
      </c>
      <c r="G3090" s="4">
        <v>41582</v>
      </c>
      <c r="H3090" s="3" t="s">
        <v>40</v>
      </c>
      <c r="I3090" s="2" t="s">
        <v>13</v>
      </c>
      <c r="J3090" s="2" t="s">
        <v>12</v>
      </c>
      <c r="K3090" s="2" t="s">
        <v>268</v>
      </c>
      <c r="L3090" s="19">
        <v>41582.423692129632</v>
      </c>
      <c r="M3090" s="2"/>
      <c r="N3090" s="2"/>
      <c r="O3090" s="2"/>
      <c r="P3090" s="2"/>
    </row>
    <row r="3091" spans="1:16">
      <c r="A3091" s="14">
        <v>2120</v>
      </c>
      <c r="B3091" s="2" t="s">
        <v>4194</v>
      </c>
      <c r="C3091" s="1" t="s">
        <v>4195</v>
      </c>
      <c r="D3091" s="3" t="s">
        <v>1756</v>
      </c>
      <c r="E3091" s="4">
        <v>41582</v>
      </c>
      <c r="F3091" s="3" t="s">
        <v>15</v>
      </c>
      <c r="G3091" s="4">
        <v>41582</v>
      </c>
      <c r="H3091" s="3" t="s">
        <v>40</v>
      </c>
      <c r="I3091" s="2" t="s">
        <v>13</v>
      </c>
      <c r="J3091" s="2" t="s">
        <v>12</v>
      </c>
      <c r="K3091" s="2" t="s">
        <v>268</v>
      </c>
      <c r="L3091" s="19">
        <v>41582.421689814815</v>
      </c>
      <c r="M3091" s="2"/>
      <c r="N3091" s="2"/>
      <c r="O3091" s="2"/>
      <c r="P3091" s="2"/>
    </row>
    <row r="3092" spans="1:16">
      <c r="A3092" s="14">
        <v>2119</v>
      </c>
      <c r="B3092" s="2" t="s">
        <v>4196</v>
      </c>
      <c r="C3092" s="1" t="s">
        <v>4197</v>
      </c>
      <c r="D3092" s="3" t="s">
        <v>18</v>
      </c>
      <c r="E3092" s="4">
        <v>41582</v>
      </c>
      <c r="F3092" s="3" t="s">
        <v>15</v>
      </c>
      <c r="G3092" s="4">
        <v>41582</v>
      </c>
      <c r="H3092" s="3" t="s">
        <v>40</v>
      </c>
      <c r="I3092" s="2" t="s">
        <v>13</v>
      </c>
      <c r="J3092" s="2" t="s">
        <v>12</v>
      </c>
      <c r="K3092" s="2" t="s">
        <v>268</v>
      </c>
      <c r="L3092" s="19">
        <v>41582.42046296296</v>
      </c>
      <c r="M3092" s="2"/>
      <c r="N3092" s="2"/>
      <c r="O3092" s="2"/>
      <c r="P3092" s="2"/>
    </row>
    <row r="3093" spans="1:16" ht="30">
      <c r="A3093" s="14">
        <v>2118</v>
      </c>
      <c r="B3093" s="2" t="s">
        <v>4198</v>
      </c>
      <c r="C3093" s="1" t="s">
        <v>3959</v>
      </c>
      <c r="D3093" s="3" t="s">
        <v>411</v>
      </c>
      <c r="E3093" s="4">
        <v>41582</v>
      </c>
      <c r="F3093" s="3" t="s">
        <v>15</v>
      </c>
      <c r="G3093" s="4">
        <v>41582</v>
      </c>
      <c r="H3093" s="3" t="s">
        <v>16</v>
      </c>
      <c r="I3093" s="2" t="s">
        <v>13</v>
      </c>
      <c r="J3093" s="2" t="s">
        <v>12</v>
      </c>
      <c r="K3093" s="2" t="s">
        <v>268</v>
      </c>
      <c r="L3093" s="19">
        <v>41582.408715277779</v>
      </c>
      <c r="M3093" s="2"/>
      <c r="N3093" s="2"/>
      <c r="O3093" s="2"/>
      <c r="P3093" s="2"/>
    </row>
    <row r="3094" spans="1:16" ht="60">
      <c r="A3094" s="14">
        <v>2117</v>
      </c>
      <c r="B3094" s="2" t="s">
        <v>3811</v>
      </c>
      <c r="C3094" s="1" t="s">
        <v>4199</v>
      </c>
      <c r="D3094" s="3" t="s">
        <v>3129</v>
      </c>
      <c r="E3094" s="4">
        <v>41582</v>
      </c>
      <c r="F3094" s="3" t="s">
        <v>15</v>
      </c>
      <c r="G3094" s="4">
        <v>41582</v>
      </c>
      <c r="H3094" s="3" t="s">
        <v>16</v>
      </c>
      <c r="I3094" s="2" t="s">
        <v>13</v>
      </c>
      <c r="J3094" s="2" t="s">
        <v>12</v>
      </c>
      <c r="K3094" s="2" t="s">
        <v>268</v>
      </c>
      <c r="L3094" s="19">
        <v>41582.406481481485</v>
      </c>
      <c r="M3094" s="2"/>
      <c r="N3094" s="2"/>
      <c r="O3094" s="2"/>
      <c r="P3094" s="2"/>
    </row>
    <row r="3095" spans="1:16" ht="45">
      <c r="A3095" s="14">
        <v>2116</v>
      </c>
      <c r="B3095" s="2" t="s">
        <v>3134</v>
      </c>
      <c r="C3095" s="1" t="s">
        <v>4200</v>
      </c>
      <c r="D3095" s="3" t="s">
        <v>22</v>
      </c>
      <c r="E3095" s="4">
        <v>41582</v>
      </c>
      <c r="F3095" s="3" t="s">
        <v>15</v>
      </c>
      <c r="G3095" s="4">
        <v>41582</v>
      </c>
      <c r="H3095" s="3" t="s">
        <v>29</v>
      </c>
      <c r="I3095" s="2" t="s">
        <v>13</v>
      </c>
      <c r="J3095" s="2" t="s">
        <v>12</v>
      </c>
      <c r="K3095" s="2" t="s">
        <v>268</v>
      </c>
      <c r="L3095" s="19">
        <v>41583.404409722221</v>
      </c>
      <c r="M3095" s="2"/>
      <c r="N3095" s="2"/>
      <c r="O3095" s="2"/>
      <c r="P3095" s="2"/>
    </row>
    <row r="3096" spans="1:16">
      <c r="A3096" s="14">
        <v>2115</v>
      </c>
      <c r="B3096" s="2" t="s">
        <v>3002</v>
      </c>
      <c r="C3096" s="1" t="s">
        <v>4201</v>
      </c>
      <c r="D3096" s="3" t="s">
        <v>32</v>
      </c>
      <c r="E3096" s="4">
        <v>41582</v>
      </c>
      <c r="F3096" s="3" t="s">
        <v>15</v>
      </c>
      <c r="G3096" s="4">
        <v>41582</v>
      </c>
      <c r="H3096" s="3" t="s">
        <v>16</v>
      </c>
      <c r="I3096" s="2" t="s">
        <v>13</v>
      </c>
      <c r="J3096" s="2" t="s">
        <v>12</v>
      </c>
      <c r="K3096" s="2" t="s">
        <v>268</v>
      </c>
      <c r="L3096" s="19">
        <v>41582.39502314815</v>
      </c>
      <c r="M3096" s="2"/>
      <c r="N3096" s="2"/>
      <c r="O3096" s="2"/>
      <c r="P3096" s="2"/>
    </row>
    <row r="3097" spans="1:16" ht="45">
      <c r="A3097" s="14">
        <v>2114</v>
      </c>
      <c r="B3097" s="2" t="s">
        <v>2412</v>
      </c>
      <c r="C3097" s="1" t="s">
        <v>4202</v>
      </c>
      <c r="D3097" s="3" t="s">
        <v>1529</v>
      </c>
      <c r="E3097" s="4">
        <v>41582</v>
      </c>
      <c r="F3097" s="3" t="s">
        <v>15</v>
      </c>
      <c r="G3097" s="4">
        <v>41582</v>
      </c>
      <c r="H3097" s="3" t="s">
        <v>16</v>
      </c>
      <c r="I3097" s="2" t="s">
        <v>13</v>
      </c>
      <c r="J3097" s="2" t="s">
        <v>12</v>
      </c>
      <c r="K3097" s="2" t="s">
        <v>268</v>
      </c>
      <c r="L3097" s="19">
        <v>41582.394363425927</v>
      </c>
      <c r="M3097" s="2"/>
      <c r="N3097" s="2"/>
      <c r="O3097" s="2"/>
      <c r="P3097" s="2"/>
    </row>
    <row r="3098" spans="1:16" ht="45">
      <c r="A3098" s="14">
        <v>2113</v>
      </c>
      <c r="B3098" s="2" t="s">
        <v>2412</v>
      </c>
      <c r="C3098" s="1" t="s">
        <v>3429</v>
      </c>
      <c r="D3098" s="3" t="s">
        <v>1529</v>
      </c>
      <c r="E3098" s="4">
        <v>41582</v>
      </c>
      <c r="F3098" s="3" t="s">
        <v>15</v>
      </c>
      <c r="G3098" s="4">
        <v>41582</v>
      </c>
      <c r="H3098" s="3" t="s">
        <v>16</v>
      </c>
      <c r="I3098" s="2" t="s">
        <v>13</v>
      </c>
      <c r="J3098" s="2" t="s">
        <v>12</v>
      </c>
      <c r="K3098" s="2" t="s">
        <v>268</v>
      </c>
      <c r="L3098" s="19">
        <v>41582.392453703702</v>
      </c>
      <c r="M3098" s="2"/>
      <c r="N3098" s="2"/>
      <c r="O3098" s="2"/>
      <c r="P3098" s="2"/>
    </row>
    <row r="3099" spans="1:16" ht="60">
      <c r="A3099" s="14">
        <v>2112</v>
      </c>
      <c r="B3099" s="2" t="s">
        <v>2092</v>
      </c>
      <c r="C3099" s="1" t="s">
        <v>4203</v>
      </c>
      <c r="D3099" s="3" t="s">
        <v>349</v>
      </c>
      <c r="E3099" s="4">
        <v>41582</v>
      </c>
      <c r="F3099" s="3" t="s">
        <v>15</v>
      </c>
      <c r="G3099" s="4">
        <v>41582</v>
      </c>
      <c r="H3099" s="3" t="s">
        <v>40</v>
      </c>
      <c r="I3099" s="2" t="s">
        <v>13</v>
      </c>
      <c r="J3099" s="2" t="s">
        <v>12</v>
      </c>
      <c r="K3099" s="2" t="s">
        <v>268</v>
      </c>
      <c r="L3099" s="19">
        <v>41582.390532407408</v>
      </c>
      <c r="M3099" s="2"/>
      <c r="N3099" s="2"/>
      <c r="O3099" s="2"/>
      <c r="P3099" s="2"/>
    </row>
    <row r="3100" spans="1:16" ht="45">
      <c r="A3100" s="14">
        <v>2111</v>
      </c>
      <c r="B3100" s="2" t="s">
        <v>4204</v>
      </c>
      <c r="C3100" s="1" t="s">
        <v>4205</v>
      </c>
      <c r="D3100" s="3" t="s">
        <v>620</v>
      </c>
      <c r="E3100" s="4">
        <v>41577</v>
      </c>
      <c r="F3100" s="3" t="s">
        <v>102</v>
      </c>
      <c r="G3100" s="4">
        <v>41577</v>
      </c>
      <c r="H3100" s="3" t="s">
        <v>16</v>
      </c>
      <c r="I3100" s="2" t="s">
        <v>13</v>
      </c>
      <c r="J3100" s="2" t="s">
        <v>12</v>
      </c>
      <c r="K3100" s="2" t="s">
        <v>268</v>
      </c>
      <c r="L3100" s="19">
        <v>41577.609791666669</v>
      </c>
      <c r="M3100" s="2"/>
      <c r="N3100" s="2"/>
      <c r="O3100" s="2"/>
      <c r="P3100" s="2"/>
    </row>
    <row r="3101" spans="1:16" ht="60">
      <c r="A3101" s="14">
        <v>2110</v>
      </c>
      <c r="B3101" s="2" t="s">
        <v>4206</v>
      </c>
      <c r="C3101" s="1" t="s">
        <v>4207</v>
      </c>
      <c r="D3101" s="3" t="s">
        <v>379</v>
      </c>
      <c r="E3101" s="4">
        <v>41577</v>
      </c>
      <c r="F3101" s="3" t="s">
        <v>15</v>
      </c>
      <c r="G3101" s="4">
        <v>41577</v>
      </c>
      <c r="H3101" s="3" t="s">
        <v>19</v>
      </c>
      <c r="I3101" s="2" t="s">
        <v>13</v>
      </c>
      <c r="J3101" s="2" t="s">
        <v>12</v>
      </c>
      <c r="K3101" s="2" t="s">
        <v>268</v>
      </c>
      <c r="L3101" s="19">
        <v>41583.404548611114</v>
      </c>
      <c r="M3101" s="2"/>
      <c r="N3101" s="2"/>
      <c r="O3101" s="2"/>
      <c r="P3101" s="2"/>
    </row>
    <row r="3102" spans="1:16" ht="45">
      <c r="A3102" s="14">
        <v>2109</v>
      </c>
      <c r="B3102" s="2" t="s">
        <v>4208</v>
      </c>
      <c r="C3102" s="1" t="s">
        <v>4209</v>
      </c>
      <c r="D3102" s="3" t="s">
        <v>349</v>
      </c>
      <c r="E3102" s="4">
        <v>41577</v>
      </c>
      <c r="F3102" s="3" t="s">
        <v>15</v>
      </c>
      <c r="G3102" s="4">
        <v>41577</v>
      </c>
      <c r="H3102" s="3" t="s">
        <v>40</v>
      </c>
      <c r="I3102" s="2" t="s">
        <v>13</v>
      </c>
      <c r="J3102" s="2" t="s">
        <v>12</v>
      </c>
      <c r="K3102" s="2" t="s">
        <v>268</v>
      </c>
      <c r="L3102" s="19">
        <v>41577.462743055556</v>
      </c>
      <c r="M3102" s="2"/>
      <c r="N3102" s="2"/>
      <c r="O3102" s="2"/>
      <c r="P3102" s="2"/>
    </row>
    <row r="3103" spans="1:16" ht="45">
      <c r="A3103" s="14">
        <v>2108</v>
      </c>
      <c r="B3103" s="2" t="s">
        <v>4210</v>
      </c>
      <c r="C3103" s="1" t="s">
        <v>4211</v>
      </c>
      <c r="D3103" s="3" t="s">
        <v>149</v>
      </c>
      <c r="E3103" s="4">
        <v>41577</v>
      </c>
      <c r="F3103" s="3" t="s">
        <v>15</v>
      </c>
      <c r="G3103" s="4">
        <v>41577</v>
      </c>
      <c r="H3103" s="3" t="s">
        <v>40</v>
      </c>
      <c r="I3103" s="2" t="s">
        <v>13</v>
      </c>
      <c r="J3103" s="2" t="s">
        <v>12</v>
      </c>
      <c r="K3103" s="2" t="s">
        <v>268</v>
      </c>
      <c r="L3103" s="19">
        <v>41577.452974537038</v>
      </c>
      <c r="M3103" s="2"/>
      <c r="N3103" s="2"/>
      <c r="O3103" s="2"/>
      <c r="P3103" s="2"/>
    </row>
    <row r="3104" spans="1:16" ht="105">
      <c r="A3104" s="14">
        <v>2107</v>
      </c>
      <c r="B3104" s="2" t="s">
        <v>4212</v>
      </c>
      <c r="C3104" s="1" t="s">
        <v>4213</v>
      </c>
      <c r="D3104" s="3" t="s">
        <v>1347</v>
      </c>
      <c r="E3104" s="4">
        <v>41576</v>
      </c>
      <c r="F3104" s="3" t="s">
        <v>15</v>
      </c>
      <c r="G3104" s="4">
        <v>41576</v>
      </c>
      <c r="H3104" s="3" t="s">
        <v>16</v>
      </c>
      <c r="I3104" s="2" t="s">
        <v>13</v>
      </c>
      <c r="J3104" s="2" t="s">
        <v>12</v>
      </c>
      <c r="K3104" s="2" t="s">
        <v>268</v>
      </c>
      <c r="L3104" s="19">
        <v>41576.663773148146</v>
      </c>
      <c r="M3104" s="2"/>
      <c r="N3104" s="2"/>
      <c r="O3104" s="2"/>
      <c r="P3104" s="2"/>
    </row>
    <row r="3105" spans="1:16" ht="75">
      <c r="A3105" s="14">
        <v>2106</v>
      </c>
      <c r="B3105" s="2" t="s">
        <v>4214</v>
      </c>
      <c r="C3105" s="1" t="s">
        <v>4215</v>
      </c>
      <c r="D3105" s="3" t="s">
        <v>247</v>
      </c>
      <c r="E3105" s="4">
        <v>41576</v>
      </c>
      <c r="F3105" s="3" t="s">
        <v>15</v>
      </c>
      <c r="G3105" s="4">
        <v>41576</v>
      </c>
      <c r="H3105" s="3" t="s">
        <v>40</v>
      </c>
      <c r="I3105" s="2" t="s">
        <v>13</v>
      </c>
      <c r="J3105" s="2" t="s">
        <v>12</v>
      </c>
      <c r="K3105" s="2" t="s">
        <v>268</v>
      </c>
      <c r="L3105" s="19">
        <v>41583.404664351852</v>
      </c>
      <c r="M3105" s="2"/>
      <c r="N3105" s="2"/>
      <c r="O3105" s="2"/>
      <c r="P3105" s="2"/>
    </row>
    <row r="3106" spans="1:16" ht="45">
      <c r="A3106" s="14">
        <v>2105</v>
      </c>
      <c r="B3106" s="2" t="s">
        <v>3811</v>
      </c>
      <c r="C3106" s="1" t="s">
        <v>4216</v>
      </c>
      <c r="D3106" s="3" t="s">
        <v>3129</v>
      </c>
      <c r="E3106" s="4">
        <v>41576</v>
      </c>
      <c r="F3106" s="3" t="s">
        <v>15</v>
      </c>
      <c r="G3106" s="4">
        <v>41576</v>
      </c>
      <c r="H3106" s="3" t="s">
        <v>16</v>
      </c>
      <c r="I3106" s="2" t="s">
        <v>13</v>
      </c>
      <c r="J3106" s="2" t="s">
        <v>12</v>
      </c>
      <c r="K3106" s="2" t="s">
        <v>268</v>
      </c>
      <c r="L3106" s="19">
        <v>41576.52447916667</v>
      </c>
      <c r="M3106" s="2"/>
      <c r="N3106" s="2"/>
      <c r="O3106" s="2"/>
      <c r="P3106" s="2"/>
    </row>
    <row r="3107" spans="1:16" ht="45">
      <c r="A3107" s="14">
        <v>2104</v>
      </c>
      <c r="B3107" s="2" t="s">
        <v>4208</v>
      </c>
      <c r="C3107" s="1" t="s">
        <v>4217</v>
      </c>
      <c r="D3107" s="3" t="s">
        <v>349</v>
      </c>
      <c r="E3107" s="4">
        <v>41576</v>
      </c>
      <c r="F3107" s="3" t="s">
        <v>15</v>
      </c>
      <c r="G3107" s="4">
        <v>41576</v>
      </c>
      <c r="H3107" s="3" t="s">
        <v>40</v>
      </c>
      <c r="I3107" s="2" t="s">
        <v>13</v>
      </c>
      <c r="J3107" s="2" t="s">
        <v>12</v>
      </c>
      <c r="K3107" s="2" t="s">
        <v>268</v>
      </c>
      <c r="L3107" s="19">
        <v>41576.514537037037</v>
      </c>
      <c r="M3107" s="2"/>
      <c r="N3107" s="2"/>
      <c r="O3107" s="2"/>
      <c r="P3107" s="2"/>
    </row>
    <row r="3108" spans="1:16">
      <c r="A3108" s="14">
        <v>2103</v>
      </c>
      <c r="B3108" s="2" t="s">
        <v>3660</v>
      </c>
      <c r="C3108" s="1" t="s">
        <v>3661</v>
      </c>
      <c r="D3108" s="3" t="s">
        <v>1408</v>
      </c>
      <c r="E3108" s="4">
        <v>41572</v>
      </c>
      <c r="F3108" s="3" t="s">
        <v>15</v>
      </c>
      <c r="G3108" s="4">
        <v>41577</v>
      </c>
      <c r="H3108" s="3" t="s">
        <v>56</v>
      </c>
      <c r="I3108" s="2" t="s">
        <v>13</v>
      </c>
      <c r="J3108" s="2" t="s">
        <v>12</v>
      </c>
      <c r="K3108" s="2" t="s">
        <v>268</v>
      </c>
      <c r="L3108" s="19">
        <v>41583.404953703706</v>
      </c>
      <c r="M3108" s="2"/>
      <c r="N3108" s="2"/>
      <c r="O3108" s="2"/>
      <c r="P3108" s="2"/>
    </row>
    <row r="3109" spans="1:16" ht="60">
      <c r="A3109" s="14">
        <v>2102</v>
      </c>
      <c r="B3109" s="2" t="s">
        <v>3662</v>
      </c>
      <c r="C3109" s="1" t="s">
        <v>3663</v>
      </c>
      <c r="D3109" s="3" t="s">
        <v>247</v>
      </c>
      <c r="E3109" s="4">
        <v>41572</v>
      </c>
      <c r="F3109" s="3" t="s">
        <v>15</v>
      </c>
      <c r="G3109" s="4">
        <v>41575</v>
      </c>
      <c r="H3109" s="3" t="s">
        <v>40</v>
      </c>
      <c r="I3109" s="2" t="s">
        <v>13</v>
      </c>
      <c r="J3109" s="2" t="s">
        <v>12</v>
      </c>
      <c r="K3109" s="2" t="s">
        <v>268</v>
      </c>
      <c r="L3109" s="19">
        <v>41583.405069444445</v>
      </c>
      <c r="M3109" s="2"/>
      <c r="N3109" s="2"/>
      <c r="O3109" s="2"/>
      <c r="P3109" s="2"/>
    </row>
    <row r="3110" spans="1:16" ht="180">
      <c r="A3110" s="14">
        <v>2101</v>
      </c>
      <c r="B3110" s="2" t="s">
        <v>3664</v>
      </c>
      <c r="C3110" s="1" t="s">
        <v>3665</v>
      </c>
      <c r="D3110" s="3" t="s">
        <v>268</v>
      </c>
      <c r="E3110" s="4">
        <v>41576</v>
      </c>
      <c r="F3110" s="3" t="s">
        <v>15</v>
      </c>
      <c r="G3110" s="4">
        <v>41576</v>
      </c>
      <c r="H3110" s="3" t="s">
        <v>54</v>
      </c>
      <c r="I3110" s="2" t="s">
        <v>13</v>
      </c>
      <c r="J3110" s="2" t="s">
        <v>12</v>
      </c>
      <c r="K3110" s="2" t="s">
        <v>268</v>
      </c>
      <c r="L3110" s="19">
        <v>41653.495000000003</v>
      </c>
      <c r="M3110" s="2" t="s">
        <v>5151</v>
      </c>
      <c r="N3110" s="2"/>
      <c r="O3110" s="2"/>
      <c r="P3110" s="2"/>
    </row>
    <row r="3111" spans="1:16" ht="120">
      <c r="A3111" s="14">
        <v>2100</v>
      </c>
      <c r="B3111" s="2" t="s">
        <v>3666</v>
      </c>
      <c r="C3111" s="1" t="s">
        <v>3667</v>
      </c>
      <c r="D3111" s="3" t="s">
        <v>2701</v>
      </c>
      <c r="E3111" s="4">
        <v>41576</v>
      </c>
      <c r="F3111" s="3" t="s">
        <v>15</v>
      </c>
      <c r="G3111" s="4">
        <v>41576</v>
      </c>
      <c r="H3111" s="3" t="s">
        <v>40</v>
      </c>
      <c r="I3111" s="2" t="s">
        <v>13</v>
      </c>
      <c r="J3111" s="2" t="s">
        <v>12</v>
      </c>
      <c r="K3111" s="2" t="s">
        <v>268</v>
      </c>
      <c r="L3111" s="19">
        <v>41576.439143518517</v>
      </c>
      <c r="M3111" s="2"/>
      <c r="N3111" s="2"/>
      <c r="O3111" s="2"/>
      <c r="P3111" s="2"/>
    </row>
    <row r="3112" spans="1:16" ht="30">
      <c r="A3112" s="14">
        <v>2099</v>
      </c>
      <c r="B3112" s="2" t="s">
        <v>3668</v>
      </c>
      <c r="C3112" s="1" t="s">
        <v>3669</v>
      </c>
      <c r="D3112" s="3" t="s">
        <v>268</v>
      </c>
      <c r="E3112" s="4">
        <v>41575</v>
      </c>
      <c r="F3112" s="3" t="s">
        <v>15</v>
      </c>
      <c r="G3112" s="4">
        <v>41575</v>
      </c>
      <c r="H3112" s="3" t="s">
        <v>58</v>
      </c>
      <c r="I3112" s="2" t="s">
        <v>13</v>
      </c>
      <c r="J3112" s="2" t="s">
        <v>12</v>
      </c>
      <c r="K3112" s="2" t="s">
        <v>268</v>
      </c>
      <c r="L3112" s="19">
        <v>41576.415555555555</v>
      </c>
      <c r="M3112" s="2"/>
      <c r="N3112" s="2"/>
      <c r="O3112" s="2"/>
      <c r="P3112" s="2"/>
    </row>
    <row r="3113" spans="1:16" ht="45">
      <c r="A3113" s="14">
        <v>2098</v>
      </c>
      <c r="B3113" s="2" t="s">
        <v>3670</v>
      </c>
      <c r="C3113" s="1" t="s">
        <v>3671</v>
      </c>
      <c r="D3113" s="3" t="s">
        <v>620</v>
      </c>
      <c r="E3113" s="4">
        <v>41576</v>
      </c>
      <c r="F3113" s="3" t="s">
        <v>15</v>
      </c>
      <c r="G3113" s="4">
        <v>41576</v>
      </c>
      <c r="H3113" s="3" t="s">
        <v>49</v>
      </c>
      <c r="I3113" s="2" t="s">
        <v>13</v>
      </c>
      <c r="J3113" s="2" t="s">
        <v>12</v>
      </c>
      <c r="K3113" s="2" t="s">
        <v>268</v>
      </c>
      <c r="L3113" s="19">
        <v>41583.405162037037</v>
      </c>
      <c r="M3113" s="2"/>
      <c r="N3113" s="2"/>
      <c r="O3113" s="2"/>
      <c r="P3113" s="2"/>
    </row>
    <row r="3114" spans="1:16" ht="30">
      <c r="A3114" s="14">
        <v>2097</v>
      </c>
      <c r="B3114" s="2" t="s">
        <v>3672</v>
      </c>
      <c r="C3114" s="1" t="s">
        <v>3673</v>
      </c>
      <c r="D3114" s="3" t="s">
        <v>2701</v>
      </c>
      <c r="E3114" s="4">
        <v>41575</v>
      </c>
      <c r="F3114" s="3" t="s">
        <v>15</v>
      </c>
      <c r="G3114" s="4">
        <v>41575</v>
      </c>
      <c r="H3114" s="3" t="s">
        <v>40</v>
      </c>
      <c r="I3114" s="2" t="s">
        <v>13</v>
      </c>
      <c r="J3114" s="2" t="s">
        <v>12</v>
      </c>
      <c r="K3114" s="2" t="s">
        <v>268</v>
      </c>
      <c r="L3114" s="19">
        <v>41576.411215277774</v>
      </c>
      <c r="M3114" s="2"/>
      <c r="N3114" s="2"/>
      <c r="O3114" s="2"/>
      <c r="P3114" s="2"/>
    </row>
    <row r="3115" spans="1:16" ht="60">
      <c r="A3115" s="14">
        <v>2096</v>
      </c>
      <c r="B3115" s="2" t="s">
        <v>3674</v>
      </c>
      <c r="C3115" s="1" t="s">
        <v>3675</v>
      </c>
      <c r="D3115" s="3" t="s">
        <v>1060</v>
      </c>
      <c r="E3115" s="4">
        <v>41575</v>
      </c>
      <c r="F3115" s="3" t="s">
        <v>15</v>
      </c>
      <c r="G3115" s="4">
        <v>41575</v>
      </c>
      <c r="H3115" s="3" t="s">
        <v>29</v>
      </c>
      <c r="I3115" s="2" t="s">
        <v>13</v>
      </c>
      <c r="J3115" s="2" t="s">
        <v>12</v>
      </c>
      <c r="K3115" s="2" t="s">
        <v>268</v>
      </c>
      <c r="L3115" s="19">
        <v>41576.410173611112</v>
      </c>
      <c r="M3115" s="2"/>
      <c r="N3115" s="2"/>
      <c r="O3115" s="2"/>
      <c r="P3115" s="2"/>
    </row>
    <row r="3116" spans="1:16" ht="45">
      <c r="A3116" s="14">
        <v>2095</v>
      </c>
      <c r="B3116" s="2" t="s">
        <v>3676</v>
      </c>
      <c r="C3116" s="1" t="s">
        <v>3677</v>
      </c>
      <c r="D3116" s="3" t="s">
        <v>3006</v>
      </c>
      <c r="E3116" s="4">
        <v>41575</v>
      </c>
      <c r="F3116" s="3" t="s">
        <v>15</v>
      </c>
      <c r="G3116" s="4">
        <v>41575</v>
      </c>
      <c r="H3116" s="3" t="s">
        <v>213</v>
      </c>
      <c r="I3116" s="2" t="s">
        <v>13</v>
      </c>
      <c r="J3116" s="2" t="s">
        <v>12</v>
      </c>
      <c r="K3116" s="2" t="s">
        <v>268</v>
      </c>
      <c r="L3116" s="19">
        <v>41576.409675925926</v>
      </c>
      <c r="M3116" s="2"/>
      <c r="N3116" s="2"/>
      <c r="O3116" s="2"/>
      <c r="P3116" s="2"/>
    </row>
    <row r="3117" spans="1:16" ht="30">
      <c r="A3117" s="14">
        <v>2094</v>
      </c>
      <c r="B3117" s="2" t="s">
        <v>3678</v>
      </c>
      <c r="C3117" s="1" t="s">
        <v>3679</v>
      </c>
      <c r="D3117" s="3" t="s">
        <v>393</v>
      </c>
      <c r="E3117" s="4">
        <v>41576</v>
      </c>
      <c r="F3117" s="3" t="s">
        <v>15</v>
      </c>
      <c r="G3117" s="4">
        <v>41576</v>
      </c>
      <c r="H3117" s="3" t="s">
        <v>40</v>
      </c>
      <c r="I3117" s="2" t="s">
        <v>13</v>
      </c>
      <c r="J3117" s="2" t="s">
        <v>12</v>
      </c>
      <c r="K3117" s="2" t="s">
        <v>268</v>
      </c>
      <c r="L3117" s="19">
        <v>41583.405243055553</v>
      </c>
      <c r="M3117" s="2"/>
      <c r="N3117" s="2"/>
      <c r="O3117" s="2"/>
      <c r="P3117" s="2"/>
    </row>
    <row r="3118" spans="1:16" ht="90">
      <c r="A3118" s="14">
        <v>2093</v>
      </c>
      <c r="B3118" s="2" t="s">
        <v>3680</v>
      </c>
      <c r="C3118" s="1" t="s">
        <v>3681</v>
      </c>
      <c r="D3118" s="3" t="s">
        <v>2031</v>
      </c>
      <c r="E3118" s="4">
        <v>41575</v>
      </c>
      <c r="F3118" s="3" t="s">
        <v>15</v>
      </c>
      <c r="G3118" s="4">
        <v>41575</v>
      </c>
      <c r="H3118" s="3" t="s">
        <v>58</v>
      </c>
      <c r="I3118" s="2" t="s">
        <v>13</v>
      </c>
      <c r="J3118" s="2" t="s">
        <v>12</v>
      </c>
      <c r="K3118" s="2" t="s">
        <v>268</v>
      </c>
      <c r="L3118" s="19">
        <v>41576.404826388891</v>
      </c>
      <c r="M3118" s="2"/>
      <c r="N3118" s="2"/>
      <c r="O3118" s="2"/>
      <c r="P3118" s="2"/>
    </row>
    <row r="3119" spans="1:16" ht="30">
      <c r="A3119" s="14">
        <v>2092</v>
      </c>
      <c r="B3119" s="2" t="s">
        <v>3682</v>
      </c>
      <c r="C3119" s="1" t="s">
        <v>3683</v>
      </c>
      <c r="D3119" s="3" t="s">
        <v>1222</v>
      </c>
      <c r="E3119" s="4">
        <v>41575</v>
      </c>
      <c r="F3119" s="3" t="s">
        <v>15</v>
      </c>
      <c r="G3119" s="4">
        <v>41575</v>
      </c>
      <c r="H3119" s="3" t="s">
        <v>42</v>
      </c>
      <c r="I3119" s="2" t="s">
        <v>13</v>
      </c>
      <c r="J3119" s="2" t="s">
        <v>12</v>
      </c>
      <c r="K3119" s="2" t="s">
        <v>268</v>
      </c>
      <c r="L3119" s="19">
        <v>41576.391932870371</v>
      </c>
      <c r="M3119" s="2"/>
      <c r="N3119" s="2"/>
      <c r="O3119" s="2"/>
      <c r="P3119" s="2"/>
    </row>
    <row r="3120" spans="1:16" ht="90">
      <c r="A3120" s="14">
        <v>2091</v>
      </c>
      <c r="B3120" s="2" t="s">
        <v>3684</v>
      </c>
      <c r="C3120" s="1" t="s">
        <v>3685</v>
      </c>
      <c r="D3120" s="3" t="s">
        <v>24</v>
      </c>
      <c r="E3120" s="4">
        <v>41575</v>
      </c>
      <c r="F3120" s="3" t="s">
        <v>15</v>
      </c>
      <c r="G3120" s="4">
        <v>41575</v>
      </c>
      <c r="H3120" s="3" t="s">
        <v>19</v>
      </c>
      <c r="I3120" s="2" t="s">
        <v>13</v>
      </c>
      <c r="J3120" s="2" t="s">
        <v>12</v>
      </c>
      <c r="K3120" s="2" t="s">
        <v>268</v>
      </c>
      <c r="L3120" s="19">
        <v>41576.372974537036</v>
      </c>
      <c r="M3120" s="2"/>
      <c r="N3120" s="2"/>
      <c r="O3120" s="2"/>
      <c r="P3120" s="2"/>
    </row>
    <row r="3121" spans="1:16" ht="30">
      <c r="A3121" s="14">
        <v>2090</v>
      </c>
      <c r="B3121" s="2" t="s">
        <v>3686</v>
      </c>
      <c r="C3121" s="1" t="s">
        <v>3687</v>
      </c>
      <c r="D3121" s="3" t="s">
        <v>32</v>
      </c>
      <c r="E3121" s="4">
        <v>41576</v>
      </c>
      <c r="F3121" s="3" t="s">
        <v>15</v>
      </c>
      <c r="G3121" s="4">
        <v>41644</v>
      </c>
      <c r="H3121" s="3" t="s">
        <v>56</v>
      </c>
      <c r="I3121" s="2" t="s">
        <v>13</v>
      </c>
      <c r="J3121" s="2" t="s">
        <v>12</v>
      </c>
      <c r="K3121" s="2" t="s">
        <v>268</v>
      </c>
      <c r="L3121" s="19">
        <v>41653.494756944441</v>
      </c>
      <c r="M3121" s="2" t="s">
        <v>5154</v>
      </c>
      <c r="N3121" s="2"/>
      <c r="O3121" s="2"/>
      <c r="P3121" s="2"/>
    </row>
    <row r="3122" spans="1:16" ht="45">
      <c r="A3122" s="14">
        <v>2089</v>
      </c>
      <c r="B3122" s="2" t="s">
        <v>3688</v>
      </c>
      <c r="C3122" s="1" t="s">
        <v>3689</v>
      </c>
      <c r="D3122" s="3" t="s">
        <v>227</v>
      </c>
      <c r="E3122" s="4">
        <v>41575</v>
      </c>
      <c r="F3122" s="3" t="s">
        <v>15</v>
      </c>
      <c r="G3122" s="4">
        <v>41575</v>
      </c>
      <c r="H3122" s="3" t="s">
        <v>46</v>
      </c>
      <c r="I3122" s="2" t="s">
        <v>13</v>
      </c>
      <c r="J3122" s="2" t="s">
        <v>12</v>
      </c>
      <c r="K3122" s="2" t="s">
        <v>268</v>
      </c>
      <c r="L3122" s="19">
        <v>41576.460405092592</v>
      </c>
      <c r="M3122" s="2"/>
      <c r="N3122" s="2"/>
      <c r="O3122" s="2"/>
      <c r="P3122" s="2"/>
    </row>
    <row r="3123" spans="1:16" ht="60">
      <c r="A3123" s="14">
        <v>2088</v>
      </c>
      <c r="B3123" s="2" t="s">
        <v>3577</v>
      </c>
      <c r="C3123" s="1" t="s">
        <v>3690</v>
      </c>
      <c r="D3123" s="3" t="s">
        <v>3129</v>
      </c>
      <c r="E3123" s="4">
        <v>41575</v>
      </c>
      <c r="F3123" s="3" t="s">
        <v>15</v>
      </c>
      <c r="G3123" s="4">
        <v>41575</v>
      </c>
      <c r="H3123" s="3" t="s">
        <v>16</v>
      </c>
      <c r="I3123" s="2" t="s">
        <v>13</v>
      </c>
      <c r="J3123" s="2" t="s">
        <v>12</v>
      </c>
      <c r="K3123" s="2" t="s">
        <v>268</v>
      </c>
      <c r="L3123" s="19">
        <v>41575.729953703703</v>
      </c>
      <c r="M3123" s="2"/>
      <c r="N3123" s="2"/>
      <c r="O3123" s="2"/>
      <c r="P3123" s="2"/>
    </row>
    <row r="3124" spans="1:16" ht="45">
      <c r="A3124" s="14">
        <v>2087</v>
      </c>
      <c r="B3124" s="2" t="s">
        <v>3691</v>
      </c>
      <c r="C3124" s="1" t="s">
        <v>3692</v>
      </c>
      <c r="D3124" s="3" t="s">
        <v>288</v>
      </c>
      <c r="E3124" s="4">
        <v>41575</v>
      </c>
      <c r="F3124" s="3" t="s">
        <v>15</v>
      </c>
      <c r="G3124" s="4">
        <v>41575</v>
      </c>
      <c r="H3124" s="3" t="s">
        <v>42</v>
      </c>
      <c r="I3124" s="2" t="s">
        <v>13</v>
      </c>
      <c r="J3124" s="2" t="s">
        <v>12</v>
      </c>
      <c r="K3124" s="2" t="s">
        <v>268</v>
      </c>
      <c r="L3124" s="19">
        <v>41575.727986111109</v>
      </c>
      <c r="M3124" s="2"/>
      <c r="N3124" s="2"/>
      <c r="O3124" s="2"/>
      <c r="P3124" s="2"/>
    </row>
    <row r="3125" spans="1:16" ht="45">
      <c r="A3125" s="14">
        <v>2086</v>
      </c>
      <c r="B3125" s="2" t="s">
        <v>3693</v>
      </c>
      <c r="C3125" s="1" t="s">
        <v>3694</v>
      </c>
      <c r="D3125" s="3" t="s">
        <v>389</v>
      </c>
      <c r="E3125" s="4">
        <v>41575</v>
      </c>
      <c r="F3125" s="3" t="s">
        <v>15</v>
      </c>
      <c r="G3125" s="4">
        <v>41575</v>
      </c>
      <c r="H3125" s="3" t="s">
        <v>29</v>
      </c>
      <c r="I3125" s="2" t="s">
        <v>13</v>
      </c>
      <c r="J3125" s="2" t="s">
        <v>12</v>
      </c>
      <c r="K3125" s="2" t="s">
        <v>268</v>
      </c>
      <c r="L3125" s="19">
        <v>41575.727546296293</v>
      </c>
      <c r="M3125" s="2"/>
      <c r="N3125" s="2"/>
      <c r="O3125" s="2"/>
      <c r="P3125" s="2"/>
    </row>
    <row r="3126" spans="1:16" ht="45">
      <c r="A3126" s="14">
        <v>2085</v>
      </c>
      <c r="B3126" s="2" t="s">
        <v>3695</v>
      </c>
      <c r="C3126" s="1" t="s">
        <v>3696</v>
      </c>
      <c r="D3126" s="3" t="s">
        <v>98</v>
      </c>
      <c r="E3126" s="4">
        <v>41575</v>
      </c>
      <c r="F3126" s="3" t="s">
        <v>15</v>
      </c>
      <c r="G3126" s="4">
        <v>41575</v>
      </c>
      <c r="H3126" s="3" t="s">
        <v>58</v>
      </c>
      <c r="I3126" s="2" t="s">
        <v>13</v>
      </c>
      <c r="J3126" s="2" t="s">
        <v>12</v>
      </c>
      <c r="K3126" s="2" t="s">
        <v>268</v>
      </c>
      <c r="L3126" s="19">
        <v>41575.727118055554</v>
      </c>
      <c r="M3126" s="2"/>
      <c r="N3126" s="2"/>
      <c r="O3126" s="2"/>
      <c r="P3126" s="2"/>
    </row>
    <row r="3127" spans="1:16" ht="90">
      <c r="A3127" s="14">
        <v>2084</v>
      </c>
      <c r="B3127" s="2" t="s">
        <v>3697</v>
      </c>
      <c r="C3127" s="1" t="s">
        <v>3698</v>
      </c>
      <c r="D3127" s="3" t="s">
        <v>3699</v>
      </c>
      <c r="E3127" s="4">
        <v>41575</v>
      </c>
      <c r="F3127" s="3" t="s">
        <v>15</v>
      </c>
      <c r="G3127" s="4">
        <v>41552</v>
      </c>
      <c r="H3127" s="3" t="s">
        <v>56</v>
      </c>
      <c r="I3127" s="2" t="s">
        <v>13</v>
      </c>
      <c r="J3127" s="2" t="s">
        <v>12</v>
      </c>
      <c r="K3127" s="2" t="s">
        <v>268</v>
      </c>
      <c r="L3127" s="19">
        <v>41585.417893518519</v>
      </c>
      <c r="M3127" s="2"/>
      <c r="N3127" s="2"/>
      <c r="O3127" s="2"/>
      <c r="P3127" s="2"/>
    </row>
    <row r="3128" spans="1:16" ht="75">
      <c r="A3128" s="14">
        <v>2083</v>
      </c>
      <c r="B3128" s="2" t="s">
        <v>3700</v>
      </c>
      <c r="C3128" s="1" t="s">
        <v>3701</v>
      </c>
      <c r="D3128" s="3" t="s">
        <v>182</v>
      </c>
      <c r="E3128" s="4">
        <v>41575</v>
      </c>
      <c r="F3128" s="3" t="s">
        <v>15</v>
      </c>
      <c r="G3128" s="4">
        <v>41575</v>
      </c>
      <c r="H3128" s="3" t="s">
        <v>58</v>
      </c>
      <c r="I3128" s="2" t="s">
        <v>13</v>
      </c>
      <c r="J3128" s="2" t="s">
        <v>12</v>
      </c>
      <c r="K3128" s="2" t="s">
        <v>268</v>
      </c>
      <c r="L3128" s="19">
        <v>41575.705335648148</v>
      </c>
      <c r="M3128" s="2"/>
      <c r="N3128" s="2"/>
      <c r="O3128" s="2"/>
      <c r="P3128" s="2"/>
    </row>
    <row r="3129" spans="1:16" ht="45">
      <c r="A3129" s="14">
        <v>2082</v>
      </c>
      <c r="B3129" s="2" t="s">
        <v>3702</v>
      </c>
      <c r="C3129" s="1" t="s">
        <v>3703</v>
      </c>
      <c r="D3129" s="3" t="s">
        <v>2701</v>
      </c>
      <c r="E3129" s="4">
        <v>41575</v>
      </c>
      <c r="F3129" s="3" t="s">
        <v>15</v>
      </c>
      <c r="G3129" s="4">
        <v>41575</v>
      </c>
      <c r="H3129" s="3" t="s">
        <v>40</v>
      </c>
      <c r="I3129" s="2" t="s">
        <v>13</v>
      </c>
      <c r="J3129" s="2" t="s">
        <v>12</v>
      </c>
      <c r="K3129" s="2" t="s">
        <v>268</v>
      </c>
      <c r="L3129" s="19">
        <v>41575.699756944443</v>
      </c>
      <c r="M3129" s="2"/>
      <c r="N3129" s="2"/>
      <c r="O3129" s="2"/>
      <c r="P3129" s="2"/>
    </row>
    <row r="3130" spans="1:16" ht="45">
      <c r="A3130" s="14">
        <v>2081</v>
      </c>
      <c r="B3130" s="2" t="s">
        <v>1297</v>
      </c>
      <c r="C3130" s="1" t="s">
        <v>3704</v>
      </c>
      <c r="D3130" s="3" t="s">
        <v>24</v>
      </c>
      <c r="E3130" s="4">
        <v>41575</v>
      </c>
      <c r="F3130" s="3" t="s">
        <v>15</v>
      </c>
      <c r="G3130" s="4">
        <v>41575</v>
      </c>
      <c r="H3130" s="3" t="s">
        <v>40</v>
      </c>
      <c r="I3130" s="2" t="s">
        <v>13</v>
      </c>
      <c r="J3130" s="2" t="s">
        <v>12</v>
      </c>
      <c r="K3130" s="2" t="s">
        <v>268</v>
      </c>
      <c r="L3130" s="19">
        <v>41575.504155092596</v>
      </c>
      <c r="M3130" s="2"/>
      <c r="N3130" s="2"/>
      <c r="O3130" s="2"/>
      <c r="P3130" s="2"/>
    </row>
    <row r="3131" spans="1:16" ht="30">
      <c r="A3131" s="14">
        <v>2080</v>
      </c>
      <c r="B3131" s="2" t="s">
        <v>3705</v>
      </c>
      <c r="C3131" s="1" t="s">
        <v>3706</v>
      </c>
      <c r="D3131" s="3" t="s">
        <v>852</v>
      </c>
      <c r="E3131" s="4">
        <v>41570</v>
      </c>
      <c r="F3131" s="3" t="s">
        <v>15</v>
      </c>
      <c r="G3131" s="4">
        <v>41570</v>
      </c>
      <c r="H3131" s="3" t="s">
        <v>29</v>
      </c>
      <c r="I3131" s="2" t="s">
        <v>13</v>
      </c>
      <c r="J3131" s="2" t="s">
        <v>12</v>
      </c>
      <c r="K3131" s="2" t="s">
        <v>268</v>
      </c>
      <c r="L3131" s="19">
        <v>41575.470821759256</v>
      </c>
      <c r="M3131" s="2"/>
      <c r="N3131" s="2"/>
      <c r="O3131" s="2"/>
      <c r="P3131" s="2"/>
    </row>
    <row r="3132" spans="1:16" ht="45">
      <c r="A3132" s="14">
        <v>2079</v>
      </c>
      <c r="B3132" s="2" t="s">
        <v>3707</v>
      </c>
      <c r="C3132" s="1" t="s">
        <v>3708</v>
      </c>
      <c r="D3132" s="3" t="s">
        <v>24</v>
      </c>
      <c r="E3132" s="4">
        <v>41572</v>
      </c>
      <c r="F3132" s="3" t="s">
        <v>102</v>
      </c>
      <c r="G3132" s="4">
        <v>41572</v>
      </c>
      <c r="H3132" s="3" t="s">
        <v>49</v>
      </c>
      <c r="I3132" s="2" t="s">
        <v>13</v>
      </c>
      <c r="J3132" s="2" t="s">
        <v>12</v>
      </c>
      <c r="K3132" s="2" t="s">
        <v>268</v>
      </c>
      <c r="L3132" s="19">
        <v>41575.464745370373</v>
      </c>
      <c r="M3132" s="2"/>
      <c r="N3132" s="2"/>
      <c r="O3132" s="2"/>
      <c r="P3132" s="2"/>
    </row>
    <row r="3133" spans="1:16" ht="45">
      <c r="A3133" s="14">
        <v>2078</v>
      </c>
      <c r="B3133" s="2" t="s">
        <v>3709</v>
      </c>
      <c r="C3133" s="1" t="s">
        <v>3710</v>
      </c>
      <c r="D3133" s="3" t="s">
        <v>26</v>
      </c>
      <c r="E3133" s="4">
        <v>41572</v>
      </c>
      <c r="F3133" s="3" t="s">
        <v>15</v>
      </c>
      <c r="G3133" s="4">
        <v>41572</v>
      </c>
      <c r="H3133" s="3" t="s">
        <v>45</v>
      </c>
      <c r="I3133" s="2" t="s">
        <v>13</v>
      </c>
      <c r="J3133" s="2" t="s">
        <v>12</v>
      </c>
      <c r="K3133" s="2" t="s">
        <v>268</v>
      </c>
      <c r="L3133" s="19">
        <v>41575.464305555557</v>
      </c>
      <c r="M3133" s="2"/>
      <c r="N3133" s="2"/>
      <c r="O3133" s="2"/>
      <c r="P3133" s="2"/>
    </row>
    <row r="3134" spans="1:16" ht="45">
      <c r="A3134" s="14">
        <v>2077</v>
      </c>
      <c r="B3134" s="2" t="s">
        <v>3693</v>
      </c>
      <c r="C3134" s="1" t="s">
        <v>3711</v>
      </c>
      <c r="D3134" s="3" t="s">
        <v>389</v>
      </c>
      <c r="E3134" s="4">
        <v>41571</v>
      </c>
      <c r="F3134" s="3" t="s">
        <v>15</v>
      </c>
      <c r="G3134" s="4">
        <v>41571</v>
      </c>
      <c r="H3134" s="3" t="s">
        <v>58</v>
      </c>
      <c r="I3134" s="2" t="s">
        <v>13</v>
      </c>
      <c r="J3134" s="2" t="s">
        <v>12</v>
      </c>
      <c r="K3134" s="2" t="s">
        <v>268</v>
      </c>
      <c r="L3134" s="19">
        <v>41571.718599537038</v>
      </c>
      <c r="M3134" s="2"/>
      <c r="N3134" s="2"/>
      <c r="O3134" s="2"/>
      <c r="P3134" s="2"/>
    </row>
    <row r="3135" spans="1:16" ht="30">
      <c r="A3135" s="14">
        <v>2076</v>
      </c>
      <c r="B3135" s="2" t="s">
        <v>2192</v>
      </c>
      <c r="C3135" s="1" t="s">
        <v>3712</v>
      </c>
      <c r="D3135" s="3" t="s">
        <v>2568</v>
      </c>
      <c r="E3135" s="4">
        <v>41570</v>
      </c>
      <c r="F3135" s="3" t="s">
        <v>15</v>
      </c>
      <c r="G3135" s="4">
        <v>41571</v>
      </c>
      <c r="H3135" s="3" t="s">
        <v>16</v>
      </c>
      <c r="I3135" s="2" t="s">
        <v>13</v>
      </c>
      <c r="J3135" s="2" t="s">
        <v>12</v>
      </c>
      <c r="K3135" s="2" t="s">
        <v>268</v>
      </c>
      <c r="L3135" s="19">
        <v>41571.716331018521</v>
      </c>
      <c r="M3135" s="2"/>
      <c r="N3135" s="2"/>
      <c r="O3135" s="2"/>
      <c r="P3135" s="2"/>
    </row>
    <row r="3136" spans="1:16" ht="45">
      <c r="A3136" s="14">
        <v>2075</v>
      </c>
      <c r="B3136" s="2" t="s">
        <v>3713</v>
      </c>
      <c r="C3136" s="1" t="s">
        <v>3714</v>
      </c>
      <c r="D3136" s="3" t="s">
        <v>3129</v>
      </c>
      <c r="E3136" s="4">
        <v>41571</v>
      </c>
      <c r="F3136" s="3" t="s">
        <v>15</v>
      </c>
      <c r="G3136" s="4">
        <v>41571</v>
      </c>
      <c r="H3136" s="3" t="s">
        <v>16</v>
      </c>
      <c r="I3136" s="2" t="s">
        <v>13</v>
      </c>
      <c r="J3136" s="2" t="s">
        <v>12</v>
      </c>
      <c r="K3136" s="2" t="s">
        <v>268</v>
      </c>
      <c r="L3136" s="19">
        <v>41571.697604166664</v>
      </c>
      <c r="M3136" s="2"/>
      <c r="N3136" s="2"/>
      <c r="O3136" s="2"/>
      <c r="P3136" s="2"/>
    </row>
    <row r="3137" spans="1:16" ht="45">
      <c r="A3137" s="14">
        <v>2074</v>
      </c>
      <c r="B3137" s="2" t="s">
        <v>3715</v>
      </c>
      <c r="C3137" s="1" t="s">
        <v>3716</v>
      </c>
      <c r="D3137" s="3" t="s">
        <v>104</v>
      </c>
      <c r="E3137" s="4">
        <v>41570</v>
      </c>
      <c r="F3137" s="3" t="s">
        <v>102</v>
      </c>
      <c r="G3137" s="4">
        <v>41570</v>
      </c>
      <c r="H3137" s="3" t="s">
        <v>213</v>
      </c>
      <c r="I3137" s="2" t="s">
        <v>13</v>
      </c>
      <c r="J3137" s="2" t="s">
        <v>12</v>
      </c>
      <c r="K3137" s="2" t="s">
        <v>268</v>
      </c>
      <c r="L3137" s="19">
        <v>41571.39398148148</v>
      </c>
      <c r="M3137" s="2"/>
      <c r="N3137" s="2"/>
      <c r="O3137" s="2"/>
      <c r="P3137" s="2"/>
    </row>
    <row r="3138" spans="1:16" ht="45">
      <c r="A3138" s="14">
        <v>2073</v>
      </c>
      <c r="B3138" s="2" t="s">
        <v>3717</v>
      </c>
      <c r="C3138" s="1" t="s">
        <v>3718</v>
      </c>
      <c r="D3138" s="3" t="s">
        <v>288</v>
      </c>
      <c r="E3138" s="4">
        <v>41570</v>
      </c>
      <c r="F3138" s="3" t="s">
        <v>15</v>
      </c>
      <c r="G3138" s="4">
        <v>41570</v>
      </c>
      <c r="H3138" s="3" t="s">
        <v>42</v>
      </c>
      <c r="I3138" s="2" t="s">
        <v>13</v>
      </c>
      <c r="J3138" s="2" t="s">
        <v>12</v>
      </c>
      <c r="K3138" s="2" t="s">
        <v>268</v>
      </c>
      <c r="L3138" s="19">
        <v>41570.633368055554</v>
      </c>
      <c r="M3138" s="2"/>
      <c r="N3138" s="2"/>
      <c r="O3138" s="2"/>
      <c r="P3138" s="2"/>
    </row>
    <row r="3139" spans="1:16" ht="60">
      <c r="A3139" s="14">
        <v>2072</v>
      </c>
      <c r="B3139" s="2" t="s">
        <v>3719</v>
      </c>
      <c r="C3139" s="1" t="s">
        <v>3720</v>
      </c>
      <c r="D3139" s="3" t="s">
        <v>1756</v>
      </c>
      <c r="E3139" s="4">
        <v>41570</v>
      </c>
      <c r="F3139" s="3" t="s">
        <v>15</v>
      </c>
      <c r="G3139" s="4">
        <v>41570</v>
      </c>
      <c r="H3139" s="3" t="s">
        <v>213</v>
      </c>
      <c r="I3139" s="2" t="s">
        <v>13</v>
      </c>
      <c r="J3139" s="2" t="s">
        <v>12</v>
      </c>
      <c r="K3139" s="2" t="s">
        <v>268</v>
      </c>
      <c r="L3139" s="19">
        <v>41596.830370370371</v>
      </c>
      <c r="M3139" s="2"/>
      <c r="N3139" s="2"/>
      <c r="O3139" s="2"/>
      <c r="P3139" s="2"/>
    </row>
    <row r="3140" spans="1:16" ht="45">
      <c r="A3140" s="14">
        <v>2071</v>
      </c>
      <c r="B3140" s="2" t="s">
        <v>3721</v>
      </c>
      <c r="C3140" s="1" t="s">
        <v>3722</v>
      </c>
      <c r="D3140" s="3" t="s">
        <v>349</v>
      </c>
      <c r="E3140" s="4">
        <v>41565</v>
      </c>
      <c r="F3140" s="3" t="s">
        <v>15</v>
      </c>
      <c r="G3140" s="4">
        <v>41570</v>
      </c>
      <c r="H3140" s="3" t="s">
        <v>56</v>
      </c>
      <c r="I3140" s="2" t="s">
        <v>13</v>
      </c>
      <c r="J3140" s="2" t="s">
        <v>12</v>
      </c>
      <c r="K3140" s="2" t="s">
        <v>268</v>
      </c>
      <c r="L3140" s="19">
        <v>41570.564641203702</v>
      </c>
      <c r="M3140" s="2"/>
      <c r="N3140" s="2"/>
      <c r="O3140" s="2"/>
      <c r="P3140" s="2"/>
    </row>
    <row r="3141" spans="1:16" ht="165">
      <c r="A3141" s="14">
        <v>2070</v>
      </c>
      <c r="B3141" s="2" t="s">
        <v>3723</v>
      </c>
      <c r="C3141" s="1" t="s">
        <v>3724</v>
      </c>
      <c r="D3141" s="3" t="s">
        <v>192</v>
      </c>
      <c r="E3141" s="4">
        <v>41569</v>
      </c>
      <c r="F3141" s="3" t="s">
        <v>15</v>
      </c>
      <c r="G3141" s="4">
        <v>41569</v>
      </c>
      <c r="H3141" s="3" t="s">
        <v>51</v>
      </c>
      <c r="I3141" s="2" t="s">
        <v>13</v>
      </c>
      <c r="J3141" s="2" t="s">
        <v>12</v>
      </c>
      <c r="K3141" s="2" t="s">
        <v>268</v>
      </c>
      <c r="L3141" s="19">
        <v>41576.459768518522</v>
      </c>
      <c r="M3141" s="2"/>
      <c r="N3141" s="2"/>
      <c r="O3141" s="2"/>
      <c r="P3141" s="2"/>
    </row>
    <row r="3142" spans="1:16" ht="90">
      <c r="A3142" s="14">
        <v>2069</v>
      </c>
      <c r="B3142" s="2" t="s">
        <v>3725</v>
      </c>
      <c r="C3142" s="1" t="s">
        <v>3726</v>
      </c>
      <c r="D3142" s="3" t="s">
        <v>192</v>
      </c>
      <c r="E3142" s="4">
        <v>41569</v>
      </c>
      <c r="F3142" s="3" t="s">
        <v>15</v>
      </c>
      <c r="G3142" s="4">
        <v>41569</v>
      </c>
      <c r="H3142" s="3" t="s">
        <v>54</v>
      </c>
      <c r="I3142" s="2" t="s">
        <v>13</v>
      </c>
      <c r="J3142" s="2" t="s">
        <v>12</v>
      </c>
      <c r="K3142" s="2" t="s">
        <v>268</v>
      </c>
      <c r="L3142" s="19">
        <v>41576.459687499999</v>
      </c>
      <c r="M3142" s="2"/>
      <c r="N3142" s="2"/>
      <c r="O3142" s="2"/>
      <c r="P3142" s="2"/>
    </row>
    <row r="3143" spans="1:16" ht="45">
      <c r="A3143" s="14">
        <v>2068</v>
      </c>
      <c r="B3143" s="2" t="s">
        <v>3727</v>
      </c>
      <c r="C3143" s="1" t="s">
        <v>3728</v>
      </c>
      <c r="D3143" s="3" t="s">
        <v>1356</v>
      </c>
      <c r="E3143" s="4">
        <v>41570</v>
      </c>
      <c r="F3143" s="3" t="s">
        <v>15</v>
      </c>
      <c r="G3143" s="4">
        <v>41570</v>
      </c>
      <c r="H3143" s="3" t="s">
        <v>58</v>
      </c>
      <c r="I3143" s="2" t="s">
        <v>13</v>
      </c>
      <c r="J3143" s="2" t="s">
        <v>12</v>
      </c>
      <c r="K3143" s="2" t="s">
        <v>268</v>
      </c>
      <c r="L3143" s="19">
        <v>41570.5312962963</v>
      </c>
      <c r="M3143" s="2"/>
      <c r="N3143" s="2"/>
      <c r="O3143" s="2"/>
      <c r="P3143" s="2"/>
    </row>
    <row r="3144" spans="1:16" ht="45">
      <c r="A3144" s="14">
        <v>2067</v>
      </c>
      <c r="B3144" s="2" t="s">
        <v>3656</v>
      </c>
      <c r="C3144" s="1" t="s">
        <v>3729</v>
      </c>
      <c r="D3144" s="3" t="s">
        <v>549</v>
      </c>
      <c r="E3144" s="4">
        <v>41570</v>
      </c>
      <c r="F3144" s="3" t="s">
        <v>15</v>
      </c>
      <c r="G3144" s="4">
        <v>41570</v>
      </c>
      <c r="H3144" s="3" t="s">
        <v>19</v>
      </c>
      <c r="I3144" s="2" t="s">
        <v>13</v>
      </c>
      <c r="J3144" s="2" t="s">
        <v>12</v>
      </c>
      <c r="K3144" s="2" t="s">
        <v>268</v>
      </c>
      <c r="L3144" s="19">
        <v>41576.459606481483</v>
      </c>
      <c r="M3144" s="2"/>
      <c r="N3144" s="2"/>
      <c r="O3144" s="2"/>
      <c r="P3144" s="2"/>
    </row>
    <row r="3145" spans="1:16" ht="150">
      <c r="A3145" s="14">
        <v>2066</v>
      </c>
      <c r="B3145" s="2" t="s">
        <v>3730</v>
      </c>
      <c r="C3145" s="1" t="s">
        <v>3731</v>
      </c>
      <c r="D3145" s="3" t="s">
        <v>3188</v>
      </c>
      <c r="E3145" s="4">
        <v>41570</v>
      </c>
      <c r="F3145" s="3" t="s">
        <v>15</v>
      </c>
      <c r="G3145" s="4">
        <v>41570</v>
      </c>
      <c r="H3145" s="3" t="s">
        <v>40</v>
      </c>
      <c r="I3145" s="2" t="s">
        <v>13</v>
      </c>
      <c r="J3145" s="2" t="s">
        <v>12</v>
      </c>
      <c r="K3145" s="2" t="s">
        <v>268</v>
      </c>
      <c r="L3145" s="19">
        <v>41576.459513888891</v>
      </c>
      <c r="M3145" s="2"/>
      <c r="N3145" s="2"/>
      <c r="O3145" s="2"/>
      <c r="P3145" s="2"/>
    </row>
    <row r="3146" spans="1:16" ht="60">
      <c r="A3146" s="14">
        <v>2065</v>
      </c>
      <c r="B3146" s="2" t="s">
        <v>1699</v>
      </c>
      <c r="C3146" s="1" t="s">
        <v>3732</v>
      </c>
      <c r="D3146" s="3" t="s">
        <v>1229</v>
      </c>
      <c r="E3146" s="4">
        <v>41571</v>
      </c>
      <c r="F3146" s="3" t="s">
        <v>15</v>
      </c>
      <c r="G3146" s="4">
        <v>41571</v>
      </c>
      <c r="H3146" s="3" t="s">
        <v>19</v>
      </c>
      <c r="I3146" s="2" t="s">
        <v>13</v>
      </c>
      <c r="J3146" s="2" t="s">
        <v>12</v>
      </c>
      <c r="K3146" s="2" t="s">
        <v>268</v>
      </c>
      <c r="L3146" s="19">
        <v>41576.459421296298</v>
      </c>
      <c r="M3146" s="2"/>
      <c r="N3146" s="2"/>
      <c r="O3146" s="2"/>
      <c r="P3146" s="2"/>
    </row>
    <row r="3147" spans="1:16" ht="120">
      <c r="A3147" s="14">
        <v>2064</v>
      </c>
      <c r="B3147" s="2" t="s">
        <v>3733</v>
      </c>
      <c r="C3147" s="1" t="s">
        <v>3734</v>
      </c>
      <c r="D3147" s="3" t="s">
        <v>3735</v>
      </c>
      <c r="E3147" s="4">
        <v>41570</v>
      </c>
      <c r="F3147" s="3" t="s">
        <v>15</v>
      </c>
      <c r="G3147" s="4">
        <v>41570</v>
      </c>
      <c r="H3147" s="3" t="s">
        <v>42</v>
      </c>
      <c r="I3147" s="2" t="s">
        <v>13</v>
      </c>
      <c r="J3147" s="2" t="s">
        <v>12</v>
      </c>
      <c r="K3147" s="2" t="s">
        <v>268</v>
      </c>
      <c r="L3147" s="19">
        <v>41570.455694444441</v>
      </c>
      <c r="M3147" s="2"/>
      <c r="N3147" s="2"/>
      <c r="O3147" s="2"/>
      <c r="P3147" s="2"/>
    </row>
    <row r="3148" spans="1:16" ht="120">
      <c r="A3148" s="14">
        <v>2063</v>
      </c>
      <c r="B3148" s="2" t="s">
        <v>3736</v>
      </c>
      <c r="C3148" s="1" t="s">
        <v>3737</v>
      </c>
      <c r="D3148" s="3" t="s">
        <v>22</v>
      </c>
      <c r="E3148" s="4">
        <v>41569</v>
      </c>
      <c r="F3148" s="3" t="s">
        <v>15</v>
      </c>
      <c r="G3148" s="4">
        <v>41569</v>
      </c>
      <c r="H3148" s="3" t="s">
        <v>29</v>
      </c>
      <c r="I3148" s="2" t="s">
        <v>13</v>
      </c>
      <c r="J3148" s="2" t="s">
        <v>12</v>
      </c>
      <c r="K3148" s="2" t="s">
        <v>268</v>
      </c>
      <c r="L3148" s="19">
        <v>41576.459328703706</v>
      </c>
      <c r="M3148" s="2"/>
      <c r="N3148" s="2"/>
      <c r="O3148" s="2"/>
      <c r="P3148" s="2"/>
    </row>
    <row r="3149" spans="1:16" ht="60">
      <c r="A3149" s="14">
        <v>2062</v>
      </c>
      <c r="B3149" s="2" t="s">
        <v>3738</v>
      </c>
      <c r="C3149" s="1" t="s">
        <v>3739</v>
      </c>
      <c r="D3149" s="3" t="s">
        <v>449</v>
      </c>
      <c r="E3149" s="4">
        <v>41570</v>
      </c>
      <c r="F3149" s="3" t="s">
        <v>15</v>
      </c>
      <c r="G3149" s="4">
        <v>41570</v>
      </c>
      <c r="H3149" s="3" t="s">
        <v>42</v>
      </c>
      <c r="I3149" s="2" t="s">
        <v>13</v>
      </c>
      <c r="J3149" s="2" t="s">
        <v>12</v>
      </c>
      <c r="K3149" s="2" t="s">
        <v>268</v>
      </c>
      <c r="L3149" s="19">
        <v>41570.448506944442</v>
      </c>
      <c r="M3149" s="2"/>
      <c r="N3149" s="2"/>
      <c r="O3149" s="2"/>
      <c r="P3149" s="2"/>
    </row>
    <row r="3150" spans="1:16" ht="60">
      <c r="A3150" s="14">
        <v>2061</v>
      </c>
      <c r="B3150" s="2" t="s">
        <v>3740</v>
      </c>
      <c r="C3150" s="1" t="s">
        <v>3741</v>
      </c>
      <c r="D3150" s="3" t="s">
        <v>194</v>
      </c>
      <c r="E3150" s="4">
        <v>41570</v>
      </c>
      <c r="F3150" s="3" t="s">
        <v>15</v>
      </c>
      <c r="G3150" s="4">
        <v>41570</v>
      </c>
      <c r="H3150" s="3" t="s">
        <v>69</v>
      </c>
      <c r="I3150" s="2" t="s">
        <v>13</v>
      </c>
      <c r="J3150" s="2" t="s">
        <v>12</v>
      </c>
      <c r="K3150" s="2" t="s">
        <v>268</v>
      </c>
      <c r="L3150" s="19">
        <v>41570.445590277777</v>
      </c>
      <c r="M3150" s="2"/>
      <c r="N3150" s="2"/>
      <c r="O3150" s="2"/>
      <c r="P3150" s="2"/>
    </row>
    <row r="3151" spans="1:16" ht="60">
      <c r="A3151" s="14">
        <v>2060</v>
      </c>
      <c r="B3151" s="2" t="s">
        <v>3742</v>
      </c>
      <c r="C3151" s="1" t="s">
        <v>3743</v>
      </c>
      <c r="D3151" s="3" t="s">
        <v>446</v>
      </c>
      <c r="E3151" s="4">
        <v>41570</v>
      </c>
      <c r="F3151" s="3" t="s">
        <v>15</v>
      </c>
      <c r="G3151" s="4">
        <v>41570</v>
      </c>
      <c r="H3151" s="3" t="s">
        <v>42</v>
      </c>
      <c r="I3151" s="2" t="s">
        <v>13</v>
      </c>
      <c r="J3151" s="2" t="s">
        <v>12</v>
      </c>
      <c r="K3151" s="2" t="s">
        <v>268</v>
      </c>
      <c r="L3151" s="19">
        <v>41570.437847222223</v>
      </c>
      <c r="M3151" s="2"/>
      <c r="N3151" s="2"/>
      <c r="O3151" s="2"/>
      <c r="P3151" s="2"/>
    </row>
    <row r="3152" spans="1:16" ht="30">
      <c r="A3152" s="14">
        <v>2059</v>
      </c>
      <c r="B3152" s="2" t="s">
        <v>3744</v>
      </c>
      <c r="C3152" s="1" t="s">
        <v>3745</v>
      </c>
      <c r="D3152" s="3" t="s">
        <v>18</v>
      </c>
      <c r="E3152" s="4">
        <v>41570</v>
      </c>
      <c r="F3152" s="3" t="s">
        <v>15</v>
      </c>
      <c r="G3152" s="4">
        <v>41570</v>
      </c>
      <c r="H3152" s="3" t="s">
        <v>16</v>
      </c>
      <c r="I3152" s="2" t="s">
        <v>13</v>
      </c>
      <c r="J3152" s="2" t="s">
        <v>12</v>
      </c>
      <c r="K3152" s="2" t="s">
        <v>268</v>
      </c>
      <c r="L3152" s="19">
        <v>41570.42931712963</v>
      </c>
      <c r="M3152" s="2"/>
      <c r="N3152" s="2"/>
      <c r="O3152" s="2"/>
      <c r="P3152" s="2"/>
    </row>
    <row r="3153" spans="1:16" ht="90">
      <c r="A3153" s="14">
        <v>2058</v>
      </c>
      <c r="B3153" s="2" t="s">
        <v>3746</v>
      </c>
      <c r="C3153" s="1" t="s">
        <v>3747</v>
      </c>
      <c r="D3153" s="3" t="s">
        <v>291</v>
      </c>
      <c r="E3153" s="4">
        <v>41568</v>
      </c>
      <c r="F3153" s="3" t="s">
        <v>15</v>
      </c>
      <c r="G3153" s="4">
        <v>41568</v>
      </c>
      <c r="H3153" s="3" t="s">
        <v>29</v>
      </c>
      <c r="I3153" s="2" t="s">
        <v>13</v>
      </c>
      <c r="J3153" s="2" t="s">
        <v>12</v>
      </c>
      <c r="K3153" s="2" t="s">
        <v>268</v>
      </c>
      <c r="L3153" s="19">
        <v>41569.66978009259</v>
      </c>
      <c r="M3153" s="2"/>
      <c r="N3153" s="2"/>
      <c r="O3153" s="2"/>
      <c r="P3153" s="2"/>
    </row>
    <row r="3154" spans="1:16" ht="30">
      <c r="A3154" s="14">
        <v>2057</v>
      </c>
      <c r="B3154" s="2" t="s">
        <v>3748</v>
      </c>
      <c r="C3154" s="1" t="s">
        <v>3749</v>
      </c>
      <c r="D3154" s="3" t="s">
        <v>255</v>
      </c>
      <c r="E3154" s="4">
        <v>41568</v>
      </c>
      <c r="F3154" s="3" t="s">
        <v>15</v>
      </c>
      <c r="G3154" s="4">
        <v>41568</v>
      </c>
      <c r="H3154" s="3" t="s">
        <v>56</v>
      </c>
      <c r="I3154" s="2" t="s">
        <v>13</v>
      </c>
      <c r="J3154" s="2" t="s">
        <v>12</v>
      </c>
      <c r="K3154" s="2" t="s">
        <v>268</v>
      </c>
      <c r="L3154" s="19">
        <v>41576.45921296296</v>
      </c>
      <c r="M3154" s="2"/>
      <c r="N3154" s="2"/>
      <c r="O3154" s="2"/>
      <c r="P3154" s="2"/>
    </row>
    <row r="3155" spans="1:16">
      <c r="A3155" s="14">
        <v>2056</v>
      </c>
      <c r="B3155" s="2" t="s">
        <v>3750</v>
      </c>
      <c r="C3155" s="1" t="s">
        <v>3751</v>
      </c>
      <c r="D3155" s="3" t="s">
        <v>3752</v>
      </c>
      <c r="E3155" s="4">
        <v>41568</v>
      </c>
      <c r="F3155" s="3" t="s">
        <v>15</v>
      </c>
      <c r="G3155" s="4">
        <v>41568</v>
      </c>
      <c r="H3155" s="3" t="s">
        <v>40</v>
      </c>
      <c r="I3155" s="2" t="s">
        <v>13</v>
      </c>
      <c r="J3155" s="2" t="s">
        <v>12</v>
      </c>
      <c r="K3155" s="2" t="s">
        <v>268</v>
      </c>
      <c r="L3155" s="19">
        <v>41568.594953703701</v>
      </c>
      <c r="M3155" s="2"/>
      <c r="N3155" s="2"/>
      <c r="O3155" s="2"/>
      <c r="P3155" s="2"/>
    </row>
    <row r="3156" spans="1:16" ht="60">
      <c r="A3156" s="14">
        <v>2055</v>
      </c>
      <c r="B3156" s="2" t="s">
        <v>3709</v>
      </c>
      <c r="C3156" s="1" t="s">
        <v>3753</v>
      </c>
      <c r="D3156" s="3" t="s">
        <v>26</v>
      </c>
      <c r="E3156" s="4">
        <v>41568</v>
      </c>
      <c r="F3156" s="3" t="s">
        <v>15</v>
      </c>
      <c r="G3156" s="4">
        <v>41568</v>
      </c>
      <c r="H3156" s="3" t="s">
        <v>69</v>
      </c>
      <c r="I3156" s="2" t="s">
        <v>13</v>
      </c>
      <c r="J3156" s="2" t="s">
        <v>12</v>
      </c>
      <c r="K3156" s="2" t="s">
        <v>268</v>
      </c>
      <c r="L3156" s="19">
        <v>41576.459120370368</v>
      </c>
      <c r="M3156" s="2"/>
      <c r="N3156" s="2"/>
      <c r="O3156" s="2"/>
      <c r="P3156" s="2"/>
    </row>
    <row r="3157" spans="1:16" ht="105">
      <c r="A3157" s="14">
        <v>2054</v>
      </c>
      <c r="B3157" s="2" t="s">
        <v>3754</v>
      </c>
      <c r="C3157" s="1" t="s">
        <v>3755</v>
      </c>
      <c r="D3157" s="3" t="s">
        <v>1356</v>
      </c>
      <c r="E3157" s="4">
        <v>41568</v>
      </c>
      <c r="F3157" s="3" t="s">
        <v>15</v>
      </c>
      <c r="G3157" s="4">
        <v>41568</v>
      </c>
      <c r="H3157" s="3" t="s">
        <v>29</v>
      </c>
      <c r="I3157" s="2" t="s">
        <v>13</v>
      </c>
      <c r="J3157" s="2" t="s">
        <v>12</v>
      </c>
      <c r="K3157" s="2" t="s">
        <v>268</v>
      </c>
      <c r="L3157" s="19">
        <v>41569.66951388889</v>
      </c>
      <c r="M3157" s="2"/>
      <c r="N3157" s="2"/>
      <c r="O3157" s="2"/>
      <c r="P3157" s="2"/>
    </row>
    <row r="3158" spans="1:16" ht="90">
      <c r="A3158" s="14">
        <v>2053</v>
      </c>
      <c r="B3158" s="2" t="s">
        <v>3756</v>
      </c>
      <c r="C3158" s="1" t="s">
        <v>3757</v>
      </c>
      <c r="D3158" s="3" t="s">
        <v>393</v>
      </c>
      <c r="E3158" s="4">
        <v>41568</v>
      </c>
      <c r="F3158" s="3" t="s">
        <v>15</v>
      </c>
      <c r="G3158" s="4">
        <v>41568</v>
      </c>
      <c r="H3158" s="3" t="s">
        <v>40</v>
      </c>
      <c r="I3158" s="2" t="s">
        <v>13</v>
      </c>
      <c r="J3158" s="2" t="s">
        <v>12</v>
      </c>
      <c r="K3158" s="2" t="s">
        <v>268</v>
      </c>
      <c r="L3158" s="19">
        <v>41569.669340277775</v>
      </c>
      <c r="M3158" s="2"/>
      <c r="N3158" s="2"/>
      <c r="O3158" s="2"/>
      <c r="P3158" s="2"/>
    </row>
    <row r="3159" spans="1:16">
      <c r="A3159" s="14">
        <v>2052</v>
      </c>
      <c r="B3159" s="2" t="s">
        <v>3758</v>
      </c>
      <c r="C3159" s="1" t="s">
        <v>3759</v>
      </c>
      <c r="D3159" s="3" t="s">
        <v>28</v>
      </c>
      <c r="E3159" s="4">
        <v>41568</v>
      </c>
      <c r="F3159" s="3" t="s">
        <v>15</v>
      </c>
      <c r="G3159" s="4">
        <v>41568</v>
      </c>
      <c r="H3159" s="3" t="s">
        <v>29</v>
      </c>
      <c r="I3159" s="2" t="s">
        <v>13</v>
      </c>
      <c r="J3159" s="2" t="s">
        <v>12</v>
      </c>
      <c r="K3159" s="2" t="s">
        <v>268</v>
      </c>
      <c r="L3159" s="19">
        <v>41568.556585648148</v>
      </c>
      <c r="M3159" s="2"/>
      <c r="N3159" s="2"/>
      <c r="O3159" s="2"/>
      <c r="P3159" s="2"/>
    </row>
    <row r="3160" spans="1:16" ht="75">
      <c r="A3160" s="14">
        <v>2051</v>
      </c>
      <c r="B3160" s="2" t="s">
        <v>3760</v>
      </c>
      <c r="C3160" s="1" t="s">
        <v>3761</v>
      </c>
      <c r="D3160" s="3" t="s">
        <v>1257</v>
      </c>
      <c r="E3160" s="4">
        <v>41568</v>
      </c>
      <c r="F3160" s="3" t="s">
        <v>15</v>
      </c>
      <c r="G3160" s="4">
        <v>41568</v>
      </c>
      <c r="H3160" s="3" t="s">
        <v>29</v>
      </c>
      <c r="I3160" s="2" t="s">
        <v>13</v>
      </c>
      <c r="J3160" s="2" t="s">
        <v>12</v>
      </c>
      <c r="K3160" s="2" t="s">
        <v>268</v>
      </c>
      <c r="L3160" s="19">
        <v>41569.669236111113</v>
      </c>
      <c r="M3160" s="2"/>
      <c r="N3160" s="2"/>
      <c r="O3160" s="2"/>
      <c r="P3160" s="2"/>
    </row>
    <row r="3161" spans="1:16" ht="45">
      <c r="A3161" s="14">
        <v>2050</v>
      </c>
      <c r="B3161" s="2" t="s">
        <v>3762</v>
      </c>
      <c r="C3161" s="1" t="s">
        <v>3763</v>
      </c>
      <c r="D3161" s="3" t="s">
        <v>192</v>
      </c>
      <c r="E3161" s="4">
        <v>41565</v>
      </c>
      <c r="F3161" s="3" t="s">
        <v>15</v>
      </c>
      <c r="G3161" s="4">
        <v>41568</v>
      </c>
      <c r="H3161" s="3" t="s">
        <v>54</v>
      </c>
      <c r="I3161" s="2" t="s">
        <v>13</v>
      </c>
      <c r="J3161" s="2" t="s">
        <v>12</v>
      </c>
      <c r="K3161" s="2" t="s">
        <v>268</v>
      </c>
      <c r="L3161" s="19">
        <v>41569.669131944444</v>
      </c>
      <c r="M3161" s="2"/>
      <c r="N3161" s="2"/>
      <c r="O3161" s="2"/>
      <c r="P3161" s="2"/>
    </row>
    <row r="3162" spans="1:16">
      <c r="A3162" s="14">
        <v>2049</v>
      </c>
      <c r="B3162" s="2" t="s">
        <v>3456</v>
      </c>
      <c r="C3162" s="1" t="s">
        <v>3764</v>
      </c>
      <c r="D3162" s="3" t="s">
        <v>98</v>
      </c>
      <c r="E3162" s="4">
        <v>41568</v>
      </c>
      <c r="F3162" s="3" t="s">
        <v>15</v>
      </c>
      <c r="G3162" s="4">
        <v>41568</v>
      </c>
      <c r="H3162" s="3" t="s">
        <v>16</v>
      </c>
      <c r="I3162" s="2" t="s">
        <v>13</v>
      </c>
      <c r="J3162" s="2" t="s">
        <v>12</v>
      </c>
      <c r="K3162" s="2" t="s">
        <v>268</v>
      </c>
      <c r="L3162" s="19">
        <v>41568.466979166667</v>
      </c>
      <c r="M3162" s="2"/>
      <c r="N3162" s="2"/>
      <c r="O3162" s="2"/>
      <c r="P3162" s="2"/>
    </row>
    <row r="3163" spans="1:16" ht="90">
      <c r="A3163" s="14">
        <v>2048</v>
      </c>
      <c r="B3163" s="2" t="s">
        <v>3765</v>
      </c>
      <c r="C3163" s="1" t="s">
        <v>3766</v>
      </c>
      <c r="D3163" s="3" t="s">
        <v>349</v>
      </c>
      <c r="E3163" s="4">
        <v>41568</v>
      </c>
      <c r="F3163" s="3" t="s">
        <v>15</v>
      </c>
      <c r="G3163" s="4">
        <v>41568</v>
      </c>
      <c r="H3163" s="3" t="s">
        <v>16</v>
      </c>
      <c r="I3163" s="2" t="s">
        <v>13</v>
      </c>
      <c r="J3163" s="2" t="s">
        <v>12</v>
      </c>
      <c r="K3163" s="2" t="s">
        <v>268</v>
      </c>
      <c r="L3163" s="19">
        <v>41568.466608796298</v>
      </c>
      <c r="M3163" s="2"/>
      <c r="N3163" s="2"/>
      <c r="O3163" s="2"/>
      <c r="P3163" s="2"/>
    </row>
    <row r="3164" spans="1:16" ht="30">
      <c r="A3164" s="14">
        <v>2047</v>
      </c>
      <c r="B3164" s="2" t="s">
        <v>790</v>
      </c>
      <c r="C3164" s="1" t="s">
        <v>3767</v>
      </c>
      <c r="D3164" s="3" t="s">
        <v>3768</v>
      </c>
      <c r="E3164" s="4">
        <v>41568</v>
      </c>
      <c r="F3164" s="3" t="s">
        <v>15</v>
      </c>
      <c r="G3164" s="4">
        <v>41568</v>
      </c>
      <c r="H3164" s="3" t="s">
        <v>29</v>
      </c>
      <c r="I3164" s="2" t="s">
        <v>13</v>
      </c>
      <c r="J3164" s="2" t="s">
        <v>12</v>
      </c>
      <c r="K3164" s="2" t="s">
        <v>268</v>
      </c>
      <c r="L3164" s="19">
        <v>41569.669016203705</v>
      </c>
      <c r="M3164" s="2"/>
      <c r="N3164" s="2"/>
      <c r="O3164" s="2"/>
      <c r="P3164" s="2"/>
    </row>
    <row r="3165" spans="1:16" ht="75">
      <c r="A3165" s="14">
        <v>2046</v>
      </c>
      <c r="B3165" s="2" t="s">
        <v>3769</v>
      </c>
      <c r="C3165" s="1" t="s">
        <v>3770</v>
      </c>
      <c r="D3165" s="3" t="s">
        <v>572</v>
      </c>
      <c r="E3165" s="4">
        <v>41568</v>
      </c>
      <c r="F3165" s="3" t="s">
        <v>15</v>
      </c>
      <c r="G3165" s="4">
        <v>41568</v>
      </c>
      <c r="H3165" s="3" t="s">
        <v>19</v>
      </c>
      <c r="I3165" s="2" t="s">
        <v>13</v>
      </c>
      <c r="J3165" s="2" t="s">
        <v>12</v>
      </c>
      <c r="K3165" s="2" t="s">
        <v>268</v>
      </c>
      <c r="L3165" s="19">
        <v>41569.668888888889</v>
      </c>
      <c r="M3165" s="2"/>
      <c r="N3165" s="2"/>
      <c r="O3165" s="2"/>
      <c r="P3165" s="2"/>
    </row>
    <row r="3166" spans="1:16" ht="150">
      <c r="A3166" s="14">
        <v>2045</v>
      </c>
      <c r="B3166" s="2" t="s">
        <v>3771</v>
      </c>
      <c r="C3166" s="1" t="s">
        <v>3772</v>
      </c>
      <c r="D3166" s="3" t="s">
        <v>389</v>
      </c>
      <c r="E3166" s="4">
        <v>41568</v>
      </c>
      <c r="F3166" s="3" t="s">
        <v>15</v>
      </c>
      <c r="G3166" s="4">
        <v>41568</v>
      </c>
      <c r="H3166" s="3" t="s">
        <v>51</v>
      </c>
      <c r="I3166" s="2" t="s">
        <v>13</v>
      </c>
      <c r="J3166" s="2" t="s">
        <v>12</v>
      </c>
      <c r="K3166" s="2" t="s">
        <v>268</v>
      </c>
      <c r="L3166" s="19">
        <v>41568.452164351853</v>
      </c>
      <c r="M3166" s="2"/>
      <c r="N3166" s="2"/>
      <c r="O3166" s="2"/>
      <c r="P3166" s="2"/>
    </row>
    <row r="3167" spans="1:16">
      <c r="A3167" s="14">
        <v>2044</v>
      </c>
      <c r="B3167" s="2" t="s">
        <v>3773</v>
      </c>
      <c r="C3167" s="1" t="s">
        <v>3774</v>
      </c>
      <c r="D3167" s="3" t="s">
        <v>449</v>
      </c>
      <c r="E3167" s="4">
        <v>41565</v>
      </c>
      <c r="F3167" s="3" t="s">
        <v>15</v>
      </c>
      <c r="G3167" s="4">
        <v>41565</v>
      </c>
      <c r="H3167" s="3" t="s">
        <v>42</v>
      </c>
      <c r="I3167" s="2" t="s">
        <v>13</v>
      </c>
      <c r="J3167" s="2" t="s">
        <v>12</v>
      </c>
      <c r="K3167" s="2" t="s">
        <v>268</v>
      </c>
      <c r="L3167" s="19">
        <v>41565.720347222225</v>
      </c>
      <c r="M3167" s="2"/>
      <c r="N3167" s="2"/>
      <c r="O3167" s="2"/>
      <c r="P3167" s="2"/>
    </row>
    <row r="3168" spans="1:16" ht="30">
      <c r="A3168" s="14">
        <v>2043</v>
      </c>
      <c r="B3168" s="2" t="s">
        <v>3775</v>
      </c>
      <c r="C3168" s="1" t="s">
        <v>3776</v>
      </c>
      <c r="D3168" s="3" t="s">
        <v>87</v>
      </c>
      <c r="E3168" s="4">
        <v>41565</v>
      </c>
      <c r="F3168" s="3" t="s">
        <v>15</v>
      </c>
      <c r="G3168" s="4">
        <v>41569</v>
      </c>
      <c r="H3168" s="3" t="s">
        <v>56</v>
      </c>
      <c r="I3168" s="2" t="s">
        <v>13</v>
      </c>
      <c r="J3168" s="2" t="s">
        <v>12</v>
      </c>
      <c r="K3168" s="2" t="s">
        <v>268</v>
      </c>
      <c r="L3168" s="19">
        <v>41576.458969907406</v>
      </c>
      <c r="M3168" s="2"/>
      <c r="N3168" s="2"/>
      <c r="O3168" s="2"/>
      <c r="P3168" s="2"/>
    </row>
    <row r="3169" spans="1:16">
      <c r="A3169" s="14">
        <v>2042</v>
      </c>
      <c r="B3169" s="2" t="s">
        <v>3777</v>
      </c>
      <c r="C3169" s="1" t="s">
        <v>3778</v>
      </c>
      <c r="D3169" s="3" t="s">
        <v>92</v>
      </c>
      <c r="E3169" s="4">
        <v>41565</v>
      </c>
      <c r="F3169" s="3" t="s">
        <v>15</v>
      </c>
      <c r="G3169" s="4">
        <v>41565</v>
      </c>
      <c r="H3169" s="3" t="s">
        <v>16</v>
      </c>
      <c r="I3169" s="2" t="s">
        <v>13</v>
      </c>
      <c r="J3169" s="2" t="s">
        <v>12</v>
      </c>
      <c r="K3169" s="2" t="s">
        <v>268</v>
      </c>
      <c r="L3169" s="19">
        <v>41565.714375000003</v>
      </c>
      <c r="M3169" s="2"/>
      <c r="N3169" s="2"/>
      <c r="O3169" s="2"/>
      <c r="P3169" s="2"/>
    </row>
    <row r="3170" spans="1:16" ht="45">
      <c r="A3170" s="14">
        <v>2041</v>
      </c>
      <c r="B3170" s="2" t="s">
        <v>2943</v>
      </c>
      <c r="C3170" s="1" t="s">
        <v>3779</v>
      </c>
      <c r="D3170" s="3" t="s">
        <v>653</v>
      </c>
      <c r="E3170" s="4">
        <v>41565</v>
      </c>
      <c r="F3170" s="3" t="s">
        <v>15</v>
      </c>
      <c r="G3170" s="4">
        <v>41565</v>
      </c>
      <c r="H3170" s="3" t="s">
        <v>16</v>
      </c>
      <c r="I3170" s="2" t="s">
        <v>13</v>
      </c>
      <c r="J3170" s="2" t="s">
        <v>12</v>
      </c>
      <c r="K3170" s="2" t="s">
        <v>268</v>
      </c>
      <c r="L3170" s="19">
        <v>41565.666400462964</v>
      </c>
      <c r="M3170" s="2"/>
      <c r="N3170" s="2"/>
      <c r="O3170" s="2"/>
      <c r="P3170" s="2"/>
    </row>
    <row r="3171" spans="1:16" ht="105">
      <c r="A3171" s="14">
        <v>2040</v>
      </c>
      <c r="B3171" s="2" t="s">
        <v>3780</v>
      </c>
      <c r="C3171" s="1" t="s">
        <v>3781</v>
      </c>
      <c r="D3171" s="3" t="s">
        <v>446</v>
      </c>
      <c r="E3171" s="4">
        <v>41564</v>
      </c>
      <c r="F3171" s="3" t="s">
        <v>15</v>
      </c>
      <c r="G3171" s="4">
        <v>41564</v>
      </c>
      <c r="H3171" s="3" t="s">
        <v>42</v>
      </c>
      <c r="I3171" s="2" t="s">
        <v>13</v>
      </c>
      <c r="J3171" s="2" t="s">
        <v>12</v>
      </c>
      <c r="K3171" s="2" t="s">
        <v>268</v>
      </c>
      <c r="L3171" s="19">
        <v>41565.660497685189</v>
      </c>
      <c r="M3171" s="2"/>
      <c r="N3171" s="2"/>
      <c r="O3171" s="2"/>
      <c r="P3171" s="2"/>
    </row>
    <row r="3172" spans="1:16" ht="45">
      <c r="A3172" s="14">
        <v>2039</v>
      </c>
      <c r="B3172" s="2" t="s">
        <v>3782</v>
      </c>
      <c r="C3172" s="1" t="s">
        <v>3783</v>
      </c>
      <c r="D3172" s="3" t="s">
        <v>2701</v>
      </c>
      <c r="E3172" s="4">
        <v>41564</v>
      </c>
      <c r="F3172" s="3" t="s">
        <v>15</v>
      </c>
      <c r="G3172" s="4">
        <v>41564</v>
      </c>
      <c r="H3172" s="3" t="s">
        <v>16</v>
      </c>
      <c r="I3172" s="2" t="s">
        <v>13</v>
      </c>
      <c r="J3172" s="2" t="s">
        <v>12</v>
      </c>
      <c r="K3172" s="2" t="s">
        <v>268</v>
      </c>
      <c r="L3172" s="19">
        <v>41565.656770833331</v>
      </c>
      <c r="M3172" s="2"/>
      <c r="N3172" s="2"/>
      <c r="O3172" s="2"/>
      <c r="P3172" s="2"/>
    </row>
    <row r="3173" spans="1:16" ht="45">
      <c r="A3173" s="14">
        <v>2038</v>
      </c>
      <c r="B3173" s="2" t="s">
        <v>1952</v>
      </c>
      <c r="C3173" s="1" t="s">
        <v>3784</v>
      </c>
      <c r="D3173" s="3" t="s">
        <v>1071</v>
      </c>
      <c r="E3173" s="4">
        <v>41564</v>
      </c>
      <c r="F3173" s="3" t="s">
        <v>15</v>
      </c>
      <c r="G3173" s="4">
        <v>41564</v>
      </c>
      <c r="H3173" s="3" t="s">
        <v>16</v>
      </c>
      <c r="I3173" s="2" t="s">
        <v>13</v>
      </c>
      <c r="J3173" s="2" t="s">
        <v>12</v>
      </c>
      <c r="K3173" s="2" t="s">
        <v>268</v>
      </c>
      <c r="L3173" s="19">
        <v>41565.6562962963</v>
      </c>
      <c r="M3173" s="2"/>
      <c r="N3173" s="2"/>
      <c r="O3173" s="2"/>
      <c r="P3173" s="2"/>
    </row>
    <row r="3174" spans="1:16" ht="60">
      <c r="A3174" s="14">
        <v>2037</v>
      </c>
      <c r="B3174" s="2" t="s">
        <v>3785</v>
      </c>
      <c r="C3174" s="1" t="s">
        <v>3786</v>
      </c>
      <c r="D3174" s="3" t="s">
        <v>2701</v>
      </c>
      <c r="E3174" s="4">
        <v>41564</v>
      </c>
      <c r="F3174" s="3" t="s">
        <v>15</v>
      </c>
      <c r="G3174" s="4">
        <v>41564</v>
      </c>
      <c r="H3174" s="3" t="s">
        <v>40</v>
      </c>
      <c r="I3174" s="2" t="s">
        <v>13</v>
      </c>
      <c r="J3174" s="2" t="s">
        <v>12</v>
      </c>
      <c r="K3174" s="2" t="s">
        <v>268</v>
      </c>
      <c r="L3174" s="19">
        <v>41565.654976851853</v>
      </c>
      <c r="M3174" s="2"/>
      <c r="N3174" s="2"/>
      <c r="O3174" s="2"/>
      <c r="P3174" s="2"/>
    </row>
    <row r="3175" spans="1:16" ht="75">
      <c r="A3175" s="14">
        <v>2036</v>
      </c>
      <c r="B3175" s="2" t="s">
        <v>3787</v>
      </c>
      <c r="C3175" s="1" t="s">
        <v>3788</v>
      </c>
      <c r="D3175" s="3" t="s">
        <v>389</v>
      </c>
      <c r="E3175" s="4">
        <v>41565</v>
      </c>
      <c r="F3175" s="3" t="s">
        <v>15</v>
      </c>
      <c r="G3175" s="4">
        <v>41565</v>
      </c>
      <c r="H3175" s="3" t="s">
        <v>58</v>
      </c>
      <c r="I3175" s="2" t="s">
        <v>13</v>
      </c>
      <c r="J3175" s="2" t="s">
        <v>12</v>
      </c>
      <c r="K3175" s="2" t="s">
        <v>268</v>
      </c>
      <c r="L3175" s="19">
        <v>41565.653078703705</v>
      </c>
      <c r="M3175" s="2"/>
      <c r="N3175" s="2"/>
      <c r="O3175" s="2"/>
      <c r="P3175" s="2"/>
    </row>
    <row r="3176" spans="1:16" ht="30">
      <c r="A3176" s="14">
        <v>2035</v>
      </c>
      <c r="B3176" s="2" t="s">
        <v>3789</v>
      </c>
      <c r="C3176" s="1" t="s">
        <v>3790</v>
      </c>
      <c r="D3176" s="3" t="s">
        <v>5134</v>
      </c>
      <c r="E3176" s="4">
        <v>41565</v>
      </c>
      <c r="F3176" s="3" t="s">
        <v>15</v>
      </c>
      <c r="G3176" s="4">
        <v>41565</v>
      </c>
      <c r="H3176" s="3" t="s">
        <v>46</v>
      </c>
      <c r="I3176" s="2" t="s">
        <v>13</v>
      </c>
      <c r="J3176" s="2" t="s">
        <v>12</v>
      </c>
      <c r="K3176" s="2" t="s">
        <v>268</v>
      </c>
      <c r="L3176" s="19">
        <v>41565.649988425925</v>
      </c>
      <c r="M3176" s="2"/>
      <c r="N3176" s="2"/>
      <c r="O3176" s="2"/>
      <c r="P3176" s="2"/>
    </row>
    <row r="3177" spans="1:16" ht="75">
      <c r="A3177" s="14">
        <v>2034</v>
      </c>
      <c r="B3177" s="2" t="s">
        <v>2412</v>
      </c>
      <c r="C3177" s="1" t="s">
        <v>3791</v>
      </c>
      <c r="D3177" s="3" t="s">
        <v>1529</v>
      </c>
      <c r="E3177" s="4">
        <v>41565</v>
      </c>
      <c r="F3177" s="3" t="s">
        <v>15</v>
      </c>
      <c r="G3177" s="4">
        <v>41565</v>
      </c>
      <c r="H3177" s="3" t="s">
        <v>16</v>
      </c>
      <c r="I3177" s="2" t="s">
        <v>13</v>
      </c>
      <c r="J3177" s="2" t="s">
        <v>12</v>
      </c>
      <c r="K3177" s="2" t="s">
        <v>268</v>
      </c>
      <c r="L3177" s="19">
        <v>41565.647835648146</v>
      </c>
      <c r="M3177" s="2"/>
      <c r="N3177" s="2"/>
      <c r="O3177" s="2"/>
      <c r="P3177" s="2"/>
    </row>
    <row r="3178" spans="1:16" ht="45">
      <c r="A3178" s="14">
        <v>2033</v>
      </c>
      <c r="B3178" s="2" t="s">
        <v>3792</v>
      </c>
      <c r="C3178" s="1" t="s">
        <v>3793</v>
      </c>
      <c r="D3178" s="3" t="s">
        <v>363</v>
      </c>
      <c r="E3178" s="4">
        <v>41565</v>
      </c>
      <c r="F3178" s="3" t="s">
        <v>15</v>
      </c>
      <c r="G3178" s="4">
        <v>41565</v>
      </c>
      <c r="H3178" s="3" t="s">
        <v>16</v>
      </c>
      <c r="I3178" s="2" t="s">
        <v>13</v>
      </c>
      <c r="J3178" s="2" t="s">
        <v>12</v>
      </c>
      <c r="K3178" s="2" t="s">
        <v>268</v>
      </c>
      <c r="L3178" s="19">
        <v>41565.639340277776</v>
      </c>
      <c r="M3178" s="2"/>
      <c r="N3178" s="2"/>
      <c r="O3178" s="2"/>
      <c r="P3178" s="2"/>
    </row>
    <row r="3179" spans="1:16" ht="30">
      <c r="A3179" s="14">
        <v>2032</v>
      </c>
      <c r="B3179" s="2" t="s">
        <v>3794</v>
      </c>
      <c r="C3179" s="1" t="s">
        <v>3795</v>
      </c>
      <c r="D3179" s="3" t="s">
        <v>247</v>
      </c>
      <c r="E3179" s="4">
        <v>41565</v>
      </c>
      <c r="F3179" s="3" t="s">
        <v>15</v>
      </c>
      <c r="G3179" s="4">
        <v>41565</v>
      </c>
      <c r="H3179" s="3" t="s">
        <v>54</v>
      </c>
      <c r="I3179" s="2" t="s">
        <v>13</v>
      </c>
      <c r="J3179" s="2" t="s">
        <v>12</v>
      </c>
      <c r="K3179" s="2" t="s">
        <v>268</v>
      </c>
      <c r="L3179" s="19">
        <v>41565.636238425926</v>
      </c>
      <c r="M3179" s="2"/>
      <c r="N3179" s="2"/>
      <c r="O3179" s="2"/>
      <c r="P3179" s="2"/>
    </row>
    <row r="3180" spans="1:16" ht="45">
      <c r="A3180" s="14">
        <v>2031</v>
      </c>
      <c r="B3180" s="2" t="s">
        <v>3794</v>
      </c>
      <c r="C3180" s="1" t="s">
        <v>3796</v>
      </c>
      <c r="D3180" s="3" t="s">
        <v>247</v>
      </c>
      <c r="E3180" s="4">
        <v>41565</v>
      </c>
      <c r="F3180" s="3" t="s">
        <v>15</v>
      </c>
      <c r="G3180" s="4">
        <v>41565</v>
      </c>
      <c r="H3180" s="3" t="s">
        <v>54</v>
      </c>
      <c r="I3180" s="2" t="s">
        <v>13</v>
      </c>
      <c r="J3180" s="2" t="s">
        <v>12</v>
      </c>
      <c r="K3180" s="2" t="s">
        <v>268</v>
      </c>
      <c r="L3180" s="19">
        <v>41565.634456018517</v>
      </c>
      <c r="M3180" s="2"/>
      <c r="N3180" s="2"/>
      <c r="O3180" s="2"/>
      <c r="P3180" s="2"/>
    </row>
    <row r="3181" spans="1:16" ht="60">
      <c r="A3181" s="14">
        <v>2030</v>
      </c>
      <c r="B3181" s="2" t="s">
        <v>3797</v>
      </c>
      <c r="C3181" s="1" t="s">
        <v>3798</v>
      </c>
      <c r="D3181" s="3" t="s">
        <v>285</v>
      </c>
      <c r="E3181" s="4">
        <v>41565</v>
      </c>
      <c r="F3181" s="3" t="s">
        <v>15</v>
      </c>
      <c r="G3181" s="4">
        <v>41565</v>
      </c>
      <c r="H3181" s="3" t="s">
        <v>16</v>
      </c>
      <c r="I3181" s="2" t="s">
        <v>13</v>
      </c>
      <c r="J3181" s="2" t="s">
        <v>12</v>
      </c>
      <c r="K3181" s="2" t="s">
        <v>268</v>
      </c>
      <c r="L3181" s="19">
        <v>41565.62059027778</v>
      </c>
      <c r="M3181" s="2"/>
      <c r="N3181" s="2"/>
      <c r="O3181" s="2"/>
      <c r="P3181" s="2"/>
    </row>
    <row r="3182" spans="1:16" ht="30">
      <c r="A3182" s="14">
        <v>2029</v>
      </c>
      <c r="B3182" s="2" t="s">
        <v>3792</v>
      </c>
      <c r="C3182" s="1" t="s">
        <v>3799</v>
      </c>
      <c r="D3182" s="3" t="s">
        <v>363</v>
      </c>
      <c r="E3182" s="4">
        <v>41565</v>
      </c>
      <c r="F3182" s="3" t="s">
        <v>15</v>
      </c>
      <c r="G3182" s="4">
        <v>41565</v>
      </c>
      <c r="H3182" s="3" t="s">
        <v>16</v>
      </c>
      <c r="I3182" s="2" t="s">
        <v>13</v>
      </c>
      <c r="J3182" s="2" t="s">
        <v>12</v>
      </c>
      <c r="K3182" s="2" t="s">
        <v>268</v>
      </c>
      <c r="L3182" s="19">
        <v>41565.617789351854</v>
      </c>
      <c r="M3182" s="2"/>
      <c r="N3182" s="2"/>
      <c r="O3182" s="2"/>
      <c r="P3182" s="2"/>
    </row>
    <row r="3183" spans="1:16" ht="45">
      <c r="A3183" s="14">
        <v>2028</v>
      </c>
      <c r="B3183" s="2" t="s">
        <v>3800</v>
      </c>
      <c r="C3183" s="1" t="s">
        <v>3801</v>
      </c>
      <c r="D3183" s="3" t="s">
        <v>765</v>
      </c>
      <c r="E3183" s="4">
        <v>41565</v>
      </c>
      <c r="F3183" s="3" t="s">
        <v>15</v>
      </c>
      <c r="G3183" s="4">
        <v>41565</v>
      </c>
      <c r="H3183" s="3" t="s">
        <v>16</v>
      </c>
      <c r="I3183" s="2" t="s">
        <v>13</v>
      </c>
      <c r="J3183" s="2" t="s">
        <v>12</v>
      </c>
      <c r="K3183" s="2" t="s">
        <v>268</v>
      </c>
      <c r="L3183" s="19">
        <v>41565.616631944446</v>
      </c>
      <c r="M3183" s="2"/>
      <c r="N3183" s="2"/>
      <c r="O3183" s="2"/>
      <c r="P3183" s="2"/>
    </row>
    <row r="3184" spans="1:16" ht="30">
      <c r="A3184" s="14">
        <v>2027</v>
      </c>
      <c r="B3184" s="2" t="s">
        <v>3802</v>
      </c>
      <c r="C3184" s="1" t="s">
        <v>3803</v>
      </c>
      <c r="D3184" s="3" t="s">
        <v>2034</v>
      </c>
      <c r="E3184" s="4">
        <v>41565</v>
      </c>
      <c r="F3184" s="3" t="s">
        <v>15</v>
      </c>
      <c r="G3184" s="4">
        <v>41565</v>
      </c>
      <c r="H3184" s="3" t="s">
        <v>16</v>
      </c>
      <c r="I3184" s="2" t="s">
        <v>13</v>
      </c>
      <c r="J3184" s="2" t="s">
        <v>12</v>
      </c>
      <c r="K3184" s="2" t="s">
        <v>268</v>
      </c>
      <c r="L3184" s="19">
        <v>41565.485729166663</v>
      </c>
      <c r="M3184" s="2"/>
      <c r="N3184" s="2"/>
      <c r="O3184" s="2"/>
      <c r="P3184" s="2"/>
    </row>
    <row r="3185" spans="1:16" ht="30">
      <c r="A3185" s="14">
        <v>2026</v>
      </c>
      <c r="B3185" s="2" t="s">
        <v>3804</v>
      </c>
      <c r="C3185" s="1" t="s">
        <v>3805</v>
      </c>
      <c r="D3185" s="3" t="s">
        <v>169</v>
      </c>
      <c r="E3185" s="4">
        <v>41563</v>
      </c>
      <c r="F3185" s="3" t="s">
        <v>15</v>
      </c>
      <c r="G3185" s="4">
        <v>41563</v>
      </c>
      <c r="H3185" s="3" t="s">
        <v>58</v>
      </c>
      <c r="I3185" s="2" t="s">
        <v>13</v>
      </c>
      <c r="J3185" s="2" t="s">
        <v>12</v>
      </c>
      <c r="K3185" s="2" t="s">
        <v>268</v>
      </c>
      <c r="L3185" s="19">
        <v>41565.46366898148</v>
      </c>
      <c r="M3185" s="2"/>
      <c r="N3185" s="2"/>
      <c r="O3185" s="2"/>
      <c r="P3185" s="2"/>
    </row>
    <row r="3186" spans="1:16" ht="30">
      <c r="A3186" s="14">
        <v>2025</v>
      </c>
      <c r="B3186" s="2" t="s">
        <v>3806</v>
      </c>
      <c r="C3186" s="1" t="s">
        <v>3807</v>
      </c>
      <c r="D3186" s="3" t="s">
        <v>2568</v>
      </c>
      <c r="E3186" s="4">
        <v>41564</v>
      </c>
      <c r="F3186" s="3" t="s">
        <v>15</v>
      </c>
      <c r="G3186" s="4">
        <v>41564</v>
      </c>
      <c r="H3186" s="3" t="s">
        <v>16</v>
      </c>
      <c r="I3186" s="2" t="s">
        <v>13</v>
      </c>
      <c r="J3186" s="2" t="s">
        <v>12</v>
      </c>
      <c r="K3186" s="2" t="s">
        <v>268</v>
      </c>
      <c r="L3186" s="19">
        <v>41564.662407407406</v>
      </c>
      <c r="M3186" s="2"/>
      <c r="N3186" s="2"/>
      <c r="O3186" s="2"/>
      <c r="P3186" s="2"/>
    </row>
    <row r="3187" spans="1:16" ht="30">
      <c r="A3187" s="14">
        <v>2024</v>
      </c>
      <c r="B3187" s="2" t="s">
        <v>3808</v>
      </c>
      <c r="C3187" s="1" t="s">
        <v>3809</v>
      </c>
      <c r="D3187" s="3" t="s">
        <v>1054</v>
      </c>
      <c r="E3187" s="4">
        <v>41564</v>
      </c>
      <c r="F3187" s="3" t="s">
        <v>15</v>
      </c>
      <c r="G3187" s="4">
        <v>41564</v>
      </c>
      <c r="H3187" s="3" t="s">
        <v>16</v>
      </c>
      <c r="I3187" s="2" t="s">
        <v>13</v>
      </c>
      <c r="J3187" s="2" t="s">
        <v>12</v>
      </c>
      <c r="K3187" s="2" t="s">
        <v>268</v>
      </c>
      <c r="L3187" s="19">
        <v>41564.659351851849</v>
      </c>
      <c r="M3187" s="2"/>
      <c r="N3187" s="2"/>
      <c r="O3187" s="2"/>
      <c r="P3187" s="2"/>
    </row>
    <row r="3188" spans="1:16" ht="30">
      <c r="A3188" s="14">
        <v>2023</v>
      </c>
      <c r="B3188" s="2" t="s">
        <v>2299</v>
      </c>
      <c r="C3188" s="1" t="s">
        <v>3810</v>
      </c>
      <c r="D3188" s="3" t="s">
        <v>430</v>
      </c>
      <c r="E3188" s="4">
        <v>41564</v>
      </c>
      <c r="F3188" s="3" t="s">
        <v>15</v>
      </c>
      <c r="G3188" s="4">
        <v>41564</v>
      </c>
      <c r="H3188" s="3" t="s">
        <v>16</v>
      </c>
      <c r="I3188" s="2" t="s">
        <v>13</v>
      </c>
      <c r="J3188" s="2" t="s">
        <v>12</v>
      </c>
      <c r="K3188" s="2" t="s">
        <v>268</v>
      </c>
      <c r="L3188" s="19">
        <v>41564.579722222225</v>
      </c>
      <c r="M3188" s="2"/>
      <c r="N3188" s="2"/>
      <c r="O3188" s="2"/>
      <c r="P3188" s="2"/>
    </row>
    <row r="3189" spans="1:16" ht="60">
      <c r="A3189" s="14">
        <v>2022</v>
      </c>
      <c r="B3189" s="2" t="s">
        <v>3811</v>
      </c>
      <c r="C3189" s="1" t="s">
        <v>3812</v>
      </c>
      <c r="D3189" s="3" t="s">
        <v>3129</v>
      </c>
      <c r="E3189" s="4">
        <v>41564</v>
      </c>
      <c r="F3189" s="3" t="s">
        <v>15</v>
      </c>
      <c r="G3189" s="4">
        <v>41564</v>
      </c>
      <c r="H3189" s="3" t="s">
        <v>16</v>
      </c>
      <c r="I3189" s="2" t="s">
        <v>13</v>
      </c>
      <c r="J3189" s="2" t="s">
        <v>12</v>
      </c>
      <c r="K3189" s="2" t="s">
        <v>268</v>
      </c>
      <c r="L3189" s="19">
        <v>41564.577928240738</v>
      </c>
      <c r="M3189" s="2"/>
      <c r="N3189" s="2"/>
      <c r="O3189" s="2"/>
      <c r="P3189" s="2"/>
    </row>
    <row r="3190" spans="1:16" ht="135">
      <c r="A3190" s="14">
        <v>2021</v>
      </c>
      <c r="B3190" s="2" t="s">
        <v>3813</v>
      </c>
      <c r="C3190" s="1" t="s">
        <v>3814</v>
      </c>
      <c r="D3190" s="3" t="s">
        <v>3815</v>
      </c>
      <c r="E3190" s="4">
        <v>41564</v>
      </c>
      <c r="F3190" s="3" t="s">
        <v>15</v>
      </c>
      <c r="G3190" s="4">
        <v>41564</v>
      </c>
      <c r="H3190" s="3" t="s">
        <v>58</v>
      </c>
      <c r="I3190" s="2" t="s">
        <v>13</v>
      </c>
      <c r="J3190" s="2" t="s">
        <v>12</v>
      </c>
      <c r="K3190" s="2" t="s">
        <v>268</v>
      </c>
      <c r="L3190" s="19">
        <v>41569.66878472222</v>
      </c>
      <c r="M3190" s="2"/>
      <c r="N3190" s="2"/>
      <c r="O3190" s="2"/>
      <c r="P3190" s="2"/>
    </row>
    <row r="3191" spans="1:16">
      <c r="A3191" s="14">
        <v>2020</v>
      </c>
      <c r="B3191" s="2" t="s">
        <v>3816</v>
      </c>
      <c r="C3191" s="1" t="s">
        <v>3816</v>
      </c>
      <c r="D3191" s="3" t="s">
        <v>1516</v>
      </c>
      <c r="E3191" s="4">
        <v>41564</v>
      </c>
      <c r="F3191" s="3" t="s">
        <v>15</v>
      </c>
      <c r="G3191" s="4">
        <v>41564</v>
      </c>
      <c r="H3191" s="3" t="s">
        <v>16</v>
      </c>
      <c r="I3191" s="2" t="s">
        <v>13</v>
      </c>
      <c r="J3191" s="2" t="s">
        <v>12</v>
      </c>
      <c r="K3191" s="2" t="s">
        <v>268</v>
      </c>
      <c r="L3191" s="19">
        <v>41564.57440972222</v>
      </c>
      <c r="M3191" s="2"/>
      <c r="N3191" s="2"/>
      <c r="O3191" s="2"/>
      <c r="P3191" s="2"/>
    </row>
    <row r="3192" spans="1:16" ht="60">
      <c r="A3192" s="14">
        <v>2019</v>
      </c>
      <c r="B3192" s="2" t="s">
        <v>1822</v>
      </c>
      <c r="C3192" s="1" t="s">
        <v>3817</v>
      </c>
      <c r="D3192" s="3" t="s">
        <v>861</v>
      </c>
      <c r="E3192" s="4">
        <v>41564</v>
      </c>
      <c r="F3192" s="3" t="s">
        <v>15</v>
      </c>
      <c r="G3192" s="4">
        <v>41564</v>
      </c>
      <c r="H3192" s="3" t="s">
        <v>16</v>
      </c>
      <c r="I3192" s="2" t="s">
        <v>13</v>
      </c>
      <c r="J3192" s="2" t="s">
        <v>12</v>
      </c>
      <c r="K3192" s="2" t="s">
        <v>268</v>
      </c>
      <c r="L3192" s="19">
        <v>41564.572812500002</v>
      </c>
      <c r="M3192" s="2"/>
      <c r="N3192" s="2"/>
      <c r="O3192" s="2"/>
      <c r="P3192" s="2"/>
    </row>
    <row r="3193" spans="1:16" ht="30">
      <c r="A3193" s="14">
        <v>2018</v>
      </c>
      <c r="B3193" s="2" t="s">
        <v>1793</v>
      </c>
      <c r="C3193" s="1" t="s">
        <v>2937</v>
      </c>
      <c r="D3193" s="3" t="s">
        <v>497</v>
      </c>
      <c r="E3193" s="4">
        <v>41564</v>
      </c>
      <c r="F3193" s="3" t="s">
        <v>15</v>
      </c>
      <c r="G3193" s="4">
        <v>41564</v>
      </c>
      <c r="H3193" s="3" t="s">
        <v>16</v>
      </c>
      <c r="I3193" s="2" t="s">
        <v>13</v>
      </c>
      <c r="J3193" s="2" t="s">
        <v>12</v>
      </c>
      <c r="K3193" s="2" t="s">
        <v>268</v>
      </c>
      <c r="L3193" s="19">
        <v>41564.514745370368</v>
      </c>
      <c r="M3193" s="2"/>
      <c r="N3193" s="2"/>
      <c r="O3193" s="2"/>
      <c r="P3193" s="2"/>
    </row>
    <row r="3194" spans="1:16" ht="30">
      <c r="A3194" s="14">
        <v>2017</v>
      </c>
      <c r="B3194" s="2" t="s">
        <v>2929</v>
      </c>
      <c r="C3194" s="1" t="s">
        <v>2355</v>
      </c>
      <c r="D3194" s="3" t="s">
        <v>1938</v>
      </c>
      <c r="E3194" s="4">
        <v>41564</v>
      </c>
      <c r="F3194" s="3" t="s">
        <v>15</v>
      </c>
      <c r="G3194" s="4">
        <v>41564</v>
      </c>
      <c r="H3194" s="3" t="s">
        <v>16</v>
      </c>
      <c r="I3194" s="2" t="s">
        <v>13</v>
      </c>
      <c r="J3194" s="2" t="s">
        <v>12</v>
      </c>
      <c r="K3194" s="2" t="s">
        <v>268</v>
      </c>
      <c r="L3194" s="19">
        <v>41564.512824074074</v>
      </c>
      <c r="M3194" s="2"/>
      <c r="N3194" s="2"/>
      <c r="O3194" s="2"/>
      <c r="P3194" s="2"/>
    </row>
    <row r="3195" spans="1:16" ht="105">
      <c r="A3195" s="14">
        <v>2016</v>
      </c>
      <c r="B3195" s="2" t="s">
        <v>3818</v>
      </c>
      <c r="C3195" s="1" t="s">
        <v>3819</v>
      </c>
      <c r="D3195" s="3" t="s">
        <v>2103</v>
      </c>
      <c r="E3195" s="4">
        <v>41564</v>
      </c>
      <c r="F3195" s="3" t="s">
        <v>15</v>
      </c>
      <c r="G3195" s="4">
        <v>41564</v>
      </c>
      <c r="H3195" s="3" t="s">
        <v>40</v>
      </c>
      <c r="I3195" s="2" t="s">
        <v>13</v>
      </c>
      <c r="J3195" s="2" t="s">
        <v>12</v>
      </c>
      <c r="K3195" s="2" t="s">
        <v>268</v>
      </c>
      <c r="L3195" s="19">
        <v>41564.505150462966</v>
      </c>
      <c r="M3195" s="2"/>
      <c r="N3195" s="2"/>
      <c r="O3195" s="2"/>
      <c r="P3195" s="2"/>
    </row>
    <row r="3196" spans="1:16" ht="45">
      <c r="A3196" s="14">
        <v>2015</v>
      </c>
      <c r="B3196" s="2" t="s">
        <v>3820</v>
      </c>
      <c r="C3196" s="1" t="s">
        <v>3821</v>
      </c>
      <c r="D3196" s="3" t="s">
        <v>2701</v>
      </c>
      <c r="E3196" s="4">
        <v>41564</v>
      </c>
      <c r="F3196" s="3" t="s">
        <v>15</v>
      </c>
      <c r="G3196" s="4">
        <v>41564</v>
      </c>
      <c r="H3196" s="3" t="s">
        <v>40</v>
      </c>
      <c r="I3196" s="2" t="s">
        <v>13</v>
      </c>
      <c r="J3196" s="2" t="s">
        <v>12</v>
      </c>
      <c r="K3196" s="2" t="s">
        <v>268</v>
      </c>
      <c r="L3196" s="19">
        <v>41564.501608796294</v>
      </c>
      <c r="M3196" s="2"/>
      <c r="N3196" s="2"/>
      <c r="O3196" s="2"/>
      <c r="P3196" s="2"/>
    </row>
    <row r="3197" spans="1:16" ht="60">
      <c r="A3197" s="14">
        <v>2014</v>
      </c>
      <c r="B3197" s="2" t="s">
        <v>3822</v>
      </c>
      <c r="C3197" s="1" t="s">
        <v>3823</v>
      </c>
      <c r="D3197" s="3" t="s">
        <v>1267</v>
      </c>
      <c r="E3197" s="4">
        <v>41564</v>
      </c>
      <c r="F3197" s="3" t="s">
        <v>15</v>
      </c>
      <c r="G3197" s="4">
        <v>41564</v>
      </c>
      <c r="H3197" s="3" t="s">
        <v>46</v>
      </c>
      <c r="I3197" s="2" t="s">
        <v>13</v>
      </c>
      <c r="J3197" s="2" t="s">
        <v>12</v>
      </c>
      <c r="K3197" s="2" t="s">
        <v>268</v>
      </c>
      <c r="L3197" s="19">
        <v>41564.496770833335</v>
      </c>
      <c r="M3197" s="2"/>
      <c r="N3197" s="2"/>
      <c r="O3197" s="2"/>
      <c r="P3197" s="2"/>
    </row>
    <row r="3198" spans="1:16" ht="60">
      <c r="A3198" s="14">
        <v>2013</v>
      </c>
      <c r="B3198" s="2" t="s">
        <v>3824</v>
      </c>
      <c r="C3198" s="1" t="s">
        <v>3825</v>
      </c>
      <c r="D3198" s="3" t="s">
        <v>95</v>
      </c>
      <c r="E3198" s="4">
        <v>41564</v>
      </c>
      <c r="F3198" s="3" t="s">
        <v>15</v>
      </c>
      <c r="G3198" s="4">
        <v>41564</v>
      </c>
      <c r="H3198" s="3" t="s">
        <v>16</v>
      </c>
      <c r="I3198" s="2" t="s">
        <v>13</v>
      </c>
      <c r="J3198" s="2" t="s">
        <v>12</v>
      </c>
      <c r="K3198" s="2" t="s">
        <v>268</v>
      </c>
      <c r="L3198" s="19">
        <v>41564.492986111109</v>
      </c>
      <c r="M3198" s="2"/>
      <c r="N3198" s="2"/>
      <c r="O3198" s="2"/>
      <c r="P3198" s="2"/>
    </row>
    <row r="3199" spans="1:16" ht="180">
      <c r="A3199" s="14">
        <v>2012</v>
      </c>
      <c r="B3199" s="2" t="s">
        <v>3826</v>
      </c>
      <c r="C3199" s="1" t="s">
        <v>3827</v>
      </c>
      <c r="D3199" s="3" t="s">
        <v>2007</v>
      </c>
      <c r="E3199" s="4">
        <v>41564</v>
      </c>
      <c r="F3199" s="3" t="s">
        <v>15</v>
      </c>
      <c r="G3199" s="4">
        <v>41564</v>
      </c>
      <c r="H3199" s="3" t="s">
        <v>29</v>
      </c>
      <c r="I3199" s="2" t="s">
        <v>13</v>
      </c>
      <c r="J3199" s="2" t="s">
        <v>12</v>
      </c>
      <c r="K3199" s="2" t="s">
        <v>268</v>
      </c>
      <c r="L3199" s="19">
        <v>41576.458749999998</v>
      </c>
      <c r="M3199" s="2"/>
      <c r="N3199" s="2"/>
      <c r="O3199" s="2"/>
      <c r="P3199" s="2"/>
    </row>
    <row r="3200" spans="1:16" ht="60">
      <c r="A3200" s="14">
        <v>2011</v>
      </c>
      <c r="B3200" s="2" t="s">
        <v>1952</v>
      </c>
      <c r="C3200" s="1" t="s">
        <v>3828</v>
      </c>
      <c r="D3200" s="3" t="s">
        <v>1037</v>
      </c>
      <c r="E3200" s="4">
        <v>41564</v>
      </c>
      <c r="F3200" s="3" t="s">
        <v>15</v>
      </c>
      <c r="G3200" s="4">
        <v>41564</v>
      </c>
      <c r="H3200" s="3" t="s">
        <v>16</v>
      </c>
      <c r="I3200" s="2" t="s">
        <v>13</v>
      </c>
      <c r="J3200" s="2" t="s">
        <v>12</v>
      </c>
      <c r="K3200" s="2" t="s">
        <v>268</v>
      </c>
      <c r="L3200" s="19">
        <v>41564.457106481481</v>
      </c>
      <c r="M3200" s="2"/>
      <c r="N3200" s="2"/>
      <c r="O3200" s="2"/>
      <c r="P3200" s="2"/>
    </row>
    <row r="3201" spans="1:16" ht="60">
      <c r="A3201" s="14">
        <v>2010</v>
      </c>
      <c r="B3201" s="2" t="s">
        <v>2053</v>
      </c>
      <c r="C3201" s="1" t="s">
        <v>3829</v>
      </c>
      <c r="D3201" s="3" t="s">
        <v>572</v>
      </c>
      <c r="E3201" s="4">
        <v>41564</v>
      </c>
      <c r="F3201" s="3" t="s">
        <v>15</v>
      </c>
      <c r="G3201" s="4">
        <v>41564</v>
      </c>
      <c r="H3201" s="3" t="s">
        <v>29</v>
      </c>
      <c r="I3201" s="2" t="s">
        <v>13</v>
      </c>
      <c r="J3201" s="2" t="s">
        <v>12</v>
      </c>
      <c r="K3201" s="2" t="s">
        <v>268</v>
      </c>
      <c r="L3201" s="19">
        <v>41564.463206018518</v>
      </c>
      <c r="M3201" s="2"/>
      <c r="N3201" s="2"/>
      <c r="O3201" s="2"/>
      <c r="P3201" s="2"/>
    </row>
    <row r="3202" spans="1:16" ht="60">
      <c r="A3202" s="14">
        <v>2009</v>
      </c>
      <c r="B3202" s="2" t="s">
        <v>1952</v>
      </c>
      <c r="C3202" s="1" t="s">
        <v>3830</v>
      </c>
      <c r="D3202" s="3" t="s">
        <v>1071</v>
      </c>
      <c r="E3202" s="4">
        <v>41564</v>
      </c>
      <c r="F3202" s="3" t="s">
        <v>15</v>
      </c>
      <c r="G3202" s="4">
        <v>41564</v>
      </c>
      <c r="H3202" s="3" t="s">
        <v>16</v>
      </c>
      <c r="I3202" s="2" t="s">
        <v>13</v>
      </c>
      <c r="J3202" s="2" t="s">
        <v>12</v>
      </c>
      <c r="K3202" s="2" t="s">
        <v>268</v>
      </c>
      <c r="L3202" s="19">
        <v>41564.431608796294</v>
      </c>
      <c r="M3202" s="2"/>
      <c r="N3202" s="2"/>
      <c r="O3202" s="2"/>
      <c r="P3202" s="2"/>
    </row>
    <row r="3203" spans="1:16">
      <c r="A3203" s="14">
        <v>2008</v>
      </c>
      <c r="B3203" s="2" t="s">
        <v>3831</v>
      </c>
      <c r="C3203" s="1" t="s">
        <v>3832</v>
      </c>
      <c r="D3203" s="3" t="s">
        <v>731</v>
      </c>
      <c r="E3203" s="4">
        <v>41563</v>
      </c>
      <c r="F3203" s="3" t="s">
        <v>15</v>
      </c>
      <c r="G3203" s="4">
        <v>41563</v>
      </c>
      <c r="H3203" s="3" t="s">
        <v>16</v>
      </c>
      <c r="I3203" s="2" t="s">
        <v>13</v>
      </c>
      <c r="J3203" s="2" t="s">
        <v>12</v>
      </c>
      <c r="K3203" s="2" t="s">
        <v>268</v>
      </c>
      <c r="L3203" s="19">
        <v>41563.775949074072</v>
      </c>
      <c r="M3203" s="2"/>
      <c r="N3203" s="2"/>
      <c r="O3203" s="2"/>
      <c r="P3203" s="2"/>
    </row>
    <row r="3204" spans="1:16" ht="105">
      <c r="A3204" s="14">
        <v>2007</v>
      </c>
      <c r="B3204" s="2" t="s">
        <v>3833</v>
      </c>
      <c r="C3204" s="1" t="s">
        <v>3834</v>
      </c>
      <c r="D3204" s="3" t="s">
        <v>1356</v>
      </c>
      <c r="E3204" s="4">
        <v>41563</v>
      </c>
      <c r="F3204" s="3" t="s">
        <v>15</v>
      </c>
      <c r="G3204" s="4">
        <v>41563</v>
      </c>
      <c r="H3204" s="3" t="s">
        <v>29</v>
      </c>
      <c r="I3204" s="2" t="s">
        <v>13</v>
      </c>
      <c r="J3204" s="2" t="s">
        <v>12</v>
      </c>
      <c r="K3204" s="2" t="s">
        <v>268</v>
      </c>
      <c r="L3204" s="19">
        <v>41569.668449074074</v>
      </c>
      <c r="M3204" s="2"/>
      <c r="N3204" s="2"/>
      <c r="O3204" s="2"/>
      <c r="P3204" s="2"/>
    </row>
    <row r="3205" spans="1:16" ht="45">
      <c r="A3205" s="14">
        <v>2006</v>
      </c>
      <c r="B3205" s="2" t="s">
        <v>3835</v>
      </c>
      <c r="C3205" s="1" t="s">
        <v>3836</v>
      </c>
      <c r="D3205" s="3" t="s">
        <v>104</v>
      </c>
      <c r="E3205" s="4">
        <v>41563</v>
      </c>
      <c r="F3205" s="3" t="s">
        <v>15</v>
      </c>
      <c r="G3205" s="4">
        <v>41563</v>
      </c>
      <c r="H3205" s="3" t="s">
        <v>51</v>
      </c>
      <c r="I3205" s="2" t="s">
        <v>13</v>
      </c>
      <c r="J3205" s="2" t="s">
        <v>12</v>
      </c>
      <c r="K3205" s="2" t="s">
        <v>268</v>
      </c>
      <c r="L3205" s="19">
        <v>41564.46361111111</v>
      </c>
      <c r="M3205" s="2"/>
      <c r="N3205" s="2"/>
      <c r="O3205" s="2"/>
      <c r="P3205" s="2"/>
    </row>
    <row r="3206" spans="1:16" ht="45">
      <c r="A3206" s="14">
        <v>2005</v>
      </c>
      <c r="B3206" s="2" t="s">
        <v>3837</v>
      </c>
      <c r="C3206" s="1" t="s">
        <v>3838</v>
      </c>
      <c r="D3206" s="3" t="s">
        <v>192</v>
      </c>
      <c r="E3206" s="4">
        <v>41563</v>
      </c>
      <c r="F3206" s="3" t="s">
        <v>15</v>
      </c>
      <c r="G3206" s="4">
        <v>41563</v>
      </c>
      <c r="H3206" s="3" t="s">
        <v>58</v>
      </c>
      <c r="I3206" s="2" t="s">
        <v>13</v>
      </c>
      <c r="J3206" s="2" t="s">
        <v>12</v>
      </c>
      <c r="K3206" s="2" t="s">
        <v>268</v>
      </c>
      <c r="L3206" s="19">
        <v>41563.729224537034</v>
      </c>
      <c r="M3206" s="2"/>
      <c r="N3206" s="2"/>
      <c r="O3206" s="2"/>
      <c r="P3206" s="2"/>
    </row>
    <row r="3207" spans="1:16" ht="45">
      <c r="A3207" s="14">
        <v>2004</v>
      </c>
      <c r="B3207" s="2" t="s">
        <v>3811</v>
      </c>
      <c r="C3207" s="1" t="s">
        <v>3839</v>
      </c>
      <c r="D3207" s="3" t="s">
        <v>3129</v>
      </c>
      <c r="E3207" s="4">
        <v>41563</v>
      </c>
      <c r="F3207" s="3" t="s">
        <v>15</v>
      </c>
      <c r="G3207" s="4">
        <v>41563</v>
      </c>
      <c r="H3207" s="3" t="s">
        <v>16</v>
      </c>
      <c r="I3207" s="2" t="s">
        <v>13</v>
      </c>
      <c r="J3207" s="2" t="s">
        <v>12</v>
      </c>
      <c r="K3207" s="2" t="s">
        <v>268</v>
      </c>
      <c r="L3207" s="19">
        <v>41563.721921296295</v>
      </c>
      <c r="M3207" s="2"/>
      <c r="N3207" s="2"/>
      <c r="O3207" s="2"/>
      <c r="P3207" s="2"/>
    </row>
    <row r="3208" spans="1:16" ht="60">
      <c r="A3208" s="14">
        <v>2003</v>
      </c>
      <c r="B3208" s="2" t="s">
        <v>3840</v>
      </c>
      <c r="C3208" s="1" t="s">
        <v>3841</v>
      </c>
      <c r="D3208" s="3" t="s">
        <v>638</v>
      </c>
      <c r="E3208" s="4">
        <v>41563</v>
      </c>
      <c r="F3208" s="3" t="s">
        <v>15</v>
      </c>
      <c r="G3208" s="4">
        <v>41563</v>
      </c>
      <c r="H3208" s="3" t="s">
        <v>213</v>
      </c>
      <c r="I3208" s="2" t="s">
        <v>13</v>
      </c>
      <c r="J3208" s="2" t="s">
        <v>12</v>
      </c>
      <c r="K3208" s="2" t="s">
        <v>268</v>
      </c>
      <c r="L3208" s="19">
        <v>41564.463888888888</v>
      </c>
      <c r="M3208" s="2"/>
      <c r="N3208" s="2"/>
      <c r="O3208" s="2"/>
      <c r="P3208" s="2"/>
    </row>
    <row r="3209" spans="1:16">
      <c r="A3209" s="14">
        <v>2002</v>
      </c>
      <c r="B3209" s="2" t="s">
        <v>3842</v>
      </c>
      <c r="C3209" s="1" t="s">
        <v>3843</v>
      </c>
      <c r="D3209" s="3" t="s">
        <v>169</v>
      </c>
      <c r="E3209" s="4">
        <v>41563</v>
      </c>
      <c r="F3209" s="3" t="s">
        <v>15</v>
      </c>
      <c r="G3209" s="4">
        <v>41563</v>
      </c>
      <c r="H3209" s="3" t="s">
        <v>16</v>
      </c>
      <c r="I3209" s="2" t="s">
        <v>13</v>
      </c>
      <c r="J3209" s="2" t="s">
        <v>12</v>
      </c>
      <c r="K3209" s="2" t="s">
        <v>268</v>
      </c>
      <c r="L3209" s="19">
        <v>41563.715046296296</v>
      </c>
      <c r="M3209" s="2"/>
      <c r="N3209" s="2"/>
      <c r="O3209" s="2"/>
      <c r="P3209" s="2"/>
    </row>
    <row r="3210" spans="1:16" ht="60">
      <c r="A3210" s="14">
        <v>2001</v>
      </c>
      <c r="B3210" s="2" t="s">
        <v>3842</v>
      </c>
      <c r="C3210" s="1" t="s">
        <v>3844</v>
      </c>
      <c r="D3210" s="3" t="s">
        <v>169</v>
      </c>
      <c r="E3210" s="4">
        <v>41563</v>
      </c>
      <c r="F3210" s="3" t="s">
        <v>15</v>
      </c>
      <c r="G3210" s="4">
        <v>41563</v>
      </c>
      <c r="H3210" s="3" t="s">
        <v>16</v>
      </c>
      <c r="I3210" s="2" t="s">
        <v>13</v>
      </c>
      <c r="J3210" s="2" t="s">
        <v>12</v>
      </c>
      <c r="K3210" s="2" t="s">
        <v>268</v>
      </c>
      <c r="L3210" s="19">
        <v>41563.714606481481</v>
      </c>
      <c r="M3210" s="2"/>
      <c r="N3210" s="2"/>
      <c r="O3210" s="2"/>
      <c r="P3210" s="2"/>
    </row>
    <row r="3211" spans="1:16" ht="135">
      <c r="A3211" s="14">
        <v>2000</v>
      </c>
      <c r="B3211" s="2" t="s">
        <v>3845</v>
      </c>
      <c r="C3211" s="1" t="s">
        <v>3846</v>
      </c>
      <c r="D3211" s="3" t="s">
        <v>446</v>
      </c>
      <c r="E3211" s="4">
        <v>41563</v>
      </c>
      <c r="F3211" s="3" t="s">
        <v>15</v>
      </c>
      <c r="G3211" s="4">
        <v>41564</v>
      </c>
      <c r="H3211" s="3" t="s">
        <v>45</v>
      </c>
      <c r="I3211" s="2" t="s">
        <v>13</v>
      </c>
      <c r="J3211" s="2" t="s">
        <v>12</v>
      </c>
      <c r="K3211" s="2" t="s">
        <v>268</v>
      </c>
      <c r="L3211" s="19">
        <v>41583.403333333335</v>
      </c>
      <c r="M3211" s="2"/>
      <c r="N3211" s="2"/>
      <c r="O3211" s="2"/>
      <c r="P3211" s="2"/>
    </row>
    <row r="3212" spans="1:16" ht="45">
      <c r="A3212" s="14">
        <v>1999</v>
      </c>
      <c r="B3212" s="2" t="s">
        <v>3847</v>
      </c>
      <c r="C3212" s="1" t="s">
        <v>3848</v>
      </c>
      <c r="D3212" s="3" t="s">
        <v>3849</v>
      </c>
      <c r="E3212" s="4">
        <v>41563</v>
      </c>
      <c r="F3212" s="3" t="s">
        <v>15</v>
      </c>
      <c r="G3212" s="4">
        <v>41563</v>
      </c>
      <c r="H3212" s="3" t="s">
        <v>16</v>
      </c>
      <c r="I3212" s="2" t="s">
        <v>13</v>
      </c>
      <c r="J3212" s="2" t="s">
        <v>12</v>
      </c>
      <c r="K3212" s="2" t="s">
        <v>268</v>
      </c>
      <c r="L3212" s="19">
        <v>41563.709872685184</v>
      </c>
      <c r="M3212" s="2"/>
      <c r="N3212" s="2"/>
      <c r="O3212" s="2"/>
      <c r="P3212" s="2"/>
    </row>
    <row r="3213" spans="1:16" ht="45">
      <c r="A3213" s="14">
        <v>1998</v>
      </c>
      <c r="B3213" s="2" t="s">
        <v>3811</v>
      </c>
      <c r="C3213" s="1" t="s">
        <v>3850</v>
      </c>
      <c r="D3213" s="3" t="s">
        <v>3129</v>
      </c>
      <c r="E3213" s="4">
        <v>41563</v>
      </c>
      <c r="F3213" s="3" t="s">
        <v>15</v>
      </c>
      <c r="G3213" s="4">
        <v>41563</v>
      </c>
      <c r="H3213" s="3" t="s">
        <v>16</v>
      </c>
      <c r="I3213" s="2" t="s">
        <v>13</v>
      </c>
      <c r="J3213" s="2" t="s">
        <v>12</v>
      </c>
      <c r="K3213" s="2" t="s">
        <v>268</v>
      </c>
      <c r="L3213" s="19">
        <v>41563.70884259259</v>
      </c>
      <c r="M3213" s="2"/>
      <c r="N3213" s="2"/>
      <c r="O3213" s="2"/>
      <c r="P3213" s="2"/>
    </row>
    <row r="3214" spans="1:16">
      <c r="A3214" s="14">
        <v>1997</v>
      </c>
      <c r="B3214" s="2" t="s">
        <v>3851</v>
      </c>
      <c r="C3214" s="1" t="s">
        <v>3852</v>
      </c>
      <c r="D3214" s="3" t="s">
        <v>18</v>
      </c>
      <c r="E3214" s="4">
        <v>41563</v>
      </c>
      <c r="F3214" s="3" t="s">
        <v>15</v>
      </c>
      <c r="G3214" s="4">
        <v>41563</v>
      </c>
      <c r="H3214" s="3" t="s">
        <v>51</v>
      </c>
      <c r="I3214" s="2" t="s">
        <v>13</v>
      </c>
      <c r="J3214" s="2" t="s">
        <v>12</v>
      </c>
      <c r="K3214" s="2" t="s">
        <v>268</v>
      </c>
      <c r="L3214" s="19">
        <v>41563.702962962961</v>
      </c>
      <c r="M3214" s="2"/>
      <c r="N3214" s="2"/>
      <c r="O3214" s="2"/>
      <c r="P3214" s="2"/>
    </row>
    <row r="3215" spans="1:16" ht="60">
      <c r="A3215" s="14">
        <v>1996</v>
      </c>
      <c r="B3215" s="2" t="s">
        <v>3853</v>
      </c>
      <c r="C3215" s="1" t="s">
        <v>3854</v>
      </c>
      <c r="D3215" s="3" t="s">
        <v>26</v>
      </c>
      <c r="E3215" s="4">
        <v>41562</v>
      </c>
      <c r="F3215" s="3" t="s">
        <v>15</v>
      </c>
      <c r="G3215" s="4">
        <v>41562</v>
      </c>
      <c r="H3215" s="3" t="s">
        <v>213</v>
      </c>
      <c r="I3215" s="2" t="s">
        <v>13</v>
      </c>
      <c r="J3215" s="2" t="s">
        <v>12</v>
      </c>
      <c r="K3215" s="2" t="s">
        <v>268</v>
      </c>
      <c r="L3215" s="19">
        <v>41563.698379629626</v>
      </c>
      <c r="M3215" s="2"/>
      <c r="N3215" s="2"/>
      <c r="O3215" s="2"/>
      <c r="P3215" s="2"/>
    </row>
    <row r="3216" spans="1:16" ht="60">
      <c r="A3216" s="14">
        <v>1995</v>
      </c>
      <c r="B3216" s="2" t="s">
        <v>3855</v>
      </c>
      <c r="C3216" s="1" t="s">
        <v>3856</v>
      </c>
      <c r="D3216" s="3" t="s">
        <v>26</v>
      </c>
      <c r="E3216" s="4">
        <v>41562</v>
      </c>
      <c r="F3216" s="3" t="s">
        <v>15</v>
      </c>
      <c r="G3216" s="4">
        <v>41562</v>
      </c>
      <c r="H3216" s="3" t="s">
        <v>51</v>
      </c>
      <c r="I3216" s="2" t="s">
        <v>13</v>
      </c>
      <c r="J3216" s="2" t="s">
        <v>12</v>
      </c>
      <c r="K3216" s="2" t="s">
        <v>268</v>
      </c>
      <c r="L3216" s="19">
        <v>41563.697604166664</v>
      </c>
      <c r="M3216" s="2"/>
      <c r="N3216" s="2"/>
      <c r="O3216" s="2"/>
      <c r="P3216" s="2"/>
    </row>
    <row r="3217" spans="1:16" ht="30">
      <c r="A3217" s="14">
        <v>1994</v>
      </c>
      <c r="B3217" s="2" t="s">
        <v>3002</v>
      </c>
      <c r="C3217" s="1" t="s">
        <v>3857</v>
      </c>
      <c r="D3217" s="3" t="s">
        <v>514</v>
      </c>
      <c r="E3217" s="4">
        <v>41563</v>
      </c>
      <c r="F3217" s="3" t="s">
        <v>15</v>
      </c>
      <c r="G3217" s="4">
        <v>41563</v>
      </c>
      <c r="H3217" s="3" t="s">
        <v>16</v>
      </c>
      <c r="I3217" s="2" t="s">
        <v>13</v>
      </c>
      <c r="J3217" s="2" t="s">
        <v>12</v>
      </c>
      <c r="K3217" s="2" t="s">
        <v>268</v>
      </c>
      <c r="L3217" s="19">
        <v>41563.696631944447</v>
      </c>
      <c r="M3217" s="2"/>
      <c r="N3217" s="2"/>
      <c r="O3217" s="2"/>
      <c r="P3217" s="2"/>
    </row>
    <row r="3218" spans="1:16" ht="75">
      <c r="A3218" s="14">
        <v>1993</v>
      </c>
      <c r="B3218" s="2" t="s">
        <v>3858</v>
      </c>
      <c r="C3218" s="1" t="s">
        <v>3859</v>
      </c>
      <c r="D3218" s="3" t="s">
        <v>3860</v>
      </c>
      <c r="E3218" s="4">
        <v>41562</v>
      </c>
      <c r="F3218" s="3" t="s">
        <v>15</v>
      </c>
      <c r="G3218" s="4">
        <v>41562</v>
      </c>
      <c r="H3218" s="3" t="s">
        <v>52</v>
      </c>
      <c r="I3218" s="2" t="s">
        <v>13</v>
      </c>
      <c r="J3218" s="2" t="s">
        <v>12</v>
      </c>
      <c r="K3218" s="2" t="s">
        <v>268</v>
      </c>
      <c r="L3218" s="19">
        <v>41563.69326388889</v>
      </c>
      <c r="M3218" s="2"/>
      <c r="N3218" s="2"/>
      <c r="O3218" s="2"/>
      <c r="P3218" s="2"/>
    </row>
    <row r="3219" spans="1:16" ht="45">
      <c r="A3219" s="14">
        <v>1992</v>
      </c>
      <c r="B3219" s="2" t="s">
        <v>3861</v>
      </c>
      <c r="C3219" s="1" t="s">
        <v>3862</v>
      </c>
      <c r="D3219" s="3" t="s">
        <v>288</v>
      </c>
      <c r="E3219" s="4">
        <v>41562</v>
      </c>
      <c r="F3219" s="3" t="s">
        <v>15</v>
      </c>
      <c r="G3219" s="4">
        <v>41565</v>
      </c>
      <c r="H3219" s="3" t="s">
        <v>56</v>
      </c>
      <c r="I3219" s="2" t="s">
        <v>13</v>
      </c>
      <c r="J3219" s="2" t="s">
        <v>12</v>
      </c>
      <c r="K3219" s="2" t="s">
        <v>268</v>
      </c>
      <c r="L3219" s="19">
        <v>41576.458611111113</v>
      </c>
      <c r="M3219" s="2"/>
      <c r="N3219" s="2"/>
      <c r="O3219" s="2"/>
      <c r="P3219" s="2"/>
    </row>
    <row r="3220" spans="1:16" ht="75">
      <c r="A3220" s="14">
        <v>1991</v>
      </c>
      <c r="B3220" s="2" t="s">
        <v>3863</v>
      </c>
      <c r="C3220" s="1" t="s">
        <v>3864</v>
      </c>
      <c r="D3220" s="3" t="s">
        <v>2701</v>
      </c>
      <c r="E3220" s="4">
        <v>41563</v>
      </c>
      <c r="F3220" s="3" t="s">
        <v>15</v>
      </c>
      <c r="G3220" s="4">
        <v>41563</v>
      </c>
      <c r="H3220" s="3" t="s">
        <v>40</v>
      </c>
      <c r="I3220" s="2" t="s">
        <v>13</v>
      </c>
      <c r="J3220" s="2" t="s">
        <v>12</v>
      </c>
      <c r="K3220" s="2" t="s">
        <v>268</v>
      </c>
      <c r="L3220" s="19">
        <v>41563.683518518519</v>
      </c>
      <c r="M3220" s="2"/>
      <c r="N3220" s="2"/>
      <c r="O3220" s="2"/>
      <c r="P3220" s="2"/>
    </row>
    <row r="3221" spans="1:16" ht="75">
      <c r="A3221" s="14">
        <v>1990</v>
      </c>
      <c r="B3221" s="2" t="s">
        <v>3865</v>
      </c>
      <c r="C3221" s="1" t="s">
        <v>3866</v>
      </c>
      <c r="D3221" s="3" t="s">
        <v>149</v>
      </c>
      <c r="E3221" s="4">
        <v>41562</v>
      </c>
      <c r="F3221" s="3" t="s">
        <v>15</v>
      </c>
      <c r="G3221" s="4">
        <v>41562</v>
      </c>
      <c r="H3221" s="3" t="s">
        <v>58</v>
      </c>
      <c r="I3221" s="2" t="s">
        <v>13</v>
      </c>
      <c r="J3221" s="2" t="s">
        <v>12</v>
      </c>
      <c r="K3221" s="2" t="s">
        <v>268</v>
      </c>
      <c r="L3221" s="19">
        <v>41563.681342592594</v>
      </c>
      <c r="M3221" s="2"/>
      <c r="N3221" s="2"/>
      <c r="O3221" s="2"/>
      <c r="P3221" s="2"/>
    </row>
    <row r="3222" spans="1:16">
      <c r="A3222" s="14">
        <v>1989</v>
      </c>
      <c r="B3222" s="2" t="s">
        <v>2940</v>
      </c>
      <c r="C3222" s="1" t="s">
        <v>3867</v>
      </c>
      <c r="D3222" s="3" t="s">
        <v>32</v>
      </c>
      <c r="E3222" s="4">
        <v>41562</v>
      </c>
      <c r="F3222" s="3" t="s">
        <v>15</v>
      </c>
      <c r="G3222" s="4">
        <v>41562</v>
      </c>
      <c r="H3222" s="3" t="s">
        <v>16</v>
      </c>
      <c r="I3222" s="2" t="s">
        <v>13</v>
      </c>
      <c r="J3222" s="2" t="s">
        <v>12</v>
      </c>
      <c r="K3222" s="2" t="s">
        <v>268</v>
      </c>
      <c r="L3222" s="19">
        <v>41563.680185185185</v>
      </c>
      <c r="M3222" s="2"/>
      <c r="N3222" s="2"/>
      <c r="O3222" s="2"/>
      <c r="P3222" s="2"/>
    </row>
    <row r="3223" spans="1:16" ht="45">
      <c r="A3223" s="14">
        <v>1988</v>
      </c>
      <c r="B3223" s="2" t="s">
        <v>3475</v>
      </c>
      <c r="C3223" s="1" t="s">
        <v>3868</v>
      </c>
      <c r="D3223" s="3" t="s">
        <v>1133</v>
      </c>
      <c r="E3223" s="4">
        <v>41562</v>
      </c>
      <c r="F3223" s="3" t="s">
        <v>15</v>
      </c>
      <c r="G3223" s="4">
        <v>41562</v>
      </c>
      <c r="H3223" s="3" t="s">
        <v>16</v>
      </c>
      <c r="I3223" s="2" t="s">
        <v>13</v>
      </c>
      <c r="J3223" s="2" t="s">
        <v>12</v>
      </c>
      <c r="K3223" s="2" t="s">
        <v>268</v>
      </c>
      <c r="L3223" s="19">
        <v>41563.679884259262</v>
      </c>
      <c r="M3223" s="2"/>
      <c r="N3223" s="2"/>
      <c r="O3223" s="2"/>
      <c r="P3223" s="2"/>
    </row>
    <row r="3224" spans="1:16" ht="60">
      <c r="A3224" s="14">
        <v>1987</v>
      </c>
      <c r="B3224" s="2" t="s">
        <v>3869</v>
      </c>
      <c r="C3224" s="1" t="s">
        <v>3870</v>
      </c>
      <c r="D3224" s="3" t="s">
        <v>2701</v>
      </c>
      <c r="E3224" s="4">
        <v>41562</v>
      </c>
      <c r="F3224" s="3" t="s">
        <v>15</v>
      </c>
      <c r="G3224" s="4">
        <v>41562</v>
      </c>
      <c r="H3224" s="3" t="s">
        <v>58</v>
      </c>
      <c r="I3224" s="2" t="s">
        <v>13</v>
      </c>
      <c r="J3224" s="2" t="s">
        <v>12</v>
      </c>
      <c r="K3224" s="2" t="s">
        <v>268</v>
      </c>
      <c r="L3224" s="19">
        <v>41563.679409722223</v>
      </c>
      <c r="M3224" s="2"/>
      <c r="N3224" s="2"/>
      <c r="O3224" s="2"/>
      <c r="P3224" s="2"/>
    </row>
    <row r="3225" spans="1:16" ht="60">
      <c r="A3225" s="14">
        <v>1986</v>
      </c>
      <c r="B3225" s="2" t="s">
        <v>3871</v>
      </c>
      <c r="C3225" s="1" t="s">
        <v>3872</v>
      </c>
      <c r="D3225" s="3" t="s">
        <v>4732</v>
      </c>
      <c r="E3225" s="4">
        <v>41562</v>
      </c>
      <c r="F3225" s="3" t="s">
        <v>15</v>
      </c>
      <c r="G3225" s="4">
        <v>41562</v>
      </c>
      <c r="H3225" s="3" t="s">
        <v>213</v>
      </c>
      <c r="I3225" s="2" t="s">
        <v>13</v>
      </c>
      <c r="J3225" s="2" t="s">
        <v>12</v>
      </c>
      <c r="K3225" s="2" t="s">
        <v>268</v>
      </c>
      <c r="L3225" s="19">
        <v>41563.678495370368</v>
      </c>
      <c r="M3225" s="2"/>
      <c r="N3225" s="2"/>
      <c r="O3225" s="2"/>
      <c r="P3225" s="2"/>
    </row>
    <row r="3226" spans="1:16" ht="45">
      <c r="A3226" s="14">
        <v>1985</v>
      </c>
      <c r="B3226" s="2" t="s">
        <v>1952</v>
      </c>
      <c r="C3226" s="1" t="s">
        <v>3873</v>
      </c>
      <c r="D3226" s="3" t="s">
        <v>1071</v>
      </c>
      <c r="E3226" s="4">
        <v>41562</v>
      </c>
      <c r="F3226" s="3" t="s">
        <v>15</v>
      </c>
      <c r="G3226" s="4">
        <v>41562</v>
      </c>
      <c r="H3226" s="3" t="s">
        <v>16</v>
      </c>
      <c r="I3226" s="2" t="s">
        <v>13</v>
      </c>
      <c r="J3226" s="2" t="s">
        <v>12</v>
      </c>
      <c r="K3226" s="2" t="s">
        <v>268</v>
      </c>
      <c r="L3226" s="19">
        <v>41563.678136574075</v>
      </c>
      <c r="M3226" s="2"/>
      <c r="N3226" s="2"/>
      <c r="O3226" s="2"/>
      <c r="P3226" s="2"/>
    </row>
    <row r="3227" spans="1:16" ht="75">
      <c r="A3227" s="14">
        <v>1984</v>
      </c>
      <c r="B3227" s="2" t="s">
        <v>3863</v>
      </c>
      <c r="C3227" s="1" t="s">
        <v>3874</v>
      </c>
      <c r="D3227" s="3" t="s">
        <v>2701</v>
      </c>
      <c r="E3227" s="4">
        <v>41562</v>
      </c>
      <c r="F3227" s="3" t="s">
        <v>15</v>
      </c>
      <c r="G3227" s="4">
        <v>41562</v>
      </c>
      <c r="H3227" s="3" t="s">
        <v>40</v>
      </c>
      <c r="I3227" s="2" t="s">
        <v>13</v>
      </c>
      <c r="J3227" s="2" t="s">
        <v>12</v>
      </c>
      <c r="K3227" s="2" t="s">
        <v>268</v>
      </c>
      <c r="L3227" s="19">
        <v>41563.677060185182</v>
      </c>
      <c r="M3227" s="2"/>
      <c r="N3227" s="2"/>
      <c r="O3227" s="2"/>
      <c r="P3227" s="2"/>
    </row>
    <row r="3228" spans="1:16" ht="75">
      <c r="A3228" s="14">
        <v>1983</v>
      </c>
      <c r="B3228" s="2" t="s">
        <v>3875</v>
      </c>
      <c r="C3228" s="1" t="s">
        <v>3876</v>
      </c>
      <c r="D3228" s="3" t="s">
        <v>586</v>
      </c>
      <c r="E3228" s="4">
        <v>41562</v>
      </c>
      <c r="F3228" s="3" t="s">
        <v>15</v>
      </c>
      <c r="G3228" s="4">
        <v>41564</v>
      </c>
      <c r="H3228" s="3" t="s">
        <v>69</v>
      </c>
      <c r="I3228" s="2" t="s">
        <v>13</v>
      </c>
      <c r="J3228" s="2" t="s">
        <v>12</v>
      </c>
      <c r="K3228" s="2" t="s">
        <v>268</v>
      </c>
      <c r="L3228" s="19">
        <v>41576.458402777775</v>
      </c>
      <c r="M3228" s="2"/>
      <c r="N3228" s="2"/>
      <c r="O3228" s="2"/>
      <c r="P3228" s="2"/>
    </row>
    <row r="3229" spans="1:16" ht="90">
      <c r="A3229" s="14">
        <v>1982</v>
      </c>
      <c r="B3229" s="2" t="s">
        <v>3877</v>
      </c>
      <c r="C3229" s="1" t="s">
        <v>3878</v>
      </c>
      <c r="D3229" s="3" t="s">
        <v>377</v>
      </c>
      <c r="E3229" s="4">
        <v>41562</v>
      </c>
      <c r="F3229" s="3" t="s">
        <v>15</v>
      </c>
      <c r="G3229" s="4">
        <v>41562</v>
      </c>
      <c r="H3229" s="3" t="s">
        <v>16</v>
      </c>
      <c r="I3229" s="2" t="s">
        <v>13</v>
      </c>
      <c r="J3229" s="2" t="s">
        <v>12</v>
      </c>
      <c r="K3229" s="2" t="s">
        <v>268</v>
      </c>
      <c r="L3229" s="19">
        <v>41563.673391203702</v>
      </c>
      <c r="M3229" s="2"/>
      <c r="N3229" s="2"/>
      <c r="O3229" s="2"/>
      <c r="P3229" s="2"/>
    </row>
    <row r="3230" spans="1:16" ht="30">
      <c r="A3230" s="14">
        <v>1981</v>
      </c>
      <c r="B3230" s="2" t="s">
        <v>3879</v>
      </c>
      <c r="C3230" s="1" t="s">
        <v>3880</v>
      </c>
      <c r="D3230" s="3" t="s">
        <v>227</v>
      </c>
      <c r="E3230" s="4">
        <v>41562</v>
      </c>
      <c r="F3230" s="3" t="s">
        <v>15</v>
      </c>
      <c r="G3230" s="4">
        <v>41562</v>
      </c>
      <c r="H3230" s="3" t="s">
        <v>42</v>
      </c>
      <c r="I3230" s="2" t="s">
        <v>13</v>
      </c>
      <c r="J3230" s="2" t="s">
        <v>12</v>
      </c>
      <c r="K3230" s="2" t="s">
        <v>268</v>
      </c>
      <c r="L3230" s="19">
        <v>41563.671782407408</v>
      </c>
      <c r="M3230" s="2"/>
      <c r="N3230" s="2"/>
      <c r="O3230" s="2"/>
      <c r="P3230" s="2"/>
    </row>
    <row r="3231" spans="1:16" ht="60">
      <c r="A3231" s="14">
        <v>1980</v>
      </c>
      <c r="B3231" s="2" t="s">
        <v>3881</v>
      </c>
      <c r="C3231" s="1" t="s">
        <v>3882</v>
      </c>
      <c r="D3231" s="3" t="s">
        <v>615</v>
      </c>
      <c r="E3231" s="4">
        <v>41562</v>
      </c>
      <c r="F3231" s="3" t="s">
        <v>15</v>
      </c>
      <c r="G3231" s="4">
        <v>41562</v>
      </c>
      <c r="H3231" s="3" t="s">
        <v>29</v>
      </c>
      <c r="I3231" s="2" t="s">
        <v>13</v>
      </c>
      <c r="J3231" s="2" t="s">
        <v>12</v>
      </c>
      <c r="K3231" s="2" t="s">
        <v>268</v>
      </c>
      <c r="L3231" s="19">
        <v>41563.671122685184</v>
      </c>
      <c r="M3231" s="2"/>
      <c r="N3231" s="2"/>
      <c r="O3231" s="2"/>
      <c r="P3231" s="2"/>
    </row>
    <row r="3232" spans="1:16">
      <c r="A3232" s="14">
        <v>1979</v>
      </c>
      <c r="B3232" s="2" t="s">
        <v>3883</v>
      </c>
      <c r="C3232" s="1" t="s">
        <v>3884</v>
      </c>
      <c r="D3232" s="3" t="s">
        <v>586</v>
      </c>
      <c r="E3232" s="4">
        <v>41562</v>
      </c>
      <c r="F3232" s="3" t="s">
        <v>15</v>
      </c>
      <c r="G3232" s="4">
        <v>41562</v>
      </c>
      <c r="H3232" s="3" t="s">
        <v>16</v>
      </c>
      <c r="I3232" s="2" t="s">
        <v>13</v>
      </c>
      <c r="J3232" s="2" t="s">
        <v>12</v>
      </c>
      <c r="K3232" s="2" t="s">
        <v>268</v>
      </c>
      <c r="L3232" s="19">
        <v>41563.66983796296</v>
      </c>
      <c r="M3232" s="2"/>
      <c r="N3232" s="2"/>
      <c r="O3232" s="2"/>
      <c r="P3232" s="2"/>
    </row>
    <row r="3233" spans="1:16" ht="30">
      <c r="A3233" s="14">
        <v>1978</v>
      </c>
      <c r="B3233" s="2" t="s">
        <v>3885</v>
      </c>
      <c r="C3233" s="1" t="s">
        <v>3886</v>
      </c>
      <c r="D3233" s="3" t="s">
        <v>393</v>
      </c>
      <c r="E3233" s="4">
        <v>41562</v>
      </c>
      <c r="F3233" s="3" t="s">
        <v>15</v>
      </c>
      <c r="G3233" s="4">
        <v>41562</v>
      </c>
      <c r="H3233" s="3" t="s">
        <v>51</v>
      </c>
      <c r="I3233" s="2" t="s">
        <v>13</v>
      </c>
      <c r="J3233" s="2" t="s">
        <v>12</v>
      </c>
      <c r="K3233" s="2" t="s">
        <v>268</v>
      </c>
      <c r="L3233" s="19">
        <v>41563.669502314813</v>
      </c>
      <c r="M3233" s="2"/>
      <c r="N3233" s="2"/>
      <c r="O3233" s="2"/>
      <c r="P3233" s="2"/>
    </row>
    <row r="3234" spans="1:16" ht="30">
      <c r="A3234" s="14">
        <v>1977</v>
      </c>
      <c r="B3234" s="2" t="s">
        <v>3811</v>
      </c>
      <c r="C3234" s="1" t="s">
        <v>3887</v>
      </c>
      <c r="D3234" s="3" t="s">
        <v>3129</v>
      </c>
      <c r="E3234" s="4">
        <v>41562</v>
      </c>
      <c r="F3234" s="3" t="s">
        <v>15</v>
      </c>
      <c r="G3234" s="4">
        <v>41562</v>
      </c>
      <c r="H3234" s="3" t="s">
        <v>16</v>
      </c>
      <c r="I3234" s="2" t="s">
        <v>13</v>
      </c>
      <c r="J3234" s="2" t="s">
        <v>12</v>
      </c>
      <c r="K3234" s="2" t="s">
        <v>268</v>
      </c>
      <c r="L3234" s="19">
        <v>41563.668935185182</v>
      </c>
      <c r="M3234" s="2"/>
      <c r="N3234" s="2"/>
      <c r="O3234" s="2"/>
      <c r="P3234" s="2"/>
    </row>
    <row r="3235" spans="1:16" ht="45">
      <c r="A3235" s="14">
        <v>1976</v>
      </c>
      <c r="B3235" s="2" t="s">
        <v>3888</v>
      </c>
      <c r="C3235" s="1" t="s">
        <v>3889</v>
      </c>
      <c r="D3235" s="3" t="s">
        <v>446</v>
      </c>
      <c r="E3235" s="4">
        <v>41563</v>
      </c>
      <c r="F3235" s="3" t="s">
        <v>15</v>
      </c>
      <c r="G3235" s="4">
        <v>41563</v>
      </c>
      <c r="H3235" s="3" t="s">
        <v>42</v>
      </c>
      <c r="I3235" s="2" t="s">
        <v>13</v>
      </c>
      <c r="J3235" s="2" t="s">
        <v>12</v>
      </c>
      <c r="K3235" s="2" t="s">
        <v>268</v>
      </c>
      <c r="L3235" s="19">
        <v>41563.66846064815</v>
      </c>
      <c r="M3235" s="2"/>
      <c r="N3235" s="2"/>
      <c r="O3235" s="2"/>
      <c r="P3235" s="2"/>
    </row>
    <row r="3236" spans="1:16" ht="75">
      <c r="A3236" s="14">
        <v>1975</v>
      </c>
      <c r="B3236" s="2" t="s">
        <v>3890</v>
      </c>
      <c r="C3236" s="1" t="s">
        <v>3891</v>
      </c>
      <c r="D3236" s="3" t="s">
        <v>2701</v>
      </c>
      <c r="E3236" s="4">
        <v>41563</v>
      </c>
      <c r="F3236" s="3" t="s">
        <v>15</v>
      </c>
      <c r="G3236" s="4">
        <v>41563</v>
      </c>
      <c r="H3236" s="3" t="s">
        <v>40</v>
      </c>
      <c r="I3236" s="2" t="s">
        <v>13</v>
      </c>
      <c r="J3236" s="2" t="s">
        <v>12</v>
      </c>
      <c r="K3236" s="2" t="s">
        <v>268</v>
      </c>
      <c r="L3236" s="19">
        <v>41564.464548611111</v>
      </c>
      <c r="M3236" s="2"/>
      <c r="N3236" s="2"/>
      <c r="O3236" s="2"/>
      <c r="P3236" s="2"/>
    </row>
    <row r="3237" spans="1:16" ht="165">
      <c r="A3237" s="14">
        <v>1974</v>
      </c>
      <c r="B3237" s="2" t="s">
        <v>3892</v>
      </c>
      <c r="C3237" s="1" t="s">
        <v>3893</v>
      </c>
      <c r="D3237" s="3" t="s">
        <v>18</v>
      </c>
      <c r="E3237" s="4">
        <v>41563</v>
      </c>
      <c r="F3237" s="3" t="s">
        <v>15</v>
      </c>
      <c r="G3237" s="4">
        <v>41564</v>
      </c>
      <c r="H3237" s="3" t="s">
        <v>45</v>
      </c>
      <c r="I3237" s="2" t="s">
        <v>13</v>
      </c>
      <c r="J3237" s="2" t="s">
        <v>12</v>
      </c>
      <c r="K3237" s="2" t="s">
        <v>268</v>
      </c>
      <c r="L3237" s="19">
        <v>41564.492118055554</v>
      </c>
      <c r="M3237" s="2"/>
      <c r="N3237" s="2"/>
      <c r="O3237" s="2"/>
      <c r="P3237" s="2"/>
    </row>
    <row r="3238" spans="1:16" ht="30">
      <c r="A3238" s="14">
        <v>1973</v>
      </c>
      <c r="B3238" s="2" t="s">
        <v>3894</v>
      </c>
      <c r="C3238" s="1" t="s">
        <v>3895</v>
      </c>
      <c r="D3238" s="3" t="s">
        <v>2701</v>
      </c>
      <c r="E3238" s="4">
        <v>41563</v>
      </c>
      <c r="F3238" s="3" t="s">
        <v>15</v>
      </c>
      <c r="G3238" s="4">
        <v>41563</v>
      </c>
      <c r="H3238" s="3" t="s">
        <v>58</v>
      </c>
      <c r="I3238" s="2" t="s">
        <v>13</v>
      </c>
      <c r="J3238" s="2" t="s">
        <v>12</v>
      </c>
      <c r="K3238" s="2" t="s">
        <v>268</v>
      </c>
      <c r="L3238" s="19">
        <v>41563.657407407409</v>
      </c>
      <c r="M3238" s="2"/>
      <c r="N3238" s="2"/>
      <c r="O3238" s="2"/>
      <c r="P3238" s="2"/>
    </row>
    <row r="3239" spans="1:16" ht="45">
      <c r="A3239" s="14">
        <v>1972</v>
      </c>
      <c r="B3239" s="2" t="s">
        <v>3572</v>
      </c>
      <c r="C3239" s="1" t="s">
        <v>3896</v>
      </c>
      <c r="D3239" s="3" t="s">
        <v>2701</v>
      </c>
      <c r="E3239" s="4">
        <v>41562</v>
      </c>
      <c r="F3239" s="3" t="s">
        <v>15</v>
      </c>
      <c r="G3239" s="4">
        <v>41562</v>
      </c>
      <c r="H3239" s="3" t="s">
        <v>40</v>
      </c>
      <c r="I3239" s="2" t="s">
        <v>13</v>
      </c>
      <c r="J3239" s="2" t="s">
        <v>12</v>
      </c>
      <c r="K3239" s="2" t="s">
        <v>268</v>
      </c>
      <c r="L3239" s="19">
        <v>41563.651620370372</v>
      </c>
      <c r="M3239" s="2"/>
      <c r="N3239" s="2"/>
      <c r="O3239" s="2"/>
      <c r="P3239" s="2"/>
    </row>
    <row r="3240" spans="1:16" ht="90">
      <c r="A3240" s="14">
        <v>1971</v>
      </c>
      <c r="B3240" s="2" t="s">
        <v>3897</v>
      </c>
      <c r="C3240" s="1" t="s">
        <v>3898</v>
      </c>
      <c r="D3240" s="3" t="s">
        <v>446</v>
      </c>
      <c r="E3240" s="4">
        <v>41563</v>
      </c>
      <c r="F3240" s="3" t="s">
        <v>15</v>
      </c>
      <c r="G3240" s="4">
        <v>41563</v>
      </c>
      <c r="H3240" s="3" t="s">
        <v>48</v>
      </c>
      <c r="I3240" s="2" t="s">
        <v>13</v>
      </c>
      <c r="J3240" s="2" t="s">
        <v>12</v>
      </c>
      <c r="K3240" s="2" t="s">
        <v>268</v>
      </c>
      <c r="L3240" s="19">
        <v>41569.668194444443</v>
      </c>
      <c r="M3240" s="2"/>
      <c r="N3240" s="2"/>
      <c r="O3240" s="2"/>
      <c r="P3240" s="2"/>
    </row>
    <row r="3241" spans="1:16" ht="30">
      <c r="A3241" s="14">
        <v>1970</v>
      </c>
      <c r="B3241" s="2" t="s">
        <v>3899</v>
      </c>
      <c r="C3241" s="1" t="s">
        <v>3900</v>
      </c>
      <c r="D3241" s="3" t="s">
        <v>2034</v>
      </c>
      <c r="E3241" s="4">
        <v>41563</v>
      </c>
      <c r="F3241" s="3" t="s">
        <v>15</v>
      </c>
      <c r="G3241" s="4">
        <v>41563</v>
      </c>
      <c r="H3241" s="3" t="s">
        <v>16</v>
      </c>
      <c r="I3241" s="2" t="s">
        <v>13</v>
      </c>
      <c r="J3241" s="2" t="s">
        <v>12</v>
      </c>
      <c r="K3241" s="2" t="s">
        <v>268</v>
      </c>
      <c r="L3241" s="19">
        <v>41563.631307870368</v>
      </c>
      <c r="M3241" s="2"/>
      <c r="N3241" s="2"/>
      <c r="O3241" s="2"/>
      <c r="P3241" s="2"/>
    </row>
    <row r="3242" spans="1:16" ht="45">
      <c r="A3242" s="14">
        <v>1969</v>
      </c>
      <c r="B3242" s="2" t="s">
        <v>1952</v>
      </c>
      <c r="C3242" s="1" t="s">
        <v>3901</v>
      </c>
      <c r="D3242" s="3" t="s">
        <v>1071</v>
      </c>
      <c r="E3242" s="4">
        <v>41563</v>
      </c>
      <c r="F3242" s="3" t="s">
        <v>15</v>
      </c>
      <c r="G3242" s="4">
        <v>41563</v>
      </c>
      <c r="H3242" s="3" t="s">
        <v>16</v>
      </c>
      <c r="I3242" s="2" t="s">
        <v>13</v>
      </c>
      <c r="J3242" s="2" t="s">
        <v>12</v>
      </c>
      <c r="K3242" s="2" t="s">
        <v>268</v>
      </c>
      <c r="L3242" s="19">
        <v>41563.627997685187</v>
      </c>
      <c r="M3242" s="2"/>
      <c r="N3242" s="2"/>
      <c r="O3242" s="2"/>
      <c r="P3242" s="2"/>
    </row>
    <row r="3243" spans="1:16" ht="45">
      <c r="A3243" s="14">
        <v>1968</v>
      </c>
      <c r="B3243" s="2" t="s">
        <v>3902</v>
      </c>
      <c r="C3243" s="1" t="s">
        <v>3903</v>
      </c>
      <c r="D3243" s="3" t="s">
        <v>366</v>
      </c>
      <c r="E3243" s="4">
        <v>41563</v>
      </c>
      <c r="F3243" s="3" t="s">
        <v>15</v>
      </c>
      <c r="G3243" s="4">
        <v>41563</v>
      </c>
      <c r="H3243" s="3" t="s">
        <v>213</v>
      </c>
      <c r="I3243" s="2" t="s">
        <v>13</v>
      </c>
      <c r="J3243" s="2" t="s">
        <v>12</v>
      </c>
      <c r="K3243" s="2" t="s">
        <v>268</v>
      </c>
      <c r="L3243" s="19">
        <v>41564.466770833336</v>
      </c>
      <c r="M3243" s="2"/>
      <c r="N3243" s="2"/>
      <c r="O3243" s="2"/>
      <c r="P3243" s="2"/>
    </row>
    <row r="3244" spans="1:16" ht="75">
      <c r="A3244" s="14">
        <v>1967</v>
      </c>
      <c r="B3244" s="2" t="s">
        <v>3904</v>
      </c>
      <c r="C3244" s="1" t="s">
        <v>3905</v>
      </c>
      <c r="D3244" s="3" t="s">
        <v>555</v>
      </c>
      <c r="E3244" s="4">
        <v>41563</v>
      </c>
      <c r="F3244" s="3" t="s">
        <v>102</v>
      </c>
      <c r="G3244" s="4">
        <v>41563</v>
      </c>
      <c r="H3244" s="3" t="s">
        <v>29</v>
      </c>
      <c r="I3244" s="2" t="s">
        <v>13</v>
      </c>
      <c r="J3244" s="2" t="s">
        <v>12</v>
      </c>
      <c r="K3244" s="2" t="s">
        <v>268</v>
      </c>
      <c r="L3244" s="19">
        <v>41563.626006944447</v>
      </c>
      <c r="M3244" s="2"/>
      <c r="N3244" s="2"/>
      <c r="O3244" s="2"/>
      <c r="P3244" s="2"/>
    </row>
    <row r="3245" spans="1:16" ht="45">
      <c r="A3245" s="14">
        <v>1966</v>
      </c>
      <c r="B3245" s="2" t="s">
        <v>1952</v>
      </c>
      <c r="C3245" s="1" t="s">
        <v>3906</v>
      </c>
      <c r="D3245" s="3" t="s">
        <v>1037</v>
      </c>
      <c r="E3245" s="4">
        <v>41563</v>
      </c>
      <c r="F3245" s="3" t="s">
        <v>15</v>
      </c>
      <c r="G3245" s="4">
        <v>41563</v>
      </c>
      <c r="H3245" s="3" t="s">
        <v>16</v>
      </c>
      <c r="I3245" s="2" t="s">
        <v>13</v>
      </c>
      <c r="J3245" s="2" t="s">
        <v>12</v>
      </c>
      <c r="K3245" s="2" t="s">
        <v>268</v>
      </c>
      <c r="L3245" s="19">
        <v>41563.624259259261</v>
      </c>
      <c r="M3245" s="2"/>
      <c r="N3245" s="2"/>
      <c r="O3245" s="2"/>
      <c r="P3245" s="2"/>
    </row>
    <row r="3246" spans="1:16" ht="60">
      <c r="A3246" s="14">
        <v>1965</v>
      </c>
      <c r="B3246" s="2" t="s">
        <v>3907</v>
      </c>
      <c r="C3246" s="1" t="s">
        <v>3908</v>
      </c>
      <c r="D3246" s="3" t="s">
        <v>2701</v>
      </c>
      <c r="E3246" s="4">
        <v>41562</v>
      </c>
      <c r="F3246" s="3" t="s">
        <v>15</v>
      </c>
      <c r="G3246" s="4">
        <v>41562</v>
      </c>
      <c r="H3246" s="3" t="s">
        <v>40</v>
      </c>
      <c r="I3246" s="2" t="s">
        <v>13</v>
      </c>
      <c r="J3246" s="2" t="s">
        <v>12</v>
      </c>
      <c r="K3246" s="2" t="s">
        <v>268</v>
      </c>
      <c r="L3246" s="19">
        <v>41562.487210648149</v>
      </c>
      <c r="M3246" s="2"/>
      <c r="N3246" s="2"/>
      <c r="O3246" s="2"/>
      <c r="P3246" s="2"/>
    </row>
    <row r="3247" spans="1:16" ht="105">
      <c r="A3247" s="14">
        <v>1964</v>
      </c>
      <c r="B3247" s="2" t="s">
        <v>3909</v>
      </c>
      <c r="C3247" s="1" t="s">
        <v>3910</v>
      </c>
      <c r="D3247" s="3" t="s">
        <v>3911</v>
      </c>
      <c r="E3247" s="4">
        <v>41562</v>
      </c>
      <c r="F3247" s="3" t="s">
        <v>15</v>
      </c>
      <c r="G3247" s="4">
        <v>41562</v>
      </c>
      <c r="H3247" s="3" t="s">
        <v>16</v>
      </c>
      <c r="I3247" s="2" t="s">
        <v>13</v>
      </c>
      <c r="J3247" s="2" t="s">
        <v>12</v>
      </c>
      <c r="K3247" s="2" t="s">
        <v>268</v>
      </c>
      <c r="L3247" s="19">
        <v>41562.485243055555</v>
      </c>
      <c r="M3247" s="2"/>
      <c r="N3247" s="2"/>
      <c r="O3247" s="2"/>
      <c r="P3247" s="2"/>
    </row>
    <row r="3248" spans="1:16" ht="75">
      <c r="A3248" s="14">
        <v>1963</v>
      </c>
      <c r="B3248" s="2" t="s">
        <v>2440</v>
      </c>
      <c r="C3248" s="1" t="s">
        <v>3912</v>
      </c>
      <c r="D3248" s="3" t="s">
        <v>291</v>
      </c>
      <c r="E3248" s="4">
        <v>41562</v>
      </c>
      <c r="F3248" s="3" t="s">
        <v>15</v>
      </c>
      <c r="G3248" s="4">
        <v>41562</v>
      </c>
      <c r="H3248" s="3" t="s">
        <v>29</v>
      </c>
      <c r="I3248" s="2" t="s">
        <v>13</v>
      </c>
      <c r="J3248" s="2" t="s">
        <v>12</v>
      </c>
      <c r="K3248" s="2" t="s">
        <v>268</v>
      </c>
      <c r="L3248" s="19">
        <v>41569.668113425927</v>
      </c>
      <c r="M3248" s="2"/>
      <c r="N3248" s="2"/>
      <c r="O3248" s="2"/>
      <c r="P3248" s="2"/>
    </row>
    <row r="3249" spans="1:16" ht="60">
      <c r="A3249" s="14">
        <v>1962</v>
      </c>
      <c r="B3249" s="2" t="s">
        <v>3913</v>
      </c>
      <c r="C3249" s="1" t="s">
        <v>3914</v>
      </c>
      <c r="D3249" s="3" t="s">
        <v>2568</v>
      </c>
      <c r="E3249" s="4">
        <v>41562</v>
      </c>
      <c r="F3249" s="3" t="s">
        <v>15</v>
      </c>
      <c r="G3249" s="4">
        <v>41562</v>
      </c>
      <c r="H3249" s="3" t="s">
        <v>16</v>
      </c>
      <c r="I3249" s="2" t="s">
        <v>13</v>
      </c>
      <c r="J3249" s="2" t="s">
        <v>12</v>
      </c>
      <c r="K3249" s="2" t="s">
        <v>268</v>
      </c>
      <c r="L3249" s="19">
        <v>41562.461168981485</v>
      </c>
      <c r="M3249" s="2"/>
      <c r="N3249" s="2"/>
      <c r="O3249" s="2"/>
      <c r="P3249" s="2"/>
    </row>
    <row r="3250" spans="1:16" ht="60">
      <c r="A3250" s="14">
        <v>1961</v>
      </c>
      <c r="B3250" s="2" t="s">
        <v>356</v>
      </c>
      <c r="C3250" s="1" t="s">
        <v>3915</v>
      </c>
      <c r="D3250" s="3" t="s">
        <v>586</v>
      </c>
      <c r="E3250" s="4">
        <v>41562</v>
      </c>
      <c r="F3250" s="3" t="s">
        <v>15</v>
      </c>
      <c r="G3250" s="4">
        <v>41562</v>
      </c>
      <c r="H3250" s="3" t="s">
        <v>16</v>
      </c>
      <c r="I3250" s="2" t="s">
        <v>13</v>
      </c>
      <c r="J3250" s="2" t="s">
        <v>12</v>
      </c>
      <c r="K3250" s="2" t="s">
        <v>268</v>
      </c>
      <c r="L3250" s="19">
        <v>41562.439039351855</v>
      </c>
      <c r="M3250" s="2"/>
      <c r="N3250" s="2"/>
      <c r="O3250" s="2"/>
      <c r="P3250" s="2"/>
    </row>
    <row r="3251" spans="1:16" ht="105">
      <c r="A3251" s="14">
        <v>1960</v>
      </c>
      <c r="B3251" s="2" t="s">
        <v>3853</v>
      </c>
      <c r="C3251" s="1" t="s">
        <v>3916</v>
      </c>
      <c r="D3251" s="3" t="s">
        <v>26</v>
      </c>
      <c r="E3251" s="4">
        <v>41562</v>
      </c>
      <c r="F3251" s="3" t="s">
        <v>15</v>
      </c>
      <c r="G3251" s="4">
        <v>41562</v>
      </c>
      <c r="H3251" s="3" t="s">
        <v>49</v>
      </c>
      <c r="I3251" s="2" t="s">
        <v>13</v>
      </c>
      <c r="J3251" s="2" t="s">
        <v>12</v>
      </c>
      <c r="K3251" s="2" t="s">
        <v>268</v>
      </c>
      <c r="L3251" s="19">
        <v>41569.668020833335</v>
      </c>
      <c r="M3251" s="2"/>
      <c r="N3251" s="2"/>
      <c r="O3251" s="2"/>
      <c r="P3251" s="2"/>
    </row>
    <row r="3252" spans="1:16" ht="45">
      <c r="A3252" s="14">
        <v>1959</v>
      </c>
      <c r="B3252" s="2" t="s">
        <v>3811</v>
      </c>
      <c r="C3252" s="1" t="s">
        <v>3917</v>
      </c>
      <c r="D3252" s="3" t="s">
        <v>3129</v>
      </c>
      <c r="E3252" s="4">
        <v>41561</v>
      </c>
      <c r="F3252" s="3" t="s">
        <v>15</v>
      </c>
      <c r="G3252" s="4">
        <v>41561</v>
      </c>
      <c r="H3252" s="3" t="s">
        <v>16</v>
      </c>
      <c r="I3252" s="2" t="s">
        <v>13</v>
      </c>
      <c r="J3252" s="2" t="s">
        <v>12</v>
      </c>
      <c r="K3252" s="2" t="s">
        <v>268</v>
      </c>
      <c r="L3252" s="19">
        <v>41561.727037037039</v>
      </c>
      <c r="M3252" s="2"/>
      <c r="N3252" s="2"/>
      <c r="O3252" s="2"/>
      <c r="P3252" s="2"/>
    </row>
    <row r="3253" spans="1:16">
      <c r="A3253" s="14">
        <v>1958</v>
      </c>
      <c r="B3253" s="2" t="s">
        <v>3918</v>
      </c>
      <c r="C3253" s="1" t="s">
        <v>3919</v>
      </c>
      <c r="D3253" s="3" t="s">
        <v>196</v>
      </c>
      <c r="E3253" s="4">
        <v>41561</v>
      </c>
      <c r="F3253" s="3" t="s">
        <v>15</v>
      </c>
      <c r="G3253" s="4">
        <v>41561</v>
      </c>
      <c r="H3253" s="3" t="s">
        <v>16</v>
      </c>
      <c r="I3253" s="2" t="s">
        <v>13</v>
      </c>
      <c r="J3253" s="2" t="s">
        <v>12</v>
      </c>
      <c r="K3253" s="2" t="s">
        <v>268</v>
      </c>
      <c r="L3253" s="19">
        <v>41561.724062499998</v>
      </c>
      <c r="M3253" s="2"/>
      <c r="N3253" s="2"/>
      <c r="O3253" s="2"/>
      <c r="P3253" s="2"/>
    </row>
    <row r="3254" spans="1:16" ht="45">
      <c r="A3254" s="14">
        <v>1957</v>
      </c>
      <c r="B3254" s="2" t="s">
        <v>3920</v>
      </c>
      <c r="C3254" s="1" t="s">
        <v>3921</v>
      </c>
      <c r="D3254" s="3" t="s">
        <v>1002</v>
      </c>
      <c r="E3254" s="4">
        <v>41561</v>
      </c>
      <c r="F3254" s="3" t="s">
        <v>15</v>
      </c>
      <c r="G3254" s="4">
        <v>41561</v>
      </c>
      <c r="H3254" s="3" t="s">
        <v>204</v>
      </c>
      <c r="I3254" s="2" t="s">
        <v>13</v>
      </c>
      <c r="J3254" s="2" t="s">
        <v>12</v>
      </c>
      <c r="K3254" s="2" t="s">
        <v>268</v>
      </c>
      <c r="L3254" s="19">
        <v>41562.439456018517</v>
      </c>
      <c r="M3254" s="2"/>
      <c r="N3254" s="2"/>
      <c r="O3254" s="2"/>
      <c r="P3254" s="2"/>
    </row>
    <row r="3255" spans="1:16" ht="30">
      <c r="A3255" s="14">
        <v>1956</v>
      </c>
      <c r="B3255" s="2" t="s">
        <v>258</v>
      </c>
      <c r="C3255" s="1" t="s">
        <v>3922</v>
      </c>
      <c r="D3255" s="3" t="s">
        <v>497</v>
      </c>
      <c r="E3255" s="4">
        <v>41561</v>
      </c>
      <c r="F3255" s="3" t="s">
        <v>15</v>
      </c>
      <c r="G3255" s="4">
        <v>41561</v>
      </c>
      <c r="H3255" s="3" t="s">
        <v>19</v>
      </c>
      <c r="I3255" s="2" t="s">
        <v>13</v>
      </c>
      <c r="J3255" s="2" t="s">
        <v>12</v>
      </c>
      <c r="K3255" s="2" t="s">
        <v>268</v>
      </c>
      <c r="L3255" s="19">
        <v>41569.667812500003</v>
      </c>
      <c r="M3255" s="2"/>
      <c r="N3255" s="2"/>
      <c r="O3255" s="2"/>
      <c r="P3255" s="2"/>
    </row>
    <row r="3256" spans="1:16">
      <c r="A3256" s="14">
        <v>1955</v>
      </c>
      <c r="B3256" s="2" t="s">
        <v>3923</v>
      </c>
      <c r="C3256" s="1" t="s">
        <v>3924</v>
      </c>
      <c r="D3256" s="3" t="s">
        <v>3925</v>
      </c>
      <c r="E3256" s="4">
        <v>41561</v>
      </c>
      <c r="F3256" s="3" t="s">
        <v>15</v>
      </c>
      <c r="G3256" s="4">
        <v>41561</v>
      </c>
      <c r="H3256" s="3" t="s">
        <v>54</v>
      </c>
      <c r="I3256" s="2" t="s">
        <v>13</v>
      </c>
      <c r="J3256" s="2" t="s">
        <v>12</v>
      </c>
      <c r="K3256" s="2" t="s">
        <v>268</v>
      </c>
      <c r="L3256" s="19">
        <v>41561.705243055556</v>
      </c>
      <c r="M3256" s="2"/>
      <c r="N3256" s="2"/>
      <c r="O3256" s="2"/>
      <c r="P3256" s="2"/>
    </row>
    <row r="3257" spans="1:16" ht="75">
      <c r="A3257" s="14">
        <v>1954</v>
      </c>
      <c r="B3257" s="2" t="s">
        <v>3926</v>
      </c>
      <c r="C3257" s="1" t="s">
        <v>3927</v>
      </c>
      <c r="D3257" s="3" t="s">
        <v>1032</v>
      </c>
      <c r="E3257" s="4">
        <v>41561</v>
      </c>
      <c r="F3257" s="3" t="s">
        <v>15</v>
      </c>
      <c r="G3257" s="4">
        <v>41561</v>
      </c>
      <c r="H3257" s="3" t="s">
        <v>16</v>
      </c>
      <c r="I3257" s="2" t="s">
        <v>13</v>
      </c>
      <c r="J3257" s="2" t="s">
        <v>12</v>
      </c>
      <c r="K3257" s="2" t="s">
        <v>268</v>
      </c>
      <c r="L3257" s="19">
        <v>41561.704409722224</v>
      </c>
      <c r="M3257" s="2"/>
      <c r="N3257" s="2"/>
      <c r="O3257" s="2"/>
      <c r="P3257" s="2"/>
    </row>
    <row r="3258" spans="1:16" ht="45">
      <c r="A3258" s="14">
        <v>1953</v>
      </c>
      <c r="B3258" s="2" t="s">
        <v>3899</v>
      </c>
      <c r="C3258" s="1" t="s">
        <v>3928</v>
      </c>
      <c r="D3258" s="3" t="s">
        <v>2034</v>
      </c>
      <c r="E3258" s="4">
        <v>41561</v>
      </c>
      <c r="F3258" s="3" t="s">
        <v>15</v>
      </c>
      <c r="G3258" s="4">
        <v>41561</v>
      </c>
      <c r="H3258" s="3" t="s">
        <v>16</v>
      </c>
      <c r="I3258" s="2" t="s">
        <v>13</v>
      </c>
      <c r="J3258" s="2" t="s">
        <v>12</v>
      </c>
      <c r="K3258" s="2" t="s">
        <v>268</v>
      </c>
      <c r="L3258" s="19">
        <v>41561.702685185184</v>
      </c>
      <c r="M3258" s="2"/>
      <c r="N3258" s="2"/>
      <c r="O3258" s="2"/>
      <c r="P3258" s="2"/>
    </row>
    <row r="3259" spans="1:16" ht="60">
      <c r="A3259" s="14">
        <v>1952</v>
      </c>
      <c r="B3259" s="2" t="s">
        <v>3929</v>
      </c>
      <c r="C3259" s="1" t="s">
        <v>3930</v>
      </c>
      <c r="D3259" s="3" t="s">
        <v>2701</v>
      </c>
      <c r="E3259" s="4">
        <v>41561</v>
      </c>
      <c r="F3259" s="3" t="s">
        <v>15</v>
      </c>
      <c r="G3259" s="4">
        <v>41561</v>
      </c>
      <c r="H3259" s="3" t="s">
        <v>40</v>
      </c>
      <c r="I3259" s="2" t="s">
        <v>13</v>
      </c>
      <c r="J3259" s="2" t="s">
        <v>12</v>
      </c>
      <c r="K3259" s="2" t="s">
        <v>268</v>
      </c>
      <c r="L3259" s="19">
        <v>41561.700821759259</v>
      </c>
      <c r="M3259" s="2"/>
      <c r="N3259" s="2"/>
      <c r="O3259" s="2"/>
      <c r="P3259" s="2"/>
    </row>
    <row r="3260" spans="1:16" ht="45">
      <c r="A3260" s="14">
        <v>1951</v>
      </c>
      <c r="B3260" s="2" t="s">
        <v>3931</v>
      </c>
      <c r="C3260" s="1" t="s">
        <v>3932</v>
      </c>
      <c r="D3260" s="3" t="s">
        <v>92</v>
      </c>
      <c r="E3260" s="4">
        <v>41561</v>
      </c>
      <c r="F3260" s="3" t="s">
        <v>15</v>
      </c>
      <c r="G3260" s="4">
        <v>41561</v>
      </c>
      <c r="H3260" s="3" t="s">
        <v>51</v>
      </c>
      <c r="I3260" s="2" t="s">
        <v>13</v>
      </c>
      <c r="J3260" s="2" t="s">
        <v>12</v>
      </c>
      <c r="K3260" s="2" t="s">
        <v>268</v>
      </c>
      <c r="L3260" s="19">
        <v>41561.700416666667</v>
      </c>
      <c r="M3260" s="2"/>
      <c r="N3260" s="2"/>
      <c r="O3260" s="2"/>
      <c r="P3260" s="2"/>
    </row>
    <row r="3261" spans="1:16" ht="60">
      <c r="A3261" s="14">
        <v>1950</v>
      </c>
      <c r="B3261" s="2" t="s">
        <v>3933</v>
      </c>
      <c r="C3261" s="1" t="s">
        <v>3934</v>
      </c>
      <c r="D3261" s="3" t="s">
        <v>620</v>
      </c>
      <c r="E3261" s="4">
        <v>41561</v>
      </c>
      <c r="F3261" s="3" t="s">
        <v>15</v>
      </c>
      <c r="G3261" s="4">
        <v>41561</v>
      </c>
      <c r="H3261" s="3" t="s">
        <v>19</v>
      </c>
      <c r="I3261" s="2" t="s">
        <v>13</v>
      </c>
      <c r="J3261" s="2" t="s">
        <v>12</v>
      </c>
      <c r="K3261" s="2" t="s">
        <v>268</v>
      </c>
      <c r="L3261" s="19">
        <v>41561.712013888886</v>
      </c>
      <c r="M3261" s="2"/>
      <c r="N3261" s="2"/>
      <c r="O3261" s="2"/>
      <c r="P3261" s="2"/>
    </row>
    <row r="3262" spans="1:16" ht="60">
      <c r="A3262" s="14">
        <v>1949</v>
      </c>
      <c r="B3262" s="2" t="s">
        <v>3935</v>
      </c>
      <c r="C3262" s="1" t="s">
        <v>3936</v>
      </c>
      <c r="D3262" s="3" t="s">
        <v>291</v>
      </c>
      <c r="E3262" s="4">
        <v>41561</v>
      </c>
      <c r="F3262" s="3" t="s">
        <v>15</v>
      </c>
      <c r="G3262" s="4">
        <v>41561</v>
      </c>
      <c r="H3262" s="3" t="s">
        <v>40</v>
      </c>
      <c r="I3262" s="2" t="s">
        <v>13</v>
      </c>
      <c r="J3262" s="2" t="s">
        <v>12</v>
      </c>
      <c r="K3262" s="2" t="s">
        <v>268</v>
      </c>
      <c r="L3262" s="19">
        <v>41561.591180555559</v>
      </c>
      <c r="M3262" s="2"/>
      <c r="N3262" s="2"/>
      <c r="O3262" s="2"/>
      <c r="P3262" s="2"/>
    </row>
    <row r="3263" spans="1:16" ht="75">
      <c r="A3263" s="14">
        <v>1948</v>
      </c>
      <c r="B3263" s="2" t="s">
        <v>3937</v>
      </c>
      <c r="C3263" s="1" t="s">
        <v>3938</v>
      </c>
      <c r="D3263" s="3" t="s">
        <v>291</v>
      </c>
      <c r="E3263" s="4">
        <v>41561</v>
      </c>
      <c r="F3263" s="3" t="s">
        <v>15</v>
      </c>
      <c r="G3263" s="4">
        <v>41561</v>
      </c>
      <c r="H3263" s="3" t="s">
        <v>19</v>
      </c>
      <c r="I3263" s="2" t="s">
        <v>13</v>
      </c>
      <c r="J3263" s="2" t="s">
        <v>12</v>
      </c>
      <c r="K3263" s="2" t="s">
        <v>268</v>
      </c>
      <c r="L3263" s="19">
        <v>41569.667719907404</v>
      </c>
      <c r="M3263" s="2"/>
      <c r="N3263" s="2"/>
      <c r="O3263" s="2"/>
      <c r="P3263" s="2"/>
    </row>
    <row r="3264" spans="1:16" ht="75">
      <c r="A3264" s="14">
        <v>1947</v>
      </c>
      <c r="B3264" s="2" t="s">
        <v>3939</v>
      </c>
      <c r="C3264" s="1" t="s">
        <v>3940</v>
      </c>
      <c r="D3264" s="3" t="s">
        <v>446</v>
      </c>
      <c r="E3264" s="4">
        <v>41561</v>
      </c>
      <c r="F3264" s="3" t="s">
        <v>15</v>
      </c>
      <c r="G3264" s="4">
        <v>41561</v>
      </c>
      <c r="H3264" s="3" t="s">
        <v>40</v>
      </c>
      <c r="I3264" s="2" t="s">
        <v>13</v>
      </c>
      <c r="J3264" s="2" t="s">
        <v>12</v>
      </c>
      <c r="K3264" s="2" t="s">
        <v>268</v>
      </c>
      <c r="L3264" s="19">
        <v>41561.712118055555</v>
      </c>
      <c r="M3264" s="2"/>
      <c r="N3264" s="2"/>
      <c r="O3264" s="2"/>
      <c r="P3264" s="2"/>
    </row>
    <row r="3265" spans="1:16">
      <c r="A3265" s="14">
        <v>1946</v>
      </c>
      <c r="B3265" s="2" t="s">
        <v>3941</v>
      </c>
      <c r="C3265" s="1" t="s">
        <v>3942</v>
      </c>
      <c r="D3265" s="3" t="s">
        <v>3943</v>
      </c>
      <c r="E3265" s="4">
        <v>41561</v>
      </c>
      <c r="F3265" s="3" t="s">
        <v>15</v>
      </c>
      <c r="G3265" s="4">
        <v>41561</v>
      </c>
      <c r="H3265" s="3" t="s">
        <v>40</v>
      </c>
      <c r="I3265" s="2" t="s">
        <v>13</v>
      </c>
      <c r="J3265" s="2" t="s">
        <v>12</v>
      </c>
      <c r="K3265" s="2" t="s">
        <v>268</v>
      </c>
      <c r="L3265" s="19">
        <v>41561.551782407405</v>
      </c>
      <c r="M3265" s="2"/>
      <c r="N3265" s="2"/>
      <c r="O3265" s="2"/>
      <c r="P3265" s="2"/>
    </row>
    <row r="3266" spans="1:16" ht="105">
      <c r="A3266" s="14">
        <v>1945</v>
      </c>
      <c r="B3266" s="2" t="s">
        <v>3944</v>
      </c>
      <c r="C3266" s="1" t="s">
        <v>3945</v>
      </c>
      <c r="D3266" s="3" t="s">
        <v>84</v>
      </c>
      <c r="E3266" s="4">
        <v>41561</v>
      </c>
      <c r="F3266" s="3" t="s">
        <v>15</v>
      </c>
      <c r="G3266" s="4">
        <v>41561</v>
      </c>
      <c r="H3266" s="3" t="s">
        <v>40</v>
      </c>
      <c r="I3266" s="2" t="s">
        <v>13</v>
      </c>
      <c r="J3266" s="2" t="s">
        <v>12</v>
      </c>
      <c r="K3266" s="2" t="s">
        <v>268</v>
      </c>
      <c r="L3266" s="19">
        <v>41561.545567129629</v>
      </c>
      <c r="M3266" s="2"/>
      <c r="N3266" s="2"/>
      <c r="O3266" s="2"/>
      <c r="P3266" s="2"/>
    </row>
    <row r="3267" spans="1:16" ht="90">
      <c r="A3267" s="14">
        <v>1944</v>
      </c>
      <c r="B3267" s="2" t="s">
        <v>3946</v>
      </c>
      <c r="C3267" s="1" t="s">
        <v>3947</v>
      </c>
      <c r="D3267" s="3" t="s">
        <v>84</v>
      </c>
      <c r="E3267" s="4">
        <v>41561</v>
      </c>
      <c r="F3267" s="3" t="s">
        <v>15</v>
      </c>
      <c r="G3267" s="4">
        <v>41561</v>
      </c>
      <c r="H3267" s="3" t="s">
        <v>45</v>
      </c>
      <c r="I3267" s="2" t="s">
        <v>13</v>
      </c>
      <c r="J3267" s="2" t="s">
        <v>12</v>
      </c>
      <c r="K3267" s="2" t="s">
        <v>268</v>
      </c>
      <c r="L3267" s="19">
        <v>41561.711851851855</v>
      </c>
      <c r="M3267" s="2"/>
      <c r="N3267" s="2"/>
      <c r="O3267" s="2"/>
      <c r="P3267" s="2"/>
    </row>
    <row r="3268" spans="1:16" ht="90">
      <c r="A3268" s="14">
        <v>1943</v>
      </c>
      <c r="B3268" s="2" t="s">
        <v>3948</v>
      </c>
      <c r="C3268" s="1" t="s">
        <v>3949</v>
      </c>
      <c r="D3268" s="3" t="s">
        <v>84</v>
      </c>
      <c r="E3268" s="4">
        <v>41561</v>
      </c>
      <c r="F3268" s="3" t="s">
        <v>15</v>
      </c>
      <c r="G3268" s="4">
        <v>41561</v>
      </c>
      <c r="H3268" s="3" t="s">
        <v>45</v>
      </c>
      <c r="I3268" s="2" t="s">
        <v>13</v>
      </c>
      <c r="J3268" s="2" t="s">
        <v>12</v>
      </c>
      <c r="K3268" s="2" t="s">
        <v>268</v>
      </c>
      <c r="L3268" s="19">
        <v>41561.711770833332</v>
      </c>
      <c r="M3268" s="2"/>
      <c r="N3268" s="2"/>
      <c r="O3268" s="2"/>
      <c r="P3268" s="2"/>
    </row>
    <row r="3269" spans="1:16" ht="60">
      <c r="A3269" s="14">
        <v>1942</v>
      </c>
      <c r="B3269" s="2" t="s">
        <v>3950</v>
      </c>
      <c r="C3269" s="1" t="s">
        <v>3951</v>
      </c>
      <c r="D3269" s="3" t="s">
        <v>653</v>
      </c>
      <c r="E3269" s="4">
        <v>41561</v>
      </c>
      <c r="F3269" s="3" t="s">
        <v>15</v>
      </c>
      <c r="G3269" s="4">
        <v>41561</v>
      </c>
      <c r="H3269" s="3" t="s">
        <v>19</v>
      </c>
      <c r="I3269" s="2" t="s">
        <v>13</v>
      </c>
      <c r="J3269" s="2" t="s">
        <v>12</v>
      </c>
      <c r="K3269" s="2" t="s">
        <v>268</v>
      </c>
      <c r="L3269" s="19">
        <v>41569.667638888888</v>
      </c>
      <c r="M3269" s="2"/>
      <c r="N3269" s="2"/>
      <c r="O3269" s="2"/>
      <c r="P3269" s="2"/>
    </row>
    <row r="3270" spans="1:16" ht="45">
      <c r="A3270" s="14">
        <v>1941</v>
      </c>
      <c r="B3270" s="2" t="s">
        <v>3952</v>
      </c>
      <c r="C3270" s="1" t="s">
        <v>3953</v>
      </c>
      <c r="D3270" s="3" t="s">
        <v>98</v>
      </c>
      <c r="E3270" s="4">
        <v>41561</v>
      </c>
      <c r="F3270" s="3" t="s">
        <v>15</v>
      </c>
      <c r="G3270" s="4">
        <v>41561</v>
      </c>
      <c r="H3270" s="3" t="s">
        <v>16</v>
      </c>
      <c r="I3270" s="2" t="s">
        <v>13</v>
      </c>
      <c r="J3270" s="2" t="s">
        <v>12</v>
      </c>
      <c r="K3270" s="2" t="s">
        <v>268</v>
      </c>
      <c r="L3270" s="19">
        <v>41561.533449074072</v>
      </c>
      <c r="M3270" s="2"/>
      <c r="N3270" s="2"/>
      <c r="O3270" s="2"/>
      <c r="P3270" s="2"/>
    </row>
    <row r="3271" spans="1:16" ht="75">
      <c r="A3271" s="14">
        <v>1940</v>
      </c>
      <c r="B3271" s="2" t="s">
        <v>1952</v>
      </c>
      <c r="C3271" s="1" t="s">
        <v>3954</v>
      </c>
      <c r="D3271" s="3" t="s">
        <v>1071</v>
      </c>
      <c r="E3271" s="4">
        <v>41561</v>
      </c>
      <c r="F3271" s="3" t="s">
        <v>15</v>
      </c>
      <c r="G3271" s="4">
        <v>41561</v>
      </c>
      <c r="H3271" s="3" t="s">
        <v>16</v>
      </c>
      <c r="I3271" s="2" t="s">
        <v>13</v>
      </c>
      <c r="J3271" s="2" t="s">
        <v>12</v>
      </c>
      <c r="K3271" s="2" t="s">
        <v>268</v>
      </c>
      <c r="L3271" s="19">
        <v>41561.532060185185</v>
      </c>
      <c r="M3271" s="2"/>
      <c r="N3271" s="2"/>
      <c r="O3271" s="2"/>
      <c r="P3271" s="2"/>
    </row>
    <row r="3272" spans="1:16" ht="45">
      <c r="A3272" s="14">
        <v>1939</v>
      </c>
      <c r="B3272" s="2" t="s">
        <v>3811</v>
      </c>
      <c r="C3272" s="1" t="s">
        <v>3955</v>
      </c>
      <c r="D3272" s="3" t="s">
        <v>3129</v>
      </c>
      <c r="E3272" s="4">
        <v>41561</v>
      </c>
      <c r="F3272" s="3" t="s">
        <v>15</v>
      </c>
      <c r="G3272" s="4">
        <v>41561</v>
      </c>
      <c r="H3272" s="3" t="s">
        <v>16</v>
      </c>
      <c r="I3272" s="2" t="s">
        <v>13</v>
      </c>
      <c r="J3272" s="2" t="s">
        <v>12</v>
      </c>
      <c r="K3272" s="2" t="s">
        <v>268</v>
      </c>
      <c r="L3272" s="19">
        <v>41561.530219907407</v>
      </c>
      <c r="M3272" s="2"/>
      <c r="N3272" s="2"/>
      <c r="O3272" s="2"/>
      <c r="P3272" s="2"/>
    </row>
    <row r="3273" spans="1:16" ht="105">
      <c r="A3273" s="14">
        <v>1938</v>
      </c>
      <c r="B3273" s="2" t="s">
        <v>3956</v>
      </c>
      <c r="C3273" s="1" t="s">
        <v>3957</v>
      </c>
      <c r="D3273" s="3" t="s">
        <v>620</v>
      </c>
      <c r="E3273" s="4">
        <v>41561</v>
      </c>
      <c r="F3273" s="3" t="s">
        <v>15</v>
      </c>
      <c r="G3273" s="4">
        <v>41561</v>
      </c>
      <c r="H3273" s="3" t="s">
        <v>19</v>
      </c>
      <c r="I3273" s="2" t="s">
        <v>13</v>
      </c>
      <c r="J3273" s="2" t="s">
        <v>12</v>
      </c>
      <c r="K3273" s="2" t="s">
        <v>268</v>
      </c>
      <c r="L3273" s="19">
        <v>41561.521458333336</v>
      </c>
      <c r="M3273" s="2"/>
      <c r="N3273" s="2"/>
      <c r="O3273" s="2"/>
      <c r="P3273" s="2"/>
    </row>
    <row r="3274" spans="1:16" ht="30">
      <c r="A3274" s="14">
        <v>1937</v>
      </c>
      <c r="B3274" s="2" t="s">
        <v>3958</v>
      </c>
      <c r="C3274" s="1" t="s">
        <v>3959</v>
      </c>
      <c r="D3274" s="3" t="s">
        <v>411</v>
      </c>
      <c r="E3274" s="4">
        <v>41561</v>
      </c>
      <c r="F3274" s="3" t="s">
        <v>15</v>
      </c>
      <c r="G3274" s="4">
        <v>41561</v>
      </c>
      <c r="H3274" s="3" t="s">
        <v>16</v>
      </c>
      <c r="I3274" s="2" t="s">
        <v>13</v>
      </c>
      <c r="J3274" s="2" t="s">
        <v>12</v>
      </c>
      <c r="K3274" s="2" t="s">
        <v>268</v>
      </c>
      <c r="L3274" s="19">
        <v>41561.502523148149</v>
      </c>
      <c r="M3274" s="2"/>
      <c r="N3274" s="2"/>
      <c r="O3274" s="2"/>
      <c r="P3274" s="2"/>
    </row>
    <row r="3275" spans="1:16" ht="45">
      <c r="A3275" s="14">
        <v>1936</v>
      </c>
      <c r="B3275" s="2" t="s">
        <v>3960</v>
      </c>
      <c r="C3275" s="1" t="s">
        <v>3961</v>
      </c>
      <c r="D3275" s="3" t="s">
        <v>22</v>
      </c>
      <c r="E3275" s="4">
        <v>41561</v>
      </c>
      <c r="F3275" s="3" t="s">
        <v>102</v>
      </c>
      <c r="G3275" s="4">
        <v>41561</v>
      </c>
      <c r="H3275" s="3" t="s">
        <v>58</v>
      </c>
      <c r="I3275" s="2" t="s">
        <v>13</v>
      </c>
      <c r="J3275" s="2" t="s">
        <v>12</v>
      </c>
      <c r="K3275" s="2" t="s">
        <v>268</v>
      </c>
      <c r="L3275" s="19">
        <v>41561.478935185187</v>
      </c>
      <c r="M3275" s="2"/>
      <c r="N3275" s="2"/>
      <c r="O3275" s="2"/>
      <c r="P3275" s="2"/>
    </row>
    <row r="3276" spans="1:16" ht="105">
      <c r="A3276" s="14">
        <v>1935</v>
      </c>
      <c r="B3276" s="2" t="s">
        <v>3962</v>
      </c>
      <c r="C3276" s="1" t="s">
        <v>3963</v>
      </c>
      <c r="D3276" s="3" t="s">
        <v>355</v>
      </c>
      <c r="E3276" s="4">
        <v>41561</v>
      </c>
      <c r="F3276" s="3" t="s">
        <v>15</v>
      </c>
      <c r="G3276" s="4">
        <v>41561</v>
      </c>
      <c r="H3276" s="3" t="s">
        <v>51</v>
      </c>
      <c r="I3276" s="2" t="s">
        <v>13</v>
      </c>
      <c r="J3276" s="2" t="s">
        <v>12</v>
      </c>
      <c r="K3276" s="2" t="s">
        <v>268</v>
      </c>
      <c r="L3276" s="19">
        <v>41561.473564814813</v>
      </c>
      <c r="M3276" s="2"/>
      <c r="N3276" s="2"/>
      <c r="O3276" s="2"/>
      <c r="P3276" s="2"/>
    </row>
    <row r="3277" spans="1:16">
      <c r="A3277" s="14">
        <v>1934</v>
      </c>
      <c r="B3277" s="2" t="s">
        <v>3964</v>
      </c>
      <c r="C3277" s="1" t="s">
        <v>3965</v>
      </c>
      <c r="D3277" s="3" t="s">
        <v>104</v>
      </c>
      <c r="E3277" s="4">
        <v>41561</v>
      </c>
      <c r="F3277" s="3" t="s">
        <v>15</v>
      </c>
      <c r="G3277" s="4">
        <v>41561</v>
      </c>
      <c r="H3277" s="3" t="s">
        <v>16</v>
      </c>
      <c r="I3277" s="2" t="s">
        <v>13</v>
      </c>
      <c r="J3277" s="2" t="s">
        <v>12</v>
      </c>
      <c r="K3277" s="2" t="s">
        <v>268</v>
      </c>
      <c r="L3277" s="19">
        <v>41561.472604166665</v>
      </c>
      <c r="M3277" s="2"/>
      <c r="N3277" s="2"/>
      <c r="O3277" s="2"/>
      <c r="P3277" s="2"/>
    </row>
    <row r="3278" spans="1:16">
      <c r="A3278" s="14">
        <v>1933</v>
      </c>
      <c r="B3278" s="2" t="s">
        <v>2502</v>
      </c>
      <c r="C3278" s="1" t="s">
        <v>3966</v>
      </c>
      <c r="D3278" s="3" t="s">
        <v>344</v>
      </c>
      <c r="E3278" s="4">
        <v>41561</v>
      </c>
      <c r="F3278" s="3" t="s">
        <v>15</v>
      </c>
      <c r="G3278" s="4">
        <v>41561</v>
      </c>
      <c r="H3278" s="3" t="s">
        <v>40</v>
      </c>
      <c r="I3278" s="2" t="s">
        <v>13</v>
      </c>
      <c r="J3278" s="2" t="s">
        <v>12</v>
      </c>
      <c r="K3278" s="2" t="s">
        <v>268</v>
      </c>
      <c r="L3278" s="19">
        <v>41561.471759259257</v>
      </c>
      <c r="M3278" s="2"/>
      <c r="N3278" s="2"/>
      <c r="O3278" s="2"/>
      <c r="P3278" s="2"/>
    </row>
    <row r="3279" spans="1:16" ht="60">
      <c r="A3279" s="14">
        <v>1932</v>
      </c>
      <c r="B3279" s="2" t="s">
        <v>3967</v>
      </c>
      <c r="C3279" s="1" t="s">
        <v>3968</v>
      </c>
      <c r="D3279" s="3" t="s">
        <v>349</v>
      </c>
      <c r="E3279" s="4">
        <v>41561</v>
      </c>
      <c r="F3279" s="3" t="s">
        <v>15</v>
      </c>
      <c r="G3279" s="4">
        <v>41561</v>
      </c>
      <c r="H3279" s="3" t="s">
        <v>40</v>
      </c>
      <c r="I3279" s="2" t="s">
        <v>13</v>
      </c>
      <c r="J3279" s="2" t="s">
        <v>12</v>
      </c>
      <c r="K3279" s="2" t="s">
        <v>268</v>
      </c>
      <c r="L3279" s="19">
        <v>41561.4687037037</v>
      </c>
      <c r="M3279" s="2"/>
      <c r="N3279" s="2"/>
      <c r="O3279" s="2"/>
      <c r="P3279" s="2"/>
    </row>
    <row r="3280" spans="1:16" ht="60">
      <c r="A3280" s="14">
        <v>1931</v>
      </c>
      <c r="B3280" s="2" t="s">
        <v>1968</v>
      </c>
      <c r="C3280" s="1" t="s">
        <v>3969</v>
      </c>
      <c r="D3280" s="3" t="s">
        <v>274</v>
      </c>
      <c r="E3280" s="4">
        <v>41558</v>
      </c>
      <c r="F3280" s="3" t="s">
        <v>15</v>
      </c>
      <c r="G3280" s="4">
        <v>41558</v>
      </c>
      <c r="H3280" s="3" t="s">
        <v>16</v>
      </c>
      <c r="I3280" s="2" t="s">
        <v>13</v>
      </c>
      <c r="J3280" s="2" t="s">
        <v>12</v>
      </c>
      <c r="K3280" s="2" t="s">
        <v>268</v>
      </c>
      <c r="L3280" s="19">
        <v>41558.580752314818</v>
      </c>
      <c r="M3280" s="2"/>
      <c r="N3280" s="2"/>
      <c r="O3280" s="2"/>
      <c r="P3280" s="2"/>
    </row>
    <row r="3281" spans="1:16" ht="45">
      <c r="A3281" s="14">
        <v>1930</v>
      </c>
      <c r="B3281" s="2" t="s">
        <v>3970</v>
      </c>
      <c r="C3281" s="1" t="s">
        <v>3971</v>
      </c>
      <c r="D3281" s="3" t="s">
        <v>389</v>
      </c>
      <c r="E3281" s="4">
        <v>41558</v>
      </c>
      <c r="F3281" s="3" t="s">
        <v>15</v>
      </c>
      <c r="G3281" s="4">
        <v>41558</v>
      </c>
      <c r="H3281" s="3" t="s">
        <v>40</v>
      </c>
      <c r="I3281" s="2" t="s">
        <v>13</v>
      </c>
      <c r="J3281" s="2" t="s">
        <v>12</v>
      </c>
      <c r="K3281" s="2" t="s">
        <v>268</v>
      </c>
      <c r="L3281" s="19">
        <v>41558.547476851854</v>
      </c>
      <c r="M3281" s="2"/>
      <c r="N3281" s="2"/>
      <c r="O3281" s="2"/>
      <c r="P3281" s="2"/>
    </row>
    <row r="3282" spans="1:16">
      <c r="A3282" s="14">
        <v>1929</v>
      </c>
      <c r="B3282" s="2" t="s">
        <v>3972</v>
      </c>
      <c r="C3282" s="1" t="s">
        <v>3973</v>
      </c>
      <c r="D3282" s="3" t="s">
        <v>586</v>
      </c>
      <c r="E3282" s="4">
        <v>41558</v>
      </c>
      <c r="F3282" s="3" t="s">
        <v>102</v>
      </c>
      <c r="G3282" s="4">
        <v>41558</v>
      </c>
      <c r="H3282" s="3" t="s">
        <v>16</v>
      </c>
      <c r="I3282" s="2" t="s">
        <v>13</v>
      </c>
      <c r="J3282" s="2" t="s">
        <v>12</v>
      </c>
      <c r="K3282" s="2" t="s">
        <v>268</v>
      </c>
      <c r="L3282" s="19">
        <v>41558.538368055553</v>
      </c>
      <c r="M3282" s="2"/>
      <c r="N3282" s="2"/>
      <c r="O3282" s="2"/>
      <c r="P3282" s="2"/>
    </row>
    <row r="3283" spans="1:16" ht="30">
      <c r="A3283" s="14">
        <v>1928</v>
      </c>
      <c r="B3283" s="2" t="s">
        <v>3974</v>
      </c>
      <c r="C3283" s="1" t="s">
        <v>3975</v>
      </c>
      <c r="D3283" s="3" t="s">
        <v>572</v>
      </c>
      <c r="E3283" s="4">
        <v>41558</v>
      </c>
      <c r="F3283" s="3" t="s">
        <v>15</v>
      </c>
      <c r="G3283" s="4">
        <v>41558</v>
      </c>
      <c r="H3283" s="3" t="s">
        <v>29</v>
      </c>
      <c r="I3283" s="2" t="s">
        <v>13</v>
      </c>
      <c r="J3283" s="2" t="s">
        <v>12</v>
      </c>
      <c r="K3283" s="2" t="s">
        <v>268</v>
      </c>
      <c r="L3283" s="19">
        <v>41561.711655092593</v>
      </c>
      <c r="M3283" s="2"/>
      <c r="N3283" s="2"/>
      <c r="O3283" s="2"/>
      <c r="P3283" s="2"/>
    </row>
    <row r="3284" spans="1:16" ht="60">
      <c r="A3284" s="14">
        <v>1927</v>
      </c>
      <c r="B3284" s="2" t="s">
        <v>3976</v>
      </c>
      <c r="C3284" s="1" t="s">
        <v>3977</v>
      </c>
      <c r="D3284" s="3" t="s">
        <v>389</v>
      </c>
      <c r="E3284" s="4">
        <v>41558</v>
      </c>
      <c r="F3284" s="3" t="s">
        <v>15</v>
      </c>
      <c r="G3284" s="4">
        <v>41558</v>
      </c>
      <c r="H3284" s="3" t="s">
        <v>58</v>
      </c>
      <c r="I3284" s="2" t="s">
        <v>13</v>
      </c>
      <c r="J3284" s="2" t="s">
        <v>12</v>
      </c>
      <c r="K3284" s="2" t="s">
        <v>268</v>
      </c>
      <c r="L3284" s="19">
        <v>41558.490671296298</v>
      </c>
      <c r="M3284" s="2"/>
      <c r="N3284" s="2"/>
      <c r="O3284" s="2"/>
      <c r="P3284" s="2"/>
    </row>
    <row r="3285" spans="1:16" ht="45">
      <c r="A3285" s="14">
        <v>1926</v>
      </c>
      <c r="B3285" s="2" t="s">
        <v>3978</v>
      </c>
      <c r="C3285" s="1" t="s">
        <v>3979</v>
      </c>
      <c r="D3285" s="3" t="s">
        <v>852</v>
      </c>
      <c r="E3285" s="4">
        <v>41557</v>
      </c>
      <c r="F3285" s="3" t="s">
        <v>15</v>
      </c>
      <c r="G3285" s="4">
        <v>41558</v>
      </c>
      <c r="H3285" s="3" t="s">
        <v>29</v>
      </c>
      <c r="I3285" s="2" t="s">
        <v>13</v>
      </c>
      <c r="J3285" s="2" t="s">
        <v>12</v>
      </c>
      <c r="K3285" s="2" t="s">
        <v>268</v>
      </c>
      <c r="L3285" s="19">
        <v>41561.555405092593</v>
      </c>
      <c r="M3285" s="2"/>
      <c r="N3285" s="2"/>
      <c r="O3285" s="2"/>
      <c r="P3285" s="2"/>
    </row>
    <row r="3286" spans="1:16" ht="90">
      <c r="A3286" s="14">
        <v>1925</v>
      </c>
      <c r="B3286" s="2" t="s">
        <v>3980</v>
      </c>
      <c r="C3286" s="1" t="s">
        <v>3981</v>
      </c>
      <c r="D3286" s="3" t="s">
        <v>803</v>
      </c>
      <c r="E3286" s="4">
        <v>41557</v>
      </c>
      <c r="F3286" s="3" t="s">
        <v>15</v>
      </c>
      <c r="G3286" s="4">
        <v>41557</v>
      </c>
      <c r="H3286" s="3" t="s">
        <v>213</v>
      </c>
      <c r="I3286" s="2" t="s">
        <v>13</v>
      </c>
      <c r="J3286" s="2" t="s">
        <v>12</v>
      </c>
      <c r="K3286" s="2" t="s">
        <v>268</v>
      </c>
      <c r="L3286" s="19">
        <v>41558.467048611114</v>
      </c>
      <c r="M3286" s="2"/>
      <c r="N3286" s="2"/>
      <c r="O3286" s="2"/>
      <c r="P3286" s="2"/>
    </row>
    <row r="3287" spans="1:16" ht="75">
      <c r="A3287" s="14">
        <v>1924</v>
      </c>
      <c r="B3287" s="2" t="s">
        <v>3982</v>
      </c>
      <c r="C3287" s="1" t="s">
        <v>3983</v>
      </c>
      <c r="D3287" s="3" t="s">
        <v>355</v>
      </c>
      <c r="E3287" s="4">
        <v>41557</v>
      </c>
      <c r="F3287" s="3" t="s">
        <v>15</v>
      </c>
      <c r="G3287" s="4">
        <v>41557</v>
      </c>
      <c r="H3287" s="3" t="s">
        <v>29</v>
      </c>
      <c r="I3287" s="2" t="s">
        <v>13</v>
      </c>
      <c r="J3287" s="2" t="s">
        <v>12</v>
      </c>
      <c r="K3287" s="2" t="s">
        <v>268</v>
      </c>
      <c r="L3287" s="19">
        <v>41558.466458333336</v>
      </c>
      <c r="M3287" s="2"/>
      <c r="N3287" s="2"/>
      <c r="O3287" s="2"/>
      <c r="P3287" s="2"/>
    </row>
    <row r="3288" spans="1:16" ht="60">
      <c r="A3288" s="14">
        <v>1923</v>
      </c>
      <c r="B3288" s="2" t="s">
        <v>3984</v>
      </c>
      <c r="C3288" s="1" t="s">
        <v>3985</v>
      </c>
      <c r="D3288" s="3" t="s">
        <v>291</v>
      </c>
      <c r="E3288" s="4">
        <v>41557</v>
      </c>
      <c r="F3288" s="3" t="s">
        <v>15</v>
      </c>
      <c r="G3288" s="4">
        <v>41557</v>
      </c>
      <c r="H3288" s="3" t="s">
        <v>29</v>
      </c>
      <c r="I3288" s="2" t="s">
        <v>13</v>
      </c>
      <c r="J3288" s="2" t="s">
        <v>12</v>
      </c>
      <c r="K3288" s="2" t="s">
        <v>268</v>
      </c>
      <c r="L3288" s="19">
        <v>41558.465821759259</v>
      </c>
      <c r="M3288" s="2"/>
      <c r="N3288" s="2"/>
      <c r="O3288" s="2"/>
      <c r="P3288" s="2"/>
    </row>
    <row r="3289" spans="1:16" ht="60">
      <c r="A3289" s="14">
        <v>1922</v>
      </c>
      <c r="B3289" s="2" t="s">
        <v>1952</v>
      </c>
      <c r="C3289" s="1" t="s">
        <v>3986</v>
      </c>
      <c r="D3289" s="3" t="s">
        <v>1037</v>
      </c>
      <c r="E3289" s="4">
        <v>41558</v>
      </c>
      <c r="F3289" s="3" t="s">
        <v>15</v>
      </c>
      <c r="G3289" s="4">
        <v>41558</v>
      </c>
      <c r="H3289" s="3" t="s">
        <v>16</v>
      </c>
      <c r="I3289" s="2" t="s">
        <v>13</v>
      </c>
      <c r="J3289" s="2" t="s">
        <v>12</v>
      </c>
      <c r="K3289" s="2" t="s">
        <v>268</v>
      </c>
      <c r="L3289" s="19">
        <v>41558.428379629629</v>
      </c>
      <c r="M3289" s="2"/>
      <c r="N3289" s="2"/>
      <c r="O3289" s="2"/>
      <c r="P3289" s="2"/>
    </row>
    <row r="3290" spans="1:16" ht="60">
      <c r="A3290" s="14">
        <v>1921</v>
      </c>
      <c r="B3290" s="2" t="s">
        <v>3987</v>
      </c>
      <c r="C3290" s="1" t="s">
        <v>3988</v>
      </c>
      <c r="D3290" s="3" t="s">
        <v>2701</v>
      </c>
      <c r="E3290" s="4">
        <v>41558</v>
      </c>
      <c r="F3290" s="3" t="s">
        <v>15</v>
      </c>
      <c r="G3290" s="4">
        <v>41558</v>
      </c>
      <c r="H3290" s="3" t="s">
        <v>40</v>
      </c>
      <c r="I3290" s="2" t="s">
        <v>13</v>
      </c>
      <c r="J3290" s="2" t="s">
        <v>12</v>
      </c>
      <c r="K3290" s="2" t="s">
        <v>268</v>
      </c>
      <c r="L3290" s="19">
        <v>41558.42627314815</v>
      </c>
      <c r="M3290" s="2"/>
      <c r="N3290" s="2"/>
      <c r="O3290" s="2"/>
      <c r="P3290" s="2"/>
    </row>
    <row r="3291" spans="1:16" ht="30">
      <c r="A3291" s="14">
        <v>1920</v>
      </c>
      <c r="B3291" s="2" t="s">
        <v>3989</v>
      </c>
      <c r="C3291" s="1" t="s">
        <v>3990</v>
      </c>
      <c r="D3291" s="3" t="s">
        <v>268</v>
      </c>
      <c r="E3291" s="4">
        <v>41558</v>
      </c>
      <c r="F3291" s="3" t="s">
        <v>15</v>
      </c>
      <c r="G3291" s="4">
        <v>41558</v>
      </c>
      <c r="H3291" s="3" t="s">
        <v>58</v>
      </c>
      <c r="I3291" s="2" t="s">
        <v>13</v>
      </c>
      <c r="J3291" s="2" t="s">
        <v>12</v>
      </c>
      <c r="K3291" s="2" t="s">
        <v>268</v>
      </c>
      <c r="L3291" s="19">
        <v>41558.425532407404</v>
      </c>
      <c r="M3291" s="2"/>
      <c r="N3291" s="2"/>
      <c r="O3291" s="2"/>
      <c r="P3291" s="2"/>
    </row>
    <row r="3292" spans="1:16" ht="60">
      <c r="A3292" s="14">
        <v>1919</v>
      </c>
      <c r="B3292" s="2" t="s">
        <v>3811</v>
      </c>
      <c r="C3292" s="1" t="s">
        <v>3991</v>
      </c>
      <c r="D3292" s="3" t="s">
        <v>3129</v>
      </c>
      <c r="E3292" s="4">
        <v>41558</v>
      </c>
      <c r="F3292" s="3" t="s">
        <v>15</v>
      </c>
      <c r="G3292" s="4">
        <v>41558</v>
      </c>
      <c r="H3292" s="3" t="s">
        <v>16</v>
      </c>
      <c r="I3292" s="2" t="s">
        <v>13</v>
      </c>
      <c r="J3292" s="2" t="s">
        <v>12</v>
      </c>
      <c r="K3292" s="2" t="s">
        <v>268</v>
      </c>
      <c r="L3292" s="19">
        <v>41558.415196759262</v>
      </c>
      <c r="M3292" s="2"/>
      <c r="N3292" s="2"/>
      <c r="O3292" s="2"/>
      <c r="P3292" s="2"/>
    </row>
    <row r="3293" spans="1:16" ht="60">
      <c r="A3293" s="14">
        <v>1918</v>
      </c>
      <c r="B3293" s="2" t="s">
        <v>3992</v>
      </c>
      <c r="C3293" s="1" t="s">
        <v>3993</v>
      </c>
      <c r="D3293" s="3" t="s">
        <v>2448</v>
      </c>
      <c r="E3293" s="4">
        <v>41558</v>
      </c>
      <c r="F3293" s="3" t="s">
        <v>15</v>
      </c>
      <c r="G3293" s="4">
        <v>41558</v>
      </c>
      <c r="H3293" s="3" t="s">
        <v>16</v>
      </c>
      <c r="I3293" s="2" t="s">
        <v>13</v>
      </c>
      <c r="J3293" s="2" t="s">
        <v>12</v>
      </c>
      <c r="K3293" s="2" t="s">
        <v>268</v>
      </c>
      <c r="L3293" s="19">
        <v>41558.412361111114</v>
      </c>
      <c r="M3293" s="2"/>
      <c r="N3293" s="2"/>
      <c r="O3293" s="2"/>
      <c r="P3293" s="2"/>
    </row>
    <row r="3294" spans="1:16">
      <c r="A3294" s="14">
        <v>1917</v>
      </c>
      <c r="B3294" s="2" t="s">
        <v>3994</v>
      </c>
      <c r="C3294" s="1" t="s">
        <v>3995</v>
      </c>
      <c r="D3294" s="3" t="s">
        <v>9017</v>
      </c>
      <c r="E3294" s="4">
        <v>41558</v>
      </c>
      <c r="F3294" s="3" t="s">
        <v>15</v>
      </c>
      <c r="G3294" s="4">
        <v>41558</v>
      </c>
      <c r="H3294" s="3" t="s">
        <v>16</v>
      </c>
      <c r="I3294" s="2" t="s">
        <v>13</v>
      </c>
      <c r="J3294" s="2" t="s">
        <v>12</v>
      </c>
      <c r="K3294" s="2" t="s">
        <v>268</v>
      </c>
      <c r="L3294" s="19">
        <v>41558.410219907404</v>
      </c>
      <c r="M3294" s="2"/>
      <c r="N3294" s="2"/>
      <c r="O3294" s="2"/>
      <c r="P3294" s="2"/>
    </row>
    <row r="3295" spans="1:16" ht="30">
      <c r="A3295" s="14">
        <v>1916</v>
      </c>
      <c r="B3295" s="2" t="s">
        <v>3996</v>
      </c>
      <c r="C3295" s="1" t="s">
        <v>3997</v>
      </c>
      <c r="D3295" s="3" t="s">
        <v>268</v>
      </c>
      <c r="E3295" s="4">
        <v>41557</v>
      </c>
      <c r="F3295" s="3" t="s">
        <v>15</v>
      </c>
      <c r="G3295" s="4">
        <v>41557</v>
      </c>
      <c r="H3295" s="3" t="s">
        <v>58</v>
      </c>
      <c r="I3295" s="2" t="s">
        <v>13</v>
      </c>
      <c r="J3295" s="2" t="s">
        <v>12</v>
      </c>
      <c r="K3295" s="2" t="s">
        <v>268</v>
      </c>
      <c r="L3295" s="19">
        <v>41558.403055555558</v>
      </c>
      <c r="M3295" s="2"/>
      <c r="N3295" s="2"/>
      <c r="O3295" s="2"/>
      <c r="P3295" s="2"/>
    </row>
    <row r="3296" spans="1:16" ht="75">
      <c r="A3296" s="14">
        <v>1915</v>
      </c>
      <c r="B3296" s="2" t="s">
        <v>3998</v>
      </c>
      <c r="C3296" s="1" t="s">
        <v>3999</v>
      </c>
      <c r="D3296" s="3" t="s">
        <v>2538</v>
      </c>
      <c r="E3296" s="4">
        <v>41554</v>
      </c>
      <c r="F3296" s="3" t="s">
        <v>15</v>
      </c>
      <c r="G3296" s="4">
        <v>41557</v>
      </c>
      <c r="H3296" s="3" t="s">
        <v>48</v>
      </c>
      <c r="I3296" s="2" t="s">
        <v>13</v>
      </c>
      <c r="J3296" s="2" t="s">
        <v>12</v>
      </c>
      <c r="K3296" s="2" t="s">
        <v>268</v>
      </c>
      <c r="L3296" s="19">
        <v>41557.582430555558</v>
      </c>
      <c r="M3296" s="2"/>
      <c r="N3296" s="2"/>
      <c r="O3296" s="2"/>
      <c r="P3296" s="2"/>
    </row>
    <row r="3297" spans="1:16" ht="105">
      <c r="A3297" s="14">
        <v>1914</v>
      </c>
      <c r="B3297" s="2" t="s">
        <v>4000</v>
      </c>
      <c r="C3297" s="1" t="s">
        <v>4001</v>
      </c>
      <c r="D3297" s="3" t="s">
        <v>227</v>
      </c>
      <c r="E3297" s="4">
        <v>41557</v>
      </c>
      <c r="F3297" s="3" t="s">
        <v>15</v>
      </c>
      <c r="G3297" s="4">
        <v>41557</v>
      </c>
      <c r="H3297" s="3" t="s">
        <v>46</v>
      </c>
      <c r="I3297" s="2" t="s">
        <v>13</v>
      </c>
      <c r="J3297" s="2" t="s">
        <v>12</v>
      </c>
      <c r="K3297" s="2" t="s">
        <v>268</v>
      </c>
      <c r="L3297" s="19">
        <v>41557.580185185187</v>
      </c>
      <c r="M3297" s="2"/>
      <c r="N3297" s="2"/>
      <c r="O3297" s="2"/>
      <c r="P3297" s="2"/>
    </row>
    <row r="3298" spans="1:16" ht="45">
      <c r="A3298" s="14">
        <v>1913</v>
      </c>
      <c r="B3298" s="2" t="s">
        <v>4002</v>
      </c>
      <c r="C3298" s="1" t="s">
        <v>4003</v>
      </c>
      <c r="D3298" s="3" t="s">
        <v>363</v>
      </c>
      <c r="E3298" s="4">
        <v>41557</v>
      </c>
      <c r="F3298" s="3" t="s">
        <v>15</v>
      </c>
      <c r="G3298" s="4">
        <v>41557</v>
      </c>
      <c r="H3298" s="3" t="s">
        <v>16</v>
      </c>
      <c r="I3298" s="2" t="s">
        <v>13</v>
      </c>
      <c r="J3298" s="2" t="s">
        <v>12</v>
      </c>
      <c r="K3298" s="2" t="s">
        <v>268</v>
      </c>
      <c r="L3298" s="19">
        <v>41557.578356481485</v>
      </c>
      <c r="M3298" s="2"/>
      <c r="N3298" s="2"/>
      <c r="O3298" s="2"/>
      <c r="P3298" s="2"/>
    </row>
    <row r="3299" spans="1:16">
      <c r="A3299" s="14">
        <v>1912</v>
      </c>
      <c r="B3299" s="2" t="s">
        <v>2946</v>
      </c>
      <c r="C3299" s="1" t="s">
        <v>3509</v>
      </c>
      <c r="D3299" s="3" t="s">
        <v>224</v>
      </c>
      <c r="E3299" s="4">
        <v>41557</v>
      </c>
      <c r="F3299" s="3" t="s">
        <v>15</v>
      </c>
      <c r="G3299" s="4">
        <v>41557</v>
      </c>
      <c r="H3299" s="3" t="s">
        <v>16</v>
      </c>
      <c r="I3299" s="2" t="s">
        <v>13</v>
      </c>
      <c r="J3299" s="2" t="s">
        <v>12</v>
      </c>
      <c r="K3299" s="2" t="s">
        <v>268</v>
      </c>
      <c r="L3299" s="19">
        <v>41557.57271990741</v>
      </c>
      <c r="M3299" s="2"/>
      <c r="N3299" s="2"/>
      <c r="O3299" s="2"/>
      <c r="P3299" s="2"/>
    </row>
    <row r="3300" spans="1:16" ht="60">
      <c r="A3300" s="14">
        <v>1911</v>
      </c>
      <c r="B3300" s="2" t="s">
        <v>4004</v>
      </c>
      <c r="C3300" s="1" t="s">
        <v>4005</v>
      </c>
      <c r="D3300" s="3" t="s">
        <v>1864</v>
      </c>
      <c r="E3300" s="4">
        <v>41557</v>
      </c>
      <c r="F3300" s="3" t="s">
        <v>15</v>
      </c>
      <c r="G3300" s="4">
        <v>41557</v>
      </c>
      <c r="H3300" s="3" t="s">
        <v>19</v>
      </c>
      <c r="I3300" s="2" t="s">
        <v>13</v>
      </c>
      <c r="J3300" s="2" t="s">
        <v>12</v>
      </c>
      <c r="K3300" s="2" t="s">
        <v>268</v>
      </c>
      <c r="L3300" s="19">
        <v>41561.555324074077</v>
      </c>
      <c r="M3300" s="2"/>
      <c r="N3300" s="2"/>
      <c r="O3300" s="2"/>
      <c r="P3300" s="2"/>
    </row>
    <row r="3301" spans="1:16" ht="75">
      <c r="A3301" s="14">
        <v>1910</v>
      </c>
      <c r="B3301" s="2" t="s">
        <v>4006</v>
      </c>
      <c r="C3301" s="1" t="s">
        <v>4007</v>
      </c>
      <c r="D3301" s="3" t="s">
        <v>979</v>
      </c>
      <c r="E3301" s="4">
        <v>41557</v>
      </c>
      <c r="F3301" s="3" t="s">
        <v>15</v>
      </c>
      <c r="G3301" s="4">
        <v>41561</v>
      </c>
      <c r="H3301" s="3" t="s">
        <v>56</v>
      </c>
      <c r="I3301" s="2" t="s">
        <v>13</v>
      </c>
      <c r="J3301" s="2" t="s">
        <v>12</v>
      </c>
      <c r="K3301" s="2" t="s">
        <v>268</v>
      </c>
      <c r="L3301" s="19">
        <v>41561.555208333331</v>
      </c>
      <c r="M3301" s="2"/>
      <c r="N3301" s="2"/>
      <c r="O3301" s="2"/>
      <c r="P3301" s="2"/>
    </row>
    <row r="3302" spans="1:16" ht="45">
      <c r="A3302" s="14">
        <v>1909</v>
      </c>
      <c r="B3302" s="2" t="s">
        <v>2412</v>
      </c>
      <c r="C3302" s="1" t="s">
        <v>4008</v>
      </c>
      <c r="D3302" s="3" t="s">
        <v>1529</v>
      </c>
      <c r="E3302" s="4">
        <v>41557</v>
      </c>
      <c r="F3302" s="3" t="s">
        <v>15</v>
      </c>
      <c r="G3302" s="4">
        <v>41557</v>
      </c>
      <c r="H3302" s="3" t="s">
        <v>16</v>
      </c>
      <c r="I3302" s="2" t="s">
        <v>13</v>
      </c>
      <c r="J3302" s="2" t="s">
        <v>12</v>
      </c>
      <c r="K3302" s="2" t="s">
        <v>268</v>
      </c>
      <c r="L3302" s="19">
        <v>41557.556018518517</v>
      </c>
      <c r="M3302" s="2"/>
      <c r="N3302" s="2"/>
      <c r="O3302" s="2"/>
      <c r="P3302" s="2"/>
    </row>
    <row r="3303" spans="1:16" ht="60">
      <c r="A3303" s="14">
        <v>1908</v>
      </c>
      <c r="B3303" s="2" t="s">
        <v>272</v>
      </c>
      <c r="C3303" s="1" t="s">
        <v>4009</v>
      </c>
      <c r="D3303" s="3" t="s">
        <v>274</v>
      </c>
      <c r="E3303" s="4">
        <v>41557</v>
      </c>
      <c r="F3303" s="3" t="s">
        <v>15</v>
      </c>
      <c r="G3303" s="4">
        <v>41557</v>
      </c>
      <c r="H3303" s="3" t="s">
        <v>16</v>
      </c>
      <c r="I3303" s="2" t="s">
        <v>13</v>
      </c>
      <c r="J3303" s="2" t="s">
        <v>12</v>
      </c>
      <c r="K3303" s="2" t="s">
        <v>268</v>
      </c>
      <c r="L3303" s="19">
        <v>41557.554502314815</v>
      </c>
      <c r="M3303" s="2"/>
      <c r="N3303" s="2"/>
      <c r="O3303" s="2"/>
      <c r="P3303" s="2"/>
    </row>
    <row r="3304" spans="1:16" ht="60">
      <c r="A3304" s="14">
        <v>1907</v>
      </c>
      <c r="B3304" s="2" t="s">
        <v>4010</v>
      </c>
      <c r="C3304" s="1" t="s">
        <v>4011</v>
      </c>
      <c r="D3304" s="3" t="s">
        <v>2701</v>
      </c>
      <c r="E3304" s="4">
        <v>41557</v>
      </c>
      <c r="F3304" s="3" t="s">
        <v>15</v>
      </c>
      <c r="G3304" s="4">
        <v>41557</v>
      </c>
      <c r="H3304" s="3" t="s">
        <v>40</v>
      </c>
      <c r="I3304" s="2" t="s">
        <v>13</v>
      </c>
      <c r="J3304" s="2" t="s">
        <v>12</v>
      </c>
      <c r="K3304" s="2" t="s">
        <v>268</v>
      </c>
      <c r="L3304" s="19">
        <v>41557.552152777775</v>
      </c>
      <c r="M3304" s="2"/>
      <c r="N3304" s="2"/>
      <c r="O3304" s="2"/>
      <c r="P3304" s="2"/>
    </row>
    <row r="3305" spans="1:16" ht="45">
      <c r="A3305" s="14">
        <v>1906</v>
      </c>
      <c r="B3305" s="2" t="s">
        <v>3811</v>
      </c>
      <c r="C3305" s="1" t="s">
        <v>4012</v>
      </c>
      <c r="D3305" s="3" t="s">
        <v>3129</v>
      </c>
      <c r="E3305" s="4">
        <v>41557</v>
      </c>
      <c r="F3305" s="3" t="s">
        <v>15</v>
      </c>
      <c r="G3305" s="4">
        <v>41557</v>
      </c>
      <c r="H3305" s="3" t="s">
        <v>16</v>
      </c>
      <c r="I3305" s="2" t="s">
        <v>13</v>
      </c>
      <c r="J3305" s="2" t="s">
        <v>12</v>
      </c>
      <c r="K3305" s="2" t="s">
        <v>268</v>
      </c>
      <c r="L3305" s="19">
        <v>41557.496307870373</v>
      </c>
      <c r="M3305" s="2"/>
      <c r="N3305" s="2"/>
      <c r="O3305" s="2"/>
      <c r="P3305" s="2"/>
    </row>
    <row r="3306" spans="1:16" ht="45">
      <c r="A3306" s="14">
        <v>1905</v>
      </c>
      <c r="B3306" s="2" t="s">
        <v>3811</v>
      </c>
      <c r="C3306" s="1" t="s">
        <v>4013</v>
      </c>
      <c r="D3306" s="3" t="s">
        <v>3129</v>
      </c>
      <c r="E3306" s="4">
        <v>41557</v>
      </c>
      <c r="F3306" s="3" t="s">
        <v>15</v>
      </c>
      <c r="G3306" s="4">
        <v>41557</v>
      </c>
      <c r="H3306" s="3" t="s">
        <v>16</v>
      </c>
      <c r="I3306" s="2" t="s">
        <v>13</v>
      </c>
      <c r="J3306" s="2" t="s">
        <v>12</v>
      </c>
      <c r="K3306" s="2" t="s">
        <v>268</v>
      </c>
      <c r="L3306" s="19">
        <v>41557.494525462964</v>
      </c>
      <c r="M3306" s="2"/>
      <c r="N3306" s="2"/>
      <c r="O3306" s="2"/>
      <c r="P3306" s="2"/>
    </row>
    <row r="3307" spans="1:16" ht="45">
      <c r="A3307" s="14">
        <v>1904</v>
      </c>
      <c r="B3307" s="2" t="s">
        <v>3811</v>
      </c>
      <c r="C3307" s="1" t="s">
        <v>4014</v>
      </c>
      <c r="D3307" s="3" t="s">
        <v>3129</v>
      </c>
      <c r="E3307" s="4">
        <v>41557</v>
      </c>
      <c r="F3307" s="3" t="s">
        <v>15</v>
      </c>
      <c r="G3307" s="4">
        <v>41557</v>
      </c>
      <c r="H3307" s="3" t="s">
        <v>16</v>
      </c>
      <c r="I3307" s="2" t="s">
        <v>13</v>
      </c>
      <c r="J3307" s="2" t="s">
        <v>12</v>
      </c>
      <c r="K3307" s="2" t="s">
        <v>268</v>
      </c>
      <c r="L3307" s="19">
        <v>41557.493784722225</v>
      </c>
      <c r="M3307" s="2"/>
      <c r="N3307" s="2"/>
      <c r="O3307" s="2"/>
      <c r="P3307" s="2"/>
    </row>
    <row r="3308" spans="1:16" ht="90">
      <c r="A3308" s="14">
        <v>1903</v>
      </c>
      <c r="B3308" s="2" t="s">
        <v>3877</v>
      </c>
      <c r="C3308" s="1" t="s">
        <v>4015</v>
      </c>
      <c r="D3308" s="3" t="s">
        <v>377</v>
      </c>
      <c r="E3308" s="4">
        <v>41557</v>
      </c>
      <c r="F3308" s="3" t="s">
        <v>15</v>
      </c>
      <c r="G3308" s="4">
        <v>41557</v>
      </c>
      <c r="H3308" s="3" t="s">
        <v>16</v>
      </c>
      <c r="I3308" s="2" t="s">
        <v>13</v>
      </c>
      <c r="J3308" s="2" t="s">
        <v>12</v>
      </c>
      <c r="K3308" s="2" t="s">
        <v>268</v>
      </c>
      <c r="L3308" s="19">
        <v>41557.474849537037</v>
      </c>
      <c r="M3308" s="2"/>
      <c r="N3308" s="2"/>
      <c r="O3308" s="2"/>
      <c r="P3308" s="2"/>
    </row>
    <row r="3309" spans="1:16" ht="60">
      <c r="A3309" s="14">
        <v>1902</v>
      </c>
      <c r="B3309" s="2" t="s">
        <v>3863</v>
      </c>
      <c r="C3309" s="1" t="s">
        <v>4016</v>
      </c>
      <c r="D3309" s="3" t="s">
        <v>2701</v>
      </c>
      <c r="E3309" s="4">
        <v>41557</v>
      </c>
      <c r="F3309" s="3" t="s">
        <v>15</v>
      </c>
      <c r="G3309" s="4">
        <v>41557</v>
      </c>
      <c r="H3309" s="3" t="s">
        <v>40</v>
      </c>
      <c r="I3309" s="2" t="s">
        <v>13</v>
      </c>
      <c r="J3309" s="2" t="s">
        <v>12</v>
      </c>
      <c r="K3309" s="2" t="s">
        <v>268</v>
      </c>
      <c r="L3309" s="19">
        <v>41557.451435185183</v>
      </c>
      <c r="M3309" s="2"/>
      <c r="N3309" s="2"/>
      <c r="O3309" s="2"/>
      <c r="P3309" s="2"/>
    </row>
    <row r="3310" spans="1:16" ht="75">
      <c r="A3310" s="14">
        <v>1901</v>
      </c>
      <c r="B3310" s="2" t="s">
        <v>3492</v>
      </c>
      <c r="C3310" s="1" t="s">
        <v>4017</v>
      </c>
      <c r="D3310" s="3" t="s">
        <v>192</v>
      </c>
      <c r="E3310" s="4">
        <v>41557</v>
      </c>
      <c r="F3310" s="3" t="s">
        <v>15</v>
      </c>
      <c r="G3310" s="4">
        <v>41557</v>
      </c>
      <c r="H3310" s="3" t="s">
        <v>58</v>
      </c>
      <c r="I3310" s="2" t="s">
        <v>13</v>
      </c>
      <c r="J3310" s="2" t="s">
        <v>12</v>
      </c>
      <c r="K3310" s="2" t="s">
        <v>268</v>
      </c>
      <c r="L3310" s="19">
        <v>41557.446377314816</v>
      </c>
      <c r="M3310" s="2"/>
      <c r="N3310" s="2"/>
      <c r="O3310" s="2"/>
      <c r="P3310" s="2"/>
    </row>
    <row r="3311" spans="1:16" ht="30">
      <c r="A3311" s="14">
        <v>1900</v>
      </c>
      <c r="B3311" s="2" t="s">
        <v>4018</v>
      </c>
      <c r="C3311" s="1" t="s">
        <v>4019</v>
      </c>
      <c r="D3311" s="3" t="s">
        <v>803</v>
      </c>
      <c r="E3311" s="4">
        <v>41557</v>
      </c>
      <c r="F3311" s="3" t="s">
        <v>15</v>
      </c>
      <c r="G3311" s="4">
        <v>41557</v>
      </c>
      <c r="H3311" s="3" t="s">
        <v>54</v>
      </c>
      <c r="I3311" s="2" t="s">
        <v>13</v>
      </c>
      <c r="J3311" s="2" t="s">
        <v>12</v>
      </c>
      <c r="K3311" s="2" t="s">
        <v>268</v>
      </c>
      <c r="L3311" s="19">
        <v>41557.445543981485</v>
      </c>
      <c r="M3311" s="2"/>
      <c r="N3311" s="2"/>
      <c r="O3311" s="2"/>
      <c r="P3311" s="2"/>
    </row>
    <row r="3312" spans="1:16">
      <c r="A3312" s="14">
        <v>1899</v>
      </c>
      <c r="B3312" s="2" t="s">
        <v>4020</v>
      </c>
      <c r="C3312" s="1" t="s">
        <v>4021</v>
      </c>
      <c r="D3312" s="3" t="s">
        <v>803</v>
      </c>
      <c r="E3312" s="4">
        <v>41557</v>
      </c>
      <c r="F3312" s="3" t="s">
        <v>15</v>
      </c>
      <c r="G3312" s="4">
        <v>41557</v>
      </c>
      <c r="H3312" s="3" t="s">
        <v>16</v>
      </c>
      <c r="I3312" s="2" t="s">
        <v>13</v>
      </c>
      <c r="J3312" s="2" t="s">
        <v>12</v>
      </c>
      <c r="K3312" s="2" t="s">
        <v>268</v>
      </c>
      <c r="L3312" s="19">
        <v>41557.444004629629</v>
      </c>
      <c r="M3312" s="2"/>
      <c r="N3312" s="2"/>
      <c r="O3312" s="2"/>
      <c r="P3312" s="2"/>
    </row>
    <row r="3313" spans="1:16" ht="45">
      <c r="A3313" s="14">
        <v>1898</v>
      </c>
      <c r="B3313" s="2" t="s">
        <v>4022</v>
      </c>
      <c r="C3313" s="1" t="s">
        <v>4023</v>
      </c>
      <c r="D3313" s="3" t="s">
        <v>268</v>
      </c>
      <c r="E3313" s="4">
        <v>41557</v>
      </c>
      <c r="F3313" s="3" t="s">
        <v>15</v>
      </c>
      <c r="G3313" s="4">
        <v>41557</v>
      </c>
      <c r="H3313" s="3" t="s">
        <v>58</v>
      </c>
      <c r="I3313" s="2" t="s">
        <v>13</v>
      </c>
      <c r="J3313" s="2" t="s">
        <v>12</v>
      </c>
      <c r="K3313" s="2" t="s">
        <v>268</v>
      </c>
      <c r="L3313" s="19">
        <v>41561.555023148147</v>
      </c>
      <c r="M3313" s="2"/>
      <c r="N3313" s="2"/>
      <c r="O3313" s="2"/>
      <c r="P3313" s="2"/>
    </row>
    <row r="3314" spans="1:16" ht="75">
      <c r="A3314" s="14">
        <v>1897</v>
      </c>
      <c r="B3314" s="2" t="s">
        <v>4024</v>
      </c>
      <c r="C3314" s="1" t="s">
        <v>4025</v>
      </c>
      <c r="D3314" s="3" t="s">
        <v>2701</v>
      </c>
      <c r="E3314" s="4">
        <v>41557</v>
      </c>
      <c r="F3314" s="3" t="s">
        <v>15</v>
      </c>
      <c r="G3314" s="4">
        <v>41557</v>
      </c>
      <c r="H3314" s="3" t="s">
        <v>40</v>
      </c>
      <c r="I3314" s="2" t="s">
        <v>13</v>
      </c>
      <c r="J3314" s="2" t="s">
        <v>12</v>
      </c>
      <c r="K3314" s="2" t="s">
        <v>268</v>
      </c>
      <c r="L3314" s="19">
        <v>41557.415798611109</v>
      </c>
      <c r="M3314" s="2"/>
      <c r="N3314" s="2"/>
      <c r="O3314" s="2"/>
      <c r="P3314" s="2"/>
    </row>
    <row r="3315" spans="1:16" ht="30">
      <c r="A3315" s="14">
        <v>1896</v>
      </c>
      <c r="B3315" s="2" t="s">
        <v>1859</v>
      </c>
      <c r="C3315" s="1" t="s">
        <v>4026</v>
      </c>
      <c r="D3315" s="3" t="s">
        <v>4027</v>
      </c>
      <c r="E3315" s="4">
        <v>41557</v>
      </c>
      <c r="F3315" s="3" t="s">
        <v>15</v>
      </c>
      <c r="G3315" s="4">
        <v>41557</v>
      </c>
      <c r="H3315" s="3" t="s">
        <v>48</v>
      </c>
      <c r="I3315" s="2" t="s">
        <v>13</v>
      </c>
      <c r="J3315" s="2" t="s">
        <v>12</v>
      </c>
      <c r="K3315" s="2" t="s">
        <v>268</v>
      </c>
      <c r="L3315" s="19">
        <v>41557.413969907408</v>
      </c>
      <c r="M3315" s="2"/>
      <c r="N3315" s="2"/>
      <c r="O3315" s="2"/>
      <c r="P3315" s="2"/>
    </row>
    <row r="3316" spans="1:16" ht="75">
      <c r="A3316" s="14">
        <v>1895</v>
      </c>
      <c r="B3316" s="2" t="s">
        <v>4028</v>
      </c>
      <c r="C3316" s="1" t="s">
        <v>4029</v>
      </c>
      <c r="D3316" s="3" t="s">
        <v>291</v>
      </c>
      <c r="E3316" s="4">
        <v>41556</v>
      </c>
      <c r="F3316" s="3" t="s">
        <v>15</v>
      </c>
      <c r="G3316" s="4">
        <v>41556</v>
      </c>
      <c r="H3316" s="3" t="s">
        <v>29</v>
      </c>
      <c r="I3316" s="2" t="s">
        <v>13</v>
      </c>
      <c r="J3316" s="2" t="s">
        <v>12</v>
      </c>
      <c r="K3316" s="2" t="s">
        <v>268</v>
      </c>
      <c r="L3316" s="19">
        <v>41561.554918981485</v>
      </c>
      <c r="M3316" s="2"/>
      <c r="N3316" s="2"/>
      <c r="O3316" s="2"/>
      <c r="P3316" s="2"/>
    </row>
    <row r="3317" spans="1:16" ht="60">
      <c r="A3317" s="14">
        <v>1894</v>
      </c>
      <c r="B3317" s="2" t="s">
        <v>3811</v>
      </c>
      <c r="C3317" s="1" t="s">
        <v>4030</v>
      </c>
      <c r="D3317" s="3" t="s">
        <v>3129</v>
      </c>
      <c r="E3317" s="4">
        <v>41556</v>
      </c>
      <c r="F3317" s="3" t="s">
        <v>15</v>
      </c>
      <c r="G3317" s="4">
        <v>41556</v>
      </c>
      <c r="H3317" s="3" t="s">
        <v>16</v>
      </c>
      <c r="I3317" s="2" t="s">
        <v>13</v>
      </c>
      <c r="J3317" s="2" t="s">
        <v>12</v>
      </c>
      <c r="K3317" s="2" t="s">
        <v>268</v>
      </c>
      <c r="L3317" s="19">
        <v>41556.680196759262</v>
      </c>
      <c r="M3317" s="2"/>
      <c r="N3317" s="2"/>
      <c r="O3317" s="2"/>
      <c r="P3317" s="2"/>
    </row>
    <row r="3318" spans="1:16" ht="60">
      <c r="A3318" s="14">
        <v>1893</v>
      </c>
      <c r="B3318" s="2" t="s">
        <v>4031</v>
      </c>
      <c r="C3318" s="1" t="s">
        <v>4032</v>
      </c>
      <c r="D3318" s="3" t="s">
        <v>1408</v>
      </c>
      <c r="E3318" s="4">
        <v>41555</v>
      </c>
      <c r="F3318" s="3" t="s">
        <v>15</v>
      </c>
      <c r="G3318" s="4">
        <v>41555</v>
      </c>
      <c r="H3318" s="3" t="s">
        <v>48</v>
      </c>
      <c r="I3318" s="2" t="s">
        <v>13</v>
      </c>
      <c r="J3318" s="2" t="s">
        <v>12</v>
      </c>
      <c r="K3318" s="2" t="s">
        <v>268</v>
      </c>
      <c r="L3318" s="19">
        <v>41556.670949074076</v>
      </c>
      <c r="M3318" s="2"/>
      <c r="N3318" s="2"/>
      <c r="O3318" s="2"/>
      <c r="P3318" s="2"/>
    </row>
    <row r="3319" spans="1:16" ht="45">
      <c r="A3319" s="14">
        <v>1892</v>
      </c>
      <c r="B3319" s="2" t="s">
        <v>4033</v>
      </c>
      <c r="C3319" s="1" t="s">
        <v>4034</v>
      </c>
      <c r="D3319" s="3" t="s">
        <v>4035</v>
      </c>
      <c r="E3319" s="4">
        <v>41550</v>
      </c>
      <c r="F3319" s="3" t="s">
        <v>15</v>
      </c>
      <c r="G3319" s="4">
        <v>41557</v>
      </c>
      <c r="H3319" s="3" t="s">
        <v>56</v>
      </c>
      <c r="I3319" s="2" t="s">
        <v>13</v>
      </c>
      <c r="J3319" s="2" t="s">
        <v>12</v>
      </c>
      <c r="K3319" s="2" t="s">
        <v>268</v>
      </c>
      <c r="L3319" s="19">
        <v>41556.646157407406</v>
      </c>
      <c r="M3319" s="2"/>
      <c r="N3319" s="2"/>
      <c r="O3319" s="2"/>
      <c r="P3319" s="2"/>
    </row>
    <row r="3320" spans="1:16" ht="60">
      <c r="A3320" s="14">
        <v>1891</v>
      </c>
      <c r="B3320" s="2" t="s">
        <v>2412</v>
      </c>
      <c r="C3320" s="1" t="s">
        <v>4036</v>
      </c>
      <c r="D3320" s="3" t="s">
        <v>1529</v>
      </c>
      <c r="E3320" s="4">
        <v>41556</v>
      </c>
      <c r="F3320" s="3" t="s">
        <v>15</v>
      </c>
      <c r="G3320" s="4">
        <v>41556</v>
      </c>
      <c r="H3320" s="3" t="s">
        <v>16</v>
      </c>
      <c r="I3320" s="2" t="s">
        <v>13</v>
      </c>
      <c r="J3320" s="2" t="s">
        <v>12</v>
      </c>
      <c r="K3320" s="2" t="s">
        <v>268</v>
      </c>
      <c r="L3320" s="19">
        <v>41556.637118055558</v>
      </c>
      <c r="M3320" s="2"/>
      <c r="N3320" s="2"/>
      <c r="O3320" s="2"/>
      <c r="P3320" s="2"/>
    </row>
    <row r="3321" spans="1:16">
      <c r="A3321" s="14">
        <v>1890</v>
      </c>
      <c r="B3321" s="2" t="s">
        <v>4037</v>
      </c>
      <c r="C3321" s="1" t="s">
        <v>4038</v>
      </c>
      <c r="D3321" s="3" t="s">
        <v>169</v>
      </c>
      <c r="E3321" s="4">
        <v>41556</v>
      </c>
      <c r="F3321" s="3" t="s">
        <v>15</v>
      </c>
      <c r="G3321" s="4">
        <v>41556</v>
      </c>
      <c r="H3321" s="3" t="s">
        <v>16</v>
      </c>
      <c r="I3321" s="2" t="s">
        <v>13</v>
      </c>
      <c r="J3321" s="2" t="s">
        <v>12</v>
      </c>
      <c r="K3321" s="2" t="s">
        <v>268</v>
      </c>
      <c r="L3321" s="19">
        <v>41556.573692129627</v>
      </c>
      <c r="M3321" s="2"/>
      <c r="N3321" s="2"/>
      <c r="O3321" s="2"/>
      <c r="P3321" s="2"/>
    </row>
    <row r="3322" spans="1:16" ht="75">
      <c r="A3322" s="14">
        <v>1889</v>
      </c>
      <c r="B3322" s="2" t="s">
        <v>4039</v>
      </c>
      <c r="C3322" s="1" t="s">
        <v>4040</v>
      </c>
      <c r="D3322" s="3" t="s">
        <v>861</v>
      </c>
      <c r="E3322" s="4">
        <v>41556</v>
      </c>
      <c r="F3322" s="3" t="s">
        <v>15</v>
      </c>
      <c r="G3322" s="4">
        <v>41561</v>
      </c>
      <c r="H3322" s="3" t="s">
        <v>56</v>
      </c>
      <c r="I3322" s="2" t="s">
        <v>13</v>
      </c>
      <c r="J3322" s="2" t="s">
        <v>12</v>
      </c>
      <c r="K3322" s="2" t="s">
        <v>268</v>
      </c>
      <c r="L3322" s="19">
        <v>41561.554814814815</v>
      </c>
      <c r="M3322" s="2"/>
      <c r="N3322" s="2"/>
      <c r="O3322" s="2"/>
      <c r="P3322" s="2"/>
    </row>
    <row r="3323" spans="1:16" ht="75">
      <c r="A3323" s="14">
        <v>1888</v>
      </c>
      <c r="B3323" s="2" t="s">
        <v>4041</v>
      </c>
      <c r="C3323" s="1" t="s">
        <v>4042</v>
      </c>
      <c r="D3323" s="3" t="s">
        <v>84</v>
      </c>
      <c r="E3323" s="4">
        <v>41550</v>
      </c>
      <c r="F3323" s="3" t="s">
        <v>15</v>
      </c>
      <c r="G3323" s="4">
        <v>41551</v>
      </c>
      <c r="H3323" s="3" t="s">
        <v>52</v>
      </c>
      <c r="I3323" s="2" t="s">
        <v>13</v>
      </c>
      <c r="J3323" s="2" t="s">
        <v>12</v>
      </c>
      <c r="K3323" s="2" t="s">
        <v>268</v>
      </c>
      <c r="L3323" s="19">
        <v>41561.554618055554</v>
      </c>
      <c r="M3323" s="2"/>
      <c r="N3323" s="2"/>
      <c r="O3323" s="2"/>
      <c r="P3323" s="2"/>
    </row>
    <row r="3324" spans="1:16" ht="60">
      <c r="A3324" s="14">
        <v>1887</v>
      </c>
      <c r="B3324" s="2" t="s">
        <v>4043</v>
      </c>
      <c r="C3324" s="1" t="s">
        <v>4044</v>
      </c>
      <c r="D3324" s="3" t="s">
        <v>84</v>
      </c>
      <c r="E3324" s="4">
        <v>41550</v>
      </c>
      <c r="F3324" s="3" t="s">
        <v>15</v>
      </c>
      <c r="G3324" s="4">
        <v>41551</v>
      </c>
      <c r="H3324" s="3" t="s">
        <v>52</v>
      </c>
      <c r="I3324" s="2" t="s">
        <v>13</v>
      </c>
      <c r="J3324" s="2" t="s">
        <v>12</v>
      </c>
      <c r="K3324" s="2" t="s">
        <v>268</v>
      </c>
      <c r="L3324" s="19">
        <v>41561.554525462961</v>
      </c>
      <c r="M3324" s="2"/>
      <c r="N3324" s="2"/>
      <c r="O3324" s="2"/>
      <c r="P3324" s="2"/>
    </row>
    <row r="3325" spans="1:16" ht="105">
      <c r="A3325" s="14">
        <v>1886</v>
      </c>
      <c r="B3325" s="2" t="s">
        <v>4045</v>
      </c>
      <c r="C3325" s="1" t="s">
        <v>4046</v>
      </c>
      <c r="D3325" s="3" t="s">
        <v>2399</v>
      </c>
      <c r="E3325" s="4">
        <v>41556</v>
      </c>
      <c r="F3325" s="3" t="s">
        <v>15</v>
      </c>
      <c r="G3325" s="4">
        <v>41556</v>
      </c>
      <c r="H3325" s="3" t="s">
        <v>52</v>
      </c>
      <c r="I3325" s="2" t="s">
        <v>13</v>
      </c>
      <c r="J3325" s="2" t="s">
        <v>12</v>
      </c>
      <c r="K3325" s="2" t="s">
        <v>268</v>
      </c>
      <c r="L3325" s="19">
        <v>41561.554456018515</v>
      </c>
      <c r="M3325" s="2"/>
      <c r="N3325" s="2"/>
      <c r="O3325" s="2"/>
      <c r="P3325" s="2"/>
    </row>
    <row r="3326" spans="1:16" ht="45">
      <c r="A3326" s="14">
        <v>1885</v>
      </c>
      <c r="B3326" s="2" t="s">
        <v>4047</v>
      </c>
      <c r="C3326" s="1" t="s">
        <v>4048</v>
      </c>
      <c r="D3326" s="3" t="s">
        <v>4049</v>
      </c>
      <c r="E3326" s="4">
        <v>41550</v>
      </c>
      <c r="F3326" s="3" t="s">
        <v>15</v>
      </c>
      <c r="G3326" s="4">
        <v>41556</v>
      </c>
      <c r="H3326" s="3" t="s">
        <v>56</v>
      </c>
      <c r="I3326" s="2" t="s">
        <v>13</v>
      </c>
      <c r="J3326" s="2" t="s">
        <v>12</v>
      </c>
      <c r="K3326" s="2" t="s">
        <v>268</v>
      </c>
      <c r="L3326" s="19">
        <v>41556.513148148151</v>
      </c>
      <c r="M3326" s="2"/>
      <c r="N3326" s="2"/>
      <c r="O3326" s="2"/>
      <c r="P3326" s="2"/>
    </row>
    <row r="3327" spans="1:16" ht="45">
      <c r="A3327" s="14">
        <v>1884</v>
      </c>
      <c r="B3327" s="2" t="s">
        <v>4050</v>
      </c>
      <c r="C3327" s="1" t="s">
        <v>4051</v>
      </c>
      <c r="D3327" s="3" t="s">
        <v>95</v>
      </c>
      <c r="E3327" s="4">
        <v>41556</v>
      </c>
      <c r="F3327" s="3" t="s">
        <v>15</v>
      </c>
      <c r="G3327" s="4">
        <v>41556</v>
      </c>
      <c r="H3327" s="3" t="s">
        <v>29</v>
      </c>
      <c r="I3327" s="2" t="s">
        <v>13</v>
      </c>
      <c r="J3327" s="2" t="s">
        <v>12</v>
      </c>
      <c r="K3327" s="2" t="s">
        <v>268</v>
      </c>
      <c r="L3327" s="19">
        <v>41569.667534722219</v>
      </c>
      <c r="M3327" s="2"/>
      <c r="N3327" s="2"/>
      <c r="O3327" s="2"/>
      <c r="P3327" s="2"/>
    </row>
    <row r="3328" spans="1:16" ht="120">
      <c r="A3328" s="14">
        <v>1883</v>
      </c>
      <c r="B3328" s="2" t="s">
        <v>4052</v>
      </c>
      <c r="C3328" s="1" t="s">
        <v>4053</v>
      </c>
      <c r="D3328" s="3" t="s">
        <v>377</v>
      </c>
      <c r="E3328" s="4">
        <v>41556</v>
      </c>
      <c r="F3328" s="3" t="s">
        <v>15</v>
      </c>
      <c r="G3328" s="4">
        <v>41556</v>
      </c>
      <c r="H3328" s="3" t="s">
        <v>51</v>
      </c>
      <c r="I3328" s="2" t="s">
        <v>13</v>
      </c>
      <c r="J3328" s="2" t="s">
        <v>12</v>
      </c>
      <c r="K3328" s="2" t="s">
        <v>268</v>
      </c>
      <c r="L3328" s="19">
        <v>41556.490949074076</v>
      </c>
      <c r="M3328" s="2"/>
      <c r="N3328" s="2"/>
      <c r="O3328" s="2"/>
      <c r="P3328" s="2"/>
    </row>
    <row r="3329" spans="1:16" ht="60">
      <c r="A3329" s="14">
        <v>1882</v>
      </c>
      <c r="B3329" s="2" t="s">
        <v>4054</v>
      </c>
      <c r="C3329" s="1" t="s">
        <v>4055</v>
      </c>
      <c r="D3329" s="3" t="s">
        <v>1037</v>
      </c>
      <c r="E3329" s="4">
        <v>41556</v>
      </c>
      <c r="F3329" s="3" t="s">
        <v>15</v>
      </c>
      <c r="G3329" s="4">
        <v>41556</v>
      </c>
      <c r="H3329" s="3" t="s">
        <v>16</v>
      </c>
      <c r="I3329" s="2" t="s">
        <v>13</v>
      </c>
      <c r="J3329" s="2" t="s">
        <v>12</v>
      </c>
      <c r="K3329" s="2" t="s">
        <v>268</v>
      </c>
      <c r="L3329" s="19">
        <v>41556.466631944444</v>
      </c>
      <c r="M3329" s="2"/>
      <c r="N3329" s="2"/>
      <c r="O3329" s="2"/>
      <c r="P3329" s="2"/>
    </row>
    <row r="3330" spans="1:16" ht="60">
      <c r="A3330" s="14">
        <v>1881</v>
      </c>
      <c r="B3330" s="2" t="s">
        <v>2801</v>
      </c>
      <c r="C3330" s="1" t="s">
        <v>4056</v>
      </c>
      <c r="D3330" s="3" t="s">
        <v>1037</v>
      </c>
      <c r="E3330" s="4">
        <v>41556</v>
      </c>
      <c r="F3330" s="3" t="s">
        <v>15</v>
      </c>
      <c r="G3330" s="4">
        <v>41556</v>
      </c>
      <c r="H3330" s="3" t="s">
        <v>16</v>
      </c>
      <c r="I3330" s="2" t="s">
        <v>13</v>
      </c>
      <c r="J3330" s="2" t="s">
        <v>12</v>
      </c>
      <c r="K3330" s="2" t="s">
        <v>268</v>
      </c>
      <c r="L3330" s="19">
        <v>41556.466168981482</v>
      </c>
      <c r="M3330" s="2"/>
      <c r="N3330" s="2"/>
      <c r="O3330" s="2"/>
      <c r="P3330" s="2"/>
    </row>
    <row r="3331" spans="1:16">
      <c r="A3331" s="14">
        <v>1880</v>
      </c>
      <c r="B3331" s="2" t="s">
        <v>4057</v>
      </c>
      <c r="C3331" s="1" t="s">
        <v>4058</v>
      </c>
      <c r="D3331" s="3" t="s">
        <v>379</v>
      </c>
      <c r="E3331" s="4">
        <v>41556</v>
      </c>
      <c r="F3331" s="3" t="s">
        <v>15</v>
      </c>
      <c r="G3331" s="4">
        <v>41556</v>
      </c>
      <c r="H3331" s="3" t="s">
        <v>16</v>
      </c>
      <c r="I3331" s="2" t="s">
        <v>13</v>
      </c>
      <c r="J3331" s="2" t="s">
        <v>12</v>
      </c>
      <c r="K3331" s="2" t="s">
        <v>268</v>
      </c>
      <c r="L3331" s="19">
        <v>41556.465509259258</v>
      </c>
      <c r="M3331" s="2"/>
      <c r="N3331" s="2"/>
      <c r="O3331" s="2"/>
      <c r="P3331" s="2"/>
    </row>
    <row r="3332" spans="1:16" ht="60">
      <c r="A3332" s="14">
        <v>1879</v>
      </c>
      <c r="B3332" s="2" t="s">
        <v>4059</v>
      </c>
      <c r="C3332" s="1" t="s">
        <v>4060</v>
      </c>
      <c r="D3332" s="3" t="s">
        <v>366</v>
      </c>
      <c r="E3332" s="4">
        <v>41554</v>
      </c>
      <c r="F3332" s="3" t="s">
        <v>15</v>
      </c>
      <c r="G3332" s="4">
        <v>41556</v>
      </c>
      <c r="H3332" s="3" t="s">
        <v>52</v>
      </c>
      <c r="I3332" s="2" t="s">
        <v>13</v>
      </c>
      <c r="J3332" s="2" t="s">
        <v>12</v>
      </c>
      <c r="K3332" s="2" t="s">
        <v>268</v>
      </c>
      <c r="L3332" s="19">
        <v>41561.554224537038</v>
      </c>
      <c r="M3332" s="2"/>
      <c r="N3332" s="2"/>
      <c r="O3332" s="2"/>
      <c r="P3332" s="2"/>
    </row>
    <row r="3333" spans="1:16" ht="75">
      <c r="A3333" s="14">
        <v>1878</v>
      </c>
      <c r="B3333" s="2" t="s">
        <v>4061</v>
      </c>
      <c r="C3333" s="1" t="s">
        <v>4062</v>
      </c>
      <c r="D3333" s="3" t="s">
        <v>366</v>
      </c>
      <c r="E3333" s="4">
        <v>41554</v>
      </c>
      <c r="F3333" s="3" t="s">
        <v>15</v>
      </c>
      <c r="G3333" s="4">
        <v>41556</v>
      </c>
      <c r="H3333" s="3" t="s">
        <v>52</v>
      </c>
      <c r="I3333" s="2" t="s">
        <v>13</v>
      </c>
      <c r="J3333" s="2" t="s">
        <v>12</v>
      </c>
      <c r="K3333" s="2" t="s">
        <v>268</v>
      </c>
      <c r="L3333" s="19">
        <v>41561.554131944446</v>
      </c>
      <c r="M3333" s="2"/>
      <c r="N3333" s="2"/>
      <c r="O3333" s="2"/>
      <c r="P3333" s="2"/>
    </row>
    <row r="3334" spans="1:16" ht="60">
      <c r="A3334" s="14">
        <v>1877</v>
      </c>
      <c r="B3334" s="2" t="s">
        <v>4063</v>
      </c>
      <c r="C3334" s="1" t="s">
        <v>4064</v>
      </c>
      <c r="D3334" s="3" t="s">
        <v>268</v>
      </c>
      <c r="E3334" s="4">
        <v>41556</v>
      </c>
      <c r="F3334" s="3" t="s">
        <v>15</v>
      </c>
      <c r="G3334" s="4">
        <v>41556</v>
      </c>
      <c r="H3334" s="3" t="s">
        <v>52</v>
      </c>
      <c r="I3334" s="2" t="s">
        <v>13</v>
      </c>
      <c r="J3334" s="2" t="s">
        <v>12</v>
      </c>
      <c r="K3334" s="2" t="s">
        <v>268</v>
      </c>
      <c r="L3334" s="19">
        <v>41561.554039351853</v>
      </c>
      <c r="M3334" s="2"/>
      <c r="N3334" s="2"/>
      <c r="O3334" s="2"/>
      <c r="P3334" s="2"/>
    </row>
    <row r="3335" spans="1:16" ht="45">
      <c r="A3335" s="14">
        <v>1876</v>
      </c>
      <c r="B3335" s="2" t="s">
        <v>4065</v>
      </c>
      <c r="C3335" s="1" t="s">
        <v>4066</v>
      </c>
      <c r="D3335" s="3" t="s">
        <v>2701</v>
      </c>
      <c r="E3335" s="4">
        <v>41556</v>
      </c>
      <c r="F3335" s="3" t="s">
        <v>15</v>
      </c>
      <c r="G3335" s="4">
        <v>41556</v>
      </c>
      <c r="H3335" s="3" t="s">
        <v>40</v>
      </c>
      <c r="I3335" s="2" t="s">
        <v>13</v>
      </c>
      <c r="J3335" s="2" t="s">
        <v>12</v>
      </c>
      <c r="K3335" s="2" t="s">
        <v>268</v>
      </c>
      <c r="L3335" s="19">
        <v>41556.455949074072</v>
      </c>
      <c r="M3335" s="2"/>
      <c r="N3335" s="2"/>
      <c r="O3335" s="2"/>
      <c r="P3335" s="2"/>
    </row>
    <row r="3336" spans="1:16" ht="45">
      <c r="A3336" s="14">
        <v>1875</v>
      </c>
      <c r="B3336" s="2" t="s">
        <v>4067</v>
      </c>
      <c r="C3336" s="1" t="s">
        <v>4068</v>
      </c>
      <c r="D3336" s="3" t="s">
        <v>32</v>
      </c>
      <c r="E3336" s="4">
        <v>41556</v>
      </c>
      <c r="F3336" s="3" t="s">
        <v>15</v>
      </c>
      <c r="G3336" s="4">
        <v>41556</v>
      </c>
      <c r="H3336" s="3" t="s">
        <v>16</v>
      </c>
      <c r="I3336" s="2" t="s">
        <v>13</v>
      </c>
      <c r="J3336" s="2" t="s">
        <v>12</v>
      </c>
      <c r="K3336" s="2" t="s">
        <v>268</v>
      </c>
      <c r="L3336" s="19">
        <v>41556.370949074073</v>
      </c>
      <c r="M3336" s="2"/>
      <c r="N3336" s="2"/>
      <c r="O3336" s="2"/>
      <c r="P3336" s="2"/>
    </row>
    <row r="3337" spans="1:16" ht="60">
      <c r="A3337" s="14">
        <v>1874</v>
      </c>
      <c r="B3337" s="2" t="s">
        <v>4069</v>
      </c>
      <c r="C3337" s="1" t="s">
        <v>4070</v>
      </c>
      <c r="D3337" s="3" t="s">
        <v>389</v>
      </c>
      <c r="E3337" s="4">
        <v>41555</v>
      </c>
      <c r="F3337" s="3" t="s">
        <v>15</v>
      </c>
      <c r="G3337" s="4">
        <v>41555</v>
      </c>
      <c r="H3337" s="3" t="s">
        <v>29</v>
      </c>
      <c r="I3337" s="2" t="s">
        <v>13</v>
      </c>
      <c r="J3337" s="2" t="s">
        <v>12</v>
      </c>
      <c r="K3337" s="2" t="s">
        <v>268</v>
      </c>
      <c r="L3337" s="19">
        <v>41555.689027777778</v>
      </c>
      <c r="M3337" s="2"/>
      <c r="N3337" s="2"/>
      <c r="O3337" s="2"/>
      <c r="P3337" s="2"/>
    </row>
    <row r="3338" spans="1:16" ht="60">
      <c r="A3338" s="14">
        <v>1873</v>
      </c>
      <c r="B3338" s="2" t="s">
        <v>4071</v>
      </c>
      <c r="C3338" s="1" t="s">
        <v>4072</v>
      </c>
      <c r="D3338" s="3" t="s">
        <v>299</v>
      </c>
      <c r="E3338" s="4">
        <v>41555</v>
      </c>
      <c r="F3338" s="3" t="s">
        <v>15</v>
      </c>
      <c r="G3338" s="4">
        <v>41555</v>
      </c>
      <c r="H3338" s="3" t="s">
        <v>19</v>
      </c>
      <c r="I3338" s="2" t="s">
        <v>13</v>
      </c>
      <c r="J3338" s="2" t="s">
        <v>12</v>
      </c>
      <c r="K3338" s="2" t="s">
        <v>268</v>
      </c>
      <c r="L3338" s="19">
        <v>41555.632557870369</v>
      </c>
      <c r="M3338" s="2"/>
      <c r="N3338" s="2"/>
      <c r="O3338" s="2"/>
      <c r="P3338" s="2"/>
    </row>
    <row r="3339" spans="1:16" ht="45">
      <c r="A3339" s="14">
        <v>1872</v>
      </c>
      <c r="B3339" s="2" t="s">
        <v>903</v>
      </c>
      <c r="C3339" s="1" t="s">
        <v>4073</v>
      </c>
      <c r="D3339" s="3" t="s">
        <v>2701</v>
      </c>
      <c r="E3339" s="4">
        <v>41555</v>
      </c>
      <c r="F3339" s="3" t="s">
        <v>15</v>
      </c>
      <c r="G3339" s="4">
        <v>41555</v>
      </c>
      <c r="H3339" s="3" t="s">
        <v>40</v>
      </c>
      <c r="I3339" s="2" t="s">
        <v>13</v>
      </c>
      <c r="J3339" s="2" t="s">
        <v>12</v>
      </c>
      <c r="K3339" s="2" t="s">
        <v>268</v>
      </c>
      <c r="L3339" s="19">
        <v>41555.62945601852</v>
      </c>
      <c r="M3339" s="2"/>
      <c r="N3339" s="2"/>
      <c r="O3339" s="2"/>
      <c r="P3339" s="2"/>
    </row>
    <row r="3340" spans="1:16" ht="45">
      <c r="A3340" s="14">
        <v>1871</v>
      </c>
      <c r="B3340" s="2" t="s">
        <v>3682</v>
      </c>
      <c r="C3340" s="1" t="s">
        <v>4074</v>
      </c>
      <c r="D3340" s="3" t="s">
        <v>1222</v>
      </c>
      <c r="E3340" s="4">
        <v>41555</v>
      </c>
      <c r="F3340" s="3" t="s">
        <v>15</v>
      </c>
      <c r="G3340" s="4">
        <v>41555</v>
      </c>
      <c r="H3340" s="3" t="s">
        <v>42</v>
      </c>
      <c r="I3340" s="2" t="s">
        <v>13</v>
      </c>
      <c r="J3340" s="2" t="s">
        <v>12</v>
      </c>
      <c r="K3340" s="2" t="s">
        <v>268</v>
      </c>
      <c r="L3340" s="19">
        <v>41555.628750000003</v>
      </c>
      <c r="M3340" s="2"/>
      <c r="N3340" s="2"/>
      <c r="O3340" s="2"/>
      <c r="P3340" s="2"/>
    </row>
    <row r="3341" spans="1:16" ht="60">
      <c r="A3341" s="14">
        <v>1870</v>
      </c>
      <c r="B3341" s="2" t="s">
        <v>3811</v>
      </c>
      <c r="C3341" s="1" t="s">
        <v>4075</v>
      </c>
      <c r="D3341" s="3" t="s">
        <v>3129</v>
      </c>
      <c r="E3341" s="4">
        <v>41555</v>
      </c>
      <c r="F3341" s="3" t="s">
        <v>15</v>
      </c>
      <c r="G3341" s="4">
        <v>41555</v>
      </c>
      <c r="H3341" s="3" t="s">
        <v>16</v>
      </c>
      <c r="I3341" s="2" t="s">
        <v>13</v>
      </c>
      <c r="J3341" s="2" t="s">
        <v>12</v>
      </c>
      <c r="K3341" s="2" t="s">
        <v>268</v>
      </c>
      <c r="L3341" s="19">
        <v>41555.62841435185</v>
      </c>
      <c r="M3341" s="2"/>
      <c r="N3341" s="2"/>
      <c r="O3341" s="2"/>
      <c r="P3341" s="2"/>
    </row>
    <row r="3342" spans="1:16" ht="60">
      <c r="A3342" s="14">
        <v>1869</v>
      </c>
      <c r="B3342" s="2" t="s">
        <v>903</v>
      </c>
      <c r="C3342" s="1" t="s">
        <v>4076</v>
      </c>
      <c r="D3342" s="3" t="s">
        <v>2701</v>
      </c>
      <c r="E3342" s="4">
        <v>41555</v>
      </c>
      <c r="F3342" s="3" t="s">
        <v>15</v>
      </c>
      <c r="G3342" s="4">
        <v>41555</v>
      </c>
      <c r="H3342" s="3" t="s">
        <v>40</v>
      </c>
      <c r="I3342" s="2" t="s">
        <v>13</v>
      </c>
      <c r="J3342" s="2" t="s">
        <v>12</v>
      </c>
      <c r="K3342" s="2" t="s">
        <v>268</v>
      </c>
      <c r="L3342" s="19">
        <v>41555.627800925926</v>
      </c>
      <c r="M3342" s="2"/>
      <c r="N3342" s="2"/>
      <c r="O3342" s="2"/>
      <c r="P3342" s="2"/>
    </row>
    <row r="3343" spans="1:16" ht="45">
      <c r="A3343" s="14">
        <v>1868</v>
      </c>
      <c r="B3343" s="2" t="s">
        <v>4077</v>
      </c>
      <c r="C3343" s="1" t="s">
        <v>4078</v>
      </c>
      <c r="D3343" s="3" t="s">
        <v>255</v>
      </c>
      <c r="E3343" s="4">
        <v>41554</v>
      </c>
      <c r="F3343" s="3" t="s">
        <v>15</v>
      </c>
      <c r="G3343" s="4">
        <v>41555</v>
      </c>
      <c r="H3343" s="3" t="s">
        <v>52</v>
      </c>
      <c r="I3343" s="2" t="s">
        <v>13</v>
      </c>
      <c r="J3343" s="2" t="s">
        <v>12</v>
      </c>
      <c r="K3343" s="2" t="s">
        <v>268</v>
      </c>
      <c r="L3343" s="19">
        <v>41561.553923611114</v>
      </c>
      <c r="M3343" s="2"/>
      <c r="N3343" s="2"/>
      <c r="O3343" s="2"/>
      <c r="P3343" s="2"/>
    </row>
    <row r="3344" spans="1:16" ht="30">
      <c r="A3344" s="14">
        <v>1867</v>
      </c>
      <c r="B3344" s="2" t="s">
        <v>4079</v>
      </c>
      <c r="C3344" s="1" t="s">
        <v>4080</v>
      </c>
      <c r="D3344" s="3" t="s">
        <v>620</v>
      </c>
      <c r="E3344" s="4">
        <v>41555</v>
      </c>
      <c r="F3344" s="3" t="s">
        <v>15</v>
      </c>
      <c r="G3344" s="4">
        <v>41555</v>
      </c>
      <c r="H3344" s="3" t="s">
        <v>42</v>
      </c>
      <c r="I3344" s="2" t="s">
        <v>13</v>
      </c>
      <c r="J3344" s="2" t="s">
        <v>12</v>
      </c>
      <c r="K3344" s="2" t="s">
        <v>268</v>
      </c>
      <c r="L3344" s="19">
        <v>41555.456354166665</v>
      </c>
      <c r="M3344" s="2"/>
      <c r="N3344" s="2"/>
      <c r="O3344" s="2"/>
      <c r="P3344" s="2"/>
    </row>
    <row r="3345" spans="1:16" ht="45">
      <c r="A3345" s="14">
        <v>1866</v>
      </c>
      <c r="B3345" s="2" t="s">
        <v>479</v>
      </c>
      <c r="C3345" s="1" t="s">
        <v>2316</v>
      </c>
      <c r="D3345" s="3" t="s">
        <v>446</v>
      </c>
      <c r="E3345" s="4">
        <v>41555</v>
      </c>
      <c r="F3345" s="3" t="s">
        <v>15</v>
      </c>
      <c r="G3345" s="4">
        <v>41555</v>
      </c>
      <c r="H3345" s="3" t="s">
        <v>16</v>
      </c>
      <c r="I3345" s="2" t="s">
        <v>13</v>
      </c>
      <c r="J3345" s="2" t="s">
        <v>12</v>
      </c>
      <c r="K3345" s="2" t="s">
        <v>268</v>
      </c>
      <c r="L3345" s="19">
        <v>41555.354837962965</v>
      </c>
      <c r="M3345" s="2"/>
      <c r="N3345" s="2"/>
      <c r="O3345" s="2"/>
      <c r="P3345" s="2"/>
    </row>
    <row r="3346" spans="1:16" ht="60">
      <c r="A3346" s="14">
        <v>1865</v>
      </c>
      <c r="B3346" s="2" t="s">
        <v>4081</v>
      </c>
      <c r="C3346" s="1" t="s">
        <v>4082</v>
      </c>
      <c r="D3346" s="3" t="s">
        <v>1121</v>
      </c>
      <c r="E3346" s="4">
        <v>41554</v>
      </c>
      <c r="F3346" s="3" t="s">
        <v>15</v>
      </c>
      <c r="G3346" s="4">
        <v>41554</v>
      </c>
      <c r="H3346" s="3" t="s">
        <v>19</v>
      </c>
      <c r="I3346" s="2" t="s">
        <v>13</v>
      </c>
      <c r="J3346" s="2" t="s">
        <v>12</v>
      </c>
      <c r="K3346" s="2" t="s">
        <v>268</v>
      </c>
      <c r="L3346" s="19">
        <v>41555.350393518522</v>
      </c>
      <c r="M3346" s="2"/>
      <c r="N3346" s="2"/>
      <c r="O3346" s="2"/>
      <c r="P3346" s="2"/>
    </row>
    <row r="3347" spans="1:16" ht="30">
      <c r="A3347" s="14">
        <v>1864</v>
      </c>
      <c r="B3347" s="2" t="s">
        <v>4083</v>
      </c>
      <c r="C3347" s="1" t="s">
        <v>4084</v>
      </c>
      <c r="D3347" s="3" t="s">
        <v>430</v>
      </c>
      <c r="E3347" s="4">
        <v>41554</v>
      </c>
      <c r="F3347" s="3" t="s">
        <v>15</v>
      </c>
      <c r="G3347" s="4">
        <v>41555</v>
      </c>
      <c r="H3347" s="3" t="s">
        <v>16</v>
      </c>
      <c r="I3347" s="2" t="s">
        <v>13</v>
      </c>
      <c r="J3347" s="2" t="s">
        <v>12</v>
      </c>
      <c r="K3347" s="2" t="s">
        <v>268</v>
      </c>
      <c r="L3347" s="19">
        <v>41555.349166666667</v>
      </c>
      <c r="M3347" s="2"/>
      <c r="N3347" s="2"/>
      <c r="O3347" s="2"/>
      <c r="P3347" s="2"/>
    </row>
    <row r="3348" spans="1:16" ht="45">
      <c r="A3348" s="14">
        <v>1863</v>
      </c>
      <c r="B3348" s="2" t="s">
        <v>4085</v>
      </c>
      <c r="C3348" s="1" t="s">
        <v>4086</v>
      </c>
      <c r="D3348" s="3" t="s">
        <v>169</v>
      </c>
      <c r="E3348" s="4">
        <v>41555</v>
      </c>
      <c r="F3348" s="3" t="s">
        <v>15</v>
      </c>
      <c r="G3348" s="4">
        <v>41555</v>
      </c>
      <c r="H3348" s="3" t="s">
        <v>16</v>
      </c>
      <c r="I3348" s="2" t="s">
        <v>13</v>
      </c>
      <c r="J3348" s="2" t="s">
        <v>12</v>
      </c>
      <c r="K3348" s="2" t="s">
        <v>268</v>
      </c>
      <c r="L3348" s="19">
        <v>41555.346898148149</v>
      </c>
      <c r="M3348" s="2"/>
      <c r="N3348" s="2"/>
      <c r="O3348" s="2"/>
      <c r="P3348" s="2"/>
    </row>
    <row r="3349" spans="1:16" ht="60">
      <c r="A3349" s="14">
        <v>1862</v>
      </c>
      <c r="B3349" s="2" t="s">
        <v>4033</v>
      </c>
      <c r="C3349" s="1" t="s">
        <v>4087</v>
      </c>
      <c r="D3349" s="3" t="s">
        <v>4035</v>
      </c>
      <c r="E3349" s="4">
        <v>41550</v>
      </c>
      <c r="F3349" s="3" t="s">
        <v>15</v>
      </c>
      <c r="G3349" s="4">
        <v>41556</v>
      </c>
      <c r="H3349" s="3" t="s">
        <v>56</v>
      </c>
      <c r="I3349" s="2" t="s">
        <v>13</v>
      </c>
      <c r="J3349" s="2" t="s">
        <v>12</v>
      </c>
      <c r="K3349" s="2" t="s">
        <v>268</v>
      </c>
      <c r="L3349" s="19">
        <v>41561.553819444445</v>
      </c>
      <c r="M3349" s="2"/>
      <c r="N3349" s="2"/>
      <c r="O3349" s="2"/>
      <c r="P3349" s="2"/>
    </row>
    <row r="3350" spans="1:16" ht="105">
      <c r="A3350" s="14">
        <v>1861</v>
      </c>
      <c r="B3350" s="2" t="s">
        <v>4088</v>
      </c>
      <c r="C3350" s="1" t="s">
        <v>4089</v>
      </c>
      <c r="D3350" s="3" t="s">
        <v>363</v>
      </c>
      <c r="E3350" s="4">
        <v>41551</v>
      </c>
      <c r="F3350" s="3" t="s">
        <v>15</v>
      </c>
      <c r="G3350" s="4">
        <v>41554</v>
      </c>
      <c r="H3350" s="3" t="s">
        <v>213</v>
      </c>
      <c r="I3350" s="2" t="s">
        <v>13</v>
      </c>
      <c r="J3350" s="2" t="s">
        <v>12</v>
      </c>
      <c r="K3350" s="2" t="s">
        <v>268</v>
      </c>
      <c r="L3350" s="19">
        <v>41554.668344907404</v>
      </c>
      <c r="M3350" s="2"/>
      <c r="N3350" s="2"/>
      <c r="O3350" s="2"/>
      <c r="P3350" s="2"/>
    </row>
    <row r="3351" spans="1:16" ht="45">
      <c r="A3351" s="14">
        <v>1860</v>
      </c>
      <c r="B3351" s="2" t="s">
        <v>3811</v>
      </c>
      <c r="C3351" s="1" t="s">
        <v>4090</v>
      </c>
      <c r="D3351" s="3" t="s">
        <v>3129</v>
      </c>
      <c r="E3351" s="4">
        <v>41549</v>
      </c>
      <c r="F3351" s="3" t="s">
        <v>15</v>
      </c>
      <c r="G3351" s="4">
        <v>41549</v>
      </c>
      <c r="H3351" s="3" t="s">
        <v>16</v>
      </c>
      <c r="I3351" s="2" t="s">
        <v>13</v>
      </c>
      <c r="J3351" s="2" t="s">
        <v>12</v>
      </c>
      <c r="K3351" s="2" t="s">
        <v>268</v>
      </c>
      <c r="L3351" s="19">
        <v>41554.648263888892</v>
      </c>
      <c r="M3351" s="2"/>
      <c r="N3351" s="2"/>
      <c r="O3351" s="2"/>
      <c r="P3351" s="2"/>
    </row>
    <row r="3352" spans="1:16" ht="60">
      <c r="A3352" s="14">
        <v>1859</v>
      </c>
      <c r="B3352" s="2" t="s">
        <v>4091</v>
      </c>
      <c r="C3352" s="1" t="s">
        <v>4092</v>
      </c>
      <c r="D3352" s="3" t="s">
        <v>3815</v>
      </c>
      <c r="E3352" s="4">
        <v>41550</v>
      </c>
      <c r="F3352" s="3" t="s">
        <v>15</v>
      </c>
      <c r="G3352" s="4">
        <v>41550</v>
      </c>
      <c r="H3352" s="3" t="s">
        <v>19</v>
      </c>
      <c r="I3352" s="2" t="s">
        <v>13</v>
      </c>
      <c r="J3352" s="2" t="s">
        <v>12</v>
      </c>
      <c r="K3352" s="2" t="s">
        <v>268</v>
      </c>
      <c r="L3352" s="19">
        <v>41554.641655092593</v>
      </c>
      <c r="M3352" s="2"/>
      <c r="N3352" s="2"/>
      <c r="O3352" s="2"/>
      <c r="P3352" s="2"/>
    </row>
    <row r="3353" spans="1:16" ht="45">
      <c r="A3353" s="14">
        <v>1858</v>
      </c>
      <c r="B3353" s="2" t="s">
        <v>4093</v>
      </c>
      <c r="C3353" s="1" t="s">
        <v>4094</v>
      </c>
      <c r="D3353" s="3" t="s">
        <v>377</v>
      </c>
      <c r="E3353" s="4">
        <v>41550</v>
      </c>
      <c r="F3353" s="3" t="s">
        <v>15</v>
      </c>
      <c r="G3353" s="4">
        <v>41550</v>
      </c>
      <c r="H3353" s="3" t="s">
        <v>58</v>
      </c>
      <c r="I3353" s="2" t="s">
        <v>13</v>
      </c>
      <c r="J3353" s="2" t="s">
        <v>12</v>
      </c>
      <c r="K3353" s="2" t="s">
        <v>268</v>
      </c>
      <c r="L3353" s="19">
        <v>41554.635127314818</v>
      </c>
      <c r="M3353" s="2"/>
      <c r="N3353" s="2"/>
      <c r="O3353" s="2"/>
      <c r="P3353" s="2"/>
    </row>
    <row r="3354" spans="1:16" ht="45">
      <c r="A3354" s="14">
        <v>1857</v>
      </c>
      <c r="B3354" s="2" t="s">
        <v>2194</v>
      </c>
      <c r="C3354" s="1" t="s">
        <v>4095</v>
      </c>
      <c r="D3354" s="3" t="s">
        <v>332</v>
      </c>
      <c r="E3354" s="4">
        <v>41550</v>
      </c>
      <c r="F3354" s="3" t="s">
        <v>15</v>
      </c>
      <c r="G3354" s="4">
        <v>41550</v>
      </c>
      <c r="H3354" s="3" t="s">
        <v>16</v>
      </c>
      <c r="I3354" s="2" t="s">
        <v>13</v>
      </c>
      <c r="J3354" s="2" t="s">
        <v>12</v>
      </c>
      <c r="K3354" s="2" t="s">
        <v>268</v>
      </c>
      <c r="L3354" s="19">
        <v>41554.669606481482</v>
      </c>
      <c r="M3354" s="2"/>
      <c r="N3354" s="2"/>
      <c r="O3354" s="2"/>
      <c r="P3354" s="2"/>
    </row>
    <row r="3355" spans="1:16" ht="45">
      <c r="A3355" s="14">
        <v>1856</v>
      </c>
      <c r="B3355" s="2" t="s">
        <v>2470</v>
      </c>
      <c r="C3355" s="1" t="s">
        <v>4096</v>
      </c>
      <c r="D3355" s="3" t="s">
        <v>182</v>
      </c>
      <c r="E3355" s="4">
        <v>41550</v>
      </c>
      <c r="F3355" s="3" t="s">
        <v>15</v>
      </c>
      <c r="G3355" s="4">
        <v>41550</v>
      </c>
      <c r="H3355" s="3" t="s">
        <v>29</v>
      </c>
      <c r="I3355" s="2" t="s">
        <v>13</v>
      </c>
      <c r="J3355" s="2" t="s">
        <v>12</v>
      </c>
      <c r="K3355" s="2" t="s">
        <v>268</v>
      </c>
      <c r="L3355" s="19">
        <v>41554.632476851853</v>
      </c>
      <c r="M3355" s="2"/>
      <c r="N3355" s="2"/>
      <c r="O3355" s="2"/>
      <c r="P3355" s="2"/>
    </row>
    <row r="3356" spans="1:16" ht="75">
      <c r="A3356" s="14">
        <v>1855</v>
      </c>
      <c r="B3356" s="2" t="s">
        <v>4097</v>
      </c>
      <c r="C3356" s="1" t="s">
        <v>4098</v>
      </c>
      <c r="D3356" s="3" t="s">
        <v>84</v>
      </c>
      <c r="E3356" s="4">
        <v>41550</v>
      </c>
      <c r="F3356" s="3" t="s">
        <v>15</v>
      </c>
      <c r="G3356" s="4">
        <v>41550</v>
      </c>
      <c r="H3356" s="3" t="s">
        <v>40</v>
      </c>
      <c r="I3356" s="2" t="s">
        <v>13</v>
      </c>
      <c r="J3356" s="2" t="s">
        <v>12</v>
      </c>
      <c r="K3356" s="2" t="s">
        <v>268</v>
      </c>
      <c r="L3356" s="19">
        <v>41554.632025462961</v>
      </c>
      <c r="M3356" s="2"/>
      <c r="N3356" s="2"/>
      <c r="O3356" s="2"/>
      <c r="P3356" s="2"/>
    </row>
    <row r="3357" spans="1:16" ht="45">
      <c r="A3357" s="14">
        <v>1854</v>
      </c>
      <c r="B3357" s="2" t="s">
        <v>4099</v>
      </c>
      <c r="C3357" s="1" t="s">
        <v>4100</v>
      </c>
      <c r="D3357" s="3" t="s">
        <v>2701</v>
      </c>
      <c r="E3357" s="4">
        <v>41550</v>
      </c>
      <c r="F3357" s="3" t="s">
        <v>15</v>
      </c>
      <c r="G3357" s="4">
        <v>41550</v>
      </c>
      <c r="H3357" s="3" t="s">
        <v>40</v>
      </c>
      <c r="I3357" s="2" t="s">
        <v>13</v>
      </c>
      <c r="J3357" s="2" t="s">
        <v>12</v>
      </c>
      <c r="K3357" s="2" t="s">
        <v>268</v>
      </c>
      <c r="L3357" s="19">
        <v>41554.6018287037</v>
      </c>
      <c r="M3357" s="2"/>
      <c r="N3357" s="2"/>
      <c r="O3357" s="2"/>
      <c r="P3357" s="2"/>
    </row>
    <row r="3358" spans="1:16" ht="45">
      <c r="A3358" s="14">
        <v>1853</v>
      </c>
      <c r="B3358" s="2" t="s">
        <v>4101</v>
      </c>
      <c r="C3358" s="1" t="s">
        <v>4102</v>
      </c>
      <c r="D3358" s="3" t="s">
        <v>1263</v>
      </c>
      <c r="E3358" s="4">
        <v>41550</v>
      </c>
      <c r="F3358" s="3" t="s">
        <v>15</v>
      </c>
      <c r="G3358" s="4">
        <v>41550</v>
      </c>
      <c r="H3358" s="3" t="s">
        <v>54</v>
      </c>
      <c r="I3358" s="2" t="s">
        <v>13</v>
      </c>
      <c r="J3358" s="2" t="s">
        <v>12</v>
      </c>
      <c r="K3358" s="2" t="s">
        <v>268</v>
      </c>
      <c r="L3358" s="19">
        <v>41554.601446759261</v>
      </c>
      <c r="M3358" s="2"/>
      <c r="N3358" s="2"/>
      <c r="O3358" s="2"/>
      <c r="P3358" s="2"/>
    </row>
    <row r="3359" spans="1:16" ht="90">
      <c r="A3359" s="14">
        <v>1852</v>
      </c>
      <c r="B3359" s="2" t="s">
        <v>903</v>
      </c>
      <c r="C3359" s="1" t="s">
        <v>4103</v>
      </c>
      <c r="D3359" s="3" t="s">
        <v>2701</v>
      </c>
      <c r="E3359" s="4">
        <v>41554</v>
      </c>
      <c r="F3359" s="3" t="s">
        <v>15</v>
      </c>
      <c r="G3359" s="4">
        <v>41554</v>
      </c>
      <c r="H3359" s="3" t="s">
        <v>40</v>
      </c>
      <c r="I3359" s="2" t="s">
        <v>13</v>
      </c>
      <c r="J3359" s="2" t="s">
        <v>12</v>
      </c>
      <c r="K3359" s="2" t="s">
        <v>268</v>
      </c>
      <c r="L3359" s="19">
        <v>41554.55269675926</v>
      </c>
      <c r="M3359" s="2"/>
      <c r="N3359" s="2"/>
      <c r="O3359" s="2"/>
      <c r="P3359" s="2"/>
    </row>
    <row r="3360" spans="1:16" ht="30">
      <c r="A3360" s="14">
        <v>1851</v>
      </c>
      <c r="B3360" s="2" t="s">
        <v>4104</v>
      </c>
      <c r="C3360" s="1" t="s">
        <v>4105</v>
      </c>
      <c r="D3360" s="3" t="s">
        <v>291</v>
      </c>
      <c r="E3360" s="4">
        <v>41554</v>
      </c>
      <c r="F3360" s="3" t="s">
        <v>15</v>
      </c>
      <c r="G3360" s="4">
        <v>41554</v>
      </c>
      <c r="H3360" s="3" t="s">
        <v>29</v>
      </c>
      <c r="I3360" s="2" t="s">
        <v>13</v>
      </c>
      <c r="J3360" s="2" t="s">
        <v>12</v>
      </c>
      <c r="K3360" s="2" t="s">
        <v>268</v>
      </c>
      <c r="L3360" s="19">
        <v>41561.553541666668</v>
      </c>
      <c r="M3360" s="2"/>
      <c r="N3360" s="2"/>
      <c r="O3360" s="2"/>
      <c r="P3360" s="2"/>
    </row>
    <row r="3361" spans="1:16" ht="60">
      <c r="A3361" s="14">
        <v>1850</v>
      </c>
      <c r="B3361" s="2" t="s">
        <v>4106</v>
      </c>
      <c r="C3361" s="1" t="s">
        <v>4107</v>
      </c>
      <c r="D3361" s="3" t="s">
        <v>73</v>
      </c>
      <c r="E3361" s="4">
        <v>41551</v>
      </c>
      <c r="F3361" s="3" t="s">
        <v>15</v>
      </c>
      <c r="G3361" s="4">
        <v>41551</v>
      </c>
      <c r="H3361" s="3" t="s">
        <v>56</v>
      </c>
      <c r="I3361" s="2" t="s">
        <v>13</v>
      </c>
      <c r="J3361" s="2" t="s">
        <v>12</v>
      </c>
      <c r="K3361" s="2" t="s">
        <v>268</v>
      </c>
      <c r="L3361" s="19">
        <v>41569.667453703703</v>
      </c>
      <c r="M3361" s="2"/>
      <c r="N3361" s="2"/>
      <c r="O3361" s="2"/>
      <c r="P3361" s="2"/>
    </row>
    <row r="3362" spans="1:16" ht="75">
      <c r="A3362" s="14">
        <v>1849</v>
      </c>
      <c r="B3362" s="2" t="s">
        <v>1589</v>
      </c>
      <c r="C3362" s="1" t="s">
        <v>4108</v>
      </c>
      <c r="D3362" s="3" t="s">
        <v>389</v>
      </c>
      <c r="E3362" s="4">
        <v>41551</v>
      </c>
      <c r="F3362" s="3" t="s">
        <v>15</v>
      </c>
      <c r="G3362" s="4">
        <v>41551</v>
      </c>
      <c r="H3362" s="3" t="s">
        <v>29</v>
      </c>
      <c r="I3362" s="2" t="s">
        <v>13</v>
      </c>
      <c r="J3362" s="2" t="s">
        <v>12</v>
      </c>
      <c r="K3362" s="2" t="s">
        <v>268</v>
      </c>
      <c r="L3362" s="19">
        <v>41554.517106481479</v>
      </c>
      <c r="M3362" s="2"/>
      <c r="N3362" s="2"/>
      <c r="O3362" s="2"/>
      <c r="P3362" s="2"/>
    </row>
    <row r="3363" spans="1:16" ht="45">
      <c r="A3363" s="14">
        <v>1848</v>
      </c>
      <c r="B3363" s="2" t="s">
        <v>1952</v>
      </c>
      <c r="C3363" s="1" t="s">
        <v>2798</v>
      </c>
      <c r="D3363" s="3" t="s">
        <v>1071</v>
      </c>
      <c r="E3363" s="4">
        <v>41551</v>
      </c>
      <c r="F3363" s="3" t="s">
        <v>15</v>
      </c>
      <c r="G3363" s="4">
        <v>41551</v>
      </c>
      <c r="H3363" s="3" t="s">
        <v>16</v>
      </c>
      <c r="I3363" s="2" t="s">
        <v>13</v>
      </c>
      <c r="J3363" s="2" t="s">
        <v>12</v>
      </c>
      <c r="K3363" s="2" t="s">
        <v>268</v>
      </c>
      <c r="L3363" s="19">
        <v>41554.516053240739</v>
      </c>
      <c r="M3363" s="2"/>
      <c r="N3363" s="2"/>
      <c r="O3363" s="2"/>
      <c r="P3363" s="2"/>
    </row>
    <row r="3364" spans="1:16" ht="45">
      <c r="A3364" s="14">
        <v>1847</v>
      </c>
      <c r="B3364" s="2" t="s">
        <v>1952</v>
      </c>
      <c r="C3364" s="1" t="s">
        <v>4109</v>
      </c>
      <c r="D3364" s="3" t="s">
        <v>1037</v>
      </c>
      <c r="E3364" s="4">
        <v>41551</v>
      </c>
      <c r="F3364" s="3" t="s">
        <v>15</v>
      </c>
      <c r="G3364" s="4">
        <v>41551</v>
      </c>
      <c r="H3364" s="3" t="s">
        <v>16</v>
      </c>
      <c r="I3364" s="2" t="s">
        <v>13</v>
      </c>
      <c r="J3364" s="2" t="s">
        <v>12</v>
      </c>
      <c r="K3364" s="2" t="s">
        <v>268</v>
      </c>
      <c r="L3364" s="19">
        <v>41554.515104166669</v>
      </c>
      <c r="M3364" s="2"/>
      <c r="N3364" s="2"/>
      <c r="O3364" s="2"/>
      <c r="P3364" s="2"/>
    </row>
    <row r="3365" spans="1:16" ht="30">
      <c r="A3365" s="14">
        <v>1846</v>
      </c>
      <c r="B3365" s="2" t="s">
        <v>740</v>
      </c>
      <c r="C3365" s="1" t="s">
        <v>4110</v>
      </c>
      <c r="D3365" s="3" t="s">
        <v>2915</v>
      </c>
      <c r="E3365" s="4">
        <v>41551</v>
      </c>
      <c r="F3365" s="3" t="s">
        <v>102</v>
      </c>
      <c r="G3365" s="4">
        <v>41551</v>
      </c>
      <c r="H3365" s="3" t="s">
        <v>16</v>
      </c>
      <c r="I3365" s="2" t="s">
        <v>13</v>
      </c>
      <c r="J3365" s="2" t="s">
        <v>12</v>
      </c>
      <c r="K3365" s="2" t="s">
        <v>268</v>
      </c>
      <c r="L3365" s="19">
        <v>41554.514317129629</v>
      </c>
      <c r="M3365" s="2"/>
      <c r="N3365" s="2"/>
      <c r="O3365" s="2"/>
      <c r="P3365" s="2"/>
    </row>
    <row r="3366" spans="1:16" ht="90">
      <c r="A3366" s="14">
        <v>1845</v>
      </c>
      <c r="B3366" s="2" t="s">
        <v>4111</v>
      </c>
      <c r="C3366" s="1" t="s">
        <v>4112</v>
      </c>
      <c r="D3366" s="3" t="s">
        <v>291</v>
      </c>
      <c r="E3366" s="4">
        <v>41551</v>
      </c>
      <c r="F3366" s="3" t="s">
        <v>15</v>
      </c>
      <c r="G3366" s="4">
        <v>41551</v>
      </c>
      <c r="H3366" s="3" t="s">
        <v>29</v>
      </c>
      <c r="I3366" s="2" t="s">
        <v>13</v>
      </c>
      <c r="J3366" s="2" t="s">
        <v>12</v>
      </c>
      <c r="K3366" s="2" t="s">
        <v>268</v>
      </c>
      <c r="L3366" s="19">
        <v>41555.402233796296</v>
      </c>
      <c r="M3366" s="2"/>
      <c r="N3366" s="2"/>
      <c r="O3366" s="2"/>
      <c r="P3366" s="2"/>
    </row>
    <row r="3367" spans="1:16" ht="60">
      <c r="A3367" s="14">
        <v>1844</v>
      </c>
      <c r="B3367" s="2" t="s">
        <v>4113</v>
      </c>
      <c r="C3367" s="1" t="s">
        <v>4114</v>
      </c>
      <c r="D3367" s="3" t="s">
        <v>377</v>
      </c>
      <c r="E3367" s="4">
        <v>41550</v>
      </c>
      <c r="F3367" s="3" t="s">
        <v>15</v>
      </c>
      <c r="G3367" s="4">
        <v>41550</v>
      </c>
      <c r="H3367" s="3" t="s">
        <v>19</v>
      </c>
      <c r="I3367" s="2" t="s">
        <v>13</v>
      </c>
      <c r="J3367" s="2" t="s">
        <v>12</v>
      </c>
      <c r="K3367" s="2" t="s">
        <v>268</v>
      </c>
      <c r="L3367" s="19">
        <v>41554.512303240743</v>
      </c>
      <c r="M3367" s="2"/>
      <c r="N3367" s="2"/>
      <c r="O3367" s="2"/>
      <c r="P3367" s="2"/>
    </row>
    <row r="3368" spans="1:16" ht="45">
      <c r="A3368" s="14">
        <v>1843</v>
      </c>
      <c r="B3368" s="2" t="s">
        <v>4115</v>
      </c>
      <c r="C3368" s="1" t="s">
        <v>4116</v>
      </c>
      <c r="D3368" s="3" t="s">
        <v>196</v>
      </c>
      <c r="E3368" s="4">
        <v>41551</v>
      </c>
      <c r="F3368" s="3" t="s">
        <v>15</v>
      </c>
      <c r="G3368" s="4">
        <v>41551</v>
      </c>
      <c r="H3368" s="3" t="s">
        <v>42</v>
      </c>
      <c r="I3368" s="2" t="s">
        <v>13</v>
      </c>
      <c r="J3368" s="2" t="s">
        <v>12</v>
      </c>
      <c r="K3368" s="2" t="s">
        <v>268</v>
      </c>
      <c r="L3368" s="19">
        <v>41554.511203703703</v>
      </c>
      <c r="M3368" s="2"/>
      <c r="N3368" s="2"/>
      <c r="O3368" s="2"/>
      <c r="P3368" s="2"/>
    </row>
    <row r="3369" spans="1:16" ht="60">
      <c r="A3369" s="14">
        <v>1842</v>
      </c>
      <c r="B3369" s="2" t="s">
        <v>4117</v>
      </c>
      <c r="C3369" s="1" t="s">
        <v>4118</v>
      </c>
      <c r="D3369" s="3" t="s">
        <v>2031</v>
      </c>
      <c r="E3369" s="4">
        <v>41551</v>
      </c>
      <c r="F3369" s="3" t="s">
        <v>15</v>
      </c>
      <c r="G3369" s="4">
        <v>41554</v>
      </c>
      <c r="H3369" s="3" t="s">
        <v>51</v>
      </c>
      <c r="I3369" s="2" t="s">
        <v>13</v>
      </c>
      <c r="J3369" s="2" t="s">
        <v>12</v>
      </c>
      <c r="K3369" s="2" t="s">
        <v>268</v>
      </c>
      <c r="L3369" s="19">
        <v>41554.509340277778</v>
      </c>
      <c r="M3369" s="2"/>
      <c r="N3369" s="2"/>
      <c r="O3369" s="2"/>
      <c r="P3369" s="2"/>
    </row>
    <row r="3370" spans="1:16" ht="75">
      <c r="A3370" s="14">
        <v>1841</v>
      </c>
      <c r="B3370" s="2" t="s">
        <v>1589</v>
      </c>
      <c r="C3370" s="1" t="s">
        <v>4119</v>
      </c>
      <c r="D3370" s="3" t="s">
        <v>389</v>
      </c>
      <c r="E3370" s="4">
        <v>41554</v>
      </c>
      <c r="F3370" s="3" t="s">
        <v>15</v>
      </c>
      <c r="G3370" s="4">
        <v>41554</v>
      </c>
      <c r="H3370" s="3" t="s">
        <v>29</v>
      </c>
      <c r="I3370" s="2" t="s">
        <v>13</v>
      </c>
      <c r="J3370" s="2" t="s">
        <v>12</v>
      </c>
      <c r="K3370" s="2" t="s">
        <v>268</v>
      </c>
      <c r="L3370" s="19">
        <v>41555.402094907404</v>
      </c>
      <c r="M3370" s="2"/>
      <c r="N3370" s="2"/>
      <c r="O3370" s="2"/>
      <c r="P3370" s="2"/>
    </row>
    <row r="3371" spans="1:16" ht="30">
      <c r="A3371" s="14">
        <v>1840</v>
      </c>
      <c r="B3371" s="2" t="s">
        <v>3976</v>
      </c>
      <c r="C3371" s="1" t="s">
        <v>4120</v>
      </c>
      <c r="D3371" s="3" t="s">
        <v>569</v>
      </c>
      <c r="E3371" s="4">
        <v>41554</v>
      </c>
      <c r="F3371" s="3" t="s">
        <v>15</v>
      </c>
      <c r="G3371" s="4">
        <v>41554</v>
      </c>
      <c r="H3371" s="3" t="s">
        <v>58</v>
      </c>
      <c r="I3371" s="2" t="s">
        <v>13</v>
      </c>
      <c r="J3371" s="2" t="s">
        <v>12</v>
      </c>
      <c r="K3371" s="2" t="s">
        <v>268</v>
      </c>
      <c r="L3371" s="19">
        <v>41555.402025462965</v>
      </c>
      <c r="M3371" s="2"/>
      <c r="N3371" s="2"/>
      <c r="O3371" s="2"/>
      <c r="P3371" s="2"/>
    </row>
    <row r="3372" spans="1:16" ht="30">
      <c r="A3372" s="14">
        <v>1839</v>
      </c>
      <c r="B3372" s="2" t="s">
        <v>4121</v>
      </c>
      <c r="C3372" s="1" t="s">
        <v>4122</v>
      </c>
      <c r="D3372" s="3" t="s">
        <v>299</v>
      </c>
      <c r="E3372" s="4">
        <v>41554</v>
      </c>
      <c r="F3372" s="3" t="s">
        <v>15</v>
      </c>
      <c r="G3372" s="4">
        <v>41554</v>
      </c>
      <c r="H3372" s="3" t="s">
        <v>42</v>
      </c>
      <c r="I3372" s="2" t="s">
        <v>13</v>
      </c>
      <c r="J3372" s="2" t="s">
        <v>12</v>
      </c>
      <c r="K3372" s="2" t="s">
        <v>268</v>
      </c>
      <c r="L3372" s="19">
        <v>41554.499201388891</v>
      </c>
      <c r="M3372" s="2"/>
      <c r="N3372" s="2"/>
      <c r="O3372" s="2"/>
      <c r="P3372" s="2"/>
    </row>
    <row r="3373" spans="1:16" ht="45">
      <c r="A3373" s="14">
        <v>1838</v>
      </c>
      <c r="B3373" s="2" t="s">
        <v>3811</v>
      </c>
      <c r="C3373" s="1" t="s">
        <v>4123</v>
      </c>
      <c r="D3373" s="3" t="s">
        <v>3129</v>
      </c>
      <c r="E3373" s="4">
        <v>41554</v>
      </c>
      <c r="F3373" s="3" t="s">
        <v>15</v>
      </c>
      <c r="G3373" s="4">
        <v>41554</v>
      </c>
      <c r="H3373" s="3" t="s">
        <v>16</v>
      </c>
      <c r="I3373" s="2" t="s">
        <v>13</v>
      </c>
      <c r="J3373" s="2" t="s">
        <v>12</v>
      </c>
      <c r="K3373" s="2" t="s">
        <v>268</v>
      </c>
      <c r="L3373" s="19">
        <v>41554.498206018521</v>
      </c>
      <c r="M3373" s="2"/>
      <c r="N3373" s="2"/>
      <c r="O3373" s="2"/>
      <c r="P3373" s="2"/>
    </row>
    <row r="3374" spans="1:16" ht="75">
      <c r="A3374" s="14">
        <v>1837</v>
      </c>
      <c r="B3374" s="2" t="s">
        <v>4124</v>
      </c>
      <c r="C3374" s="1" t="s">
        <v>4125</v>
      </c>
      <c r="D3374" s="3" t="s">
        <v>192</v>
      </c>
      <c r="E3374" s="4">
        <v>41554</v>
      </c>
      <c r="F3374" s="3" t="s">
        <v>15</v>
      </c>
      <c r="G3374" s="4">
        <v>41554</v>
      </c>
      <c r="H3374" s="3" t="s">
        <v>42</v>
      </c>
      <c r="I3374" s="2" t="s">
        <v>13</v>
      </c>
      <c r="J3374" s="2" t="s">
        <v>12</v>
      </c>
      <c r="K3374" s="2" t="s">
        <v>268</v>
      </c>
      <c r="L3374" s="19">
        <v>41554.495821759258</v>
      </c>
      <c r="M3374" s="2"/>
      <c r="N3374" s="2"/>
      <c r="O3374" s="2"/>
      <c r="P3374" s="2"/>
    </row>
    <row r="3375" spans="1:16" ht="60">
      <c r="A3375" s="14">
        <v>1836</v>
      </c>
      <c r="B3375" s="2" t="s">
        <v>1952</v>
      </c>
      <c r="C3375" s="1" t="s">
        <v>2437</v>
      </c>
      <c r="D3375" s="3" t="s">
        <v>1071</v>
      </c>
      <c r="E3375" s="4">
        <v>41554</v>
      </c>
      <c r="F3375" s="3" t="s">
        <v>15</v>
      </c>
      <c r="G3375" s="4">
        <v>41554</v>
      </c>
      <c r="H3375" s="3" t="s">
        <v>16</v>
      </c>
      <c r="I3375" s="2" t="s">
        <v>13</v>
      </c>
      <c r="J3375" s="2" t="s">
        <v>12</v>
      </c>
      <c r="K3375" s="2" t="s">
        <v>268</v>
      </c>
      <c r="L3375" s="19">
        <v>41554.492847222224</v>
      </c>
      <c r="M3375" s="2"/>
      <c r="N3375" s="2"/>
      <c r="O3375" s="2"/>
      <c r="P3375" s="2"/>
    </row>
    <row r="3376" spans="1:16" ht="45">
      <c r="A3376" s="14">
        <v>1835</v>
      </c>
      <c r="B3376" s="2" t="s">
        <v>3811</v>
      </c>
      <c r="C3376" s="1" t="s">
        <v>4126</v>
      </c>
      <c r="D3376" s="3" t="s">
        <v>3129</v>
      </c>
      <c r="E3376" s="4">
        <v>41554</v>
      </c>
      <c r="F3376" s="3" t="s">
        <v>15</v>
      </c>
      <c r="G3376" s="4">
        <v>41554</v>
      </c>
      <c r="H3376" s="3" t="s">
        <v>16</v>
      </c>
      <c r="I3376" s="2" t="s">
        <v>13</v>
      </c>
      <c r="J3376" s="2" t="s">
        <v>12</v>
      </c>
      <c r="K3376" s="2" t="s">
        <v>268</v>
      </c>
      <c r="L3376" s="19">
        <v>41554.492326388892</v>
      </c>
      <c r="M3376" s="2"/>
      <c r="N3376" s="2"/>
      <c r="O3376" s="2"/>
      <c r="P3376" s="2"/>
    </row>
    <row r="3377" spans="1:16" ht="45">
      <c r="A3377" s="14">
        <v>1834</v>
      </c>
      <c r="B3377" s="2" t="s">
        <v>3811</v>
      </c>
      <c r="C3377" s="1" t="s">
        <v>4127</v>
      </c>
      <c r="D3377" s="3" t="s">
        <v>3129</v>
      </c>
      <c r="E3377" s="4">
        <v>41554</v>
      </c>
      <c r="F3377" s="3" t="s">
        <v>15</v>
      </c>
      <c r="G3377" s="4">
        <v>41554</v>
      </c>
      <c r="H3377" s="3" t="s">
        <v>16</v>
      </c>
      <c r="I3377" s="2" t="s">
        <v>13</v>
      </c>
      <c r="J3377" s="2" t="s">
        <v>12</v>
      </c>
      <c r="K3377" s="2" t="s">
        <v>268</v>
      </c>
      <c r="L3377" s="19">
        <v>41554.490972222222</v>
      </c>
      <c r="M3377" s="2"/>
      <c r="N3377" s="2"/>
      <c r="O3377" s="2"/>
      <c r="P3377" s="2"/>
    </row>
    <row r="3378" spans="1:16" ht="45">
      <c r="A3378" s="14">
        <v>1833</v>
      </c>
      <c r="B3378" s="2" t="s">
        <v>3572</v>
      </c>
      <c r="C3378" s="1" t="s">
        <v>4128</v>
      </c>
      <c r="D3378" s="3" t="s">
        <v>2701</v>
      </c>
      <c r="E3378" s="4">
        <v>41554</v>
      </c>
      <c r="F3378" s="3" t="s">
        <v>15</v>
      </c>
      <c r="G3378" s="4">
        <v>41554</v>
      </c>
      <c r="H3378" s="3" t="s">
        <v>43</v>
      </c>
      <c r="I3378" s="2" t="s">
        <v>13</v>
      </c>
      <c r="J3378" s="2" t="s">
        <v>12</v>
      </c>
      <c r="K3378" s="2" t="s">
        <v>268</v>
      </c>
      <c r="L3378" s="19">
        <v>41554.49015046296</v>
      </c>
      <c r="M3378" s="2"/>
      <c r="N3378" s="2"/>
      <c r="O3378" s="2"/>
      <c r="P3378" s="2"/>
    </row>
    <row r="3379" spans="1:16" ht="75">
      <c r="A3379" s="14">
        <v>1832</v>
      </c>
      <c r="B3379" s="2" t="s">
        <v>4129</v>
      </c>
      <c r="C3379" s="1" t="s">
        <v>4130</v>
      </c>
      <c r="D3379" s="3" t="s">
        <v>332</v>
      </c>
      <c r="E3379" s="4">
        <v>41554</v>
      </c>
      <c r="F3379" s="3" t="s">
        <v>15</v>
      </c>
      <c r="G3379" s="4">
        <v>41554</v>
      </c>
      <c r="H3379" s="3" t="s">
        <v>213</v>
      </c>
      <c r="I3379" s="2" t="s">
        <v>13</v>
      </c>
      <c r="J3379" s="2" t="s">
        <v>12</v>
      </c>
      <c r="K3379" s="2" t="s">
        <v>268</v>
      </c>
      <c r="L3379" s="19">
        <v>41554.488402777781</v>
      </c>
      <c r="M3379" s="2"/>
      <c r="N3379" s="2"/>
      <c r="O3379" s="2"/>
      <c r="P3379" s="2"/>
    </row>
    <row r="3380" spans="1:16" ht="120">
      <c r="A3380" s="14">
        <v>1831</v>
      </c>
      <c r="B3380" s="2" t="s">
        <v>4131</v>
      </c>
      <c r="C3380" s="1" t="s">
        <v>4132</v>
      </c>
      <c r="D3380" s="3" t="s">
        <v>3815</v>
      </c>
      <c r="E3380" s="4">
        <v>41549</v>
      </c>
      <c r="F3380" s="3" t="s">
        <v>15</v>
      </c>
      <c r="G3380" s="4">
        <v>41549</v>
      </c>
      <c r="H3380" s="3" t="s">
        <v>19</v>
      </c>
      <c r="I3380" s="2" t="s">
        <v>13</v>
      </c>
      <c r="J3380" s="2" t="s">
        <v>12</v>
      </c>
      <c r="K3380" s="2" t="s">
        <v>268</v>
      </c>
      <c r="L3380" s="19">
        <v>41555.401944444442</v>
      </c>
      <c r="M3380" s="2"/>
      <c r="N3380" s="2"/>
      <c r="O3380" s="2"/>
      <c r="P3380" s="2"/>
    </row>
    <row r="3381" spans="1:16" ht="45">
      <c r="A3381" s="14">
        <v>1830</v>
      </c>
      <c r="B3381" s="2" t="s">
        <v>4133</v>
      </c>
      <c r="C3381" s="1" t="s">
        <v>4134</v>
      </c>
      <c r="D3381" s="3" t="s">
        <v>95</v>
      </c>
      <c r="E3381" s="4">
        <v>41549</v>
      </c>
      <c r="F3381" s="3" t="s">
        <v>15</v>
      </c>
      <c r="G3381" s="4">
        <v>41549</v>
      </c>
      <c r="H3381" s="3" t="s">
        <v>29</v>
      </c>
      <c r="I3381" s="2" t="s">
        <v>13</v>
      </c>
      <c r="J3381" s="2" t="s">
        <v>12</v>
      </c>
      <c r="K3381" s="2" t="s">
        <v>268</v>
      </c>
      <c r="L3381" s="19">
        <v>41555.40184027778</v>
      </c>
      <c r="M3381" s="2"/>
      <c r="N3381" s="2"/>
      <c r="O3381" s="2"/>
      <c r="P3381" s="2"/>
    </row>
    <row r="3382" spans="1:16" ht="60">
      <c r="A3382" s="14">
        <v>1829</v>
      </c>
      <c r="B3382" s="2" t="s">
        <v>4135</v>
      </c>
      <c r="C3382" s="1" t="s">
        <v>4136</v>
      </c>
      <c r="D3382" s="3" t="s">
        <v>277</v>
      </c>
      <c r="E3382" s="4">
        <v>41548</v>
      </c>
      <c r="F3382" s="3" t="s">
        <v>15</v>
      </c>
      <c r="G3382" s="4">
        <v>41551</v>
      </c>
      <c r="H3382" s="3" t="s">
        <v>56</v>
      </c>
      <c r="I3382" s="2" t="s">
        <v>13</v>
      </c>
      <c r="J3382" s="2" t="s">
        <v>12</v>
      </c>
      <c r="K3382" s="2" t="s">
        <v>268</v>
      </c>
      <c r="L3382" s="19">
        <v>41576.45815972222</v>
      </c>
      <c r="M3382" s="2"/>
      <c r="N3382" s="2"/>
      <c r="O3382" s="2"/>
      <c r="P3382" s="2"/>
    </row>
    <row r="3383" spans="1:16" ht="60">
      <c r="A3383" s="14">
        <v>1828</v>
      </c>
      <c r="B3383" s="2" t="s">
        <v>4137</v>
      </c>
      <c r="C3383" s="1" t="s">
        <v>4138</v>
      </c>
      <c r="D3383" s="3" t="s">
        <v>1257</v>
      </c>
      <c r="E3383" s="4">
        <v>41548</v>
      </c>
      <c r="F3383" s="3" t="s">
        <v>15</v>
      </c>
      <c r="G3383" s="4">
        <v>41548</v>
      </c>
      <c r="H3383" s="3" t="s">
        <v>40</v>
      </c>
      <c r="I3383" s="2" t="s">
        <v>13</v>
      </c>
      <c r="J3383" s="2" t="s">
        <v>12</v>
      </c>
      <c r="K3383" s="2" t="s">
        <v>268</v>
      </c>
      <c r="L3383" s="19">
        <v>41549.5077662037</v>
      </c>
      <c r="M3383" s="2"/>
      <c r="N3383" s="2"/>
      <c r="O3383" s="2"/>
      <c r="P3383" s="2"/>
    </row>
    <row r="3384" spans="1:16" ht="75">
      <c r="A3384" s="14">
        <v>1827</v>
      </c>
      <c r="B3384" s="2" t="s">
        <v>4139</v>
      </c>
      <c r="C3384" s="1" t="s">
        <v>4140</v>
      </c>
      <c r="D3384" s="3" t="s">
        <v>2031</v>
      </c>
      <c r="E3384" s="4">
        <v>41549</v>
      </c>
      <c r="F3384" s="3" t="s">
        <v>15</v>
      </c>
      <c r="G3384" s="4">
        <v>41549</v>
      </c>
      <c r="H3384" s="3" t="s">
        <v>42</v>
      </c>
      <c r="I3384" s="2" t="s">
        <v>13</v>
      </c>
      <c r="J3384" s="2" t="s">
        <v>12</v>
      </c>
      <c r="K3384" s="2" t="s">
        <v>268</v>
      </c>
      <c r="L3384" s="19">
        <v>41549.506944444445</v>
      </c>
      <c r="M3384" s="2"/>
      <c r="N3384" s="2"/>
      <c r="O3384" s="2"/>
      <c r="P3384" s="2"/>
    </row>
    <row r="3385" spans="1:16" ht="45">
      <c r="A3385" s="14">
        <v>1826</v>
      </c>
      <c r="B3385" s="2" t="s">
        <v>4141</v>
      </c>
      <c r="C3385" s="1" t="s">
        <v>4142</v>
      </c>
      <c r="D3385" s="3" t="s">
        <v>4732</v>
      </c>
      <c r="E3385" s="4">
        <v>41549</v>
      </c>
      <c r="F3385" s="3" t="s">
        <v>15</v>
      </c>
      <c r="G3385" s="4">
        <v>41549</v>
      </c>
      <c r="H3385" s="3" t="s">
        <v>54</v>
      </c>
      <c r="I3385" s="2" t="s">
        <v>13</v>
      </c>
      <c r="J3385" s="2" t="s">
        <v>12</v>
      </c>
      <c r="K3385" s="2" t="s">
        <v>268</v>
      </c>
      <c r="L3385" s="19">
        <v>41549.502476851849</v>
      </c>
      <c r="M3385" s="2"/>
      <c r="N3385" s="2"/>
      <c r="O3385" s="2"/>
      <c r="P3385" s="2"/>
    </row>
    <row r="3386" spans="1:16" ht="60">
      <c r="A3386" s="14">
        <v>1825</v>
      </c>
      <c r="B3386" s="2" t="s">
        <v>4143</v>
      </c>
      <c r="C3386" s="1" t="s">
        <v>4144</v>
      </c>
      <c r="D3386" s="3" t="s">
        <v>620</v>
      </c>
      <c r="E3386" s="4">
        <v>41548</v>
      </c>
      <c r="F3386" s="3" t="s">
        <v>15</v>
      </c>
      <c r="G3386" s="4">
        <v>41548</v>
      </c>
      <c r="H3386" s="3" t="s">
        <v>19</v>
      </c>
      <c r="I3386" s="2" t="s">
        <v>13</v>
      </c>
      <c r="J3386" s="2" t="s">
        <v>12</v>
      </c>
      <c r="K3386" s="2" t="s">
        <v>268</v>
      </c>
      <c r="L3386" s="19">
        <v>41549.494108796294</v>
      </c>
      <c r="M3386" s="2"/>
      <c r="N3386" s="2"/>
      <c r="O3386" s="2"/>
      <c r="P3386" s="2"/>
    </row>
    <row r="3387" spans="1:16" ht="45">
      <c r="A3387" s="14">
        <v>1824</v>
      </c>
      <c r="B3387" s="2" t="s">
        <v>4145</v>
      </c>
      <c r="C3387" s="1" t="s">
        <v>4146</v>
      </c>
      <c r="D3387" s="3" t="s">
        <v>7626</v>
      </c>
      <c r="E3387" s="4">
        <v>41548</v>
      </c>
      <c r="F3387" s="3" t="s">
        <v>15</v>
      </c>
      <c r="G3387" s="4">
        <v>41548</v>
      </c>
      <c r="H3387" s="3" t="s">
        <v>55</v>
      </c>
      <c r="I3387" s="2" t="s">
        <v>13</v>
      </c>
      <c r="J3387" s="2" t="s">
        <v>12</v>
      </c>
      <c r="K3387" s="2" t="s">
        <v>268</v>
      </c>
      <c r="L3387" s="19">
        <v>41549.493148148147</v>
      </c>
      <c r="M3387" s="2"/>
      <c r="N3387" s="2"/>
      <c r="O3387" s="2"/>
      <c r="P3387" s="2"/>
    </row>
    <row r="3388" spans="1:16" ht="30">
      <c r="A3388" s="14">
        <v>1823</v>
      </c>
      <c r="B3388" s="2" t="s">
        <v>4147</v>
      </c>
      <c r="C3388" s="1" t="s">
        <v>4148</v>
      </c>
      <c r="D3388" s="3" t="s">
        <v>105</v>
      </c>
      <c r="E3388" s="4">
        <v>41549</v>
      </c>
      <c r="F3388" s="3" t="s">
        <v>15</v>
      </c>
      <c r="G3388" s="4">
        <v>41549</v>
      </c>
      <c r="H3388" s="3" t="s">
        <v>69</v>
      </c>
      <c r="I3388" s="2" t="s">
        <v>13</v>
      </c>
      <c r="J3388" s="2" t="s">
        <v>12</v>
      </c>
      <c r="K3388" s="2" t="s">
        <v>268</v>
      </c>
      <c r="L3388" s="19">
        <v>41555.40152777778</v>
      </c>
      <c r="M3388" s="2"/>
      <c r="N3388" s="2"/>
      <c r="O3388" s="2"/>
      <c r="P3388" s="2"/>
    </row>
    <row r="3389" spans="1:16" ht="60">
      <c r="A3389" s="14">
        <v>1822</v>
      </c>
      <c r="B3389" s="2" t="s">
        <v>4149</v>
      </c>
      <c r="C3389" s="1" t="s">
        <v>4150</v>
      </c>
      <c r="D3389" s="3" t="s">
        <v>291</v>
      </c>
      <c r="E3389" s="4">
        <v>41549</v>
      </c>
      <c r="F3389" s="3" t="s">
        <v>15</v>
      </c>
      <c r="G3389" s="4">
        <v>41549</v>
      </c>
      <c r="H3389" s="3" t="s">
        <v>55</v>
      </c>
      <c r="I3389" s="2" t="s">
        <v>13</v>
      </c>
      <c r="J3389" s="2" t="s">
        <v>12</v>
      </c>
      <c r="K3389" s="2" t="s">
        <v>268</v>
      </c>
      <c r="L3389" s="19">
        <v>41549.491689814815</v>
      </c>
      <c r="M3389" s="2"/>
      <c r="N3389" s="2"/>
      <c r="O3389" s="2"/>
      <c r="P3389" s="2"/>
    </row>
    <row r="3390" spans="1:16" ht="75">
      <c r="A3390" s="14">
        <v>1821</v>
      </c>
      <c r="B3390" s="2" t="s">
        <v>4151</v>
      </c>
      <c r="C3390" s="1" t="s">
        <v>4152</v>
      </c>
      <c r="D3390" s="3" t="s">
        <v>277</v>
      </c>
      <c r="E3390" s="4">
        <v>41549</v>
      </c>
      <c r="F3390" s="3" t="s">
        <v>15</v>
      </c>
      <c r="G3390" s="4">
        <v>41549</v>
      </c>
      <c r="H3390" s="3" t="s">
        <v>19</v>
      </c>
      <c r="I3390" s="2" t="s">
        <v>13</v>
      </c>
      <c r="J3390" s="2" t="s">
        <v>12</v>
      </c>
      <c r="K3390" s="2" t="s">
        <v>268</v>
      </c>
      <c r="L3390" s="19">
        <v>41555.401388888888</v>
      </c>
      <c r="M3390" s="2"/>
      <c r="N3390" s="2"/>
      <c r="O3390" s="2"/>
      <c r="P3390" s="2"/>
    </row>
    <row r="3391" spans="1:16" ht="60">
      <c r="A3391" s="14">
        <v>1820</v>
      </c>
      <c r="B3391" s="2" t="s">
        <v>4153</v>
      </c>
      <c r="C3391" s="1" t="s">
        <v>4154</v>
      </c>
      <c r="D3391" s="3" t="s">
        <v>255</v>
      </c>
      <c r="E3391" s="4">
        <v>41549</v>
      </c>
      <c r="F3391" s="3" t="s">
        <v>15</v>
      </c>
      <c r="G3391" s="4">
        <v>41549</v>
      </c>
      <c r="H3391" s="3" t="s">
        <v>40</v>
      </c>
      <c r="I3391" s="2" t="s">
        <v>13</v>
      </c>
      <c r="J3391" s="2" t="s">
        <v>12</v>
      </c>
      <c r="K3391" s="2" t="s">
        <v>268</v>
      </c>
      <c r="L3391" s="19">
        <v>41555.401296296295</v>
      </c>
      <c r="M3391" s="2"/>
      <c r="N3391" s="2"/>
      <c r="O3391" s="2"/>
      <c r="P3391" s="2"/>
    </row>
    <row r="3392" spans="1:16" ht="60">
      <c r="A3392" s="14">
        <v>1819</v>
      </c>
      <c r="B3392" s="2" t="s">
        <v>3811</v>
      </c>
      <c r="C3392" s="1" t="s">
        <v>4155</v>
      </c>
      <c r="D3392" s="3" t="s">
        <v>3129</v>
      </c>
      <c r="E3392" s="4">
        <v>41549</v>
      </c>
      <c r="F3392" s="3" t="s">
        <v>15</v>
      </c>
      <c r="G3392" s="4">
        <v>41549</v>
      </c>
      <c r="H3392" s="3" t="s">
        <v>16</v>
      </c>
      <c r="I3392" s="2" t="s">
        <v>13</v>
      </c>
      <c r="J3392" s="2" t="s">
        <v>12</v>
      </c>
      <c r="K3392" s="2" t="s">
        <v>268</v>
      </c>
      <c r="L3392" s="19">
        <v>41549.470104166663</v>
      </c>
      <c r="M3392" s="2"/>
      <c r="N3392" s="2"/>
      <c r="O3392" s="2"/>
      <c r="P3392" s="2"/>
    </row>
    <row r="3393" spans="1:16" ht="60">
      <c r="A3393" s="14">
        <v>1818</v>
      </c>
      <c r="B3393" s="2" t="s">
        <v>4156</v>
      </c>
      <c r="C3393" s="1" t="s">
        <v>4157</v>
      </c>
      <c r="D3393" s="3" t="s">
        <v>3387</v>
      </c>
      <c r="E3393" s="4">
        <v>41549</v>
      </c>
      <c r="F3393" s="3" t="s">
        <v>15</v>
      </c>
      <c r="G3393" s="4">
        <v>41549</v>
      </c>
      <c r="H3393" s="3" t="s">
        <v>16</v>
      </c>
      <c r="I3393" s="2" t="s">
        <v>13</v>
      </c>
      <c r="J3393" s="2" t="s">
        <v>12</v>
      </c>
      <c r="K3393" s="2" t="s">
        <v>268</v>
      </c>
      <c r="L3393" s="19">
        <v>41549.45857638889</v>
      </c>
      <c r="M3393" s="2"/>
      <c r="N3393" s="2"/>
      <c r="O3393" s="2"/>
      <c r="P3393" s="2"/>
    </row>
    <row r="3394" spans="1:16" ht="45">
      <c r="A3394" s="14">
        <v>1817</v>
      </c>
      <c r="B3394" s="2" t="s">
        <v>4158</v>
      </c>
      <c r="C3394" s="1" t="s">
        <v>4159</v>
      </c>
      <c r="D3394" s="3" t="s">
        <v>586</v>
      </c>
      <c r="E3394" s="4">
        <v>41549</v>
      </c>
      <c r="F3394" s="3" t="s">
        <v>15</v>
      </c>
      <c r="G3394" s="4">
        <v>41549</v>
      </c>
      <c r="H3394" s="3" t="s">
        <v>50</v>
      </c>
      <c r="I3394" s="2" t="s">
        <v>13</v>
      </c>
      <c r="J3394" s="2" t="s">
        <v>12</v>
      </c>
      <c r="K3394" s="2" t="s">
        <v>268</v>
      </c>
      <c r="L3394" s="19">
        <v>41555.401192129626</v>
      </c>
      <c r="M3394" s="2"/>
      <c r="N3394" s="2"/>
      <c r="O3394" s="2"/>
      <c r="P3394" s="2"/>
    </row>
    <row r="3395" spans="1:16" ht="75">
      <c r="A3395" s="14">
        <v>1816</v>
      </c>
      <c r="B3395" s="2" t="s">
        <v>4160</v>
      </c>
      <c r="C3395" s="1" t="s">
        <v>4161</v>
      </c>
      <c r="D3395" s="3" t="s">
        <v>2701</v>
      </c>
      <c r="E3395" s="4">
        <v>41549</v>
      </c>
      <c r="F3395" s="3" t="s">
        <v>15</v>
      </c>
      <c r="G3395" s="4">
        <v>41549</v>
      </c>
      <c r="H3395" s="3" t="s">
        <v>40</v>
      </c>
      <c r="I3395" s="2" t="s">
        <v>13</v>
      </c>
      <c r="J3395" s="2" t="s">
        <v>12</v>
      </c>
      <c r="K3395" s="2" t="s">
        <v>268</v>
      </c>
      <c r="L3395" s="19">
        <v>41549.454201388886</v>
      </c>
      <c r="M3395" s="2"/>
      <c r="N3395" s="2"/>
      <c r="O3395" s="2"/>
      <c r="P3395" s="2"/>
    </row>
    <row r="3396" spans="1:16" ht="120">
      <c r="A3396" s="14">
        <v>1815</v>
      </c>
      <c r="B3396" s="2" t="s">
        <v>3811</v>
      </c>
      <c r="C3396" s="1" t="s">
        <v>4162</v>
      </c>
      <c r="D3396" s="3" t="s">
        <v>3129</v>
      </c>
      <c r="E3396" s="4">
        <v>41548</v>
      </c>
      <c r="F3396" s="3" t="s">
        <v>15</v>
      </c>
      <c r="G3396" s="4">
        <v>41548</v>
      </c>
      <c r="H3396" s="3" t="s">
        <v>16</v>
      </c>
      <c r="I3396" s="2" t="s">
        <v>13</v>
      </c>
      <c r="J3396" s="2" t="s">
        <v>12</v>
      </c>
      <c r="K3396" s="2" t="s">
        <v>277</v>
      </c>
      <c r="L3396" s="19">
        <v>41548.710833333331</v>
      </c>
      <c r="M3396" s="2"/>
      <c r="N3396" s="2"/>
      <c r="O3396" s="2"/>
      <c r="P3396" s="2"/>
    </row>
    <row r="3397" spans="1:16" ht="45">
      <c r="A3397" s="14">
        <v>1814</v>
      </c>
      <c r="B3397" s="2" t="s">
        <v>4163</v>
      </c>
      <c r="C3397" s="1" t="s">
        <v>4164</v>
      </c>
      <c r="D3397" s="3" t="s">
        <v>84</v>
      </c>
      <c r="E3397" s="4">
        <v>41548</v>
      </c>
      <c r="F3397" s="3" t="s">
        <v>15</v>
      </c>
      <c r="G3397" s="4">
        <v>41548</v>
      </c>
      <c r="H3397" s="3" t="s">
        <v>46</v>
      </c>
      <c r="I3397" s="2" t="s">
        <v>13</v>
      </c>
      <c r="J3397" s="2" t="s">
        <v>12</v>
      </c>
      <c r="K3397" s="2" t="s">
        <v>268</v>
      </c>
      <c r="L3397" s="19">
        <v>41555.401087962964</v>
      </c>
      <c r="M3397" s="2"/>
      <c r="N3397" s="2"/>
      <c r="O3397" s="2"/>
      <c r="P3397" s="2"/>
    </row>
    <row r="3398" spans="1:16" ht="45">
      <c r="A3398" s="14">
        <v>1813</v>
      </c>
      <c r="B3398" s="2" t="s">
        <v>4099</v>
      </c>
      <c r="C3398" s="1" t="s">
        <v>4165</v>
      </c>
      <c r="D3398" s="3" t="s">
        <v>2701</v>
      </c>
      <c r="E3398" s="4">
        <v>41548</v>
      </c>
      <c r="F3398" s="3" t="s">
        <v>15</v>
      </c>
      <c r="G3398" s="4">
        <v>41548</v>
      </c>
      <c r="H3398" s="3" t="s">
        <v>40</v>
      </c>
      <c r="I3398" s="2" t="s">
        <v>13</v>
      </c>
      <c r="J3398" s="2" t="s">
        <v>12</v>
      </c>
      <c r="K3398" s="2" t="s">
        <v>268</v>
      </c>
      <c r="L3398" s="19">
        <v>41548.609224537038</v>
      </c>
      <c r="M3398" s="2"/>
      <c r="N3398" s="2"/>
      <c r="O3398" s="2"/>
      <c r="P3398" s="2"/>
    </row>
    <row r="3399" spans="1:16" ht="60">
      <c r="A3399" s="14">
        <v>1812</v>
      </c>
      <c r="B3399" s="2" t="s">
        <v>3811</v>
      </c>
      <c r="C3399" s="1" t="s">
        <v>4166</v>
      </c>
      <c r="D3399" s="3" t="s">
        <v>3129</v>
      </c>
      <c r="E3399" s="4">
        <v>41548</v>
      </c>
      <c r="F3399" s="3" t="s">
        <v>15</v>
      </c>
      <c r="G3399" s="4">
        <v>41548</v>
      </c>
      <c r="H3399" s="3" t="s">
        <v>16</v>
      </c>
      <c r="I3399" s="2" t="s">
        <v>13</v>
      </c>
      <c r="J3399" s="2" t="s">
        <v>12</v>
      </c>
      <c r="K3399" s="2" t="s">
        <v>268</v>
      </c>
      <c r="L3399" s="19">
        <v>41548.588599537034</v>
      </c>
      <c r="M3399" s="2"/>
      <c r="N3399" s="2"/>
      <c r="O3399" s="2"/>
      <c r="P3399" s="2"/>
    </row>
    <row r="3400" spans="1:16" ht="45">
      <c r="A3400" s="14">
        <v>1811</v>
      </c>
      <c r="B3400" s="2" t="s">
        <v>4167</v>
      </c>
      <c r="C3400" s="1" t="s">
        <v>4168</v>
      </c>
      <c r="D3400" s="3" t="s">
        <v>4169</v>
      </c>
      <c r="E3400" s="4">
        <v>41548</v>
      </c>
      <c r="F3400" s="3" t="s">
        <v>15</v>
      </c>
      <c r="G3400" s="4">
        <v>41548</v>
      </c>
      <c r="H3400" s="3" t="s">
        <v>29</v>
      </c>
      <c r="I3400" s="2" t="s">
        <v>13</v>
      </c>
      <c r="J3400" s="2" t="s">
        <v>12</v>
      </c>
      <c r="K3400" s="2" t="s">
        <v>268</v>
      </c>
      <c r="L3400" s="19">
        <v>41555.401006944441</v>
      </c>
      <c r="M3400" s="2"/>
      <c r="N3400" s="2"/>
      <c r="O3400" s="2"/>
      <c r="P3400" s="2"/>
    </row>
    <row r="3401" spans="1:16">
      <c r="A3401" s="14">
        <v>1810</v>
      </c>
      <c r="B3401" s="2" t="s">
        <v>3525</v>
      </c>
      <c r="C3401" s="1" t="s">
        <v>3526</v>
      </c>
      <c r="D3401" s="3" t="s">
        <v>277</v>
      </c>
      <c r="E3401" s="4">
        <v>41548</v>
      </c>
      <c r="F3401" s="3" t="s">
        <v>15</v>
      </c>
      <c r="G3401" s="4">
        <v>41548</v>
      </c>
      <c r="H3401" s="3" t="s">
        <v>204</v>
      </c>
      <c r="I3401" s="2" t="s">
        <v>13</v>
      </c>
      <c r="J3401" s="2" t="s">
        <v>12</v>
      </c>
      <c r="K3401" s="2" t="s">
        <v>268</v>
      </c>
      <c r="L3401" s="19">
        <v>41548.679918981485</v>
      </c>
      <c r="M3401" s="2"/>
      <c r="N3401" s="2"/>
      <c r="O3401" s="2"/>
      <c r="P3401" s="2"/>
    </row>
    <row r="3402" spans="1:16" ht="75">
      <c r="A3402" s="14">
        <v>1809</v>
      </c>
      <c r="B3402" s="2" t="s">
        <v>3527</v>
      </c>
      <c r="C3402" s="1" t="s">
        <v>3528</v>
      </c>
      <c r="D3402" s="3" t="s">
        <v>446</v>
      </c>
      <c r="E3402" s="4">
        <v>41548</v>
      </c>
      <c r="F3402" s="3" t="s">
        <v>15</v>
      </c>
      <c r="G3402" s="4">
        <v>41548</v>
      </c>
      <c r="H3402" s="3" t="s">
        <v>52</v>
      </c>
      <c r="I3402" s="2" t="s">
        <v>13</v>
      </c>
      <c r="J3402" s="2" t="s">
        <v>12</v>
      </c>
      <c r="K3402" s="2" t="s">
        <v>268</v>
      </c>
      <c r="L3402" s="19">
        <v>41548.47855324074</v>
      </c>
      <c r="M3402" s="2"/>
      <c r="N3402" s="2"/>
      <c r="O3402" s="2"/>
      <c r="P3402" s="2"/>
    </row>
    <row r="3403" spans="1:16" ht="75">
      <c r="A3403" s="14">
        <v>1808</v>
      </c>
      <c r="B3403" s="2" t="s">
        <v>3529</v>
      </c>
      <c r="C3403" s="1" t="s">
        <v>3530</v>
      </c>
      <c r="D3403" s="3" t="s">
        <v>3006</v>
      </c>
      <c r="E3403" s="4">
        <v>41548</v>
      </c>
      <c r="F3403" s="3" t="s">
        <v>15</v>
      </c>
      <c r="G3403" s="4">
        <v>41548</v>
      </c>
      <c r="H3403" s="3" t="s">
        <v>213</v>
      </c>
      <c r="I3403" s="2" t="s">
        <v>13</v>
      </c>
      <c r="J3403" s="2" t="s">
        <v>12</v>
      </c>
      <c r="K3403" s="2" t="s">
        <v>268</v>
      </c>
      <c r="L3403" s="19">
        <v>41555.400891203702</v>
      </c>
      <c r="M3403" s="2"/>
      <c r="N3403" s="2"/>
      <c r="O3403" s="2"/>
      <c r="P3403" s="2"/>
    </row>
    <row r="3404" spans="1:16" ht="60">
      <c r="A3404" s="14">
        <v>1806</v>
      </c>
      <c r="B3404" s="2" t="s">
        <v>3531</v>
      </c>
      <c r="C3404" s="1" t="s">
        <v>3532</v>
      </c>
      <c r="D3404" s="3" t="s">
        <v>731</v>
      </c>
      <c r="E3404" s="4">
        <v>41547</v>
      </c>
      <c r="F3404" s="3" t="s">
        <v>15</v>
      </c>
      <c r="G3404" s="4">
        <v>41519</v>
      </c>
      <c r="H3404" s="3" t="s">
        <v>56</v>
      </c>
      <c r="I3404" s="2" t="s">
        <v>13</v>
      </c>
      <c r="J3404" s="2" t="s">
        <v>12</v>
      </c>
      <c r="K3404" s="2" t="s">
        <v>268</v>
      </c>
      <c r="L3404" s="19">
        <v>41549.541597222225</v>
      </c>
      <c r="M3404" s="2"/>
      <c r="N3404" s="2"/>
      <c r="O3404" s="2"/>
      <c r="P3404" s="2"/>
    </row>
    <row r="3405" spans="1:16" ht="45">
      <c r="A3405" s="14">
        <v>1805</v>
      </c>
      <c r="B3405" s="2" t="s">
        <v>3533</v>
      </c>
      <c r="C3405" s="1" t="s">
        <v>3534</v>
      </c>
      <c r="D3405" s="3" t="s">
        <v>26</v>
      </c>
      <c r="E3405" s="4">
        <v>41547</v>
      </c>
      <c r="F3405" s="3" t="s">
        <v>15</v>
      </c>
      <c r="G3405" s="4">
        <v>41547</v>
      </c>
      <c r="H3405" s="3" t="s">
        <v>40</v>
      </c>
      <c r="I3405" s="2" t="s">
        <v>13</v>
      </c>
      <c r="J3405" s="2" t="s">
        <v>12</v>
      </c>
      <c r="K3405" s="2" t="s">
        <v>268</v>
      </c>
      <c r="L3405" s="19">
        <v>41548.409525462965</v>
      </c>
      <c r="M3405" s="2"/>
      <c r="N3405" s="2"/>
      <c r="O3405" s="2"/>
      <c r="P3405" s="2"/>
    </row>
    <row r="3406" spans="1:16" ht="60">
      <c r="A3406" s="14">
        <v>1804</v>
      </c>
      <c r="B3406" s="2" t="s">
        <v>3535</v>
      </c>
      <c r="C3406" s="1" t="s">
        <v>3536</v>
      </c>
      <c r="D3406" s="3" t="s">
        <v>291</v>
      </c>
      <c r="E3406" s="4">
        <v>41547</v>
      </c>
      <c r="F3406" s="3" t="s">
        <v>15</v>
      </c>
      <c r="G3406" s="4">
        <v>41547</v>
      </c>
      <c r="H3406" s="3" t="s">
        <v>29</v>
      </c>
      <c r="I3406" s="2" t="s">
        <v>13</v>
      </c>
      <c r="J3406" s="2" t="s">
        <v>12</v>
      </c>
      <c r="K3406" s="2" t="s">
        <v>268</v>
      </c>
      <c r="L3406" s="19">
        <v>41548.465046296296</v>
      </c>
      <c r="M3406" s="2"/>
      <c r="N3406" s="2"/>
      <c r="O3406" s="2"/>
      <c r="P3406" s="2"/>
    </row>
    <row r="3407" spans="1:16" ht="60">
      <c r="A3407" s="14">
        <v>1803</v>
      </c>
      <c r="B3407" s="2" t="s">
        <v>3537</v>
      </c>
      <c r="C3407" s="1" t="s">
        <v>3538</v>
      </c>
      <c r="D3407" s="3" t="s">
        <v>446</v>
      </c>
      <c r="E3407" s="4">
        <v>41547</v>
      </c>
      <c r="F3407" s="3" t="s">
        <v>15</v>
      </c>
      <c r="G3407" s="4">
        <v>41547</v>
      </c>
      <c r="H3407" s="3" t="s">
        <v>40</v>
      </c>
      <c r="I3407" s="2" t="s">
        <v>13</v>
      </c>
      <c r="J3407" s="2" t="s">
        <v>12</v>
      </c>
      <c r="K3407" s="2" t="s">
        <v>268</v>
      </c>
      <c r="L3407" s="19">
        <v>41548.398784722223</v>
      </c>
      <c r="M3407" s="2"/>
      <c r="N3407" s="2"/>
      <c r="O3407" s="2"/>
      <c r="P3407" s="2"/>
    </row>
    <row r="3408" spans="1:16" ht="45">
      <c r="A3408" s="14">
        <v>1802</v>
      </c>
      <c r="B3408" s="2" t="s">
        <v>3539</v>
      </c>
      <c r="C3408" s="1" t="s">
        <v>3540</v>
      </c>
      <c r="D3408" s="3" t="s">
        <v>255</v>
      </c>
      <c r="E3408" s="4">
        <v>41547</v>
      </c>
      <c r="F3408" s="3" t="s">
        <v>15</v>
      </c>
      <c r="G3408" s="4">
        <v>41547</v>
      </c>
      <c r="H3408" s="3" t="s">
        <v>49</v>
      </c>
      <c r="I3408" s="2" t="s">
        <v>13</v>
      </c>
      <c r="J3408" s="2" t="s">
        <v>12</v>
      </c>
      <c r="K3408" s="2" t="s">
        <v>268</v>
      </c>
      <c r="L3408" s="19">
        <v>41561.553159722222</v>
      </c>
      <c r="M3408" s="2"/>
      <c r="N3408" s="2"/>
      <c r="O3408" s="2"/>
      <c r="P3408" s="2"/>
    </row>
    <row r="3409" spans="1:16" ht="105">
      <c r="A3409" s="14">
        <v>1801</v>
      </c>
      <c r="B3409" s="2" t="s">
        <v>3541</v>
      </c>
      <c r="C3409" s="1" t="s">
        <v>3542</v>
      </c>
      <c r="D3409" s="3" t="s">
        <v>107</v>
      </c>
      <c r="E3409" s="4">
        <v>41547</v>
      </c>
      <c r="F3409" s="3" t="s">
        <v>15</v>
      </c>
      <c r="G3409" s="4">
        <v>41547</v>
      </c>
      <c r="H3409" s="3" t="s">
        <v>42</v>
      </c>
      <c r="I3409" s="2" t="s">
        <v>13</v>
      </c>
      <c r="J3409" s="2" t="s">
        <v>12</v>
      </c>
      <c r="K3409" s="2" t="s">
        <v>268</v>
      </c>
      <c r="L3409" s="19">
        <v>41548.397731481484</v>
      </c>
      <c r="M3409" s="2"/>
      <c r="N3409" s="2"/>
      <c r="O3409" s="2"/>
      <c r="P3409" s="2"/>
    </row>
    <row r="3410" spans="1:16" ht="60">
      <c r="A3410" s="14">
        <v>1800</v>
      </c>
      <c r="B3410" s="2" t="s">
        <v>3543</v>
      </c>
      <c r="C3410" s="1" t="s">
        <v>3544</v>
      </c>
      <c r="D3410" s="3" t="s">
        <v>192</v>
      </c>
      <c r="E3410" s="4">
        <v>41547</v>
      </c>
      <c r="F3410" s="3" t="s">
        <v>15</v>
      </c>
      <c r="G3410" s="4">
        <v>41547</v>
      </c>
      <c r="H3410" s="3" t="s">
        <v>40</v>
      </c>
      <c r="I3410" s="2" t="s">
        <v>13</v>
      </c>
      <c r="J3410" s="2" t="s">
        <v>12</v>
      </c>
      <c r="K3410" s="2" t="s">
        <v>268</v>
      </c>
      <c r="L3410" s="19">
        <v>41547.571296296293</v>
      </c>
      <c r="M3410" s="2"/>
      <c r="N3410" s="2"/>
      <c r="O3410" s="2"/>
      <c r="P3410" s="2"/>
    </row>
    <row r="3411" spans="1:16" ht="90">
      <c r="A3411" s="14">
        <v>1799</v>
      </c>
      <c r="B3411" s="2" t="s">
        <v>3545</v>
      </c>
      <c r="C3411" s="1" t="s">
        <v>3546</v>
      </c>
      <c r="D3411" s="3" t="s">
        <v>192</v>
      </c>
      <c r="E3411" s="4">
        <v>41547</v>
      </c>
      <c r="F3411" s="3" t="s">
        <v>15</v>
      </c>
      <c r="G3411" s="4">
        <v>41547</v>
      </c>
      <c r="H3411" s="3" t="s">
        <v>42</v>
      </c>
      <c r="I3411" s="2" t="s">
        <v>13</v>
      </c>
      <c r="J3411" s="2" t="s">
        <v>12</v>
      </c>
      <c r="K3411" s="2" t="s">
        <v>268</v>
      </c>
      <c r="L3411" s="19">
        <v>41547.42527777778</v>
      </c>
      <c r="M3411" s="2"/>
      <c r="N3411" s="2"/>
      <c r="O3411" s="2"/>
      <c r="P3411" s="2"/>
    </row>
    <row r="3412" spans="1:16" ht="120">
      <c r="A3412" s="14">
        <v>1798</v>
      </c>
      <c r="B3412" s="2" t="s">
        <v>3547</v>
      </c>
      <c r="C3412" s="1" t="s">
        <v>3548</v>
      </c>
      <c r="D3412" s="3" t="s">
        <v>291</v>
      </c>
      <c r="E3412" s="4">
        <v>41547</v>
      </c>
      <c r="F3412" s="3" t="s">
        <v>15</v>
      </c>
      <c r="G3412" s="4">
        <v>41547</v>
      </c>
      <c r="H3412" s="3" t="s">
        <v>29</v>
      </c>
      <c r="I3412" s="2" t="s">
        <v>13</v>
      </c>
      <c r="J3412" s="2" t="s">
        <v>12</v>
      </c>
      <c r="K3412" s="2" t="s">
        <v>268</v>
      </c>
      <c r="L3412" s="19">
        <v>41549.541435185187</v>
      </c>
      <c r="M3412" s="2"/>
      <c r="N3412" s="2"/>
      <c r="O3412" s="2"/>
      <c r="P3412" s="2"/>
    </row>
    <row r="3413" spans="1:16" ht="45">
      <c r="A3413" s="14">
        <v>1797</v>
      </c>
      <c r="B3413" s="2" t="s">
        <v>3549</v>
      </c>
      <c r="C3413" s="1" t="s">
        <v>3550</v>
      </c>
      <c r="D3413" s="3" t="s">
        <v>192</v>
      </c>
      <c r="E3413" s="4">
        <v>41547</v>
      </c>
      <c r="F3413" s="3" t="s">
        <v>15</v>
      </c>
      <c r="G3413" s="4">
        <v>41547</v>
      </c>
      <c r="H3413" s="3" t="s">
        <v>40</v>
      </c>
      <c r="I3413" s="2" t="s">
        <v>13</v>
      </c>
      <c r="J3413" s="2" t="s">
        <v>12</v>
      </c>
      <c r="K3413" s="2" t="s">
        <v>268</v>
      </c>
      <c r="L3413" s="19">
        <v>41547.420254629629</v>
      </c>
      <c r="M3413" s="2"/>
      <c r="N3413" s="2"/>
      <c r="O3413" s="2"/>
      <c r="P3413" s="2"/>
    </row>
    <row r="3414" spans="1:16" ht="45">
      <c r="A3414" s="14">
        <v>1796</v>
      </c>
      <c r="B3414" s="2" t="s">
        <v>3551</v>
      </c>
      <c r="C3414" s="1" t="s">
        <v>3552</v>
      </c>
      <c r="D3414" s="3" t="s">
        <v>349</v>
      </c>
      <c r="E3414" s="4">
        <v>41547</v>
      </c>
      <c r="F3414" s="3" t="s">
        <v>15</v>
      </c>
      <c r="G3414" s="4">
        <v>41547</v>
      </c>
      <c r="H3414" s="3" t="s">
        <v>40</v>
      </c>
      <c r="I3414" s="2" t="s">
        <v>13</v>
      </c>
      <c r="J3414" s="2" t="s">
        <v>12</v>
      </c>
      <c r="K3414" s="2" t="s">
        <v>268</v>
      </c>
      <c r="L3414" s="19">
        <v>41547.419328703705</v>
      </c>
      <c r="M3414" s="2"/>
      <c r="N3414" s="2"/>
      <c r="O3414" s="2"/>
      <c r="P3414" s="2"/>
    </row>
    <row r="3415" spans="1:16" ht="60">
      <c r="A3415" s="14">
        <v>1795</v>
      </c>
      <c r="B3415" s="2" t="s">
        <v>3553</v>
      </c>
      <c r="C3415" s="1" t="s">
        <v>3554</v>
      </c>
      <c r="D3415" s="3" t="s">
        <v>291</v>
      </c>
      <c r="E3415" s="4">
        <v>41547</v>
      </c>
      <c r="F3415" s="3" t="s">
        <v>15</v>
      </c>
      <c r="G3415" s="4">
        <v>41547</v>
      </c>
      <c r="H3415" s="3" t="s">
        <v>29</v>
      </c>
      <c r="I3415" s="2" t="s">
        <v>13</v>
      </c>
      <c r="J3415" s="2" t="s">
        <v>12</v>
      </c>
      <c r="K3415" s="2" t="s">
        <v>268</v>
      </c>
      <c r="L3415" s="19">
        <v>41548.465300925927</v>
      </c>
      <c r="M3415" s="2"/>
      <c r="N3415" s="2"/>
      <c r="O3415" s="2"/>
      <c r="P3415" s="2"/>
    </row>
    <row r="3416" spans="1:16" ht="60">
      <c r="A3416" s="14">
        <v>1794</v>
      </c>
      <c r="B3416" s="2" t="s">
        <v>3555</v>
      </c>
      <c r="C3416" s="1" t="s">
        <v>3556</v>
      </c>
      <c r="D3416" s="3" t="s">
        <v>1263</v>
      </c>
      <c r="E3416" s="4">
        <v>41544</v>
      </c>
      <c r="F3416" s="3" t="s">
        <v>15</v>
      </c>
      <c r="G3416" s="4">
        <v>41544</v>
      </c>
      <c r="H3416" s="3" t="s">
        <v>29</v>
      </c>
      <c r="I3416" s="2" t="s">
        <v>13</v>
      </c>
      <c r="J3416" s="2" t="s">
        <v>12</v>
      </c>
      <c r="K3416" s="2" t="s">
        <v>268</v>
      </c>
      <c r="L3416" s="19">
        <v>41547.372476851851</v>
      </c>
      <c r="M3416" s="2"/>
      <c r="N3416" s="2"/>
      <c r="O3416" s="2"/>
      <c r="P3416" s="2"/>
    </row>
    <row r="3417" spans="1:16" ht="30">
      <c r="A3417" s="14">
        <v>1793</v>
      </c>
      <c r="B3417" s="2" t="s">
        <v>3557</v>
      </c>
      <c r="C3417" s="1" t="s">
        <v>3558</v>
      </c>
      <c r="D3417" s="3" t="s">
        <v>277</v>
      </c>
      <c r="E3417" s="4">
        <v>41547</v>
      </c>
      <c r="F3417" s="3" t="s">
        <v>15</v>
      </c>
      <c r="G3417" s="4">
        <v>41547</v>
      </c>
      <c r="H3417" s="3" t="s">
        <v>58</v>
      </c>
      <c r="I3417" s="2" t="s">
        <v>13</v>
      </c>
      <c r="J3417" s="2" t="s">
        <v>12</v>
      </c>
      <c r="K3417" s="2" t="s">
        <v>268</v>
      </c>
      <c r="L3417" s="19">
        <v>41547.370613425926</v>
      </c>
      <c r="M3417" s="2"/>
      <c r="N3417" s="2"/>
      <c r="O3417" s="2"/>
      <c r="P3417" s="2"/>
    </row>
    <row r="3418" spans="1:16" ht="60">
      <c r="A3418" s="14">
        <v>1792</v>
      </c>
      <c r="B3418" s="2" t="s">
        <v>903</v>
      </c>
      <c r="C3418" s="1" t="s">
        <v>3559</v>
      </c>
      <c r="D3418" s="3" t="s">
        <v>2701</v>
      </c>
      <c r="E3418" s="4">
        <v>41547</v>
      </c>
      <c r="F3418" s="3" t="s">
        <v>15</v>
      </c>
      <c r="G3418" s="4">
        <v>41547</v>
      </c>
      <c r="H3418" s="3" t="s">
        <v>40</v>
      </c>
      <c r="I3418" s="2" t="s">
        <v>13</v>
      </c>
      <c r="J3418" s="2" t="s">
        <v>12</v>
      </c>
      <c r="K3418" s="2" t="s">
        <v>268</v>
      </c>
      <c r="L3418" s="19">
        <v>41548.465416666666</v>
      </c>
      <c r="M3418" s="2"/>
      <c r="N3418" s="2"/>
      <c r="O3418" s="2"/>
      <c r="P3418" s="2"/>
    </row>
    <row r="3419" spans="1:16" ht="60">
      <c r="A3419" s="14">
        <v>1791</v>
      </c>
      <c r="B3419" s="2" t="s">
        <v>3560</v>
      </c>
      <c r="C3419" s="1" t="s">
        <v>3561</v>
      </c>
      <c r="D3419" s="3" t="s">
        <v>2701</v>
      </c>
      <c r="E3419" s="4">
        <v>41547</v>
      </c>
      <c r="F3419" s="3" t="s">
        <v>15</v>
      </c>
      <c r="G3419" s="4">
        <v>41547</v>
      </c>
      <c r="H3419" s="3" t="s">
        <v>40</v>
      </c>
      <c r="I3419" s="2" t="s">
        <v>13</v>
      </c>
      <c r="J3419" s="2" t="s">
        <v>12</v>
      </c>
      <c r="K3419" s="2" t="s">
        <v>268</v>
      </c>
      <c r="L3419" s="19">
        <v>41547.360949074071</v>
      </c>
      <c r="M3419" s="2"/>
      <c r="N3419" s="2"/>
      <c r="O3419" s="2"/>
      <c r="P3419" s="2"/>
    </row>
    <row r="3420" spans="1:16" ht="45">
      <c r="A3420" s="14">
        <v>1790</v>
      </c>
      <c r="B3420" s="2" t="s">
        <v>3560</v>
      </c>
      <c r="C3420" s="1" t="s">
        <v>3562</v>
      </c>
      <c r="D3420" s="3" t="s">
        <v>2701</v>
      </c>
      <c r="E3420" s="4">
        <v>41547</v>
      </c>
      <c r="F3420" s="3" t="s">
        <v>15</v>
      </c>
      <c r="G3420" s="4">
        <v>41547</v>
      </c>
      <c r="H3420" s="3" t="s">
        <v>40</v>
      </c>
      <c r="I3420" s="2" t="s">
        <v>13</v>
      </c>
      <c r="J3420" s="2" t="s">
        <v>12</v>
      </c>
      <c r="K3420" s="2" t="s">
        <v>268</v>
      </c>
      <c r="L3420" s="19">
        <v>41547.36037037037</v>
      </c>
      <c r="M3420" s="2"/>
      <c r="N3420" s="2"/>
      <c r="O3420" s="2"/>
      <c r="P3420" s="2"/>
    </row>
    <row r="3421" spans="1:16">
      <c r="A3421" s="14">
        <v>1789</v>
      </c>
      <c r="B3421" s="2" t="s">
        <v>3563</v>
      </c>
      <c r="C3421" s="1" t="s">
        <v>3564</v>
      </c>
      <c r="D3421" s="3" t="s">
        <v>3565</v>
      </c>
      <c r="E3421" s="4">
        <v>41547</v>
      </c>
      <c r="F3421" s="3" t="s">
        <v>15</v>
      </c>
      <c r="G3421" s="4">
        <v>41547</v>
      </c>
      <c r="H3421" s="3" t="s">
        <v>40</v>
      </c>
      <c r="I3421" s="2" t="s">
        <v>13</v>
      </c>
      <c r="J3421" s="2" t="s">
        <v>12</v>
      </c>
      <c r="K3421" s="2" t="s">
        <v>268</v>
      </c>
      <c r="L3421" s="19">
        <v>41547.359236111108</v>
      </c>
      <c r="M3421" s="2"/>
      <c r="N3421" s="2"/>
      <c r="O3421" s="2"/>
      <c r="P3421" s="2"/>
    </row>
    <row r="3422" spans="1:16" ht="45">
      <c r="A3422" s="14">
        <v>1788</v>
      </c>
      <c r="B3422" s="2" t="s">
        <v>3566</v>
      </c>
      <c r="C3422" s="1" t="s">
        <v>3567</v>
      </c>
      <c r="D3422" s="3" t="s">
        <v>1365</v>
      </c>
      <c r="E3422" s="4">
        <v>41544</v>
      </c>
      <c r="F3422" s="3" t="s">
        <v>15</v>
      </c>
      <c r="G3422" s="4">
        <v>41544</v>
      </c>
      <c r="H3422" s="3" t="s">
        <v>40</v>
      </c>
      <c r="I3422" s="2" t="s">
        <v>13</v>
      </c>
      <c r="J3422" s="2" t="s">
        <v>12</v>
      </c>
      <c r="K3422" s="2" t="s">
        <v>268</v>
      </c>
      <c r="L3422" s="19">
        <v>41547.336215277777</v>
      </c>
      <c r="M3422" s="2"/>
      <c r="N3422" s="2"/>
      <c r="O3422" s="2"/>
      <c r="P3422" s="2"/>
    </row>
    <row r="3423" spans="1:16" ht="135">
      <c r="A3423" s="14">
        <v>1787</v>
      </c>
      <c r="B3423" s="2" t="s">
        <v>3568</v>
      </c>
      <c r="C3423" s="1" t="s">
        <v>3569</v>
      </c>
      <c r="D3423" s="3" t="s">
        <v>162</v>
      </c>
      <c r="E3423" s="4">
        <v>41544</v>
      </c>
      <c r="F3423" s="3" t="s">
        <v>15</v>
      </c>
      <c r="G3423" s="4">
        <v>41544</v>
      </c>
      <c r="H3423" s="3" t="s">
        <v>19</v>
      </c>
      <c r="I3423" s="2" t="s">
        <v>13</v>
      </c>
      <c r="J3423" s="2" t="s">
        <v>12</v>
      </c>
      <c r="K3423" s="2" t="s">
        <v>268</v>
      </c>
      <c r="L3423" s="19">
        <v>41548.468657407408</v>
      </c>
      <c r="M3423" s="2"/>
      <c r="N3423" s="2"/>
      <c r="O3423" s="2"/>
      <c r="P3423" s="2"/>
    </row>
    <row r="3424" spans="1:16" ht="60">
      <c r="A3424" s="14">
        <v>1786</v>
      </c>
      <c r="B3424" s="2" t="s">
        <v>3570</v>
      </c>
      <c r="C3424" s="1" t="s">
        <v>3571</v>
      </c>
      <c r="D3424" s="3" t="s">
        <v>4732</v>
      </c>
      <c r="E3424" s="4">
        <v>41544</v>
      </c>
      <c r="F3424" s="3" t="s">
        <v>15</v>
      </c>
      <c r="G3424" s="4">
        <v>41544</v>
      </c>
      <c r="H3424" s="3" t="s">
        <v>52</v>
      </c>
      <c r="I3424" s="2" t="s">
        <v>13</v>
      </c>
      <c r="J3424" s="2" t="s">
        <v>12</v>
      </c>
      <c r="K3424" s="2" t="s">
        <v>268</v>
      </c>
      <c r="L3424" s="19">
        <v>41548.469606481478</v>
      </c>
      <c r="M3424" s="2"/>
      <c r="N3424" s="2"/>
      <c r="O3424" s="2"/>
      <c r="P3424" s="2"/>
    </row>
    <row r="3425" spans="1:16" ht="60">
      <c r="A3425" s="14">
        <v>1785</v>
      </c>
      <c r="B3425" s="2" t="s">
        <v>3572</v>
      </c>
      <c r="C3425" s="1" t="s">
        <v>3573</v>
      </c>
      <c r="D3425" s="3" t="s">
        <v>2701</v>
      </c>
      <c r="E3425" s="4">
        <v>41544</v>
      </c>
      <c r="F3425" s="3" t="s">
        <v>15</v>
      </c>
      <c r="G3425" s="4">
        <v>41544</v>
      </c>
      <c r="H3425" s="3" t="s">
        <v>40</v>
      </c>
      <c r="I3425" s="2" t="s">
        <v>13</v>
      </c>
      <c r="J3425" s="2" t="s">
        <v>12</v>
      </c>
      <c r="K3425" s="2" t="s">
        <v>268</v>
      </c>
      <c r="L3425" s="19">
        <v>41544.476331018515</v>
      </c>
      <c r="M3425" s="2"/>
      <c r="N3425" s="2"/>
      <c r="O3425" s="2"/>
      <c r="P3425" s="2"/>
    </row>
    <row r="3426" spans="1:16" ht="45">
      <c r="A3426" s="14">
        <v>1784</v>
      </c>
      <c r="B3426" s="2" t="s">
        <v>3071</v>
      </c>
      <c r="C3426" s="1" t="s">
        <v>3574</v>
      </c>
      <c r="D3426" s="3" t="s">
        <v>349</v>
      </c>
      <c r="E3426" s="4">
        <v>41544</v>
      </c>
      <c r="F3426" s="3" t="s">
        <v>15</v>
      </c>
      <c r="G3426" s="4">
        <v>41544</v>
      </c>
      <c r="H3426" s="3" t="s">
        <v>40</v>
      </c>
      <c r="I3426" s="2" t="s">
        <v>13</v>
      </c>
      <c r="J3426" s="2" t="s">
        <v>12</v>
      </c>
      <c r="K3426" s="2" t="s">
        <v>268</v>
      </c>
      <c r="L3426" s="19">
        <v>41544.417743055557</v>
      </c>
      <c r="M3426" s="2"/>
      <c r="N3426" s="2"/>
      <c r="O3426" s="2"/>
      <c r="P3426" s="2"/>
    </row>
    <row r="3427" spans="1:16" ht="75">
      <c r="A3427" s="14">
        <v>1783</v>
      </c>
      <c r="B3427" s="2" t="s">
        <v>3575</v>
      </c>
      <c r="C3427" s="1" t="s">
        <v>3576</v>
      </c>
      <c r="D3427" s="3" t="s">
        <v>149</v>
      </c>
      <c r="E3427" s="4">
        <v>41544</v>
      </c>
      <c r="F3427" s="3" t="s">
        <v>15</v>
      </c>
      <c r="G3427" s="4">
        <v>41544</v>
      </c>
      <c r="H3427" s="3" t="s">
        <v>56</v>
      </c>
      <c r="I3427" s="2" t="s">
        <v>13</v>
      </c>
      <c r="J3427" s="2" t="s">
        <v>12</v>
      </c>
      <c r="K3427" s="2" t="s">
        <v>268</v>
      </c>
      <c r="L3427" s="19">
        <v>41548.469409722224</v>
      </c>
      <c r="M3427" s="2"/>
      <c r="N3427" s="2"/>
      <c r="O3427" s="2"/>
      <c r="P3427" s="2"/>
    </row>
    <row r="3428" spans="1:16" ht="75">
      <c r="A3428" s="14">
        <v>1782</v>
      </c>
      <c r="B3428" s="2" t="s">
        <v>3577</v>
      </c>
      <c r="C3428" s="1" t="s">
        <v>3578</v>
      </c>
      <c r="D3428" s="3" t="s">
        <v>3129</v>
      </c>
      <c r="E3428" s="4">
        <v>41544</v>
      </c>
      <c r="F3428" s="3" t="s">
        <v>15</v>
      </c>
      <c r="G3428" s="4">
        <v>41544</v>
      </c>
      <c r="H3428" s="3" t="s">
        <v>16</v>
      </c>
      <c r="I3428" s="2" t="s">
        <v>13</v>
      </c>
      <c r="J3428" s="2" t="s">
        <v>12</v>
      </c>
      <c r="K3428" s="2" t="s">
        <v>268</v>
      </c>
      <c r="L3428" s="19">
        <v>41544.402395833335</v>
      </c>
      <c r="M3428" s="2"/>
      <c r="N3428" s="2"/>
      <c r="O3428" s="2"/>
      <c r="P3428" s="2"/>
    </row>
    <row r="3429" spans="1:16" ht="60">
      <c r="A3429" s="14">
        <v>1781</v>
      </c>
      <c r="B3429" s="2" t="s">
        <v>3579</v>
      </c>
      <c r="C3429" s="1" t="s">
        <v>3580</v>
      </c>
      <c r="D3429" s="3" t="s">
        <v>26</v>
      </c>
      <c r="E3429" s="4">
        <v>41544</v>
      </c>
      <c r="F3429" s="3" t="s">
        <v>15</v>
      </c>
      <c r="G3429" s="4">
        <v>41518</v>
      </c>
      <c r="H3429" s="3" t="s">
        <v>56</v>
      </c>
      <c r="I3429" s="2" t="s">
        <v>13</v>
      </c>
      <c r="J3429" s="2" t="s">
        <v>12</v>
      </c>
      <c r="K3429" s="2" t="s">
        <v>268</v>
      </c>
      <c r="L3429" s="19">
        <v>41548.679270833331</v>
      </c>
      <c r="M3429" s="2"/>
      <c r="N3429" s="2"/>
      <c r="O3429" s="2"/>
      <c r="P3429" s="2"/>
    </row>
    <row r="3430" spans="1:16" ht="30">
      <c r="A3430" s="14">
        <v>1780</v>
      </c>
      <c r="B3430" s="2" t="s">
        <v>3581</v>
      </c>
      <c r="C3430" s="1" t="s">
        <v>3582</v>
      </c>
      <c r="D3430" s="3" t="s">
        <v>32</v>
      </c>
      <c r="E3430" s="4">
        <v>41544</v>
      </c>
      <c r="F3430" s="3" t="s">
        <v>15</v>
      </c>
      <c r="G3430" s="4">
        <v>41544</v>
      </c>
      <c r="H3430" s="3" t="s">
        <v>16</v>
      </c>
      <c r="I3430" s="2" t="s">
        <v>13</v>
      </c>
      <c r="J3430" s="2" t="s">
        <v>12</v>
      </c>
      <c r="K3430" s="2" t="s">
        <v>268</v>
      </c>
      <c r="L3430" s="19">
        <v>41544.371157407404</v>
      </c>
      <c r="M3430" s="2"/>
      <c r="N3430" s="2"/>
      <c r="O3430" s="2"/>
      <c r="P3430" s="2"/>
    </row>
    <row r="3431" spans="1:16" ht="30">
      <c r="A3431" s="14">
        <v>1779</v>
      </c>
      <c r="B3431" s="2" t="s">
        <v>3583</v>
      </c>
      <c r="C3431" s="1" t="s">
        <v>3584</v>
      </c>
      <c r="D3431" s="3" t="s">
        <v>92</v>
      </c>
      <c r="E3431" s="4">
        <v>41544</v>
      </c>
      <c r="F3431" s="3" t="s">
        <v>15</v>
      </c>
      <c r="G3431" s="4">
        <v>41544</v>
      </c>
      <c r="H3431" s="3" t="s">
        <v>29</v>
      </c>
      <c r="I3431" s="2" t="s">
        <v>13</v>
      </c>
      <c r="J3431" s="2" t="s">
        <v>12</v>
      </c>
      <c r="K3431" s="2" t="s">
        <v>268</v>
      </c>
      <c r="L3431" s="19">
        <v>41544.52412037037</v>
      </c>
      <c r="M3431" s="2"/>
      <c r="N3431" s="2"/>
      <c r="O3431" s="2"/>
      <c r="P3431" s="2"/>
    </row>
    <row r="3432" spans="1:16" ht="45">
      <c r="A3432" s="14">
        <v>1778</v>
      </c>
      <c r="B3432" s="2" t="s">
        <v>3585</v>
      </c>
      <c r="C3432" s="1" t="s">
        <v>3586</v>
      </c>
      <c r="D3432" s="3" t="s">
        <v>6449</v>
      </c>
      <c r="E3432" s="4">
        <v>41544</v>
      </c>
      <c r="F3432" s="3" t="s">
        <v>15</v>
      </c>
      <c r="G3432" s="4">
        <v>41544</v>
      </c>
      <c r="H3432" s="3" t="s">
        <v>29</v>
      </c>
      <c r="I3432" s="2" t="s">
        <v>13</v>
      </c>
      <c r="J3432" s="2" t="s">
        <v>12</v>
      </c>
      <c r="K3432" s="2" t="s">
        <v>268</v>
      </c>
      <c r="L3432" s="19">
        <v>41548.469282407408</v>
      </c>
      <c r="M3432" s="2"/>
      <c r="N3432" s="2"/>
      <c r="O3432" s="2"/>
      <c r="P3432" s="2"/>
    </row>
    <row r="3433" spans="1:16" ht="60">
      <c r="A3433" s="14">
        <v>1777</v>
      </c>
      <c r="B3433" s="2" t="s">
        <v>3587</v>
      </c>
      <c r="C3433" s="1" t="s">
        <v>3588</v>
      </c>
      <c r="D3433" s="3" t="s">
        <v>803</v>
      </c>
      <c r="E3433" s="4">
        <v>41543</v>
      </c>
      <c r="F3433" s="3" t="s">
        <v>15</v>
      </c>
      <c r="G3433" s="4">
        <v>41543</v>
      </c>
      <c r="H3433" s="3" t="s">
        <v>56</v>
      </c>
      <c r="I3433" s="2" t="s">
        <v>13</v>
      </c>
      <c r="J3433" s="2" t="s">
        <v>12</v>
      </c>
      <c r="K3433" s="2" t="s">
        <v>268</v>
      </c>
      <c r="L3433" s="19">
        <v>41555.400775462964</v>
      </c>
      <c r="M3433" s="2"/>
      <c r="N3433" s="2"/>
      <c r="O3433" s="2"/>
      <c r="P3433" s="2"/>
    </row>
    <row r="3434" spans="1:16" ht="75">
      <c r="A3434" s="14">
        <v>1776</v>
      </c>
      <c r="B3434" s="2" t="s">
        <v>3589</v>
      </c>
      <c r="C3434" s="1" t="s">
        <v>3590</v>
      </c>
      <c r="D3434" s="3" t="s">
        <v>4732</v>
      </c>
      <c r="E3434" s="4">
        <v>41543</v>
      </c>
      <c r="F3434" s="3" t="s">
        <v>15</v>
      </c>
      <c r="G3434" s="4">
        <v>41543</v>
      </c>
      <c r="H3434" s="3" t="s">
        <v>52</v>
      </c>
      <c r="I3434" s="2" t="s">
        <v>13</v>
      </c>
      <c r="J3434" s="2" t="s">
        <v>12</v>
      </c>
      <c r="K3434" s="2" t="s">
        <v>268</v>
      </c>
      <c r="L3434" s="19">
        <v>41548.468229166669</v>
      </c>
      <c r="M3434" s="2"/>
      <c r="N3434" s="2"/>
      <c r="O3434" s="2"/>
      <c r="P3434" s="2"/>
    </row>
    <row r="3435" spans="1:16" ht="60">
      <c r="A3435" s="14">
        <v>1775</v>
      </c>
      <c r="B3435" s="2" t="s">
        <v>3591</v>
      </c>
      <c r="C3435" s="1" t="s">
        <v>3592</v>
      </c>
      <c r="D3435" s="3" t="s">
        <v>92</v>
      </c>
      <c r="E3435" s="4">
        <v>41542</v>
      </c>
      <c r="F3435" s="3" t="s">
        <v>15</v>
      </c>
      <c r="G3435" s="4">
        <v>41548</v>
      </c>
      <c r="H3435" s="3" t="s">
        <v>56</v>
      </c>
      <c r="I3435" s="2" t="s">
        <v>13</v>
      </c>
      <c r="J3435" s="2" t="s">
        <v>12</v>
      </c>
      <c r="K3435" s="2" t="s">
        <v>268</v>
      </c>
      <c r="L3435" s="19">
        <v>41548.696932870371</v>
      </c>
      <c r="M3435" s="2"/>
      <c r="N3435" s="2"/>
      <c r="O3435" s="2"/>
      <c r="P3435" s="2"/>
    </row>
    <row r="3436" spans="1:16" ht="45">
      <c r="A3436" s="14">
        <v>1774</v>
      </c>
      <c r="B3436" s="2" t="s">
        <v>3593</v>
      </c>
      <c r="C3436" s="1" t="s">
        <v>3594</v>
      </c>
      <c r="D3436" s="3" t="s">
        <v>92</v>
      </c>
      <c r="E3436" s="4">
        <v>41542</v>
      </c>
      <c r="F3436" s="3" t="s">
        <v>15</v>
      </c>
      <c r="G3436" s="4"/>
      <c r="H3436" s="3" t="s">
        <v>56</v>
      </c>
      <c r="I3436" s="2" t="s">
        <v>13</v>
      </c>
      <c r="J3436" s="2" t="s">
        <v>12</v>
      </c>
      <c r="K3436" s="2" t="s">
        <v>268</v>
      </c>
      <c r="L3436" s="19">
        <v>41543.667037037034</v>
      </c>
      <c r="M3436" s="2"/>
      <c r="N3436" s="2"/>
      <c r="O3436" s="2"/>
      <c r="P3436" s="2"/>
    </row>
    <row r="3437" spans="1:16">
      <c r="A3437" s="14">
        <v>1773</v>
      </c>
      <c r="B3437" s="2" t="s">
        <v>3595</v>
      </c>
      <c r="C3437" s="1" t="s">
        <v>3596</v>
      </c>
      <c r="D3437" s="3" t="s">
        <v>960</v>
      </c>
      <c r="E3437" s="4">
        <v>41542</v>
      </c>
      <c r="F3437" s="3" t="s">
        <v>15</v>
      </c>
      <c r="G3437" s="4">
        <v>41548</v>
      </c>
      <c r="H3437" s="3" t="s">
        <v>56</v>
      </c>
      <c r="I3437" s="2" t="s">
        <v>13</v>
      </c>
      <c r="J3437" s="2" t="s">
        <v>12</v>
      </c>
      <c r="K3437" s="2" t="s">
        <v>268</v>
      </c>
      <c r="L3437" s="19">
        <v>41548.678726851853</v>
      </c>
      <c r="M3437" s="2"/>
      <c r="N3437" s="2"/>
      <c r="O3437" s="2"/>
      <c r="P3437" s="2"/>
    </row>
    <row r="3438" spans="1:16" ht="30">
      <c r="A3438" s="14">
        <v>1772</v>
      </c>
      <c r="B3438" s="2" t="s">
        <v>3597</v>
      </c>
      <c r="C3438" s="1" t="s">
        <v>3598</v>
      </c>
      <c r="D3438" s="3" t="s">
        <v>3387</v>
      </c>
      <c r="E3438" s="4">
        <v>41542</v>
      </c>
      <c r="F3438" s="3" t="s">
        <v>15</v>
      </c>
      <c r="G3438" s="4">
        <v>41542</v>
      </c>
      <c r="H3438" s="3" t="s">
        <v>54</v>
      </c>
      <c r="I3438" s="2" t="s">
        <v>13</v>
      </c>
      <c r="J3438" s="2" t="s">
        <v>12</v>
      </c>
      <c r="K3438" s="2" t="s">
        <v>268</v>
      </c>
      <c r="L3438" s="19">
        <v>41543.662245370368</v>
      </c>
      <c r="M3438" s="2"/>
      <c r="N3438" s="2"/>
      <c r="O3438" s="2"/>
      <c r="P3438" s="2"/>
    </row>
    <row r="3439" spans="1:16" ht="45">
      <c r="A3439" s="14">
        <v>1771</v>
      </c>
      <c r="B3439" s="2" t="s">
        <v>3324</v>
      </c>
      <c r="C3439" s="1" t="s">
        <v>3599</v>
      </c>
      <c r="D3439" s="3" t="s">
        <v>332</v>
      </c>
      <c r="E3439" s="4">
        <v>41543</v>
      </c>
      <c r="F3439" s="3" t="s">
        <v>15</v>
      </c>
      <c r="G3439" s="4">
        <v>41543</v>
      </c>
      <c r="H3439" s="3" t="s">
        <v>40</v>
      </c>
      <c r="I3439" s="2" t="s">
        <v>13</v>
      </c>
      <c r="J3439" s="2" t="s">
        <v>12</v>
      </c>
      <c r="K3439" s="2" t="s">
        <v>268</v>
      </c>
      <c r="L3439" s="19">
        <v>41543.660902777781</v>
      </c>
      <c r="M3439" s="2"/>
      <c r="N3439" s="2"/>
      <c r="O3439" s="2"/>
      <c r="P3439" s="2"/>
    </row>
    <row r="3440" spans="1:16" ht="60">
      <c r="A3440" s="14">
        <v>1770</v>
      </c>
      <c r="B3440" s="2" t="s">
        <v>3600</v>
      </c>
      <c r="C3440" s="1" t="s">
        <v>3601</v>
      </c>
      <c r="D3440" s="3" t="s">
        <v>277</v>
      </c>
      <c r="E3440" s="4">
        <v>41543</v>
      </c>
      <c r="F3440" s="3" t="s">
        <v>15</v>
      </c>
      <c r="G3440" s="4">
        <v>41543</v>
      </c>
      <c r="H3440" s="3" t="s">
        <v>52</v>
      </c>
      <c r="I3440" s="2" t="s">
        <v>13</v>
      </c>
      <c r="J3440" s="2" t="s">
        <v>12</v>
      </c>
      <c r="K3440" s="2" t="s">
        <v>268</v>
      </c>
      <c r="L3440" s="19">
        <v>41548.464803240742</v>
      </c>
      <c r="M3440" s="2"/>
      <c r="N3440" s="2"/>
      <c r="O3440" s="2"/>
      <c r="P3440" s="2"/>
    </row>
    <row r="3441" spans="1:16" ht="60">
      <c r="A3441" s="14">
        <v>1769</v>
      </c>
      <c r="B3441" s="2" t="s">
        <v>3602</v>
      </c>
      <c r="C3441" s="1" t="s">
        <v>3603</v>
      </c>
      <c r="D3441" s="3" t="s">
        <v>84</v>
      </c>
      <c r="E3441" s="4">
        <v>41542</v>
      </c>
      <c r="F3441" s="3" t="s">
        <v>15</v>
      </c>
      <c r="G3441" s="4">
        <v>41542</v>
      </c>
      <c r="H3441" s="3" t="s">
        <v>40</v>
      </c>
      <c r="I3441" s="2" t="s">
        <v>13</v>
      </c>
      <c r="J3441" s="2" t="s">
        <v>12</v>
      </c>
      <c r="K3441" s="2" t="s">
        <v>268</v>
      </c>
      <c r="L3441" s="19">
        <v>41543.641550925924</v>
      </c>
      <c r="M3441" s="2"/>
      <c r="N3441" s="2"/>
      <c r="O3441" s="2"/>
      <c r="P3441" s="2"/>
    </row>
    <row r="3442" spans="1:16" ht="45">
      <c r="A3442" s="14">
        <v>1768</v>
      </c>
      <c r="B3442" s="2" t="s">
        <v>3604</v>
      </c>
      <c r="C3442" s="1" t="s">
        <v>3605</v>
      </c>
      <c r="D3442" s="3" t="s">
        <v>2034</v>
      </c>
      <c r="E3442" s="4">
        <v>41543</v>
      </c>
      <c r="F3442" s="3" t="s">
        <v>15</v>
      </c>
      <c r="G3442" s="4">
        <v>41543</v>
      </c>
      <c r="H3442" s="3" t="s">
        <v>51</v>
      </c>
      <c r="I3442" s="2" t="s">
        <v>13</v>
      </c>
      <c r="J3442" s="2" t="s">
        <v>12</v>
      </c>
      <c r="K3442" s="2" t="s">
        <v>268</v>
      </c>
      <c r="L3442" s="19">
        <v>41543.636944444443</v>
      </c>
      <c r="M3442" s="2"/>
      <c r="N3442" s="2"/>
      <c r="O3442" s="2"/>
      <c r="P3442" s="2"/>
    </row>
    <row r="3443" spans="1:16" ht="45">
      <c r="A3443" s="14">
        <v>1767</v>
      </c>
      <c r="B3443" s="2" t="s">
        <v>3606</v>
      </c>
      <c r="C3443" s="1" t="s">
        <v>3607</v>
      </c>
      <c r="D3443" s="3" t="s">
        <v>3387</v>
      </c>
      <c r="E3443" s="4">
        <v>41543</v>
      </c>
      <c r="F3443" s="3" t="s">
        <v>15</v>
      </c>
      <c r="G3443" s="4">
        <v>41543</v>
      </c>
      <c r="H3443" s="3" t="s">
        <v>19</v>
      </c>
      <c r="I3443" s="2" t="s">
        <v>13</v>
      </c>
      <c r="J3443" s="2" t="s">
        <v>12</v>
      </c>
      <c r="K3443" s="2" t="s">
        <v>268</v>
      </c>
      <c r="L3443" s="19">
        <v>41543.635358796295</v>
      </c>
      <c r="M3443" s="2"/>
      <c r="N3443" s="2"/>
      <c r="O3443" s="2"/>
      <c r="P3443" s="2"/>
    </row>
    <row r="3444" spans="1:16" ht="45">
      <c r="A3444" s="14">
        <v>1766</v>
      </c>
      <c r="B3444" s="2" t="s">
        <v>3608</v>
      </c>
      <c r="C3444" s="1" t="s">
        <v>3609</v>
      </c>
      <c r="D3444" s="3" t="s">
        <v>277</v>
      </c>
      <c r="E3444" s="4">
        <v>41543</v>
      </c>
      <c r="F3444" s="3" t="s">
        <v>15</v>
      </c>
      <c r="G3444" s="4">
        <v>41543</v>
      </c>
      <c r="H3444" s="3" t="s">
        <v>52</v>
      </c>
      <c r="I3444" s="2" t="s">
        <v>13</v>
      </c>
      <c r="J3444" s="2" t="s">
        <v>12</v>
      </c>
      <c r="K3444" s="2" t="s">
        <v>268</v>
      </c>
      <c r="L3444" s="19">
        <v>41555.400671296295</v>
      </c>
      <c r="M3444" s="2"/>
      <c r="N3444" s="2"/>
      <c r="O3444" s="2"/>
      <c r="P3444" s="2"/>
    </row>
    <row r="3445" spans="1:16" ht="60">
      <c r="A3445" s="14">
        <v>1765</v>
      </c>
      <c r="B3445" s="2" t="s">
        <v>3533</v>
      </c>
      <c r="C3445" s="1" t="s">
        <v>3610</v>
      </c>
      <c r="D3445" s="3" t="s">
        <v>1365</v>
      </c>
      <c r="E3445" s="4">
        <v>41543</v>
      </c>
      <c r="F3445" s="3" t="s">
        <v>102</v>
      </c>
      <c r="G3445" s="4">
        <v>41543</v>
      </c>
      <c r="H3445" s="3" t="s">
        <v>40</v>
      </c>
      <c r="I3445" s="2" t="s">
        <v>13</v>
      </c>
      <c r="J3445" s="2" t="s">
        <v>12</v>
      </c>
      <c r="K3445" s="2" t="s">
        <v>268</v>
      </c>
      <c r="L3445" s="19">
        <v>41543.62945601852</v>
      </c>
      <c r="M3445" s="2"/>
      <c r="N3445" s="2"/>
      <c r="O3445" s="2"/>
      <c r="P3445" s="2"/>
    </row>
    <row r="3446" spans="1:16" ht="75">
      <c r="A3446" s="14">
        <v>1764</v>
      </c>
      <c r="B3446" s="2" t="s">
        <v>3611</v>
      </c>
      <c r="C3446" s="1" t="s">
        <v>3612</v>
      </c>
      <c r="D3446" s="3" t="s">
        <v>73</v>
      </c>
      <c r="E3446" s="4">
        <v>41543</v>
      </c>
      <c r="F3446" s="3" t="s">
        <v>15</v>
      </c>
      <c r="G3446" s="4">
        <v>41543</v>
      </c>
      <c r="H3446" s="3" t="s">
        <v>42</v>
      </c>
      <c r="I3446" s="2" t="s">
        <v>13</v>
      </c>
      <c r="J3446" s="2" t="s">
        <v>12</v>
      </c>
      <c r="K3446" s="2" t="s">
        <v>268</v>
      </c>
      <c r="L3446" s="19">
        <v>41543.625833333332</v>
      </c>
      <c r="M3446" s="2"/>
      <c r="N3446" s="2"/>
      <c r="O3446" s="2"/>
      <c r="P3446" s="2"/>
    </row>
    <row r="3447" spans="1:16">
      <c r="A3447" s="14">
        <v>1763</v>
      </c>
      <c r="B3447" s="2" t="s">
        <v>3613</v>
      </c>
      <c r="C3447" s="1" t="s">
        <v>3614</v>
      </c>
      <c r="D3447" s="3" t="s">
        <v>169</v>
      </c>
      <c r="E3447" s="4">
        <v>41543</v>
      </c>
      <c r="F3447" s="3" t="s">
        <v>15</v>
      </c>
      <c r="G3447" s="4">
        <v>41543</v>
      </c>
      <c r="H3447" s="3" t="s">
        <v>213</v>
      </c>
      <c r="I3447" s="2" t="s">
        <v>13</v>
      </c>
      <c r="J3447" s="2" t="s">
        <v>12</v>
      </c>
      <c r="K3447" s="2" t="s">
        <v>268</v>
      </c>
      <c r="L3447" s="19">
        <v>41555.400555555556</v>
      </c>
      <c r="M3447" s="2"/>
      <c r="N3447" s="2"/>
      <c r="O3447" s="2"/>
      <c r="P3447" s="2"/>
    </row>
    <row r="3448" spans="1:16" ht="75">
      <c r="A3448" s="14">
        <v>1762</v>
      </c>
      <c r="B3448" s="2" t="s">
        <v>3061</v>
      </c>
      <c r="C3448" s="1" t="s">
        <v>3615</v>
      </c>
      <c r="D3448" s="3" t="s">
        <v>2701</v>
      </c>
      <c r="E3448" s="4">
        <v>41543</v>
      </c>
      <c r="F3448" s="3" t="s">
        <v>15</v>
      </c>
      <c r="G3448" s="4">
        <v>41543</v>
      </c>
      <c r="H3448" s="3" t="s">
        <v>40</v>
      </c>
      <c r="I3448" s="2" t="s">
        <v>13</v>
      </c>
      <c r="J3448" s="2" t="s">
        <v>12</v>
      </c>
      <c r="K3448" s="2" t="s">
        <v>268</v>
      </c>
      <c r="L3448" s="19">
        <v>41543.623055555552</v>
      </c>
      <c r="M3448" s="2"/>
      <c r="N3448" s="2"/>
      <c r="O3448" s="2"/>
      <c r="P3448" s="2"/>
    </row>
    <row r="3449" spans="1:16" ht="60">
      <c r="A3449" s="14">
        <v>1761</v>
      </c>
      <c r="B3449" s="2" t="s">
        <v>903</v>
      </c>
      <c r="C3449" s="1" t="s">
        <v>3616</v>
      </c>
      <c r="D3449" s="3" t="s">
        <v>2701</v>
      </c>
      <c r="E3449" s="4">
        <v>41543</v>
      </c>
      <c r="F3449" s="3" t="s">
        <v>15</v>
      </c>
      <c r="G3449" s="4">
        <v>41543</v>
      </c>
      <c r="H3449" s="3" t="s">
        <v>40</v>
      </c>
      <c r="I3449" s="2" t="s">
        <v>13</v>
      </c>
      <c r="J3449" s="2" t="s">
        <v>12</v>
      </c>
      <c r="K3449" s="2" t="s">
        <v>268</v>
      </c>
      <c r="L3449" s="19">
        <v>41543.622141203705</v>
      </c>
      <c r="M3449" s="2"/>
      <c r="N3449" s="2"/>
      <c r="O3449" s="2"/>
      <c r="P3449" s="2"/>
    </row>
    <row r="3450" spans="1:16" ht="45">
      <c r="A3450" s="14">
        <v>1760</v>
      </c>
      <c r="B3450" s="2" t="s">
        <v>3617</v>
      </c>
      <c r="C3450" s="1" t="s">
        <v>3618</v>
      </c>
      <c r="D3450" s="3" t="s">
        <v>2147</v>
      </c>
      <c r="E3450" s="4">
        <v>41542</v>
      </c>
      <c r="F3450" s="3" t="s">
        <v>15</v>
      </c>
      <c r="G3450" s="4">
        <v>41542</v>
      </c>
      <c r="H3450" s="3" t="s">
        <v>51</v>
      </c>
      <c r="I3450" s="2" t="s">
        <v>13</v>
      </c>
      <c r="J3450" s="2" t="s">
        <v>12</v>
      </c>
      <c r="K3450" s="2" t="s">
        <v>268</v>
      </c>
      <c r="L3450" s="19">
        <v>41542.709027777775</v>
      </c>
      <c r="M3450" s="2"/>
      <c r="N3450" s="2"/>
      <c r="O3450" s="2"/>
      <c r="P3450" s="2"/>
    </row>
    <row r="3451" spans="1:16" ht="60">
      <c r="A3451" s="14">
        <v>1759</v>
      </c>
      <c r="B3451" s="2" t="s">
        <v>903</v>
      </c>
      <c r="C3451" s="1" t="s">
        <v>3619</v>
      </c>
      <c r="D3451" s="3" t="s">
        <v>2701</v>
      </c>
      <c r="E3451" s="4">
        <v>41542</v>
      </c>
      <c r="F3451" s="3" t="s">
        <v>15</v>
      </c>
      <c r="G3451" s="4">
        <v>41542</v>
      </c>
      <c r="H3451" s="3" t="s">
        <v>40</v>
      </c>
      <c r="I3451" s="2" t="s">
        <v>13</v>
      </c>
      <c r="J3451" s="2" t="s">
        <v>12</v>
      </c>
      <c r="K3451" s="2" t="s">
        <v>268</v>
      </c>
      <c r="L3451" s="19">
        <v>41542.585543981484</v>
      </c>
      <c r="M3451" s="2"/>
      <c r="N3451" s="2"/>
      <c r="O3451" s="2"/>
      <c r="P3451" s="2"/>
    </row>
    <row r="3452" spans="1:16" ht="180">
      <c r="A3452" s="14">
        <v>1758</v>
      </c>
      <c r="B3452" s="2" t="s">
        <v>3620</v>
      </c>
      <c r="C3452" s="1" t="s">
        <v>3621</v>
      </c>
      <c r="D3452" s="3" t="s">
        <v>192</v>
      </c>
      <c r="E3452" s="4">
        <v>41542</v>
      </c>
      <c r="F3452" s="3" t="s">
        <v>15</v>
      </c>
      <c r="G3452" s="4">
        <v>41542</v>
      </c>
      <c r="H3452" s="3" t="s">
        <v>58</v>
      </c>
      <c r="I3452" s="2" t="s">
        <v>13</v>
      </c>
      <c r="J3452" s="2" t="s">
        <v>12</v>
      </c>
      <c r="K3452" s="2" t="s">
        <v>268</v>
      </c>
      <c r="L3452" s="19">
        <v>41548.468055555553</v>
      </c>
      <c r="M3452" s="2"/>
      <c r="N3452" s="2"/>
      <c r="O3452" s="2"/>
      <c r="P3452" s="2"/>
    </row>
    <row r="3453" spans="1:16" ht="60">
      <c r="A3453" s="14">
        <v>1757</v>
      </c>
      <c r="B3453" s="2" t="s">
        <v>3622</v>
      </c>
      <c r="C3453" s="1" t="s">
        <v>3623</v>
      </c>
      <c r="D3453" s="3" t="s">
        <v>1415</v>
      </c>
      <c r="E3453" s="4">
        <v>41542</v>
      </c>
      <c r="F3453" s="3" t="s">
        <v>15</v>
      </c>
      <c r="G3453" s="4">
        <v>41542</v>
      </c>
      <c r="H3453" s="3" t="s">
        <v>40</v>
      </c>
      <c r="I3453" s="2" t="s">
        <v>13</v>
      </c>
      <c r="J3453" s="2" t="s">
        <v>12</v>
      </c>
      <c r="K3453" s="2" t="s">
        <v>268</v>
      </c>
      <c r="L3453" s="19">
        <v>41542.499363425923</v>
      </c>
      <c r="M3453" s="2"/>
      <c r="N3453" s="2"/>
      <c r="O3453" s="2"/>
      <c r="P3453" s="2"/>
    </row>
    <row r="3454" spans="1:16" ht="60">
      <c r="A3454" s="14">
        <v>1756</v>
      </c>
      <c r="B3454" s="2" t="s">
        <v>3624</v>
      </c>
      <c r="C3454" s="1" t="s">
        <v>3625</v>
      </c>
      <c r="D3454" s="3" t="s">
        <v>2000</v>
      </c>
      <c r="E3454" s="4">
        <v>41542</v>
      </c>
      <c r="F3454" s="3" t="s">
        <v>15</v>
      </c>
      <c r="G3454" s="4">
        <v>41542</v>
      </c>
      <c r="H3454" s="3" t="s">
        <v>46</v>
      </c>
      <c r="I3454" s="2" t="s">
        <v>13</v>
      </c>
      <c r="J3454" s="2" t="s">
        <v>12</v>
      </c>
      <c r="K3454" s="2" t="s">
        <v>268</v>
      </c>
      <c r="L3454" s="19">
        <v>41548.467939814815</v>
      </c>
      <c r="M3454" s="2"/>
      <c r="N3454" s="2"/>
      <c r="O3454" s="2"/>
      <c r="P3454" s="2"/>
    </row>
    <row r="3455" spans="1:16" ht="60">
      <c r="A3455" s="14">
        <v>1755</v>
      </c>
      <c r="B3455" s="2" t="s">
        <v>2470</v>
      </c>
      <c r="C3455" s="1" t="s">
        <v>3626</v>
      </c>
      <c r="D3455" s="3" t="s">
        <v>182</v>
      </c>
      <c r="E3455" s="4">
        <v>41542</v>
      </c>
      <c r="F3455" s="3" t="s">
        <v>15</v>
      </c>
      <c r="G3455" s="4">
        <v>41542</v>
      </c>
      <c r="H3455" s="3" t="s">
        <v>29</v>
      </c>
      <c r="I3455" s="2" t="s">
        <v>13</v>
      </c>
      <c r="J3455" s="2" t="s">
        <v>12</v>
      </c>
      <c r="K3455" s="2" t="s">
        <v>268</v>
      </c>
      <c r="L3455" s="19">
        <v>41548.465509259258</v>
      </c>
      <c r="M3455" s="2"/>
      <c r="N3455" s="2"/>
      <c r="O3455" s="2"/>
      <c r="P3455" s="2"/>
    </row>
    <row r="3456" spans="1:16" ht="60">
      <c r="A3456" s="14">
        <v>1754</v>
      </c>
      <c r="B3456" s="2" t="s">
        <v>3627</v>
      </c>
      <c r="C3456" s="1" t="s">
        <v>3628</v>
      </c>
      <c r="D3456" s="3" t="s">
        <v>277</v>
      </c>
      <c r="E3456" s="4">
        <v>41542</v>
      </c>
      <c r="F3456" s="3" t="s">
        <v>15</v>
      </c>
      <c r="G3456" s="4">
        <v>41542</v>
      </c>
      <c r="H3456" s="3" t="s">
        <v>40</v>
      </c>
      <c r="I3456" s="2" t="s">
        <v>13</v>
      </c>
      <c r="J3456" s="2" t="s">
        <v>12</v>
      </c>
      <c r="K3456" s="2" t="s">
        <v>268</v>
      </c>
      <c r="L3456" s="19">
        <v>41542.494884259257</v>
      </c>
      <c r="M3456" s="2"/>
      <c r="N3456" s="2"/>
      <c r="O3456" s="2"/>
      <c r="P3456" s="2"/>
    </row>
    <row r="3457" spans="1:16" ht="45">
      <c r="A3457" s="14">
        <v>1753</v>
      </c>
      <c r="B3457" s="2" t="s">
        <v>3629</v>
      </c>
      <c r="C3457" s="1" t="s">
        <v>3630</v>
      </c>
      <c r="D3457" s="3" t="s">
        <v>3631</v>
      </c>
      <c r="E3457" s="4">
        <v>41542</v>
      </c>
      <c r="F3457" s="3" t="s">
        <v>15</v>
      </c>
      <c r="G3457" s="4">
        <v>41542</v>
      </c>
      <c r="H3457" s="3" t="s">
        <v>52</v>
      </c>
      <c r="I3457" s="2" t="s">
        <v>13</v>
      </c>
      <c r="J3457" s="2" t="s">
        <v>12</v>
      </c>
      <c r="K3457" s="2" t="s">
        <v>268</v>
      </c>
      <c r="L3457" s="19">
        <v>41544.524837962963</v>
      </c>
      <c r="M3457" s="2"/>
      <c r="N3457" s="2"/>
      <c r="O3457" s="2"/>
      <c r="P3457" s="2"/>
    </row>
    <row r="3458" spans="1:16" ht="75">
      <c r="A3458" s="14">
        <v>1752</v>
      </c>
      <c r="B3458" s="2" t="s">
        <v>3632</v>
      </c>
      <c r="C3458" s="1" t="s">
        <v>3633</v>
      </c>
      <c r="D3458" s="3" t="s">
        <v>98</v>
      </c>
      <c r="E3458" s="4">
        <v>41542</v>
      </c>
      <c r="F3458" s="3" t="s">
        <v>15</v>
      </c>
      <c r="G3458" s="4">
        <v>41542</v>
      </c>
      <c r="H3458" s="3" t="s">
        <v>213</v>
      </c>
      <c r="I3458" s="2" t="s">
        <v>13</v>
      </c>
      <c r="J3458" s="2" t="s">
        <v>12</v>
      </c>
      <c r="K3458" s="2" t="s">
        <v>268</v>
      </c>
      <c r="L3458" s="19">
        <v>41542.486458333333</v>
      </c>
      <c r="M3458" s="2"/>
      <c r="N3458" s="2"/>
      <c r="O3458" s="2"/>
      <c r="P3458" s="2"/>
    </row>
    <row r="3459" spans="1:16" ht="60">
      <c r="A3459" s="14">
        <v>1751</v>
      </c>
      <c r="B3459" s="2" t="s">
        <v>3634</v>
      </c>
      <c r="C3459" s="1" t="s">
        <v>3635</v>
      </c>
      <c r="D3459" s="3" t="s">
        <v>1263</v>
      </c>
      <c r="E3459" s="4">
        <v>41542</v>
      </c>
      <c r="F3459" s="3" t="s">
        <v>15</v>
      </c>
      <c r="G3459" s="4">
        <v>41542</v>
      </c>
      <c r="H3459" s="3" t="s">
        <v>29</v>
      </c>
      <c r="I3459" s="2" t="s">
        <v>13</v>
      </c>
      <c r="J3459" s="2" t="s">
        <v>12</v>
      </c>
      <c r="K3459" s="2" t="s">
        <v>268</v>
      </c>
      <c r="L3459" s="19">
        <v>41555.400416666664</v>
      </c>
      <c r="M3459" s="2"/>
      <c r="N3459" s="2"/>
      <c r="O3459" s="2"/>
      <c r="P3459" s="2"/>
    </row>
    <row r="3460" spans="1:16" ht="60">
      <c r="A3460" s="14">
        <v>1750</v>
      </c>
      <c r="B3460" s="2" t="s">
        <v>3636</v>
      </c>
      <c r="C3460" s="1" t="s">
        <v>3637</v>
      </c>
      <c r="D3460" s="3" t="s">
        <v>411</v>
      </c>
      <c r="E3460" s="4">
        <v>41542</v>
      </c>
      <c r="F3460" s="3" t="s">
        <v>15</v>
      </c>
      <c r="G3460" s="4">
        <v>41542</v>
      </c>
      <c r="H3460" s="3" t="s">
        <v>69</v>
      </c>
      <c r="I3460" s="2" t="s">
        <v>13</v>
      </c>
      <c r="J3460" s="2" t="s">
        <v>12</v>
      </c>
      <c r="K3460" s="2" t="s">
        <v>268</v>
      </c>
      <c r="L3460" s="19">
        <v>41548.702962962961</v>
      </c>
      <c r="M3460" s="2"/>
      <c r="N3460" s="2"/>
      <c r="O3460" s="2"/>
      <c r="P3460" s="2"/>
    </row>
    <row r="3461" spans="1:16" ht="105">
      <c r="A3461" s="14">
        <v>1749</v>
      </c>
      <c r="B3461" s="2" t="s">
        <v>3577</v>
      </c>
      <c r="C3461" s="1" t="s">
        <v>3638</v>
      </c>
      <c r="D3461" s="3" t="s">
        <v>3129</v>
      </c>
      <c r="E3461" s="4">
        <v>41542</v>
      </c>
      <c r="F3461" s="3" t="s">
        <v>15</v>
      </c>
      <c r="G3461" s="4">
        <v>41542</v>
      </c>
      <c r="H3461" s="3" t="s">
        <v>16</v>
      </c>
      <c r="I3461" s="2" t="s">
        <v>13</v>
      </c>
      <c r="J3461" s="2" t="s">
        <v>12</v>
      </c>
      <c r="K3461" s="2" t="s">
        <v>268</v>
      </c>
      <c r="L3461" s="19">
        <v>41542.346817129626</v>
      </c>
      <c r="M3461" s="2"/>
      <c r="N3461" s="2"/>
      <c r="O3461" s="2"/>
      <c r="P3461" s="2"/>
    </row>
    <row r="3462" spans="1:16" ht="45">
      <c r="A3462" s="14">
        <v>1748</v>
      </c>
      <c r="B3462" s="2" t="s">
        <v>3639</v>
      </c>
      <c r="C3462" s="1" t="s">
        <v>3640</v>
      </c>
      <c r="D3462" s="3" t="s">
        <v>3641</v>
      </c>
      <c r="E3462" s="4">
        <v>41541</v>
      </c>
      <c r="F3462" s="3" t="s">
        <v>15</v>
      </c>
      <c r="G3462" s="4">
        <v>41541</v>
      </c>
      <c r="H3462" s="3" t="s">
        <v>54</v>
      </c>
      <c r="I3462" s="2" t="s">
        <v>13</v>
      </c>
      <c r="J3462" s="2" t="s">
        <v>12</v>
      </c>
      <c r="K3462" s="2" t="s">
        <v>268</v>
      </c>
      <c r="L3462" s="19">
        <v>41541.634062500001</v>
      </c>
      <c r="M3462" s="2"/>
      <c r="N3462" s="2"/>
      <c r="O3462" s="2"/>
      <c r="P3462" s="2"/>
    </row>
    <row r="3463" spans="1:16" ht="60">
      <c r="A3463" s="14">
        <v>1747</v>
      </c>
      <c r="B3463" s="2" t="s">
        <v>3642</v>
      </c>
      <c r="C3463" s="1" t="s">
        <v>3643</v>
      </c>
      <c r="D3463" s="3" t="s">
        <v>104</v>
      </c>
      <c r="E3463" s="4">
        <v>41541</v>
      </c>
      <c r="F3463" s="3" t="s">
        <v>15</v>
      </c>
      <c r="G3463" s="4">
        <v>41541</v>
      </c>
      <c r="H3463" s="3" t="s">
        <v>40</v>
      </c>
      <c r="I3463" s="2" t="s">
        <v>13</v>
      </c>
      <c r="J3463" s="2" t="s">
        <v>12</v>
      </c>
      <c r="K3463" s="2" t="s">
        <v>268</v>
      </c>
      <c r="L3463" s="19">
        <v>41541.53564814815</v>
      </c>
      <c r="M3463" s="2"/>
      <c r="N3463" s="2"/>
      <c r="O3463" s="2"/>
      <c r="P3463" s="2"/>
    </row>
    <row r="3464" spans="1:16" ht="105">
      <c r="A3464" s="14">
        <v>1746</v>
      </c>
      <c r="B3464" s="2" t="s">
        <v>3644</v>
      </c>
      <c r="C3464" s="1" t="s">
        <v>3645</v>
      </c>
      <c r="D3464" s="3" t="s">
        <v>3387</v>
      </c>
      <c r="E3464" s="4">
        <v>41541</v>
      </c>
      <c r="F3464" s="3" t="s">
        <v>15</v>
      </c>
      <c r="G3464" s="4">
        <v>41541</v>
      </c>
      <c r="H3464" s="3" t="s">
        <v>213</v>
      </c>
      <c r="I3464" s="2" t="s">
        <v>13</v>
      </c>
      <c r="J3464" s="2" t="s">
        <v>12</v>
      </c>
      <c r="K3464" s="2" t="s">
        <v>268</v>
      </c>
      <c r="L3464" s="19">
        <v>41542.502013888887</v>
      </c>
      <c r="M3464" s="2"/>
      <c r="N3464" s="2"/>
      <c r="O3464" s="2"/>
      <c r="P3464" s="2"/>
    </row>
    <row r="3465" spans="1:16" ht="30">
      <c r="A3465" s="14">
        <v>1745</v>
      </c>
      <c r="B3465" s="2" t="s">
        <v>3646</v>
      </c>
      <c r="C3465" s="1" t="s">
        <v>3647</v>
      </c>
      <c r="D3465" s="3" t="s">
        <v>700</v>
      </c>
      <c r="E3465" s="4">
        <v>41541</v>
      </c>
      <c r="F3465" s="3" t="s">
        <v>15</v>
      </c>
      <c r="G3465" s="4">
        <v>41541</v>
      </c>
      <c r="H3465" s="3" t="s">
        <v>213</v>
      </c>
      <c r="I3465" s="2" t="s">
        <v>13</v>
      </c>
      <c r="J3465" s="2" t="s">
        <v>12</v>
      </c>
      <c r="K3465" s="2" t="s">
        <v>268</v>
      </c>
      <c r="L3465" s="19">
        <v>41542.501817129632</v>
      </c>
      <c r="M3465" s="2"/>
      <c r="N3465" s="2"/>
      <c r="O3465" s="2"/>
      <c r="P3465" s="2"/>
    </row>
    <row r="3466" spans="1:16" ht="45">
      <c r="A3466" s="14">
        <v>1744</v>
      </c>
      <c r="B3466" s="2" t="s">
        <v>3648</v>
      </c>
      <c r="C3466" s="1" t="s">
        <v>3649</v>
      </c>
      <c r="D3466" s="3" t="s">
        <v>2399</v>
      </c>
      <c r="E3466" s="4">
        <v>41541</v>
      </c>
      <c r="F3466" s="3" t="s">
        <v>15</v>
      </c>
      <c r="G3466" s="4">
        <v>41541</v>
      </c>
      <c r="H3466" s="3" t="s">
        <v>40</v>
      </c>
      <c r="I3466" s="2" t="s">
        <v>13</v>
      </c>
      <c r="J3466" s="2" t="s">
        <v>12</v>
      </c>
      <c r="K3466" s="2" t="s">
        <v>268</v>
      </c>
      <c r="L3466" s="19">
        <v>41541.52107638889</v>
      </c>
      <c r="M3466" s="2"/>
      <c r="N3466" s="2"/>
      <c r="O3466" s="2"/>
      <c r="P3466" s="2"/>
    </row>
    <row r="3467" spans="1:16" ht="45">
      <c r="A3467" s="14">
        <v>1743</v>
      </c>
      <c r="B3467" s="2" t="s">
        <v>3650</v>
      </c>
      <c r="C3467" s="1" t="s">
        <v>3651</v>
      </c>
      <c r="D3467" s="3" t="s">
        <v>1279</v>
      </c>
      <c r="E3467" s="4">
        <v>41541</v>
      </c>
      <c r="F3467" s="3" t="s">
        <v>15</v>
      </c>
      <c r="G3467" s="4">
        <v>41541</v>
      </c>
      <c r="H3467" s="3" t="s">
        <v>213</v>
      </c>
      <c r="I3467" s="2" t="s">
        <v>13</v>
      </c>
      <c r="J3467" s="2" t="s">
        <v>12</v>
      </c>
      <c r="K3467" s="2" t="s">
        <v>268</v>
      </c>
      <c r="L3467" s="19">
        <v>41541.452314814815</v>
      </c>
      <c r="M3467" s="2"/>
      <c r="N3467" s="2"/>
      <c r="O3467" s="2"/>
      <c r="P3467" s="2"/>
    </row>
    <row r="3468" spans="1:16" ht="45">
      <c r="A3468" s="14">
        <v>1742</v>
      </c>
      <c r="B3468" s="2" t="s">
        <v>3652</v>
      </c>
      <c r="C3468" s="1" t="s">
        <v>3653</v>
      </c>
      <c r="D3468" s="3" t="s">
        <v>22</v>
      </c>
      <c r="E3468" s="4">
        <v>41541</v>
      </c>
      <c r="F3468" s="3" t="s">
        <v>15</v>
      </c>
      <c r="G3468" s="4">
        <v>41541</v>
      </c>
      <c r="H3468" s="3" t="s">
        <v>29</v>
      </c>
      <c r="I3468" s="2" t="s">
        <v>13</v>
      </c>
      <c r="J3468" s="2" t="s">
        <v>12</v>
      </c>
      <c r="K3468" s="2" t="s">
        <v>268</v>
      </c>
      <c r="L3468" s="19">
        <v>41541.450902777775</v>
      </c>
      <c r="M3468" s="2"/>
      <c r="N3468" s="2"/>
      <c r="O3468" s="2"/>
      <c r="P3468" s="2"/>
    </row>
    <row r="3469" spans="1:16" ht="60">
      <c r="A3469" s="14">
        <v>1741</v>
      </c>
      <c r="B3469" s="2" t="s">
        <v>3654</v>
      </c>
      <c r="C3469" s="1" t="s">
        <v>3655</v>
      </c>
      <c r="D3469" s="3" t="s">
        <v>2019</v>
      </c>
      <c r="E3469" s="4">
        <v>41541</v>
      </c>
      <c r="F3469" s="3" t="s">
        <v>15</v>
      </c>
      <c r="G3469" s="4">
        <v>41541</v>
      </c>
      <c r="H3469" s="3" t="s">
        <v>53</v>
      </c>
      <c r="I3469" s="2" t="s">
        <v>13</v>
      </c>
      <c r="J3469" s="2" t="s">
        <v>12</v>
      </c>
      <c r="K3469" s="2" t="s">
        <v>268</v>
      </c>
      <c r="L3469" s="19">
        <v>41542.345868055556</v>
      </c>
      <c r="M3469" s="2"/>
      <c r="N3469" s="2"/>
      <c r="O3469" s="2"/>
      <c r="P3469" s="2"/>
    </row>
    <row r="3470" spans="1:16" ht="60">
      <c r="A3470" s="14">
        <v>1740</v>
      </c>
      <c r="B3470" s="2" t="s">
        <v>3656</v>
      </c>
      <c r="C3470" s="1" t="s">
        <v>3657</v>
      </c>
      <c r="D3470" s="3" t="s">
        <v>549</v>
      </c>
      <c r="E3470" s="4">
        <v>41541</v>
      </c>
      <c r="F3470" s="3" t="s">
        <v>15</v>
      </c>
      <c r="G3470" s="4">
        <v>41541</v>
      </c>
      <c r="H3470" s="3" t="s">
        <v>19</v>
      </c>
      <c r="I3470" s="2" t="s">
        <v>13</v>
      </c>
      <c r="J3470" s="2" t="s">
        <v>12</v>
      </c>
      <c r="K3470" s="2" t="s">
        <v>268</v>
      </c>
      <c r="L3470" s="19">
        <v>41542.501585648148</v>
      </c>
      <c r="M3470" s="2"/>
      <c r="N3470" s="2"/>
      <c r="O3470" s="2"/>
      <c r="P3470" s="2"/>
    </row>
    <row r="3471" spans="1:16" ht="60">
      <c r="A3471" s="14">
        <v>1739</v>
      </c>
      <c r="B3471" s="2" t="s">
        <v>903</v>
      </c>
      <c r="C3471" s="1" t="s">
        <v>3658</v>
      </c>
      <c r="D3471" s="3" t="s">
        <v>2701</v>
      </c>
      <c r="E3471" s="4">
        <v>41541</v>
      </c>
      <c r="F3471" s="3" t="s">
        <v>15</v>
      </c>
      <c r="G3471" s="4">
        <v>41541</v>
      </c>
      <c r="H3471" s="3" t="s">
        <v>40</v>
      </c>
      <c r="I3471" s="2" t="s">
        <v>13</v>
      </c>
      <c r="J3471" s="2" t="s">
        <v>12</v>
      </c>
      <c r="K3471" s="2" t="s">
        <v>268</v>
      </c>
      <c r="L3471" s="19">
        <v>41541.446122685185</v>
      </c>
      <c r="M3471" s="2"/>
      <c r="N3471" s="2"/>
      <c r="O3471" s="2"/>
      <c r="P3471" s="2"/>
    </row>
    <row r="3472" spans="1:16" ht="60">
      <c r="A3472" s="14">
        <v>1738</v>
      </c>
      <c r="B3472" s="2" t="s">
        <v>3518</v>
      </c>
      <c r="C3472" s="1" t="s">
        <v>3519</v>
      </c>
      <c r="D3472" s="3" t="s">
        <v>947</v>
      </c>
      <c r="E3472" s="4">
        <v>41541</v>
      </c>
      <c r="F3472" s="3" t="s">
        <v>15</v>
      </c>
      <c r="G3472" s="4">
        <v>41541</v>
      </c>
      <c r="H3472" s="3" t="s">
        <v>29</v>
      </c>
      <c r="I3472" s="2" t="s">
        <v>13</v>
      </c>
      <c r="J3472" s="2" t="s">
        <v>12</v>
      </c>
      <c r="K3472" s="2" t="s">
        <v>268</v>
      </c>
      <c r="L3472" s="19">
        <v>41542.50141203704</v>
      </c>
      <c r="M3472" s="2"/>
      <c r="N3472" s="2"/>
      <c r="O3472" s="2"/>
      <c r="P3472" s="2"/>
    </row>
    <row r="3473" spans="1:16" ht="60">
      <c r="A3473" s="14">
        <v>1737</v>
      </c>
      <c r="B3473" s="2" t="s">
        <v>3520</v>
      </c>
      <c r="C3473" s="1" t="s">
        <v>3521</v>
      </c>
      <c r="D3473" s="3" t="s">
        <v>363</v>
      </c>
      <c r="E3473" s="4">
        <v>41541</v>
      </c>
      <c r="F3473" s="3" t="s">
        <v>15</v>
      </c>
      <c r="G3473" s="4">
        <v>41541</v>
      </c>
      <c r="H3473" s="3" t="s">
        <v>42</v>
      </c>
      <c r="I3473" s="2" t="s">
        <v>13</v>
      </c>
      <c r="J3473" s="2" t="s">
        <v>12</v>
      </c>
      <c r="K3473" s="2" t="s">
        <v>268</v>
      </c>
      <c r="L3473" s="19">
        <v>41541.439756944441</v>
      </c>
      <c r="M3473" s="2"/>
      <c r="N3473" s="2"/>
      <c r="O3473" s="2"/>
      <c r="P3473" s="2"/>
    </row>
    <row r="3474" spans="1:16" ht="60">
      <c r="A3474" s="14">
        <v>1736</v>
      </c>
      <c r="B3474" s="2" t="s">
        <v>903</v>
      </c>
      <c r="C3474" s="1" t="s">
        <v>3522</v>
      </c>
      <c r="D3474" s="3" t="s">
        <v>2701</v>
      </c>
      <c r="E3474" s="4">
        <v>41541</v>
      </c>
      <c r="F3474" s="3" t="s">
        <v>15</v>
      </c>
      <c r="G3474" s="4">
        <v>41541</v>
      </c>
      <c r="H3474" s="3" t="s">
        <v>40</v>
      </c>
      <c r="I3474" s="2" t="s">
        <v>13</v>
      </c>
      <c r="J3474" s="2" t="s">
        <v>12</v>
      </c>
      <c r="K3474" s="2" t="s">
        <v>268</v>
      </c>
      <c r="L3474" s="19">
        <v>41541.424583333333</v>
      </c>
      <c r="M3474" s="2"/>
      <c r="N3474" s="2"/>
      <c r="O3474" s="2"/>
      <c r="P3474" s="2"/>
    </row>
    <row r="3475" spans="1:16" ht="60">
      <c r="A3475" s="14">
        <v>1735</v>
      </c>
      <c r="B3475" s="2" t="s">
        <v>3523</v>
      </c>
      <c r="C3475" s="1" t="s">
        <v>3524</v>
      </c>
      <c r="D3475" s="3" t="s">
        <v>299</v>
      </c>
      <c r="E3475" s="4">
        <v>41540</v>
      </c>
      <c r="F3475" s="3" t="s">
        <v>15</v>
      </c>
      <c r="G3475" s="4">
        <v>41540</v>
      </c>
      <c r="H3475" s="3" t="s">
        <v>69</v>
      </c>
      <c r="I3475" s="2" t="s">
        <v>13</v>
      </c>
      <c r="J3475" s="2" t="s">
        <v>12</v>
      </c>
      <c r="K3475" s="2" t="s">
        <v>268</v>
      </c>
      <c r="L3475" s="19">
        <v>41542.34574074074</v>
      </c>
      <c r="M3475" s="2"/>
      <c r="N3475" s="2"/>
      <c r="O3475" s="2"/>
      <c r="P3475" s="2"/>
    </row>
    <row r="3476" spans="1:16" ht="75">
      <c r="A3476" s="14">
        <v>1734</v>
      </c>
      <c r="B3476" s="2" t="s">
        <v>3366</v>
      </c>
      <c r="C3476" s="1" t="s">
        <v>3367</v>
      </c>
      <c r="D3476" s="3" t="s">
        <v>3129</v>
      </c>
      <c r="E3476" s="4">
        <v>41541</v>
      </c>
      <c r="F3476" s="3" t="s">
        <v>15</v>
      </c>
      <c r="G3476" s="4">
        <v>41541</v>
      </c>
      <c r="H3476" s="3" t="s">
        <v>40</v>
      </c>
      <c r="I3476" s="2" t="s">
        <v>13</v>
      </c>
      <c r="J3476" s="2" t="s">
        <v>12</v>
      </c>
      <c r="K3476" s="2" t="s">
        <v>268</v>
      </c>
      <c r="L3476" s="19">
        <v>41541.427928240744</v>
      </c>
      <c r="M3476" s="2"/>
      <c r="N3476" s="2"/>
      <c r="O3476" s="2"/>
      <c r="P3476" s="2"/>
    </row>
    <row r="3477" spans="1:16" ht="60">
      <c r="A3477" s="14">
        <v>1733</v>
      </c>
      <c r="B3477" s="2" t="s">
        <v>2684</v>
      </c>
      <c r="C3477" s="1" t="s">
        <v>3368</v>
      </c>
      <c r="D3477" s="3" t="s">
        <v>3006</v>
      </c>
      <c r="E3477" s="4">
        <v>41541</v>
      </c>
      <c r="F3477" s="3" t="s">
        <v>15</v>
      </c>
      <c r="G3477" s="4">
        <v>41541</v>
      </c>
      <c r="H3477" s="3" t="s">
        <v>51</v>
      </c>
      <c r="I3477" s="2" t="s">
        <v>13</v>
      </c>
      <c r="J3477" s="2" t="s">
        <v>12</v>
      </c>
      <c r="K3477" s="2" t="s">
        <v>268</v>
      </c>
      <c r="L3477" s="19">
        <v>41541.334837962961</v>
      </c>
      <c r="M3477" s="2"/>
      <c r="N3477" s="2"/>
      <c r="O3477" s="2"/>
      <c r="P3477" s="2"/>
    </row>
    <row r="3478" spans="1:16" ht="45">
      <c r="A3478" s="14">
        <v>1732</v>
      </c>
      <c r="B3478" s="2" t="s">
        <v>2864</v>
      </c>
      <c r="C3478" s="1" t="s">
        <v>3369</v>
      </c>
      <c r="D3478" s="3" t="s">
        <v>561</v>
      </c>
      <c r="E3478" s="4">
        <v>41540</v>
      </c>
      <c r="F3478" s="3" t="s">
        <v>15</v>
      </c>
      <c r="G3478" s="4">
        <v>41540</v>
      </c>
      <c r="H3478" s="3" t="s">
        <v>29</v>
      </c>
      <c r="I3478" s="2" t="s">
        <v>13</v>
      </c>
      <c r="J3478" s="2" t="s">
        <v>12</v>
      </c>
      <c r="K3478" s="2" t="s">
        <v>268</v>
      </c>
      <c r="L3478" s="19">
        <v>41540.693726851852</v>
      </c>
      <c r="M3478" s="2"/>
      <c r="N3478" s="2"/>
      <c r="O3478" s="2"/>
      <c r="P3478" s="2"/>
    </row>
    <row r="3479" spans="1:16" ht="60">
      <c r="A3479" s="14">
        <v>1731</v>
      </c>
      <c r="B3479" s="2" t="s">
        <v>3370</v>
      </c>
      <c r="C3479" s="1" t="s">
        <v>3371</v>
      </c>
      <c r="D3479" s="3" t="s">
        <v>149</v>
      </c>
      <c r="E3479" s="4">
        <v>41540</v>
      </c>
      <c r="F3479" s="3" t="s">
        <v>15</v>
      </c>
      <c r="G3479" s="4">
        <v>41540</v>
      </c>
      <c r="H3479" s="3" t="s">
        <v>16</v>
      </c>
      <c r="I3479" s="2" t="s">
        <v>13</v>
      </c>
      <c r="J3479" s="2" t="s">
        <v>12</v>
      </c>
      <c r="K3479" s="2" t="s">
        <v>268</v>
      </c>
      <c r="L3479" s="19">
        <v>41540.595196759263</v>
      </c>
      <c r="M3479" s="2"/>
      <c r="N3479" s="2"/>
      <c r="O3479" s="2"/>
      <c r="P3479" s="2"/>
    </row>
    <row r="3480" spans="1:16" ht="45">
      <c r="A3480" s="14">
        <v>1730</v>
      </c>
      <c r="B3480" s="2" t="s">
        <v>3372</v>
      </c>
      <c r="C3480" s="1" t="s">
        <v>3373</v>
      </c>
      <c r="D3480" s="3" t="s">
        <v>1060</v>
      </c>
      <c r="E3480" s="4">
        <v>41540</v>
      </c>
      <c r="F3480" s="3" t="s">
        <v>15</v>
      </c>
      <c r="G3480" s="4">
        <v>41540</v>
      </c>
      <c r="H3480" s="3" t="s">
        <v>40</v>
      </c>
      <c r="I3480" s="2" t="s">
        <v>13</v>
      </c>
      <c r="J3480" s="2" t="s">
        <v>12</v>
      </c>
      <c r="K3480" s="2" t="s">
        <v>268</v>
      </c>
      <c r="L3480" s="19">
        <v>41541.355543981481</v>
      </c>
      <c r="M3480" s="2"/>
      <c r="N3480" s="2"/>
      <c r="O3480" s="2"/>
      <c r="P3480" s="2"/>
    </row>
    <row r="3481" spans="1:16" ht="60">
      <c r="A3481" s="14">
        <v>1729</v>
      </c>
      <c r="B3481" s="2" t="s">
        <v>3374</v>
      </c>
      <c r="C3481" s="1" t="s">
        <v>3375</v>
      </c>
      <c r="D3481" s="3" t="s">
        <v>1060</v>
      </c>
      <c r="E3481" s="4">
        <v>41540</v>
      </c>
      <c r="F3481" s="3" t="s">
        <v>15</v>
      </c>
      <c r="G3481" s="4">
        <v>41540</v>
      </c>
      <c r="H3481" s="3" t="s">
        <v>52</v>
      </c>
      <c r="I3481" s="2" t="s">
        <v>13</v>
      </c>
      <c r="J3481" s="2" t="s">
        <v>12</v>
      </c>
      <c r="K3481" s="2" t="s">
        <v>268</v>
      </c>
      <c r="L3481" s="19">
        <v>41541.355671296296</v>
      </c>
      <c r="M3481" s="2"/>
      <c r="N3481" s="2"/>
      <c r="O3481" s="2"/>
      <c r="P3481" s="2"/>
    </row>
    <row r="3482" spans="1:16" ht="60">
      <c r="A3482" s="14">
        <v>1728</v>
      </c>
      <c r="B3482" s="2" t="s">
        <v>3376</v>
      </c>
      <c r="C3482" s="1" t="s">
        <v>3377</v>
      </c>
      <c r="D3482" s="3" t="s">
        <v>543</v>
      </c>
      <c r="E3482" s="4">
        <v>41540</v>
      </c>
      <c r="F3482" s="3" t="s">
        <v>15</v>
      </c>
      <c r="G3482" s="4">
        <v>41540</v>
      </c>
      <c r="H3482" s="3" t="s">
        <v>51</v>
      </c>
      <c r="I3482" s="2" t="s">
        <v>13</v>
      </c>
      <c r="J3482" s="2" t="s">
        <v>12</v>
      </c>
      <c r="K3482" s="2" t="s">
        <v>268</v>
      </c>
      <c r="L3482" s="19">
        <v>41541.355775462966</v>
      </c>
      <c r="M3482" s="2"/>
      <c r="N3482" s="2"/>
      <c r="O3482" s="2"/>
      <c r="P3482" s="2"/>
    </row>
    <row r="3483" spans="1:16" ht="75">
      <c r="A3483" s="14">
        <v>1727</v>
      </c>
      <c r="B3483" s="2" t="s">
        <v>3378</v>
      </c>
      <c r="C3483" s="1" t="s">
        <v>3379</v>
      </c>
      <c r="D3483" s="3" t="s">
        <v>884</v>
      </c>
      <c r="E3483" s="4">
        <v>41540</v>
      </c>
      <c r="F3483" s="3" t="s">
        <v>15</v>
      </c>
      <c r="G3483" s="4">
        <v>41540</v>
      </c>
      <c r="H3483" s="3" t="s">
        <v>54</v>
      </c>
      <c r="I3483" s="2" t="s">
        <v>13</v>
      </c>
      <c r="J3483" s="2" t="s">
        <v>12</v>
      </c>
      <c r="K3483" s="2" t="s">
        <v>268</v>
      </c>
      <c r="L3483" s="19">
        <v>41540.507581018515</v>
      </c>
      <c r="M3483" s="2"/>
      <c r="N3483" s="2"/>
      <c r="O3483" s="2"/>
      <c r="P3483" s="2"/>
    </row>
    <row r="3484" spans="1:16">
      <c r="A3484" s="14">
        <v>1726</v>
      </c>
      <c r="B3484" s="2" t="s">
        <v>3380</v>
      </c>
      <c r="C3484" s="1" t="s">
        <v>3381</v>
      </c>
      <c r="D3484" s="3" t="s">
        <v>196</v>
      </c>
      <c r="E3484" s="4">
        <v>41540</v>
      </c>
      <c r="F3484" s="3" t="s">
        <v>15</v>
      </c>
      <c r="G3484" s="4">
        <v>41540</v>
      </c>
      <c r="H3484" s="3" t="s">
        <v>40</v>
      </c>
      <c r="I3484" s="2" t="s">
        <v>13</v>
      </c>
      <c r="J3484" s="2" t="s">
        <v>12</v>
      </c>
      <c r="K3484" s="2" t="s">
        <v>268</v>
      </c>
      <c r="L3484" s="19">
        <v>41540.412962962961</v>
      </c>
      <c r="M3484" s="2"/>
      <c r="N3484" s="2"/>
      <c r="O3484" s="2"/>
      <c r="P3484" s="2"/>
    </row>
    <row r="3485" spans="1:16" ht="60">
      <c r="A3485" s="14">
        <v>1725</v>
      </c>
      <c r="B3485" s="2" t="s">
        <v>3382</v>
      </c>
      <c r="C3485" s="1" t="s">
        <v>3383</v>
      </c>
      <c r="D3485" s="3" t="s">
        <v>3129</v>
      </c>
      <c r="E3485" s="4">
        <v>41540</v>
      </c>
      <c r="F3485" s="3" t="s">
        <v>15</v>
      </c>
      <c r="G3485" s="4">
        <v>41540</v>
      </c>
      <c r="H3485" s="3" t="s">
        <v>19</v>
      </c>
      <c r="I3485" s="2" t="s">
        <v>13</v>
      </c>
      <c r="J3485" s="2" t="s">
        <v>12</v>
      </c>
      <c r="K3485" s="2" t="s">
        <v>268</v>
      </c>
      <c r="L3485" s="19">
        <v>41544.524618055555</v>
      </c>
      <c r="M3485" s="2"/>
      <c r="N3485" s="2"/>
      <c r="O3485" s="2"/>
      <c r="P3485" s="2"/>
    </row>
    <row r="3486" spans="1:16" ht="60">
      <c r="A3486" s="14">
        <v>1724</v>
      </c>
      <c r="B3486" s="2" t="s">
        <v>903</v>
      </c>
      <c r="C3486" s="1" t="s">
        <v>3384</v>
      </c>
      <c r="D3486" s="3" t="s">
        <v>2701</v>
      </c>
      <c r="E3486" s="4">
        <v>41540</v>
      </c>
      <c r="F3486" s="3" t="s">
        <v>15</v>
      </c>
      <c r="G3486" s="4">
        <v>41540</v>
      </c>
      <c r="H3486" s="3" t="s">
        <v>40</v>
      </c>
      <c r="I3486" s="2" t="s">
        <v>13</v>
      </c>
      <c r="J3486" s="2" t="s">
        <v>12</v>
      </c>
      <c r="K3486" s="2" t="s">
        <v>268</v>
      </c>
      <c r="L3486" s="19">
        <v>41540.405393518522</v>
      </c>
      <c r="M3486" s="2"/>
      <c r="N3486" s="2"/>
      <c r="O3486" s="2"/>
      <c r="P3486" s="2"/>
    </row>
    <row r="3487" spans="1:16" ht="75">
      <c r="A3487" s="14">
        <v>1723</v>
      </c>
      <c r="B3487" s="2" t="s">
        <v>2891</v>
      </c>
      <c r="C3487" s="1" t="s">
        <v>3385</v>
      </c>
      <c r="D3487" s="3" t="s">
        <v>18</v>
      </c>
      <c r="E3487" s="4">
        <v>41540</v>
      </c>
      <c r="F3487" s="3" t="s">
        <v>15</v>
      </c>
      <c r="G3487" s="4">
        <v>41540</v>
      </c>
      <c r="H3487" s="3" t="s">
        <v>40</v>
      </c>
      <c r="I3487" s="2" t="s">
        <v>13</v>
      </c>
      <c r="J3487" s="2" t="s">
        <v>12</v>
      </c>
      <c r="K3487" s="2" t="s">
        <v>268</v>
      </c>
      <c r="L3487" s="19">
        <v>41541.35596064815</v>
      </c>
      <c r="M3487" s="2"/>
      <c r="N3487" s="2"/>
      <c r="O3487" s="2"/>
      <c r="P3487" s="2"/>
    </row>
    <row r="3488" spans="1:16">
      <c r="A3488" s="14">
        <v>1722</v>
      </c>
      <c r="B3488" s="2" t="s">
        <v>794</v>
      </c>
      <c r="C3488" s="1" t="s">
        <v>3386</v>
      </c>
      <c r="D3488" s="3" t="s">
        <v>3387</v>
      </c>
      <c r="E3488" s="4">
        <v>41540</v>
      </c>
      <c r="F3488" s="3" t="s">
        <v>15</v>
      </c>
      <c r="G3488" s="4">
        <v>41540</v>
      </c>
      <c r="H3488" s="3" t="s">
        <v>40</v>
      </c>
      <c r="I3488" s="2" t="s">
        <v>13</v>
      </c>
      <c r="J3488" s="2" t="s">
        <v>12</v>
      </c>
      <c r="K3488" s="2" t="s">
        <v>268</v>
      </c>
      <c r="L3488" s="19">
        <v>41540.403668981482</v>
      </c>
      <c r="M3488" s="2"/>
      <c r="N3488" s="2"/>
      <c r="O3488" s="2"/>
      <c r="P3488" s="2"/>
    </row>
    <row r="3489" spans="1:16">
      <c r="A3489" s="14">
        <v>1721</v>
      </c>
      <c r="B3489" s="2" t="s">
        <v>3388</v>
      </c>
      <c r="C3489" s="1" t="s">
        <v>3389</v>
      </c>
      <c r="D3489" s="3" t="s">
        <v>24</v>
      </c>
      <c r="E3489" s="4">
        <v>41540</v>
      </c>
      <c r="F3489" s="3" t="s">
        <v>15</v>
      </c>
      <c r="G3489" s="4">
        <v>41540</v>
      </c>
      <c r="H3489" s="3" t="s">
        <v>40</v>
      </c>
      <c r="I3489" s="2" t="s">
        <v>13</v>
      </c>
      <c r="J3489" s="2" t="s">
        <v>12</v>
      </c>
      <c r="K3489" s="2" t="s">
        <v>268</v>
      </c>
      <c r="L3489" s="19">
        <v>41540.389166666668</v>
      </c>
      <c r="M3489" s="2"/>
      <c r="N3489" s="2"/>
      <c r="O3489" s="2"/>
      <c r="P3489" s="2"/>
    </row>
    <row r="3490" spans="1:16" ht="45">
      <c r="A3490" s="14">
        <v>1720</v>
      </c>
      <c r="B3490" s="2" t="s">
        <v>3390</v>
      </c>
      <c r="C3490" s="1" t="s">
        <v>3391</v>
      </c>
      <c r="D3490" s="3" t="s">
        <v>32</v>
      </c>
      <c r="E3490" s="4">
        <v>41540</v>
      </c>
      <c r="F3490" s="3" t="s">
        <v>15</v>
      </c>
      <c r="G3490" s="4">
        <v>41540</v>
      </c>
      <c r="H3490" s="3" t="s">
        <v>40</v>
      </c>
      <c r="I3490" s="2" t="s">
        <v>13</v>
      </c>
      <c r="J3490" s="2" t="s">
        <v>12</v>
      </c>
      <c r="K3490" s="2" t="s">
        <v>268</v>
      </c>
      <c r="L3490" s="19">
        <v>41540.388541666667</v>
      </c>
      <c r="M3490" s="2"/>
      <c r="N3490" s="2"/>
      <c r="O3490" s="2"/>
      <c r="P3490" s="2"/>
    </row>
    <row r="3491" spans="1:16" ht="60">
      <c r="A3491" s="14">
        <v>1719</v>
      </c>
      <c r="B3491" s="2" t="s">
        <v>3392</v>
      </c>
      <c r="C3491" s="1" t="s">
        <v>3393</v>
      </c>
      <c r="D3491" s="3" t="s">
        <v>1060</v>
      </c>
      <c r="E3491" s="4">
        <v>41540</v>
      </c>
      <c r="F3491" s="3" t="s">
        <v>15</v>
      </c>
      <c r="G3491" s="4">
        <v>41540</v>
      </c>
      <c r="H3491" s="3" t="s">
        <v>29</v>
      </c>
      <c r="I3491" s="2" t="s">
        <v>13</v>
      </c>
      <c r="J3491" s="2" t="s">
        <v>12</v>
      </c>
      <c r="K3491" s="2" t="s">
        <v>268</v>
      </c>
      <c r="L3491" s="19">
        <v>41542.345590277779</v>
      </c>
      <c r="M3491" s="2"/>
      <c r="N3491" s="2"/>
      <c r="O3491" s="2"/>
      <c r="P3491" s="2"/>
    </row>
    <row r="3492" spans="1:16" ht="45">
      <c r="A3492" s="14">
        <v>1718</v>
      </c>
      <c r="B3492" s="2" t="s">
        <v>3394</v>
      </c>
      <c r="C3492" s="1" t="s">
        <v>3395</v>
      </c>
      <c r="D3492" s="3" t="s">
        <v>398</v>
      </c>
      <c r="E3492" s="4">
        <v>41540</v>
      </c>
      <c r="F3492" s="3" t="s">
        <v>15</v>
      </c>
      <c r="G3492" s="4">
        <v>41540</v>
      </c>
      <c r="H3492" s="3" t="s">
        <v>40</v>
      </c>
      <c r="I3492" s="2" t="s">
        <v>13</v>
      </c>
      <c r="J3492" s="2" t="s">
        <v>12</v>
      </c>
      <c r="K3492" s="2" t="s">
        <v>268</v>
      </c>
      <c r="L3492" s="19">
        <v>41540.334074074075</v>
      </c>
      <c r="M3492" s="2"/>
      <c r="N3492" s="2"/>
      <c r="O3492" s="2"/>
      <c r="P3492" s="2"/>
    </row>
    <row r="3493" spans="1:16" ht="60">
      <c r="A3493" s="14">
        <v>1717</v>
      </c>
      <c r="B3493" s="2" t="s">
        <v>204</v>
      </c>
      <c r="C3493" s="1" t="s">
        <v>3396</v>
      </c>
      <c r="D3493" s="3" t="s">
        <v>206</v>
      </c>
      <c r="E3493" s="4">
        <v>41540</v>
      </c>
      <c r="F3493" s="3" t="s">
        <v>15</v>
      </c>
      <c r="G3493" s="4">
        <v>41540</v>
      </c>
      <c r="H3493" s="3" t="s">
        <v>204</v>
      </c>
      <c r="I3493" s="2" t="s">
        <v>13</v>
      </c>
      <c r="J3493" s="2" t="s">
        <v>12</v>
      </c>
      <c r="K3493" s="2" t="s">
        <v>268</v>
      </c>
      <c r="L3493" s="19">
        <v>41541.356122685182</v>
      </c>
      <c r="M3493" s="2"/>
      <c r="N3493" s="2"/>
      <c r="O3493" s="2"/>
      <c r="P3493" s="2"/>
    </row>
    <row r="3494" spans="1:16" ht="60">
      <c r="A3494" s="14">
        <v>1716</v>
      </c>
      <c r="B3494" s="2" t="s">
        <v>3397</v>
      </c>
      <c r="C3494" s="1" t="s">
        <v>3398</v>
      </c>
      <c r="D3494" s="3" t="s">
        <v>335</v>
      </c>
      <c r="E3494" s="4">
        <v>41528</v>
      </c>
      <c r="F3494" s="3" t="s">
        <v>15</v>
      </c>
      <c r="G3494" s="4">
        <v>41528</v>
      </c>
      <c r="H3494" s="3" t="s">
        <v>42</v>
      </c>
      <c r="I3494" s="2" t="s">
        <v>13</v>
      </c>
      <c r="J3494" s="2" t="s">
        <v>12</v>
      </c>
      <c r="K3494" s="2" t="s">
        <v>268</v>
      </c>
      <c r="L3494" s="19">
        <v>41534.513101851851</v>
      </c>
      <c r="M3494" s="2"/>
      <c r="N3494" s="2"/>
      <c r="O3494" s="2"/>
      <c r="P3494" s="2"/>
    </row>
    <row r="3495" spans="1:16" ht="45">
      <c r="A3495" s="14">
        <v>1715</v>
      </c>
      <c r="B3495" s="2" t="s">
        <v>3399</v>
      </c>
      <c r="C3495" s="1" t="s">
        <v>3400</v>
      </c>
      <c r="D3495" s="3" t="s">
        <v>514</v>
      </c>
      <c r="E3495" s="4">
        <v>41527</v>
      </c>
      <c r="F3495" s="3" t="s">
        <v>15</v>
      </c>
      <c r="G3495" s="4">
        <v>41527</v>
      </c>
      <c r="H3495" s="3" t="s">
        <v>16</v>
      </c>
      <c r="I3495" s="2" t="s">
        <v>13</v>
      </c>
      <c r="J3495" s="2" t="s">
        <v>12</v>
      </c>
      <c r="K3495" s="2" t="s">
        <v>268</v>
      </c>
      <c r="L3495" s="19">
        <v>41534.509826388887</v>
      </c>
      <c r="M3495" s="2"/>
      <c r="N3495" s="2"/>
      <c r="O3495" s="2"/>
      <c r="P3495" s="2"/>
    </row>
    <row r="3496" spans="1:16" ht="60">
      <c r="A3496" s="14">
        <v>1714</v>
      </c>
      <c r="B3496" s="2" t="s">
        <v>3401</v>
      </c>
      <c r="C3496" s="1" t="s">
        <v>3402</v>
      </c>
      <c r="D3496" s="3" t="s">
        <v>84</v>
      </c>
      <c r="E3496" s="4">
        <v>41528</v>
      </c>
      <c r="F3496" s="3" t="s">
        <v>15</v>
      </c>
      <c r="G3496" s="4">
        <v>41528</v>
      </c>
      <c r="H3496" s="3" t="s">
        <v>16</v>
      </c>
      <c r="I3496" s="2" t="s">
        <v>13</v>
      </c>
      <c r="J3496" s="2" t="s">
        <v>12</v>
      </c>
      <c r="K3496" s="2" t="s">
        <v>268</v>
      </c>
      <c r="L3496" s="19">
        <v>41534.506041666667</v>
      </c>
      <c r="M3496" s="2"/>
      <c r="N3496" s="2"/>
      <c r="O3496" s="2"/>
      <c r="P3496" s="2"/>
    </row>
    <row r="3497" spans="1:16" ht="45">
      <c r="A3497" s="14">
        <v>1713</v>
      </c>
      <c r="B3497" s="2" t="s">
        <v>3403</v>
      </c>
      <c r="C3497" s="1" t="s">
        <v>3404</v>
      </c>
      <c r="D3497" s="3" t="s">
        <v>84</v>
      </c>
      <c r="E3497" s="4">
        <v>41528</v>
      </c>
      <c r="F3497" s="3" t="s">
        <v>15</v>
      </c>
      <c r="G3497" s="4">
        <v>41528</v>
      </c>
      <c r="H3497" s="3" t="s">
        <v>16</v>
      </c>
      <c r="I3497" s="2" t="s">
        <v>13</v>
      </c>
      <c r="J3497" s="2" t="s">
        <v>12</v>
      </c>
      <c r="K3497" s="2" t="s">
        <v>268</v>
      </c>
      <c r="L3497" s="19">
        <v>41534.505543981482</v>
      </c>
      <c r="M3497" s="2"/>
      <c r="N3497" s="2"/>
      <c r="O3497" s="2"/>
      <c r="P3497" s="2"/>
    </row>
    <row r="3498" spans="1:16" ht="45">
      <c r="A3498" s="14">
        <v>1712</v>
      </c>
      <c r="B3498" s="2" t="s">
        <v>3405</v>
      </c>
      <c r="C3498" s="1" t="s">
        <v>3406</v>
      </c>
      <c r="D3498" s="3" t="s">
        <v>227</v>
      </c>
      <c r="E3498" s="4">
        <v>41528</v>
      </c>
      <c r="F3498" s="3" t="s">
        <v>15</v>
      </c>
      <c r="G3498" s="4">
        <v>41528</v>
      </c>
      <c r="H3498" s="3" t="s">
        <v>42</v>
      </c>
      <c r="I3498" s="2" t="s">
        <v>13</v>
      </c>
      <c r="J3498" s="2" t="s">
        <v>12</v>
      </c>
      <c r="K3498" s="2" t="s">
        <v>268</v>
      </c>
      <c r="L3498" s="19">
        <v>41534.500914351855</v>
      </c>
      <c r="M3498" s="2"/>
      <c r="N3498" s="2"/>
      <c r="O3498" s="2"/>
      <c r="P3498" s="2"/>
    </row>
    <row r="3499" spans="1:16" ht="60">
      <c r="A3499" s="14">
        <v>1711</v>
      </c>
      <c r="B3499" s="2" t="s">
        <v>3407</v>
      </c>
      <c r="C3499" s="1" t="s">
        <v>3408</v>
      </c>
      <c r="D3499" s="3" t="s">
        <v>255</v>
      </c>
      <c r="E3499" s="4">
        <v>41528</v>
      </c>
      <c r="F3499" s="3" t="s">
        <v>15</v>
      </c>
      <c r="G3499" s="4">
        <v>41528</v>
      </c>
      <c r="H3499" s="3" t="s">
        <v>16</v>
      </c>
      <c r="I3499" s="2" t="s">
        <v>13</v>
      </c>
      <c r="J3499" s="2" t="s">
        <v>12</v>
      </c>
      <c r="K3499" s="2" t="s">
        <v>268</v>
      </c>
      <c r="L3499" s="19">
        <v>41534.499340277776</v>
      </c>
      <c r="M3499" s="2"/>
      <c r="N3499" s="2"/>
      <c r="O3499" s="2"/>
      <c r="P3499" s="2"/>
    </row>
    <row r="3500" spans="1:16" ht="30">
      <c r="A3500" s="14">
        <v>1710</v>
      </c>
      <c r="B3500" s="2" t="s">
        <v>3409</v>
      </c>
      <c r="C3500" s="1" t="s">
        <v>3410</v>
      </c>
      <c r="D3500" s="3" t="s">
        <v>555</v>
      </c>
      <c r="E3500" s="4">
        <v>41534</v>
      </c>
      <c r="F3500" s="3" t="s">
        <v>15</v>
      </c>
      <c r="G3500" s="4">
        <v>41534</v>
      </c>
      <c r="H3500" s="3" t="s">
        <v>16</v>
      </c>
      <c r="I3500" s="2" t="s">
        <v>13</v>
      </c>
      <c r="J3500" s="2" t="s">
        <v>12</v>
      </c>
      <c r="K3500" s="2" t="s">
        <v>268</v>
      </c>
      <c r="L3500" s="19">
        <v>41534.496145833335</v>
      </c>
      <c r="M3500" s="2"/>
      <c r="N3500" s="2"/>
      <c r="O3500" s="2"/>
      <c r="P3500" s="2"/>
    </row>
    <row r="3501" spans="1:16" ht="30">
      <c r="A3501" s="14">
        <v>1709</v>
      </c>
      <c r="B3501" s="2" t="s">
        <v>2989</v>
      </c>
      <c r="C3501" s="1" t="s">
        <v>3411</v>
      </c>
      <c r="D3501" s="3" t="s">
        <v>237</v>
      </c>
      <c r="E3501" s="4">
        <v>41534</v>
      </c>
      <c r="F3501" s="3" t="s">
        <v>15</v>
      </c>
      <c r="G3501" s="4">
        <v>41534</v>
      </c>
      <c r="H3501" s="3" t="s">
        <v>40</v>
      </c>
      <c r="I3501" s="2" t="s">
        <v>13</v>
      </c>
      <c r="J3501" s="2" t="s">
        <v>12</v>
      </c>
      <c r="K3501" s="2" t="s">
        <v>268</v>
      </c>
      <c r="L3501" s="19">
        <v>41534.460173611114</v>
      </c>
      <c r="M3501" s="2"/>
      <c r="N3501" s="2"/>
      <c r="O3501" s="2"/>
      <c r="P3501" s="2"/>
    </row>
    <row r="3502" spans="1:16">
      <c r="A3502" s="14">
        <v>1708</v>
      </c>
      <c r="B3502" s="2" t="s">
        <v>2684</v>
      </c>
      <c r="C3502" s="1" t="s">
        <v>3412</v>
      </c>
      <c r="D3502" s="3" t="s">
        <v>3129</v>
      </c>
      <c r="E3502" s="4">
        <v>41533</v>
      </c>
      <c r="F3502" s="3" t="s">
        <v>15</v>
      </c>
      <c r="G3502" s="4">
        <v>41533</v>
      </c>
      <c r="H3502" s="3" t="s">
        <v>51</v>
      </c>
      <c r="I3502" s="2" t="s">
        <v>13</v>
      </c>
      <c r="J3502" s="2" t="s">
        <v>12</v>
      </c>
      <c r="K3502" s="2" t="s">
        <v>268</v>
      </c>
      <c r="L3502" s="19">
        <v>41534.45108796296</v>
      </c>
      <c r="M3502" s="2"/>
      <c r="N3502" s="2"/>
      <c r="O3502" s="2"/>
      <c r="P3502" s="2"/>
    </row>
    <row r="3503" spans="1:16">
      <c r="A3503" s="14">
        <v>1707</v>
      </c>
      <c r="B3503" s="2" t="s">
        <v>2684</v>
      </c>
      <c r="C3503" s="1" t="s">
        <v>3413</v>
      </c>
      <c r="D3503" s="3" t="s">
        <v>3414</v>
      </c>
      <c r="E3503" s="4">
        <v>41533</v>
      </c>
      <c r="F3503" s="3" t="s">
        <v>15</v>
      </c>
      <c r="G3503" s="4">
        <v>41533</v>
      </c>
      <c r="H3503" s="3" t="s">
        <v>51</v>
      </c>
      <c r="I3503" s="2" t="s">
        <v>13</v>
      </c>
      <c r="J3503" s="2" t="s">
        <v>12</v>
      </c>
      <c r="K3503" s="2" t="s">
        <v>268</v>
      </c>
      <c r="L3503" s="19">
        <v>41534.450532407405</v>
      </c>
      <c r="M3503" s="2"/>
      <c r="N3503" s="2"/>
      <c r="O3503" s="2"/>
      <c r="P3503" s="2"/>
    </row>
    <row r="3504" spans="1:16">
      <c r="A3504" s="14">
        <v>1706</v>
      </c>
      <c r="B3504" s="2" t="s">
        <v>2684</v>
      </c>
      <c r="C3504" s="1" t="s">
        <v>3415</v>
      </c>
      <c r="D3504" s="3" t="s">
        <v>3270</v>
      </c>
      <c r="E3504" s="4">
        <v>41533</v>
      </c>
      <c r="F3504" s="3" t="s">
        <v>15</v>
      </c>
      <c r="G3504" s="4">
        <v>41533</v>
      </c>
      <c r="H3504" s="3" t="s">
        <v>51</v>
      </c>
      <c r="I3504" s="2" t="s">
        <v>13</v>
      </c>
      <c r="J3504" s="2" t="s">
        <v>12</v>
      </c>
      <c r="K3504" s="2" t="s">
        <v>268</v>
      </c>
      <c r="L3504" s="19">
        <v>41534.450023148151</v>
      </c>
      <c r="M3504" s="2"/>
      <c r="N3504" s="2"/>
      <c r="O3504" s="2"/>
      <c r="P3504" s="2"/>
    </row>
    <row r="3505" spans="1:16">
      <c r="A3505" s="14">
        <v>1705</v>
      </c>
      <c r="B3505" s="2" t="s">
        <v>2684</v>
      </c>
      <c r="C3505" s="1" t="s">
        <v>3416</v>
      </c>
      <c r="D3505" s="3" t="s">
        <v>3417</v>
      </c>
      <c r="E3505" s="4">
        <v>41533</v>
      </c>
      <c r="F3505" s="3" t="s">
        <v>15</v>
      </c>
      <c r="G3505" s="4">
        <v>41533</v>
      </c>
      <c r="H3505" s="3" t="s">
        <v>51</v>
      </c>
      <c r="I3505" s="2" t="s">
        <v>13</v>
      </c>
      <c r="J3505" s="2" t="s">
        <v>12</v>
      </c>
      <c r="K3505" s="2" t="s">
        <v>268</v>
      </c>
      <c r="L3505" s="19">
        <v>41534.448680555557</v>
      </c>
      <c r="M3505" s="2"/>
      <c r="N3505" s="2"/>
      <c r="O3505" s="2"/>
      <c r="P3505" s="2"/>
    </row>
    <row r="3506" spans="1:16" ht="45">
      <c r="A3506" s="14">
        <v>1704</v>
      </c>
      <c r="B3506" s="2" t="s">
        <v>3418</v>
      </c>
      <c r="C3506" s="1" t="s">
        <v>3419</v>
      </c>
      <c r="D3506" s="3" t="s">
        <v>3420</v>
      </c>
      <c r="E3506" s="4">
        <v>41534</v>
      </c>
      <c r="F3506" s="3" t="s">
        <v>15</v>
      </c>
      <c r="G3506" s="4">
        <v>41534</v>
      </c>
      <c r="H3506" s="3" t="s">
        <v>16</v>
      </c>
      <c r="I3506" s="2" t="s">
        <v>13</v>
      </c>
      <c r="J3506" s="2" t="s">
        <v>12</v>
      </c>
      <c r="K3506" s="2" t="s">
        <v>268</v>
      </c>
      <c r="L3506" s="19">
        <v>41534.447118055556</v>
      </c>
      <c r="M3506" s="2"/>
      <c r="N3506" s="2"/>
      <c r="O3506" s="2"/>
      <c r="P3506" s="2"/>
    </row>
    <row r="3507" spans="1:16" ht="75">
      <c r="A3507" s="14">
        <v>1703</v>
      </c>
      <c r="B3507" s="2" t="s">
        <v>3421</v>
      </c>
      <c r="C3507" s="1" t="s">
        <v>3422</v>
      </c>
      <c r="D3507" s="3" t="s">
        <v>389</v>
      </c>
      <c r="E3507" s="4">
        <v>41534</v>
      </c>
      <c r="F3507" s="3" t="s">
        <v>15</v>
      </c>
      <c r="G3507" s="4">
        <v>41534</v>
      </c>
      <c r="H3507" s="3" t="s">
        <v>40</v>
      </c>
      <c r="I3507" s="2" t="s">
        <v>13</v>
      </c>
      <c r="J3507" s="2" t="s">
        <v>12</v>
      </c>
      <c r="K3507" s="2" t="s">
        <v>268</v>
      </c>
      <c r="L3507" s="19">
        <v>41534.446377314816</v>
      </c>
      <c r="M3507" s="2"/>
      <c r="N3507" s="2"/>
      <c r="O3507" s="2"/>
      <c r="P3507" s="2"/>
    </row>
    <row r="3508" spans="1:16">
      <c r="A3508" s="14">
        <v>1702</v>
      </c>
      <c r="B3508" s="2" t="s">
        <v>717</v>
      </c>
      <c r="C3508" s="1" t="s">
        <v>3423</v>
      </c>
      <c r="D3508" s="3" t="s">
        <v>288</v>
      </c>
      <c r="E3508" s="4">
        <v>41534</v>
      </c>
      <c r="F3508" s="3" t="s">
        <v>15</v>
      </c>
      <c r="G3508" s="4">
        <v>41534</v>
      </c>
      <c r="H3508" s="3" t="s">
        <v>16</v>
      </c>
      <c r="I3508" s="2" t="s">
        <v>13</v>
      </c>
      <c r="J3508" s="2" t="s">
        <v>12</v>
      </c>
      <c r="K3508" s="2" t="s">
        <v>268</v>
      </c>
      <c r="L3508" s="19">
        <v>41534.445555555554</v>
      </c>
      <c r="M3508" s="2"/>
      <c r="N3508" s="2"/>
      <c r="O3508" s="2"/>
      <c r="P3508" s="2"/>
    </row>
    <row r="3509" spans="1:16" ht="45">
      <c r="A3509" s="14">
        <v>1701</v>
      </c>
      <c r="B3509" s="2" t="s">
        <v>3424</v>
      </c>
      <c r="C3509" s="1" t="s">
        <v>3425</v>
      </c>
      <c r="D3509" s="3" t="s">
        <v>18</v>
      </c>
      <c r="E3509" s="4">
        <v>41534</v>
      </c>
      <c r="F3509" s="3" t="s">
        <v>15</v>
      </c>
      <c r="G3509" s="4">
        <v>41534</v>
      </c>
      <c r="H3509" s="3" t="s">
        <v>40</v>
      </c>
      <c r="I3509" s="2" t="s">
        <v>13</v>
      </c>
      <c r="J3509" s="2" t="s">
        <v>12</v>
      </c>
      <c r="K3509" s="2" t="s">
        <v>268</v>
      </c>
      <c r="L3509" s="19">
        <v>41541.356238425928</v>
      </c>
      <c r="M3509" s="2"/>
      <c r="N3509" s="2"/>
      <c r="O3509" s="2"/>
      <c r="P3509" s="2"/>
    </row>
    <row r="3510" spans="1:16" ht="135">
      <c r="A3510" s="14">
        <v>1700</v>
      </c>
      <c r="B3510" s="2" t="s">
        <v>3426</v>
      </c>
      <c r="C3510" s="1" t="s">
        <v>3427</v>
      </c>
      <c r="D3510" s="3" t="s">
        <v>18</v>
      </c>
      <c r="E3510" s="4">
        <v>41530</v>
      </c>
      <c r="F3510" s="3" t="s">
        <v>15</v>
      </c>
      <c r="G3510" s="4">
        <v>41533</v>
      </c>
      <c r="H3510" s="3" t="s">
        <v>40</v>
      </c>
      <c r="I3510" s="2" t="s">
        <v>13</v>
      </c>
      <c r="J3510" s="2" t="s">
        <v>12</v>
      </c>
      <c r="K3510" s="2" t="s">
        <v>268</v>
      </c>
      <c r="L3510" s="19">
        <v>41534.36922453704</v>
      </c>
      <c r="M3510" s="2"/>
      <c r="N3510" s="2"/>
      <c r="O3510" s="2"/>
      <c r="P3510" s="2"/>
    </row>
    <row r="3511" spans="1:16" ht="60">
      <c r="A3511" s="14">
        <v>1699</v>
      </c>
      <c r="B3511" s="2" t="s">
        <v>903</v>
      </c>
      <c r="C3511" s="1" t="s">
        <v>3428</v>
      </c>
      <c r="D3511" s="3" t="s">
        <v>2701</v>
      </c>
      <c r="E3511" s="4">
        <v>41534</v>
      </c>
      <c r="F3511" s="3" t="s">
        <v>15</v>
      </c>
      <c r="G3511" s="4">
        <v>41534</v>
      </c>
      <c r="H3511" s="3" t="s">
        <v>40</v>
      </c>
      <c r="I3511" s="2" t="s">
        <v>13</v>
      </c>
      <c r="J3511" s="2" t="s">
        <v>12</v>
      </c>
      <c r="K3511" s="2" t="s">
        <v>268</v>
      </c>
      <c r="L3511" s="19">
        <v>41534.366712962961</v>
      </c>
      <c r="M3511" s="2"/>
      <c r="N3511" s="2"/>
      <c r="O3511" s="2"/>
      <c r="P3511" s="2"/>
    </row>
    <row r="3512" spans="1:16" ht="45">
      <c r="A3512" s="14">
        <v>1698</v>
      </c>
      <c r="B3512" s="2" t="s">
        <v>2412</v>
      </c>
      <c r="C3512" s="1" t="s">
        <v>3429</v>
      </c>
      <c r="D3512" s="3" t="s">
        <v>1529</v>
      </c>
      <c r="E3512" s="4">
        <v>41534</v>
      </c>
      <c r="F3512" s="3" t="s">
        <v>15</v>
      </c>
      <c r="G3512" s="4">
        <v>41534</v>
      </c>
      <c r="H3512" s="3" t="s">
        <v>16</v>
      </c>
      <c r="I3512" s="2" t="s">
        <v>13</v>
      </c>
      <c r="J3512" s="2" t="s">
        <v>12</v>
      </c>
      <c r="K3512" s="2" t="s">
        <v>268</v>
      </c>
      <c r="L3512" s="19">
        <v>41534.364942129629</v>
      </c>
      <c r="M3512" s="2"/>
      <c r="N3512" s="2"/>
      <c r="O3512" s="2"/>
      <c r="P3512" s="2"/>
    </row>
    <row r="3513" spans="1:16">
      <c r="A3513" s="14">
        <v>1697</v>
      </c>
      <c r="B3513" s="2" t="s">
        <v>3430</v>
      </c>
      <c r="C3513" s="1" t="s">
        <v>3431</v>
      </c>
      <c r="D3513" s="3" t="s">
        <v>1347</v>
      </c>
      <c r="E3513" s="4">
        <v>41533</v>
      </c>
      <c r="F3513" s="3" t="s">
        <v>15</v>
      </c>
      <c r="G3513" s="4">
        <v>41533</v>
      </c>
      <c r="H3513" s="3" t="s">
        <v>16</v>
      </c>
      <c r="I3513" s="2" t="s">
        <v>13</v>
      </c>
      <c r="J3513" s="2" t="s">
        <v>12</v>
      </c>
      <c r="K3513" s="2" t="s">
        <v>268</v>
      </c>
      <c r="L3513" s="19">
        <v>41533.588935185187</v>
      </c>
      <c r="M3513" s="2"/>
      <c r="N3513" s="2"/>
      <c r="O3513" s="2"/>
      <c r="P3513" s="2"/>
    </row>
    <row r="3514" spans="1:16" ht="60">
      <c r="A3514" s="14">
        <v>1696</v>
      </c>
      <c r="B3514" s="2" t="s">
        <v>3432</v>
      </c>
      <c r="C3514" s="1" t="s">
        <v>3433</v>
      </c>
      <c r="D3514" s="3" t="s">
        <v>389</v>
      </c>
      <c r="E3514" s="4">
        <v>41530</v>
      </c>
      <c r="F3514" s="3" t="s">
        <v>15</v>
      </c>
      <c r="G3514" s="4">
        <v>41533</v>
      </c>
      <c r="H3514" s="3" t="s">
        <v>58</v>
      </c>
      <c r="I3514" s="2" t="s">
        <v>13</v>
      </c>
      <c r="J3514" s="2" t="s">
        <v>12</v>
      </c>
      <c r="K3514" s="2" t="s">
        <v>268</v>
      </c>
      <c r="L3514" s="19">
        <v>41533.572592592594</v>
      </c>
      <c r="M3514" s="2"/>
      <c r="N3514" s="2"/>
      <c r="O3514" s="2"/>
      <c r="P3514" s="2"/>
    </row>
    <row r="3515" spans="1:16" ht="60">
      <c r="A3515" s="14">
        <v>1695</v>
      </c>
      <c r="B3515" s="2" t="s">
        <v>3434</v>
      </c>
      <c r="C3515" s="1" t="s">
        <v>3435</v>
      </c>
      <c r="D3515" s="3" t="s">
        <v>192</v>
      </c>
      <c r="E3515" s="4">
        <v>41531</v>
      </c>
      <c r="F3515" s="3" t="s">
        <v>15</v>
      </c>
      <c r="G3515" s="4">
        <v>41531</v>
      </c>
      <c r="H3515" s="3" t="s">
        <v>42</v>
      </c>
      <c r="I3515" s="2" t="s">
        <v>13</v>
      </c>
      <c r="J3515" s="2" t="s">
        <v>12</v>
      </c>
      <c r="K3515" s="2" t="s">
        <v>268</v>
      </c>
      <c r="L3515" s="19">
        <v>41533.569895833331</v>
      </c>
      <c r="M3515" s="2"/>
      <c r="N3515" s="2"/>
      <c r="O3515" s="2"/>
      <c r="P3515" s="2"/>
    </row>
    <row r="3516" spans="1:16" ht="210">
      <c r="A3516" s="14">
        <v>1694</v>
      </c>
      <c r="B3516" s="2" t="s">
        <v>3436</v>
      </c>
      <c r="C3516" s="1" t="s">
        <v>3437</v>
      </c>
      <c r="D3516" s="3" t="s">
        <v>3129</v>
      </c>
      <c r="E3516" s="4">
        <v>41533</v>
      </c>
      <c r="F3516" s="3" t="s">
        <v>15</v>
      </c>
      <c r="G3516" s="4">
        <v>41533</v>
      </c>
      <c r="H3516" s="3" t="s">
        <v>16</v>
      </c>
      <c r="I3516" s="2" t="s">
        <v>13</v>
      </c>
      <c r="J3516" s="2" t="s">
        <v>12</v>
      </c>
      <c r="K3516" s="2" t="s">
        <v>268</v>
      </c>
      <c r="L3516" s="19">
        <v>41533.513831018521</v>
      </c>
      <c r="M3516" s="2"/>
      <c r="N3516" s="2"/>
      <c r="O3516" s="2"/>
      <c r="P3516" s="2"/>
    </row>
    <row r="3517" spans="1:16" ht="90">
      <c r="A3517" s="14">
        <v>1693</v>
      </c>
      <c r="B3517" s="2" t="s">
        <v>3438</v>
      </c>
      <c r="C3517" s="1" t="s">
        <v>3439</v>
      </c>
      <c r="D3517" s="3" t="s">
        <v>3129</v>
      </c>
      <c r="E3517" s="4">
        <v>41531</v>
      </c>
      <c r="F3517" s="3" t="s">
        <v>15</v>
      </c>
      <c r="G3517" s="4">
        <v>41533</v>
      </c>
      <c r="H3517" s="3" t="s">
        <v>56</v>
      </c>
      <c r="I3517" s="2" t="s">
        <v>13</v>
      </c>
      <c r="J3517" s="2" t="s">
        <v>12</v>
      </c>
      <c r="K3517" s="2" t="s">
        <v>268</v>
      </c>
      <c r="L3517" s="19">
        <v>41533.463148148148</v>
      </c>
      <c r="M3517" s="2"/>
      <c r="N3517" s="2"/>
      <c r="O3517" s="2"/>
      <c r="P3517" s="2"/>
    </row>
    <row r="3518" spans="1:16" ht="60">
      <c r="A3518" s="14">
        <v>1692</v>
      </c>
      <c r="B3518" s="2" t="s">
        <v>3440</v>
      </c>
      <c r="C3518" s="1" t="s">
        <v>3441</v>
      </c>
      <c r="D3518" s="3" t="s">
        <v>2713</v>
      </c>
      <c r="E3518" s="4">
        <v>41530</v>
      </c>
      <c r="F3518" s="3" t="s">
        <v>15</v>
      </c>
      <c r="G3518" s="4">
        <v>41531</v>
      </c>
      <c r="H3518" s="3" t="s">
        <v>16</v>
      </c>
      <c r="I3518" s="2" t="s">
        <v>13</v>
      </c>
      <c r="J3518" s="2" t="s">
        <v>12</v>
      </c>
      <c r="K3518" s="2" t="s">
        <v>268</v>
      </c>
      <c r="L3518" s="19">
        <v>41533.461550925924</v>
      </c>
      <c r="M3518" s="2"/>
      <c r="N3518" s="2"/>
      <c r="O3518" s="2"/>
      <c r="P3518" s="2"/>
    </row>
    <row r="3519" spans="1:16" ht="45">
      <c r="A3519" s="14">
        <v>1691</v>
      </c>
      <c r="B3519" s="2" t="s">
        <v>3442</v>
      </c>
      <c r="C3519" s="1" t="s">
        <v>3443</v>
      </c>
      <c r="D3519" s="3" t="s">
        <v>731</v>
      </c>
      <c r="E3519" s="4">
        <v>41531</v>
      </c>
      <c r="F3519" s="3" t="s">
        <v>15</v>
      </c>
      <c r="G3519" s="4">
        <v>41531</v>
      </c>
      <c r="H3519" s="3" t="s">
        <v>16</v>
      </c>
      <c r="I3519" s="2" t="s">
        <v>13</v>
      </c>
      <c r="J3519" s="2" t="s">
        <v>12</v>
      </c>
      <c r="K3519" s="2" t="s">
        <v>268</v>
      </c>
      <c r="L3519" s="19">
        <v>41533.459398148145</v>
      </c>
      <c r="M3519" s="2"/>
      <c r="N3519" s="2"/>
      <c r="O3519" s="2"/>
      <c r="P3519" s="2"/>
    </row>
    <row r="3520" spans="1:16">
      <c r="A3520" s="14">
        <v>1690</v>
      </c>
      <c r="B3520" s="2" t="s">
        <v>3444</v>
      </c>
      <c r="C3520" s="1" t="s">
        <v>3445</v>
      </c>
      <c r="D3520" s="3" t="s">
        <v>497</v>
      </c>
      <c r="E3520" s="4">
        <v>41530</v>
      </c>
      <c r="F3520" s="3" t="s">
        <v>15</v>
      </c>
      <c r="G3520" s="4">
        <v>41531</v>
      </c>
      <c r="H3520" s="3" t="s">
        <v>58</v>
      </c>
      <c r="I3520" s="2" t="s">
        <v>13</v>
      </c>
      <c r="J3520" s="2" t="s">
        <v>12</v>
      </c>
      <c r="K3520" s="2" t="s">
        <v>268</v>
      </c>
      <c r="L3520" s="19">
        <v>41533.458738425928</v>
      </c>
      <c r="M3520" s="2"/>
      <c r="N3520" s="2"/>
      <c r="O3520" s="2"/>
      <c r="P3520" s="2"/>
    </row>
    <row r="3521" spans="1:16" ht="30">
      <c r="A3521" s="14">
        <v>1689</v>
      </c>
      <c r="B3521" s="2" t="s">
        <v>3446</v>
      </c>
      <c r="C3521" s="1" t="s">
        <v>3447</v>
      </c>
      <c r="D3521" s="3" t="s">
        <v>3270</v>
      </c>
      <c r="E3521" s="4">
        <v>41533</v>
      </c>
      <c r="F3521" s="3" t="s">
        <v>102</v>
      </c>
      <c r="G3521" s="4">
        <v>41533</v>
      </c>
      <c r="H3521" s="3" t="s">
        <v>16</v>
      </c>
      <c r="I3521" s="2" t="s">
        <v>13</v>
      </c>
      <c r="J3521" s="2" t="s">
        <v>12</v>
      </c>
      <c r="K3521" s="2" t="s">
        <v>268</v>
      </c>
      <c r="L3521" s="19">
        <v>41533.457627314812</v>
      </c>
      <c r="M3521" s="2"/>
      <c r="N3521" s="2"/>
      <c r="O3521" s="2"/>
      <c r="P3521" s="2"/>
    </row>
    <row r="3522" spans="1:16" ht="30">
      <c r="A3522" s="14">
        <v>1688</v>
      </c>
      <c r="B3522" s="2" t="s">
        <v>3448</v>
      </c>
      <c r="C3522" s="1" t="s">
        <v>2355</v>
      </c>
      <c r="D3522" s="3" t="s">
        <v>1938</v>
      </c>
      <c r="E3522" s="4">
        <v>41533</v>
      </c>
      <c r="F3522" s="3" t="s">
        <v>15</v>
      </c>
      <c r="G3522" s="4">
        <v>41533</v>
      </c>
      <c r="H3522" s="3" t="s">
        <v>16</v>
      </c>
      <c r="I3522" s="2" t="s">
        <v>13</v>
      </c>
      <c r="J3522" s="2" t="s">
        <v>12</v>
      </c>
      <c r="K3522" s="2" t="s">
        <v>268</v>
      </c>
      <c r="L3522" s="19">
        <v>41533.454398148147</v>
      </c>
      <c r="M3522" s="2"/>
      <c r="N3522" s="2"/>
      <c r="O3522" s="2"/>
      <c r="P3522" s="2"/>
    </row>
    <row r="3523" spans="1:16" ht="45">
      <c r="A3523" s="14">
        <v>1687</v>
      </c>
      <c r="B3523" s="2" t="s">
        <v>3449</v>
      </c>
      <c r="C3523" s="1" t="s">
        <v>3450</v>
      </c>
      <c r="D3523" s="3" t="s">
        <v>3129</v>
      </c>
      <c r="E3523" s="4">
        <v>41533</v>
      </c>
      <c r="F3523" s="3" t="s">
        <v>102</v>
      </c>
      <c r="G3523" s="4">
        <v>41533</v>
      </c>
      <c r="H3523" s="3" t="s">
        <v>16</v>
      </c>
      <c r="I3523" s="2" t="s">
        <v>13</v>
      </c>
      <c r="J3523" s="2" t="s">
        <v>12</v>
      </c>
      <c r="K3523" s="2" t="s">
        <v>268</v>
      </c>
      <c r="L3523" s="19">
        <v>41533.453645833331</v>
      </c>
      <c r="M3523" s="2"/>
      <c r="N3523" s="2"/>
      <c r="O3523" s="2"/>
      <c r="P3523" s="2"/>
    </row>
    <row r="3524" spans="1:16">
      <c r="A3524" s="14">
        <v>1686</v>
      </c>
      <c r="B3524" s="2" t="s">
        <v>3451</v>
      </c>
      <c r="C3524" s="1" t="s">
        <v>3452</v>
      </c>
      <c r="D3524" s="3" t="s">
        <v>32</v>
      </c>
      <c r="E3524" s="4">
        <v>41533</v>
      </c>
      <c r="F3524" s="3" t="s">
        <v>15</v>
      </c>
      <c r="G3524" s="4">
        <v>41533</v>
      </c>
      <c r="H3524" s="3" t="s">
        <v>16</v>
      </c>
      <c r="I3524" s="2" t="s">
        <v>13</v>
      </c>
      <c r="J3524" s="2" t="s">
        <v>12</v>
      </c>
      <c r="K3524" s="2" t="s">
        <v>268</v>
      </c>
      <c r="L3524" s="19">
        <v>41533.452499999999</v>
      </c>
      <c r="M3524" s="2"/>
      <c r="N3524" s="2"/>
      <c r="O3524" s="2"/>
      <c r="P3524" s="2"/>
    </row>
    <row r="3525" spans="1:16" ht="60">
      <c r="A3525" s="14">
        <v>1685</v>
      </c>
      <c r="B3525" s="2" t="s">
        <v>1952</v>
      </c>
      <c r="C3525" s="1" t="s">
        <v>3453</v>
      </c>
      <c r="D3525" s="3" t="s">
        <v>1037</v>
      </c>
      <c r="E3525" s="4">
        <v>41533</v>
      </c>
      <c r="F3525" s="3" t="s">
        <v>15</v>
      </c>
      <c r="G3525" s="4">
        <v>41533</v>
      </c>
      <c r="H3525" s="3" t="s">
        <v>16</v>
      </c>
      <c r="I3525" s="2" t="s">
        <v>13</v>
      </c>
      <c r="J3525" s="2" t="s">
        <v>12</v>
      </c>
      <c r="K3525" s="2" t="s">
        <v>268</v>
      </c>
      <c r="L3525" s="19">
        <v>41533.451307870368</v>
      </c>
      <c r="M3525" s="2"/>
      <c r="N3525" s="2"/>
      <c r="O3525" s="2"/>
      <c r="P3525" s="2"/>
    </row>
    <row r="3526" spans="1:16" ht="30">
      <c r="A3526" s="14">
        <v>1684</v>
      </c>
      <c r="B3526" s="2" t="s">
        <v>3454</v>
      </c>
      <c r="C3526" s="1" t="s">
        <v>3455</v>
      </c>
      <c r="D3526" s="3" t="s">
        <v>104</v>
      </c>
      <c r="E3526" s="4">
        <v>41533</v>
      </c>
      <c r="F3526" s="3" t="s">
        <v>102</v>
      </c>
      <c r="G3526" s="4">
        <v>41533</v>
      </c>
      <c r="H3526" s="3" t="s">
        <v>16</v>
      </c>
      <c r="I3526" s="2" t="s">
        <v>13</v>
      </c>
      <c r="J3526" s="2" t="s">
        <v>12</v>
      </c>
      <c r="K3526" s="2" t="s">
        <v>268</v>
      </c>
      <c r="L3526" s="19">
        <v>41533.44902777778</v>
      </c>
      <c r="M3526" s="2"/>
      <c r="N3526" s="2"/>
      <c r="O3526" s="2"/>
      <c r="P3526" s="2"/>
    </row>
    <row r="3527" spans="1:16">
      <c r="A3527" s="14">
        <v>1683</v>
      </c>
      <c r="B3527" s="2" t="s">
        <v>3456</v>
      </c>
      <c r="C3527" s="1" t="s">
        <v>3457</v>
      </c>
      <c r="D3527" s="3" t="s">
        <v>98</v>
      </c>
      <c r="E3527" s="4">
        <v>41533</v>
      </c>
      <c r="F3527" s="3" t="s">
        <v>15</v>
      </c>
      <c r="G3527" s="4">
        <v>41533</v>
      </c>
      <c r="H3527" s="3" t="s">
        <v>16</v>
      </c>
      <c r="I3527" s="2" t="s">
        <v>13</v>
      </c>
      <c r="J3527" s="2" t="s">
        <v>12</v>
      </c>
      <c r="K3527" s="2" t="s">
        <v>268</v>
      </c>
      <c r="L3527" s="19">
        <v>41533.447581018518</v>
      </c>
      <c r="M3527" s="2"/>
      <c r="N3527" s="2"/>
      <c r="O3527" s="2"/>
      <c r="P3527" s="2"/>
    </row>
    <row r="3528" spans="1:16" ht="45">
      <c r="A3528" s="14">
        <v>1682</v>
      </c>
      <c r="B3528" s="2" t="s">
        <v>3458</v>
      </c>
      <c r="C3528" s="1" t="s">
        <v>3659</v>
      </c>
      <c r="D3528" s="3" t="s">
        <v>1393</v>
      </c>
      <c r="E3528" s="4">
        <v>41533</v>
      </c>
      <c r="F3528" s="3" t="s">
        <v>15</v>
      </c>
      <c r="G3528" s="4">
        <v>41542</v>
      </c>
      <c r="H3528" s="3" t="s">
        <v>56</v>
      </c>
      <c r="I3528" s="2" t="s">
        <v>13</v>
      </c>
      <c r="J3528" s="2" t="s">
        <v>12</v>
      </c>
      <c r="K3528" s="2" t="s">
        <v>268</v>
      </c>
      <c r="L3528" s="19">
        <v>41542.344178240739</v>
      </c>
      <c r="M3528" s="2"/>
      <c r="N3528" s="2"/>
      <c r="O3528" s="2"/>
      <c r="P3528" s="2"/>
    </row>
    <row r="3529" spans="1:16" ht="45">
      <c r="A3529" s="14">
        <v>1681</v>
      </c>
      <c r="B3529" s="2" t="s">
        <v>2850</v>
      </c>
      <c r="C3529" s="1" t="s">
        <v>3459</v>
      </c>
      <c r="D3529" s="3" t="s">
        <v>92</v>
      </c>
      <c r="E3529" s="4">
        <v>41530</v>
      </c>
      <c r="F3529" s="3" t="s">
        <v>15</v>
      </c>
      <c r="G3529" s="4">
        <v>41530</v>
      </c>
      <c r="H3529" s="3" t="s">
        <v>16</v>
      </c>
      <c r="I3529" s="2" t="s">
        <v>13</v>
      </c>
      <c r="J3529" s="2" t="s">
        <v>12</v>
      </c>
      <c r="K3529" s="2" t="s">
        <v>268</v>
      </c>
      <c r="L3529" s="19">
        <v>41530.473576388889</v>
      </c>
      <c r="M3529" s="2"/>
      <c r="N3529" s="2"/>
      <c r="O3529" s="2"/>
      <c r="P3529" s="2"/>
    </row>
    <row r="3530" spans="1:16">
      <c r="A3530" s="14">
        <v>1680</v>
      </c>
      <c r="B3530" s="2" t="s">
        <v>3460</v>
      </c>
      <c r="C3530" s="1" t="s">
        <v>3461</v>
      </c>
      <c r="D3530" s="3" t="s">
        <v>543</v>
      </c>
      <c r="E3530" s="4">
        <v>41528</v>
      </c>
      <c r="F3530" s="3" t="s">
        <v>15</v>
      </c>
      <c r="G3530" s="4">
        <v>41528</v>
      </c>
      <c r="H3530" s="3" t="s">
        <v>54</v>
      </c>
      <c r="I3530" s="2" t="s">
        <v>13</v>
      </c>
      <c r="J3530" s="2" t="s">
        <v>12</v>
      </c>
      <c r="K3530" s="2" t="s">
        <v>268</v>
      </c>
      <c r="L3530" s="19">
        <v>41530.469849537039</v>
      </c>
      <c r="M3530" s="2"/>
      <c r="N3530" s="2"/>
      <c r="O3530" s="2"/>
      <c r="P3530" s="2"/>
    </row>
    <row r="3531" spans="1:16" ht="60">
      <c r="A3531" s="14">
        <v>1679</v>
      </c>
      <c r="B3531" s="2" t="s">
        <v>3462</v>
      </c>
      <c r="C3531" s="1" t="s">
        <v>3463</v>
      </c>
      <c r="D3531" s="3" t="s">
        <v>2105</v>
      </c>
      <c r="E3531" s="4">
        <v>41530</v>
      </c>
      <c r="F3531" s="3" t="s">
        <v>15</v>
      </c>
      <c r="G3531" s="4">
        <v>41530</v>
      </c>
      <c r="H3531" s="3" t="s">
        <v>16</v>
      </c>
      <c r="I3531" s="2" t="s">
        <v>13</v>
      </c>
      <c r="J3531" s="2" t="s">
        <v>12</v>
      </c>
      <c r="K3531" s="2" t="s">
        <v>268</v>
      </c>
      <c r="L3531" s="19">
        <v>41530.432488425926</v>
      </c>
      <c r="M3531" s="2"/>
      <c r="N3531" s="2"/>
      <c r="O3531" s="2"/>
      <c r="P3531" s="2"/>
    </row>
    <row r="3532" spans="1:16">
      <c r="A3532" s="14">
        <v>1678</v>
      </c>
      <c r="B3532" s="2" t="s">
        <v>3464</v>
      </c>
      <c r="C3532" s="1" t="s">
        <v>3465</v>
      </c>
      <c r="D3532" s="3" t="s">
        <v>2147</v>
      </c>
      <c r="E3532" s="4">
        <v>41529</v>
      </c>
      <c r="F3532" s="3" t="s">
        <v>15</v>
      </c>
      <c r="G3532" s="4">
        <v>41529</v>
      </c>
      <c r="H3532" s="3" t="s">
        <v>19</v>
      </c>
      <c r="I3532" s="2" t="s">
        <v>13</v>
      </c>
      <c r="J3532" s="2" t="s">
        <v>12</v>
      </c>
      <c r="K3532" s="2" t="s">
        <v>268</v>
      </c>
      <c r="L3532" s="19">
        <v>41530.421666666669</v>
      </c>
      <c r="M3532" s="2"/>
      <c r="N3532" s="2"/>
      <c r="O3532" s="2"/>
      <c r="P3532" s="2"/>
    </row>
    <row r="3533" spans="1:16" ht="30">
      <c r="A3533" s="14">
        <v>1677</v>
      </c>
      <c r="B3533" s="2" t="s">
        <v>3466</v>
      </c>
      <c r="C3533" s="1" t="s">
        <v>3467</v>
      </c>
      <c r="D3533" s="3" t="s">
        <v>803</v>
      </c>
      <c r="E3533" s="4">
        <v>41529</v>
      </c>
      <c r="F3533" s="3" t="s">
        <v>15</v>
      </c>
      <c r="G3533" s="4">
        <v>41529</v>
      </c>
      <c r="H3533" s="3" t="s">
        <v>54</v>
      </c>
      <c r="I3533" s="2" t="s">
        <v>13</v>
      </c>
      <c r="J3533" s="2" t="s">
        <v>12</v>
      </c>
      <c r="K3533" s="2" t="s">
        <v>268</v>
      </c>
      <c r="L3533" s="19">
        <v>41530.411747685182</v>
      </c>
      <c r="M3533" s="2"/>
      <c r="N3533" s="2"/>
      <c r="O3533" s="2"/>
      <c r="P3533" s="2"/>
    </row>
    <row r="3534" spans="1:16" ht="45">
      <c r="A3534" s="14">
        <v>1676</v>
      </c>
      <c r="B3534" s="2" t="s">
        <v>3468</v>
      </c>
      <c r="C3534" s="1" t="s">
        <v>3469</v>
      </c>
      <c r="D3534" s="3" t="s">
        <v>299</v>
      </c>
      <c r="E3534" s="4">
        <v>41529</v>
      </c>
      <c r="F3534" s="3" t="s">
        <v>15</v>
      </c>
      <c r="G3534" s="4">
        <v>41530</v>
      </c>
      <c r="H3534" s="3" t="s">
        <v>16</v>
      </c>
      <c r="I3534" s="2" t="s">
        <v>13</v>
      </c>
      <c r="J3534" s="2" t="s">
        <v>12</v>
      </c>
      <c r="K3534" s="2" t="s">
        <v>268</v>
      </c>
      <c r="L3534" s="19">
        <v>41541.356550925928</v>
      </c>
      <c r="M3534" s="2"/>
      <c r="N3534" s="2"/>
      <c r="O3534" s="2"/>
      <c r="P3534" s="2"/>
    </row>
    <row r="3535" spans="1:16" ht="60">
      <c r="A3535" s="14">
        <v>1675</v>
      </c>
      <c r="B3535" s="2" t="s">
        <v>1952</v>
      </c>
      <c r="C3535" s="1" t="s">
        <v>2963</v>
      </c>
      <c r="D3535" s="3" t="s">
        <v>1037</v>
      </c>
      <c r="E3535" s="4">
        <v>41530</v>
      </c>
      <c r="F3535" s="3" t="s">
        <v>15</v>
      </c>
      <c r="G3535" s="4">
        <v>41530</v>
      </c>
      <c r="H3535" s="3" t="s">
        <v>16</v>
      </c>
      <c r="I3535" s="2" t="s">
        <v>13</v>
      </c>
      <c r="J3535" s="2" t="s">
        <v>12</v>
      </c>
      <c r="K3535" s="2" t="s">
        <v>268</v>
      </c>
      <c r="L3535" s="19">
        <v>41530.407280092593</v>
      </c>
      <c r="M3535" s="2"/>
      <c r="N3535" s="2"/>
      <c r="O3535" s="2"/>
      <c r="P3535" s="2"/>
    </row>
    <row r="3536" spans="1:16" ht="60">
      <c r="A3536" s="14">
        <v>1674</v>
      </c>
      <c r="B3536" s="2" t="s">
        <v>3470</v>
      </c>
      <c r="C3536" s="1" t="s">
        <v>3471</v>
      </c>
      <c r="D3536" s="3" t="s">
        <v>2007</v>
      </c>
      <c r="E3536" s="4">
        <v>41530</v>
      </c>
      <c r="F3536" s="3" t="s">
        <v>15</v>
      </c>
      <c r="G3536" s="4">
        <v>41530</v>
      </c>
      <c r="H3536" s="3" t="s">
        <v>16</v>
      </c>
      <c r="I3536" s="2" t="s">
        <v>13</v>
      </c>
      <c r="J3536" s="2" t="s">
        <v>12</v>
      </c>
      <c r="K3536" s="2" t="s">
        <v>268</v>
      </c>
      <c r="L3536" s="19">
        <v>41530.403657407405</v>
      </c>
      <c r="M3536" s="2"/>
      <c r="N3536" s="2"/>
      <c r="O3536" s="2"/>
      <c r="P3536" s="2"/>
    </row>
    <row r="3537" spans="1:16" ht="60">
      <c r="A3537" s="14">
        <v>1673</v>
      </c>
      <c r="B3537" s="2" t="s">
        <v>3472</v>
      </c>
      <c r="C3537" s="1" t="s">
        <v>3473</v>
      </c>
      <c r="D3537" s="3" t="s">
        <v>2448</v>
      </c>
      <c r="E3537" s="4">
        <v>41530</v>
      </c>
      <c r="F3537" s="3" t="s">
        <v>15</v>
      </c>
      <c r="G3537" s="4">
        <v>41530</v>
      </c>
      <c r="H3537" s="3" t="s">
        <v>16</v>
      </c>
      <c r="I3537" s="2" t="s">
        <v>13</v>
      </c>
      <c r="J3537" s="2" t="s">
        <v>12</v>
      </c>
      <c r="K3537" s="2" t="s">
        <v>268</v>
      </c>
      <c r="L3537" s="19">
        <v>41530.401956018519</v>
      </c>
      <c r="M3537" s="2"/>
      <c r="N3537" s="2"/>
      <c r="O3537" s="2"/>
      <c r="P3537" s="2"/>
    </row>
    <row r="3538" spans="1:16" ht="60">
      <c r="A3538" s="14">
        <v>1672</v>
      </c>
      <c r="B3538" s="2" t="s">
        <v>3474</v>
      </c>
      <c r="C3538" s="1" t="s">
        <v>4170</v>
      </c>
      <c r="D3538" s="3" t="s">
        <v>95</v>
      </c>
      <c r="E3538" s="4">
        <v>41530</v>
      </c>
      <c r="F3538" s="3" t="s">
        <v>15</v>
      </c>
      <c r="G3538" s="4">
        <v>41530</v>
      </c>
      <c r="H3538" s="3" t="s">
        <v>56</v>
      </c>
      <c r="I3538" s="2" t="s">
        <v>13</v>
      </c>
      <c r="J3538" s="2" t="s">
        <v>12</v>
      </c>
      <c r="K3538" s="2" t="s">
        <v>268</v>
      </c>
      <c r="L3538" s="19">
        <v>41549.54115740741</v>
      </c>
      <c r="M3538" s="2"/>
      <c r="N3538" s="2"/>
      <c r="O3538" s="2"/>
      <c r="P3538" s="2"/>
    </row>
    <row r="3539" spans="1:16" ht="30">
      <c r="A3539" s="14">
        <v>1671</v>
      </c>
      <c r="B3539" s="2" t="s">
        <v>3475</v>
      </c>
      <c r="C3539" s="1" t="s">
        <v>3476</v>
      </c>
      <c r="D3539" s="3" t="s">
        <v>1133</v>
      </c>
      <c r="E3539" s="4">
        <v>41529</v>
      </c>
      <c r="F3539" s="3" t="s">
        <v>15</v>
      </c>
      <c r="G3539" s="4">
        <v>41529</v>
      </c>
      <c r="H3539" s="3" t="s">
        <v>16</v>
      </c>
      <c r="I3539" s="2" t="s">
        <v>13</v>
      </c>
      <c r="J3539" s="2" t="s">
        <v>12</v>
      </c>
      <c r="K3539" s="2" t="s">
        <v>268</v>
      </c>
      <c r="L3539" s="19">
        <v>41530.393831018519</v>
      </c>
      <c r="M3539" s="2"/>
      <c r="N3539" s="2"/>
      <c r="O3539" s="2"/>
      <c r="P3539" s="2"/>
    </row>
    <row r="3540" spans="1:16" ht="75">
      <c r="A3540" s="14">
        <v>1670</v>
      </c>
      <c r="B3540" s="2" t="s">
        <v>3477</v>
      </c>
      <c r="C3540" s="1" t="s">
        <v>3478</v>
      </c>
      <c r="D3540" s="3" t="s">
        <v>2701</v>
      </c>
      <c r="E3540" s="4">
        <v>41529</v>
      </c>
      <c r="F3540" s="3" t="s">
        <v>15</v>
      </c>
      <c r="G3540" s="4">
        <v>41529</v>
      </c>
      <c r="H3540" s="3" t="s">
        <v>40</v>
      </c>
      <c r="I3540" s="2" t="s">
        <v>13</v>
      </c>
      <c r="J3540" s="2" t="s">
        <v>12</v>
      </c>
      <c r="K3540" s="2" t="s">
        <v>268</v>
      </c>
      <c r="L3540" s="19">
        <v>41530.391863425924</v>
      </c>
      <c r="M3540" s="2"/>
      <c r="N3540" s="2"/>
      <c r="O3540" s="2"/>
      <c r="P3540" s="2"/>
    </row>
    <row r="3541" spans="1:16" ht="60">
      <c r="A3541" s="14">
        <v>1669</v>
      </c>
      <c r="B3541" s="2" t="s">
        <v>3479</v>
      </c>
      <c r="C3541" s="1" t="s">
        <v>3480</v>
      </c>
      <c r="D3541" s="3" t="s">
        <v>2701</v>
      </c>
      <c r="E3541" s="4">
        <v>41529</v>
      </c>
      <c r="F3541" s="3" t="s">
        <v>15</v>
      </c>
      <c r="G3541" s="4">
        <v>41529</v>
      </c>
      <c r="H3541" s="3" t="s">
        <v>40</v>
      </c>
      <c r="I3541" s="2" t="s">
        <v>13</v>
      </c>
      <c r="J3541" s="2" t="s">
        <v>12</v>
      </c>
      <c r="K3541" s="2" t="s">
        <v>268</v>
      </c>
      <c r="L3541" s="19">
        <v>41530.3908912037</v>
      </c>
      <c r="M3541" s="2"/>
      <c r="N3541" s="2"/>
      <c r="O3541" s="2"/>
      <c r="P3541" s="2"/>
    </row>
    <row r="3542" spans="1:16" ht="75">
      <c r="A3542" s="14">
        <v>1668</v>
      </c>
      <c r="B3542" s="2" t="s">
        <v>3481</v>
      </c>
      <c r="C3542" s="1" t="s">
        <v>3482</v>
      </c>
      <c r="D3542" s="3" t="s">
        <v>2701</v>
      </c>
      <c r="E3542" s="4">
        <v>41529</v>
      </c>
      <c r="F3542" s="3" t="s">
        <v>15</v>
      </c>
      <c r="G3542" s="4">
        <v>41529</v>
      </c>
      <c r="H3542" s="3" t="s">
        <v>43</v>
      </c>
      <c r="I3542" s="2" t="s">
        <v>13</v>
      </c>
      <c r="J3542" s="2" t="s">
        <v>12</v>
      </c>
      <c r="K3542" s="2" t="s">
        <v>268</v>
      </c>
      <c r="L3542" s="19">
        <v>41530.389409722222</v>
      </c>
      <c r="M3542" s="2"/>
      <c r="N3542" s="2"/>
      <c r="O3542" s="2"/>
      <c r="P3542" s="2"/>
    </row>
    <row r="3543" spans="1:16" ht="60">
      <c r="A3543" s="14">
        <v>1667</v>
      </c>
      <c r="B3543" s="2" t="s">
        <v>3101</v>
      </c>
      <c r="C3543" s="1" t="s">
        <v>3483</v>
      </c>
      <c r="D3543" s="3" t="s">
        <v>332</v>
      </c>
      <c r="E3543" s="4">
        <v>41530</v>
      </c>
      <c r="F3543" s="3" t="s">
        <v>15</v>
      </c>
      <c r="G3543" s="4">
        <v>41530</v>
      </c>
      <c r="H3543" s="3" t="s">
        <v>49</v>
      </c>
      <c r="I3543" s="2" t="s">
        <v>13</v>
      </c>
      <c r="J3543" s="2" t="s">
        <v>12</v>
      </c>
      <c r="K3543" s="2" t="s">
        <v>268</v>
      </c>
      <c r="L3543" s="19">
        <v>41541.356921296298</v>
      </c>
      <c r="M3543" s="2"/>
      <c r="N3543" s="2"/>
      <c r="O3543" s="2"/>
      <c r="P3543" s="2"/>
    </row>
    <row r="3544" spans="1:16" ht="45">
      <c r="A3544" s="14">
        <v>1666</v>
      </c>
      <c r="B3544" s="2" t="s">
        <v>2317</v>
      </c>
      <c r="C3544" s="1" t="s">
        <v>3484</v>
      </c>
      <c r="D3544" s="3" t="s">
        <v>9017</v>
      </c>
      <c r="E3544" s="4">
        <v>41529</v>
      </c>
      <c r="F3544" s="3" t="s">
        <v>15</v>
      </c>
      <c r="G3544" s="4">
        <v>41529</v>
      </c>
      <c r="H3544" s="3" t="s">
        <v>16</v>
      </c>
      <c r="I3544" s="2" t="s">
        <v>13</v>
      </c>
      <c r="J3544" s="2" t="s">
        <v>12</v>
      </c>
      <c r="K3544" s="2" t="s">
        <v>268</v>
      </c>
      <c r="L3544" s="19">
        <v>41530.338090277779</v>
      </c>
      <c r="M3544" s="2"/>
      <c r="N3544" s="2"/>
      <c r="O3544" s="2"/>
      <c r="P3544" s="2"/>
    </row>
    <row r="3545" spans="1:16" ht="30">
      <c r="A3545" s="14">
        <v>1665</v>
      </c>
      <c r="B3545" s="2" t="s">
        <v>3485</v>
      </c>
      <c r="C3545" s="1" t="s">
        <v>3486</v>
      </c>
      <c r="D3545" s="3" t="s">
        <v>26</v>
      </c>
      <c r="E3545" s="4">
        <v>41529</v>
      </c>
      <c r="F3545" s="3" t="s">
        <v>15</v>
      </c>
      <c r="G3545" s="4">
        <v>41529</v>
      </c>
      <c r="H3545" s="3" t="s">
        <v>16</v>
      </c>
      <c r="I3545" s="2" t="s">
        <v>13</v>
      </c>
      <c r="J3545" s="2" t="s">
        <v>12</v>
      </c>
      <c r="K3545" s="2" t="s">
        <v>268</v>
      </c>
      <c r="L3545" s="19">
        <v>41530.329409722224</v>
      </c>
      <c r="M3545" s="2"/>
      <c r="N3545" s="2"/>
      <c r="O3545" s="2"/>
      <c r="P3545" s="2"/>
    </row>
    <row r="3546" spans="1:16" ht="60">
      <c r="A3546" s="14">
        <v>1664</v>
      </c>
      <c r="B3546" s="2" t="s">
        <v>3487</v>
      </c>
      <c r="C3546" s="1" t="s">
        <v>3488</v>
      </c>
      <c r="D3546" s="3" t="s">
        <v>247</v>
      </c>
      <c r="E3546" s="4">
        <v>41529</v>
      </c>
      <c r="F3546" s="3" t="s">
        <v>15</v>
      </c>
      <c r="G3546" s="4">
        <v>41529</v>
      </c>
      <c r="H3546" s="3" t="s">
        <v>40</v>
      </c>
      <c r="I3546" s="2" t="s">
        <v>13</v>
      </c>
      <c r="J3546" s="2" t="s">
        <v>12</v>
      </c>
      <c r="K3546" s="2" t="s">
        <v>268</v>
      </c>
      <c r="L3546" s="19">
        <v>41530.32199074074</v>
      </c>
      <c r="M3546" s="2"/>
      <c r="N3546" s="2"/>
      <c r="O3546" s="2"/>
      <c r="P3546" s="2"/>
    </row>
    <row r="3547" spans="1:16" ht="75">
      <c r="A3547" s="14">
        <v>1663</v>
      </c>
      <c r="B3547" s="2" t="s">
        <v>3487</v>
      </c>
      <c r="C3547" s="1" t="s">
        <v>3489</v>
      </c>
      <c r="D3547" s="3" t="s">
        <v>1365</v>
      </c>
      <c r="E3547" s="4">
        <v>41529</v>
      </c>
      <c r="F3547" s="3" t="s">
        <v>15</v>
      </c>
      <c r="G3547" s="4">
        <v>41529</v>
      </c>
      <c r="H3547" s="3" t="s">
        <v>40</v>
      </c>
      <c r="I3547" s="2" t="s">
        <v>13</v>
      </c>
      <c r="J3547" s="2" t="s">
        <v>12</v>
      </c>
      <c r="K3547" s="2" t="s">
        <v>268</v>
      </c>
      <c r="L3547" s="19">
        <v>41530.321377314816</v>
      </c>
      <c r="M3547" s="2"/>
      <c r="N3547" s="2"/>
      <c r="O3547" s="2"/>
      <c r="P3547" s="2"/>
    </row>
    <row r="3548" spans="1:16" ht="45">
      <c r="A3548" s="14">
        <v>1662</v>
      </c>
      <c r="B3548" s="2" t="s">
        <v>3490</v>
      </c>
      <c r="C3548" s="1" t="s">
        <v>3491</v>
      </c>
      <c r="D3548" s="3" t="s">
        <v>173</v>
      </c>
      <c r="E3548" s="4">
        <v>41528</v>
      </c>
      <c r="F3548" s="3" t="s">
        <v>15</v>
      </c>
      <c r="G3548" s="4">
        <v>41528</v>
      </c>
      <c r="H3548" s="3" t="s">
        <v>16</v>
      </c>
      <c r="I3548" s="2" t="s">
        <v>13</v>
      </c>
      <c r="J3548" s="2" t="s">
        <v>12</v>
      </c>
      <c r="K3548" s="2" t="s">
        <v>268</v>
      </c>
      <c r="L3548" s="19">
        <v>41529.470266203702</v>
      </c>
      <c r="M3548" s="2"/>
      <c r="N3548" s="2"/>
      <c r="O3548" s="2"/>
      <c r="P3548" s="2"/>
    </row>
    <row r="3549" spans="1:16" ht="90">
      <c r="A3549" s="14">
        <v>1661</v>
      </c>
      <c r="B3549" s="2" t="s">
        <v>3492</v>
      </c>
      <c r="C3549" s="1" t="s">
        <v>3493</v>
      </c>
      <c r="D3549" s="3" t="s">
        <v>192</v>
      </c>
      <c r="E3549" s="4">
        <v>41528</v>
      </c>
      <c r="F3549" s="3" t="s">
        <v>15</v>
      </c>
      <c r="G3549" s="4">
        <v>41528</v>
      </c>
      <c r="H3549" s="3" t="s">
        <v>58</v>
      </c>
      <c r="I3549" s="2" t="s">
        <v>13</v>
      </c>
      <c r="J3549" s="2" t="s">
        <v>12</v>
      </c>
      <c r="K3549" s="2" t="s">
        <v>268</v>
      </c>
      <c r="L3549" s="19">
        <v>41529.469525462962</v>
      </c>
      <c r="M3549" s="2"/>
      <c r="N3549" s="2"/>
      <c r="O3549" s="2"/>
      <c r="P3549" s="2"/>
    </row>
    <row r="3550" spans="1:16" ht="45">
      <c r="A3550" s="14">
        <v>1660</v>
      </c>
      <c r="B3550" s="2" t="s">
        <v>3494</v>
      </c>
      <c r="C3550" s="1" t="s">
        <v>3495</v>
      </c>
      <c r="D3550" s="3" t="s">
        <v>3496</v>
      </c>
      <c r="E3550" s="4">
        <v>41528</v>
      </c>
      <c r="F3550" s="3" t="s">
        <v>15</v>
      </c>
      <c r="G3550" s="4">
        <v>41528</v>
      </c>
      <c r="H3550" s="3" t="s">
        <v>19</v>
      </c>
      <c r="I3550" s="2" t="s">
        <v>13</v>
      </c>
      <c r="J3550" s="2" t="s">
        <v>12</v>
      </c>
      <c r="K3550" s="2" t="s">
        <v>268</v>
      </c>
      <c r="L3550" s="19">
        <v>41541.357037037036</v>
      </c>
      <c r="M3550" s="2"/>
      <c r="N3550" s="2"/>
      <c r="O3550" s="2"/>
      <c r="P3550" s="2"/>
    </row>
    <row r="3551" spans="1:16" ht="45">
      <c r="A3551" s="14">
        <v>1659</v>
      </c>
      <c r="B3551" s="2" t="s">
        <v>3497</v>
      </c>
      <c r="C3551" s="1" t="s">
        <v>3498</v>
      </c>
      <c r="D3551" s="3" t="s">
        <v>18</v>
      </c>
      <c r="E3551" s="4">
        <v>41529</v>
      </c>
      <c r="F3551" s="3" t="s">
        <v>15</v>
      </c>
      <c r="G3551" s="4">
        <v>41529</v>
      </c>
      <c r="H3551" s="3" t="s">
        <v>19</v>
      </c>
      <c r="I3551" s="2" t="s">
        <v>13</v>
      </c>
      <c r="J3551" s="2" t="s">
        <v>12</v>
      </c>
      <c r="K3551" s="2" t="s">
        <v>268</v>
      </c>
      <c r="L3551" s="19">
        <v>41541.357141203705</v>
      </c>
      <c r="M3551" s="2"/>
      <c r="N3551" s="2"/>
      <c r="O3551" s="2"/>
      <c r="P3551" s="2"/>
    </row>
    <row r="3552" spans="1:16" ht="60">
      <c r="A3552" s="14">
        <v>1658</v>
      </c>
      <c r="B3552" s="2" t="s">
        <v>3499</v>
      </c>
      <c r="C3552" s="1" t="s">
        <v>3500</v>
      </c>
      <c r="D3552" s="3" t="s">
        <v>449</v>
      </c>
      <c r="E3552" s="4">
        <v>41528</v>
      </c>
      <c r="F3552" s="3" t="s">
        <v>15</v>
      </c>
      <c r="G3552" s="4">
        <v>41529</v>
      </c>
      <c r="H3552" s="3" t="s">
        <v>58</v>
      </c>
      <c r="I3552" s="2" t="s">
        <v>13</v>
      </c>
      <c r="J3552" s="2" t="s">
        <v>12</v>
      </c>
      <c r="K3552" s="2" t="s">
        <v>268</v>
      </c>
      <c r="L3552" s="19">
        <v>41529.447812500002</v>
      </c>
      <c r="M3552" s="2"/>
      <c r="N3552" s="2"/>
      <c r="O3552" s="2"/>
      <c r="P3552" s="2"/>
    </row>
    <row r="3553" spans="1:16" ht="30">
      <c r="A3553" s="14">
        <v>1657</v>
      </c>
      <c r="B3553" s="2" t="s">
        <v>3501</v>
      </c>
      <c r="C3553" s="1" t="s">
        <v>3502</v>
      </c>
      <c r="D3553" s="3" t="s">
        <v>742</v>
      </c>
      <c r="E3553" s="4">
        <v>41529</v>
      </c>
      <c r="F3553" s="3" t="s">
        <v>15</v>
      </c>
      <c r="G3553" s="4">
        <v>41529</v>
      </c>
      <c r="H3553" s="3" t="s">
        <v>16</v>
      </c>
      <c r="I3553" s="2" t="s">
        <v>13</v>
      </c>
      <c r="J3553" s="2" t="s">
        <v>12</v>
      </c>
      <c r="K3553" s="2" t="s">
        <v>268</v>
      </c>
      <c r="L3553" s="19">
        <v>41529.442847222221</v>
      </c>
      <c r="M3553" s="2"/>
      <c r="N3553" s="2"/>
      <c r="O3553" s="2"/>
      <c r="P3553" s="2"/>
    </row>
    <row r="3554" spans="1:16">
      <c r="A3554" s="14">
        <v>1656</v>
      </c>
      <c r="B3554" s="2" t="s">
        <v>3503</v>
      </c>
      <c r="C3554" s="1" t="s">
        <v>3504</v>
      </c>
      <c r="D3554" s="3" t="s">
        <v>277</v>
      </c>
      <c r="E3554" s="4">
        <v>41529</v>
      </c>
      <c r="F3554" s="3" t="s">
        <v>15</v>
      </c>
      <c r="G3554" s="4">
        <v>41529</v>
      </c>
      <c r="H3554" s="3" t="s">
        <v>58</v>
      </c>
      <c r="I3554" s="2" t="s">
        <v>13</v>
      </c>
      <c r="J3554" s="2" t="s">
        <v>12</v>
      </c>
      <c r="K3554" s="2" t="s">
        <v>268</v>
      </c>
      <c r="L3554" s="19">
        <v>41529.441527777781</v>
      </c>
      <c r="M3554" s="2"/>
      <c r="N3554" s="2"/>
      <c r="O3554" s="2"/>
      <c r="P3554" s="2"/>
    </row>
    <row r="3555" spans="1:16">
      <c r="A3555" s="14">
        <v>1655</v>
      </c>
      <c r="B3555" s="2" t="s">
        <v>717</v>
      </c>
      <c r="C3555" s="1" t="s">
        <v>3505</v>
      </c>
      <c r="D3555" s="3" t="s">
        <v>742</v>
      </c>
      <c r="E3555" s="4">
        <v>41528</v>
      </c>
      <c r="F3555" s="3" t="s">
        <v>15</v>
      </c>
      <c r="G3555" s="4">
        <v>41528</v>
      </c>
      <c r="H3555" s="3" t="s">
        <v>16</v>
      </c>
      <c r="I3555" s="2" t="s">
        <v>13</v>
      </c>
      <c r="J3555" s="2" t="s">
        <v>12</v>
      </c>
      <c r="K3555" s="2" t="s">
        <v>277</v>
      </c>
      <c r="L3555" s="19">
        <v>41528.603761574072</v>
      </c>
      <c r="M3555" s="2"/>
      <c r="N3555" s="2"/>
      <c r="O3555" s="2"/>
      <c r="P3555" s="2"/>
    </row>
    <row r="3556" spans="1:16" ht="30">
      <c r="A3556" s="14">
        <v>1654</v>
      </c>
      <c r="B3556" s="2" t="s">
        <v>3506</v>
      </c>
      <c r="C3556" s="1" t="s">
        <v>3507</v>
      </c>
      <c r="D3556" s="3" t="s">
        <v>4732</v>
      </c>
      <c r="E3556" s="4">
        <v>41528</v>
      </c>
      <c r="F3556" s="3" t="s">
        <v>15</v>
      </c>
      <c r="G3556" s="4">
        <v>41528</v>
      </c>
      <c r="H3556" s="3" t="s">
        <v>16</v>
      </c>
      <c r="I3556" s="2" t="s">
        <v>13</v>
      </c>
      <c r="J3556" s="2" t="s">
        <v>12</v>
      </c>
      <c r="K3556" s="2" t="s">
        <v>277</v>
      </c>
      <c r="L3556" s="19">
        <v>41528.602569444447</v>
      </c>
      <c r="M3556" s="2"/>
      <c r="N3556" s="2"/>
      <c r="O3556" s="2"/>
      <c r="P3556" s="2"/>
    </row>
    <row r="3557" spans="1:16" ht="45">
      <c r="A3557" s="14">
        <v>1653</v>
      </c>
      <c r="B3557" s="2" t="s">
        <v>3418</v>
      </c>
      <c r="C3557" s="1" t="s">
        <v>3508</v>
      </c>
      <c r="D3557" s="3" t="s">
        <v>803</v>
      </c>
      <c r="E3557" s="4">
        <v>41522</v>
      </c>
      <c r="F3557" s="3" t="s">
        <v>15</v>
      </c>
      <c r="G3557" s="4">
        <v>41527</v>
      </c>
      <c r="H3557" s="3" t="s">
        <v>56</v>
      </c>
      <c r="I3557" s="2" t="s">
        <v>13</v>
      </c>
      <c r="J3557" s="2" t="s">
        <v>12</v>
      </c>
      <c r="K3557" s="2" t="s">
        <v>268</v>
      </c>
      <c r="L3557" s="19">
        <v>41527.696655092594</v>
      </c>
      <c r="M3557" s="2"/>
      <c r="N3557" s="2"/>
      <c r="O3557" s="2"/>
      <c r="P3557" s="2"/>
    </row>
    <row r="3558" spans="1:16">
      <c r="A3558" s="14">
        <v>1652</v>
      </c>
      <c r="B3558" s="2" t="s">
        <v>2946</v>
      </c>
      <c r="C3558" s="1" t="s">
        <v>3509</v>
      </c>
      <c r="D3558" s="3" t="s">
        <v>224</v>
      </c>
      <c r="E3558" s="4">
        <v>41527</v>
      </c>
      <c r="F3558" s="3" t="s">
        <v>15</v>
      </c>
      <c r="G3558" s="4">
        <v>41527</v>
      </c>
      <c r="H3558" s="3" t="s">
        <v>16</v>
      </c>
      <c r="I3558" s="2" t="s">
        <v>13</v>
      </c>
      <c r="J3558" s="2" t="s">
        <v>12</v>
      </c>
      <c r="K3558" s="2" t="s">
        <v>268</v>
      </c>
      <c r="L3558" s="19">
        <v>41527.593206018515</v>
      </c>
      <c r="M3558" s="2"/>
      <c r="N3558" s="2"/>
      <c r="O3558" s="2"/>
      <c r="P3558" s="2"/>
    </row>
    <row r="3559" spans="1:16" ht="45">
      <c r="A3559" s="14">
        <v>1651</v>
      </c>
      <c r="B3559" s="2" t="s">
        <v>3510</v>
      </c>
      <c r="C3559" s="1" t="s">
        <v>3511</v>
      </c>
      <c r="D3559" s="3" t="s">
        <v>196</v>
      </c>
      <c r="E3559" s="4">
        <v>41527</v>
      </c>
      <c r="F3559" s="3" t="s">
        <v>15</v>
      </c>
      <c r="G3559" s="4">
        <v>41527</v>
      </c>
      <c r="H3559" s="3" t="s">
        <v>16</v>
      </c>
      <c r="I3559" s="2" t="s">
        <v>13</v>
      </c>
      <c r="J3559" s="2" t="s">
        <v>12</v>
      </c>
      <c r="K3559" s="2" t="s">
        <v>268</v>
      </c>
      <c r="L3559" s="19">
        <v>41527.552476851852</v>
      </c>
      <c r="M3559" s="2"/>
      <c r="N3559" s="2"/>
      <c r="O3559" s="2"/>
      <c r="P3559" s="2"/>
    </row>
    <row r="3560" spans="1:16" ht="45">
      <c r="A3560" s="14">
        <v>1649</v>
      </c>
      <c r="B3560" s="2" t="s">
        <v>3170</v>
      </c>
      <c r="C3560" s="1" t="s">
        <v>3171</v>
      </c>
      <c r="D3560" s="3" t="s">
        <v>1071</v>
      </c>
      <c r="E3560" s="4">
        <v>41527</v>
      </c>
      <c r="F3560" s="3" t="s">
        <v>15</v>
      </c>
      <c r="G3560" s="4">
        <v>41527</v>
      </c>
      <c r="H3560" s="3" t="s">
        <v>16</v>
      </c>
      <c r="I3560" s="2" t="s">
        <v>13</v>
      </c>
      <c r="J3560" s="2" t="s">
        <v>12</v>
      </c>
      <c r="K3560" s="2" t="s">
        <v>268</v>
      </c>
      <c r="L3560" s="19">
        <v>41527.461631944447</v>
      </c>
      <c r="M3560" s="2"/>
      <c r="N3560" s="2"/>
      <c r="O3560" s="2"/>
      <c r="P3560" s="2"/>
    </row>
    <row r="3561" spans="1:16" ht="45">
      <c r="A3561" s="14">
        <v>1648</v>
      </c>
      <c r="B3561" s="2" t="s">
        <v>3172</v>
      </c>
      <c r="C3561" s="1" t="s">
        <v>3173</v>
      </c>
      <c r="D3561" s="3" t="s">
        <v>277</v>
      </c>
      <c r="E3561" s="4">
        <v>41527</v>
      </c>
      <c r="F3561" s="3" t="s">
        <v>15</v>
      </c>
      <c r="G3561" s="4">
        <v>41527</v>
      </c>
      <c r="H3561" s="3" t="s">
        <v>58</v>
      </c>
      <c r="I3561" s="2" t="s">
        <v>13</v>
      </c>
      <c r="J3561" s="2" t="s">
        <v>12</v>
      </c>
      <c r="K3561" s="2" t="s">
        <v>268</v>
      </c>
      <c r="L3561" s="19">
        <v>41527.441006944442</v>
      </c>
      <c r="M3561" s="2"/>
      <c r="N3561" s="2"/>
      <c r="O3561" s="2"/>
      <c r="P3561" s="2"/>
    </row>
    <row r="3562" spans="1:16" ht="45">
      <c r="A3562" s="14">
        <v>1647</v>
      </c>
      <c r="B3562" s="2" t="s">
        <v>3174</v>
      </c>
      <c r="C3562" s="1" t="s">
        <v>3175</v>
      </c>
      <c r="D3562" s="3" t="s">
        <v>1393</v>
      </c>
      <c r="E3562" s="4">
        <v>41527</v>
      </c>
      <c r="F3562" s="3" t="s">
        <v>15</v>
      </c>
      <c r="G3562" s="4">
        <v>41527</v>
      </c>
      <c r="H3562" s="3" t="s">
        <v>56</v>
      </c>
      <c r="I3562" s="2" t="s">
        <v>13</v>
      </c>
      <c r="J3562" s="2" t="s">
        <v>12</v>
      </c>
      <c r="K3562" s="2" t="s">
        <v>268</v>
      </c>
      <c r="L3562" s="19">
        <v>41542.343807870369</v>
      </c>
      <c r="M3562" s="2"/>
      <c r="N3562" s="2"/>
      <c r="O3562" s="2"/>
      <c r="P3562" s="2"/>
    </row>
    <row r="3563" spans="1:16" ht="30">
      <c r="A3563" s="14">
        <v>1646</v>
      </c>
      <c r="B3563" s="2" t="s">
        <v>3176</v>
      </c>
      <c r="C3563" s="1" t="s">
        <v>3177</v>
      </c>
      <c r="D3563" s="3" t="s">
        <v>291</v>
      </c>
      <c r="E3563" s="4">
        <v>41526</v>
      </c>
      <c r="F3563" s="3" t="s">
        <v>15</v>
      </c>
      <c r="G3563" s="4">
        <v>41527</v>
      </c>
      <c r="H3563" s="3" t="s">
        <v>52</v>
      </c>
      <c r="I3563" s="2" t="s">
        <v>13</v>
      </c>
      <c r="J3563" s="2" t="s">
        <v>12</v>
      </c>
      <c r="K3563" s="2" t="s">
        <v>268</v>
      </c>
      <c r="L3563" s="19">
        <v>41527.552789351852</v>
      </c>
      <c r="M3563" s="2"/>
      <c r="N3563" s="2"/>
      <c r="O3563" s="2"/>
      <c r="P3563" s="2"/>
    </row>
    <row r="3564" spans="1:16" ht="60">
      <c r="A3564" s="14">
        <v>1645</v>
      </c>
      <c r="B3564" s="2" t="s">
        <v>3178</v>
      </c>
      <c r="C3564" s="1" t="s">
        <v>3179</v>
      </c>
      <c r="D3564" s="3" t="s">
        <v>1529</v>
      </c>
      <c r="E3564" s="4">
        <v>41527</v>
      </c>
      <c r="F3564" s="3" t="s">
        <v>15</v>
      </c>
      <c r="G3564" s="4">
        <v>41527</v>
      </c>
      <c r="H3564" s="3" t="s">
        <v>16</v>
      </c>
      <c r="I3564" s="2" t="s">
        <v>13</v>
      </c>
      <c r="J3564" s="2" t="s">
        <v>12</v>
      </c>
      <c r="K3564" s="2" t="s">
        <v>268</v>
      </c>
      <c r="L3564" s="19">
        <v>41527.390046296299</v>
      </c>
      <c r="M3564" s="2"/>
      <c r="N3564" s="2"/>
      <c r="O3564" s="2"/>
      <c r="P3564" s="2"/>
    </row>
    <row r="3565" spans="1:16" ht="120">
      <c r="A3565" s="14">
        <v>1644</v>
      </c>
      <c r="B3565" s="2" t="s">
        <v>3180</v>
      </c>
      <c r="C3565" s="1" t="s">
        <v>3181</v>
      </c>
      <c r="D3565" s="3" t="s">
        <v>355</v>
      </c>
      <c r="E3565" s="4">
        <v>41523</v>
      </c>
      <c r="F3565" s="3" t="s">
        <v>15</v>
      </c>
      <c r="G3565" s="4">
        <v>41523</v>
      </c>
      <c r="H3565" s="3" t="s">
        <v>52</v>
      </c>
      <c r="I3565" s="2" t="s">
        <v>13</v>
      </c>
      <c r="J3565" s="2" t="s">
        <v>12</v>
      </c>
      <c r="K3565" s="2" t="s">
        <v>268</v>
      </c>
      <c r="L3565" s="19">
        <v>41526.803020833337</v>
      </c>
      <c r="M3565" s="2"/>
      <c r="N3565" s="2"/>
      <c r="O3565" s="2"/>
      <c r="P3565" s="2"/>
    </row>
    <row r="3566" spans="1:16" ht="30">
      <c r="A3566" s="14">
        <v>1643</v>
      </c>
      <c r="B3566" s="2" t="s">
        <v>3182</v>
      </c>
      <c r="C3566" s="1" t="s">
        <v>3183</v>
      </c>
      <c r="D3566" s="3" t="s">
        <v>98</v>
      </c>
      <c r="E3566" s="4">
        <v>41523</v>
      </c>
      <c r="F3566" s="3" t="s">
        <v>15</v>
      </c>
      <c r="G3566" s="4">
        <v>41526</v>
      </c>
      <c r="H3566" s="3" t="s">
        <v>29</v>
      </c>
      <c r="I3566" s="2" t="s">
        <v>13</v>
      </c>
      <c r="J3566" s="2" t="s">
        <v>12</v>
      </c>
      <c r="K3566" s="2" t="s">
        <v>268</v>
      </c>
      <c r="L3566" s="19">
        <v>41527.419259259259</v>
      </c>
      <c r="M3566" s="2"/>
      <c r="N3566" s="2"/>
      <c r="O3566" s="2"/>
      <c r="P3566" s="2"/>
    </row>
    <row r="3567" spans="1:16" ht="45">
      <c r="A3567" s="14">
        <v>1642</v>
      </c>
      <c r="B3567" s="2" t="s">
        <v>3184</v>
      </c>
      <c r="C3567" s="1" t="s">
        <v>3185</v>
      </c>
      <c r="D3567" s="3" t="s">
        <v>84</v>
      </c>
      <c r="E3567" s="4">
        <v>41523</v>
      </c>
      <c r="F3567" s="3" t="s">
        <v>15</v>
      </c>
      <c r="G3567" s="4">
        <v>41523</v>
      </c>
      <c r="H3567" s="3" t="s">
        <v>213</v>
      </c>
      <c r="I3567" s="2" t="s">
        <v>13</v>
      </c>
      <c r="J3567" s="2" t="s">
        <v>12</v>
      </c>
      <c r="K3567" s="2" t="s">
        <v>268</v>
      </c>
      <c r="L3567" s="19">
        <v>41526.765405092592</v>
      </c>
      <c r="M3567" s="2"/>
      <c r="N3567" s="2"/>
      <c r="O3567" s="2"/>
      <c r="P3567" s="2"/>
    </row>
    <row r="3568" spans="1:16" ht="75">
      <c r="A3568" s="14">
        <v>1641</v>
      </c>
      <c r="B3568" s="2" t="s">
        <v>3186</v>
      </c>
      <c r="C3568" s="1" t="s">
        <v>3187</v>
      </c>
      <c r="D3568" s="3" t="s">
        <v>3188</v>
      </c>
      <c r="E3568" s="4">
        <v>41526</v>
      </c>
      <c r="F3568" s="3" t="s">
        <v>15</v>
      </c>
      <c r="G3568" s="4">
        <v>41526</v>
      </c>
      <c r="H3568" s="3" t="s">
        <v>19</v>
      </c>
      <c r="I3568" s="2" t="s">
        <v>13</v>
      </c>
      <c r="J3568" s="2" t="s">
        <v>12</v>
      </c>
      <c r="K3568" s="2" t="s">
        <v>268</v>
      </c>
      <c r="L3568" s="19">
        <v>41541.357499999998</v>
      </c>
      <c r="M3568" s="2"/>
      <c r="N3568" s="2"/>
      <c r="O3568" s="2"/>
      <c r="P3568" s="2"/>
    </row>
    <row r="3569" spans="1:16" ht="60">
      <c r="A3569" s="14">
        <v>1640</v>
      </c>
      <c r="B3569" s="2" t="s">
        <v>3189</v>
      </c>
      <c r="C3569" s="1" t="s">
        <v>3190</v>
      </c>
      <c r="D3569" s="3" t="s">
        <v>291</v>
      </c>
      <c r="E3569" s="4">
        <v>41522</v>
      </c>
      <c r="F3569" s="3" t="s">
        <v>15</v>
      </c>
      <c r="G3569" s="4">
        <v>41526</v>
      </c>
      <c r="H3569" s="3" t="s">
        <v>54</v>
      </c>
      <c r="I3569" s="2" t="s">
        <v>13</v>
      </c>
      <c r="J3569" s="2" t="s">
        <v>12</v>
      </c>
      <c r="K3569" s="2" t="s">
        <v>268</v>
      </c>
      <c r="L3569" s="19">
        <v>41527.41951388889</v>
      </c>
      <c r="M3569" s="2"/>
      <c r="N3569" s="2"/>
      <c r="O3569" s="2"/>
      <c r="P3569" s="2"/>
    </row>
    <row r="3570" spans="1:16" ht="30">
      <c r="A3570" s="14">
        <v>1639</v>
      </c>
      <c r="B3570" s="2" t="s">
        <v>3191</v>
      </c>
      <c r="C3570" s="1" t="s">
        <v>3192</v>
      </c>
      <c r="D3570" s="3" t="s">
        <v>379</v>
      </c>
      <c r="E3570" s="4">
        <v>41526</v>
      </c>
      <c r="F3570" s="3" t="s">
        <v>15</v>
      </c>
      <c r="G3570" s="4">
        <v>41526</v>
      </c>
      <c r="H3570" s="3" t="s">
        <v>16</v>
      </c>
      <c r="I3570" s="2" t="s">
        <v>13</v>
      </c>
      <c r="J3570" s="2" t="s">
        <v>12</v>
      </c>
      <c r="K3570" s="2" t="s">
        <v>268</v>
      </c>
      <c r="L3570" s="19">
        <v>41526.732719907406</v>
      </c>
      <c r="M3570" s="2"/>
      <c r="N3570" s="2"/>
      <c r="O3570" s="2"/>
      <c r="P3570" s="2"/>
    </row>
    <row r="3571" spans="1:16" ht="105">
      <c r="A3571" s="14">
        <v>1638</v>
      </c>
      <c r="B3571" s="2" t="s">
        <v>3193</v>
      </c>
      <c r="C3571" s="1" t="s">
        <v>3194</v>
      </c>
      <c r="D3571" s="3" t="s">
        <v>2701</v>
      </c>
      <c r="E3571" s="4">
        <v>41526</v>
      </c>
      <c r="F3571" s="3" t="s">
        <v>15</v>
      </c>
      <c r="G3571" s="4">
        <v>41526</v>
      </c>
      <c r="H3571" s="3" t="s">
        <v>54</v>
      </c>
      <c r="I3571" s="2" t="s">
        <v>13</v>
      </c>
      <c r="J3571" s="2" t="s">
        <v>12</v>
      </c>
      <c r="K3571" s="2" t="s">
        <v>268</v>
      </c>
      <c r="L3571" s="19">
        <v>41526.73238425926</v>
      </c>
      <c r="M3571" s="2"/>
      <c r="N3571" s="2"/>
      <c r="O3571" s="2"/>
      <c r="P3571" s="2"/>
    </row>
    <row r="3572" spans="1:16" ht="60">
      <c r="A3572" s="14">
        <v>1637</v>
      </c>
      <c r="B3572" s="2" t="s">
        <v>3195</v>
      </c>
      <c r="C3572" s="1" t="s">
        <v>3196</v>
      </c>
      <c r="D3572" s="3" t="s">
        <v>173</v>
      </c>
      <c r="E3572" s="4">
        <v>41526</v>
      </c>
      <c r="F3572" s="3" t="s">
        <v>15</v>
      </c>
      <c r="G3572" s="4">
        <v>41526</v>
      </c>
      <c r="H3572" s="3" t="s">
        <v>19</v>
      </c>
      <c r="I3572" s="2" t="s">
        <v>13</v>
      </c>
      <c r="J3572" s="2" t="s">
        <v>12</v>
      </c>
      <c r="K3572" s="2" t="s">
        <v>268</v>
      </c>
      <c r="L3572" s="19">
        <v>41533.443877314814</v>
      </c>
      <c r="M3572" s="2"/>
      <c r="N3572" s="2"/>
      <c r="O3572" s="2"/>
      <c r="P3572" s="2"/>
    </row>
    <row r="3573" spans="1:16" ht="45">
      <c r="A3573" s="14">
        <v>1636</v>
      </c>
      <c r="B3573" s="2" t="s">
        <v>3197</v>
      </c>
      <c r="C3573" s="1" t="s">
        <v>3198</v>
      </c>
      <c r="D3573" s="3" t="s">
        <v>3006</v>
      </c>
      <c r="E3573" s="4">
        <v>41523</v>
      </c>
      <c r="F3573" s="3" t="s">
        <v>15</v>
      </c>
      <c r="G3573" s="4">
        <v>41523</v>
      </c>
      <c r="H3573" s="3" t="s">
        <v>29</v>
      </c>
      <c r="I3573" s="2" t="s">
        <v>13</v>
      </c>
      <c r="J3573" s="2" t="s">
        <v>12</v>
      </c>
      <c r="K3573" s="2" t="s">
        <v>268</v>
      </c>
      <c r="L3573" s="19">
        <v>41527.528310185182</v>
      </c>
      <c r="M3573" s="2"/>
      <c r="N3573" s="2"/>
      <c r="O3573" s="2"/>
      <c r="P3573" s="2"/>
    </row>
    <row r="3574" spans="1:16" ht="45">
      <c r="A3574" s="14">
        <v>1635</v>
      </c>
      <c r="B3574" s="2" t="s">
        <v>3199</v>
      </c>
      <c r="C3574" s="1" t="s">
        <v>3200</v>
      </c>
      <c r="D3574" s="3" t="s">
        <v>277</v>
      </c>
      <c r="E3574" s="4">
        <v>41526</v>
      </c>
      <c r="F3574" s="3" t="s">
        <v>15</v>
      </c>
      <c r="G3574" s="4">
        <v>41526</v>
      </c>
      <c r="H3574" s="3" t="s">
        <v>52</v>
      </c>
      <c r="I3574" s="2" t="s">
        <v>13</v>
      </c>
      <c r="J3574" s="2" t="s">
        <v>12</v>
      </c>
      <c r="K3574" s="2" t="s">
        <v>268</v>
      </c>
      <c r="L3574" s="19">
        <v>41526.564120370371</v>
      </c>
      <c r="M3574" s="2"/>
      <c r="N3574" s="2"/>
      <c r="O3574" s="2"/>
      <c r="P3574" s="2"/>
    </row>
    <row r="3575" spans="1:16" ht="60">
      <c r="A3575" s="14">
        <v>1634</v>
      </c>
      <c r="B3575" s="2" t="s">
        <v>3201</v>
      </c>
      <c r="C3575" s="1" t="s">
        <v>3202</v>
      </c>
      <c r="D3575" s="3" t="s">
        <v>1037</v>
      </c>
      <c r="E3575" s="4">
        <v>41523</v>
      </c>
      <c r="F3575" s="3" t="s">
        <v>15</v>
      </c>
      <c r="G3575" s="4">
        <v>41523</v>
      </c>
      <c r="H3575" s="3" t="s">
        <v>16</v>
      </c>
      <c r="I3575" s="2" t="s">
        <v>13</v>
      </c>
      <c r="J3575" s="2" t="s">
        <v>12</v>
      </c>
      <c r="K3575" s="2" t="s">
        <v>268</v>
      </c>
      <c r="L3575" s="19">
        <v>41526.554826388892</v>
      </c>
      <c r="M3575" s="2"/>
      <c r="N3575" s="2"/>
      <c r="O3575" s="2"/>
      <c r="P3575" s="2"/>
    </row>
    <row r="3576" spans="1:16" ht="60">
      <c r="A3576" s="14">
        <v>1633</v>
      </c>
      <c r="B3576" s="2" t="s">
        <v>3203</v>
      </c>
      <c r="C3576" s="1" t="s">
        <v>3204</v>
      </c>
      <c r="D3576" s="3" t="s">
        <v>1037</v>
      </c>
      <c r="E3576" s="4">
        <v>41523</v>
      </c>
      <c r="F3576" s="3" t="s">
        <v>15</v>
      </c>
      <c r="G3576" s="4">
        <v>41523</v>
      </c>
      <c r="H3576" s="3" t="s">
        <v>16</v>
      </c>
      <c r="I3576" s="2" t="s">
        <v>13</v>
      </c>
      <c r="J3576" s="2" t="s">
        <v>12</v>
      </c>
      <c r="K3576" s="2" t="s">
        <v>268</v>
      </c>
      <c r="L3576" s="19">
        <v>41526.554155092592</v>
      </c>
      <c r="M3576" s="2"/>
      <c r="N3576" s="2"/>
      <c r="O3576" s="2"/>
      <c r="P3576" s="2"/>
    </row>
    <row r="3577" spans="1:16" ht="45">
      <c r="A3577" s="14">
        <v>1632</v>
      </c>
      <c r="B3577" s="2" t="s">
        <v>3205</v>
      </c>
      <c r="C3577" s="1" t="s">
        <v>3206</v>
      </c>
      <c r="D3577" s="3" t="s">
        <v>1037</v>
      </c>
      <c r="E3577" s="4">
        <v>41523</v>
      </c>
      <c r="F3577" s="3" t="s">
        <v>15</v>
      </c>
      <c r="G3577" s="4">
        <v>41523</v>
      </c>
      <c r="H3577" s="3" t="s">
        <v>16</v>
      </c>
      <c r="I3577" s="2" t="s">
        <v>13</v>
      </c>
      <c r="J3577" s="2" t="s">
        <v>12</v>
      </c>
      <c r="K3577" s="2" t="s">
        <v>268</v>
      </c>
      <c r="L3577" s="19">
        <v>41526.553553240738</v>
      </c>
      <c r="M3577" s="2"/>
      <c r="N3577" s="2"/>
      <c r="O3577" s="2"/>
      <c r="P3577" s="2"/>
    </row>
    <row r="3578" spans="1:16" ht="60">
      <c r="A3578" s="14">
        <v>1631</v>
      </c>
      <c r="B3578" s="2" t="s">
        <v>3207</v>
      </c>
      <c r="C3578" s="1" t="s">
        <v>3208</v>
      </c>
      <c r="D3578" s="3" t="s">
        <v>182</v>
      </c>
      <c r="E3578" s="4">
        <v>41523</v>
      </c>
      <c r="F3578" s="3" t="s">
        <v>15</v>
      </c>
      <c r="G3578" s="4">
        <v>41523</v>
      </c>
      <c r="H3578" s="3" t="s">
        <v>29</v>
      </c>
      <c r="I3578" s="2" t="s">
        <v>13</v>
      </c>
      <c r="J3578" s="2" t="s">
        <v>12</v>
      </c>
      <c r="K3578" s="2" t="s">
        <v>268</v>
      </c>
      <c r="L3578" s="19">
        <v>41526.552465277775</v>
      </c>
      <c r="M3578" s="2"/>
      <c r="N3578" s="2"/>
      <c r="O3578" s="2"/>
      <c r="P3578" s="2"/>
    </row>
    <row r="3579" spans="1:16" ht="30">
      <c r="A3579" s="14">
        <v>1630</v>
      </c>
      <c r="B3579" s="2" t="s">
        <v>3209</v>
      </c>
      <c r="C3579" s="1" t="s">
        <v>3210</v>
      </c>
      <c r="D3579" s="3" t="s">
        <v>98</v>
      </c>
      <c r="E3579" s="4">
        <v>41523</v>
      </c>
      <c r="F3579" s="3" t="s">
        <v>15</v>
      </c>
      <c r="G3579" s="4">
        <v>41523</v>
      </c>
      <c r="H3579" s="3" t="s">
        <v>16</v>
      </c>
      <c r="I3579" s="2" t="s">
        <v>13</v>
      </c>
      <c r="J3579" s="2" t="s">
        <v>12</v>
      </c>
      <c r="K3579" s="2" t="s">
        <v>268</v>
      </c>
      <c r="L3579" s="19">
        <v>41526.550555555557</v>
      </c>
      <c r="M3579" s="2"/>
      <c r="N3579" s="2"/>
      <c r="O3579" s="2"/>
      <c r="P3579" s="2"/>
    </row>
    <row r="3580" spans="1:16" ht="30">
      <c r="A3580" s="14">
        <v>1629</v>
      </c>
      <c r="B3580" s="2" t="s">
        <v>3211</v>
      </c>
      <c r="C3580" s="1" t="s">
        <v>3212</v>
      </c>
      <c r="D3580" s="3" t="s">
        <v>586</v>
      </c>
      <c r="E3580" s="4">
        <v>41523</v>
      </c>
      <c r="F3580" s="3" t="s">
        <v>15</v>
      </c>
      <c r="G3580" s="4">
        <v>41523</v>
      </c>
      <c r="H3580" s="3" t="s">
        <v>16</v>
      </c>
      <c r="I3580" s="2" t="s">
        <v>13</v>
      </c>
      <c r="J3580" s="2" t="s">
        <v>12</v>
      </c>
      <c r="K3580" s="2" t="s">
        <v>268</v>
      </c>
      <c r="L3580" s="19">
        <v>41526.549953703703</v>
      </c>
      <c r="M3580" s="2"/>
      <c r="N3580" s="2"/>
      <c r="O3580" s="2"/>
      <c r="P3580" s="2"/>
    </row>
    <row r="3581" spans="1:16" ht="60">
      <c r="A3581" s="14">
        <v>1628</v>
      </c>
      <c r="B3581" s="2" t="s">
        <v>3213</v>
      </c>
      <c r="C3581" s="1" t="s">
        <v>3214</v>
      </c>
      <c r="D3581" s="3" t="s">
        <v>1071</v>
      </c>
      <c r="E3581" s="4">
        <v>41526</v>
      </c>
      <c r="F3581" s="3" t="s">
        <v>15</v>
      </c>
      <c r="G3581" s="4">
        <v>41526</v>
      </c>
      <c r="H3581" s="3" t="s">
        <v>16</v>
      </c>
      <c r="I3581" s="2" t="s">
        <v>13</v>
      </c>
      <c r="J3581" s="2" t="s">
        <v>12</v>
      </c>
      <c r="K3581" s="2" t="s">
        <v>268</v>
      </c>
      <c r="L3581" s="19">
        <v>41526.542025462964</v>
      </c>
      <c r="M3581" s="2"/>
      <c r="N3581" s="2"/>
      <c r="O3581" s="2"/>
      <c r="P3581" s="2"/>
    </row>
    <row r="3582" spans="1:16" ht="60">
      <c r="A3582" s="14">
        <v>1627</v>
      </c>
      <c r="B3582" s="2" t="s">
        <v>2539</v>
      </c>
      <c r="C3582" s="1" t="s">
        <v>3215</v>
      </c>
      <c r="D3582" s="3" t="s">
        <v>1071</v>
      </c>
      <c r="E3582" s="4">
        <v>41526</v>
      </c>
      <c r="F3582" s="3" t="s">
        <v>15</v>
      </c>
      <c r="G3582" s="4">
        <v>41526</v>
      </c>
      <c r="H3582" s="3" t="s">
        <v>16</v>
      </c>
      <c r="I3582" s="2" t="s">
        <v>13</v>
      </c>
      <c r="J3582" s="2" t="s">
        <v>12</v>
      </c>
      <c r="K3582" s="2" t="s">
        <v>268</v>
      </c>
      <c r="L3582" s="19">
        <v>41526.540891203702</v>
      </c>
      <c r="M3582" s="2"/>
      <c r="N3582" s="2"/>
      <c r="O3582" s="2"/>
      <c r="P3582" s="2"/>
    </row>
    <row r="3583" spans="1:16" ht="60">
      <c r="A3583" s="14">
        <v>1626</v>
      </c>
      <c r="B3583" s="2" t="s">
        <v>3216</v>
      </c>
      <c r="C3583" s="1" t="s">
        <v>3217</v>
      </c>
      <c r="D3583" s="3" t="s">
        <v>277</v>
      </c>
      <c r="E3583" s="4">
        <v>41526</v>
      </c>
      <c r="F3583" s="3" t="s">
        <v>15</v>
      </c>
      <c r="G3583" s="4">
        <v>41526</v>
      </c>
      <c r="H3583" s="3" t="s">
        <v>52</v>
      </c>
      <c r="I3583" s="2" t="s">
        <v>13</v>
      </c>
      <c r="J3583" s="2" t="s">
        <v>12</v>
      </c>
      <c r="K3583" s="2" t="s">
        <v>268</v>
      </c>
      <c r="L3583" s="19">
        <v>41533.443726851852</v>
      </c>
      <c r="M3583" s="2"/>
      <c r="N3583" s="2"/>
      <c r="O3583" s="2"/>
      <c r="P3583" s="2"/>
    </row>
    <row r="3584" spans="1:16" ht="45">
      <c r="A3584" s="14">
        <v>1625</v>
      </c>
      <c r="B3584" s="2" t="s">
        <v>3218</v>
      </c>
      <c r="C3584" s="1" t="s">
        <v>3219</v>
      </c>
      <c r="D3584" s="3" t="s">
        <v>2970</v>
      </c>
      <c r="E3584" s="4">
        <v>41526</v>
      </c>
      <c r="F3584" s="3" t="s">
        <v>15</v>
      </c>
      <c r="G3584" s="4">
        <v>41526</v>
      </c>
      <c r="H3584" s="3" t="s">
        <v>51</v>
      </c>
      <c r="I3584" s="2" t="s">
        <v>13</v>
      </c>
      <c r="J3584" s="2" t="s">
        <v>12</v>
      </c>
      <c r="K3584" s="2" t="s">
        <v>268</v>
      </c>
      <c r="L3584" s="19">
        <v>41527.407638888886</v>
      </c>
      <c r="M3584" s="2"/>
      <c r="N3584" s="2"/>
      <c r="O3584" s="2"/>
      <c r="P3584" s="2"/>
    </row>
    <row r="3585" spans="1:16" ht="60">
      <c r="A3585" s="14">
        <v>1624</v>
      </c>
      <c r="B3585" s="2" t="s">
        <v>3220</v>
      </c>
      <c r="C3585" s="1" t="s">
        <v>3221</v>
      </c>
      <c r="D3585" s="3" t="s">
        <v>291</v>
      </c>
      <c r="E3585" s="4">
        <v>41526</v>
      </c>
      <c r="F3585" s="3" t="s">
        <v>15</v>
      </c>
      <c r="G3585" s="4">
        <v>41526</v>
      </c>
      <c r="H3585" s="3" t="s">
        <v>19</v>
      </c>
      <c r="I3585" s="2" t="s">
        <v>13</v>
      </c>
      <c r="J3585" s="2" t="s">
        <v>12</v>
      </c>
      <c r="K3585" s="2" t="s">
        <v>268</v>
      </c>
      <c r="L3585" s="19">
        <v>41541.427256944444</v>
      </c>
      <c r="M3585" s="2"/>
      <c r="N3585" s="2"/>
      <c r="O3585" s="2"/>
      <c r="P3585" s="2"/>
    </row>
    <row r="3586" spans="1:16" ht="60">
      <c r="A3586" s="14">
        <v>1623</v>
      </c>
      <c r="B3586" s="2" t="s">
        <v>3222</v>
      </c>
      <c r="C3586" s="1" t="s">
        <v>3223</v>
      </c>
      <c r="D3586" s="3" t="s">
        <v>1958</v>
      </c>
      <c r="E3586" s="4">
        <v>41526</v>
      </c>
      <c r="F3586" s="3" t="s">
        <v>15</v>
      </c>
      <c r="G3586" s="4">
        <v>41526</v>
      </c>
      <c r="H3586" s="3" t="s">
        <v>16</v>
      </c>
      <c r="I3586" s="2" t="s">
        <v>13</v>
      </c>
      <c r="J3586" s="2" t="s">
        <v>12</v>
      </c>
      <c r="K3586" s="2" t="s">
        <v>268</v>
      </c>
      <c r="L3586" s="19">
        <v>41526.489016203705</v>
      </c>
      <c r="M3586" s="2"/>
      <c r="N3586" s="2"/>
      <c r="O3586" s="2"/>
      <c r="P3586" s="2"/>
    </row>
    <row r="3587" spans="1:16" ht="45">
      <c r="A3587" s="14">
        <v>1622</v>
      </c>
      <c r="B3587" s="2" t="s">
        <v>3224</v>
      </c>
      <c r="C3587" s="1" t="s">
        <v>3225</v>
      </c>
      <c r="D3587" s="3" t="s">
        <v>2970</v>
      </c>
      <c r="E3587" s="4">
        <v>41526</v>
      </c>
      <c r="F3587" s="3" t="s">
        <v>15</v>
      </c>
      <c r="G3587" s="4">
        <v>41526</v>
      </c>
      <c r="H3587" s="3" t="s">
        <v>54</v>
      </c>
      <c r="I3587" s="2" t="s">
        <v>13</v>
      </c>
      <c r="J3587" s="2" t="s">
        <v>12</v>
      </c>
      <c r="K3587" s="2" t="s">
        <v>268</v>
      </c>
      <c r="L3587" s="19">
        <v>41526.487037037034</v>
      </c>
      <c r="M3587" s="2"/>
      <c r="N3587" s="2"/>
      <c r="O3587" s="2"/>
      <c r="P3587" s="2"/>
    </row>
    <row r="3588" spans="1:16" ht="30">
      <c r="A3588" s="14">
        <v>1621</v>
      </c>
      <c r="B3588" s="2" t="s">
        <v>3226</v>
      </c>
      <c r="C3588" s="1" t="s">
        <v>3512</v>
      </c>
      <c r="D3588" s="3" t="s">
        <v>169</v>
      </c>
      <c r="E3588" s="4">
        <v>41526</v>
      </c>
      <c r="F3588" s="3" t="s">
        <v>15</v>
      </c>
      <c r="G3588" s="4">
        <v>41526</v>
      </c>
      <c r="H3588" s="3" t="s">
        <v>56</v>
      </c>
      <c r="I3588" s="2" t="s">
        <v>13</v>
      </c>
      <c r="J3588" s="2" t="s">
        <v>12</v>
      </c>
      <c r="K3588" s="2" t="s">
        <v>268</v>
      </c>
      <c r="L3588" s="19">
        <v>41533.443113425928</v>
      </c>
      <c r="M3588" s="2"/>
      <c r="N3588" s="2"/>
      <c r="O3588" s="2"/>
      <c r="P3588" s="2"/>
    </row>
    <row r="3589" spans="1:16" ht="90">
      <c r="A3589" s="14">
        <v>1620</v>
      </c>
      <c r="B3589" s="2" t="s">
        <v>2297</v>
      </c>
      <c r="C3589" s="1" t="s">
        <v>3227</v>
      </c>
      <c r="D3589" s="3" t="s">
        <v>274</v>
      </c>
      <c r="E3589" s="4">
        <v>41526</v>
      </c>
      <c r="F3589" s="3" t="s">
        <v>15</v>
      </c>
      <c r="G3589" s="4">
        <v>41526</v>
      </c>
      <c r="H3589" s="3" t="s">
        <v>16</v>
      </c>
      <c r="I3589" s="2" t="s">
        <v>13</v>
      </c>
      <c r="J3589" s="2" t="s">
        <v>12</v>
      </c>
      <c r="K3589" s="2" t="s">
        <v>268</v>
      </c>
      <c r="L3589" s="19">
        <v>41526.478564814817</v>
      </c>
      <c r="M3589" s="2"/>
      <c r="N3589" s="2"/>
      <c r="O3589" s="2"/>
      <c r="P3589" s="2"/>
    </row>
    <row r="3590" spans="1:16" ht="45">
      <c r="A3590" s="14">
        <v>1619</v>
      </c>
      <c r="B3590" s="2" t="s">
        <v>479</v>
      </c>
      <c r="C3590" s="1" t="s">
        <v>2316</v>
      </c>
      <c r="D3590" s="3" t="s">
        <v>446</v>
      </c>
      <c r="E3590" s="4">
        <v>41526</v>
      </c>
      <c r="F3590" s="3" t="s">
        <v>15</v>
      </c>
      <c r="G3590" s="4">
        <v>41526</v>
      </c>
      <c r="H3590" s="3" t="s">
        <v>16</v>
      </c>
      <c r="I3590" s="2" t="s">
        <v>13</v>
      </c>
      <c r="J3590" s="2" t="s">
        <v>12</v>
      </c>
      <c r="K3590" s="2" t="s">
        <v>268</v>
      </c>
      <c r="L3590" s="19">
        <v>41526.477685185186</v>
      </c>
      <c r="M3590" s="2"/>
      <c r="N3590" s="2"/>
      <c r="O3590" s="2"/>
      <c r="P3590" s="2"/>
    </row>
    <row r="3591" spans="1:16" ht="45">
      <c r="A3591" s="14">
        <v>1618</v>
      </c>
      <c r="B3591" s="2" t="s">
        <v>3228</v>
      </c>
      <c r="C3591" s="1" t="s">
        <v>3229</v>
      </c>
      <c r="D3591" s="3" t="s">
        <v>277</v>
      </c>
      <c r="E3591" s="4">
        <v>41526</v>
      </c>
      <c r="F3591" s="3" t="s">
        <v>15</v>
      </c>
      <c r="G3591" s="4">
        <v>41526</v>
      </c>
      <c r="H3591" s="3" t="s">
        <v>16</v>
      </c>
      <c r="I3591" s="2" t="s">
        <v>13</v>
      </c>
      <c r="J3591" s="2" t="s">
        <v>12</v>
      </c>
      <c r="K3591" s="2" t="s">
        <v>268</v>
      </c>
      <c r="L3591" s="19">
        <v>41526.476678240739</v>
      </c>
      <c r="M3591" s="2"/>
      <c r="N3591" s="2"/>
      <c r="O3591" s="2"/>
      <c r="P3591" s="2"/>
    </row>
    <row r="3592" spans="1:16" ht="30">
      <c r="A3592" s="14">
        <v>1617</v>
      </c>
      <c r="B3592" s="2" t="s">
        <v>2959</v>
      </c>
      <c r="C3592" s="1" t="s">
        <v>3230</v>
      </c>
      <c r="D3592" s="3" t="s">
        <v>169</v>
      </c>
      <c r="E3592" s="4">
        <v>41526</v>
      </c>
      <c r="F3592" s="3" t="s">
        <v>15</v>
      </c>
      <c r="G3592" s="4">
        <v>41526</v>
      </c>
      <c r="H3592" s="3" t="s">
        <v>16</v>
      </c>
      <c r="I3592" s="2" t="s">
        <v>13</v>
      </c>
      <c r="J3592" s="2" t="s">
        <v>12</v>
      </c>
      <c r="K3592" s="2" t="s">
        <v>268</v>
      </c>
      <c r="L3592" s="19">
        <v>41526.474629629629</v>
      </c>
      <c r="M3592" s="2"/>
      <c r="N3592" s="2"/>
      <c r="O3592" s="2"/>
      <c r="P3592" s="2"/>
    </row>
    <row r="3593" spans="1:16" ht="30">
      <c r="A3593" s="14">
        <v>1616</v>
      </c>
      <c r="B3593" s="2" t="s">
        <v>3231</v>
      </c>
      <c r="C3593" s="1" t="s">
        <v>3232</v>
      </c>
      <c r="D3593" s="3" t="s">
        <v>430</v>
      </c>
      <c r="E3593" s="4">
        <v>41526</v>
      </c>
      <c r="F3593" s="3" t="s">
        <v>15</v>
      </c>
      <c r="G3593" s="4">
        <v>41526</v>
      </c>
      <c r="H3593" s="3" t="s">
        <v>16</v>
      </c>
      <c r="I3593" s="2" t="s">
        <v>13</v>
      </c>
      <c r="J3593" s="2" t="s">
        <v>12</v>
      </c>
      <c r="K3593" s="2" t="s">
        <v>268</v>
      </c>
      <c r="L3593" s="19">
        <v>41526.473981481482</v>
      </c>
      <c r="M3593" s="2"/>
      <c r="N3593" s="2"/>
      <c r="O3593" s="2"/>
      <c r="P3593" s="2"/>
    </row>
    <row r="3594" spans="1:16" ht="60">
      <c r="A3594" s="14">
        <v>1615</v>
      </c>
      <c r="B3594" s="2" t="s">
        <v>2194</v>
      </c>
      <c r="C3594" s="1" t="s">
        <v>3233</v>
      </c>
      <c r="D3594" s="3" t="s">
        <v>332</v>
      </c>
      <c r="E3594" s="4">
        <v>41526</v>
      </c>
      <c r="F3594" s="3" t="s">
        <v>15</v>
      </c>
      <c r="G3594" s="4">
        <v>41526</v>
      </c>
      <c r="H3594" s="3" t="s">
        <v>16</v>
      </c>
      <c r="I3594" s="2" t="s">
        <v>13</v>
      </c>
      <c r="J3594" s="2" t="s">
        <v>12</v>
      </c>
      <c r="K3594" s="2" t="s">
        <v>268</v>
      </c>
      <c r="L3594" s="19">
        <v>41526.470543981479</v>
      </c>
      <c r="M3594" s="2"/>
      <c r="N3594" s="2"/>
      <c r="O3594" s="2"/>
      <c r="P3594" s="2"/>
    </row>
    <row r="3595" spans="1:16" ht="45">
      <c r="A3595" s="14">
        <v>1614</v>
      </c>
      <c r="B3595" s="2" t="s">
        <v>3209</v>
      </c>
      <c r="C3595" s="1" t="s">
        <v>3234</v>
      </c>
      <c r="D3595" s="3" t="s">
        <v>98</v>
      </c>
      <c r="E3595" s="4">
        <v>41523</v>
      </c>
      <c r="F3595" s="3" t="s">
        <v>15</v>
      </c>
      <c r="G3595" s="4">
        <v>41523</v>
      </c>
      <c r="H3595" s="3" t="s">
        <v>16</v>
      </c>
      <c r="I3595" s="2" t="s">
        <v>13</v>
      </c>
      <c r="J3595" s="2" t="s">
        <v>12</v>
      </c>
      <c r="K3595" s="2" t="s">
        <v>268</v>
      </c>
      <c r="L3595" s="19">
        <v>41523.605104166665</v>
      </c>
      <c r="M3595" s="2"/>
      <c r="N3595" s="2"/>
      <c r="O3595" s="2"/>
      <c r="P3595" s="2"/>
    </row>
    <row r="3596" spans="1:16" ht="60">
      <c r="A3596" s="14">
        <v>1613</v>
      </c>
      <c r="B3596" s="2" t="s">
        <v>3235</v>
      </c>
      <c r="C3596" s="1" t="s">
        <v>3236</v>
      </c>
      <c r="D3596" s="3" t="s">
        <v>653</v>
      </c>
      <c r="E3596" s="4">
        <v>41523</v>
      </c>
      <c r="F3596" s="3" t="s">
        <v>15</v>
      </c>
      <c r="G3596" s="4">
        <v>41523</v>
      </c>
      <c r="H3596" s="3" t="s">
        <v>16</v>
      </c>
      <c r="I3596" s="2" t="s">
        <v>13</v>
      </c>
      <c r="J3596" s="2" t="s">
        <v>12</v>
      </c>
      <c r="K3596" s="2" t="s">
        <v>268</v>
      </c>
      <c r="L3596" s="19">
        <v>41523.582245370373</v>
      </c>
      <c r="M3596" s="2"/>
      <c r="N3596" s="2"/>
      <c r="O3596" s="2"/>
      <c r="P3596" s="2"/>
    </row>
    <row r="3597" spans="1:16" ht="60">
      <c r="A3597" s="14">
        <v>1612</v>
      </c>
      <c r="B3597" s="2" t="s">
        <v>3237</v>
      </c>
      <c r="C3597" s="1" t="s">
        <v>3238</v>
      </c>
      <c r="D3597" s="3" t="s">
        <v>291</v>
      </c>
      <c r="E3597" s="4">
        <v>41523</v>
      </c>
      <c r="F3597" s="3" t="s">
        <v>15</v>
      </c>
      <c r="G3597" s="4">
        <v>41523</v>
      </c>
      <c r="H3597" s="3" t="s">
        <v>19</v>
      </c>
      <c r="I3597" s="2" t="s">
        <v>13</v>
      </c>
      <c r="J3597" s="2" t="s">
        <v>12</v>
      </c>
      <c r="K3597" s="2" t="s">
        <v>268</v>
      </c>
      <c r="L3597" s="19">
        <v>41527.417546296296</v>
      </c>
      <c r="M3597" s="2"/>
      <c r="N3597" s="2"/>
      <c r="O3597" s="2"/>
      <c r="P3597" s="2"/>
    </row>
    <row r="3598" spans="1:16" ht="45">
      <c r="A3598" s="14">
        <v>1611</v>
      </c>
      <c r="B3598" s="2" t="s">
        <v>3239</v>
      </c>
      <c r="C3598" s="1" t="s">
        <v>3240</v>
      </c>
      <c r="D3598" s="3" t="s">
        <v>366</v>
      </c>
      <c r="E3598" s="4">
        <v>41523</v>
      </c>
      <c r="F3598" s="3" t="s">
        <v>15</v>
      </c>
      <c r="G3598" s="4">
        <v>41523</v>
      </c>
      <c r="H3598" s="3" t="s">
        <v>52</v>
      </c>
      <c r="I3598" s="2" t="s">
        <v>13</v>
      </c>
      <c r="J3598" s="2" t="s">
        <v>12</v>
      </c>
      <c r="K3598" s="2" t="s">
        <v>268</v>
      </c>
      <c r="L3598" s="19">
        <v>41541.427094907405</v>
      </c>
      <c r="M3598" s="2"/>
      <c r="N3598" s="2"/>
      <c r="O3598" s="2"/>
      <c r="P3598" s="2"/>
    </row>
    <row r="3599" spans="1:16" ht="75">
      <c r="A3599" s="14">
        <v>1610</v>
      </c>
      <c r="B3599" s="2" t="s">
        <v>3241</v>
      </c>
      <c r="C3599" s="1" t="s">
        <v>3513</v>
      </c>
      <c r="D3599" s="3" t="s">
        <v>194</v>
      </c>
      <c r="E3599" s="4">
        <v>41523</v>
      </c>
      <c r="F3599" s="3" t="s">
        <v>15</v>
      </c>
      <c r="G3599" s="4">
        <v>41523</v>
      </c>
      <c r="H3599" s="3" t="s">
        <v>69</v>
      </c>
      <c r="I3599" s="2" t="s">
        <v>13</v>
      </c>
      <c r="J3599" s="2" t="s">
        <v>12</v>
      </c>
      <c r="K3599" s="2" t="s">
        <v>268</v>
      </c>
      <c r="L3599" s="19">
        <v>41533.44190972222</v>
      </c>
      <c r="M3599" s="2"/>
      <c r="N3599" s="2"/>
      <c r="O3599" s="2"/>
      <c r="P3599" s="2"/>
    </row>
    <row r="3600" spans="1:16" ht="60">
      <c r="A3600" s="14">
        <v>1609</v>
      </c>
      <c r="B3600" s="2" t="s">
        <v>3242</v>
      </c>
      <c r="C3600" s="1" t="s">
        <v>3243</v>
      </c>
      <c r="D3600" s="3" t="s">
        <v>3514</v>
      </c>
      <c r="E3600" s="4">
        <v>41522</v>
      </c>
      <c r="F3600" s="3" t="s">
        <v>15</v>
      </c>
      <c r="G3600" s="4">
        <v>41522</v>
      </c>
      <c r="H3600" s="3" t="s">
        <v>40</v>
      </c>
      <c r="I3600" s="2" t="s">
        <v>13</v>
      </c>
      <c r="J3600" s="2" t="s">
        <v>12</v>
      </c>
      <c r="K3600" s="2" t="s">
        <v>268</v>
      </c>
      <c r="L3600" s="19">
        <v>41522.673541666663</v>
      </c>
      <c r="M3600" s="2"/>
      <c r="N3600" s="2"/>
      <c r="O3600" s="2"/>
      <c r="P3600" s="2"/>
    </row>
    <row r="3601" spans="1:16" ht="90">
      <c r="A3601" s="14">
        <v>1608</v>
      </c>
      <c r="B3601" s="2" t="s">
        <v>3244</v>
      </c>
      <c r="C3601" s="1" t="s">
        <v>3245</v>
      </c>
      <c r="D3601" s="3" t="s">
        <v>803</v>
      </c>
      <c r="E3601" s="4">
        <v>41521</v>
      </c>
      <c r="F3601" s="3" t="s">
        <v>15</v>
      </c>
      <c r="G3601" s="4">
        <v>41522</v>
      </c>
      <c r="H3601" s="3" t="s">
        <v>19</v>
      </c>
      <c r="I3601" s="2" t="s">
        <v>13</v>
      </c>
      <c r="J3601" s="2" t="s">
        <v>12</v>
      </c>
      <c r="K3601" s="2" t="s">
        <v>268</v>
      </c>
      <c r="L3601" s="19">
        <v>41527.408159722225</v>
      </c>
      <c r="M3601" s="2"/>
      <c r="N3601" s="2"/>
      <c r="O3601" s="2"/>
      <c r="P3601" s="2"/>
    </row>
    <row r="3602" spans="1:16" ht="75">
      <c r="A3602" s="14">
        <v>1607</v>
      </c>
      <c r="B3602" s="2" t="s">
        <v>3246</v>
      </c>
      <c r="C3602" s="1" t="s">
        <v>3247</v>
      </c>
      <c r="D3602" s="3" t="s">
        <v>277</v>
      </c>
      <c r="E3602" s="4">
        <v>41522</v>
      </c>
      <c r="F3602" s="3" t="s">
        <v>15</v>
      </c>
      <c r="G3602" s="4">
        <v>41522</v>
      </c>
      <c r="H3602" s="3" t="s">
        <v>213</v>
      </c>
      <c r="I3602" s="2" t="s">
        <v>13</v>
      </c>
      <c r="J3602" s="2" t="s">
        <v>12</v>
      </c>
      <c r="K3602" s="2" t="s">
        <v>268</v>
      </c>
      <c r="L3602" s="19">
        <v>41527.408356481479</v>
      </c>
      <c r="M3602" s="2"/>
      <c r="N3602" s="2"/>
      <c r="O3602" s="2"/>
      <c r="P3602" s="2"/>
    </row>
    <row r="3603" spans="1:16" ht="45">
      <c r="A3603" s="14">
        <v>1606</v>
      </c>
      <c r="B3603" s="2" t="s">
        <v>3248</v>
      </c>
      <c r="C3603" s="1" t="s">
        <v>3249</v>
      </c>
      <c r="D3603" s="3" t="s">
        <v>446</v>
      </c>
      <c r="E3603" s="4">
        <v>41522</v>
      </c>
      <c r="F3603" s="3" t="s">
        <v>15</v>
      </c>
      <c r="G3603" s="4">
        <v>41522</v>
      </c>
      <c r="H3603" s="3" t="s">
        <v>16</v>
      </c>
      <c r="I3603" s="2" t="s">
        <v>13</v>
      </c>
      <c r="J3603" s="2" t="s">
        <v>12</v>
      </c>
      <c r="K3603" s="2" t="s">
        <v>268</v>
      </c>
      <c r="L3603" s="19">
        <v>41527.417314814818</v>
      </c>
      <c r="M3603" s="2"/>
      <c r="N3603" s="2"/>
      <c r="O3603" s="2"/>
      <c r="P3603" s="2"/>
    </row>
    <row r="3604" spans="1:16" ht="60">
      <c r="A3604" s="14">
        <v>1605</v>
      </c>
      <c r="B3604" s="2" t="s">
        <v>3250</v>
      </c>
      <c r="C3604" s="1" t="s">
        <v>3251</v>
      </c>
      <c r="D3604" s="3" t="s">
        <v>389</v>
      </c>
      <c r="E3604" s="4">
        <v>41522</v>
      </c>
      <c r="F3604" s="3" t="s">
        <v>15</v>
      </c>
      <c r="G3604" s="4">
        <v>41522</v>
      </c>
      <c r="H3604" s="3" t="s">
        <v>58</v>
      </c>
      <c r="I3604" s="2" t="s">
        <v>13</v>
      </c>
      <c r="J3604" s="2" t="s">
        <v>12</v>
      </c>
      <c r="K3604" s="2" t="s">
        <v>268</v>
      </c>
      <c r="L3604" s="19">
        <v>41527.41741898148</v>
      </c>
      <c r="M3604" s="2"/>
      <c r="N3604" s="2"/>
      <c r="O3604" s="2"/>
      <c r="P3604" s="2"/>
    </row>
    <row r="3605" spans="1:16">
      <c r="A3605" s="14">
        <v>1604</v>
      </c>
      <c r="B3605" s="2" t="s">
        <v>3252</v>
      </c>
      <c r="C3605" s="1" t="s">
        <v>3253</v>
      </c>
      <c r="D3605" s="3" t="s">
        <v>349</v>
      </c>
      <c r="E3605" s="4">
        <v>41521</v>
      </c>
      <c r="F3605" s="3" t="s">
        <v>15</v>
      </c>
      <c r="G3605" s="4">
        <v>41521</v>
      </c>
      <c r="H3605" s="3" t="s">
        <v>56</v>
      </c>
      <c r="I3605" s="2" t="s">
        <v>13</v>
      </c>
      <c r="J3605" s="2" t="s">
        <v>12</v>
      </c>
      <c r="K3605" s="2" t="s">
        <v>268</v>
      </c>
      <c r="L3605" s="19">
        <v>41522.55914351852</v>
      </c>
      <c r="M3605" s="2"/>
      <c r="N3605" s="2"/>
      <c r="O3605" s="2"/>
      <c r="P3605" s="2"/>
    </row>
    <row r="3606" spans="1:16" ht="60">
      <c r="A3606" s="14">
        <v>1603</v>
      </c>
      <c r="B3606" s="2" t="s">
        <v>3254</v>
      </c>
      <c r="C3606" s="1" t="s">
        <v>3255</v>
      </c>
      <c r="D3606" s="3" t="s">
        <v>84</v>
      </c>
      <c r="E3606" s="4">
        <v>41522</v>
      </c>
      <c r="F3606" s="3" t="s">
        <v>15</v>
      </c>
      <c r="G3606" s="4">
        <v>41522</v>
      </c>
      <c r="H3606" s="3" t="s">
        <v>51</v>
      </c>
      <c r="I3606" s="2" t="s">
        <v>13</v>
      </c>
      <c r="J3606" s="2" t="s">
        <v>12</v>
      </c>
      <c r="K3606" s="2" t="s">
        <v>268</v>
      </c>
      <c r="L3606" s="19">
        <v>41522.553657407407</v>
      </c>
      <c r="M3606" s="2"/>
      <c r="N3606" s="2"/>
      <c r="O3606" s="2"/>
      <c r="P3606" s="2"/>
    </row>
    <row r="3607" spans="1:16" ht="30">
      <c r="A3607" s="14">
        <v>1602</v>
      </c>
      <c r="B3607" s="2" t="s">
        <v>3256</v>
      </c>
      <c r="C3607" s="1" t="s">
        <v>3257</v>
      </c>
      <c r="D3607" s="3" t="s">
        <v>2701</v>
      </c>
      <c r="E3607" s="4">
        <v>41522</v>
      </c>
      <c r="F3607" s="3" t="s">
        <v>15</v>
      </c>
      <c r="G3607" s="4">
        <v>41522</v>
      </c>
      <c r="H3607" s="3" t="s">
        <v>40</v>
      </c>
      <c r="I3607" s="2" t="s">
        <v>13</v>
      </c>
      <c r="J3607" s="2" t="s">
        <v>12</v>
      </c>
      <c r="K3607" s="2" t="s">
        <v>268</v>
      </c>
      <c r="L3607" s="19">
        <v>41522.551886574074</v>
      </c>
      <c r="M3607" s="2"/>
      <c r="N3607" s="2"/>
      <c r="O3607" s="2"/>
      <c r="P3607" s="2"/>
    </row>
    <row r="3608" spans="1:16" ht="45">
      <c r="A3608" s="14">
        <v>1601</v>
      </c>
      <c r="B3608" s="2" t="s">
        <v>3258</v>
      </c>
      <c r="C3608" s="1" t="s">
        <v>3259</v>
      </c>
      <c r="D3608" s="3" t="s">
        <v>2701</v>
      </c>
      <c r="E3608" s="4">
        <v>41522</v>
      </c>
      <c r="F3608" s="3" t="s">
        <v>15</v>
      </c>
      <c r="G3608" s="4">
        <v>41522</v>
      </c>
      <c r="H3608" s="3" t="s">
        <v>40</v>
      </c>
      <c r="I3608" s="2" t="s">
        <v>13</v>
      </c>
      <c r="J3608" s="2" t="s">
        <v>12</v>
      </c>
      <c r="K3608" s="2" t="s">
        <v>268</v>
      </c>
      <c r="L3608" s="19">
        <v>41522.551412037035</v>
      </c>
      <c r="M3608" s="2"/>
      <c r="N3608" s="2"/>
      <c r="O3608" s="2"/>
      <c r="P3608" s="2"/>
    </row>
    <row r="3609" spans="1:16" ht="45">
      <c r="A3609" s="14">
        <v>1600</v>
      </c>
      <c r="B3609" s="2" t="s">
        <v>3260</v>
      </c>
      <c r="C3609" s="1" t="s">
        <v>3261</v>
      </c>
      <c r="D3609" s="3" t="s">
        <v>2701</v>
      </c>
      <c r="E3609" s="4">
        <v>41522</v>
      </c>
      <c r="F3609" s="3" t="s">
        <v>15</v>
      </c>
      <c r="G3609" s="4">
        <v>41522</v>
      </c>
      <c r="H3609" s="3" t="s">
        <v>40</v>
      </c>
      <c r="I3609" s="2" t="s">
        <v>13</v>
      </c>
      <c r="J3609" s="2" t="s">
        <v>12</v>
      </c>
      <c r="K3609" s="2" t="s">
        <v>268</v>
      </c>
      <c r="L3609" s="19">
        <v>41522.550752314812</v>
      </c>
      <c r="M3609" s="2"/>
      <c r="N3609" s="2"/>
      <c r="O3609" s="2"/>
      <c r="P3609" s="2"/>
    </row>
    <row r="3610" spans="1:16" ht="75">
      <c r="A3610" s="14">
        <v>1599</v>
      </c>
      <c r="B3610" s="2" t="s">
        <v>3262</v>
      </c>
      <c r="C3610" s="1" t="s">
        <v>3263</v>
      </c>
      <c r="D3610" s="3" t="s">
        <v>1037</v>
      </c>
      <c r="E3610" s="4">
        <v>41522</v>
      </c>
      <c r="F3610" s="3" t="s">
        <v>15</v>
      </c>
      <c r="G3610" s="4">
        <v>41522</v>
      </c>
      <c r="H3610" s="3" t="s">
        <v>16</v>
      </c>
      <c r="I3610" s="2" t="s">
        <v>13</v>
      </c>
      <c r="J3610" s="2" t="s">
        <v>12</v>
      </c>
      <c r="K3610" s="2" t="s">
        <v>268</v>
      </c>
      <c r="L3610" s="19">
        <v>41522.54959490741</v>
      </c>
      <c r="M3610" s="2"/>
      <c r="N3610" s="2"/>
      <c r="O3610" s="2"/>
      <c r="P3610" s="2"/>
    </row>
    <row r="3611" spans="1:16" ht="45">
      <c r="A3611" s="14">
        <v>1598</v>
      </c>
      <c r="B3611" s="2" t="s">
        <v>3264</v>
      </c>
      <c r="C3611" s="1" t="s">
        <v>3265</v>
      </c>
      <c r="D3611" s="3" t="s">
        <v>1529</v>
      </c>
      <c r="E3611" s="4">
        <v>41522</v>
      </c>
      <c r="F3611" s="3" t="s">
        <v>15</v>
      </c>
      <c r="G3611" s="4">
        <v>41522</v>
      </c>
      <c r="H3611" s="3" t="s">
        <v>16</v>
      </c>
      <c r="I3611" s="2" t="s">
        <v>13</v>
      </c>
      <c r="J3611" s="2" t="s">
        <v>12</v>
      </c>
      <c r="K3611" s="2" t="s">
        <v>268</v>
      </c>
      <c r="L3611" s="19">
        <v>41522.547650462962</v>
      </c>
      <c r="M3611" s="2"/>
      <c r="N3611" s="2"/>
      <c r="O3611" s="2"/>
      <c r="P3611" s="2"/>
    </row>
    <row r="3612" spans="1:16" ht="45">
      <c r="A3612" s="14">
        <v>1597</v>
      </c>
      <c r="B3612" s="2" t="s">
        <v>3266</v>
      </c>
      <c r="C3612" s="1" t="s">
        <v>3267</v>
      </c>
      <c r="D3612" s="3" t="s">
        <v>1142</v>
      </c>
      <c r="E3612" s="4">
        <v>41521</v>
      </c>
      <c r="F3612" s="3" t="s">
        <v>15</v>
      </c>
      <c r="G3612" s="4">
        <v>41522</v>
      </c>
      <c r="H3612" s="3" t="s">
        <v>42</v>
      </c>
      <c r="I3612" s="2" t="s">
        <v>13</v>
      </c>
      <c r="J3612" s="2" t="s">
        <v>12</v>
      </c>
      <c r="K3612" s="2" t="s">
        <v>268</v>
      </c>
      <c r="L3612" s="19">
        <v>41522.536979166667</v>
      </c>
      <c r="M3612" s="2"/>
      <c r="N3612" s="2"/>
      <c r="O3612" s="2"/>
      <c r="P3612" s="2"/>
    </row>
    <row r="3613" spans="1:16" ht="90">
      <c r="A3613" s="14">
        <v>1596</v>
      </c>
      <c r="B3613" s="2" t="s">
        <v>3268</v>
      </c>
      <c r="C3613" s="1" t="s">
        <v>3269</v>
      </c>
      <c r="D3613" s="3" t="s">
        <v>3270</v>
      </c>
      <c r="E3613" s="4">
        <v>41522</v>
      </c>
      <c r="F3613" s="3" t="s">
        <v>15</v>
      </c>
      <c r="G3613" s="4">
        <v>41522</v>
      </c>
      <c r="H3613" s="3" t="s">
        <v>16</v>
      </c>
      <c r="I3613" s="2" t="s">
        <v>13</v>
      </c>
      <c r="J3613" s="2" t="s">
        <v>12</v>
      </c>
      <c r="K3613" s="2" t="s">
        <v>268</v>
      </c>
      <c r="L3613" s="19">
        <v>41522.536504629628</v>
      </c>
      <c r="M3613" s="2"/>
      <c r="N3613" s="2"/>
      <c r="O3613" s="2"/>
      <c r="P3613" s="2"/>
    </row>
    <row r="3614" spans="1:16" ht="45">
      <c r="A3614" s="14">
        <v>1595</v>
      </c>
      <c r="B3614" s="2" t="s">
        <v>3271</v>
      </c>
      <c r="C3614" s="1" t="s">
        <v>3272</v>
      </c>
      <c r="D3614" s="3" t="s">
        <v>2701</v>
      </c>
      <c r="E3614" s="4">
        <v>41521</v>
      </c>
      <c r="F3614" s="3" t="s">
        <v>15</v>
      </c>
      <c r="G3614" s="4">
        <v>41521</v>
      </c>
      <c r="H3614" s="3" t="s">
        <v>40</v>
      </c>
      <c r="I3614" s="2" t="s">
        <v>13</v>
      </c>
      <c r="J3614" s="2" t="s">
        <v>12</v>
      </c>
      <c r="K3614" s="2" t="s">
        <v>268</v>
      </c>
      <c r="L3614" s="19">
        <v>41521.683032407411</v>
      </c>
      <c r="M3614" s="2"/>
      <c r="N3614" s="2"/>
      <c r="O3614" s="2"/>
      <c r="P3614" s="2"/>
    </row>
    <row r="3615" spans="1:16" ht="45">
      <c r="A3615" s="14">
        <v>1594</v>
      </c>
      <c r="B3615" s="2" t="s">
        <v>3273</v>
      </c>
      <c r="C3615" s="1" t="s">
        <v>3274</v>
      </c>
      <c r="D3615" s="3" t="s">
        <v>2701</v>
      </c>
      <c r="E3615" s="4">
        <v>41521</v>
      </c>
      <c r="F3615" s="3" t="s">
        <v>15</v>
      </c>
      <c r="G3615" s="4">
        <v>41521</v>
      </c>
      <c r="H3615" s="3" t="s">
        <v>40</v>
      </c>
      <c r="I3615" s="2" t="s">
        <v>13</v>
      </c>
      <c r="J3615" s="2" t="s">
        <v>12</v>
      </c>
      <c r="K3615" s="2" t="s">
        <v>268</v>
      </c>
      <c r="L3615" s="19">
        <v>41521.682604166665</v>
      </c>
      <c r="M3615" s="2"/>
      <c r="N3615" s="2"/>
      <c r="O3615" s="2"/>
      <c r="P3615" s="2"/>
    </row>
    <row r="3616" spans="1:16" ht="45">
      <c r="A3616" s="14">
        <v>1593</v>
      </c>
      <c r="B3616" s="2" t="s">
        <v>3275</v>
      </c>
      <c r="C3616" s="1" t="s">
        <v>3276</v>
      </c>
      <c r="D3616" s="3" t="s">
        <v>734</v>
      </c>
      <c r="E3616" s="4">
        <v>41521</v>
      </c>
      <c r="F3616" s="3" t="s">
        <v>15</v>
      </c>
      <c r="G3616" s="4">
        <v>41521</v>
      </c>
      <c r="H3616" s="3" t="s">
        <v>16</v>
      </c>
      <c r="I3616" s="2" t="s">
        <v>13</v>
      </c>
      <c r="J3616" s="2" t="s">
        <v>12</v>
      </c>
      <c r="K3616" s="2" t="s">
        <v>268</v>
      </c>
      <c r="L3616" s="19">
        <v>41521.681226851855</v>
      </c>
      <c r="M3616" s="2"/>
      <c r="N3616" s="2"/>
      <c r="O3616" s="2"/>
      <c r="P3616" s="2"/>
    </row>
    <row r="3617" spans="1:16" ht="90">
      <c r="A3617" s="14">
        <v>1592</v>
      </c>
      <c r="B3617" s="2" t="s">
        <v>3277</v>
      </c>
      <c r="C3617" s="1" t="s">
        <v>3278</v>
      </c>
      <c r="D3617" s="3" t="s">
        <v>1142</v>
      </c>
      <c r="E3617" s="4">
        <v>41521</v>
      </c>
      <c r="F3617" s="3" t="s">
        <v>102</v>
      </c>
      <c r="G3617" s="4">
        <v>41521</v>
      </c>
      <c r="H3617" s="3" t="s">
        <v>54</v>
      </c>
      <c r="I3617" s="2" t="s">
        <v>13</v>
      </c>
      <c r="J3617" s="2" t="s">
        <v>12</v>
      </c>
      <c r="K3617" s="2" t="s">
        <v>268</v>
      </c>
      <c r="L3617" s="19">
        <v>41527.417164351849</v>
      </c>
      <c r="M3617" s="2"/>
      <c r="N3617" s="2"/>
      <c r="O3617" s="2"/>
      <c r="P3617" s="2"/>
    </row>
    <row r="3618" spans="1:16" ht="45">
      <c r="A3618" s="14">
        <v>1591</v>
      </c>
      <c r="B3618" s="2" t="s">
        <v>3279</v>
      </c>
      <c r="C3618" s="1" t="s">
        <v>3280</v>
      </c>
      <c r="D3618" s="3" t="s">
        <v>363</v>
      </c>
      <c r="E3618" s="4">
        <v>41521</v>
      </c>
      <c r="F3618" s="3" t="s">
        <v>15</v>
      </c>
      <c r="G3618" s="4">
        <v>41526</v>
      </c>
      <c r="H3618" s="3" t="s">
        <v>55</v>
      </c>
      <c r="I3618" s="2" t="s">
        <v>13</v>
      </c>
      <c r="J3618" s="2" t="s">
        <v>12</v>
      </c>
      <c r="K3618" s="2" t="s">
        <v>268</v>
      </c>
      <c r="L3618" s="19">
        <v>41527.417048611111</v>
      </c>
      <c r="M3618" s="2"/>
      <c r="N3618" s="2"/>
      <c r="O3618" s="2"/>
      <c r="P3618" s="2"/>
    </row>
    <row r="3619" spans="1:16" ht="45">
      <c r="A3619" s="14">
        <v>1590</v>
      </c>
      <c r="B3619" s="2" t="s">
        <v>3281</v>
      </c>
      <c r="C3619" s="1" t="s">
        <v>3282</v>
      </c>
      <c r="D3619" s="3" t="s">
        <v>104</v>
      </c>
      <c r="E3619" s="4">
        <v>41521</v>
      </c>
      <c r="F3619" s="3" t="s">
        <v>15</v>
      </c>
      <c r="G3619" s="4">
        <v>41521</v>
      </c>
      <c r="H3619" s="3" t="s">
        <v>213</v>
      </c>
      <c r="I3619" s="2" t="s">
        <v>13</v>
      </c>
      <c r="J3619" s="2" t="s">
        <v>12</v>
      </c>
      <c r="K3619" s="2" t="s">
        <v>268</v>
      </c>
      <c r="L3619" s="19">
        <v>41521.654120370367</v>
      </c>
      <c r="M3619" s="2"/>
      <c r="N3619" s="2"/>
      <c r="O3619" s="2"/>
      <c r="P3619" s="2"/>
    </row>
    <row r="3620" spans="1:16" ht="45">
      <c r="A3620" s="14">
        <v>1589</v>
      </c>
      <c r="B3620" s="2" t="s">
        <v>3283</v>
      </c>
      <c r="C3620" s="1" t="s">
        <v>3284</v>
      </c>
      <c r="D3620" s="3" t="s">
        <v>227</v>
      </c>
      <c r="E3620" s="4">
        <v>41521</v>
      </c>
      <c r="F3620" s="3" t="s">
        <v>15</v>
      </c>
      <c r="G3620" s="4">
        <v>41521</v>
      </c>
      <c r="H3620" s="3" t="s">
        <v>46</v>
      </c>
      <c r="I3620" s="2" t="s">
        <v>13</v>
      </c>
      <c r="J3620" s="2" t="s">
        <v>12</v>
      </c>
      <c r="K3620" s="2" t="s">
        <v>268</v>
      </c>
      <c r="L3620" s="19">
        <v>41521.559074074074</v>
      </c>
      <c r="M3620" s="2"/>
      <c r="N3620" s="2"/>
      <c r="O3620" s="2"/>
      <c r="P3620" s="2"/>
    </row>
    <row r="3621" spans="1:16" ht="75">
      <c r="A3621" s="14">
        <v>1588</v>
      </c>
      <c r="B3621" s="2" t="s">
        <v>3285</v>
      </c>
      <c r="C3621" s="1" t="s">
        <v>3286</v>
      </c>
      <c r="D3621" s="3" t="s">
        <v>1393</v>
      </c>
      <c r="E3621" s="4">
        <v>41521</v>
      </c>
      <c r="F3621" s="3" t="s">
        <v>15</v>
      </c>
      <c r="G3621" s="4">
        <v>41521</v>
      </c>
      <c r="H3621" s="3" t="s">
        <v>52</v>
      </c>
      <c r="I3621" s="2" t="s">
        <v>13</v>
      </c>
      <c r="J3621" s="2" t="s">
        <v>12</v>
      </c>
      <c r="K3621" s="2" t="s">
        <v>268</v>
      </c>
      <c r="L3621" s="19">
        <v>41527.416828703703</v>
      </c>
      <c r="M3621" s="2"/>
      <c r="N3621" s="2"/>
      <c r="O3621" s="2"/>
      <c r="P3621" s="2"/>
    </row>
    <row r="3622" spans="1:16" ht="75">
      <c r="A3622" s="14">
        <v>1587</v>
      </c>
      <c r="B3622" s="2" t="s">
        <v>3287</v>
      </c>
      <c r="C3622" s="1" t="s">
        <v>3288</v>
      </c>
      <c r="D3622" s="3" t="s">
        <v>1393</v>
      </c>
      <c r="E3622" s="4">
        <v>41521</v>
      </c>
      <c r="F3622" s="3" t="s">
        <v>15</v>
      </c>
      <c r="G3622" s="4">
        <v>41521</v>
      </c>
      <c r="H3622" s="3" t="s">
        <v>52</v>
      </c>
      <c r="I3622" s="2" t="s">
        <v>13</v>
      </c>
      <c r="J3622" s="2" t="s">
        <v>12</v>
      </c>
      <c r="K3622" s="2" t="s">
        <v>268</v>
      </c>
      <c r="L3622" s="19">
        <v>41527.416666666664</v>
      </c>
      <c r="M3622" s="2"/>
      <c r="N3622" s="2"/>
      <c r="O3622" s="2"/>
      <c r="P3622" s="2"/>
    </row>
    <row r="3623" spans="1:16" ht="75">
      <c r="A3623" s="14">
        <v>1586</v>
      </c>
      <c r="B3623" s="2" t="s">
        <v>3289</v>
      </c>
      <c r="C3623" s="1" t="s">
        <v>3290</v>
      </c>
      <c r="D3623" s="3" t="s">
        <v>1393</v>
      </c>
      <c r="E3623" s="4">
        <v>41521</v>
      </c>
      <c r="F3623" s="3" t="s">
        <v>15</v>
      </c>
      <c r="G3623" s="4">
        <v>41521</v>
      </c>
      <c r="H3623" s="3" t="s">
        <v>52</v>
      </c>
      <c r="I3623" s="2" t="s">
        <v>13</v>
      </c>
      <c r="J3623" s="2" t="s">
        <v>12</v>
      </c>
      <c r="K3623" s="2" t="s">
        <v>268</v>
      </c>
      <c r="L3623" s="19">
        <v>41527.416574074072</v>
      </c>
      <c r="M3623" s="2"/>
      <c r="N3623" s="2"/>
      <c r="O3623" s="2"/>
      <c r="P3623" s="2"/>
    </row>
    <row r="3624" spans="1:16" ht="30">
      <c r="A3624" s="14">
        <v>1585</v>
      </c>
      <c r="B3624" s="2" t="s">
        <v>3291</v>
      </c>
      <c r="C3624" s="1" t="s">
        <v>3292</v>
      </c>
      <c r="D3624" s="3" t="s">
        <v>104</v>
      </c>
      <c r="E3624" s="4">
        <v>41521</v>
      </c>
      <c r="F3624" s="3" t="s">
        <v>15</v>
      </c>
      <c r="G3624" s="4">
        <v>41521</v>
      </c>
      <c r="H3624" s="3" t="s">
        <v>40</v>
      </c>
      <c r="I3624" s="2" t="s">
        <v>13</v>
      </c>
      <c r="J3624" s="2" t="s">
        <v>12</v>
      </c>
      <c r="K3624" s="2" t="s">
        <v>268</v>
      </c>
      <c r="L3624" s="19">
        <v>41527.41646990741</v>
      </c>
      <c r="M3624" s="2"/>
      <c r="N3624" s="2"/>
      <c r="O3624" s="2"/>
      <c r="P3624" s="2"/>
    </row>
    <row r="3625" spans="1:16" ht="45">
      <c r="A3625" s="14">
        <v>1584</v>
      </c>
      <c r="B3625" s="2" t="s">
        <v>3293</v>
      </c>
      <c r="C3625" s="1" t="s">
        <v>3294</v>
      </c>
      <c r="D3625" s="3" t="s">
        <v>454</v>
      </c>
      <c r="E3625" s="4">
        <v>41521</v>
      </c>
      <c r="F3625" s="3" t="s">
        <v>15</v>
      </c>
      <c r="G3625" s="4">
        <v>41521</v>
      </c>
      <c r="H3625" s="3" t="s">
        <v>52</v>
      </c>
      <c r="I3625" s="2" t="s">
        <v>13</v>
      </c>
      <c r="J3625" s="2" t="s">
        <v>12</v>
      </c>
      <c r="K3625" s="2" t="s">
        <v>268</v>
      </c>
      <c r="L3625" s="19">
        <v>41533.440960648149</v>
      </c>
      <c r="M3625" s="2"/>
      <c r="N3625" s="2"/>
      <c r="O3625" s="2"/>
      <c r="P3625" s="2"/>
    </row>
    <row r="3626" spans="1:16" ht="75">
      <c r="A3626" s="14">
        <v>1583</v>
      </c>
      <c r="B3626" s="2" t="s">
        <v>3295</v>
      </c>
      <c r="C3626" s="1" t="s">
        <v>3296</v>
      </c>
      <c r="D3626" s="3" t="s">
        <v>92</v>
      </c>
      <c r="E3626" s="4">
        <v>41521</v>
      </c>
      <c r="F3626" s="3" t="s">
        <v>15</v>
      </c>
      <c r="G3626" s="4">
        <v>41521</v>
      </c>
      <c r="H3626" s="3" t="s">
        <v>52</v>
      </c>
      <c r="I3626" s="2" t="s">
        <v>13</v>
      </c>
      <c r="J3626" s="2" t="s">
        <v>12</v>
      </c>
      <c r="K3626" s="2" t="s">
        <v>268</v>
      </c>
      <c r="L3626" s="19">
        <v>41521.516423611109</v>
      </c>
      <c r="M3626" s="2"/>
      <c r="N3626" s="2"/>
      <c r="O3626" s="2"/>
      <c r="P3626" s="2"/>
    </row>
    <row r="3627" spans="1:16" ht="285">
      <c r="A3627" s="14">
        <v>1582</v>
      </c>
      <c r="B3627" s="2" t="s">
        <v>3297</v>
      </c>
      <c r="C3627" s="1" t="s">
        <v>3298</v>
      </c>
      <c r="D3627" s="3" t="s">
        <v>1958</v>
      </c>
      <c r="E3627" s="4">
        <v>41520</v>
      </c>
      <c r="F3627" s="3" t="s">
        <v>15</v>
      </c>
      <c r="G3627" s="4">
        <v>41520</v>
      </c>
      <c r="H3627" s="3" t="s">
        <v>42</v>
      </c>
      <c r="I3627" s="2" t="s">
        <v>13</v>
      </c>
      <c r="J3627" s="2" t="s">
        <v>12</v>
      </c>
      <c r="K3627" s="2" t="s">
        <v>268</v>
      </c>
      <c r="L3627" s="19">
        <v>41527.416203703702</v>
      </c>
      <c r="M3627" s="2"/>
      <c r="N3627" s="2"/>
      <c r="O3627" s="2"/>
      <c r="P3627" s="2"/>
    </row>
    <row r="3628" spans="1:16" ht="30">
      <c r="A3628" s="14">
        <v>1581</v>
      </c>
      <c r="B3628" s="2" t="s">
        <v>3299</v>
      </c>
      <c r="C3628" s="1" t="s">
        <v>3300</v>
      </c>
      <c r="D3628" s="3" t="s">
        <v>8176</v>
      </c>
      <c r="E3628" s="4">
        <v>41520</v>
      </c>
      <c r="F3628" s="3" t="s">
        <v>15</v>
      </c>
      <c r="G3628" s="4">
        <v>41520</v>
      </c>
      <c r="H3628" s="3" t="s">
        <v>29</v>
      </c>
      <c r="I3628" s="2" t="s">
        <v>13</v>
      </c>
      <c r="J3628" s="2" t="s">
        <v>12</v>
      </c>
      <c r="K3628" s="2" t="s">
        <v>268</v>
      </c>
      <c r="L3628" s="19">
        <v>41521.50508101852</v>
      </c>
      <c r="M3628" s="2"/>
      <c r="N3628" s="2"/>
      <c r="O3628" s="2"/>
      <c r="P3628" s="2"/>
    </row>
    <row r="3629" spans="1:16" ht="45">
      <c r="A3629" s="14">
        <v>1580</v>
      </c>
      <c r="B3629" s="2" t="s">
        <v>3301</v>
      </c>
      <c r="C3629" s="1" t="s">
        <v>3302</v>
      </c>
      <c r="D3629" s="3" t="s">
        <v>497</v>
      </c>
      <c r="E3629" s="4">
        <v>41520</v>
      </c>
      <c r="F3629" s="3" t="s">
        <v>15</v>
      </c>
      <c r="G3629" s="4">
        <v>41521</v>
      </c>
      <c r="H3629" s="3" t="s">
        <v>19</v>
      </c>
      <c r="I3629" s="2" t="s">
        <v>13</v>
      </c>
      <c r="J3629" s="2" t="s">
        <v>12</v>
      </c>
      <c r="K3629" s="2" t="s">
        <v>268</v>
      </c>
      <c r="L3629" s="19">
        <v>41521.500740740739</v>
      </c>
      <c r="M3629" s="2"/>
      <c r="N3629" s="2"/>
      <c r="O3629" s="2"/>
      <c r="P3629" s="2"/>
    </row>
    <row r="3630" spans="1:16" ht="60">
      <c r="A3630" s="14">
        <v>1579</v>
      </c>
      <c r="B3630" s="2" t="s">
        <v>3303</v>
      </c>
      <c r="C3630" s="1" t="s">
        <v>3304</v>
      </c>
      <c r="D3630" s="3" t="s">
        <v>411</v>
      </c>
      <c r="E3630" s="4">
        <v>41521</v>
      </c>
      <c r="F3630" s="3" t="s">
        <v>15</v>
      </c>
      <c r="G3630" s="4">
        <v>41521</v>
      </c>
      <c r="H3630" s="3" t="s">
        <v>69</v>
      </c>
      <c r="I3630" s="2" t="s">
        <v>13</v>
      </c>
      <c r="J3630" s="2" t="s">
        <v>12</v>
      </c>
      <c r="K3630" s="2" t="s">
        <v>268</v>
      </c>
      <c r="L3630" s="19">
        <v>41541.42696759259</v>
      </c>
      <c r="M3630" s="2"/>
      <c r="N3630" s="2"/>
      <c r="O3630" s="2"/>
      <c r="P3630" s="2"/>
    </row>
    <row r="3631" spans="1:16" ht="45">
      <c r="A3631" s="14">
        <v>1578</v>
      </c>
      <c r="B3631" s="2" t="s">
        <v>3305</v>
      </c>
      <c r="C3631" s="1" t="s">
        <v>3306</v>
      </c>
      <c r="D3631" s="3" t="s">
        <v>1121</v>
      </c>
      <c r="E3631" s="4">
        <v>41521</v>
      </c>
      <c r="F3631" s="3" t="s">
        <v>15</v>
      </c>
      <c r="G3631" s="4">
        <v>41521</v>
      </c>
      <c r="H3631" s="3" t="s">
        <v>19</v>
      </c>
      <c r="I3631" s="2" t="s">
        <v>13</v>
      </c>
      <c r="J3631" s="2" t="s">
        <v>12</v>
      </c>
      <c r="K3631" s="2" t="s">
        <v>268</v>
      </c>
      <c r="L3631" s="19">
        <v>41527.416064814817</v>
      </c>
      <c r="M3631" s="2"/>
      <c r="N3631" s="2"/>
      <c r="O3631" s="2"/>
      <c r="P3631" s="2"/>
    </row>
    <row r="3632" spans="1:16" ht="30">
      <c r="A3632" s="14">
        <v>1577</v>
      </c>
      <c r="B3632" s="2" t="s">
        <v>3307</v>
      </c>
      <c r="C3632" s="1" t="s">
        <v>3308</v>
      </c>
      <c r="D3632" s="3" t="s">
        <v>277</v>
      </c>
      <c r="E3632" s="4">
        <v>41521</v>
      </c>
      <c r="F3632" s="3" t="s">
        <v>15</v>
      </c>
      <c r="G3632" s="4">
        <v>41521</v>
      </c>
      <c r="H3632" s="3" t="s">
        <v>40</v>
      </c>
      <c r="I3632" s="2" t="s">
        <v>13</v>
      </c>
      <c r="J3632" s="2" t="s">
        <v>12</v>
      </c>
      <c r="K3632" s="2" t="s">
        <v>268</v>
      </c>
      <c r="L3632" s="19">
        <v>41521.394976851851</v>
      </c>
      <c r="M3632" s="2"/>
      <c r="N3632" s="2"/>
      <c r="O3632" s="2"/>
      <c r="P3632" s="2"/>
    </row>
    <row r="3633" spans="1:16" ht="45">
      <c r="A3633" s="14">
        <v>1576</v>
      </c>
      <c r="B3633" s="2" t="s">
        <v>3309</v>
      </c>
      <c r="C3633" s="1" t="s">
        <v>3310</v>
      </c>
      <c r="D3633" s="3" t="s">
        <v>377</v>
      </c>
      <c r="E3633" s="4">
        <v>41520</v>
      </c>
      <c r="F3633" s="3" t="s">
        <v>15</v>
      </c>
      <c r="G3633" s="4">
        <v>41520</v>
      </c>
      <c r="H3633" s="3" t="s">
        <v>16</v>
      </c>
      <c r="I3633" s="2" t="s">
        <v>13</v>
      </c>
      <c r="J3633" s="2" t="s">
        <v>12</v>
      </c>
      <c r="K3633" s="2" t="s">
        <v>268</v>
      </c>
      <c r="L3633" s="19">
        <v>41527.415949074071</v>
      </c>
      <c r="M3633" s="2"/>
      <c r="N3633" s="2"/>
      <c r="O3633" s="2"/>
      <c r="P3633" s="2"/>
    </row>
    <row r="3634" spans="1:16" ht="30">
      <c r="A3634" s="14">
        <v>1575</v>
      </c>
      <c r="B3634" s="2" t="s">
        <v>3311</v>
      </c>
      <c r="C3634" s="1" t="s">
        <v>3312</v>
      </c>
      <c r="D3634" s="3" t="s">
        <v>2034</v>
      </c>
      <c r="E3634" s="4">
        <v>41514</v>
      </c>
      <c r="F3634" s="3" t="s">
        <v>15</v>
      </c>
      <c r="G3634" s="4">
        <v>41514</v>
      </c>
      <c r="H3634" s="3" t="s">
        <v>42</v>
      </c>
      <c r="I3634" s="2" t="s">
        <v>13</v>
      </c>
      <c r="J3634" s="2" t="s">
        <v>12</v>
      </c>
      <c r="K3634" s="2" t="s">
        <v>268</v>
      </c>
      <c r="L3634" s="19">
        <v>41520.677245370367</v>
      </c>
      <c r="M3634" s="2"/>
      <c r="N3634" s="2"/>
      <c r="O3634" s="2"/>
      <c r="P3634" s="2"/>
    </row>
    <row r="3635" spans="1:16" ht="75">
      <c r="A3635" s="14">
        <v>1574</v>
      </c>
      <c r="B3635" s="2" t="s">
        <v>3313</v>
      </c>
      <c r="C3635" s="1" t="s">
        <v>3314</v>
      </c>
      <c r="D3635" s="3" t="s">
        <v>149</v>
      </c>
      <c r="E3635" s="4">
        <v>41508</v>
      </c>
      <c r="F3635" s="3" t="s">
        <v>15</v>
      </c>
      <c r="G3635" s="4">
        <v>41508</v>
      </c>
      <c r="H3635" s="3" t="s">
        <v>52</v>
      </c>
      <c r="I3635" s="2" t="s">
        <v>13</v>
      </c>
      <c r="J3635" s="2" t="s">
        <v>12</v>
      </c>
      <c r="K3635" s="2" t="s">
        <v>268</v>
      </c>
      <c r="L3635" s="19">
        <v>41520.671909722223</v>
      </c>
      <c r="M3635" s="2"/>
      <c r="N3635" s="2"/>
      <c r="O3635" s="2"/>
      <c r="P3635" s="2"/>
    </row>
    <row r="3636" spans="1:16" ht="45">
      <c r="A3636" s="14">
        <v>1573</v>
      </c>
      <c r="B3636" s="2" t="s">
        <v>3061</v>
      </c>
      <c r="C3636" s="1" t="s">
        <v>3315</v>
      </c>
      <c r="D3636" s="3" t="s">
        <v>2701</v>
      </c>
      <c r="E3636" s="4">
        <v>41509</v>
      </c>
      <c r="F3636" s="3" t="s">
        <v>15</v>
      </c>
      <c r="G3636" s="4">
        <v>41509</v>
      </c>
      <c r="H3636" s="3" t="s">
        <v>40</v>
      </c>
      <c r="I3636" s="2" t="s">
        <v>13</v>
      </c>
      <c r="J3636" s="2" t="s">
        <v>12</v>
      </c>
      <c r="K3636" s="2" t="s">
        <v>268</v>
      </c>
      <c r="L3636" s="19">
        <v>41520.667638888888</v>
      </c>
      <c r="M3636" s="2"/>
      <c r="N3636" s="2"/>
      <c r="O3636" s="2"/>
      <c r="P3636" s="2"/>
    </row>
    <row r="3637" spans="1:16" ht="345">
      <c r="A3637" s="14">
        <v>1572</v>
      </c>
      <c r="B3637" s="2" t="s">
        <v>3316</v>
      </c>
      <c r="C3637" s="1" t="s">
        <v>3317</v>
      </c>
      <c r="D3637" s="3" t="s">
        <v>2007</v>
      </c>
      <c r="E3637" s="4">
        <v>41509</v>
      </c>
      <c r="F3637" s="3" t="s">
        <v>15</v>
      </c>
      <c r="G3637" s="4">
        <v>41509</v>
      </c>
      <c r="H3637" s="3" t="s">
        <v>19</v>
      </c>
      <c r="I3637" s="2" t="s">
        <v>13</v>
      </c>
      <c r="J3637" s="2" t="s">
        <v>12</v>
      </c>
      <c r="K3637" s="2" t="s">
        <v>268</v>
      </c>
      <c r="L3637" s="19">
        <v>41520.66646990741</v>
      </c>
      <c r="M3637" s="2"/>
      <c r="N3637" s="2"/>
      <c r="O3637" s="2"/>
      <c r="P3637" s="2"/>
    </row>
    <row r="3638" spans="1:16" ht="60">
      <c r="A3638" s="14">
        <v>1571</v>
      </c>
      <c r="B3638" s="2" t="s">
        <v>3061</v>
      </c>
      <c r="C3638" s="1" t="s">
        <v>3318</v>
      </c>
      <c r="D3638" s="3" t="s">
        <v>2701</v>
      </c>
      <c r="E3638" s="4">
        <v>41509</v>
      </c>
      <c r="F3638" s="3" t="s">
        <v>15</v>
      </c>
      <c r="G3638" s="4">
        <v>41509</v>
      </c>
      <c r="H3638" s="3" t="s">
        <v>40</v>
      </c>
      <c r="I3638" s="2" t="s">
        <v>13</v>
      </c>
      <c r="J3638" s="2" t="s">
        <v>12</v>
      </c>
      <c r="K3638" s="2" t="s">
        <v>268</v>
      </c>
      <c r="L3638" s="19">
        <v>41520.663194444445</v>
      </c>
      <c r="M3638" s="2"/>
      <c r="N3638" s="2"/>
      <c r="O3638" s="2"/>
      <c r="P3638" s="2"/>
    </row>
    <row r="3639" spans="1:16" ht="60">
      <c r="A3639" s="14">
        <v>1570</v>
      </c>
      <c r="B3639" s="2" t="s">
        <v>3061</v>
      </c>
      <c r="C3639" s="1" t="s">
        <v>3319</v>
      </c>
      <c r="D3639" s="3" t="s">
        <v>2701</v>
      </c>
      <c r="E3639" s="4">
        <v>41509</v>
      </c>
      <c r="F3639" s="3" t="s">
        <v>15</v>
      </c>
      <c r="G3639" s="4">
        <v>41509</v>
      </c>
      <c r="H3639" s="3" t="s">
        <v>40</v>
      </c>
      <c r="I3639" s="2" t="s">
        <v>13</v>
      </c>
      <c r="J3639" s="2" t="s">
        <v>12</v>
      </c>
      <c r="K3639" s="2" t="s">
        <v>268</v>
      </c>
      <c r="L3639" s="19">
        <v>41520.662638888891</v>
      </c>
      <c r="M3639" s="2"/>
      <c r="N3639" s="2"/>
      <c r="O3639" s="2"/>
      <c r="P3639" s="2"/>
    </row>
    <row r="3640" spans="1:16" ht="45">
      <c r="A3640" s="14">
        <v>1569</v>
      </c>
      <c r="B3640" s="2" t="s">
        <v>3320</v>
      </c>
      <c r="C3640" s="1" t="s">
        <v>3321</v>
      </c>
      <c r="D3640" s="3" t="s">
        <v>430</v>
      </c>
      <c r="E3640" s="4">
        <v>41509</v>
      </c>
      <c r="F3640" s="3" t="s">
        <v>15</v>
      </c>
      <c r="G3640" s="4">
        <v>41509</v>
      </c>
      <c r="H3640" s="3" t="s">
        <v>51</v>
      </c>
      <c r="I3640" s="2" t="s">
        <v>13</v>
      </c>
      <c r="J3640" s="2" t="s">
        <v>12</v>
      </c>
      <c r="K3640" s="2" t="s">
        <v>268</v>
      </c>
      <c r="L3640" s="19">
        <v>41520.661412037036</v>
      </c>
      <c r="M3640" s="2"/>
      <c r="N3640" s="2"/>
      <c r="O3640" s="2"/>
      <c r="P3640" s="2"/>
    </row>
    <row r="3641" spans="1:16" ht="60">
      <c r="A3641" s="14">
        <v>1568</v>
      </c>
      <c r="B3641" s="2" t="s">
        <v>3322</v>
      </c>
      <c r="C3641" s="1" t="s">
        <v>3323</v>
      </c>
      <c r="D3641" s="3" t="s">
        <v>299</v>
      </c>
      <c r="E3641" s="4">
        <v>41509</v>
      </c>
      <c r="F3641" s="3" t="s">
        <v>15</v>
      </c>
      <c r="G3641" s="4">
        <v>41509</v>
      </c>
      <c r="H3641" s="3" t="s">
        <v>16</v>
      </c>
      <c r="I3641" s="2" t="s">
        <v>13</v>
      </c>
      <c r="J3641" s="2" t="s">
        <v>12</v>
      </c>
      <c r="K3641" s="2" t="s">
        <v>268</v>
      </c>
      <c r="L3641" s="19">
        <v>41520.659409722219</v>
      </c>
      <c r="M3641" s="2"/>
      <c r="N3641" s="2"/>
      <c r="O3641" s="2"/>
      <c r="P3641" s="2"/>
    </row>
    <row r="3642" spans="1:16" ht="60">
      <c r="A3642" s="14">
        <v>1567</v>
      </c>
      <c r="B3642" s="2" t="s">
        <v>3324</v>
      </c>
      <c r="C3642" s="1" t="s">
        <v>3011</v>
      </c>
      <c r="D3642" s="3" t="s">
        <v>196</v>
      </c>
      <c r="E3642" s="4">
        <v>41509</v>
      </c>
      <c r="F3642" s="3" t="s">
        <v>15</v>
      </c>
      <c r="G3642" s="4">
        <v>41509</v>
      </c>
      <c r="H3642" s="3" t="s">
        <v>40</v>
      </c>
      <c r="I3642" s="2" t="s">
        <v>13</v>
      </c>
      <c r="J3642" s="2" t="s">
        <v>12</v>
      </c>
      <c r="K3642" s="2" t="s">
        <v>268</v>
      </c>
      <c r="L3642" s="19">
        <v>41520.65892361111</v>
      </c>
      <c r="M3642" s="2"/>
      <c r="N3642" s="2"/>
      <c r="O3642" s="2"/>
      <c r="P3642" s="2"/>
    </row>
    <row r="3643" spans="1:16" ht="60">
      <c r="A3643" s="14">
        <v>1566</v>
      </c>
      <c r="B3643" s="2" t="s">
        <v>2541</v>
      </c>
      <c r="C3643" s="1" t="s">
        <v>3325</v>
      </c>
      <c r="D3643" s="3" t="s">
        <v>555</v>
      </c>
      <c r="E3643" s="4">
        <v>41509</v>
      </c>
      <c r="F3643" s="3" t="s">
        <v>15</v>
      </c>
      <c r="G3643" s="4">
        <v>41509</v>
      </c>
      <c r="H3643" s="3" t="s">
        <v>16</v>
      </c>
      <c r="I3643" s="2" t="s">
        <v>13</v>
      </c>
      <c r="J3643" s="2" t="s">
        <v>12</v>
      </c>
      <c r="K3643" s="2" t="s">
        <v>268</v>
      </c>
      <c r="L3643" s="19">
        <v>41520.657430555555</v>
      </c>
      <c r="M3643" s="2"/>
      <c r="N3643" s="2"/>
      <c r="O3643" s="2"/>
      <c r="P3643" s="2"/>
    </row>
    <row r="3644" spans="1:16" ht="75">
      <c r="A3644" s="14">
        <v>1565</v>
      </c>
      <c r="B3644" s="2" t="s">
        <v>3326</v>
      </c>
      <c r="C3644" s="1" t="s">
        <v>3327</v>
      </c>
      <c r="D3644" s="3" t="s">
        <v>277</v>
      </c>
      <c r="E3644" s="4">
        <v>41509</v>
      </c>
      <c r="F3644" s="3" t="s">
        <v>15</v>
      </c>
      <c r="G3644" s="4">
        <v>41509</v>
      </c>
      <c r="H3644" s="3" t="s">
        <v>58</v>
      </c>
      <c r="I3644" s="2" t="s">
        <v>13</v>
      </c>
      <c r="J3644" s="2" t="s">
        <v>12</v>
      </c>
      <c r="K3644" s="2" t="s">
        <v>268</v>
      </c>
      <c r="L3644" s="19">
        <v>41520.656226851854</v>
      </c>
      <c r="M3644" s="2"/>
      <c r="N3644" s="2"/>
      <c r="O3644" s="2"/>
      <c r="P3644" s="2"/>
    </row>
    <row r="3645" spans="1:16" ht="75">
      <c r="A3645" s="14">
        <v>1564</v>
      </c>
      <c r="B3645" s="2" t="s">
        <v>3328</v>
      </c>
      <c r="C3645" s="1" t="s">
        <v>3329</v>
      </c>
      <c r="D3645" s="3" t="s">
        <v>98</v>
      </c>
      <c r="E3645" s="4">
        <v>41512</v>
      </c>
      <c r="F3645" s="3" t="s">
        <v>15</v>
      </c>
      <c r="G3645" s="4">
        <v>41512</v>
      </c>
      <c r="H3645" s="3" t="s">
        <v>213</v>
      </c>
      <c r="I3645" s="2" t="s">
        <v>13</v>
      </c>
      <c r="J3645" s="2" t="s">
        <v>12</v>
      </c>
      <c r="K3645" s="2" t="s">
        <v>268</v>
      </c>
      <c r="L3645" s="19">
        <v>41520.655162037037</v>
      </c>
      <c r="M3645" s="2"/>
      <c r="N3645" s="2"/>
      <c r="O3645" s="2"/>
      <c r="P3645" s="2"/>
    </row>
    <row r="3646" spans="1:16" ht="75">
      <c r="A3646" s="14">
        <v>1563</v>
      </c>
      <c r="B3646" s="2" t="s">
        <v>3330</v>
      </c>
      <c r="C3646" s="1" t="s">
        <v>3331</v>
      </c>
      <c r="D3646" s="3" t="s">
        <v>424</v>
      </c>
      <c r="E3646" s="4">
        <v>41513</v>
      </c>
      <c r="F3646" s="3" t="s">
        <v>15</v>
      </c>
      <c r="G3646" s="4">
        <v>41513</v>
      </c>
      <c r="H3646" s="3" t="s">
        <v>42</v>
      </c>
      <c r="I3646" s="2" t="s">
        <v>13</v>
      </c>
      <c r="J3646" s="2" t="s">
        <v>12</v>
      </c>
      <c r="K3646" s="2" t="s">
        <v>268</v>
      </c>
      <c r="L3646" s="19">
        <v>41520.653055555558</v>
      </c>
      <c r="M3646" s="2"/>
      <c r="N3646" s="2"/>
      <c r="O3646" s="2"/>
      <c r="P3646" s="2"/>
    </row>
    <row r="3647" spans="1:16" ht="45">
      <c r="A3647" s="14">
        <v>1562</v>
      </c>
      <c r="B3647" s="2" t="s">
        <v>3332</v>
      </c>
      <c r="C3647" s="1" t="s">
        <v>3333</v>
      </c>
      <c r="D3647" s="3" t="s">
        <v>555</v>
      </c>
      <c r="E3647" s="4">
        <v>41513</v>
      </c>
      <c r="F3647" s="3" t="s">
        <v>15</v>
      </c>
      <c r="G3647" s="4">
        <v>41519</v>
      </c>
      <c r="H3647" s="3" t="s">
        <v>56</v>
      </c>
      <c r="I3647" s="2" t="s">
        <v>13</v>
      </c>
      <c r="J3647" s="2" t="s">
        <v>12</v>
      </c>
      <c r="K3647" s="2" t="s">
        <v>268</v>
      </c>
      <c r="L3647" s="19">
        <v>41520.65216435185</v>
      </c>
      <c r="M3647" s="2"/>
      <c r="N3647" s="2"/>
      <c r="O3647" s="2"/>
      <c r="P3647" s="2"/>
    </row>
    <row r="3648" spans="1:16" ht="45">
      <c r="A3648" s="14">
        <v>1561</v>
      </c>
      <c r="B3648" s="2" t="s">
        <v>3334</v>
      </c>
      <c r="C3648" s="1" t="s">
        <v>3335</v>
      </c>
      <c r="D3648" s="3" t="s">
        <v>1992</v>
      </c>
      <c r="E3648" s="4">
        <v>41513</v>
      </c>
      <c r="F3648" s="3" t="s">
        <v>15</v>
      </c>
      <c r="G3648" s="4">
        <v>41519</v>
      </c>
      <c r="H3648" s="3" t="s">
        <v>56</v>
      </c>
      <c r="I3648" s="2" t="s">
        <v>13</v>
      </c>
      <c r="J3648" s="2" t="s">
        <v>12</v>
      </c>
      <c r="K3648" s="2" t="s">
        <v>268</v>
      </c>
      <c r="L3648" s="19">
        <v>41520.651423611111</v>
      </c>
      <c r="M3648" s="2"/>
      <c r="N3648" s="2"/>
      <c r="O3648" s="2"/>
      <c r="P3648" s="2"/>
    </row>
    <row r="3649" spans="1:16" ht="60">
      <c r="A3649" s="14">
        <v>1560</v>
      </c>
      <c r="B3649" s="2" t="s">
        <v>3336</v>
      </c>
      <c r="C3649" s="1" t="s">
        <v>3337</v>
      </c>
      <c r="D3649" s="3" t="s">
        <v>620</v>
      </c>
      <c r="E3649" s="4">
        <v>41520</v>
      </c>
      <c r="F3649" s="3" t="s">
        <v>15</v>
      </c>
      <c r="G3649" s="4">
        <v>41520</v>
      </c>
      <c r="H3649" s="3" t="s">
        <v>52</v>
      </c>
      <c r="I3649" s="2" t="s">
        <v>13</v>
      </c>
      <c r="J3649" s="2" t="s">
        <v>12</v>
      </c>
      <c r="K3649" s="2" t="s">
        <v>268</v>
      </c>
      <c r="L3649" s="19">
        <v>41520.65016203704</v>
      </c>
      <c r="M3649" s="2"/>
      <c r="N3649" s="2"/>
      <c r="O3649" s="2"/>
      <c r="P3649" s="2"/>
    </row>
    <row r="3650" spans="1:16" ht="60">
      <c r="A3650" s="14">
        <v>1559</v>
      </c>
      <c r="B3650" s="2" t="s">
        <v>3338</v>
      </c>
      <c r="C3650" s="1" t="s">
        <v>3339</v>
      </c>
      <c r="D3650" s="3" t="s">
        <v>363</v>
      </c>
      <c r="E3650" s="4">
        <v>41520</v>
      </c>
      <c r="F3650" s="3" t="s">
        <v>15</v>
      </c>
      <c r="G3650" s="4">
        <v>41520</v>
      </c>
      <c r="H3650" s="3" t="s">
        <v>42</v>
      </c>
      <c r="I3650" s="2" t="s">
        <v>13</v>
      </c>
      <c r="J3650" s="2" t="s">
        <v>12</v>
      </c>
      <c r="K3650" s="2" t="s">
        <v>268</v>
      </c>
      <c r="L3650" s="19">
        <v>41520.647523148145</v>
      </c>
      <c r="M3650" s="2"/>
      <c r="N3650" s="2"/>
      <c r="O3650" s="2"/>
      <c r="P3650" s="2"/>
    </row>
    <row r="3651" spans="1:16" ht="60">
      <c r="A3651" s="14">
        <v>1558</v>
      </c>
      <c r="B3651" s="2" t="s">
        <v>3340</v>
      </c>
      <c r="C3651" s="1" t="s">
        <v>3341</v>
      </c>
      <c r="D3651" s="3" t="s">
        <v>1958</v>
      </c>
      <c r="E3651" s="4">
        <v>41519</v>
      </c>
      <c r="F3651" s="3" t="s">
        <v>15</v>
      </c>
      <c r="G3651" s="4">
        <v>41519</v>
      </c>
      <c r="H3651" s="3" t="s">
        <v>54</v>
      </c>
      <c r="I3651" s="2" t="s">
        <v>13</v>
      </c>
      <c r="J3651" s="2" t="s">
        <v>12</v>
      </c>
      <c r="K3651" s="2" t="s">
        <v>268</v>
      </c>
      <c r="L3651" s="19">
        <v>41520.641481481478</v>
      </c>
      <c r="M3651" s="2"/>
      <c r="N3651" s="2"/>
      <c r="O3651" s="2"/>
      <c r="P3651" s="2"/>
    </row>
    <row r="3652" spans="1:16" ht="60">
      <c r="A3652" s="14">
        <v>1557</v>
      </c>
      <c r="B3652" s="2" t="s">
        <v>3342</v>
      </c>
      <c r="C3652" s="1" t="s">
        <v>3343</v>
      </c>
      <c r="D3652" s="3" t="s">
        <v>620</v>
      </c>
      <c r="E3652" s="4">
        <v>41519</v>
      </c>
      <c r="F3652" s="3" t="s">
        <v>15</v>
      </c>
      <c r="G3652" s="4">
        <v>41519</v>
      </c>
      <c r="H3652" s="3" t="s">
        <v>213</v>
      </c>
      <c r="I3652" s="2" t="s">
        <v>13</v>
      </c>
      <c r="J3652" s="2" t="s">
        <v>12</v>
      </c>
      <c r="K3652" s="2" t="s">
        <v>268</v>
      </c>
      <c r="L3652" s="19">
        <v>41520.640902777777</v>
      </c>
      <c r="M3652" s="2"/>
      <c r="N3652" s="2"/>
      <c r="O3652" s="2"/>
      <c r="P3652" s="2"/>
    </row>
    <row r="3653" spans="1:16" ht="30">
      <c r="A3653" s="14">
        <v>1556</v>
      </c>
      <c r="B3653" s="2" t="s">
        <v>3344</v>
      </c>
      <c r="C3653" s="1" t="s">
        <v>3345</v>
      </c>
      <c r="D3653" s="3" t="s">
        <v>1037</v>
      </c>
      <c r="E3653" s="4">
        <v>41519</v>
      </c>
      <c r="F3653" s="3" t="s">
        <v>15</v>
      </c>
      <c r="G3653" s="4">
        <v>41520</v>
      </c>
      <c r="H3653" s="3" t="s">
        <v>16</v>
      </c>
      <c r="I3653" s="2" t="s">
        <v>13</v>
      </c>
      <c r="J3653" s="2" t="s">
        <v>12</v>
      </c>
      <c r="K3653" s="2" t="s">
        <v>268</v>
      </c>
      <c r="L3653" s="19">
        <v>41520.640289351853</v>
      </c>
      <c r="M3653" s="2"/>
      <c r="N3653" s="2"/>
      <c r="O3653" s="2"/>
      <c r="P3653" s="2"/>
    </row>
    <row r="3654" spans="1:16" ht="45">
      <c r="A3654" s="14">
        <v>1555</v>
      </c>
      <c r="B3654" s="2" t="s">
        <v>3346</v>
      </c>
      <c r="C3654" s="1" t="s">
        <v>3347</v>
      </c>
      <c r="D3654" s="3" t="s">
        <v>1037</v>
      </c>
      <c r="E3654" s="4">
        <v>41519</v>
      </c>
      <c r="F3654" s="3" t="s">
        <v>15</v>
      </c>
      <c r="G3654" s="4">
        <v>41520</v>
      </c>
      <c r="H3654" s="3" t="s">
        <v>16</v>
      </c>
      <c r="I3654" s="2" t="s">
        <v>13</v>
      </c>
      <c r="J3654" s="2" t="s">
        <v>12</v>
      </c>
      <c r="K3654" s="2" t="s">
        <v>268</v>
      </c>
      <c r="L3654" s="19">
        <v>41520.639664351853</v>
      </c>
      <c r="M3654" s="2"/>
      <c r="N3654" s="2"/>
      <c r="O3654" s="2"/>
      <c r="P3654" s="2"/>
    </row>
    <row r="3655" spans="1:16" ht="45">
      <c r="A3655" s="14">
        <v>1554</v>
      </c>
      <c r="B3655" s="2" t="s">
        <v>903</v>
      </c>
      <c r="C3655" s="1" t="s">
        <v>3348</v>
      </c>
      <c r="D3655" s="3" t="s">
        <v>2701</v>
      </c>
      <c r="E3655" s="4">
        <v>41519</v>
      </c>
      <c r="F3655" s="3" t="s">
        <v>15</v>
      </c>
      <c r="G3655" s="4">
        <v>41519</v>
      </c>
      <c r="H3655" s="3" t="s">
        <v>40</v>
      </c>
      <c r="I3655" s="2" t="s">
        <v>13</v>
      </c>
      <c r="J3655" s="2" t="s">
        <v>12</v>
      </c>
      <c r="K3655" s="2" t="s">
        <v>268</v>
      </c>
      <c r="L3655" s="19">
        <v>41520.62840277778</v>
      </c>
      <c r="M3655" s="2"/>
      <c r="N3655" s="2"/>
      <c r="O3655" s="2"/>
      <c r="P3655" s="2"/>
    </row>
    <row r="3656" spans="1:16" ht="105">
      <c r="A3656" s="14">
        <v>1553</v>
      </c>
      <c r="B3656" s="2" t="s">
        <v>3349</v>
      </c>
      <c r="C3656" s="1" t="s">
        <v>3350</v>
      </c>
      <c r="D3656" s="3" t="s">
        <v>1709</v>
      </c>
      <c r="E3656" s="4">
        <v>41520</v>
      </c>
      <c r="F3656" s="3" t="s">
        <v>15</v>
      </c>
      <c r="G3656" s="4">
        <v>41520</v>
      </c>
      <c r="H3656" s="3" t="s">
        <v>40</v>
      </c>
      <c r="I3656" s="2" t="s">
        <v>13</v>
      </c>
      <c r="J3656" s="2" t="s">
        <v>12</v>
      </c>
      <c r="K3656" s="2" t="s">
        <v>268</v>
      </c>
      <c r="L3656" s="19">
        <v>41520.623726851853</v>
      </c>
      <c r="M3656" s="2"/>
      <c r="N3656" s="2"/>
      <c r="O3656" s="2"/>
      <c r="P3656" s="2"/>
    </row>
    <row r="3657" spans="1:16" ht="45">
      <c r="A3657" s="14">
        <v>1552</v>
      </c>
      <c r="B3657" s="2" t="s">
        <v>3351</v>
      </c>
      <c r="C3657" s="1" t="s">
        <v>3352</v>
      </c>
      <c r="D3657" s="3" t="s">
        <v>1037</v>
      </c>
      <c r="E3657" s="4">
        <v>41520</v>
      </c>
      <c r="F3657" s="3" t="s">
        <v>15</v>
      </c>
      <c r="G3657" s="4">
        <v>41520</v>
      </c>
      <c r="H3657" s="3" t="s">
        <v>16</v>
      </c>
      <c r="I3657" s="2" t="s">
        <v>13</v>
      </c>
      <c r="J3657" s="2" t="s">
        <v>12</v>
      </c>
      <c r="K3657" s="2" t="s">
        <v>268</v>
      </c>
      <c r="L3657" s="19">
        <v>41520.616840277777</v>
      </c>
      <c r="M3657" s="2"/>
      <c r="N3657" s="2"/>
      <c r="O3657" s="2"/>
      <c r="P3657" s="2"/>
    </row>
    <row r="3658" spans="1:16" ht="45">
      <c r="A3658" s="14">
        <v>1551</v>
      </c>
      <c r="B3658" s="2" t="s">
        <v>1952</v>
      </c>
      <c r="C3658" s="1" t="s">
        <v>2773</v>
      </c>
      <c r="D3658" s="3" t="s">
        <v>1037</v>
      </c>
      <c r="E3658" s="4">
        <v>41520</v>
      </c>
      <c r="F3658" s="3" t="s">
        <v>15</v>
      </c>
      <c r="G3658" s="4">
        <v>41520</v>
      </c>
      <c r="H3658" s="3" t="s">
        <v>16</v>
      </c>
      <c r="I3658" s="2" t="s">
        <v>13</v>
      </c>
      <c r="J3658" s="2" t="s">
        <v>12</v>
      </c>
      <c r="K3658" s="2" t="s">
        <v>268</v>
      </c>
      <c r="L3658" s="19">
        <v>41520.613993055558</v>
      </c>
      <c r="M3658" s="2"/>
      <c r="N3658" s="2"/>
      <c r="O3658" s="2"/>
      <c r="P3658" s="2"/>
    </row>
    <row r="3659" spans="1:16">
      <c r="A3659" s="14">
        <v>1550</v>
      </c>
      <c r="B3659" s="2" t="s">
        <v>3353</v>
      </c>
      <c r="C3659" s="1" t="s">
        <v>3354</v>
      </c>
      <c r="D3659" s="3" t="s">
        <v>22</v>
      </c>
      <c r="E3659" s="4">
        <v>41520</v>
      </c>
      <c r="F3659" s="3" t="s">
        <v>15</v>
      </c>
      <c r="G3659" s="4">
        <v>41520</v>
      </c>
      <c r="H3659" s="3" t="s">
        <v>29</v>
      </c>
      <c r="I3659" s="2" t="s">
        <v>13</v>
      </c>
      <c r="J3659" s="2" t="s">
        <v>12</v>
      </c>
      <c r="K3659" s="2" t="s">
        <v>268</v>
      </c>
      <c r="L3659" s="19">
        <v>41527.415833333333</v>
      </c>
      <c r="M3659" s="2"/>
      <c r="N3659" s="2"/>
      <c r="O3659" s="2"/>
      <c r="P3659" s="2"/>
    </row>
    <row r="3660" spans="1:16" ht="60">
      <c r="A3660" s="14">
        <v>1549</v>
      </c>
      <c r="B3660" s="2" t="s">
        <v>3355</v>
      </c>
      <c r="C3660" s="1" t="s">
        <v>3356</v>
      </c>
      <c r="D3660" s="3" t="s">
        <v>189</v>
      </c>
      <c r="E3660" s="4">
        <v>41520</v>
      </c>
      <c r="F3660" s="3" t="s">
        <v>15</v>
      </c>
      <c r="G3660" s="4">
        <v>41520</v>
      </c>
      <c r="H3660" s="3" t="s">
        <v>29</v>
      </c>
      <c r="I3660" s="2" t="s">
        <v>13</v>
      </c>
      <c r="J3660" s="2" t="s">
        <v>12</v>
      </c>
      <c r="K3660" s="2" t="s">
        <v>268</v>
      </c>
      <c r="L3660" s="19">
        <v>41527.41574074074</v>
      </c>
      <c r="M3660" s="2"/>
      <c r="N3660" s="2"/>
      <c r="O3660" s="2"/>
      <c r="P3660" s="2"/>
    </row>
    <row r="3661" spans="1:16" ht="225">
      <c r="A3661" s="14">
        <v>1548</v>
      </c>
      <c r="B3661" s="2" t="s">
        <v>3357</v>
      </c>
      <c r="C3661" s="1" t="s">
        <v>3358</v>
      </c>
      <c r="D3661" s="3" t="s">
        <v>291</v>
      </c>
      <c r="E3661" s="4">
        <v>41520</v>
      </c>
      <c r="F3661" s="3" t="s">
        <v>15</v>
      </c>
      <c r="G3661" s="4">
        <v>41520</v>
      </c>
      <c r="H3661" s="3" t="s">
        <v>52</v>
      </c>
      <c r="I3661" s="2" t="s">
        <v>13</v>
      </c>
      <c r="J3661" s="2" t="s">
        <v>12</v>
      </c>
      <c r="K3661" s="2" t="s">
        <v>268</v>
      </c>
      <c r="L3661" s="19">
        <v>41520.57372685185</v>
      </c>
      <c r="M3661" s="2"/>
      <c r="N3661" s="2"/>
      <c r="O3661" s="2"/>
      <c r="P3661" s="2"/>
    </row>
    <row r="3662" spans="1:16" ht="45">
      <c r="A3662" s="14">
        <v>1547</v>
      </c>
      <c r="B3662" s="2" t="s">
        <v>3114</v>
      </c>
      <c r="C3662" s="1" t="s">
        <v>3359</v>
      </c>
      <c r="D3662" s="3" t="s">
        <v>803</v>
      </c>
      <c r="E3662" s="4">
        <v>41520</v>
      </c>
      <c r="F3662" s="3" t="s">
        <v>15</v>
      </c>
      <c r="G3662" s="4">
        <v>41520</v>
      </c>
      <c r="H3662" s="3" t="s">
        <v>40</v>
      </c>
      <c r="I3662" s="2" t="s">
        <v>13</v>
      </c>
      <c r="J3662" s="2" t="s">
        <v>12</v>
      </c>
      <c r="K3662" s="2" t="s">
        <v>268</v>
      </c>
      <c r="L3662" s="19">
        <v>41527.415625000001</v>
      </c>
      <c r="M3662" s="2"/>
      <c r="N3662" s="2"/>
      <c r="O3662" s="2"/>
      <c r="P3662" s="2"/>
    </row>
    <row r="3663" spans="1:16" ht="45">
      <c r="A3663" s="14">
        <v>1546</v>
      </c>
      <c r="B3663" s="2" t="s">
        <v>3114</v>
      </c>
      <c r="C3663" s="1" t="s">
        <v>3360</v>
      </c>
      <c r="D3663" s="3" t="s">
        <v>803</v>
      </c>
      <c r="E3663" s="4">
        <v>41520</v>
      </c>
      <c r="F3663" s="3" t="s">
        <v>15</v>
      </c>
      <c r="G3663" s="4">
        <v>41520</v>
      </c>
      <c r="H3663" s="3" t="s">
        <v>40</v>
      </c>
      <c r="I3663" s="2" t="s">
        <v>13</v>
      </c>
      <c r="J3663" s="2" t="s">
        <v>12</v>
      </c>
      <c r="K3663" s="2" t="s">
        <v>268</v>
      </c>
      <c r="L3663" s="19">
        <v>41527.415000000001</v>
      </c>
      <c r="M3663" s="2"/>
      <c r="N3663" s="2"/>
      <c r="O3663" s="2"/>
      <c r="P3663" s="2"/>
    </row>
    <row r="3664" spans="1:16" ht="30">
      <c r="A3664" s="14">
        <v>1545</v>
      </c>
      <c r="B3664" s="2" t="s">
        <v>3361</v>
      </c>
      <c r="C3664" s="1" t="s">
        <v>3362</v>
      </c>
      <c r="D3664" s="3" t="s">
        <v>22</v>
      </c>
      <c r="E3664" s="4">
        <v>41520</v>
      </c>
      <c r="F3664" s="3" t="s">
        <v>15</v>
      </c>
      <c r="G3664" s="4">
        <v>41520</v>
      </c>
      <c r="H3664" s="3" t="s">
        <v>29</v>
      </c>
      <c r="I3664" s="2" t="s">
        <v>13</v>
      </c>
      <c r="J3664" s="2" t="s">
        <v>12</v>
      </c>
      <c r="K3664" s="2" t="s">
        <v>268</v>
      </c>
      <c r="L3664" s="19">
        <v>41527.41547453704</v>
      </c>
      <c r="M3664" s="2"/>
      <c r="N3664" s="2"/>
      <c r="O3664" s="2"/>
      <c r="P3664" s="2"/>
    </row>
    <row r="3665" spans="1:16" ht="45">
      <c r="A3665" s="14">
        <v>1544</v>
      </c>
      <c r="B3665" s="2" t="s">
        <v>3363</v>
      </c>
      <c r="C3665" s="1" t="s">
        <v>3364</v>
      </c>
      <c r="D3665" s="3" t="s">
        <v>92</v>
      </c>
      <c r="E3665" s="4">
        <v>41520</v>
      </c>
      <c r="F3665" s="3" t="s">
        <v>15</v>
      </c>
      <c r="G3665" s="4">
        <v>41520</v>
      </c>
      <c r="H3665" s="3" t="s">
        <v>16</v>
      </c>
      <c r="I3665" s="2" t="s">
        <v>13</v>
      </c>
      <c r="J3665" s="2" t="s">
        <v>12</v>
      </c>
      <c r="K3665" s="2" t="s">
        <v>268</v>
      </c>
      <c r="L3665" s="19">
        <v>41527.415381944447</v>
      </c>
      <c r="M3665" s="2"/>
      <c r="N3665" s="2"/>
      <c r="O3665" s="2"/>
      <c r="P3665" s="2"/>
    </row>
    <row r="3666" spans="1:16" ht="45">
      <c r="A3666" s="14">
        <v>1543</v>
      </c>
      <c r="B3666" s="2" t="s">
        <v>3055</v>
      </c>
      <c r="C3666" s="1" t="s">
        <v>3056</v>
      </c>
      <c r="D3666" s="3" t="s">
        <v>555</v>
      </c>
      <c r="E3666" s="4">
        <v>41513</v>
      </c>
      <c r="F3666" s="3" t="s">
        <v>15</v>
      </c>
      <c r="G3666" s="4">
        <v>41513</v>
      </c>
      <c r="H3666" s="3" t="s">
        <v>56</v>
      </c>
      <c r="I3666" s="2" t="s">
        <v>13</v>
      </c>
      <c r="J3666" s="2" t="s">
        <v>12</v>
      </c>
      <c r="K3666" s="2" t="s">
        <v>268</v>
      </c>
      <c r="L3666" s="19">
        <v>41519.816736111112</v>
      </c>
      <c r="M3666" s="2"/>
      <c r="N3666" s="2"/>
      <c r="O3666" s="2"/>
      <c r="P3666" s="2"/>
    </row>
    <row r="3667" spans="1:16" ht="45">
      <c r="A3667" s="14">
        <v>1542</v>
      </c>
      <c r="B3667" s="2" t="s">
        <v>3057</v>
      </c>
      <c r="C3667" s="1" t="s">
        <v>3058</v>
      </c>
      <c r="D3667" s="3" t="s">
        <v>277</v>
      </c>
      <c r="E3667" s="4">
        <v>41513</v>
      </c>
      <c r="F3667" s="3" t="s">
        <v>15</v>
      </c>
      <c r="G3667" s="4">
        <v>41513</v>
      </c>
      <c r="H3667" s="3" t="s">
        <v>52</v>
      </c>
      <c r="I3667" s="2" t="s">
        <v>13</v>
      </c>
      <c r="J3667" s="2" t="s">
        <v>12</v>
      </c>
      <c r="K3667" s="2" t="s">
        <v>268</v>
      </c>
      <c r="L3667" s="19">
        <v>41519.813368055555</v>
      </c>
      <c r="M3667" s="2"/>
      <c r="N3667" s="2"/>
      <c r="O3667" s="2"/>
      <c r="P3667" s="2"/>
    </row>
    <row r="3668" spans="1:16" ht="45">
      <c r="A3668" s="14">
        <v>1541</v>
      </c>
      <c r="B3668" s="2" t="s">
        <v>3059</v>
      </c>
      <c r="C3668" s="1" t="s">
        <v>3060</v>
      </c>
      <c r="D3668" s="3" t="s">
        <v>277</v>
      </c>
      <c r="E3668" s="4">
        <v>41513</v>
      </c>
      <c r="F3668" s="3" t="s">
        <v>15</v>
      </c>
      <c r="G3668" s="4">
        <v>41513</v>
      </c>
      <c r="H3668" s="3" t="s">
        <v>52</v>
      </c>
      <c r="I3668" s="2" t="s">
        <v>13</v>
      </c>
      <c r="J3668" s="2" t="s">
        <v>12</v>
      </c>
      <c r="K3668" s="2" t="s">
        <v>268</v>
      </c>
      <c r="L3668" s="19">
        <v>41527.417812500003</v>
      </c>
      <c r="M3668" s="2"/>
      <c r="N3668" s="2"/>
      <c r="O3668" s="2"/>
      <c r="P3668" s="2"/>
    </row>
    <row r="3669" spans="1:16" ht="45">
      <c r="A3669" s="14">
        <v>1540</v>
      </c>
      <c r="B3669" s="2" t="s">
        <v>3061</v>
      </c>
      <c r="C3669" s="1" t="s">
        <v>3062</v>
      </c>
      <c r="D3669" s="3" t="s">
        <v>2701</v>
      </c>
      <c r="E3669" s="4">
        <v>41513</v>
      </c>
      <c r="F3669" s="3" t="s">
        <v>15</v>
      </c>
      <c r="G3669" s="4">
        <v>41513</v>
      </c>
      <c r="H3669" s="3" t="s">
        <v>40</v>
      </c>
      <c r="I3669" s="2" t="s">
        <v>13</v>
      </c>
      <c r="J3669" s="2" t="s">
        <v>12</v>
      </c>
      <c r="K3669" s="2" t="s">
        <v>268</v>
      </c>
      <c r="L3669" s="19">
        <v>41519.809861111113</v>
      </c>
      <c r="M3669" s="2"/>
      <c r="N3669" s="2"/>
      <c r="O3669" s="2"/>
      <c r="P3669" s="2"/>
    </row>
    <row r="3670" spans="1:16" ht="45">
      <c r="A3670" s="14">
        <v>1539</v>
      </c>
      <c r="B3670" s="2" t="s">
        <v>3061</v>
      </c>
      <c r="C3670" s="1" t="s">
        <v>3063</v>
      </c>
      <c r="D3670" s="3" t="s">
        <v>2701</v>
      </c>
      <c r="E3670" s="4">
        <v>41513</v>
      </c>
      <c r="F3670" s="3" t="s">
        <v>15</v>
      </c>
      <c r="G3670" s="4">
        <v>41513</v>
      </c>
      <c r="H3670" s="3" t="s">
        <v>40</v>
      </c>
      <c r="I3670" s="2" t="s">
        <v>13</v>
      </c>
      <c r="J3670" s="2" t="s">
        <v>12</v>
      </c>
      <c r="K3670" s="2" t="s">
        <v>268</v>
      </c>
      <c r="L3670" s="19">
        <v>41519.809074074074</v>
      </c>
      <c r="M3670" s="2"/>
      <c r="N3670" s="2"/>
      <c r="O3670" s="2"/>
      <c r="P3670" s="2"/>
    </row>
    <row r="3671" spans="1:16" ht="60">
      <c r="A3671" s="14">
        <v>1538</v>
      </c>
      <c r="B3671" s="2" t="s">
        <v>3064</v>
      </c>
      <c r="C3671" s="1" t="s">
        <v>3065</v>
      </c>
      <c r="D3671" s="3" t="s">
        <v>149</v>
      </c>
      <c r="E3671" s="4">
        <v>41513</v>
      </c>
      <c r="F3671" s="3" t="s">
        <v>15</v>
      </c>
      <c r="G3671" s="4">
        <v>41513</v>
      </c>
      <c r="H3671" s="3" t="s">
        <v>58</v>
      </c>
      <c r="I3671" s="2" t="s">
        <v>13</v>
      </c>
      <c r="J3671" s="2" t="s">
        <v>12</v>
      </c>
      <c r="K3671" s="2" t="s">
        <v>268</v>
      </c>
      <c r="L3671" s="19">
        <v>41519.80777777778</v>
      </c>
      <c r="M3671" s="2"/>
      <c r="N3671" s="2"/>
      <c r="O3671" s="2"/>
      <c r="P3671" s="2"/>
    </row>
    <row r="3672" spans="1:16" ht="90">
      <c r="A3672" s="14">
        <v>1537</v>
      </c>
      <c r="B3672" s="2" t="s">
        <v>3066</v>
      </c>
      <c r="C3672" s="1" t="s">
        <v>3067</v>
      </c>
      <c r="D3672" s="3" t="s">
        <v>1887</v>
      </c>
      <c r="E3672" s="4">
        <v>41514</v>
      </c>
      <c r="F3672" s="3" t="s">
        <v>15</v>
      </c>
      <c r="G3672" s="4">
        <v>41514</v>
      </c>
      <c r="H3672" s="3" t="s">
        <v>58</v>
      </c>
      <c r="I3672" s="2" t="s">
        <v>13</v>
      </c>
      <c r="J3672" s="2" t="s">
        <v>12</v>
      </c>
      <c r="K3672" s="2" t="s">
        <v>268</v>
      </c>
      <c r="L3672" s="19">
        <v>41519.806608796294</v>
      </c>
      <c r="M3672" s="2"/>
      <c r="N3672" s="2"/>
      <c r="O3672" s="2"/>
      <c r="P3672" s="2"/>
    </row>
    <row r="3673" spans="1:16" ht="75">
      <c r="A3673" s="14">
        <v>1536</v>
      </c>
      <c r="B3673" s="2" t="s">
        <v>903</v>
      </c>
      <c r="C3673" s="1" t="s">
        <v>3068</v>
      </c>
      <c r="D3673" s="3" t="s">
        <v>2701</v>
      </c>
      <c r="E3673" s="4">
        <v>41514</v>
      </c>
      <c r="F3673" s="3" t="s">
        <v>15</v>
      </c>
      <c r="G3673" s="4">
        <v>41514</v>
      </c>
      <c r="H3673" s="3" t="s">
        <v>40</v>
      </c>
      <c r="I3673" s="2" t="s">
        <v>13</v>
      </c>
      <c r="J3673" s="2" t="s">
        <v>12</v>
      </c>
      <c r="K3673" s="2" t="s">
        <v>268</v>
      </c>
      <c r="L3673" s="19">
        <v>41519.805810185186</v>
      </c>
      <c r="M3673" s="2"/>
      <c r="N3673" s="2"/>
      <c r="O3673" s="2"/>
      <c r="P3673" s="2"/>
    </row>
    <row r="3674" spans="1:16" ht="90">
      <c r="A3674" s="14">
        <v>1535</v>
      </c>
      <c r="B3674" s="2" t="s">
        <v>3069</v>
      </c>
      <c r="C3674" s="1" t="s">
        <v>3070</v>
      </c>
      <c r="D3674" s="3" t="s">
        <v>291</v>
      </c>
      <c r="E3674" s="4">
        <v>41514</v>
      </c>
      <c r="F3674" s="3" t="s">
        <v>15</v>
      </c>
      <c r="G3674" s="4">
        <v>41514</v>
      </c>
      <c r="H3674" s="3" t="s">
        <v>19</v>
      </c>
      <c r="I3674" s="2" t="s">
        <v>13</v>
      </c>
      <c r="J3674" s="2" t="s">
        <v>12</v>
      </c>
      <c r="K3674" s="2" t="s">
        <v>268</v>
      </c>
      <c r="L3674" s="19">
        <v>41519.80505787037</v>
      </c>
      <c r="M3674" s="2"/>
      <c r="N3674" s="2"/>
      <c r="O3674" s="2"/>
      <c r="P3674" s="2"/>
    </row>
    <row r="3675" spans="1:16" ht="60">
      <c r="A3675" s="14">
        <v>1534</v>
      </c>
      <c r="B3675" s="2" t="s">
        <v>3071</v>
      </c>
      <c r="C3675" s="1" t="s">
        <v>3072</v>
      </c>
      <c r="D3675" s="3" t="s">
        <v>349</v>
      </c>
      <c r="E3675" s="4">
        <v>41514</v>
      </c>
      <c r="F3675" s="3" t="s">
        <v>15</v>
      </c>
      <c r="G3675" s="4">
        <v>41514</v>
      </c>
      <c r="H3675" s="3" t="s">
        <v>40</v>
      </c>
      <c r="I3675" s="2" t="s">
        <v>13</v>
      </c>
      <c r="J3675" s="2" t="s">
        <v>12</v>
      </c>
      <c r="K3675" s="2" t="s">
        <v>268</v>
      </c>
      <c r="L3675" s="19">
        <v>41519.804409722223</v>
      </c>
      <c r="M3675" s="2"/>
      <c r="N3675" s="2"/>
      <c r="O3675" s="2"/>
      <c r="P3675" s="2"/>
    </row>
    <row r="3676" spans="1:16" ht="90">
      <c r="A3676" s="14">
        <v>1533</v>
      </c>
      <c r="B3676" s="2" t="s">
        <v>3073</v>
      </c>
      <c r="C3676" s="1" t="s">
        <v>3074</v>
      </c>
      <c r="D3676" s="3" t="s">
        <v>277</v>
      </c>
      <c r="E3676" s="4">
        <v>41514</v>
      </c>
      <c r="F3676" s="3" t="s">
        <v>15</v>
      </c>
      <c r="G3676" s="4">
        <v>41514</v>
      </c>
      <c r="H3676" s="3" t="s">
        <v>52</v>
      </c>
      <c r="I3676" s="2" t="s">
        <v>13</v>
      </c>
      <c r="J3676" s="2" t="s">
        <v>12</v>
      </c>
      <c r="K3676" s="2" t="s">
        <v>268</v>
      </c>
      <c r="L3676" s="19">
        <v>41519.803530092591</v>
      </c>
      <c r="M3676" s="2"/>
      <c r="N3676" s="2"/>
      <c r="O3676" s="2"/>
      <c r="P3676" s="2"/>
    </row>
    <row r="3677" spans="1:16" ht="45">
      <c r="A3677" s="14">
        <v>1532</v>
      </c>
      <c r="B3677" s="2" t="s">
        <v>3075</v>
      </c>
      <c r="C3677" s="1" t="s">
        <v>3076</v>
      </c>
      <c r="D3677" s="3" t="s">
        <v>277</v>
      </c>
      <c r="E3677" s="4">
        <v>41514</v>
      </c>
      <c r="F3677" s="3" t="s">
        <v>15</v>
      </c>
      <c r="G3677" s="4">
        <v>41514</v>
      </c>
      <c r="H3677" s="3" t="s">
        <v>52</v>
      </c>
      <c r="I3677" s="2" t="s">
        <v>13</v>
      </c>
      <c r="J3677" s="2" t="s">
        <v>12</v>
      </c>
      <c r="K3677" s="2" t="s">
        <v>268</v>
      </c>
      <c r="L3677" s="19">
        <v>41519.802835648145</v>
      </c>
      <c r="M3677" s="2"/>
      <c r="N3677" s="2"/>
      <c r="O3677" s="2"/>
      <c r="P3677" s="2"/>
    </row>
    <row r="3678" spans="1:16" ht="105">
      <c r="A3678" s="14">
        <v>1531</v>
      </c>
      <c r="B3678" s="2" t="s">
        <v>3077</v>
      </c>
      <c r="C3678" s="1" t="s">
        <v>3078</v>
      </c>
      <c r="D3678" s="3" t="s">
        <v>586</v>
      </c>
      <c r="E3678" s="4">
        <v>41514</v>
      </c>
      <c r="F3678" s="3" t="s">
        <v>15</v>
      </c>
      <c r="G3678" s="4">
        <v>41514</v>
      </c>
      <c r="H3678" s="3" t="s">
        <v>46</v>
      </c>
      <c r="I3678" s="2" t="s">
        <v>13</v>
      </c>
      <c r="J3678" s="2" t="s">
        <v>12</v>
      </c>
      <c r="K3678" s="2" t="s">
        <v>268</v>
      </c>
      <c r="L3678" s="19">
        <v>41519.794247685182</v>
      </c>
      <c r="M3678" s="2"/>
      <c r="N3678" s="2"/>
      <c r="O3678" s="2"/>
      <c r="P3678" s="2"/>
    </row>
    <row r="3679" spans="1:16" ht="60">
      <c r="A3679" s="14">
        <v>1530</v>
      </c>
      <c r="B3679" s="2" t="s">
        <v>3079</v>
      </c>
      <c r="C3679" s="1" t="s">
        <v>3080</v>
      </c>
      <c r="D3679" s="3" t="s">
        <v>950</v>
      </c>
      <c r="E3679" s="4">
        <v>41513</v>
      </c>
      <c r="F3679" s="3" t="s">
        <v>15</v>
      </c>
      <c r="G3679" s="4">
        <v>41513</v>
      </c>
      <c r="H3679" s="3" t="s">
        <v>55</v>
      </c>
      <c r="I3679" s="2" t="s">
        <v>13</v>
      </c>
      <c r="J3679" s="2" t="s">
        <v>12</v>
      </c>
      <c r="K3679" s="2" t="s">
        <v>268</v>
      </c>
      <c r="L3679" s="19">
        <v>41519.792233796295</v>
      </c>
      <c r="M3679" s="2"/>
      <c r="N3679" s="2"/>
      <c r="O3679" s="2"/>
      <c r="P3679" s="2"/>
    </row>
    <row r="3680" spans="1:16" ht="60">
      <c r="A3680" s="14">
        <v>1529</v>
      </c>
      <c r="B3680" s="2" t="s">
        <v>3081</v>
      </c>
      <c r="C3680" s="1" t="s">
        <v>3082</v>
      </c>
      <c r="D3680" s="3" t="s">
        <v>3006</v>
      </c>
      <c r="E3680" s="4">
        <v>41514</v>
      </c>
      <c r="F3680" s="3" t="s">
        <v>15</v>
      </c>
      <c r="G3680" s="4">
        <v>41514</v>
      </c>
      <c r="H3680" s="3" t="s">
        <v>42</v>
      </c>
      <c r="I3680" s="2" t="s">
        <v>13</v>
      </c>
      <c r="J3680" s="2" t="s">
        <v>12</v>
      </c>
      <c r="K3680" s="2" t="s">
        <v>268</v>
      </c>
      <c r="L3680" s="19">
        <v>41519.788807870369</v>
      </c>
      <c r="M3680" s="2"/>
      <c r="N3680" s="2"/>
      <c r="O3680" s="2"/>
      <c r="P3680" s="2"/>
    </row>
    <row r="3681" spans="1:16" ht="60">
      <c r="A3681" s="14">
        <v>1528</v>
      </c>
      <c r="B3681" s="2" t="s">
        <v>3083</v>
      </c>
      <c r="C3681" s="1" t="s">
        <v>3084</v>
      </c>
      <c r="D3681" s="3" t="s">
        <v>18</v>
      </c>
      <c r="E3681" s="4">
        <v>41514</v>
      </c>
      <c r="F3681" s="3" t="s">
        <v>15</v>
      </c>
      <c r="G3681" s="4">
        <v>41514</v>
      </c>
      <c r="H3681" s="3" t="s">
        <v>58</v>
      </c>
      <c r="I3681" s="2" t="s">
        <v>13</v>
      </c>
      <c r="J3681" s="2" t="s">
        <v>12</v>
      </c>
      <c r="K3681" s="2" t="s">
        <v>268</v>
      </c>
      <c r="L3681" s="19">
        <v>41519.787777777776</v>
      </c>
      <c r="M3681" s="2"/>
      <c r="N3681" s="2"/>
      <c r="O3681" s="2"/>
      <c r="P3681" s="2"/>
    </row>
    <row r="3682" spans="1:16" ht="90">
      <c r="A3682" s="14">
        <v>1527</v>
      </c>
      <c r="B3682" s="2" t="s">
        <v>3085</v>
      </c>
      <c r="C3682" s="1" t="s">
        <v>3086</v>
      </c>
      <c r="D3682" s="3" t="s">
        <v>1257</v>
      </c>
      <c r="E3682" s="4">
        <v>41514</v>
      </c>
      <c r="F3682" s="3" t="s">
        <v>15</v>
      </c>
      <c r="G3682" s="4">
        <v>41514</v>
      </c>
      <c r="H3682" s="3" t="s">
        <v>52</v>
      </c>
      <c r="I3682" s="2" t="s">
        <v>13</v>
      </c>
      <c r="J3682" s="2" t="s">
        <v>12</v>
      </c>
      <c r="K3682" s="2" t="s">
        <v>268</v>
      </c>
      <c r="L3682" s="19">
        <v>41519.785601851851</v>
      </c>
      <c r="M3682" s="2"/>
      <c r="N3682" s="2"/>
      <c r="O3682" s="2"/>
      <c r="P3682" s="2"/>
    </row>
    <row r="3683" spans="1:16" ht="60">
      <c r="A3683" s="14">
        <v>1526</v>
      </c>
      <c r="B3683" s="2" t="s">
        <v>3087</v>
      </c>
      <c r="C3683" s="1" t="s">
        <v>3088</v>
      </c>
      <c r="D3683" s="3" t="s">
        <v>2031</v>
      </c>
      <c r="E3683" s="4">
        <v>41514</v>
      </c>
      <c r="F3683" s="3" t="s">
        <v>15</v>
      </c>
      <c r="G3683" s="4">
        <v>41514</v>
      </c>
      <c r="H3683" s="3" t="s">
        <v>51</v>
      </c>
      <c r="I3683" s="2" t="s">
        <v>13</v>
      </c>
      <c r="J3683" s="2" t="s">
        <v>12</v>
      </c>
      <c r="K3683" s="2" t="s">
        <v>268</v>
      </c>
      <c r="L3683" s="19">
        <v>41519.784363425926</v>
      </c>
      <c r="M3683" s="2"/>
      <c r="N3683" s="2"/>
      <c r="O3683" s="2"/>
      <c r="P3683" s="2"/>
    </row>
    <row r="3684" spans="1:16" ht="45">
      <c r="A3684" s="14">
        <v>1525</v>
      </c>
      <c r="B3684" s="2" t="s">
        <v>3089</v>
      </c>
      <c r="C3684" s="1" t="s">
        <v>3090</v>
      </c>
      <c r="D3684" s="3" t="s">
        <v>247</v>
      </c>
      <c r="E3684" s="4">
        <v>41515</v>
      </c>
      <c r="F3684" s="3" t="s">
        <v>15</v>
      </c>
      <c r="G3684" s="4">
        <v>41515</v>
      </c>
      <c r="H3684" s="3" t="s">
        <v>42</v>
      </c>
      <c r="I3684" s="2" t="s">
        <v>13</v>
      </c>
      <c r="J3684" s="2" t="s">
        <v>12</v>
      </c>
      <c r="K3684" s="2" t="s">
        <v>268</v>
      </c>
      <c r="L3684" s="19">
        <v>41519.737407407411</v>
      </c>
      <c r="M3684" s="2"/>
      <c r="N3684" s="2"/>
      <c r="O3684" s="2"/>
      <c r="P3684" s="2"/>
    </row>
    <row r="3685" spans="1:16" ht="45">
      <c r="A3685" s="14">
        <v>1524</v>
      </c>
      <c r="B3685" s="2" t="s">
        <v>3091</v>
      </c>
      <c r="C3685" s="1" t="s">
        <v>3092</v>
      </c>
      <c r="D3685" s="3" t="s">
        <v>5672</v>
      </c>
      <c r="E3685" s="4">
        <v>41515</v>
      </c>
      <c r="F3685" s="3" t="s">
        <v>15</v>
      </c>
      <c r="G3685" s="4">
        <v>41515</v>
      </c>
      <c r="H3685" s="3" t="s">
        <v>51</v>
      </c>
      <c r="I3685" s="2" t="s">
        <v>13</v>
      </c>
      <c r="J3685" s="2" t="s">
        <v>12</v>
      </c>
      <c r="K3685" s="2" t="s">
        <v>268</v>
      </c>
      <c r="L3685" s="19">
        <v>41519.734178240738</v>
      </c>
      <c r="M3685" s="2"/>
      <c r="N3685" s="2"/>
      <c r="O3685" s="2"/>
      <c r="P3685" s="2"/>
    </row>
    <row r="3686" spans="1:16" ht="60">
      <c r="A3686" s="14">
        <v>1523</v>
      </c>
      <c r="B3686" s="2" t="s">
        <v>3093</v>
      </c>
      <c r="C3686" s="1" t="s">
        <v>3094</v>
      </c>
      <c r="D3686" s="3" t="s">
        <v>2701</v>
      </c>
      <c r="E3686" s="4">
        <v>41519</v>
      </c>
      <c r="F3686" s="3" t="s">
        <v>15</v>
      </c>
      <c r="G3686" s="4">
        <v>41519</v>
      </c>
      <c r="H3686" s="3" t="s">
        <v>40</v>
      </c>
      <c r="I3686" s="2" t="s">
        <v>13</v>
      </c>
      <c r="J3686" s="2" t="s">
        <v>12</v>
      </c>
      <c r="K3686" s="2" t="s">
        <v>268</v>
      </c>
      <c r="L3686" s="19">
        <v>41519.72934027778</v>
      </c>
      <c r="M3686" s="2"/>
      <c r="N3686" s="2"/>
      <c r="O3686" s="2"/>
      <c r="P3686" s="2"/>
    </row>
    <row r="3687" spans="1:16" ht="60">
      <c r="A3687" s="14">
        <v>1522</v>
      </c>
      <c r="B3687" s="2" t="s">
        <v>3095</v>
      </c>
      <c r="C3687" s="1" t="s">
        <v>3096</v>
      </c>
      <c r="D3687" s="3" t="s">
        <v>2701</v>
      </c>
      <c r="E3687" s="4">
        <v>41519</v>
      </c>
      <c r="F3687" s="3" t="s">
        <v>15</v>
      </c>
      <c r="G3687" s="4">
        <v>41519</v>
      </c>
      <c r="H3687" s="3" t="s">
        <v>40</v>
      </c>
      <c r="I3687" s="2" t="s">
        <v>13</v>
      </c>
      <c r="J3687" s="2" t="s">
        <v>12</v>
      </c>
      <c r="K3687" s="2" t="s">
        <v>268</v>
      </c>
      <c r="L3687" s="19">
        <v>41519.728356481479</v>
      </c>
      <c r="M3687" s="2"/>
      <c r="N3687" s="2"/>
      <c r="O3687" s="2"/>
      <c r="P3687" s="2"/>
    </row>
    <row r="3688" spans="1:16" ht="75">
      <c r="A3688" s="14">
        <v>1521</v>
      </c>
      <c r="B3688" s="2" t="s">
        <v>3097</v>
      </c>
      <c r="C3688" s="1" t="s">
        <v>3098</v>
      </c>
      <c r="D3688" s="3" t="s">
        <v>1267</v>
      </c>
      <c r="E3688" s="4">
        <v>41515</v>
      </c>
      <c r="F3688" s="3" t="s">
        <v>15</v>
      </c>
      <c r="G3688" s="4">
        <v>41515</v>
      </c>
      <c r="H3688" s="3" t="s">
        <v>42</v>
      </c>
      <c r="I3688" s="2" t="s">
        <v>13</v>
      </c>
      <c r="J3688" s="2" t="s">
        <v>12</v>
      </c>
      <c r="K3688" s="2" t="s">
        <v>268</v>
      </c>
      <c r="L3688" s="19">
        <v>41519.723506944443</v>
      </c>
      <c r="M3688" s="2"/>
      <c r="N3688" s="2"/>
      <c r="O3688" s="2"/>
      <c r="P3688" s="2"/>
    </row>
    <row r="3689" spans="1:16" ht="75">
      <c r="A3689" s="14">
        <v>1520</v>
      </c>
      <c r="B3689" s="2" t="s">
        <v>3099</v>
      </c>
      <c r="C3689" s="1" t="s">
        <v>3100</v>
      </c>
      <c r="D3689" s="3" t="s">
        <v>803</v>
      </c>
      <c r="E3689" s="4">
        <v>41515</v>
      </c>
      <c r="F3689" s="3" t="s">
        <v>15</v>
      </c>
      <c r="G3689" s="4">
        <v>41515</v>
      </c>
      <c r="H3689" s="3" t="s">
        <v>40</v>
      </c>
      <c r="I3689" s="2" t="s">
        <v>13</v>
      </c>
      <c r="J3689" s="2" t="s">
        <v>12</v>
      </c>
      <c r="K3689" s="2" t="s">
        <v>268</v>
      </c>
      <c r="L3689" s="19">
        <v>41519.697581018518</v>
      </c>
      <c r="M3689" s="2"/>
      <c r="N3689" s="2"/>
      <c r="O3689" s="2"/>
      <c r="P3689" s="2"/>
    </row>
    <row r="3690" spans="1:16" ht="60">
      <c r="A3690" s="14">
        <v>1519</v>
      </c>
      <c r="B3690" s="2" t="s">
        <v>3101</v>
      </c>
      <c r="C3690" s="1" t="s">
        <v>3102</v>
      </c>
      <c r="D3690" s="3" t="s">
        <v>1557</v>
      </c>
      <c r="E3690" s="4">
        <v>41519</v>
      </c>
      <c r="F3690" s="3" t="s">
        <v>15</v>
      </c>
      <c r="G3690" s="4">
        <v>41519</v>
      </c>
      <c r="H3690" s="3" t="s">
        <v>69</v>
      </c>
      <c r="I3690" s="2" t="s">
        <v>13</v>
      </c>
      <c r="J3690" s="2" t="s">
        <v>12</v>
      </c>
      <c r="K3690" s="2" t="s">
        <v>268</v>
      </c>
      <c r="L3690" s="19">
        <v>41527.413437499999</v>
      </c>
      <c r="M3690" s="2"/>
      <c r="N3690" s="2"/>
      <c r="O3690" s="2"/>
      <c r="P3690" s="2"/>
    </row>
    <row r="3691" spans="1:16" ht="75">
      <c r="A3691" s="14">
        <v>1518</v>
      </c>
      <c r="B3691" s="2" t="s">
        <v>1363</v>
      </c>
      <c r="C3691" s="1" t="s">
        <v>3103</v>
      </c>
      <c r="D3691" s="3" t="s">
        <v>1365</v>
      </c>
      <c r="E3691" s="4">
        <v>41519</v>
      </c>
      <c r="F3691" s="3" t="s">
        <v>15</v>
      </c>
      <c r="G3691" s="4">
        <v>41519</v>
      </c>
      <c r="H3691" s="3" t="s">
        <v>40</v>
      </c>
      <c r="I3691" s="2" t="s">
        <v>13</v>
      </c>
      <c r="J3691" s="2" t="s">
        <v>12</v>
      </c>
      <c r="K3691" s="2" t="s">
        <v>268</v>
      </c>
      <c r="L3691" s="19">
        <v>41519.691111111111</v>
      </c>
      <c r="M3691" s="2"/>
      <c r="N3691" s="2"/>
      <c r="O3691" s="2"/>
      <c r="P3691" s="2"/>
    </row>
    <row r="3692" spans="1:16" ht="75">
      <c r="A3692" s="14">
        <v>1517</v>
      </c>
      <c r="B3692" s="2" t="s">
        <v>3104</v>
      </c>
      <c r="C3692" s="1" t="s">
        <v>3105</v>
      </c>
      <c r="D3692" s="3" t="s">
        <v>1037</v>
      </c>
      <c r="E3692" s="4">
        <v>41516</v>
      </c>
      <c r="F3692" s="3" t="s">
        <v>15</v>
      </c>
      <c r="G3692" s="4">
        <v>41516</v>
      </c>
      <c r="H3692" s="3" t="s">
        <v>16</v>
      </c>
      <c r="I3692" s="2" t="s">
        <v>13</v>
      </c>
      <c r="J3692" s="2" t="s">
        <v>12</v>
      </c>
      <c r="K3692" s="2" t="s">
        <v>268</v>
      </c>
      <c r="L3692" s="19">
        <v>41519.680023148147</v>
      </c>
      <c r="M3692" s="2"/>
      <c r="N3692" s="2"/>
      <c r="O3692" s="2"/>
      <c r="P3692" s="2"/>
    </row>
    <row r="3693" spans="1:16" ht="60">
      <c r="A3693" s="14">
        <v>1516</v>
      </c>
      <c r="B3693" s="2" t="s">
        <v>3106</v>
      </c>
      <c r="C3693" s="1" t="s">
        <v>3107</v>
      </c>
      <c r="D3693" s="3" t="s">
        <v>1037</v>
      </c>
      <c r="E3693" s="4">
        <v>41516</v>
      </c>
      <c r="F3693" s="3" t="s">
        <v>15</v>
      </c>
      <c r="G3693" s="4">
        <v>41516</v>
      </c>
      <c r="H3693" s="3" t="s">
        <v>16</v>
      </c>
      <c r="I3693" s="2" t="s">
        <v>13</v>
      </c>
      <c r="J3693" s="2" t="s">
        <v>12</v>
      </c>
      <c r="K3693" s="2" t="s">
        <v>268</v>
      </c>
      <c r="L3693" s="19">
        <v>41519.671215277776</v>
      </c>
      <c r="M3693" s="2"/>
      <c r="N3693" s="2"/>
      <c r="O3693" s="2"/>
      <c r="P3693" s="2"/>
    </row>
    <row r="3694" spans="1:16" ht="45">
      <c r="A3694" s="14">
        <v>1515</v>
      </c>
      <c r="B3694" s="2" t="s">
        <v>3108</v>
      </c>
      <c r="C3694" s="1" t="s">
        <v>3109</v>
      </c>
      <c r="D3694" s="3" t="s">
        <v>1365</v>
      </c>
      <c r="E3694" s="4">
        <v>41516</v>
      </c>
      <c r="F3694" s="3" t="s">
        <v>15</v>
      </c>
      <c r="G3694" s="4">
        <v>41516</v>
      </c>
      <c r="H3694" s="3" t="s">
        <v>40</v>
      </c>
      <c r="I3694" s="2" t="s">
        <v>13</v>
      </c>
      <c r="J3694" s="2" t="s">
        <v>12</v>
      </c>
      <c r="K3694" s="2" t="s">
        <v>268</v>
      </c>
      <c r="L3694" s="19">
        <v>41519.597233796296</v>
      </c>
      <c r="M3694" s="2"/>
      <c r="N3694" s="2"/>
      <c r="O3694" s="2"/>
      <c r="P3694" s="2"/>
    </row>
    <row r="3695" spans="1:16" ht="30">
      <c r="A3695" s="14">
        <v>1514</v>
      </c>
      <c r="B3695" s="2" t="s">
        <v>3110</v>
      </c>
      <c r="C3695" s="1" t="s">
        <v>3111</v>
      </c>
      <c r="D3695" s="3" t="s">
        <v>215</v>
      </c>
      <c r="E3695" s="4">
        <v>41516</v>
      </c>
      <c r="F3695" s="3" t="s">
        <v>15</v>
      </c>
      <c r="G3695" s="4">
        <v>41519</v>
      </c>
      <c r="H3695" s="3" t="s">
        <v>29</v>
      </c>
      <c r="I3695" s="2" t="s">
        <v>13</v>
      </c>
      <c r="J3695" s="2" t="s">
        <v>12</v>
      </c>
      <c r="K3695" s="2" t="s">
        <v>268</v>
      </c>
      <c r="L3695" s="19">
        <v>41520.459814814814</v>
      </c>
      <c r="M3695" s="2"/>
      <c r="N3695" s="2"/>
      <c r="O3695" s="2"/>
      <c r="P3695" s="2"/>
    </row>
    <row r="3696" spans="1:16" ht="45">
      <c r="A3696" s="14">
        <v>1513</v>
      </c>
      <c r="B3696" s="2" t="s">
        <v>3112</v>
      </c>
      <c r="C3696" s="1" t="s">
        <v>3113</v>
      </c>
      <c r="D3696" s="3" t="s">
        <v>194</v>
      </c>
      <c r="E3696" s="4">
        <v>41519</v>
      </c>
      <c r="F3696" s="3" t="s">
        <v>15</v>
      </c>
      <c r="G3696" s="4">
        <v>41519</v>
      </c>
      <c r="H3696" s="3" t="s">
        <v>19</v>
      </c>
      <c r="I3696" s="2" t="s">
        <v>13</v>
      </c>
      <c r="J3696" s="2" t="s">
        <v>12</v>
      </c>
      <c r="K3696" s="2" t="s">
        <v>268</v>
      </c>
      <c r="L3696" s="19">
        <v>41541.41133101852</v>
      </c>
      <c r="M3696" s="2"/>
      <c r="N3696" s="2"/>
      <c r="O3696" s="2"/>
      <c r="P3696" s="2"/>
    </row>
    <row r="3697" spans="1:16" ht="45">
      <c r="A3697" s="14">
        <v>1512</v>
      </c>
      <c r="B3697" s="2" t="s">
        <v>3114</v>
      </c>
      <c r="C3697" s="1" t="s">
        <v>3115</v>
      </c>
      <c r="D3697" s="3" t="s">
        <v>84</v>
      </c>
      <c r="E3697" s="4">
        <v>41519</v>
      </c>
      <c r="F3697" s="3" t="s">
        <v>15</v>
      </c>
      <c r="G3697" s="4">
        <v>41519</v>
      </c>
      <c r="H3697" s="3" t="s">
        <v>40</v>
      </c>
      <c r="I3697" s="2" t="s">
        <v>13</v>
      </c>
      <c r="J3697" s="2" t="s">
        <v>12</v>
      </c>
      <c r="K3697" s="2" t="s">
        <v>268</v>
      </c>
      <c r="L3697" s="19">
        <v>41527.412731481483</v>
      </c>
      <c r="M3697" s="2"/>
      <c r="N3697" s="2"/>
      <c r="O3697" s="2"/>
      <c r="P3697" s="2"/>
    </row>
    <row r="3698" spans="1:16" ht="75">
      <c r="A3698" s="14">
        <v>1511</v>
      </c>
      <c r="B3698" s="2" t="s">
        <v>3116</v>
      </c>
      <c r="C3698" s="1" t="s">
        <v>3117</v>
      </c>
      <c r="D3698" s="3" t="s">
        <v>3006</v>
      </c>
      <c r="E3698" s="4">
        <v>41519</v>
      </c>
      <c r="F3698" s="3" t="s">
        <v>15</v>
      </c>
      <c r="G3698" s="4">
        <v>41519</v>
      </c>
      <c r="H3698" s="3" t="s">
        <v>29</v>
      </c>
      <c r="I3698" s="2" t="s">
        <v>13</v>
      </c>
      <c r="J3698" s="2" t="s">
        <v>12</v>
      </c>
      <c r="K3698" s="2" t="s">
        <v>268</v>
      </c>
      <c r="L3698" s="19">
        <v>41520.459664351853</v>
      </c>
      <c r="M3698" s="2"/>
      <c r="N3698" s="2"/>
      <c r="O3698" s="2"/>
      <c r="P3698" s="2"/>
    </row>
    <row r="3699" spans="1:16" ht="90">
      <c r="A3699" s="14">
        <v>1510</v>
      </c>
      <c r="B3699" s="2" t="s">
        <v>3118</v>
      </c>
      <c r="C3699" s="1" t="s">
        <v>3119</v>
      </c>
      <c r="D3699" s="3" t="s">
        <v>746</v>
      </c>
      <c r="E3699" s="4">
        <v>41519</v>
      </c>
      <c r="F3699" s="3" t="s">
        <v>15</v>
      </c>
      <c r="G3699" s="4">
        <v>41519</v>
      </c>
      <c r="H3699" s="3" t="s">
        <v>40</v>
      </c>
      <c r="I3699" s="2" t="s">
        <v>13</v>
      </c>
      <c r="J3699" s="2" t="s">
        <v>12</v>
      </c>
      <c r="K3699" s="2" t="s">
        <v>268</v>
      </c>
      <c r="L3699" s="19">
        <v>41520.459537037037</v>
      </c>
      <c r="M3699" s="2"/>
      <c r="N3699" s="2"/>
      <c r="O3699" s="2"/>
      <c r="P3699" s="2"/>
    </row>
    <row r="3700" spans="1:16" ht="45">
      <c r="A3700" s="14">
        <v>1509</v>
      </c>
      <c r="B3700" s="2" t="s">
        <v>3120</v>
      </c>
      <c r="C3700" s="1" t="s">
        <v>3121</v>
      </c>
      <c r="D3700" s="3" t="s">
        <v>866</v>
      </c>
      <c r="E3700" s="4">
        <v>41519</v>
      </c>
      <c r="F3700" s="3" t="s">
        <v>15</v>
      </c>
      <c r="G3700" s="4">
        <v>41519</v>
      </c>
      <c r="H3700" s="3" t="s">
        <v>16</v>
      </c>
      <c r="I3700" s="2" t="s">
        <v>13</v>
      </c>
      <c r="J3700" s="2" t="s">
        <v>12</v>
      </c>
      <c r="K3700" s="2" t="s">
        <v>268</v>
      </c>
      <c r="L3700" s="19">
        <v>41519.51189814815</v>
      </c>
      <c r="M3700" s="2"/>
      <c r="N3700" s="2"/>
      <c r="O3700" s="2"/>
      <c r="P3700" s="2"/>
    </row>
    <row r="3701" spans="1:16" ht="60">
      <c r="A3701" s="14">
        <v>1508</v>
      </c>
      <c r="B3701" s="2" t="s">
        <v>3122</v>
      </c>
      <c r="C3701" s="1" t="s">
        <v>3123</v>
      </c>
      <c r="D3701" s="3" t="s">
        <v>1054</v>
      </c>
      <c r="E3701" s="4">
        <v>41519</v>
      </c>
      <c r="F3701" s="3" t="s">
        <v>15</v>
      </c>
      <c r="G3701" s="4">
        <v>41519</v>
      </c>
      <c r="H3701" s="3" t="s">
        <v>56</v>
      </c>
      <c r="I3701" s="2" t="s">
        <v>13</v>
      </c>
      <c r="J3701" s="2" t="s">
        <v>12</v>
      </c>
      <c r="K3701" s="2" t="s">
        <v>268</v>
      </c>
      <c r="L3701" s="19">
        <v>41527.415150462963</v>
      </c>
      <c r="M3701" s="2"/>
      <c r="N3701" s="2"/>
      <c r="O3701" s="2"/>
      <c r="P3701" s="2"/>
    </row>
    <row r="3702" spans="1:16" ht="45">
      <c r="A3702" s="14">
        <v>1507</v>
      </c>
      <c r="B3702" s="2" t="s">
        <v>3124</v>
      </c>
      <c r="C3702" s="1" t="s">
        <v>3125</v>
      </c>
      <c r="D3702" s="3" t="s">
        <v>3126</v>
      </c>
      <c r="E3702" s="4">
        <v>41519</v>
      </c>
      <c r="F3702" s="3" t="s">
        <v>15</v>
      </c>
      <c r="G3702" s="4">
        <v>41519</v>
      </c>
      <c r="H3702" s="3" t="s">
        <v>29</v>
      </c>
      <c r="I3702" s="2" t="s">
        <v>13</v>
      </c>
      <c r="J3702" s="2" t="s">
        <v>12</v>
      </c>
      <c r="K3702" s="2" t="s">
        <v>268</v>
      </c>
      <c r="L3702" s="19">
        <v>41519.557037037041</v>
      </c>
      <c r="M3702" s="2"/>
      <c r="N3702" s="2"/>
      <c r="O3702" s="2"/>
      <c r="P3702" s="2"/>
    </row>
    <row r="3703" spans="1:16" ht="150">
      <c r="A3703" s="14">
        <v>1506</v>
      </c>
      <c r="B3703" s="2" t="s">
        <v>3127</v>
      </c>
      <c r="C3703" s="1" t="s">
        <v>3128</v>
      </c>
      <c r="D3703" s="3" t="s">
        <v>3129</v>
      </c>
      <c r="E3703" s="4">
        <v>41519</v>
      </c>
      <c r="F3703" s="3" t="s">
        <v>15</v>
      </c>
      <c r="G3703" s="4">
        <v>41519</v>
      </c>
      <c r="H3703" s="3" t="s">
        <v>16</v>
      </c>
      <c r="I3703" s="2" t="s">
        <v>13</v>
      </c>
      <c r="J3703" s="2" t="s">
        <v>12</v>
      </c>
      <c r="K3703" s="2" t="s">
        <v>268</v>
      </c>
      <c r="L3703" s="19">
        <v>41519.473946759259</v>
      </c>
      <c r="M3703" s="2"/>
      <c r="N3703" s="2"/>
      <c r="O3703" s="2"/>
      <c r="P3703" s="2"/>
    </row>
    <row r="3704" spans="1:16" ht="105">
      <c r="A3704" s="14">
        <v>1505</v>
      </c>
      <c r="B3704" s="2" t="s">
        <v>3130</v>
      </c>
      <c r="C3704" s="1" t="s">
        <v>3131</v>
      </c>
      <c r="D3704" s="3" t="s">
        <v>104</v>
      </c>
      <c r="E3704" s="4">
        <v>41519</v>
      </c>
      <c r="F3704" s="3" t="s">
        <v>15</v>
      </c>
      <c r="G3704" s="4">
        <v>41519</v>
      </c>
      <c r="H3704" s="3" t="s">
        <v>40</v>
      </c>
      <c r="I3704" s="2" t="s">
        <v>13</v>
      </c>
      <c r="J3704" s="2" t="s">
        <v>12</v>
      </c>
      <c r="K3704" s="2" t="s">
        <v>268</v>
      </c>
      <c r="L3704" s="19">
        <v>41520.458969907406</v>
      </c>
      <c r="M3704" s="2"/>
      <c r="N3704" s="2"/>
      <c r="O3704" s="2"/>
      <c r="P3704" s="2"/>
    </row>
    <row r="3705" spans="1:16" ht="45">
      <c r="A3705" s="14">
        <v>1504</v>
      </c>
      <c r="B3705" s="2" t="s">
        <v>3132</v>
      </c>
      <c r="C3705" s="1" t="s">
        <v>3133</v>
      </c>
      <c r="D3705" s="3" t="s">
        <v>454</v>
      </c>
      <c r="E3705" s="4">
        <v>41519</v>
      </c>
      <c r="F3705" s="3" t="s">
        <v>15</v>
      </c>
      <c r="G3705" s="4">
        <v>41530</v>
      </c>
      <c r="H3705" s="3" t="s">
        <v>56</v>
      </c>
      <c r="I3705" s="2" t="s">
        <v>13</v>
      </c>
      <c r="J3705" s="2" t="s">
        <v>12</v>
      </c>
      <c r="K3705" s="2" t="s">
        <v>268</v>
      </c>
      <c r="L3705" s="19">
        <v>41533.440648148149</v>
      </c>
      <c r="M3705" s="2"/>
      <c r="N3705" s="2"/>
      <c r="O3705" s="2"/>
      <c r="P3705" s="2"/>
    </row>
    <row r="3706" spans="1:16" ht="45">
      <c r="A3706" s="14">
        <v>1503</v>
      </c>
      <c r="B3706" s="2" t="s">
        <v>3134</v>
      </c>
      <c r="C3706" s="1" t="s">
        <v>3135</v>
      </c>
      <c r="D3706" s="3" t="s">
        <v>22</v>
      </c>
      <c r="E3706" s="4">
        <v>41519</v>
      </c>
      <c r="F3706" s="3" t="s">
        <v>15</v>
      </c>
      <c r="G3706" s="4">
        <v>41519</v>
      </c>
      <c r="H3706" s="3" t="s">
        <v>29</v>
      </c>
      <c r="I3706" s="2" t="s">
        <v>13</v>
      </c>
      <c r="J3706" s="2" t="s">
        <v>12</v>
      </c>
      <c r="K3706" s="2" t="s">
        <v>268</v>
      </c>
      <c r="L3706" s="19">
        <v>41527.408460648148</v>
      </c>
      <c r="M3706" s="2"/>
      <c r="N3706" s="2"/>
      <c r="O3706" s="2"/>
      <c r="P3706" s="2"/>
    </row>
    <row r="3707" spans="1:16" ht="90">
      <c r="A3707" s="14">
        <v>1502</v>
      </c>
      <c r="B3707" s="2" t="s">
        <v>3136</v>
      </c>
      <c r="C3707" s="1" t="s">
        <v>3137</v>
      </c>
      <c r="D3707" s="3" t="s">
        <v>192</v>
      </c>
      <c r="E3707" s="4">
        <v>41519</v>
      </c>
      <c r="F3707" s="3" t="s">
        <v>15</v>
      </c>
      <c r="G3707" s="4">
        <v>41519</v>
      </c>
      <c r="H3707" s="3" t="s">
        <v>213</v>
      </c>
      <c r="I3707" s="2" t="s">
        <v>13</v>
      </c>
      <c r="J3707" s="2" t="s">
        <v>12</v>
      </c>
      <c r="K3707" s="2" t="s">
        <v>268</v>
      </c>
      <c r="L3707" s="19">
        <v>41519.467858796299</v>
      </c>
      <c r="M3707" s="2"/>
      <c r="N3707" s="2"/>
      <c r="O3707" s="2"/>
      <c r="P3707" s="2"/>
    </row>
    <row r="3708" spans="1:16" ht="60">
      <c r="A3708" s="14">
        <v>1501</v>
      </c>
      <c r="B3708" s="2" t="s">
        <v>3138</v>
      </c>
      <c r="C3708" s="1" t="s">
        <v>3139</v>
      </c>
      <c r="D3708" s="3" t="s">
        <v>24</v>
      </c>
      <c r="E3708" s="4">
        <v>41519</v>
      </c>
      <c r="F3708" s="3" t="s">
        <v>15</v>
      </c>
      <c r="G3708" s="4">
        <v>41519</v>
      </c>
      <c r="H3708" s="3" t="s">
        <v>40</v>
      </c>
      <c r="I3708" s="2" t="s">
        <v>13</v>
      </c>
      <c r="J3708" s="2" t="s">
        <v>12</v>
      </c>
      <c r="K3708" s="2" t="s">
        <v>268</v>
      </c>
      <c r="L3708" s="19">
        <v>41519.467268518521</v>
      </c>
      <c r="M3708" s="2"/>
      <c r="N3708" s="2"/>
      <c r="O3708" s="2"/>
      <c r="P3708" s="2"/>
    </row>
    <row r="3709" spans="1:16" ht="45">
      <c r="A3709" s="14">
        <v>1500</v>
      </c>
      <c r="B3709" s="2" t="s">
        <v>3140</v>
      </c>
      <c r="C3709" s="1" t="s">
        <v>3141</v>
      </c>
      <c r="D3709" s="3" t="s">
        <v>2701</v>
      </c>
      <c r="E3709" s="4">
        <v>41519</v>
      </c>
      <c r="F3709" s="3" t="s">
        <v>15</v>
      </c>
      <c r="G3709" s="4">
        <v>41519</v>
      </c>
      <c r="H3709" s="3" t="s">
        <v>40</v>
      </c>
      <c r="I3709" s="2" t="s">
        <v>13</v>
      </c>
      <c r="J3709" s="2" t="s">
        <v>12</v>
      </c>
      <c r="K3709" s="2" t="s">
        <v>268</v>
      </c>
      <c r="L3709" s="19">
        <v>41519.465358796297</v>
      </c>
      <c r="M3709" s="2"/>
      <c r="N3709" s="2"/>
      <c r="O3709" s="2"/>
      <c r="P3709" s="2"/>
    </row>
    <row r="3710" spans="1:16" ht="60">
      <c r="A3710" s="14">
        <v>1499</v>
      </c>
      <c r="B3710" s="2" t="s">
        <v>204</v>
      </c>
      <c r="C3710" s="1" t="s">
        <v>3142</v>
      </c>
      <c r="D3710" s="3" t="s">
        <v>206</v>
      </c>
      <c r="E3710" s="4">
        <v>41519</v>
      </c>
      <c r="F3710" s="3" t="s">
        <v>15</v>
      </c>
      <c r="G3710" s="4">
        <v>41519</v>
      </c>
      <c r="H3710" s="3" t="s">
        <v>204</v>
      </c>
      <c r="I3710" s="2" t="s">
        <v>13</v>
      </c>
      <c r="J3710" s="2" t="s">
        <v>12</v>
      </c>
      <c r="K3710" s="2" t="s">
        <v>268</v>
      </c>
      <c r="L3710" s="19">
        <v>41520.456296296295</v>
      </c>
      <c r="M3710" s="2"/>
      <c r="N3710" s="2"/>
      <c r="O3710" s="2"/>
      <c r="P3710" s="2"/>
    </row>
    <row r="3711" spans="1:16" ht="60">
      <c r="A3711" s="14">
        <v>1498</v>
      </c>
      <c r="B3711" s="2" t="s">
        <v>3143</v>
      </c>
      <c r="C3711" s="1" t="s">
        <v>3144</v>
      </c>
      <c r="D3711" s="3" t="s">
        <v>32</v>
      </c>
      <c r="E3711" s="4">
        <v>41519</v>
      </c>
      <c r="F3711" s="3" t="s">
        <v>15</v>
      </c>
      <c r="G3711" s="4">
        <v>41519</v>
      </c>
      <c r="H3711" s="3" t="s">
        <v>213</v>
      </c>
      <c r="I3711" s="2" t="s">
        <v>13</v>
      </c>
      <c r="J3711" s="2" t="s">
        <v>12</v>
      </c>
      <c r="K3711" s="2" t="s">
        <v>268</v>
      </c>
      <c r="L3711" s="19">
        <v>41519.456655092596</v>
      </c>
      <c r="M3711" s="2"/>
      <c r="N3711" s="2"/>
      <c r="O3711" s="2"/>
      <c r="P3711" s="2"/>
    </row>
    <row r="3712" spans="1:16" ht="30">
      <c r="A3712" s="14">
        <v>1497</v>
      </c>
      <c r="B3712" s="2" t="s">
        <v>3124</v>
      </c>
      <c r="C3712" s="1" t="s">
        <v>3145</v>
      </c>
      <c r="D3712" s="3" t="s">
        <v>3126</v>
      </c>
      <c r="E3712" s="4">
        <v>41519</v>
      </c>
      <c r="F3712" s="3" t="s">
        <v>15</v>
      </c>
      <c r="G3712" s="4">
        <v>41519</v>
      </c>
      <c r="H3712" s="3" t="s">
        <v>43</v>
      </c>
      <c r="I3712" s="2" t="s">
        <v>13</v>
      </c>
      <c r="J3712" s="2" t="s">
        <v>12</v>
      </c>
      <c r="K3712" s="2" t="s">
        <v>277</v>
      </c>
      <c r="L3712" s="19">
        <v>41519.416527777779</v>
      </c>
      <c r="M3712" s="2"/>
      <c r="N3712" s="2"/>
      <c r="O3712" s="2"/>
      <c r="P3712" s="2"/>
    </row>
    <row r="3713" spans="1:16" ht="105">
      <c r="A3713" s="14">
        <v>1496</v>
      </c>
      <c r="B3713" s="2" t="s">
        <v>3146</v>
      </c>
      <c r="C3713" s="1" t="s">
        <v>3147</v>
      </c>
      <c r="D3713" s="3" t="s">
        <v>1071</v>
      </c>
      <c r="E3713" s="4">
        <v>41516</v>
      </c>
      <c r="F3713" s="3" t="s">
        <v>15</v>
      </c>
      <c r="G3713" s="4">
        <v>41516</v>
      </c>
      <c r="H3713" s="3" t="s">
        <v>16</v>
      </c>
      <c r="I3713" s="2" t="s">
        <v>13</v>
      </c>
      <c r="J3713" s="2" t="s">
        <v>12</v>
      </c>
      <c r="K3713" s="2" t="s">
        <v>268</v>
      </c>
      <c r="L3713" s="19">
        <v>41516.62027777778</v>
      </c>
      <c r="M3713" s="2"/>
      <c r="N3713" s="2"/>
      <c r="O3713" s="2"/>
      <c r="P3713" s="2"/>
    </row>
    <row r="3714" spans="1:16" ht="30">
      <c r="A3714" s="14">
        <v>1495</v>
      </c>
      <c r="B3714" s="2" t="s">
        <v>903</v>
      </c>
      <c r="C3714" s="1" t="s">
        <v>3148</v>
      </c>
      <c r="D3714" s="3" t="s">
        <v>2701</v>
      </c>
      <c r="E3714" s="4">
        <v>41516</v>
      </c>
      <c r="F3714" s="3" t="s">
        <v>15</v>
      </c>
      <c r="G3714" s="4">
        <v>41516</v>
      </c>
      <c r="H3714" s="3" t="s">
        <v>40</v>
      </c>
      <c r="I3714" s="2" t="s">
        <v>13</v>
      </c>
      <c r="J3714" s="2" t="s">
        <v>12</v>
      </c>
      <c r="K3714" s="2" t="s">
        <v>268</v>
      </c>
      <c r="L3714" s="19">
        <v>41516.593298611115</v>
      </c>
      <c r="M3714" s="2"/>
      <c r="N3714" s="2"/>
      <c r="O3714" s="2"/>
      <c r="P3714" s="2"/>
    </row>
    <row r="3715" spans="1:16" ht="45">
      <c r="A3715" s="14">
        <v>1494</v>
      </c>
      <c r="B3715" s="2" t="s">
        <v>3149</v>
      </c>
      <c r="C3715" s="1" t="s">
        <v>3150</v>
      </c>
      <c r="D3715" s="3" t="s">
        <v>382</v>
      </c>
      <c r="E3715" s="4">
        <v>41516</v>
      </c>
      <c r="F3715" s="3" t="s">
        <v>15</v>
      </c>
      <c r="G3715" s="4">
        <v>41516</v>
      </c>
      <c r="H3715" s="3" t="s">
        <v>54</v>
      </c>
      <c r="I3715" s="2" t="s">
        <v>13</v>
      </c>
      <c r="J3715" s="2" t="s">
        <v>12</v>
      </c>
      <c r="K3715" s="2" t="s">
        <v>268</v>
      </c>
      <c r="L3715" s="19">
        <v>41520.456192129626</v>
      </c>
      <c r="M3715" s="2"/>
      <c r="N3715" s="2"/>
      <c r="O3715" s="2"/>
      <c r="P3715" s="2"/>
    </row>
    <row r="3716" spans="1:16" ht="105">
      <c r="A3716" s="14">
        <v>1493</v>
      </c>
      <c r="B3716" s="2" t="s">
        <v>3151</v>
      </c>
      <c r="C3716" s="1" t="s">
        <v>3152</v>
      </c>
      <c r="D3716" s="3" t="s">
        <v>947</v>
      </c>
      <c r="E3716" s="4">
        <v>41514</v>
      </c>
      <c r="F3716" s="3" t="s">
        <v>15</v>
      </c>
      <c r="G3716" s="4">
        <v>41514</v>
      </c>
      <c r="H3716" s="3" t="s">
        <v>29</v>
      </c>
      <c r="I3716" s="2" t="s">
        <v>13</v>
      </c>
      <c r="J3716" s="2" t="s">
        <v>12</v>
      </c>
      <c r="K3716" s="2" t="s">
        <v>268</v>
      </c>
      <c r="L3716" s="19">
        <v>41520.456111111111</v>
      </c>
      <c r="M3716" s="2"/>
      <c r="N3716" s="2"/>
      <c r="O3716" s="2"/>
      <c r="P3716" s="2"/>
    </row>
    <row r="3717" spans="1:16" ht="45">
      <c r="A3717" s="14">
        <v>1492</v>
      </c>
      <c r="B3717" s="2" t="s">
        <v>3081</v>
      </c>
      <c r="C3717" s="1" t="s">
        <v>3153</v>
      </c>
      <c r="D3717" s="3" t="s">
        <v>3006</v>
      </c>
      <c r="E3717" s="4">
        <v>41514</v>
      </c>
      <c r="F3717" s="3" t="s">
        <v>15</v>
      </c>
      <c r="G3717" s="4">
        <v>41514</v>
      </c>
      <c r="H3717" s="3" t="s">
        <v>42</v>
      </c>
      <c r="I3717" s="2" t="s">
        <v>13</v>
      </c>
      <c r="J3717" s="2" t="s">
        <v>12</v>
      </c>
      <c r="K3717" s="2" t="s">
        <v>268</v>
      </c>
      <c r="L3717" s="19">
        <v>41514.721550925926</v>
      </c>
      <c r="M3717" s="2"/>
      <c r="N3717" s="2"/>
      <c r="O3717" s="2"/>
      <c r="P3717" s="2"/>
    </row>
    <row r="3718" spans="1:16" ht="45">
      <c r="A3718" s="14">
        <v>1491</v>
      </c>
      <c r="B3718" s="2" t="s">
        <v>3154</v>
      </c>
      <c r="C3718" s="1" t="s">
        <v>3155</v>
      </c>
      <c r="D3718" s="3" t="s">
        <v>2701</v>
      </c>
      <c r="E3718" s="4">
        <v>41514</v>
      </c>
      <c r="F3718" s="3" t="s">
        <v>15</v>
      </c>
      <c r="G3718" s="4">
        <v>41514</v>
      </c>
      <c r="H3718" s="3" t="s">
        <v>40</v>
      </c>
      <c r="I3718" s="2" t="s">
        <v>13</v>
      </c>
      <c r="J3718" s="2" t="s">
        <v>12</v>
      </c>
      <c r="K3718" s="2" t="s">
        <v>268</v>
      </c>
      <c r="L3718" s="19">
        <v>41514.629467592589</v>
      </c>
      <c r="M3718" s="2"/>
      <c r="N3718" s="2"/>
      <c r="O3718" s="2"/>
      <c r="P3718" s="2"/>
    </row>
    <row r="3719" spans="1:16" ht="60">
      <c r="A3719" s="14">
        <v>1490</v>
      </c>
      <c r="B3719" s="2" t="s">
        <v>3156</v>
      </c>
      <c r="C3719" s="1" t="s">
        <v>3157</v>
      </c>
      <c r="D3719" s="3" t="s">
        <v>3006</v>
      </c>
      <c r="E3719" s="4">
        <v>41514</v>
      </c>
      <c r="F3719" s="3" t="s">
        <v>15</v>
      </c>
      <c r="G3719" s="4">
        <v>41514</v>
      </c>
      <c r="H3719" s="3" t="s">
        <v>16</v>
      </c>
      <c r="I3719" s="2" t="s">
        <v>13</v>
      </c>
      <c r="J3719" s="2" t="s">
        <v>12</v>
      </c>
      <c r="K3719" s="2" t="s">
        <v>268</v>
      </c>
      <c r="L3719" s="19">
        <v>41520.456018518518</v>
      </c>
      <c r="M3719" s="2"/>
      <c r="N3719" s="2"/>
      <c r="O3719" s="2"/>
      <c r="P3719" s="2"/>
    </row>
    <row r="3720" spans="1:16" ht="60">
      <c r="A3720" s="14">
        <v>1489</v>
      </c>
      <c r="B3720" s="2" t="s">
        <v>903</v>
      </c>
      <c r="C3720" s="1" t="s">
        <v>3158</v>
      </c>
      <c r="D3720" s="3" t="s">
        <v>2701</v>
      </c>
      <c r="E3720" s="4">
        <v>41513</v>
      </c>
      <c r="F3720" s="3" t="s">
        <v>15</v>
      </c>
      <c r="G3720" s="4">
        <v>41513</v>
      </c>
      <c r="H3720" s="3" t="s">
        <v>40</v>
      </c>
      <c r="I3720" s="2" t="s">
        <v>13</v>
      </c>
      <c r="J3720" s="2" t="s">
        <v>12</v>
      </c>
      <c r="K3720" s="2" t="s">
        <v>268</v>
      </c>
      <c r="L3720" s="19">
        <v>41513.704212962963</v>
      </c>
      <c r="M3720" s="2"/>
      <c r="N3720" s="2"/>
      <c r="O3720" s="2"/>
      <c r="P3720" s="2"/>
    </row>
    <row r="3721" spans="1:16">
      <c r="A3721" s="14">
        <v>1488</v>
      </c>
      <c r="B3721" s="2" t="s">
        <v>3159</v>
      </c>
      <c r="C3721" s="1" t="s">
        <v>3160</v>
      </c>
      <c r="D3721" s="3" t="s">
        <v>656</v>
      </c>
      <c r="E3721" s="4">
        <v>41513</v>
      </c>
      <c r="F3721" s="3" t="s">
        <v>15</v>
      </c>
      <c r="G3721" s="4">
        <v>41513</v>
      </c>
      <c r="H3721" s="3" t="s">
        <v>19</v>
      </c>
      <c r="I3721" s="2" t="s">
        <v>13</v>
      </c>
      <c r="J3721" s="2" t="s">
        <v>12</v>
      </c>
      <c r="K3721" s="2" t="s">
        <v>268</v>
      </c>
      <c r="L3721" s="19">
        <v>41513.69059027778</v>
      </c>
      <c r="M3721" s="2"/>
      <c r="N3721" s="2"/>
      <c r="O3721" s="2"/>
      <c r="P3721" s="2"/>
    </row>
    <row r="3722" spans="1:16" ht="90">
      <c r="A3722" s="14">
        <v>1487</v>
      </c>
      <c r="B3722" s="2" t="s">
        <v>3161</v>
      </c>
      <c r="C3722" s="1" t="s">
        <v>3162</v>
      </c>
      <c r="D3722" s="3" t="s">
        <v>964</v>
      </c>
      <c r="E3722" s="4">
        <v>41513</v>
      </c>
      <c r="F3722" s="3" t="s">
        <v>15</v>
      </c>
      <c r="G3722" s="4">
        <v>41513</v>
      </c>
      <c r="H3722" s="3" t="s">
        <v>52</v>
      </c>
      <c r="I3722" s="2" t="s">
        <v>13</v>
      </c>
      <c r="J3722" s="2" t="s">
        <v>12</v>
      </c>
      <c r="K3722" s="2" t="s">
        <v>268</v>
      </c>
      <c r="L3722" s="19">
        <v>41520.455937500003</v>
      </c>
      <c r="M3722" s="2"/>
      <c r="N3722" s="2"/>
      <c r="O3722" s="2"/>
      <c r="P3722" s="2"/>
    </row>
    <row r="3723" spans="1:16" ht="30">
      <c r="A3723" s="14">
        <v>1486</v>
      </c>
      <c r="B3723" s="2" t="s">
        <v>3163</v>
      </c>
      <c r="C3723" s="1" t="s">
        <v>3164</v>
      </c>
      <c r="D3723" s="3" t="s">
        <v>572</v>
      </c>
      <c r="E3723" s="4">
        <v>41513</v>
      </c>
      <c r="F3723" s="3" t="s">
        <v>15</v>
      </c>
      <c r="G3723" s="4">
        <v>41513</v>
      </c>
      <c r="H3723" s="3" t="s">
        <v>42</v>
      </c>
      <c r="I3723" s="2" t="s">
        <v>13</v>
      </c>
      <c r="J3723" s="2" t="s">
        <v>12</v>
      </c>
      <c r="K3723" s="2" t="s">
        <v>268</v>
      </c>
      <c r="L3723" s="19">
        <v>41520.45584490741</v>
      </c>
      <c r="M3723" s="2"/>
      <c r="N3723" s="2"/>
      <c r="O3723" s="2"/>
      <c r="P3723" s="2"/>
    </row>
    <row r="3724" spans="1:16" ht="45">
      <c r="A3724" s="14">
        <v>1485</v>
      </c>
      <c r="B3724" s="2" t="s">
        <v>903</v>
      </c>
      <c r="C3724" s="1" t="s">
        <v>3165</v>
      </c>
      <c r="D3724" s="3" t="s">
        <v>2701</v>
      </c>
      <c r="E3724" s="4">
        <v>41513</v>
      </c>
      <c r="F3724" s="3" t="s">
        <v>15</v>
      </c>
      <c r="G3724" s="4">
        <v>41513</v>
      </c>
      <c r="H3724" s="3" t="s">
        <v>40</v>
      </c>
      <c r="I3724" s="2" t="s">
        <v>13</v>
      </c>
      <c r="J3724" s="2" t="s">
        <v>12</v>
      </c>
      <c r="K3724" s="2" t="s">
        <v>268</v>
      </c>
      <c r="L3724" s="19">
        <v>41513.673171296294</v>
      </c>
      <c r="M3724" s="2"/>
      <c r="N3724" s="2"/>
      <c r="O3724" s="2"/>
      <c r="P3724" s="2"/>
    </row>
    <row r="3725" spans="1:16" ht="45">
      <c r="A3725" s="14">
        <v>1484</v>
      </c>
      <c r="B3725" s="2" t="s">
        <v>903</v>
      </c>
      <c r="C3725" s="1" t="s">
        <v>3166</v>
      </c>
      <c r="D3725" s="3" t="s">
        <v>2701</v>
      </c>
      <c r="E3725" s="4">
        <v>41513</v>
      </c>
      <c r="F3725" s="3" t="s">
        <v>15</v>
      </c>
      <c r="G3725" s="4">
        <v>41513</v>
      </c>
      <c r="H3725" s="3" t="s">
        <v>40</v>
      </c>
      <c r="I3725" s="2" t="s">
        <v>13</v>
      </c>
      <c r="J3725" s="2" t="s">
        <v>12</v>
      </c>
      <c r="K3725" s="2" t="s">
        <v>268</v>
      </c>
      <c r="L3725" s="19">
        <v>41513.647187499999</v>
      </c>
      <c r="M3725" s="2"/>
      <c r="N3725" s="2"/>
      <c r="O3725" s="2"/>
      <c r="P3725" s="2"/>
    </row>
    <row r="3726" spans="1:16" ht="45">
      <c r="A3726" s="14">
        <v>1483</v>
      </c>
      <c r="B3726" s="2" t="s">
        <v>903</v>
      </c>
      <c r="C3726" s="1" t="s">
        <v>3167</v>
      </c>
      <c r="D3726" s="3" t="s">
        <v>2701</v>
      </c>
      <c r="E3726" s="4">
        <v>41513</v>
      </c>
      <c r="F3726" s="3" t="s">
        <v>15</v>
      </c>
      <c r="G3726" s="4">
        <v>41513</v>
      </c>
      <c r="H3726" s="3" t="s">
        <v>40</v>
      </c>
      <c r="I3726" s="2" t="s">
        <v>13</v>
      </c>
      <c r="J3726" s="2" t="s">
        <v>12</v>
      </c>
      <c r="K3726" s="2" t="s">
        <v>268</v>
      </c>
      <c r="L3726" s="19">
        <v>41513.646643518521</v>
      </c>
      <c r="M3726" s="2"/>
      <c r="N3726" s="2"/>
      <c r="O3726" s="2"/>
      <c r="P3726" s="2"/>
    </row>
    <row r="3727" spans="1:16">
      <c r="A3727" s="14">
        <v>1482</v>
      </c>
      <c r="B3727" s="2" t="s">
        <v>3168</v>
      </c>
      <c r="C3727" s="1" t="s">
        <v>3169</v>
      </c>
      <c r="D3727" s="3" t="s">
        <v>1002</v>
      </c>
      <c r="E3727" s="4">
        <v>41513</v>
      </c>
      <c r="F3727" s="3" t="s">
        <v>102</v>
      </c>
      <c r="G3727" s="4">
        <v>41513</v>
      </c>
      <c r="H3727" s="3" t="s">
        <v>40</v>
      </c>
      <c r="I3727" s="2" t="s">
        <v>13</v>
      </c>
      <c r="J3727" s="2" t="s">
        <v>12</v>
      </c>
      <c r="K3727" s="2" t="s">
        <v>268</v>
      </c>
      <c r="L3727" s="19">
        <v>41513.641469907408</v>
      </c>
      <c r="M3727" s="2"/>
      <c r="N3727" s="2"/>
      <c r="O3727" s="2"/>
      <c r="P3727" s="2"/>
    </row>
    <row r="3728" spans="1:16" ht="75">
      <c r="A3728" s="14">
        <v>1481</v>
      </c>
      <c r="B3728" s="2" t="s">
        <v>2973</v>
      </c>
      <c r="C3728" s="1" t="s">
        <v>2974</v>
      </c>
      <c r="D3728" s="3" t="s">
        <v>379</v>
      </c>
      <c r="E3728" s="4">
        <v>41512</v>
      </c>
      <c r="F3728" s="3" t="s">
        <v>15</v>
      </c>
      <c r="G3728" s="4">
        <v>41512</v>
      </c>
      <c r="H3728" s="3" t="s">
        <v>19</v>
      </c>
      <c r="I3728" s="2" t="s">
        <v>13</v>
      </c>
      <c r="J3728" s="2" t="s">
        <v>12</v>
      </c>
      <c r="K3728" s="2" t="s">
        <v>268</v>
      </c>
      <c r="L3728" s="19">
        <v>41513.456921296296</v>
      </c>
      <c r="M3728" s="2"/>
      <c r="N3728" s="2"/>
      <c r="O3728" s="2"/>
      <c r="P3728" s="2"/>
    </row>
    <row r="3729" spans="1:16" ht="30">
      <c r="A3729" s="14">
        <v>1480</v>
      </c>
      <c r="B3729" s="2" t="s">
        <v>2975</v>
      </c>
      <c r="C3729" s="1" t="s">
        <v>2976</v>
      </c>
      <c r="D3729" s="3" t="s">
        <v>6449</v>
      </c>
      <c r="E3729" s="4">
        <v>41512</v>
      </c>
      <c r="F3729" s="3" t="s">
        <v>15</v>
      </c>
      <c r="G3729" s="4">
        <v>41512</v>
      </c>
      <c r="H3729" s="3" t="s">
        <v>29</v>
      </c>
      <c r="I3729" s="2" t="s">
        <v>13</v>
      </c>
      <c r="J3729" s="2" t="s">
        <v>12</v>
      </c>
      <c r="K3729" s="2" t="s">
        <v>268</v>
      </c>
      <c r="L3729" s="19">
        <v>41513.454629629632</v>
      </c>
      <c r="M3729" s="2"/>
      <c r="N3729" s="2"/>
      <c r="O3729" s="2"/>
      <c r="P3729" s="2"/>
    </row>
    <row r="3730" spans="1:16" ht="45">
      <c r="A3730" s="14">
        <v>1479</v>
      </c>
      <c r="B3730" s="2" t="s">
        <v>2977</v>
      </c>
      <c r="C3730" s="1" t="s">
        <v>2978</v>
      </c>
      <c r="D3730" s="3" t="s">
        <v>1054</v>
      </c>
      <c r="E3730" s="4">
        <v>41512</v>
      </c>
      <c r="F3730" s="3" t="s">
        <v>15</v>
      </c>
      <c r="G3730" s="4">
        <v>41512</v>
      </c>
      <c r="H3730" s="3" t="s">
        <v>56</v>
      </c>
      <c r="I3730" s="2" t="s">
        <v>13</v>
      </c>
      <c r="J3730" s="2" t="s">
        <v>12</v>
      </c>
      <c r="K3730" s="2" t="s">
        <v>268</v>
      </c>
      <c r="L3730" s="19">
        <v>41520.455740740741</v>
      </c>
      <c r="M3730" s="2"/>
      <c r="N3730" s="2"/>
      <c r="O3730" s="2"/>
      <c r="P3730" s="2"/>
    </row>
    <row r="3731" spans="1:16" ht="45">
      <c r="A3731" s="14">
        <v>1478</v>
      </c>
      <c r="B3731" s="2" t="s">
        <v>2979</v>
      </c>
      <c r="C3731" s="1" t="s">
        <v>2980</v>
      </c>
      <c r="D3731" s="3" t="s">
        <v>192</v>
      </c>
      <c r="E3731" s="4">
        <v>41512</v>
      </c>
      <c r="F3731" s="3" t="s">
        <v>15</v>
      </c>
      <c r="G3731" s="4">
        <v>41512</v>
      </c>
      <c r="H3731" s="3" t="s">
        <v>213</v>
      </c>
      <c r="I3731" s="2" t="s">
        <v>13</v>
      </c>
      <c r="J3731" s="2" t="s">
        <v>12</v>
      </c>
      <c r="K3731" s="2" t="s">
        <v>268</v>
      </c>
      <c r="L3731" s="19">
        <v>41513.451331018521</v>
      </c>
      <c r="M3731" s="2"/>
      <c r="N3731" s="2"/>
      <c r="O3731" s="2"/>
      <c r="P3731" s="2"/>
    </row>
    <row r="3732" spans="1:16" ht="30">
      <c r="A3732" s="14">
        <v>1477</v>
      </c>
      <c r="B3732" s="2" t="s">
        <v>2981</v>
      </c>
      <c r="C3732" s="1" t="s">
        <v>2982</v>
      </c>
      <c r="D3732" s="3" t="s">
        <v>620</v>
      </c>
      <c r="E3732" s="4">
        <v>41512</v>
      </c>
      <c r="F3732" s="3" t="s">
        <v>15</v>
      </c>
      <c r="G3732" s="4">
        <v>41512</v>
      </c>
      <c r="H3732" s="3" t="s">
        <v>51</v>
      </c>
      <c r="I3732" s="2" t="s">
        <v>13</v>
      </c>
      <c r="J3732" s="2" t="s">
        <v>12</v>
      </c>
      <c r="K3732" s="2" t="s">
        <v>268</v>
      </c>
      <c r="L3732" s="19">
        <v>41513.446747685186</v>
      </c>
      <c r="M3732" s="2"/>
      <c r="N3732" s="2"/>
      <c r="O3732" s="2"/>
      <c r="P3732" s="2"/>
    </row>
    <row r="3733" spans="1:16" ht="45">
      <c r="A3733" s="14">
        <v>1476</v>
      </c>
      <c r="B3733" s="2" t="s">
        <v>2983</v>
      </c>
      <c r="C3733" s="1" t="s">
        <v>2984</v>
      </c>
      <c r="D3733" s="3" t="s">
        <v>389</v>
      </c>
      <c r="E3733" s="4">
        <v>41512</v>
      </c>
      <c r="F3733" s="3" t="s">
        <v>15</v>
      </c>
      <c r="G3733" s="4">
        <v>41512</v>
      </c>
      <c r="H3733" s="3" t="s">
        <v>54</v>
      </c>
      <c r="I3733" s="2" t="s">
        <v>13</v>
      </c>
      <c r="J3733" s="2" t="s">
        <v>12</v>
      </c>
      <c r="K3733" s="2" t="s">
        <v>268</v>
      </c>
      <c r="L3733" s="19">
        <v>41513.446122685185</v>
      </c>
      <c r="M3733" s="2"/>
      <c r="N3733" s="2"/>
      <c r="O3733" s="2"/>
      <c r="P3733" s="2"/>
    </row>
    <row r="3734" spans="1:16" ht="60">
      <c r="A3734" s="14">
        <v>1475</v>
      </c>
      <c r="B3734" s="2" t="s">
        <v>2985</v>
      </c>
      <c r="C3734" s="1" t="s">
        <v>2986</v>
      </c>
      <c r="D3734" s="3" t="s">
        <v>105</v>
      </c>
      <c r="E3734" s="4">
        <v>41513</v>
      </c>
      <c r="F3734" s="3" t="s">
        <v>15</v>
      </c>
      <c r="G3734" s="4">
        <v>41513</v>
      </c>
      <c r="H3734" s="3" t="s">
        <v>52</v>
      </c>
      <c r="I3734" s="2" t="s">
        <v>13</v>
      </c>
      <c r="J3734" s="2" t="s">
        <v>12</v>
      </c>
      <c r="K3734" s="2" t="s">
        <v>268</v>
      </c>
      <c r="L3734" s="19">
        <v>41520.455636574072</v>
      </c>
      <c r="M3734" s="2"/>
      <c r="N3734" s="2"/>
      <c r="O3734" s="2"/>
      <c r="P3734" s="2"/>
    </row>
    <row r="3735" spans="1:16" ht="60">
      <c r="A3735" s="14">
        <v>1474</v>
      </c>
      <c r="B3735" s="2" t="s">
        <v>2987</v>
      </c>
      <c r="C3735" s="1" t="s">
        <v>2988</v>
      </c>
      <c r="D3735" s="3" t="s">
        <v>561</v>
      </c>
      <c r="E3735" s="4">
        <v>41513</v>
      </c>
      <c r="F3735" s="3" t="s">
        <v>15</v>
      </c>
      <c r="G3735" s="4">
        <v>41513</v>
      </c>
      <c r="H3735" s="3" t="s">
        <v>29</v>
      </c>
      <c r="I3735" s="2" t="s">
        <v>13</v>
      </c>
      <c r="J3735" s="2" t="s">
        <v>12</v>
      </c>
      <c r="K3735" s="2" t="s">
        <v>268</v>
      </c>
      <c r="L3735" s="19">
        <v>41513.432488425926</v>
      </c>
      <c r="M3735" s="2"/>
      <c r="N3735" s="2"/>
      <c r="O3735" s="2"/>
      <c r="P3735" s="2"/>
    </row>
    <row r="3736" spans="1:16" ht="60">
      <c r="A3736" s="14">
        <v>1473</v>
      </c>
      <c r="B3736" s="2" t="s">
        <v>2989</v>
      </c>
      <c r="C3736" s="1" t="s">
        <v>2990</v>
      </c>
      <c r="D3736" s="3" t="s">
        <v>2991</v>
      </c>
      <c r="E3736" s="4">
        <v>41513</v>
      </c>
      <c r="F3736" s="3" t="s">
        <v>15</v>
      </c>
      <c r="G3736" s="4">
        <v>41513</v>
      </c>
      <c r="H3736" s="3" t="s">
        <v>40</v>
      </c>
      <c r="I3736" s="2" t="s">
        <v>13</v>
      </c>
      <c r="J3736" s="2" t="s">
        <v>12</v>
      </c>
      <c r="K3736" s="2" t="s">
        <v>268</v>
      </c>
      <c r="L3736" s="19">
        <v>41513.431550925925</v>
      </c>
      <c r="M3736" s="2"/>
      <c r="N3736" s="2"/>
      <c r="O3736" s="2"/>
      <c r="P3736" s="2"/>
    </row>
    <row r="3737" spans="1:16" ht="60">
      <c r="A3737" s="14">
        <v>1472</v>
      </c>
      <c r="B3737" s="2" t="s">
        <v>2992</v>
      </c>
      <c r="C3737" s="1" t="s">
        <v>2993</v>
      </c>
      <c r="D3737" s="3" t="s">
        <v>2994</v>
      </c>
      <c r="E3737" s="4">
        <v>41513</v>
      </c>
      <c r="F3737" s="3" t="s">
        <v>15</v>
      </c>
      <c r="G3737" s="4">
        <v>41513</v>
      </c>
      <c r="H3737" s="3" t="s">
        <v>54</v>
      </c>
      <c r="I3737" s="2" t="s">
        <v>13</v>
      </c>
      <c r="J3737" s="2" t="s">
        <v>12</v>
      </c>
      <c r="K3737" s="2" t="s">
        <v>268</v>
      </c>
      <c r="L3737" s="19">
        <v>41513.391215277778</v>
      </c>
      <c r="M3737" s="2"/>
      <c r="N3737" s="2"/>
      <c r="O3737" s="2"/>
      <c r="P3737" s="2"/>
    </row>
    <row r="3738" spans="1:16" ht="45">
      <c r="A3738" s="14">
        <v>1471</v>
      </c>
      <c r="B3738" s="2" t="s">
        <v>2995</v>
      </c>
      <c r="C3738" s="1" t="s">
        <v>2996</v>
      </c>
      <c r="D3738" s="3" t="s">
        <v>105</v>
      </c>
      <c r="E3738" s="4">
        <v>41512</v>
      </c>
      <c r="F3738" s="3" t="s">
        <v>15</v>
      </c>
      <c r="G3738" s="4">
        <v>41512</v>
      </c>
      <c r="H3738" s="3" t="s">
        <v>40</v>
      </c>
      <c r="I3738" s="2" t="s">
        <v>13</v>
      </c>
      <c r="J3738" s="2" t="s">
        <v>12</v>
      </c>
      <c r="K3738" s="2" t="s">
        <v>268</v>
      </c>
      <c r="L3738" s="19">
        <v>41520.45453703704</v>
      </c>
      <c r="M3738" s="2"/>
      <c r="N3738" s="2"/>
      <c r="O3738" s="2"/>
      <c r="P3738" s="2"/>
    </row>
    <row r="3739" spans="1:16" ht="60">
      <c r="A3739" s="14">
        <v>1470</v>
      </c>
      <c r="B3739" s="2" t="s">
        <v>2997</v>
      </c>
      <c r="C3739" s="1" t="s">
        <v>2998</v>
      </c>
      <c r="D3739" s="3" t="s">
        <v>2999</v>
      </c>
      <c r="E3739" s="4">
        <v>41512</v>
      </c>
      <c r="F3739" s="3" t="s">
        <v>15</v>
      </c>
      <c r="G3739" s="4">
        <v>41512</v>
      </c>
      <c r="H3739" s="3" t="s">
        <v>54</v>
      </c>
      <c r="I3739" s="2" t="s">
        <v>13</v>
      </c>
      <c r="J3739" s="2" t="s">
        <v>12</v>
      </c>
      <c r="K3739" s="2" t="s">
        <v>268</v>
      </c>
      <c r="L3739" s="19">
        <v>41520.454432870371</v>
      </c>
      <c r="M3739" s="2"/>
      <c r="N3739" s="2"/>
      <c r="O3739" s="2"/>
      <c r="P3739" s="2"/>
    </row>
    <row r="3740" spans="1:16" ht="45">
      <c r="A3740" s="14">
        <v>1469</v>
      </c>
      <c r="B3740" s="2" t="s">
        <v>3000</v>
      </c>
      <c r="C3740" s="1" t="s">
        <v>3001</v>
      </c>
      <c r="D3740" s="3" t="s">
        <v>299</v>
      </c>
      <c r="E3740" s="4">
        <v>41512</v>
      </c>
      <c r="F3740" s="3" t="s">
        <v>15</v>
      </c>
      <c r="G3740" s="4">
        <v>41512</v>
      </c>
      <c r="H3740" s="3" t="s">
        <v>58</v>
      </c>
      <c r="I3740" s="2" t="s">
        <v>13</v>
      </c>
      <c r="J3740" s="2" t="s">
        <v>12</v>
      </c>
      <c r="K3740" s="2" t="s">
        <v>268</v>
      </c>
      <c r="L3740" s="19">
        <v>41512.666319444441</v>
      </c>
      <c r="M3740" s="2"/>
      <c r="N3740" s="2"/>
      <c r="O3740" s="2"/>
      <c r="P3740" s="2"/>
    </row>
    <row r="3741" spans="1:16" ht="30">
      <c r="A3741" s="14">
        <v>1468</v>
      </c>
      <c r="B3741" s="2" t="s">
        <v>3002</v>
      </c>
      <c r="C3741" s="1" t="s">
        <v>3003</v>
      </c>
      <c r="D3741" s="3" t="s">
        <v>810</v>
      </c>
      <c r="E3741" s="4">
        <v>41512</v>
      </c>
      <c r="F3741" s="3" t="s">
        <v>15</v>
      </c>
      <c r="G3741" s="4">
        <v>41512</v>
      </c>
      <c r="H3741" s="3" t="s">
        <v>16</v>
      </c>
      <c r="I3741" s="2" t="s">
        <v>13</v>
      </c>
      <c r="J3741" s="2" t="s">
        <v>12</v>
      </c>
      <c r="K3741" s="2" t="s">
        <v>268</v>
      </c>
      <c r="L3741" s="19">
        <v>41512.665347222224</v>
      </c>
      <c r="M3741" s="2"/>
      <c r="N3741" s="2"/>
      <c r="O3741" s="2"/>
      <c r="P3741" s="2"/>
    </row>
    <row r="3742" spans="1:16" ht="60">
      <c r="A3742" s="14">
        <v>1467</v>
      </c>
      <c r="B3742" s="2" t="s">
        <v>3004</v>
      </c>
      <c r="C3742" s="1" t="s">
        <v>3005</v>
      </c>
      <c r="D3742" s="3" t="s">
        <v>3006</v>
      </c>
      <c r="E3742" s="4">
        <v>41512</v>
      </c>
      <c r="F3742" s="3" t="s">
        <v>15</v>
      </c>
      <c r="G3742" s="4">
        <v>41512</v>
      </c>
      <c r="H3742" s="3" t="s">
        <v>44</v>
      </c>
      <c r="I3742" s="2" t="s">
        <v>13</v>
      </c>
      <c r="J3742" s="2" t="s">
        <v>12</v>
      </c>
      <c r="K3742" s="2" t="s">
        <v>268</v>
      </c>
      <c r="L3742" s="19">
        <v>41512.664085648146</v>
      </c>
      <c r="M3742" s="2"/>
      <c r="N3742" s="2"/>
      <c r="O3742" s="2"/>
      <c r="P3742" s="2"/>
    </row>
    <row r="3743" spans="1:16" ht="60">
      <c r="A3743" s="14">
        <v>1466</v>
      </c>
      <c r="B3743" s="2" t="s">
        <v>1952</v>
      </c>
      <c r="C3743" s="1" t="s">
        <v>3007</v>
      </c>
      <c r="D3743" s="3" t="s">
        <v>1071</v>
      </c>
      <c r="E3743" s="4">
        <v>41512</v>
      </c>
      <c r="F3743" s="3" t="s">
        <v>15</v>
      </c>
      <c r="G3743" s="4">
        <v>41512</v>
      </c>
      <c r="H3743" s="3" t="s">
        <v>16</v>
      </c>
      <c r="I3743" s="2" t="s">
        <v>13</v>
      </c>
      <c r="J3743" s="2" t="s">
        <v>12</v>
      </c>
      <c r="K3743" s="2" t="s">
        <v>268</v>
      </c>
      <c r="L3743" s="19">
        <v>41512.662268518521</v>
      </c>
      <c r="M3743" s="2"/>
      <c r="N3743" s="2"/>
      <c r="O3743" s="2"/>
      <c r="P3743" s="2"/>
    </row>
    <row r="3744" spans="1:16" ht="30">
      <c r="A3744" s="14">
        <v>1465</v>
      </c>
      <c r="B3744" s="2" t="s">
        <v>3008</v>
      </c>
      <c r="C3744" s="1" t="s">
        <v>3009</v>
      </c>
      <c r="D3744" s="3" t="s">
        <v>2538</v>
      </c>
      <c r="E3744" s="4">
        <v>41512</v>
      </c>
      <c r="F3744" s="3" t="s">
        <v>15</v>
      </c>
      <c r="G3744" s="4">
        <v>41512</v>
      </c>
      <c r="H3744" s="3" t="s">
        <v>204</v>
      </c>
      <c r="I3744" s="2" t="s">
        <v>13</v>
      </c>
      <c r="J3744" s="2" t="s">
        <v>12</v>
      </c>
      <c r="K3744" s="2" t="s">
        <v>268</v>
      </c>
      <c r="L3744" s="19">
        <v>41520.454270833332</v>
      </c>
      <c r="M3744" s="2"/>
      <c r="N3744" s="2"/>
      <c r="O3744" s="2"/>
      <c r="P3744" s="2"/>
    </row>
    <row r="3745" spans="1:16" ht="60">
      <c r="A3745" s="14">
        <v>1464</v>
      </c>
      <c r="B3745" s="2" t="s">
        <v>3010</v>
      </c>
      <c r="C3745" s="1" t="s">
        <v>3011</v>
      </c>
      <c r="D3745" s="3" t="s">
        <v>196</v>
      </c>
      <c r="E3745" s="4">
        <v>41509</v>
      </c>
      <c r="F3745" s="3" t="s">
        <v>15</v>
      </c>
      <c r="G3745" s="4">
        <v>41509</v>
      </c>
      <c r="H3745" s="3" t="s">
        <v>40</v>
      </c>
      <c r="I3745" s="2" t="s">
        <v>13</v>
      </c>
      <c r="J3745" s="2" t="s">
        <v>12</v>
      </c>
      <c r="K3745" s="2" t="s">
        <v>268</v>
      </c>
      <c r="L3745" s="19">
        <v>41520.454201388886</v>
      </c>
      <c r="M3745" s="2"/>
      <c r="N3745" s="2"/>
      <c r="O3745" s="2"/>
      <c r="P3745" s="2"/>
    </row>
    <row r="3746" spans="1:16" ht="45">
      <c r="A3746" s="14">
        <v>1463</v>
      </c>
      <c r="B3746" s="2" t="s">
        <v>3012</v>
      </c>
      <c r="C3746" s="1" t="s">
        <v>3013</v>
      </c>
      <c r="D3746" s="3" t="s">
        <v>149</v>
      </c>
      <c r="E3746" s="4">
        <v>41509</v>
      </c>
      <c r="F3746" s="3" t="s">
        <v>15</v>
      </c>
      <c r="G3746" s="4">
        <v>41509</v>
      </c>
      <c r="H3746" s="3" t="s">
        <v>29</v>
      </c>
      <c r="I3746" s="2" t="s">
        <v>13</v>
      </c>
      <c r="J3746" s="2" t="s">
        <v>12</v>
      </c>
      <c r="K3746" s="2" t="s">
        <v>268</v>
      </c>
      <c r="L3746" s="19">
        <v>41520.453993055555</v>
      </c>
      <c r="M3746" s="2"/>
      <c r="N3746" s="2"/>
      <c r="O3746" s="2"/>
      <c r="P3746" s="2"/>
    </row>
    <row r="3747" spans="1:16" ht="45">
      <c r="A3747" s="14">
        <v>1462</v>
      </c>
      <c r="B3747" s="2" t="s">
        <v>3014</v>
      </c>
      <c r="C3747" s="1" t="s">
        <v>3015</v>
      </c>
      <c r="D3747" s="3" t="s">
        <v>620</v>
      </c>
      <c r="E3747" s="4">
        <v>41509</v>
      </c>
      <c r="F3747" s="3" t="s">
        <v>15</v>
      </c>
      <c r="G3747" s="4">
        <v>41509</v>
      </c>
      <c r="H3747" s="3" t="s">
        <v>16</v>
      </c>
      <c r="I3747" s="2" t="s">
        <v>13</v>
      </c>
      <c r="J3747" s="2" t="s">
        <v>12</v>
      </c>
      <c r="K3747" s="2" t="s">
        <v>268</v>
      </c>
      <c r="L3747" s="19">
        <v>41520.453877314816</v>
      </c>
      <c r="M3747" s="2"/>
      <c r="N3747" s="2"/>
      <c r="O3747" s="2"/>
      <c r="P3747" s="2"/>
    </row>
    <row r="3748" spans="1:16" ht="45">
      <c r="A3748" s="14">
        <v>1461</v>
      </c>
      <c r="B3748" s="2" t="s">
        <v>903</v>
      </c>
      <c r="C3748" s="1" t="s">
        <v>3016</v>
      </c>
      <c r="D3748" s="3" t="s">
        <v>2701</v>
      </c>
      <c r="E3748" s="4">
        <v>41509</v>
      </c>
      <c r="F3748" s="3" t="s">
        <v>15</v>
      </c>
      <c r="G3748" s="4">
        <v>41509</v>
      </c>
      <c r="H3748" s="3" t="s">
        <v>40</v>
      </c>
      <c r="I3748" s="2" t="s">
        <v>13</v>
      </c>
      <c r="J3748" s="2" t="s">
        <v>12</v>
      </c>
      <c r="K3748" s="2" t="s">
        <v>268</v>
      </c>
      <c r="L3748" s="19">
        <v>41509.462129629632</v>
      </c>
      <c r="M3748" s="2"/>
      <c r="N3748" s="2"/>
      <c r="O3748" s="2"/>
      <c r="P3748" s="2"/>
    </row>
    <row r="3749" spans="1:16" ht="45">
      <c r="A3749" s="14">
        <v>1460</v>
      </c>
      <c r="B3749" s="2" t="s">
        <v>3017</v>
      </c>
      <c r="C3749" s="1" t="s">
        <v>3018</v>
      </c>
      <c r="D3749" s="3" t="s">
        <v>84</v>
      </c>
      <c r="E3749" s="4">
        <v>41509</v>
      </c>
      <c r="F3749" s="3" t="s">
        <v>15</v>
      </c>
      <c r="G3749" s="4">
        <v>41509</v>
      </c>
      <c r="H3749" s="3" t="s">
        <v>52</v>
      </c>
      <c r="I3749" s="2" t="s">
        <v>13</v>
      </c>
      <c r="J3749" s="2" t="s">
        <v>12</v>
      </c>
      <c r="K3749" s="2" t="s">
        <v>268</v>
      </c>
      <c r="L3749" s="19">
        <v>41520.453796296293</v>
      </c>
      <c r="M3749" s="2"/>
      <c r="N3749" s="2"/>
      <c r="O3749" s="2"/>
      <c r="P3749" s="2"/>
    </row>
    <row r="3750" spans="1:16" ht="75">
      <c r="A3750" s="14">
        <v>1459</v>
      </c>
      <c r="B3750" s="2" t="s">
        <v>3019</v>
      </c>
      <c r="C3750" s="1" t="s">
        <v>3020</v>
      </c>
      <c r="D3750" s="3" t="s">
        <v>1229</v>
      </c>
      <c r="E3750" s="4">
        <v>41508</v>
      </c>
      <c r="F3750" s="3" t="s">
        <v>15</v>
      </c>
      <c r="G3750" s="4">
        <v>41508</v>
      </c>
      <c r="H3750" s="3" t="s">
        <v>19</v>
      </c>
      <c r="I3750" s="2" t="s">
        <v>13</v>
      </c>
      <c r="J3750" s="2" t="s">
        <v>12</v>
      </c>
      <c r="K3750" s="2" t="s">
        <v>268</v>
      </c>
      <c r="L3750" s="19">
        <v>41520.453553240739</v>
      </c>
      <c r="M3750" s="2"/>
      <c r="N3750" s="2"/>
      <c r="O3750" s="2"/>
      <c r="P3750" s="2"/>
    </row>
    <row r="3751" spans="1:16" ht="75">
      <c r="A3751" s="14">
        <v>1458</v>
      </c>
      <c r="B3751" s="2" t="s">
        <v>3021</v>
      </c>
      <c r="C3751" s="1" t="s">
        <v>3022</v>
      </c>
      <c r="D3751" s="3" t="s">
        <v>182</v>
      </c>
      <c r="E3751" s="4">
        <v>41508</v>
      </c>
      <c r="F3751" s="3" t="s">
        <v>15</v>
      </c>
      <c r="G3751" s="4">
        <v>41508</v>
      </c>
      <c r="H3751" s="3" t="s">
        <v>29</v>
      </c>
      <c r="I3751" s="2" t="s">
        <v>13</v>
      </c>
      <c r="J3751" s="2" t="s">
        <v>12</v>
      </c>
      <c r="K3751" s="2" t="s">
        <v>268</v>
      </c>
      <c r="L3751" s="19">
        <v>41508.591851851852</v>
      </c>
      <c r="M3751" s="2"/>
      <c r="N3751" s="2"/>
      <c r="O3751" s="2"/>
      <c r="P3751" s="2"/>
    </row>
    <row r="3752" spans="1:16" ht="60">
      <c r="A3752" s="14">
        <v>1457</v>
      </c>
      <c r="B3752" s="2" t="s">
        <v>3023</v>
      </c>
      <c r="C3752" s="1" t="s">
        <v>3024</v>
      </c>
      <c r="D3752" s="3" t="s">
        <v>656</v>
      </c>
      <c r="E3752" s="4">
        <v>41508</v>
      </c>
      <c r="F3752" s="3" t="s">
        <v>15</v>
      </c>
      <c r="G3752" s="4">
        <v>41508</v>
      </c>
      <c r="H3752" s="3" t="s">
        <v>54</v>
      </c>
      <c r="I3752" s="2" t="s">
        <v>13</v>
      </c>
      <c r="J3752" s="2" t="s">
        <v>12</v>
      </c>
      <c r="K3752" s="2" t="s">
        <v>268</v>
      </c>
      <c r="L3752" s="19">
        <v>41508.577256944445</v>
      </c>
      <c r="M3752" s="2"/>
      <c r="N3752" s="2"/>
      <c r="O3752" s="2"/>
      <c r="P3752" s="2"/>
    </row>
    <row r="3753" spans="1:16" ht="30">
      <c r="A3753" s="14">
        <v>1456</v>
      </c>
      <c r="B3753" s="2" t="s">
        <v>2124</v>
      </c>
      <c r="C3753" s="1" t="s">
        <v>3025</v>
      </c>
      <c r="D3753" s="3" t="s">
        <v>149</v>
      </c>
      <c r="E3753" s="4">
        <v>41507</v>
      </c>
      <c r="F3753" s="3" t="s">
        <v>15</v>
      </c>
      <c r="G3753" s="4">
        <v>41507</v>
      </c>
      <c r="H3753" s="3" t="s">
        <v>213</v>
      </c>
      <c r="I3753" s="2" t="s">
        <v>13</v>
      </c>
      <c r="J3753" s="2" t="s">
        <v>12</v>
      </c>
      <c r="K3753" s="2" t="s">
        <v>268</v>
      </c>
      <c r="L3753" s="19">
        <v>41507.667453703703</v>
      </c>
      <c r="M3753" s="2"/>
      <c r="N3753" s="2"/>
      <c r="O3753" s="2"/>
      <c r="P3753" s="2"/>
    </row>
    <row r="3754" spans="1:16" ht="45">
      <c r="A3754" s="14">
        <v>1455</v>
      </c>
      <c r="B3754" s="2" t="s">
        <v>903</v>
      </c>
      <c r="C3754" s="1" t="s">
        <v>3026</v>
      </c>
      <c r="D3754" s="3" t="s">
        <v>2701</v>
      </c>
      <c r="E3754" s="4">
        <v>41507</v>
      </c>
      <c r="F3754" s="3" t="s">
        <v>15</v>
      </c>
      <c r="G3754" s="4">
        <v>41507</v>
      </c>
      <c r="H3754" s="3" t="s">
        <v>40</v>
      </c>
      <c r="I3754" s="2" t="s">
        <v>13</v>
      </c>
      <c r="J3754" s="2" t="s">
        <v>12</v>
      </c>
      <c r="K3754" s="2" t="s">
        <v>268</v>
      </c>
      <c r="L3754" s="19">
        <v>41507.64671296296</v>
      </c>
      <c r="M3754" s="2"/>
      <c r="N3754" s="2"/>
      <c r="O3754" s="2"/>
      <c r="P3754" s="2"/>
    </row>
    <row r="3755" spans="1:16" ht="45">
      <c r="A3755" s="14">
        <v>1454</v>
      </c>
      <c r="B3755" s="2" t="s">
        <v>3027</v>
      </c>
      <c r="C3755" s="1" t="s">
        <v>3028</v>
      </c>
      <c r="D3755" s="3" t="s">
        <v>92</v>
      </c>
      <c r="E3755" s="4">
        <v>41507</v>
      </c>
      <c r="F3755" s="3" t="s">
        <v>15</v>
      </c>
      <c r="G3755" s="4">
        <v>41507</v>
      </c>
      <c r="H3755" s="3" t="s">
        <v>16</v>
      </c>
      <c r="I3755" s="2" t="s">
        <v>13</v>
      </c>
      <c r="J3755" s="2" t="s">
        <v>12</v>
      </c>
      <c r="K3755" s="2" t="s">
        <v>268</v>
      </c>
      <c r="L3755" s="19">
        <v>41507.645555555559</v>
      </c>
      <c r="M3755" s="2"/>
      <c r="N3755" s="2"/>
      <c r="O3755" s="2"/>
      <c r="P3755" s="2"/>
    </row>
    <row r="3756" spans="1:16" ht="30">
      <c r="A3756" s="14">
        <v>1453</v>
      </c>
      <c r="B3756" s="2" t="s">
        <v>3029</v>
      </c>
      <c r="C3756" s="1" t="s">
        <v>3030</v>
      </c>
      <c r="D3756" s="3" t="s">
        <v>656</v>
      </c>
      <c r="E3756" s="4">
        <v>41507</v>
      </c>
      <c r="F3756" s="3" t="s">
        <v>15</v>
      </c>
      <c r="G3756" s="4">
        <v>41507</v>
      </c>
      <c r="H3756" s="3" t="s">
        <v>69</v>
      </c>
      <c r="I3756" s="2" t="s">
        <v>13</v>
      </c>
      <c r="J3756" s="2" t="s">
        <v>12</v>
      </c>
      <c r="K3756" s="2" t="s">
        <v>268</v>
      </c>
      <c r="L3756" s="19">
        <v>41507.632106481484</v>
      </c>
      <c r="M3756" s="2"/>
      <c r="N3756" s="2"/>
      <c r="O3756" s="2"/>
      <c r="P3756" s="2"/>
    </row>
    <row r="3757" spans="1:16" ht="45">
      <c r="A3757" s="14">
        <v>1452</v>
      </c>
      <c r="B3757" s="2" t="s">
        <v>3031</v>
      </c>
      <c r="C3757" s="1" t="s">
        <v>3032</v>
      </c>
      <c r="D3757" s="3" t="s">
        <v>2018</v>
      </c>
      <c r="E3757" s="4">
        <v>41507</v>
      </c>
      <c r="F3757" s="3" t="s">
        <v>15</v>
      </c>
      <c r="G3757" s="4">
        <v>41507</v>
      </c>
      <c r="H3757" s="3" t="s">
        <v>55</v>
      </c>
      <c r="I3757" s="2" t="s">
        <v>13</v>
      </c>
      <c r="J3757" s="2" t="s">
        <v>12</v>
      </c>
      <c r="K3757" s="2" t="s">
        <v>268</v>
      </c>
      <c r="L3757" s="19">
        <v>41507.596296296295</v>
      </c>
      <c r="M3757" s="2"/>
      <c r="N3757" s="2"/>
      <c r="O3757" s="2"/>
      <c r="P3757" s="2"/>
    </row>
    <row r="3758" spans="1:16" ht="60">
      <c r="A3758" s="14">
        <v>1451</v>
      </c>
      <c r="B3758" s="2" t="s">
        <v>204</v>
      </c>
      <c r="C3758" s="1" t="s">
        <v>3033</v>
      </c>
      <c r="D3758" s="3" t="s">
        <v>237</v>
      </c>
      <c r="E3758" s="4">
        <v>41507</v>
      </c>
      <c r="F3758" s="3" t="s">
        <v>15</v>
      </c>
      <c r="G3758" s="4">
        <v>41507</v>
      </c>
      <c r="H3758" s="3" t="s">
        <v>204</v>
      </c>
      <c r="I3758" s="2" t="s">
        <v>13</v>
      </c>
      <c r="J3758" s="2" t="s">
        <v>12</v>
      </c>
      <c r="K3758" s="2" t="s">
        <v>268</v>
      </c>
      <c r="L3758" s="19">
        <v>41508.576689814814</v>
      </c>
      <c r="M3758" s="2"/>
      <c r="N3758" s="2"/>
      <c r="O3758" s="2"/>
      <c r="P3758" s="2"/>
    </row>
    <row r="3759" spans="1:16" ht="30">
      <c r="A3759" s="14">
        <v>1450</v>
      </c>
      <c r="B3759" s="2" t="s">
        <v>3034</v>
      </c>
      <c r="C3759" s="1" t="s">
        <v>3035</v>
      </c>
      <c r="D3759" s="3" t="s">
        <v>98</v>
      </c>
      <c r="E3759" s="4">
        <v>41506</v>
      </c>
      <c r="F3759" s="3" t="s">
        <v>15</v>
      </c>
      <c r="G3759" s="4">
        <v>41506</v>
      </c>
      <c r="H3759" s="3" t="s">
        <v>213</v>
      </c>
      <c r="I3759" s="2" t="s">
        <v>13</v>
      </c>
      <c r="J3759" s="2" t="s">
        <v>12</v>
      </c>
      <c r="K3759" s="2" t="s">
        <v>268</v>
      </c>
      <c r="L3759" s="19">
        <v>41507.573553240742</v>
      </c>
      <c r="M3759" s="2"/>
      <c r="N3759" s="2"/>
      <c r="O3759" s="2"/>
      <c r="P3759" s="2"/>
    </row>
    <row r="3760" spans="1:16">
      <c r="A3760" s="14">
        <v>1449</v>
      </c>
      <c r="B3760" s="2" t="s">
        <v>3036</v>
      </c>
      <c r="C3760" s="1" t="s">
        <v>3037</v>
      </c>
      <c r="D3760" s="3" t="s">
        <v>700</v>
      </c>
      <c r="E3760" s="4">
        <v>41507</v>
      </c>
      <c r="F3760" s="3" t="s">
        <v>15</v>
      </c>
      <c r="G3760" s="4">
        <v>41507</v>
      </c>
      <c r="H3760" s="3" t="s">
        <v>54</v>
      </c>
      <c r="I3760" s="2" t="s">
        <v>13</v>
      </c>
      <c r="J3760" s="2" t="s">
        <v>12</v>
      </c>
      <c r="K3760" s="2" t="s">
        <v>268</v>
      </c>
      <c r="L3760" s="19">
        <v>41507.568298611113</v>
      </c>
      <c r="M3760" s="2"/>
      <c r="N3760" s="2"/>
      <c r="O3760" s="2"/>
      <c r="P3760" s="2"/>
    </row>
    <row r="3761" spans="1:16" ht="30">
      <c r="A3761" s="14">
        <v>1448</v>
      </c>
      <c r="B3761" s="2" t="s">
        <v>3036</v>
      </c>
      <c r="C3761" s="1" t="s">
        <v>3038</v>
      </c>
      <c r="D3761" s="3" t="s">
        <v>1025</v>
      </c>
      <c r="E3761" s="4">
        <v>41507</v>
      </c>
      <c r="F3761" s="3" t="s">
        <v>15</v>
      </c>
      <c r="G3761" s="4">
        <v>41507</v>
      </c>
      <c r="H3761" s="3" t="s">
        <v>54</v>
      </c>
      <c r="I3761" s="2" t="s">
        <v>13</v>
      </c>
      <c r="J3761" s="2" t="s">
        <v>12</v>
      </c>
      <c r="K3761" s="2" t="s">
        <v>268</v>
      </c>
      <c r="L3761" s="19">
        <v>41507.567835648151</v>
      </c>
      <c r="M3761" s="2"/>
      <c r="N3761" s="2"/>
      <c r="O3761" s="2"/>
      <c r="P3761" s="2"/>
    </row>
    <row r="3762" spans="1:16" ht="45">
      <c r="A3762" s="14">
        <v>1447</v>
      </c>
      <c r="B3762" s="2" t="s">
        <v>3039</v>
      </c>
      <c r="C3762" s="1" t="s">
        <v>3040</v>
      </c>
      <c r="D3762" s="3" t="s">
        <v>194</v>
      </c>
      <c r="E3762" s="4">
        <v>41507</v>
      </c>
      <c r="F3762" s="3" t="s">
        <v>15</v>
      </c>
      <c r="G3762" s="4">
        <v>41507</v>
      </c>
      <c r="H3762" s="3" t="s">
        <v>52</v>
      </c>
      <c r="I3762" s="2" t="s">
        <v>13</v>
      </c>
      <c r="J3762" s="2" t="s">
        <v>12</v>
      </c>
      <c r="K3762" s="2" t="s">
        <v>268</v>
      </c>
      <c r="L3762" s="19">
        <v>41507.567141203705</v>
      </c>
      <c r="M3762" s="2"/>
      <c r="N3762" s="2"/>
      <c r="O3762" s="2"/>
      <c r="P3762" s="2"/>
    </row>
    <row r="3763" spans="1:16" ht="60">
      <c r="A3763" s="14">
        <v>1446</v>
      </c>
      <c r="B3763" s="2" t="s">
        <v>3039</v>
      </c>
      <c r="C3763" s="1" t="s">
        <v>3041</v>
      </c>
      <c r="D3763" s="3" t="s">
        <v>194</v>
      </c>
      <c r="E3763" s="4">
        <v>41507</v>
      </c>
      <c r="F3763" s="3" t="s">
        <v>15</v>
      </c>
      <c r="G3763" s="4">
        <v>41507</v>
      </c>
      <c r="H3763" s="3" t="s">
        <v>52</v>
      </c>
      <c r="I3763" s="2" t="s">
        <v>13</v>
      </c>
      <c r="J3763" s="2" t="s">
        <v>12</v>
      </c>
      <c r="K3763" s="2" t="s">
        <v>268</v>
      </c>
      <c r="L3763" s="19">
        <v>41507.565729166665</v>
      </c>
      <c r="M3763" s="2"/>
      <c r="N3763" s="2"/>
      <c r="O3763" s="2"/>
      <c r="P3763" s="2"/>
    </row>
    <row r="3764" spans="1:16" ht="45">
      <c r="A3764" s="14">
        <v>1445</v>
      </c>
      <c r="B3764" s="2" t="s">
        <v>3042</v>
      </c>
      <c r="C3764" s="1" t="s">
        <v>3043</v>
      </c>
      <c r="D3764" s="3" t="s">
        <v>194</v>
      </c>
      <c r="E3764" s="4">
        <v>41507</v>
      </c>
      <c r="F3764" s="3" t="s">
        <v>15</v>
      </c>
      <c r="G3764" s="4">
        <v>41507</v>
      </c>
      <c r="H3764" s="3" t="s">
        <v>52</v>
      </c>
      <c r="I3764" s="2" t="s">
        <v>13</v>
      </c>
      <c r="J3764" s="2" t="s">
        <v>12</v>
      </c>
      <c r="K3764" s="2" t="s">
        <v>268</v>
      </c>
      <c r="L3764" s="19">
        <v>41507.532013888886</v>
      </c>
      <c r="M3764" s="2"/>
      <c r="N3764" s="2"/>
      <c r="O3764" s="2"/>
      <c r="P3764" s="2"/>
    </row>
    <row r="3765" spans="1:16" ht="45">
      <c r="A3765" s="14">
        <v>1444</v>
      </c>
      <c r="B3765" s="2" t="s">
        <v>3044</v>
      </c>
      <c r="C3765" s="1" t="s">
        <v>3045</v>
      </c>
      <c r="D3765" s="3" t="s">
        <v>3046</v>
      </c>
      <c r="E3765" s="4">
        <v>41507</v>
      </c>
      <c r="F3765" s="3" t="s">
        <v>15</v>
      </c>
      <c r="G3765" s="4">
        <v>41507</v>
      </c>
      <c r="H3765" s="3" t="s">
        <v>42</v>
      </c>
      <c r="I3765" s="2" t="s">
        <v>13</v>
      </c>
      <c r="J3765" s="2" t="s">
        <v>12</v>
      </c>
      <c r="K3765" s="2" t="s">
        <v>268</v>
      </c>
      <c r="L3765" s="19">
        <v>41507.526562500003</v>
      </c>
      <c r="M3765" s="2"/>
      <c r="N3765" s="2"/>
      <c r="O3765" s="2"/>
      <c r="P3765" s="2"/>
    </row>
    <row r="3766" spans="1:16" ht="60">
      <c r="A3766" s="14">
        <v>1443</v>
      </c>
      <c r="B3766" s="2" t="s">
        <v>3047</v>
      </c>
      <c r="C3766" s="1" t="s">
        <v>3048</v>
      </c>
      <c r="D3766" s="3" t="s">
        <v>1060</v>
      </c>
      <c r="E3766" s="4">
        <v>41507</v>
      </c>
      <c r="F3766" s="3" t="s">
        <v>15</v>
      </c>
      <c r="G3766" s="4">
        <v>41507</v>
      </c>
      <c r="H3766" s="3" t="s">
        <v>40</v>
      </c>
      <c r="I3766" s="2" t="s">
        <v>13</v>
      </c>
      <c r="J3766" s="2" t="s">
        <v>12</v>
      </c>
      <c r="K3766" s="2" t="s">
        <v>268</v>
      </c>
      <c r="L3766" s="19">
        <v>41508.576365740744</v>
      </c>
      <c r="M3766" s="2"/>
      <c r="N3766" s="2"/>
      <c r="O3766" s="2"/>
      <c r="P3766" s="2"/>
    </row>
    <row r="3767" spans="1:16" ht="45">
      <c r="A3767" s="14">
        <v>1442</v>
      </c>
      <c r="B3767" s="2" t="s">
        <v>903</v>
      </c>
      <c r="C3767" s="1" t="s">
        <v>3049</v>
      </c>
      <c r="D3767" s="3" t="s">
        <v>2701</v>
      </c>
      <c r="E3767" s="4">
        <v>41507</v>
      </c>
      <c r="F3767" s="3" t="s">
        <v>15</v>
      </c>
      <c r="G3767" s="4">
        <v>41507</v>
      </c>
      <c r="H3767" s="3" t="s">
        <v>40</v>
      </c>
      <c r="I3767" s="2" t="s">
        <v>13</v>
      </c>
      <c r="J3767" s="2" t="s">
        <v>12</v>
      </c>
      <c r="K3767" s="2" t="s">
        <v>268</v>
      </c>
      <c r="L3767" s="19">
        <v>41508.576249999998</v>
      </c>
      <c r="M3767" s="2"/>
      <c r="N3767" s="2"/>
      <c r="O3767" s="2"/>
      <c r="P3767" s="2"/>
    </row>
    <row r="3768" spans="1:16" ht="60">
      <c r="A3768" s="14">
        <v>1441</v>
      </c>
      <c r="B3768" s="2" t="s">
        <v>3050</v>
      </c>
      <c r="C3768" s="1" t="s">
        <v>3051</v>
      </c>
      <c r="D3768" s="3" t="s">
        <v>149</v>
      </c>
      <c r="E3768" s="4">
        <v>41507</v>
      </c>
      <c r="F3768" s="3" t="s">
        <v>15</v>
      </c>
      <c r="G3768" s="4">
        <v>41507</v>
      </c>
      <c r="H3768" s="3" t="s">
        <v>42</v>
      </c>
      <c r="I3768" s="2" t="s">
        <v>13</v>
      </c>
      <c r="J3768" s="2" t="s">
        <v>12</v>
      </c>
      <c r="K3768" s="2" t="s">
        <v>277</v>
      </c>
      <c r="L3768" s="19">
        <v>41507.460868055554</v>
      </c>
      <c r="M3768" s="2"/>
      <c r="N3768" s="2"/>
      <c r="O3768" s="2"/>
      <c r="P3768" s="2"/>
    </row>
    <row r="3769" spans="1:16" ht="75">
      <c r="A3769" s="14">
        <v>1440</v>
      </c>
      <c r="B3769" s="2" t="s">
        <v>3052</v>
      </c>
      <c r="C3769" s="1" t="s">
        <v>3053</v>
      </c>
      <c r="D3769" s="3" t="s">
        <v>3054</v>
      </c>
      <c r="E3769" s="4">
        <v>41507</v>
      </c>
      <c r="F3769" s="3" t="s">
        <v>15</v>
      </c>
      <c r="G3769" s="4">
        <v>41508</v>
      </c>
      <c r="H3769" s="3" t="s">
        <v>42</v>
      </c>
      <c r="I3769" s="2" t="s">
        <v>13</v>
      </c>
      <c r="J3769" s="2" t="s">
        <v>12</v>
      </c>
      <c r="K3769" s="2" t="s">
        <v>277</v>
      </c>
      <c r="L3769" s="19">
        <v>41507.388657407406</v>
      </c>
      <c r="M3769" s="2"/>
      <c r="N3769" s="2"/>
      <c r="O3769" s="2"/>
      <c r="P3769" s="2"/>
    </row>
    <row r="3770" spans="1:16" ht="45">
      <c r="A3770" s="14">
        <v>1439</v>
      </c>
      <c r="B3770" s="2" t="s">
        <v>2891</v>
      </c>
      <c r="C3770" s="1" t="s">
        <v>2892</v>
      </c>
      <c r="D3770" s="3" t="s">
        <v>1756</v>
      </c>
      <c r="E3770" s="4">
        <v>41506</v>
      </c>
      <c r="F3770" s="3" t="s">
        <v>15</v>
      </c>
      <c r="G3770" s="4">
        <v>41506</v>
      </c>
      <c r="H3770" s="3" t="s">
        <v>40</v>
      </c>
      <c r="I3770" s="2" t="s">
        <v>13</v>
      </c>
      <c r="J3770" s="2" t="s">
        <v>12</v>
      </c>
      <c r="K3770" s="2" t="s">
        <v>268</v>
      </c>
      <c r="L3770" s="19">
        <v>41506.408935185187</v>
      </c>
      <c r="M3770" s="2"/>
      <c r="N3770" s="2"/>
      <c r="O3770" s="2"/>
      <c r="P3770" s="2"/>
    </row>
    <row r="3771" spans="1:16" ht="60">
      <c r="A3771" s="14">
        <v>1438</v>
      </c>
      <c r="B3771" s="2" t="s">
        <v>2893</v>
      </c>
      <c r="C3771" s="1" t="s">
        <v>2894</v>
      </c>
      <c r="D3771" s="3" t="s">
        <v>149</v>
      </c>
      <c r="E3771" s="4">
        <v>41505</v>
      </c>
      <c r="F3771" s="3" t="s">
        <v>15</v>
      </c>
      <c r="G3771" s="4">
        <v>41505</v>
      </c>
      <c r="H3771" s="3" t="s">
        <v>58</v>
      </c>
      <c r="I3771" s="2" t="s">
        <v>13</v>
      </c>
      <c r="J3771" s="2" t="s">
        <v>12</v>
      </c>
      <c r="K3771" s="2" t="s">
        <v>268</v>
      </c>
      <c r="L3771" s="19">
        <v>41505.760844907411</v>
      </c>
      <c r="M3771" s="2"/>
      <c r="N3771" s="2"/>
      <c r="O3771" s="2"/>
      <c r="P3771" s="2"/>
    </row>
    <row r="3772" spans="1:16" ht="60">
      <c r="A3772" s="14">
        <v>1436</v>
      </c>
      <c r="B3772" s="2" t="s">
        <v>2895</v>
      </c>
      <c r="C3772" s="1" t="s">
        <v>2896</v>
      </c>
      <c r="D3772" s="3" t="s">
        <v>803</v>
      </c>
      <c r="E3772" s="4">
        <v>41505</v>
      </c>
      <c r="F3772" s="3" t="s">
        <v>15</v>
      </c>
      <c r="G3772" s="4">
        <v>41505</v>
      </c>
      <c r="H3772" s="3" t="s">
        <v>40</v>
      </c>
      <c r="I3772" s="2" t="s">
        <v>13</v>
      </c>
      <c r="J3772" s="2" t="s">
        <v>12</v>
      </c>
      <c r="K3772" s="2" t="s">
        <v>268</v>
      </c>
      <c r="L3772" s="19">
        <v>41505.746921296297</v>
      </c>
      <c r="M3772" s="2"/>
      <c r="N3772" s="2"/>
      <c r="O3772" s="2"/>
      <c r="P3772" s="2"/>
    </row>
    <row r="3773" spans="1:16" ht="105">
      <c r="A3773" s="14">
        <v>1435</v>
      </c>
      <c r="B3773" s="2" t="s">
        <v>2897</v>
      </c>
      <c r="C3773" s="1" t="s">
        <v>2898</v>
      </c>
      <c r="D3773" s="3" t="s">
        <v>1429</v>
      </c>
      <c r="E3773" s="4">
        <v>41505</v>
      </c>
      <c r="F3773" s="3" t="s">
        <v>15</v>
      </c>
      <c r="G3773" s="4">
        <v>41505</v>
      </c>
      <c r="H3773" s="3" t="s">
        <v>56</v>
      </c>
      <c r="I3773" s="2" t="s">
        <v>13</v>
      </c>
      <c r="J3773" s="2" t="s">
        <v>12</v>
      </c>
      <c r="K3773" s="2" t="s">
        <v>268</v>
      </c>
      <c r="L3773" s="19">
        <v>41520.453460648147</v>
      </c>
      <c r="M3773" s="2"/>
      <c r="N3773" s="2"/>
      <c r="O3773" s="2"/>
      <c r="P3773" s="2"/>
    </row>
    <row r="3774" spans="1:16" ht="90">
      <c r="A3774" s="14">
        <v>1434</v>
      </c>
      <c r="B3774" s="2" t="s">
        <v>2899</v>
      </c>
      <c r="C3774" s="1" t="s">
        <v>2900</v>
      </c>
      <c r="D3774" s="3" t="s">
        <v>446</v>
      </c>
      <c r="E3774" s="4">
        <v>41505</v>
      </c>
      <c r="F3774" s="3" t="s">
        <v>15</v>
      </c>
      <c r="G3774" s="4">
        <v>41505</v>
      </c>
      <c r="H3774" s="3" t="s">
        <v>69</v>
      </c>
      <c r="I3774" s="2" t="s">
        <v>13</v>
      </c>
      <c r="J3774" s="2" t="s">
        <v>12</v>
      </c>
      <c r="K3774" s="2" t="s">
        <v>268</v>
      </c>
      <c r="L3774" s="19">
        <v>41520.453356481485</v>
      </c>
      <c r="M3774" s="2"/>
      <c r="N3774" s="2"/>
      <c r="O3774" s="2"/>
      <c r="P3774" s="2"/>
    </row>
    <row r="3775" spans="1:16" ht="120">
      <c r="A3775" s="14">
        <v>1433</v>
      </c>
      <c r="B3775" s="2" t="s">
        <v>2901</v>
      </c>
      <c r="C3775" s="1" t="s">
        <v>2902</v>
      </c>
      <c r="D3775" s="3" t="s">
        <v>98</v>
      </c>
      <c r="E3775" s="4">
        <v>41505</v>
      </c>
      <c r="F3775" s="3" t="s">
        <v>15</v>
      </c>
      <c r="G3775" s="4">
        <v>41505</v>
      </c>
      <c r="H3775" s="3" t="s">
        <v>213</v>
      </c>
      <c r="I3775" s="2" t="s">
        <v>13</v>
      </c>
      <c r="J3775" s="2" t="s">
        <v>12</v>
      </c>
      <c r="K3775" s="2" t="s">
        <v>268</v>
      </c>
      <c r="L3775" s="19">
        <v>41506.418634259258</v>
      </c>
      <c r="M3775" s="2"/>
      <c r="N3775" s="2"/>
      <c r="O3775" s="2"/>
      <c r="P3775" s="2"/>
    </row>
    <row r="3776" spans="1:16" ht="90">
      <c r="A3776" s="14">
        <v>1432</v>
      </c>
      <c r="B3776" s="2" t="s">
        <v>2903</v>
      </c>
      <c r="C3776" s="1" t="s">
        <v>2904</v>
      </c>
      <c r="D3776" s="3" t="s">
        <v>349</v>
      </c>
      <c r="E3776" s="4">
        <v>41505</v>
      </c>
      <c r="F3776" s="3" t="s">
        <v>15</v>
      </c>
      <c r="G3776" s="4">
        <v>41505</v>
      </c>
      <c r="H3776" s="3" t="s">
        <v>56</v>
      </c>
      <c r="I3776" s="2" t="s">
        <v>13</v>
      </c>
      <c r="J3776" s="2" t="s">
        <v>12</v>
      </c>
      <c r="K3776" s="2" t="s">
        <v>268</v>
      </c>
      <c r="L3776" s="19">
        <v>41506.41878472222</v>
      </c>
      <c r="M3776" s="2"/>
      <c r="N3776" s="2"/>
      <c r="O3776" s="2"/>
      <c r="P3776" s="2"/>
    </row>
    <row r="3777" spans="1:16" ht="45">
      <c r="A3777" s="14">
        <v>1431</v>
      </c>
      <c r="B3777" s="2" t="s">
        <v>2905</v>
      </c>
      <c r="C3777" s="1" t="s">
        <v>2906</v>
      </c>
      <c r="D3777" s="3" t="s">
        <v>2568</v>
      </c>
      <c r="E3777" s="4">
        <v>41505</v>
      </c>
      <c r="F3777" s="3" t="s">
        <v>15</v>
      </c>
      <c r="G3777" s="4">
        <v>41505</v>
      </c>
      <c r="H3777" s="3" t="s">
        <v>40</v>
      </c>
      <c r="I3777" s="2" t="s">
        <v>13</v>
      </c>
      <c r="J3777" s="2" t="s">
        <v>12</v>
      </c>
      <c r="K3777" s="2" t="s">
        <v>268</v>
      </c>
      <c r="L3777" s="19">
        <v>41505.646990740737</v>
      </c>
      <c r="M3777" s="2"/>
      <c r="N3777" s="2"/>
      <c r="O3777" s="2"/>
      <c r="P3777" s="2"/>
    </row>
    <row r="3778" spans="1:16" ht="30">
      <c r="A3778" s="14">
        <v>1430</v>
      </c>
      <c r="B3778" s="2" t="s">
        <v>2907</v>
      </c>
      <c r="C3778" s="1" t="s">
        <v>2908</v>
      </c>
      <c r="D3778" s="3" t="s">
        <v>95</v>
      </c>
      <c r="E3778" s="4">
        <v>41505</v>
      </c>
      <c r="F3778" s="3" t="s">
        <v>15</v>
      </c>
      <c r="G3778" s="4">
        <v>41505</v>
      </c>
      <c r="H3778" s="3" t="s">
        <v>16</v>
      </c>
      <c r="I3778" s="2" t="s">
        <v>13</v>
      </c>
      <c r="J3778" s="2" t="s">
        <v>12</v>
      </c>
      <c r="K3778" s="2" t="s">
        <v>268</v>
      </c>
      <c r="L3778" s="19">
        <v>41505.583460648151</v>
      </c>
      <c r="M3778" s="2"/>
      <c r="N3778" s="2"/>
      <c r="O3778" s="2"/>
      <c r="P3778" s="2"/>
    </row>
    <row r="3779" spans="1:16" ht="45">
      <c r="A3779" s="14">
        <v>1429</v>
      </c>
      <c r="B3779" s="2" t="s">
        <v>2909</v>
      </c>
      <c r="C3779" s="1" t="s">
        <v>2910</v>
      </c>
      <c r="D3779" s="3" t="s">
        <v>561</v>
      </c>
      <c r="E3779" s="4">
        <v>41505</v>
      </c>
      <c r="F3779" s="3" t="s">
        <v>15</v>
      </c>
      <c r="G3779" s="4">
        <v>41505</v>
      </c>
      <c r="H3779" s="3" t="s">
        <v>29</v>
      </c>
      <c r="I3779" s="2" t="s">
        <v>13</v>
      </c>
      <c r="J3779" s="2" t="s">
        <v>12</v>
      </c>
      <c r="K3779" s="2" t="s">
        <v>268</v>
      </c>
      <c r="L3779" s="19">
        <v>41508.575879629629</v>
      </c>
      <c r="M3779" s="2"/>
      <c r="N3779" s="2"/>
      <c r="O3779" s="2"/>
      <c r="P3779" s="2"/>
    </row>
    <row r="3780" spans="1:16" ht="45">
      <c r="A3780" s="14">
        <v>1428</v>
      </c>
      <c r="B3780" s="2" t="s">
        <v>2911</v>
      </c>
      <c r="C3780" s="1" t="s">
        <v>2912</v>
      </c>
      <c r="D3780" s="3" t="s">
        <v>2718</v>
      </c>
      <c r="E3780" s="4">
        <v>41505</v>
      </c>
      <c r="F3780" s="3" t="s">
        <v>15</v>
      </c>
      <c r="G3780" s="4">
        <v>41505</v>
      </c>
      <c r="H3780" s="3" t="s">
        <v>54</v>
      </c>
      <c r="I3780" s="2" t="s">
        <v>13</v>
      </c>
      <c r="J3780" s="2" t="s">
        <v>12</v>
      </c>
      <c r="K3780" s="2" t="s">
        <v>268</v>
      </c>
      <c r="L3780" s="19">
        <v>41505.552442129629</v>
      </c>
      <c r="M3780" s="2"/>
      <c r="N3780" s="2"/>
      <c r="O3780" s="2"/>
      <c r="P3780" s="2"/>
    </row>
    <row r="3781" spans="1:16" ht="60">
      <c r="A3781" s="14">
        <v>1427</v>
      </c>
      <c r="B3781" s="2" t="s">
        <v>2913</v>
      </c>
      <c r="C3781" s="1" t="s">
        <v>2914</v>
      </c>
      <c r="D3781" s="3" t="s">
        <v>2915</v>
      </c>
      <c r="E3781" s="4">
        <v>41505</v>
      </c>
      <c r="F3781" s="3" t="s">
        <v>15</v>
      </c>
      <c r="G3781" s="4">
        <v>41505</v>
      </c>
      <c r="H3781" s="3" t="s">
        <v>29</v>
      </c>
      <c r="I3781" s="2" t="s">
        <v>13</v>
      </c>
      <c r="J3781" s="2" t="s">
        <v>12</v>
      </c>
      <c r="K3781" s="2" t="s">
        <v>268</v>
      </c>
      <c r="L3781" s="19">
        <v>41505.558425925927</v>
      </c>
      <c r="M3781" s="2"/>
      <c r="N3781" s="2"/>
      <c r="O3781" s="2"/>
      <c r="P3781" s="2"/>
    </row>
    <row r="3782" spans="1:16" ht="30">
      <c r="A3782" s="14">
        <v>1426</v>
      </c>
      <c r="B3782" s="2" t="s">
        <v>2916</v>
      </c>
      <c r="C3782" s="1" t="s">
        <v>3365</v>
      </c>
      <c r="D3782" s="3" t="s">
        <v>194</v>
      </c>
      <c r="E3782" s="4">
        <v>41502</v>
      </c>
      <c r="F3782" s="3" t="s">
        <v>15</v>
      </c>
      <c r="G3782" s="4">
        <v>41502</v>
      </c>
      <c r="H3782" s="3" t="s">
        <v>69</v>
      </c>
      <c r="I3782" s="2" t="s">
        <v>13</v>
      </c>
      <c r="J3782" s="2" t="s">
        <v>12</v>
      </c>
      <c r="K3782" s="2" t="s">
        <v>268</v>
      </c>
      <c r="L3782" s="19">
        <v>41520.453240740739</v>
      </c>
      <c r="M3782" s="2"/>
      <c r="N3782" s="2"/>
      <c r="O3782" s="2"/>
      <c r="P3782" s="2"/>
    </row>
    <row r="3783" spans="1:16" ht="75">
      <c r="A3783" s="14">
        <v>1425</v>
      </c>
      <c r="B3783" s="2" t="s">
        <v>2917</v>
      </c>
      <c r="C3783" s="1" t="s">
        <v>2918</v>
      </c>
      <c r="D3783" s="3" t="s">
        <v>18</v>
      </c>
      <c r="E3783" s="4">
        <v>41502</v>
      </c>
      <c r="F3783" s="3" t="s">
        <v>15</v>
      </c>
      <c r="G3783" s="4">
        <v>41502</v>
      </c>
      <c r="H3783" s="3" t="s">
        <v>40</v>
      </c>
      <c r="I3783" s="2" t="s">
        <v>13</v>
      </c>
      <c r="J3783" s="2" t="s">
        <v>12</v>
      </c>
      <c r="K3783" s="2" t="s">
        <v>268</v>
      </c>
      <c r="L3783" s="19">
        <v>41502.647638888891</v>
      </c>
      <c r="M3783" s="2"/>
      <c r="N3783" s="2"/>
      <c r="O3783" s="2"/>
      <c r="P3783" s="2"/>
    </row>
    <row r="3784" spans="1:16" ht="45">
      <c r="A3784" s="14">
        <v>1424</v>
      </c>
      <c r="B3784" s="2" t="s">
        <v>2919</v>
      </c>
      <c r="C3784" s="1" t="s">
        <v>2920</v>
      </c>
      <c r="D3784" s="3" t="s">
        <v>8176</v>
      </c>
      <c r="E3784" s="4">
        <v>41502</v>
      </c>
      <c r="F3784" s="3" t="s">
        <v>15</v>
      </c>
      <c r="G3784" s="4">
        <v>41502</v>
      </c>
      <c r="H3784" s="3" t="s">
        <v>56</v>
      </c>
      <c r="I3784" s="2" t="s">
        <v>13</v>
      </c>
      <c r="J3784" s="2" t="s">
        <v>12</v>
      </c>
      <c r="K3784" s="2" t="s">
        <v>268</v>
      </c>
      <c r="L3784" s="19">
        <v>41506.423321759263</v>
      </c>
      <c r="M3784" s="2"/>
      <c r="N3784" s="2"/>
      <c r="O3784" s="2"/>
      <c r="P3784" s="2"/>
    </row>
    <row r="3785" spans="1:16" ht="30">
      <c r="A3785" s="14">
        <v>1423</v>
      </c>
      <c r="B3785" s="2" t="s">
        <v>2921</v>
      </c>
      <c r="C3785" s="1" t="s">
        <v>2922</v>
      </c>
      <c r="D3785" s="3" t="s">
        <v>2701</v>
      </c>
      <c r="E3785" s="4">
        <v>41502</v>
      </c>
      <c r="F3785" s="3" t="s">
        <v>15</v>
      </c>
      <c r="G3785" s="4">
        <v>41502</v>
      </c>
      <c r="H3785" s="3" t="s">
        <v>40</v>
      </c>
      <c r="I3785" s="2" t="s">
        <v>13</v>
      </c>
      <c r="J3785" s="2" t="s">
        <v>12</v>
      </c>
      <c r="K3785" s="2" t="s">
        <v>268</v>
      </c>
      <c r="L3785" s="19">
        <v>41502.492546296293</v>
      </c>
      <c r="M3785" s="2"/>
      <c r="N3785" s="2"/>
      <c r="O3785" s="2"/>
      <c r="P3785" s="2"/>
    </row>
    <row r="3786" spans="1:16" ht="45">
      <c r="A3786" s="14">
        <v>1422</v>
      </c>
      <c r="B3786" s="2" t="s">
        <v>2923</v>
      </c>
      <c r="C3786" s="1" t="s">
        <v>2924</v>
      </c>
      <c r="D3786" s="3" t="s">
        <v>247</v>
      </c>
      <c r="E3786" s="4">
        <v>41502</v>
      </c>
      <c r="F3786" s="3" t="s">
        <v>15</v>
      </c>
      <c r="G3786" s="4">
        <v>41502</v>
      </c>
      <c r="H3786" s="3" t="s">
        <v>204</v>
      </c>
      <c r="I3786" s="2" t="s">
        <v>13</v>
      </c>
      <c r="J3786" s="2" t="s">
        <v>12</v>
      </c>
      <c r="K3786" s="2" t="s">
        <v>268</v>
      </c>
      <c r="L3786" s="19">
        <v>41502.46603009259</v>
      </c>
      <c r="M3786" s="2"/>
      <c r="N3786" s="2"/>
      <c r="O3786" s="2"/>
      <c r="P3786" s="2"/>
    </row>
    <row r="3787" spans="1:16" ht="45">
      <c r="A3787" s="14">
        <v>1421</v>
      </c>
      <c r="B3787" s="2" t="s">
        <v>2925</v>
      </c>
      <c r="C3787" s="1" t="s">
        <v>2926</v>
      </c>
      <c r="D3787" s="3" t="s">
        <v>765</v>
      </c>
      <c r="E3787" s="4">
        <v>41502</v>
      </c>
      <c r="F3787" s="3" t="s">
        <v>15</v>
      </c>
      <c r="G3787" s="4">
        <v>41502</v>
      </c>
      <c r="H3787" s="3" t="s">
        <v>42</v>
      </c>
      <c r="I3787" s="2" t="s">
        <v>13</v>
      </c>
      <c r="J3787" s="2" t="s">
        <v>12</v>
      </c>
      <c r="K3787" s="2" t="s">
        <v>268</v>
      </c>
      <c r="L3787" s="19">
        <v>41502.444861111115</v>
      </c>
      <c r="M3787" s="2"/>
      <c r="N3787" s="2"/>
      <c r="O3787" s="2"/>
      <c r="P3787" s="2"/>
    </row>
    <row r="3788" spans="1:16" ht="60">
      <c r="A3788" s="14">
        <v>1420</v>
      </c>
      <c r="B3788" s="2" t="s">
        <v>2927</v>
      </c>
      <c r="C3788" s="1" t="s">
        <v>2928</v>
      </c>
      <c r="D3788" s="3" t="s">
        <v>1060</v>
      </c>
      <c r="E3788" s="4">
        <v>41502</v>
      </c>
      <c r="F3788" s="3" t="s">
        <v>15</v>
      </c>
      <c r="G3788" s="4">
        <v>41502</v>
      </c>
      <c r="H3788" s="3" t="s">
        <v>42</v>
      </c>
      <c r="I3788" s="2" t="s">
        <v>13</v>
      </c>
      <c r="J3788" s="2" t="s">
        <v>12</v>
      </c>
      <c r="K3788" s="2" t="s">
        <v>268</v>
      </c>
      <c r="L3788" s="19">
        <v>41502.437685185185</v>
      </c>
      <c r="M3788" s="2"/>
      <c r="N3788" s="2"/>
      <c r="O3788" s="2"/>
      <c r="P3788" s="2"/>
    </row>
    <row r="3789" spans="1:16" ht="75">
      <c r="A3789" s="14">
        <v>1419</v>
      </c>
      <c r="B3789" s="2" t="s">
        <v>2929</v>
      </c>
      <c r="C3789" s="1" t="s">
        <v>2930</v>
      </c>
      <c r="D3789" s="3" t="s">
        <v>979</v>
      </c>
      <c r="E3789" s="4">
        <v>41502</v>
      </c>
      <c r="F3789" s="3" t="s">
        <v>15</v>
      </c>
      <c r="G3789" s="4">
        <v>41502</v>
      </c>
      <c r="H3789" s="3" t="s">
        <v>16</v>
      </c>
      <c r="I3789" s="2" t="s">
        <v>13</v>
      </c>
      <c r="J3789" s="2" t="s">
        <v>12</v>
      </c>
      <c r="K3789" s="2" t="s">
        <v>268</v>
      </c>
      <c r="L3789" s="19">
        <v>41502.436030092591</v>
      </c>
      <c r="M3789" s="2"/>
      <c r="N3789" s="2"/>
      <c r="O3789" s="2"/>
      <c r="P3789" s="2"/>
    </row>
    <row r="3790" spans="1:16" ht="90">
      <c r="A3790" s="14">
        <v>1418</v>
      </c>
      <c r="B3790" s="2" t="s">
        <v>2931</v>
      </c>
      <c r="C3790" s="1" t="s">
        <v>2932</v>
      </c>
      <c r="D3790" s="3" t="s">
        <v>2007</v>
      </c>
      <c r="E3790" s="4">
        <v>41500</v>
      </c>
      <c r="F3790" s="3" t="s">
        <v>15</v>
      </c>
      <c r="G3790" s="4">
        <v>41500</v>
      </c>
      <c r="H3790" s="3" t="s">
        <v>16</v>
      </c>
      <c r="I3790" s="2" t="s">
        <v>13</v>
      </c>
      <c r="J3790" s="2" t="s">
        <v>12</v>
      </c>
      <c r="K3790" s="2" t="s">
        <v>268</v>
      </c>
      <c r="L3790" s="19">
        <v>41500.759814814817</v>
      </c>
      <c r="M3790" s="2"/>
      <c r="N3790" s="2"/>
      <c r="O3790" s="2"/>
      <c r="P3790" s="2"/>
    </row>
    <row r="3791" spans="1:16">
      <c r="A3791" s="14">
        <v>1417</v>
      </c>
      <c r="B3791" s="2" t="s">
        <v>2933</v>
      </c>
      <c r="C3791" s="1" t="s">
        <v>2934</v>
      </c>
      <c r="D3791" s="3" t="s">
        <v>561</v>
      </c>
      <c r="E3791" s="4">
        <v>41500</v>
      </c>
      <c r="F3791" s="3" t="s">
        <v>15</v>
      </c>
      <c r="G3791" s="4">
        <v>41500</v>
      </c>
      <c r="H3791" s="3" t="s">
        <v>29</v>
      </c>
      <c r="I3791" s="2" t="s">
        <v>13</v>
      </c>
      <c r="J3791" s="2" t="s">
        <v>12</v>
      </c>
      <c r="K3791" s="2" t="s">
        <v>277</v>
      </c>
      <c r="L3791" s="19">
        <v>41500.719282407408</v>
      </c>
      <c r="M3791" s="2"/>
      <c r="N3791" s="2"/>
      <c r="O3791" s="2"/>
      <c r="P3791" s="2"/>
    </row>
    <row r="3792" spans="1:16">
      <c r="A3792" s="14">
        <v>1416</v>
      </c>
      <c r="B3792" s="2" t="s">
        <v>2935</v>
      </c>
      <c r="C3792" s="1" t="s">
        <v>2936</v>
      </c>
      <c r="D3792" s="3" t="s">
        <v>947</v>
      </c>
      <c r="E3792" s="4">
        <v>41500</v>
      </c>
      <c r="F3792" s="3" t="s">
        <v>15</v>
      </c>
      <c r="G3792" s="4">
        <v>41500</v>
      </c>
      <c r="H3792" s="3" t="s">
        <v>29</v>
      </c>
      <c r="I3792" s="2" t="s">
        <v>13</v>
      </c>
      <c r="J3792" s="2" t="s">
        <v>12</v>
      </c>
      <c r="K3792" s="2" t="s">
        <v>277</v>
      </c>
      <c r="L3792" s="19">
        <v>41500.718449074076</v>
      </c>
      <c r="M3792" s="2"/>
      <c r="N3792" s="2"/>
      <c r="O3792" s="2"/>
      <c r="P3792" s="2"/>
    </row>
    <row r="3793" spans="1:16" ht="30">
      <c r="A3793" s="14">
        <v>1415</v>
      </c>
      <c r="B3793" s="2" t="s">
        <v>1793</v>
      </c>
      <c r="C3793" s="1" t="s">
        <v>2937</v>
      </c>
      <c r="D3793" s="3" t="s">
        <v>497</v>
      </c>
      <c r="E3793" s="4">
        <v>41500</v>
      </c>
      <c r="F3793" s="3" t="s">
        <v>15</v>
      </c>
      <c r="G3793" s="4">
        <v>41500</v>
      </c>
      <c r="H3793" s="3" t="s">
        <v>16</v>
      </c>
      <c r="I3793" s="2" t="s">
        <v>13</v>
      </c>
      <c r="J3793" s="2" t="s">
        <v>12</v>
      </c>
      <c r="K3793" s="2" t="s">
        <v>268</v>
      </c>
      <c r="L3793" s="19">
        <v>41500.718009259261</v>
      </c>
      <c r="M3793" s="2"/>
      <c r="N3793" s="2"/>
      <c r="O3793" s="2"/>
      <c r="P3793" s="2"/>
    </row>
    <row r="3794" spans="1:16" ht="45">
      <c r="A3794" s="14">
        <v>1414</v>
      </c>
      <c r="B3794" s="2" t="s">
        <v>2938</v>
      </c>
      <c r="C3794" s="1" t="s">
        <v>2939</v>
      </c>
      <c r="D3794" s="3" t="s">
        <v>746</v>
      </c>
      <c r="E3794" s="4">
        <v>41500</v>
      </c>
      <c r="F3794" s="3" t="s">
        <v>15</v>
      </c>
      <c r="G3794" s="4">
        <v>41500</v>
      </c>
      <c r="H3794" s="3" t="s">
        <v>16</v>
      </c>
      <c r="I3794" s="2" t="s">
        <v>13</v>
      </c>
      <c r="J3794" s="2" t="s">
        <v>12</v>
      </c>
      <c r="K3794" s="2" t="s">
        <v>268</v>
      </c>
      <c r="L3794" s="19">
        <v>41500.661817129629</v>
      </c>
      <c r="M3794" s="2"/>
      <c r="N3794" s="2"/>
      <c r="O3794" s="2"/>
      <c r="P3794" s="2"/>
    </row>
    <row r="3795" spans="1:16" ht="60">
      <c r="A3795" s="14">
        <v>1413</v>
      </c>
      <c r="B3795" s="2" t="s">
        <v>2940</v>
      </c>
      <c r="C3795" s="1" t="s">
        <v>2941</v>
      </c>
      <c r="D3795" s="3" t="s">
        <v>861</v>
      </c>
      <c r="E3795" s="4">
        <v>41500</v>
      </c>
      <c r="F3795" s="3" t="s">
        <v>15</v>
      </c>
      <c r="G3795" s="4">
        <v>41500</v>
      </c>
      <c r="H3795" s="3" t="s">
        <v>16</v>
      </c>
      <c r="I3795" s="2" t="s">
        <v>13</v>
      </c>
      <c r="J3795" s="2" t="s">
        <v>12</v>
      </c>
      <c r="K3795" s="2" t="s">
        <v>268</v>
      </c>
      <c r="L3795" s="19">
        <v>41500.583761574075</v>
      </c>
      <c r="M3795" s="2"/>
      <c r="N3795" s="2"/>
      <c r="O3795" s="2"/>
      <c r="P3795" s="2"/>
    </row>
    <row r="3796" spans="1:16" ht="45">
      <c r="A3796" s="14">
        <v>1412</v>
      </c>
      <c r="B3796" s="2" t="s">
        <v>2412</v>
      </c>
      <c r="C3796" s="1" t="s">
        <v>2942</v>
      </c>
      <c r="D3796" s="3" t="s">
        <v>95</v>
      </c>
      <c r="E3796" s="4">
        <v>41500</v>
      </c>
      <c r="F3796" s="3" t="s">
        <v>15</v>
      </c>
      <c r="G3796" s="4">
        <v>41500</v>
      </c>
      <c r="H3796" s="3" t="s">
        <v>16</v>
      </c>
      <c r="I3796" s="2" t="s">
        <v>13</v>
      </c>
      <c r="J3796" s="2" t="s">
        <v>12</v>
      </c>
      <c r="K3796" s="2" t="s">
        <v>268</v>
      </c>
      <c r="L3796" s="19">
        <v>41500.555636574078</v>
      </c>
      <c r="M3796" s="2"/>
      <c r="N3796" s="2"/>
      <c r="O3796" s="2"/>
      <c r="P3796" s="2"/>
    </row>
    <row r="3797" spans="1:16" ht="45">
      <c r="A3797" s="14">
        <v>1411</v>
      </c>
      <c r="B3797" s="2" t="s">
        <v>2943</v>
      </c>
      <c r="C3797" s="1" t="s">
        <v>2944</v>
      </c>
      <c r="D3797" s="3" t="s">
        <v>653</v>
      </c>
      <c r="E3797" s="4">
        <v>41500</v>
      </c>
      <c r="F3797" s="3" t="s">
        <v>15</v>
      </c>
      <c r="G3797" s="4">
        <v>41500</v>
      </c>
      <c r="H3797" s="3" t="s">
        <v>16</v>
      </c>
      <c r="I3797" s="2" t="s">
        <v>13</v>
      </c>
      <c r="J3797" s="2" t="s">
        <v>12</v>
      </c>
      <c r="K3797" s="2" t="s">
        <v>268</v>
      </c>
      <c r="L3797" s="19">
        <v>41500.526736111111</v>
      </c>
      <c r="M3797" s="2"/>
      <c r="N3797" s="2"/>
      <c r="O3797" s="2"/>
      <c r="P3797" s="2"/>
    </row>
    <row r="3798" spans="1:16" ht="30">
      <c r="A3798" s="14">
        <v>1410</v>
      </c>
      <c r="B3798" s="2" t="s">
        <v>2317</v>
      </c>
      <c r="C3798" s="1" t="s">
        <v>2945</v>
      </c>
      <c r="D3798" s="3" t="s">
        <v>2034</v>
      </c>
      <c r="E3798" s="4">
        <v>41500</v>
      </c>
      <c r="F3798" s="3" t="s">
        <v>15</v>
      </c>
      <c r="G3798" s="4">
        <v>41500</v>
      </c>
      <c r="H3798" s="3" t="s">
        <v>16</v>
      </c>
      <c r="I3798" s="2" t="s">
        <v>13</v>
      </c>
      <c r="J3798" s="2" t="s">
        <v>12</v>
      </c>
      <c r="K3798" s="2" t="s">
        <v>268</v>
      </c>
      <c r="L3798" s="19">
        <v>41500.514456018522</v>
      </c>
      <c r="M3798" s="2"/>
      <c r="N3798" s="2"/>
      <c r="O3798" s="2"/>
      <c r="P3798" s="2"/>
    </row>
    <row r="3799" spans="1:16" ht="30">
      <c r="A3799" s="14">
        <v>1409</v>
      </c>
      <c r="B3799" s="2" t="s">
        <v>2946</v>
      </c>
      <c r="C3799" s="1" t="s">
        <v>2947</v>
      </c>
      <c r="D3799" s="3" t="s">
        <v>224</v>
      </c>
      <c r="E3799" s="4">
        <v>41500</v>
      </c>
      <c r="F3799" s="3" t="s">
        <v>15</v>
      </c>
      <c r="G3799" s="4">
        <v>41500</v>
      </c>
      <c r="H3799" s="3" t="s">
        <v>16</v>
      </c>
      <c r="I3799" s="2" t="s">
        <v>13</v>
      </c>
      <c r="J3799" s="2" t="s">
        <v>12</v>
      </c>
      <c r="K3799" s="2" t="s">
        <v>268</v>
      </c>
      <c r="L3799" s="19">
        <v>41500.513599537036</v>
      </c>
      <c r="M3799" s="2"/>
      <c r="N3799" s="2"/>
      <c r="O3799" s="2"/>
      <c r="P3799" s="2"/>
    </row>
    <row r="3800" spans="1:16" ht="60">
      <c r="A3800" s="14">
        <v>1408</v>
      </c>
      <c r="B3800" s="2" t="s">
        <v>2948</v>
      </c>
      <c r="C3800" s="1" t="s">
        <v>2949</v>
      </c>
      <c r="D3800" s="3" t="s">
        <v>2701</v>
      </c>
      <c r="E3800" s="4">
        <v>41500</v>
      </c>
      <c r="F3800" s="3" t="s">
        <v>15</v>
      </c>
      <c r="G3800" s="4">
        <v>41500</v>
      </c>
      <c r="H3800" s="3" t="s">
        <v>40</v>
      </c>
      <c r="I3800" s="2" t="s">
        <v>13</v>
      </c>
      <c r="J3800" s="2" t="s">
        <v>12</v>
      </c>
      <c r="K3800" s="2" t="s">
        <v>268</v>
      </c>
      <c r="L3800" s="19">
        <v>41500.508738425924</v>
      </c>
      <c r="M3800" s="2"/>
      <c r="N3800" s="2"/>
      <c r="O3800" s="2"/>
      <c r="P3800" s="2"/>
    </row>
    <row r="3801" spans="1:16" ht="30">
      <c r="A3801" s="14">
        <v>1407</v>
      </c>
      <c r="B3801" s="2" t="s">
        <v>2950</v>
      </c>
      <c r="C3801" s="1" t="s">
        <v>2951</v>
      </c>
      <c r="D3801" s="3" t="s">
        <v>4732</v>
      </c>
      <c r="E3801" s="4">
        <v>41500</v>
      </c>
      <c r="F3801" s="3" t="s">
        <v>15</v>
      </c>
      <c r="G3801" s="4">
        <v>41500</v>
      </c>
      <c r="H3801" s="3" t="s">
        <v>16</v>
      </c>
      <c r="I3801" s="2" t="s">
        <v>13</v>
      </c>
      <c r="J3801" s="2" t="s">
        <v>12</v>
      </c>
      <c r="K3801" s="2" t="s">
        <v>268</v>
      </c>
      <c r="L3801" s="19">
        <v>41500.507199074076</v>
      </c>
      <c r="M3801" s="2"/>
      <c r="N3801" s="2"/>
      <c r="O3801" s="2"/>
      <c r="P3801" s="2"/>
    </row>
    <row r="3802" spans="1:16" ht="30">
      <c r="A3802" s="14">
        <v>1406</v>
      </c>
      <c r="B3802" s="2" t="s">
        <v>2952</v>
      </c>
      <c r="C3802" s="1" t="s">
        <v>2953</v>
      </c>
      <c r="D3802" s="3" t="s">
        <v>586</v>
      </c>
      <c r="E3802" s="4">
        <v>41500</v>
      </c>
      <c r="F3802" s="3" t="s">
        <v>15</v>
      </c>
      <c r="G3802" s="4">
        <v>41500</v>
      </c>
      <c r="H3802" s="3" t="s">
        <v>16</v>
      </c>
      <c r="I3802" s="2" t="s">
        <v>13</v>
      </c>
      <c r="J3802" s="2" t="s">
        <v>12</v>
      </c>
      <c r="K3802" s="2" t="s">
        <v>268</v>
      </c>
      <c r="L3802" s="19">
        <v>41500.504953703705</v>
      </c>
      <c r="M3802" s="2"/>
      <c r="N3802" s="2"/>
      <c r="O3802" s="2"/>
      <c r="P3802" s="2"/>
    </row>
    <row r="3803" spans="1:16" ht="45">
      <c r="A3803" s="14">
        <v>1405</v>
      </c>
      <c r="B3803" s="2" t="s">
        <v>2954</v>
      </c>
      <c r="C3803" s="1" t="s">
        <v>2955</v>
      </c>
      <c r="D3803" s="3" t="s">
        <v>291</v>
      </c>
      <c r="E3803" s="4">
        <v>41500</v>
      </c>
      <c r="F3803" s="3" t="s">
        <v>15</v>
      </c>
      <c r="G3803" s="4">
        <v>41500</v>
      </c>
      <c r="H3803" s="3" t="s">
        <v>29</v>
      </c>
      <c r="I3803" s="2" t="s">
        <v>13</v>
      </c>
      <c r="J3803" s="2" t="s">
        <v>12</v>
      </c>
      <c r="K3803" s="2" t="s">
        <v>268</v>
      </c>
      <c r="L3803" s="19">
        <v>41506.423206018517</v>
      </c>
      <c r="M3803" s="2"/>
      <c r="N3803" s="2"/>
      <c r="O3803" s="2"/>
      <c r="P3803" s="2"/>
    </row>
    <row r="3804" spans="1:16" ht="45">
      <c r="A3804" s="14">
        <v>1404</v>
      </c>
      <c r="B3804" s="2" t="s">
        <v>2956</v>
      </c>
      <c r="C3804" s="1" t="s">
        <v>2957</v>
      </c>
      <c r="D3804" s="3" t="s">
        <v>2701</v>
      </c>
      <c r="E3804" s="4">
        <v>41500</v>
      </c>
      <c r="F3804" s="3" t="s">
        <v>15</v>
      </c>
      <c r="G3804" s="4">
        <v>41500</v>
      </c>
      <c r="H3804" s="3" t="s">
        <v>40</v>
      </c>
      <c r="I3804" s="2" t="s">
        <v>13</v>
      </c>
      <c r="J3804" s="2" t="s">
        <v>12</v>
      </c>
      <c r="K3804" s="2" t="s">
        <v>268</v>
      </c>
      <c r="L3804" s="19">
        <v>41506.422268518516</v>
      </c>
      <c r="M3804" s="2"/>
      <c r="N3804" s="2"/>
      <c r="O3804" s="2"/>
      <c r="P3804" s="2"/>
    </row>
    <row r="3805" spans="1:16" ht="90">
      <c r="A3805" s="14">
        <v>1403</v>
      </c>
      <c r="B3805" s="2" t="s">
        <v>2412</v>
      </c>
      <c r="C3805" s="1" t="s">
        <v>2958</v>
      </c>
      <c r="D3805" s="3" t="s">
        <v>1071</v>
      </c>
      <c r="E3805" s="4">
        <v>41500</v>
      </c>
      <c r="F3805" s="3" t="s">
        <v>15</v>
      </c>
      <c r="G3805" s="4">
        <v>41500</v>
      </c>
      <c r="H3805" s="3" t="s">
        <v>16</v>
      </c>
      <c r="I3805" s="2" t="s">
        <v>13</v>
      </c>
      <c r="J3805" s="2" t="s">
        <v>12</v>
      </c>
      <c r="K3805" s="2" t="s">
        <v>268</v>
      </c>
      <c r="L3805" s="19">
        <v>41500.494351851848</v>
      </c>
      <c r="M3805" s="2"/>
      <c r="N3805" s="2"/>
      <c r="O3805" s="2"/>
      <c r="P3805" s="2"/>
    </row>
    <row r="3806" spans="1:16" ht="45">
      <c r="A3806" s="14">
        <v>1402</v>
      </c>
      <c r="B3806" s="2" t="s">
        <v>1952</v>
      </c>
      <c r="C3806" s="1" t="s">
        <v>2798</v>
      </c>
      <c r="D3806" s="3" t="s">
        <v>1071</v>
      </c>
      <c r="E3806" s="4">
        <v>41500</v>
      </c>
      <c r="F3806" s="3" t="s">
        <v>15</v>
      </c>
      <c r="G3806" s="4">
        <v>41500</v>
      </c>
      <c r="H3806" s="3" t="s">
        <v>16</v>
      </c>
      <c r="I3806" s="2" t="s">
        <v>13</v>
      </c>
      <c r="J3806" s="2" t="s">
        <v>12</v>
      </c>
      <c r="K3806" s="2" t="s">
        <v>268</v>
      </c>
      <c r="L3806" s="19">
        <v>41500.492106481484</v>
      </c>
      <c r="M3806" s="2"/>
      <c r="N3806" s="2"/>
      <c r="O3806" s="2"/>
      <c r="P3806" s="2"/>
    </row>
    <row r="3807" spans="1:16" ht="45">
      <c r="A3807" s="14">
        <v>1401</v>
      </c>
      <c r="B3807" s="2" t="s">
        <v>2959</v>
      </c>
      <c r="C3807" s="1" t="s">
        <v>2960</v>
      </c>
      <c r="D3807" s="3" t="s">
        <v>169</v>
      </c>
      <c r="E3807" s="4">
        <v>41500</v>
      </c>
      <c r="F3807" s="3" t="s">
        <v>15</v>
      </c>
      <c r="G3807" s="4">
        <v>41500</v>
      </c>
      <c r="H3807" s="3" t="s">
        <v>16</v>
      </c>
      <c r="I3807" s="2" t="s">
        <v>13</v>
      </c>
      <c r="J3807" s="2" t="s">
        <v>12</v>
      </c>
      <c r="K3807" s="2" t="s">
        <v>268</v>
      </c>
      <c r="L3807" s="19">
        <v>41500.489884259259</v>
      </c>
      <c r="M3807" s="2"/>
      <c r="N3807" s="2"/>
      <c r="O3807" s="2"/>
      <c r="P3807" s="2"/>
    </row>
    <row r="3808" spans="1:16" ht="45">
      <c r="A3808" s="14">
        <v>1400</v>
      </c>
      <c r="B3808" s="2" t="s">
        <v>2961</v>
      </c>
      <c r="C3808" s="1" t="s">
        <v>2962</v>
      </c>
      <c r="D3808" s="3" t="s">
        <v>625</v>
      </c>
      <c r="E3808" s="4">
        <v>41499</v>
      </c>
      <c r="F3808" s="3" t="s">
        <v>15</v>
      </c>
      <c r="G3808" s="4">
        <v>41500</v>
      </c>
      <c r="H3808" s="3" t="s">
        <v>16</v>
      </c>
      <c r="I3808" s="2" t="s">
        <v>13</v>
      </c>
      <c r="J3808" s="2" t="s">
        <v>12</v>
      </c>
      <c r="K3808" s="2" t="s">
        <v>268</v>
      </c>
      <c r="L3808" s="19">
        <v>41500.483587962961</v>
      </c>
      <c r="M3808" s="2"/>
      <c r="N3808" s="2"/>
      <c r="O3808" s="2"/>
      <c r="P3808" s="2"/>
    </row>
    <row r="3809" spans="1:16" ht="60">
      <c r="A3809" s="14">
        <v>1399</v>
      </c>
      <c r="B3809" s="2" t="s">
        <v>1952</v>
      </c>
      <c r="C3809" s="1" t="s">
        <v>2963</v>
      </c>
      <c r="D3809" s="3" t="s">
        <v>1037</v>
      </c>
      <c r="E3809" s="4">
        <v>41499</v>
      </c>
      <c r="F3809" s="3" t="s">
        <v>15</v>
      </c>
      <c r="G3809" s="4">
        <v>41500</v>
      </c>
      <c r="H3809" s="3" t="s">
        <v>16</v>
      </c>
      <c r="I3809" s="2" t="s">
        <v>13</v>
      </c>
      <c r="J3809" s="2" t="s">
        <v>12</v>
      </c>
      <c r="K3809" s="2" t="s">
        <v>268</v>
      </c>
      <c r="L3809" s="19">
        <v>41500.482893518521</v>
      </c>
      <c r="M3809" s="2"/>
      <c r="N3809" s="2"/>
      <c r="O3809" s="2"/>
      <c r="P3809" s="2"/>
    </row>
    <row r="3810" spans="1:16" ht="45">
      <c r="A3810" s="14">
        <v>1398</v>
      </c>
      <c r="B3810" s="2" t="s">
        <v>2964</v>
      </c>
      <c r="C3810" s="1" t="s">
        <v>2965</v>
      </c>
      <c r="D3810" s="3" t="s">
        <v>2701</v>
      </c>
      <c r="E3810" s="4">
        <v>41500</v>
      </c>
      <c r="F3810" s="3" t="s">
        <v>15</v>
      </c>
      <c r="G3810" s="4">
        <v>41500</v>
      </c>
      <c r="H3810" s="3" t="s">
        <v>40</v>
      </c>
      <c r="I3810" s="2" t="s">
        <v>13</v>
      </c>
      <c r="J3810" s="2" t="s">
        <v>12</v>
      </c>
      <c r="K3810" s="2" t="s">
        <v>268</v>
      </c>
      <c r="L3810" s="19">
        <v>41500.474247685182</v>
      </c>
      <c r="M3810" s="2"/>
      <c r="N3810" s="2"/>
      <c r="O3810" s="2"/>
      <c r="P3810" s="2"/>
    </row>
    <row r="3811" spans="1:16" ht="75">
      <c r="A3811" s="14">
        <v>1397</v>
      </c>
      <c r="B3811" s="2" t="s">
        <v>2966</v>
      </c>
      <c r="C3811" s="1" t="s">
        <v>2967</v>
      </c>
      <c r="D3811" s="3" t="s">
        <v>1267</v>
      </c>
      <c r="E3811" s="4">
        <v>41500</v>
      </c>
      <c r="F3811" s="3" t="s">
        <v>102</v>
      </c>
      <c r="G3811" s="4">
        <v>41500</v>
      </c>
      <c r="H3811" s="3" t="s">
        <v>29</v>
      </c>
      <c r="I3811" s="2" t="s">
        <v>13</v>
      </c>
      <c r="J3811" s="2" t="s">
        <v>12</v>
      </c>
      <c r="K3811" s="2" t="s">
        <v>268</v>
      </c>
      <c r="L3811" s="19">
        <v>41500.471817129626</v>
      </c>
      <c r="M3811" s="2"/>
      <c r="N3811" s="2"/>
      <c r="O3811" s="2"/>
      <c r="P3811" s="2"/>
    </row>
    <row r="3812" spans="1:16">
      <c r="A3812" s="14">
        <v>1396</v>
      </c>
      <c r="B3812" s="2" t="s">
        <v>2968</v>
      </c>
      <c r="C3812" s="1" t="s">
        <v>2969</v>
      </c>
      <c r="D3812" s="3" t="s">
        <v>2970</v>
      </c>
      <c r="E3812" s="4">
        <v>41499</v>
      </c>
      <c r="F3812" s="3" t="s">
        <v>15</v>
      </c>
      <c r="G3812" s="4">
        <v>41499</v>
      </c>
      <c r="H3812" s="3" t="s">
        <v>44</v>
      </c>
      <c r="I3812" s="2" t="s">
        <v>13</v>
      </c>
      <c r="J3812" s="2" t="s">
        <v>12</v>
      </c>
      <c r="K3812" s="2" t="s">
        <v>268</v>
      </c>
      <c r="L3812" s="19">
        <v>41500.471041666664</v>
      </c>
      <c r="M3812" s="2"/>
      <c r="N3812" s="2"/>
      <c r="O3812" s="2"/>
      <c r="P3812" s="2"/>
    </row>
    <row r="3813" spans="1:16" ht="60">
      <c r="A3813" s="14">
        <v>1395</v>
      </c>
      <c r="B3813" s="2" t="s">
        <v>2971</v>
      </c>
      <c r="C3813" s="1" t="s">
        <v>2972</v>
      </c>
      <c r="D3813" s="3" t="s">
        <v>2584</v>
      </c>
      <c r="E3813" s="4">
        <v>41499</v>
      </c>
      <c r="F3813" s="3" t="s">
        <v>15</v>
      </c>
      <c r="G3813" s="4">
        <v>41499</v>
      </c>
      <c r="H3813" s="3" t="s">
        <v>58</v>
      </c>
      <c r="I3813" s="2" t="s">
        <v>13</v>
      </c>
      <c r="J3813" s="2" t="s">
        <v>12</v>
      </c>
      <c r="K3813" s="2" t="s">
        <v>268</v>
      </c>
      <c r="L3813" s="19">
        <v>41500.469317129631</v>
      </c>
      <c r="M3813" s="2"/>
      <c r="N3813" s="2"/>
      <c r="O3813" s="2"/>
      <c r="P3813" s="2"/>
    </row>
    <row r="3814" spans="1:16" ht="30">
      <c r="A3814" s="14">
        <v>1394</v>
      </c>
      <c r="B3814" s="2" t="s">
        <v>903</v>
      </c>
      <c r="C3814" s="1" t="s">
        <v>2866</v>
      </c>
      <c r="D3814" s="3" t="s">
        <v>2701</v>
      </c>
      <c r="E3814" s="4">
        <v>41499</v>
      </c>
      <c r="F3814" s="3" t="s">
        <v>15</v>
      </c>
      <c r="G3814" s="4">
        <v>41499</v>
      </c>
      <c r="H3814" s="3" t="s">
        <v>40</v>
      </c>
      <c r="I3814" s="2" t="s">
        <v>13</v>
      </c>
      <c r="J3814" s="2" t="s">
        <v>12</v>
      </c>
      <c r="K3814" s="2" t="s">
        <v>268</v>
      </c>
      <c r="L3814" s="19">
        <v>41506.423090277778</v>
      </c>
      <c r="M3814" s="2"/>
      <c r="N3814" s="2"/>
      <c r="O3814" s="2"/>
      <c r="P3814" s="2"/>
    </row>
    <row r="3815" spans="1:16" ht="30">
      <c r="A3815" s="14">
        <v>1393</v>
      </c>
      <c r="B3815" s="2" t="s">
        <v>2867</v>
      </c>
      <c r="C3815" s="1" t="s">
        <v>2868</v>
      </c>
      <c r="D3815" s="3" t="s">
        <v>1958</v>
      </c>
      <c r="E3815" s="4">
        <v>41499</v>
      </c>
      <c r="F3815" s="3" t="s">
        <v>15</v>
      </c>
      <c r="G3815" s="4">
        <v>41499</v>
      </c>
      <c r="H3815" s="3" t="s">
        <v>16</v>
      </c>
      <c r="I3815" s="2" t="s">
        <v>13</v>
      </c>
      <c r="J3815" s="2" t="s">
        <v>12</v>
      </c>
      <c r="K3815" s="2" t="s">
        <v>268</v>
      </c>
      <c r="L3815" s="19">
        <v>41499.512962962966</v>
      </c>
      <c r="M3815" s="2"/>
      <c r="N3815" s="2"/>
      <c r="O3815" s="2"/>
      <c r="P3815" s="2"/>
    </row>
    <row r="3816" spans="1:16" ht="60">
      <c r="A3816" s="14">
        <v>1392</v>
      </c>
      <c r="B3816" s="2" t="s">
        <v>2869</v>
      </c>
      <c r="C3816" s="1" t="s">
        <v>2870</v>
      </c>
      <c r="D3816" s="3" t="s">
        <v>950</v>
      </c>
      <c r="E3816" s="4">
        <v>41499</v>
      </c>
      <c r="F3816" s="3" t="s">
        <v>15</v>
      </c>
      <c r="G3816" s="4">
        <v>41499</v>
      </c>
      <c r="H3816" s="3" t="s">
        <v>43</v>
      </c>
      <c r="I3816" s="2" t="s">
        <v>13</v>
      </c>
      <c r="J3816" s="2" t="s">
        <v>12</v>
      </c>
      <c r="K3816" s="2" t="s">
        <v>268</v>
      </c>
      <c r="L3816" s="19">
        <v>41506.423009259262</v>
      </c>
      <c r="M3816" s="2"/>
      <c r="N3816" s="2"/>
      <c r="O3816" s="2"/>
      <c r="P3816" s="2"/>
    </row>
    <row r="3817" spans="1:16" ht="45">
      <c r="A3817" s="14">
        <v>1391</v>
      </c>
      <c r="B3817" s="2" t="s">
        <v>2871</v>
      </c>
      <c r="C3817" s="1" t="s">
        <v>2872</v>
      </c>
      <c r="D3817" s="3" t="s">
        <v>274</v>
      </c>
      <c r="E3817" s="4">
        <v>41499</v>
      </c>
      <c r="F3817" s="3" t="s">
        <v>15</v>
      </c>
      <c r="G3817" s="4">
        <v>41499</v>
      </c>
      <c r="H3817" s="3" t="s">
        <v>16</v>
      </c>
      <c r="I3817" s="2" t="s">
        <v>13</v>
      </c>
      <c r="J3817" s="2" t="s">
        <v>12</v>
      </c>
      <c r="K3817" s="2" t="s">
        <v>268</v>
      </c>
      <c r="L3817" s="19">
        <v>41499.499097222222</v>
      </c>
      <c r="M3817" s="2"/>
      <c r="N3817" s="2"/>
      <c r="O3817" s="2"/>
      <c r="P3817" s="2"/>
    </row>
    <row r="3818" spans="1:16" ht="30">
      <c r="A3818" s="14">
        <v>1390</v>
      </c>
      <c r="B3818" s="2" t="s">
        <v>2873</v>
      </c>
      <c r="C3818" s="1" t="s">
        <v>2874</v>
      </c>
      <c r="D3818" s="3" t="s">
        <v>9017</v>
      </c>
      <c r="E3818" s="4">
        <v>41499</v>
      </c>
      <c r="F3818" s="3" t="s">
        <v>15</v>
      </c>
      <c r="G3818" s="4">
        <v>41499</v>
      </c>
      <c r="H3818" s="3" t="s">
        <v>16</v>
      </c>
      <c r="I3818" s="2" t="s">
        <v>13</v>
      </c>
      <c r="J3818" s="2" t="s">
        <v>12</v>
      </c>
      <c r="K3818" s="2" t="s">
        <v>268</v>
      </c>
      <c r="L3818" s="19">
        <v>41499.496493055558</v>
      </c>
      <c r="M3818" s="2"/>
      <c r="N3818" s="2"/>
      <c r="O3818" s="2"/>
      <c r="P3818" s="2"/>
    </row>
    <row r="3819" spans="1:16" ht="210">
      <c r="A3819" s="14">
        <v>1389</v>
      </c>
      <c r="B3819" s="2" t="s">
        <v>2875</v>
      </c>
      <c r="C3819" s="1" t="s">
        <v>2876</v>
      </c>
      <c r="D3819" s="3" t="s">
        <v>277</v>
      </c>
      <c r="E3819" s="4">
        <v>41499</v>
      </c>
      <c r="F3819" s="3" t="s">
        <v>15</v>
      </c>
      <c r="G3819" s="4">
        <v>41499</v>
      </c>
      <c r="H3819" s="3" t="s">
        <v>40</v>
      </c>
      <c r="I3819" s="2" t="s">
        <v>13</v>
      </c>
      <c r="J3819" s="2" t="s">
        <v>12</v>
      </c>
      <c r="K3819" s="2" t="s">
        <v>268</v>
      </c>
      <c r="L3819" s="19">
        <v>41506.422905092593</v>
      </c>
      <c r="M3819" s="2"/>
      <c r="N3819" s="2"/>
      <c r="O3819" s="2"/>
      <c r="P3819" s="2"/>
    </row>
    <row r="3820" spans="1:16" ht="180">
      <c r="A3820" s="14">
        <v>1388</v>
      </c>
      <c r="B3820" s="2" t="s">
        <v>2877</v>
      </c>
      <c r="C3820" s="1" t="s">
        <v>2878</v>
      </c>
      <c r="D3820" s="3" t="s">
        <v>277</v>
      </c>
      <c r="E3820" s="4">
        <v>41499</v>
      </c>
      <c r="F3820" s="3" t="s">
        <v>15</v>
      </c>
      <c r="G3820" s="4">
        <v>41499</v>
      </c>
      <c r="H3820" s="3" t="s">
        <v>40</v>
      </c>
      <c r="I3820" s="2" t="s">
        <v>13</v>
      </c>
      <c r="J3820" s="2" t="s">
        <v>12</v>
      </c>
      <c r="K3820" s="2" t="s">
        <v>268</v>
      </c>
      <c r="L3820" s="19">
        <v>41506.422824074078</v>
      </c>
      <c r="M3820" s="2"/>
      <c r="N3820" s="2"/>
      <c r="O3820" s="2"/>
      <c r="P3820" s="2"/>
    </row>
    <row r="3821" spans="1:16" ht="60">
      <c r="A3821" s="14">
        <v>1387</v>
      </c>
      <c r="B3821" s="2" t="s">
        <v>2879</v>
      </c>
      <c r="C3821" s="1" t="s">
        <v>2880</v>
      </c>
      <c r="D3821" s="3" t="s">
        <v>92</v>
      </c>
      <c r="E3821" s="4">
        <v>41499</v>
      </c>
      <c r="F3821" s="3" t="s">
        <v>15</v>
      </c>
      <c r="G3821" s="4">
        <v>41499</v>
      </c>
      <c r="H3821" s="3" t="s">
        <v>52</v>
      </c>
      <c r="I3821" s="2" t="s">
        <v>13</v>
      </c>
      <c r="J3821" s="2" t="s">
        <v>12</v>
      </c>
      <c r="K3821" s="2" t="s">
        <v>268</v>
      </c>
      <c r="L3821" s="19">
        <v>41506.422662037039</v>
      </c>
      <c r="M3821" s="2"/>
      <c r="N3821" s="2"/>
      <c r="O3821" s="2"/>
      <c r="P3821" s="2"/>
    </row>
    <row r="3822" spans="1:16" ht="60">
      <c r="A3822" s="14">
        <v>1386</v>
      </c>
      <c r="B3822" s="2" t="s">
        <v>2879</v>
      </c>
      <c r="C3822" s="1" t="s">
        <v>2881</v>
      </c>
      <c r="D3822" s="3" t="s">
        <v>92</v>
      </c>
      <c r="E3822" s="4">
        <v>41499</v>
      </c>
      <c r="F3822" s="3" t="s">
        <v>15</v>
      </c>
      <c r="G3822" s="4">
        <v>41499</v>
      </c>
      <c r="H3822" s="3" t="s">
        <v>52</v>
      </c>
      <c r="I3822" s="2" t="s">
        <v>13</v>
      </c>
      <c r="J3822" s="2" t="s">
        <v>12</v>
      </c>
      <c r="K3822" s="2" t="s">
        <v>268</v>
      </c>
      <c r="L3822" s="19">
        <v>41506.422546296293</v>
      </c>
      <c r="M3822" s="2"/>
      <c r="N3822" s="2"/>
      <c r="O3822" s="2"/>
      <c r="P3822" s="2"/>
    </row>
    <row r="3823" spans="1:16" ht="45">
      <c r="A3823" s="14">
        <v>1385</v>
      </c>
      <c r="B3823" s="2" t="s">
        <v>2723</v>
      </c>
      <c r="C3823" s="1" t="s">
        <v>2882</v>
      </c>
      <c r="D3823" s="3" t="s">
        <v>95</v>
      </c>
      <c r="E3823" s="4">
        <v>41499</v>
      </c>
      <c r="F3823" s="3" t="s">
        <v>15</v>
      </c>
      <c r="G3823" s="4">
        <v>41499</v>
      </c>
      <c r="H3823" s="3" t="s">
        <v>16</v>
      </c>
      <c r="I3823" s="2" t="s">
        <v>13</v>
      </c>
      <c r="J3823" s="2" t="s">
        <v>12</v>
      </c>
      <c r="K3823" s="2" t="s">
        <v>268</v>
      </c>
      <c r="L3823" s="19">
        <v>41499.41097222222</v>
      </c>
      <c r="M3823" s="2"/>
      <c r="N3823" s="2"/>
      <c r="O3823" s="2"/>
      <c r="P3823" s="2"/>
    </row>
    <row r="3824" spans="1:16">
      <c r="A3824" s="14">
        <v>1384</v>
      </c>
      <c r="B3824" s="2" t="s">
        <v>2883</v>
      </c>
      <c r="C3824" s="1" t="s">
        <v>2884</v>
      </c>
      <c r="D3824" s="3" t="s">
        <v>8176</v>
      </c>
      <c r="E3824" s="4">
        <v>41499</v>
      </c>
      <c r="F3824" s="3" t="s">
        <v>15</v>
      </c>
      <c r="G3824" s="4">
        <v>41499</v>
      </c>
      <c r="H3824" s="3" t="s">
        <v>16</v>
      </c>
      <c r="I3824" s="2" t="s">
        <v>13</v>
      </c>
      <c r="J3824" s="2" t="s">
        <v>12</v>
      </c>
      <c r="K3824" s="2" t="s">
        <v>268</v>
      </c>
      <c r="L3824" s="19">
        <v>41499.408564814818</v>
      </c>
      <c r="M3824" s="2"/>
      <c r="N3824" s="2"/>
      <c r="O3824" s="2"/>
      <c r="P3824" s="2"/>
    </row>
    <row r="3825" spans="1:16">
      <c r="A3825" s="14">
        <v>1383</v>
      </c>
      <c r="B3825" s="2" t="s">
        <v>2885</v>
      </c>
      <c r="C3825" s="1" t="s">
        <v>2886</v>
      </c>
      <c r="D3825" s="3" t="s">
        <v>169</v>
      </c>
      <c r="E3825" s="4">
        <v>41499</v>
      </c>
      <c r="F3825" s="3" t="s">
        <v>15</v>
      </c>
      <c r="G3825" s="4">
        <v>41499</v>
      </c>
      <c r="H3825" s="3" t="s">
        <v>40</v>
      </c>
      <c r="I3825" s="2" t="s">
        <v>13</v>
      </c>
      <c r="J3825" s="2" t="s">
        <v>12</v>
      </c>
      <c r="K3825" s="2" t="s">
        <v>268</v>
      </c>
      <c r="L3825" s="19">
        <v>41499.397083333337</v>
      </c>
      <c r="M3825" s="2"/>
      <c r="N3825" s="2"/>
      <c r="O3825" s="2"/>
      <c r="P3825" s="2"/>
    </row>
    <row r="3826" spans="1:16" ht="45">
      <c r="A3826" s="14">
        <v>1382</v>
      </c>
      <c r="B3826" s="2" t="s">
        <v>2887</v>
      </c>
      <c r="C3826" s="1" t="s">
        <v>2888</v>
      </c>
      <c r="D3826" s="3" t="s">
        <v>10</v>
      </c>
      <c r="E3826" s="4">
        <v>41499</v>
      </c>
      <c r="F3826" s="3" t="s">
        <v>15</v>
      </c>
      <c r="G3826" s="4">
        <v>41499</v>
      </c>
      <c r="H3826" s="3" t="s">
        <v>16</v>
      </c>
      <c r="I3826" s="2" t="s">
        <v>13</v>
      </c>
      <c r="J3826" s="2" t="s">
        <v>12</v>
      </c>
      <c r="K3826" s="2" t="s">
        <v>268</v>
      </c>
      <c r="L3826" s="19">
        <v>41499.386886574073</v>
      </c>
      <c r="M3826" s="2"/>
      <c r="N3826" s="2"/>
      <c r="O3826" s="2"/>
      <c r="P3826" s="2"/>
    </row>
    <row r="3827" spans="1:16" ht="75">
      <c r="A3827" s="14">
        <v>1381</v>
      </c>
      <c r="B3827" s="2" t="s">
        <v>2889</v>
      </c>
      <c r="C3827" s="1" t="s">
        <v>2890</v>
      </c>
      <c r="D3827" s="3" t="s">
        <v>2584</v>
      </c>
      <c r="E3827" s="4">
        <v>41499</v>
      </c>
      <c r="F3827" s="3" t="s">
        <v>15</v>
      </c>
      <c r="G3827" s="4">
        <v>41499</v>
      </c>
      <c r="H3827" s="3" t="s">
        <v>58</v>
      </c>
      <c r="I3827" s="2" t="s">
        <v>13</v>
      </c>
      <c r="J3827" s="2" t="s">
        <v>12</v>
      </c>
      <c r="K3827" s="2" t="s">
        <v>268</v>
      </c>
      <c r="L3827" s="19">
        <v>41499.386087962965</v>
      </c>
      <c r="M3827" s="2"/>
      <c r="N3827" s="2"/>
      <c r="O3827" s="2"/>
      <c r="P3827" s="2"/>
    </row>
    <row r="3828" spans="1:16">
      <c r="A3828" s="14">
        <v>1380</v>
      </c>
      <c r="B3828" s="2" t="s">
        <v>2844</v>
      </c>
      <c r="C3828" s="1" t="s">
        <v>2845</v>
      </c>
      <c r="D3828" s="3" t="s">
        <v>947</v>
      </c>
      <c r="E3828" s="4">
        <v>41498</v>
      </c>
      <c r="F3828" s="3" t="s">
        <v>102</v>
      </c>
      <c r="G3828" s="4">
        <v>41498</v>
      </c>
      <c r="H3828" s="3" t="s">
        <v>29</v>
      </c>
      <c r="I3828" s="2" t="s">
        <v>13</v>
      </c>
      <c r="J3828" s="2" t="s">
        <v>12</v>
      </c>
      <c r="K3828" s="2" t="s">
        <v>277</v>
      </c>
      <c r="L3828" s="19">
        <v>41499.381006944444</v>
      </c>
      <c r="M3828" s="2"/>
      <c r="N3828" s="2"/>
      <c r="O3828" s="2"/>
      <c r="P3828" s="2"/>
    </row>
    <row r="3829" spans="1:16">
      <c r="A3829" s="14">
        <v>1379</v>
      </c>
      <c r="B3829" s="2" t="s">
        <v>2846</v>
      </c>
      <c r="C3829" s="1" t="s">
        <v>2847</v>
      </c>
      <c r="D3829" s="3" t="s">
        <v>561</v>
      </c>
      <c r="E3829" s="4">
        <v>41498</v>
      </c>
      <c r="F3829" s="3" t="s">
        <v>15</v>
      </c>
      <c r="G3829" s="4">
        <v>41498</v>
      </c>
      <c r="H3829" s="3" t="s">
        <v>29</v>
      </c>
      <c r="I3829" s="2" t="s">
        <v>13</v>
      </c>
      <c r="J3829" s="2" t="s">
        <v>12</v>
      </c>
      <c r="K3829" s="2" t="s">
        <v>277</v>
      </c>
      <c r="L3829" s="19">
        <v>41499.381192129629</v>
      </c>
      <c r="M3829" s="2"/>
      <c r="N3829" s="2"/>
      <c r="O3829" s="2"/>
      <c r="P3829" s="2"/>
    </row>
    <row r="3830" spans="1:16" ht="30">
      <c r="A3830" s="14">
        <v>1378</v>
      </c>
      <c r="B3830" s="2" t="s">
        <v>2848</v>
      </c>
      <c r="C3830" s="1" t="s">
        <v>2849</v>
      </c>
      <c r="D3830" s="3" t="s">
        <v>620</v>
      </c>
      <c r="E3830" s="4">
        <v>41498</v>
      </c>
      <c r="F3830" s="3" t="s">
        <v>15</v>
      </c>
      <c r="G3830" s="4">
        <v>41498</v>
      </c>
      <c r="H3830" s="3" t="s">
        <v>54</v>
      </c>
      <c r="I3830" s="2" t="s">
        <v>13</v>
      </c>
      <c r="J3830" s="2" t="s">
        <v>12</v>
      </c>
      <c r="K3830" s="2" t="s">
        <v>268</v>
      </c>
      <c r="L3830" s="19">
        <v>41498.652754629627</v>
      </c>
      <c r="M3830" s="2"/>
      <c r="N3830" s="2"/>
      <c r="O3830" s="2"/>
      <c r="P3830" s="2"/>
    </row>
    <row r="3831" spans="1:16" ht="75">
      <c r="A3831" s="14">
        <v>1377</v>
      </c>
      <c r="B3831" s="2" t="s">
        <v>2850</v>
      </c>
      <c r="C3831" s="1" t="s">
        <v>2851</v>
      </c>
      <c r="D3831" s="3" t="s">
        <v>92</v>
      </c>
      <c r="E3831" s="4">
        <v>41498</v>
      </c>
      <c r="F3831" s="3" t="s">
        <v>15</v>
      </c>
      <c r="G3831" s="4">
        <v>41498</v>
      </c>
      <c r="H3831" s="3" t="s">
        <v>16</v>
      </c>
      <c r="I3831" s="2" t="s">
        <v>13</v>
      </c>
      <c r="J3831" s="2" t="s">
        <v>12</v>
      </c>
      <c r="K3831" s="2" t="s">
        <v>268</v>
      </c>
      <c r="L3831" s="19">
        <v>41498.639988425923</v>
      </c>
      <c r="M3831" s="2"/>
      <c r="N3831" s="2"/>
      <c r="O3831" s="2"/>
      <c r="P3831" s="2"/>
    </row>
    <row r="3832" spans="1:16" ht="45">
      <c r="A3832" s="14">
        <v>1376</v>
      </c>
      <c r="B3832" s="2" t="s">
        <v>2393</v>
      </c>
      <c r="C3832" s="1" t="s">
        <v>2852</v>
      </c>
      <c r="D3832" s="3" t="s">
        <v>430</v>
      </c>
      <c r="E3832" s="4">
        <v>41498</v>
      </c>
      <c r="F3832" s="3" t="s">
        <v>15</v>
      </c>
      <c r="G3832" s="4">
        <v>41498</v>
      </c>
      <c r="H3832" s="3" t="s">
        <v>16</v>
      </c>
      <c r="I3832" s="2" t="s">
        <v>13</v>
      </c>
      <c r="J3832" s="2" t="s">
        <v>12</v>
      </c>
      <c r="K3832" s="2" t="s">
        <v>268</v>
      </c>
      <c r="L3832" s="19">
        <v>41498.63925925926</v>
      </c>
      <c r="M3832" s="2"/>
      <c r="N3832" s="2"/>
      <c r="O3832" s="2"/>
      <c r="P3832" s="2"/>
    </row>
    <row r="3833" spans="1:16" ht="75">
      <c r="A3833" s="14">
        <v>1375</v>
      </c>
      <c r="B3833" s="2" t="s">
        <v>2853</v>
      </c>
      <c r="C3833" s="1" t="s">
        <v>2854</v>
      </c>
      <c r="D3833" s="3" t="s">
        <v>377</v>
      </c>
      <c r="E3833" s="4">
        <v>41498</v>
      </c>
      <c r="F3833" s="3" t="s">
        <v>15</v>
      </c>
      <c r="G3833" s="4">
        <v>41498</v>
      </c>
      <c r="H3833" s="3" t="s">
        <v>16</v>
      </c>
      <c r="I3833" s="2" t="s">
        <v>13</v>
      </c>
      <c r="J3833" s="2" t="s">
        <v>12</v>
      </c>
      <c r="K3833" s="2" t="s">
        <v>268</v>
      </c>
      <c r="L3833" s="19">
        <v>41498.638043981482</v>
      </c>
      <c r="M3833" s="2"/>
      <c r="N3833" s="2"/>
      <c r="O3833" s="2"/>
      <c r="P3833" s="2"/>
    </row>
    <row r="3834" spans="1:16" ht="105">
      <c r="A3834" s="14">
        <v>1374</v>
      </c>
      <c r="B3834" s="2" t="s">
        <v>2853</v>
      </c>
      <c r="C3834" s="1" t="s">
        <v>2855</v>
      </c>
      <c r="D3834" s="3" t="s">
        <v>377</v>
      </c>
      <c r="E3834" s="4">
        <v>41498</v>
      </c>
      <c r="F3834" s="3" t="s">
        <v>15</v>
      </c>
      <c r="G3834" s="4">
        <v>41498</v>
      </c>
      <c r="H3834" s="3" t="s">
        <v>16</v>
      </c>
      <c r="I3834" s="2" t="s">
        <v>13</v>
      </c>
      <c r="J3834" s="2" t="s">
        <v>12</v>
      </c>
      <c r="K3834" s="2" t="s">
        <v>268</v>
      </c>
      <c r="L3834" s="19">
        <v>41498.635185185187</v>
      </c>
      <c r="M3834" s="2"/>
      <c r="N3834" s="2"/>
      <c r="O3834" s="2"/>
      <c r="P3834" s="2"/>
    </row>
    <row r="3835" spans="1:16" ht="105">
      <c r="A3835" s="14">
        <v>1373</v>
      </c>
      <c r="B3835" s="2" t="s">
        <v>2853</v>
      </c>
      <c r="C3835" s="1" t="s">
        <v>2856</v>
      </c>
      <c r="D3835" s="3" t="s">
        <v>377</v>
      </c>
      <c r="E3835" s="4">
        <v>41498</v>
      </c>
      <c r="F3835" s="3" t="s">
        <v>15</v>
      </c>
      <c r="G3835" s="4">
        <v>41498</v>
      </c>
      <c r="H3835" s="3" t="s">
        <v>16</v>
      </c>
      <c r="I3835" s="2" t="s">
        <v>13</v>
      </c>
      <c r="J3835" s="2" t="s">
        <v>12</v>
      </c>
      <c r="K3835" s="2" t="s">
        <v>268</v>
      </c>
      <c r="L3835" s="19">
        <v>41498.634444444448</v>
      </c>
      <c r="M3835" s="2"/>
      <c r="N3835" s="2"/>
      <c r="O3835" s="2"/>
      <c r="P3835" s="2"/>
    </row>
    <row r="3836" spans="1:16" ht="75">
      <c r="A3836" s="14">
        <v>1372</v>
      </c>
      <c r="B3836" s="2" t="s">
        <v>2853</v>
      </c>
      <c r="C3836" s="1" t="s">
        <v>2857</v>
      </c>
      <c r="D3836" s="3" t="s">
        <v>377</v>
      </c>
      <c r="E3836" s="4">
        <v>41498</v>
      </c>
      <c r="F3836" s="3" t="s">
        <v>15</v>
      </c>
      <c r="G3836" s="4">
        <v>41498</v>
      </c>
      <c r="H3836" s="3" t="s">
        <v>16</v>
      </c>
      <c r="I3836" s="2" t="s">
        <v>13</v>
      </c>
      <c r="J3836" s="2" t="s">
        <v>12</v>
      </c>
      <c r="K3836" s="2" t="s">
        <v>268</v>
      </c>
      <c r="L3836" s="19">
        <v>41499.384016203701</v>
      </c>
      <c r="M3836" s="2"/>
      <c r="N3836" s="2"/>
      <c r="O3836" s="2"/>
      <c r="P3836" s="2"/>
    </row>
    <row r="3837" spans="1:16" ht="75">
      <c r="A3837" s="14">
        <v>1371</v>
      </c>
      <c r="B3837" s="2" t="s">
        <v>2853</v>
      </c>
      <c r="C3837" s="1" t="s">
        <v>2858</v>
      </c>
      <c r="D3837" s="3" t="s">
        <v>377</v>
      </c>
      <c r="E3837" s="4">
        <v>41498</v>
      </c>
      <c r="F3837" s="3" t="s">
        <v>15</v>
      </c>
      <c r="G3837" s="4">
        <v>41498</v>
      </c>
      <c r="H3837" s="3" t="s">
        <v>16</v>
      </c>
      <c r="I3837" s="2" t="s">
        <v>13</v>
      </c>
      <c r="J3837" s="2" t="s">
        <v>12</v>
      </c>
      <c r="K3837" s="2" t="s">
        <v>268</v>
      </c>
      <c r="L3837" s="19">
        <v>41498.632986111108</v>
      </c>
      <c r="M3837" s="2"/>
      <c r="N3837" s="2"/>
      <c r="O3837" s="2"/>
      <c r="P3837" s="2"/>
    </row>
    <row r="3838" spans="1:16" ht="105">
      <c r="A3838" s="14">
        <v>1370</v>
      </c>
      <c r="B3838" s="2" t="s">
        <v>2859</v>
      </c>
      <c r="C3838" s="1" t="s">
        <v>2860</v>
      </c>
      <c r="D3838" s="3" t="s">
        <v>1495</v>
      </c>
      <c r="E3838" s="4">
        <v>41498</v>
      </c>
      <c r="F3838" s="3" t="s">
        <v>15</v>
      </c>
      <c r="G3838" s="4">
        <v>41498</v>
      </c>
      <c r="H3838" s="3" t="s">
        <v>16</v>
      </c>
      <c r="I3838" s="2" t="s">
        <v>13</v>
      </c>
      <c r="J3838" s="2" t="s">
        <v>12</v>
      </c>
      <c r="K3838" s="2" t="s">
        <v>268</v>
      </c>
      <c r="L3838" s="19">
        <v>41498.627812500003</v>
      </c>
      <c r="M3838" s="2"/>
      <c r="N3838" s="2"/>
      <c r="O3838" s="2"/>
      <c r="P3838" s="2"/>
    </row>
    <row r="3839" spans="1:16" ht="45">
      <c r="A3839" s="14">
        <v>1369</v>
      </c>
      <c r="B3839" s="2" t="s">
        <v>2861</v>
      </c>
      <c r="C3839" s="1" t="s">
        <v>2862</v>
      </c>
      <c r="D3839" s="3" t="s">
        <v>979</v>
      </c>
      <c r="E3839" s="4">
        <v>41498</v>
      </c>
      <c r="F3839" s="3" t="s">
        <v>15</v>
      </c>
      <c r="G3839" s="4">
        <v>41498</v>
      </c>
      <c r="H3839" s="3" t="s">
        <v>16</v>
      </c>
      <c r="I3839" s="2" t="s">
        <v>13</v>
      </c>
      <c r="J3839" s="2" t="s">
        <v>12</v>
      </c>
      <c r="K3839" s="2" t="s">
        <v>268</v>
      </c>
      <c r="L3839" s="19">
        <v>41498.624374999999</v>
      </c>
      <c r="M3839" s="2"/>
      <c r="N3839" s="2"/>
      <c r="O3839" s="2"/>
      <c r="P3839" s="2"/>
    </row>
    <row r="3840" spans="1:16" ht="45">
      <c r="A3840" s="14">
        <v>1368</v>
      </c>
      <c r="B3840" s="2" t="s">
        <v>903</v>
      </c>
      <c r="C3840" s="1" t="s">
        <v>2863</v>
      </c>
      <c r="D3840" s="3" t="s">
        <v>2701</v>
      </c>
      <c r="E3840" s="4">
        <v>41498</v>
      </c>
      <c r="F3840" s="3" t="s">
        <v>15</v>
      </c>
      <c r="G3840" s="4">
        <v>41498</v>
      </c>
      <c r="H3840" s="3" t="s">
        <v>40</v>
      </c>
      <c r="I3840" s="2" t="s">
        <v>13</v>
      </c>
      <c r="J3840" s="2" t="s">
        <v>12</v>
      </c>
      <c r="K3840" s="2" t="s">
        <v>268</v>
      </c>
      <c r="L3840" s="19">
        <v>41498.622349537036</v>
      </c>
      <c r="M3840" s="2"/>
      <c r="N3840" s="2"/>
      <c r="O3840" s="2"/>
      <c r="P3840" s="2"/>
    </row>
    <row r="3841" spans="1:16">
      <c r="A3841" s="14">
        <v>1367</v>
      </c>
      <c r="B3841" s="2" t="s">
        <v>2864</v>
      </c>
      <c r="C3841" s="1" t="s">
        <v>2865</v>
      </c>
      <c r="D3841" s="3" t="s">
        <v>561</v>
      </c>
      <c r="E3841" s="4">
        <v>41498</v>
      </c>
      <c r="F3841" s="3" t="s">
        <v>15</v>
      </c>
      <c r="G3841" s="4">
        <v>41498</v>
      </c>
      <c r="H3841" s="3" t="s">
        <v>29</v>
      </c>
      <c r="I3841" s="2" t="s">
        <v>13</v>
      </c>
      <c r="J3841" s="2" t="s">
        <v>12</v>
      </c>
      <c r="K3841" s="2" t="s">
        <v>277</v>
      </c>
      <c r="L3841" s="19">
        <v>41499.381365740737</v>
      </c>
      <c r="M3841" s="2"/>
      <c r="N3841" s="2"/>
      <c r="O3841" s="2"/>
      <c r="P3841" s="2"/>
    </row>
    <row r="3842" spans="1:16" ht="45">
      <c r="A3842" s="14">
        <v>1366</v>
      </c>
      <c r="B3842" s="2" t="s">
        <v>363</v>
      </c>
      <c r="C3842" s="1" t="s">
        <v>2843</v>
      </c>
      <c r="D3842" s="3" t="s">
        <v>363</v>
      </c>
      <c r="E3842" s="4">
        <v>41498</v>
      </c>
      <c r="F3842" s="3" t="s">
        <v>15</v>
      </c>
      <c r="G3842" s="4">
        <v>41498</v>
      </c>
      <c r="H3842" s="3" t="s">
        <v>29</v>
      </c>
      <c r="I3842" s="2" t="s">
        <v>13</v>
      </c>
      <c r="J3842" s="2" t="s">
        <v>12</v>
      </c>
      <c r="K3842" s="2" t="s">
        <v>277</v>
      </c>
      <c r="L3842" s="19">
        <v>41498.478171296294</v>
      </c>
      <c r="M3842" s="2"/>
      <c r="N3842" s="2"/>
      <c r="O3842" s="2"/>
      <c r="P3842" s="2"/>
    </row>
    <row r="3843" spans="1:16" ht="30">
      <c r="A3843" s="14">
        <v>1365</v>
      </c>
      <c r="B3843" s="2" t="s">
        <v>2723</v>
      </c>
      <c r="C3843" s="1" t="s">
        <v>2724</v>
      </c>
      <c r="D3843" s="3" t="s">
        <v>4732</v>
      </c>
      <c r="E3843" s="4">
        <v>41485</v>
      </c>
      <c r="F3843" s="3" t="s">
        <v>15</v>
      </c>
      <c r="G3843" s="4">
        <v>41492</v>
      </c>
      <c r="H3843" s="3" t="s">
        <v>56</v>
      </c>
      <c r="I3843" s="2" t="s">
        <v>13</v>
      </c>
      <c r="J3843" s="2" t="s">
        <v>12</v>
      </c>
      <c r="K3843" s="2" t="s">
        <v>268</v>
      </c>
      <c r="L3843" s="19">
        <v>41495.610763888886</v>
      </c>
      <c r="M3843" s="2"/>
      <c r="N3843" s="2"/>
      <c r="O3843" s="2"/>
      <c r="P3843" s="2"/>
    </row>
    <row r="3844" spans="1:16" ht="45">
      <c r="A3844" s="14">
        <v>1364</v>
      </c>
      <c r="B3844" s="2" t="s">
        <v>383</v>
      </c>
      <c r="C3844" s="1" t="s">
        <v>2725</v>
      </c>
      <c r="D3844" s="3" t="s">
        <v>950</v>
      </c>
      <c r="E3844" s="4">
        <v>41495</v>
      </c>
      <c r="F3844" s="3" t="s">
        <v>15</v>
      </c>
      <c r="G3844" s="4">
        <v>41495</v>
      </c>
      <c r="H3844" s="3" t="s">
        <v>40</v>
      </c>
      <c r="I3844" s="2" t="s">
        <v>13</v>
      </c>
      <c r="J3844" s="2" t="s">
        <v>12</v>
      </c>
      <c r="K3844" s="2" t="s">
        <v>268</v>
      </c>
      <c r="L3844" s="19">
        <v>41495.585416666669</v>
      </c>
      <c r="M3844" s="2"/>
      <c r="N3844" s="2"/>
      <c r="O3844" s="2"/>
      <c r="P3844" s="2"/>
    </row>
    <row r="3845" spans="1:16" ht="45">
      <c r="A3845" s="14">
        <v>1363</v>
      </c>
      <c r="B3845" s="2" t="s">
        <v>903</v>
      </c>
      <c r="C3845" s="1" t="s">
        <v>2726</v>
      </c>
      <c r="D3845" s="3" t="s">
        <v>2701</v>
      </c>
      <c r="E3845" s="4">
        <v>41495</v>
      </c>
      <c r="F3845" s="3" t="s">
        <v>15</v>
      </c>
      <c r="G3845" s="4">
        <v>41495</v>
      </c>
      <c r="H3845" s="3" t="s">
        <v>40</v>
      </c>
      <c r="I3845" s="2" t="s">
        <v>13</v>
      </c>
      <c r="J3845" s="2" t="s">
        <v>12</v>
      </c>
      <c r="K3845" s="2" t="s">
        <v>268</v>
      </c>
      <c r="L3845" s="19">
        <v>41495.572650462964</v>
      </c>
      <c r="M3845" s="2"/>
      <c r="N3845" s="2"/>
      <c r="O3845" s="2"/>
      <c r="P3845" s="2"/>
    </row>
    <row r="3846" spans="1:16" ht="90">
      <c r="A3846" s="14">
        <v>1362</v>
      </c>
      <c r="B3846" s="2" t="s">
        <v>2727</v>
      </c>
      <c r="C3846" s="1" t="s">
        <v>2728</v>
      </c>
      <c r="D3846" s="3" t="s">
        <v>192</v>
      </c>
      <c r="E3846" s="4">
        <v>41495</v>
      </c>
      <c r="F3846" s="3" t="s">
        <v>15</v>
      </c>
      <c r="G3846" s="4">
        <v>41495</v>
      </c>
      <c r="H3846" s="3" t="s">
        <v>58</v>
      </c>
      <c r="I3846" s="2" t="s">
        <v>13</v>
      </c>
      <c r="J3846" s="2" t="s">
        <v>12</v>
      </c>
      <c r="K3846" s="2" t="s">
        <v>268</v>
      </c>
      <c r="L3846" s="19">
        <v>41495.534884259258</v>
      </c>
      <c r="M3846" s="2"/>
      <c r="N3846" s="2"/>
      <c r="O3846" s="2"/>
      <c r="P3846" s="2"/>
    </row>
    <row r="3847" spans="1:16">
      <c r="A3847" s="14">
        <v>1361</v>
      </c>
      <c r="B3847" s="2" t="s">
        <v>2729</v>
      </c>
      <c r="C3847" s="1" t="s">
        <v>2730</v>
      </c>
      <c r="D3847" s="3" t="s">
        <v>2731</v>
      </c>
      <c r="E3847" s="4">
        <v>41495</v>
      </c>
      <c r="F3847" s="3" t="s">
        <v>15</v>
      </c>
      <c r="G3847" s="4">
        <v>41495</v>
      </c>
      <c r="H3847" s="3" t="s">
        <v>40</v>
      </c>
      <c r="I3847" s="2" t="s">
        <v>13</v>
      </c>
      <c r="J3847" s="2" t="s">
        <v>12</v>
      </c>
      <c r="K3847" s="2" t="s">
        <v>268</v>
      </c>
      <c r="L3847" s="19">
        <v>41495.531504629631</v>
      </c>
      <c r="M3847" s="2"/>
      <c r="N3847" s="2"/>
      <c r="O3847" s="2"/>
      <c r="P3847" s="2"/>
    </row>
    <row r="3848" spans="1:16" ht="45">
      <c r="A3848" s="14">
        <v>1360</v>
      </c>
      <c r="B3848" s="2" t="s">
        <v>2732</v>
      </c>
      <c r="C3848" s="1" t="s">
        <v>2733</v>
      </c>
      <c r="D3848" s="3" t="s">
        <v>2701</v>
      </c>
      <c r="E3848" s="4">
        <v>41495</v>
      </c>
      <c r="F3848" s="3" t="s">
        <v>15</v>
      </c>
      <c r="G3848" s="4">
        <v>41495</v>
      </c>
      <c r="H3848" s="3" t="s">
        <v>40</v>
      </c>
      <c r="I3848" s="2" t="s">
        <v>13</v>
      </c>
      <c r="J3848" s="2" t="s">
        <v>12</v>
      </c>
      <c r="K3848" s="2" t="s">
        <v>268</v>
      </c>
      <c r="L3848" s="19">
        <v>41495.518136574072</v>
      </c>
      <c r="M3848" s="2"/>
      <c r="N3848" s="2"/>
      <c r="O3848" s="2"/>
      <c r="P3848" s="2"/>
    </row>
    <row r="3849" spans="1:16" ht="45">
      <c r="A3849" s="14">
        <v>1359</v>
      </c>
      <c r="B3849" s="2" t="s">
        <v>2734</v>
      </c>
      <c r="C3849" s="1" t="s">
        <v>2735</v>
      </c>
      <c r="D3849" s="3" t="s">
        <v>765</v>
      </c>
      <c r="E3849" s="4">
        <v>41495</v>
      </c>
      <c r="F3849" s="3" t="s">
        <v>102</v>
      </c>
      <c r="G3849" s="4">
        <v>41495</v>
      </c>
      <c r="H3849" s="3" t="s">
        <v>213</v>
      </c>
      <c r="I3849" s="2" t="s">
        <v>13</v>
      </c>
      <c r="J3849" s="2" t="s">
        <v>12</v>
      </c>
      <c r="K3849" s="2" t="s">
        <v>268</v>
      </c>
      <c r="L3849" s="19">
        <v>41495.487638888888</v>
      </c>
      <c r="M3849" s="2"/>
      <c r="N3849" s="2"/>
      <c r="O3849" s="2"/>
      <c r="P3849" s="2"/>
    </row>
    <row r="3850" spans="1:16" ht="60">
      <c r="A3850" s="14">
        <v>1358</v>
      </c>
      <c r="B3850" s="2" t="s">
        <v>2736</v>
      </c>
      <c r="C3850" s="1" t="s">
        <v>2737</v>
      </c>
      <c r="D3850" s="3" t="s">
        <v>363</v>
      </c>
      <c r="E3850" s="4">
        <v>41495</v>
      </c>
      <c r="F3850" s="3" t="s">
        <v>15</v>
      </c>
      <c r="G3850" s="4">
        <v>41495</v>
      </c>
      <c r="H3850" s="3" t="s">
        <v>42</v>
      </c>
      <c r="I3850" s="2" t="s">
        <v>13</v>
      </c>
      <c r="J3850" s="2" t="s">
        <v>12</v>
      </c>
      <c r="K3850" s="2" t="s">
        <v>268</v>
      </c>
      <c r="L3850" s="19">
        <v>41495.47215277778</v>
      </c>
      <c r="M3850" s="2"/>
      <c r="N3850" s="2"/>
      <c r="O3850" s="2"/>
      <c r="P3850" s="2"/>
    </row>
    <row r="3851" spans="1:16" ht="30">
      <c r="A3851" s="14">
        <v>1357</v>
      </c>
      <c r="B3851" s="2" t="s">
        <v>2433</v>
      </c>
      <c r="C3851" s="1" t="s">
        <v>2738</v>
      </c>
      <c r="D3851" s="3" t="s">
        <v>379</v>
      </c>
      <c r="E3851" s="4">
        <v>41495</v>
      </c>
      <c r="F3851" s="3" t="s">
        <v>15</v>
      </c>
      <c r="G3851" s="4">
        <v>41495</v>
      </c>
      <c r="H3851" s="3" t="s">
        <v>19</v>
      </c>
      <c r="I3851" s="2" t="s">
        <v>13</v>
      </c>
      <c r="J3851" s="2" t="s">
        <v>12</v>
      </c>
      <c r="K3851" s="2" t="s">
        <v>268</v>
      </c>
      <c r="L3851" s="19">
        <v>41499.384131944447</v>
      </c>
      <c r="M3851" s="2"/>
      <c r="N3851" s="2"/>
      <c r="O3851" s="2"/>
      <c r="P3851" s="2"/>
    </row>
    <row r="3852" spans="1:16" ht="120">
      <c r="A3852" s="14">
        <v>1356</v>
      </c>
      <c r="B3852" s="2" t="s">
        <v>2739</v>
      </c>
      <c r="C3852" s="1" t="s">
        <v>2740</v>
      </c>
      <c r="D3852" s="3" t="s">
        <v>1365</v>
      </c>
      <c r="E3852" s="4">
        <v>41495</v>
      </c>
      <c r="F3852" s="3" t="s">
        <v>15</v>
      </c>
      <c r="G3852" s="4">
        <v>41495</v>
      </c>
      <c r="H3852" s="3" t="s">
        <v>40</v>
      </c>
      <c r="I3852" s="2" t="s">
        <v>13</v>
      </c>
      <c r="J3852" s="2" t="s">
        <v>12</v>
      </c>
      <c r="K3852" s="2" t="s">
        <v>268</v>
      </c>
      <c r="L3852" s="19">
        <v>41495.44803240741</v>
      </c>
      <c r="M3852" s="2"/>
      <c r="N3852" s="2"/>
      <c r="O3852" s="2"/>
      <c r="P3852" s="2"/>
    </row>
    <row r="3853" spans="1:16" ht="45">
      <c r="A3853" s="14">
        <v>1355</v>
      </c>
      <c r="B3853" s="2" t="s">
        <v>2414</v>
      </c>
      <c r="C3853" s="1" t="s">
        <v>2741</v>
      </c>
      <c r="D3853" s="3" t="s">
        <v>194</v>
      </c>
      <c r="E3853" s="4">
        <v>41495</v>
      </c>
      <c r="F3853" s="3" t="s">
        <v>15</v>
      </c>
      <c r="G3853" s="4">
        <v>41495</v>
      </c>
      <c r="H3853" s="3" t="s">
        <v>51</v>
      </c>
      <c r="I3853" s="2" t="s">
        <v>13</v>
      </c>
      <c r="J3853" s="2" t="s">
        <v>12</v>
      </c>
      <c r="K3853" s="2" t="s">
        <v>268</v>
      </c>
      <c r="L3853" s="19">
        <v>41495.439733796295</v>
      </c>
      <c r="M3853" s="2"/>
      <c r="N3853" s="2"/>
      <c r="O3853" s="2"/>
      <c r="P3853" s="2"/>
    </row>
    <row r="3854" spans="1:16" ht="60">
      <c r="A3854" s="14">
        <v>1354</v>
      </c>
      <c r="B3854" s="2" t="s">
        <v>2742</v>
      </c>
      <c r="C3854" s="1" t="s">
        <v>2743</v>
      </c>
      <c r="D3854" s="3" t="s">
        <v>950</v>
      </c>
      <c r="E3854" s="4">
        <v>41494</v>
      </c>
      <c r="F3854" s="3" t="s">
        <v>15</v>
      </c>
      <c r="G3854" s="4">
        <v>41494</v>
      </c>
      <c r="H3854" s="3" t="s">
        <v>16</v>
      </c>
      <c r="I3854" s="2" t="s">
        <v>13</v>
      </c>
      <c r="J3854" s="2" t="s">
        <v>12</v>
      </c>
      <c r="K3854" s="2" t="s">
        <v>268</v>
      </c>
      <c r="L3854" s="19">
        <v>41495.436412037037</v>
      </c>
      <c r="M3854" s="2"/>
      <c r="N3854" s="2"/>
      <c r="O3854" s="2"/>
      <c r="P3854" s="2"/>
    </row>
    <row r="3855" spans="1:16" ht="60">
      <c r="A3855" s="14">
        <v>1353</v>
      </c>
      <c r="B3855" s="2" t="s">
        <v>2744</v>
      </c>
      <c r="C3855" s="1" t="s">
        <v>2745</v>
      </c>
      <c r="D3855" s="3" t="s">
        <v>1495</v>
      </c>
      <c r="E3855" s="4">
        <v>41495</v>
      </c>
      <c r="F3855" s="3" t="s">
        <v>15</v>
      </c>
      <c r="G3855" s="4">
        <v>41495</v>
      </c>
      <c r="H3855" s="3" t="s">
        <v>16</v>
      </c>
      <c r="I3855" s="2" t="s">
        <v>13</v>
      </c>
      <c r="J3855" s="2" t="s">
        <v>12</v>
      </c>
      <c r="K3855" s="2" t="s">
        <v>268</v>
      </c>
      <c r="L3855" s="19">
        <v>41495.42800925926</v>
      </c>
      <c r="M3855" s="2"/>
      <c r="N3855" s="2"/>
      <c r="O3855" s="2"/>
      <c r="P3855" s="2"/>
    </row>
    <row r="3856" spans="1:16" ht="60">
      <c r="A3856" s="14">
        <v>1352</v>
      </c>
      <c r="B3856" s="2" t="s">
        <v>2746</v>
      </c>
      <c r="C3856" s="1" t="s">
        <v>2747</v>
      </c>
      <c r="D3856" s="3" t="s">
        <v>2701</v>
      </c>
      <c r="E3856" s="4">
        <v>41495</v>
      </c>
      <c r="F3856" s="3" t="s">
        <v>15</v>
      </c>
      <c r="G3856" s="4">
        <v>41495</v>
      </c>
      <c r="H3856" s="3" t="s">
        <v>40</v>
      </c>
      <c r="I3856" s="2" t="s">
        <v>13</v>
      </c>
      <c r="J3856" s="2" t="s">
        <v>12</v>
      </c>
      <c r="K3856" s="2" t="s">
        <v>268</v>
      </c>
      <c r="L3856" s="19">
        <v>41495.423692129632</v>
      </c>
      <c r="M3856" s="2"/>
      <c r="N3856" s="2"/>
      <c r="O3856" s="2"/>
      <c r="P3856" s="2"/>
    </row>
    <row r="3857" spans="1:16" ht="60">
      <c r="A3857" s="14">
        <v>1351</v>
      </c>
      <c r="B3857" s="2" t="s">
        <v>2748</v>
      </c>
      <c r="C3857" s="1" t="s">
        <v>2749</v>
      </c>
      <c r="D3857" s="3" t="s">
        <v>1037</v>
      </c>
      <c r="E3857" s="4">
        <v>41495</v>
      </c>
      <c r="F3857" s="3" t="s">
        <v>15</v>
      </c>
      <c r="G3857" s="4">
        <v>41495</v>
      </c>
      <c r="H3857" s="3" t="s">
        <v>16</v>
      </c>
      <c r="I3857" s="2" t="s">
        <v>13</v>
      </c>
      <c r="J3857" s="2" t="s">
        <v>12</v>
      </c>
      <c r="K3857" s="2" t="s">
        <v>268</v>
      </c>
      <c r="L3857" s="19">
        <v>41495.413356481484</v>
      </c>
      <c r="M3857" s="2"/>
      <c r="N3857" s="2"/>
      <c r="O3857" s="2"/>
      <c r="P3857" s="2"/>
    </row>
    <row r="3858" spans="1:16" ht="45">
      <c r="A3858" s="14">
        <v>1350</v>
      </c>
      <c r="B3858" s="2" t="s">
        <v>2750</v>
      </c>
      <c r="C3858" s="1" t="s">
        <v>2751</v>
      </c>
      <c r="D3858" s="3" t="s">
        <v>1037</v>
      </c>
      <c r="E3858" s="4">
        <v>41495</v>
      </c>
      <c r="F3858" s="3" t="s">
        <v>15</v>
      </c>
      <c r="G3858" s="4">
        <v>41495</v>
      </c>
      <c r="H3858" s="3" t="s">
        <v>16</v>
      </c>
      <c r="I3858" s="2" t="s">
        <v>13</v>
      </c>
      <c r="J3858" s="2" t="s">
        <v>12</v>
      </c>
      <c r="K3858" s="2" t="s">
        <v>268</v>
      </c>
      <c r="L3858" s="19">
        <v>41495.411944444444</v>
      </c>
      <c r="M3858" s="2"/>
      <c r="N3858" s="2"/>
      <c r="O3858" s="2"/>
      <c r="P3858" s="2"/>
    </row>
    <row r="3859" spans="1:16" ht="45">
      <c r="A3859" s="14">
        <v>1349</v>
      </c>
      <c r="B3859" s="2" t="s">
        <v>2752</v>
      </c>
      <c r="C3859" s="1" t="s">
        <v>2753</v>
      </c>
      <c r="D3859" s="3" t="s">
        <v>1037</v>
      </c>
      <c r="E3859" s="4">
        <v>41495</v>
      </c>
      <c r="F3859" s="3" t="s">
        <v>15</v>
      </c>
      <c r="G3859" s="4">
        <v>41495</v>
      </c>
      <c r="H3859" s="3" t="s">
        <v>16</v>
      </c>
      <c r="I3859" s="2" t="s">
        <v>13</v>
      </c>
      <c r="J3859" s="2" t="s">
        <v>12</v>
      </c>
      <c r="K3859" s="2" t="s">
        <v>268</v>
      </c>
      <c r="L3859" s="19">
        <v>41495.395474537036</v>
      </c>
      <c r="M3859" s="2"/>
      <c r="N3859" s="2"/>
      <c r="O3859" s="2"/>
      <c r="P3859" s="2"/>
    </row>
    <row r="3860" spans="1:16" ht="45">
      <c r="A3860" s="14">
        <v>1348</v>
      </c>
      <c r="B3860" s="2" t="s">
        <v>2539</v>
      </c>
      <c r="C3860" s="1" t="s">
        <v>2754</v>
      </c>
      <c r="D3860" s="3" t="s">
        <v>1037</v>
      </c>
      <c r="E3860" s="4">
        <v>41495</v>
      </c>
      <c r="F3860" s="3" t="s">
        <v>15</v>
      </c>
      <c r="G3860" s="4">
        <v>41495</v>
      </c>
      <c r="H3860" s="3" t="s">
        <v>16</v>
      </c>
      <c r="I3860" s="2" t="s">
        <v>13</v>
      </c>
      <c r="J3860" s="2" t="s">
        <v>12</v>
      </c>
      <c r="K3860" s="2" t="s">
        <v>268</v>
      </c>
      <c r="L3860" s="19">
        <v>41495.39434027778</v>
      </c>
      <c r="M3860" s="2"/>
      <c r="N3860" s="2"/>
      <c r="O3860" s="2"/>
      <c r="P3860" s="2"/>
    </row>
    <row r="3861" spans="1:16" ht="30">
      <c r="A3861" s="14">
        <v>1347</v>
      </c>
      <c r="B3861" s="2" t="s">
        <v>2736</v>
      </c>
      <c r="C3861" s="1" t="s">
        <v>2755</v>
      </c>
      <c r="D3861" s="3" t="s">
        <v>363</v>
      </c>
      <c r="E3861" s="4">
        <v>41494</v>
      </c>
      <c r="F3861" s="3" t="s">
        <v>15</v>
      </c>
      <c r="G3861" s="4">
        <v>41494</v>
      </c>
      <c r="H3861" s="3" t="s">
        <v>42</v>
      </c>
      <c r="I3861" s="2" t="s">
        <v>13</v>
      </c>
      <c r="J3861" s="2" t="s">
        <v>12</v>
      </c>
      <c r="K3861" s="2" t="s">
        <v>277</v>
      </c>
      <c r="L3861" s="19">
        <v>41494.554236111115</v>
      </c>
      <c r="M3861" s="2"/>
      <c r="N3861" s="2"/>
      <c r="O3861" s="2"/>
      <c r="P3861" s="2"/>
    </row>
    <row r="3862" spans="1:16" ht="75">
      <c r="A3862" s="14">
        <v>1346</v>
      </c>
      <c r="B3862" s="2" t="s">
        <v>2756</v>
      </c>
      <c r="C3862" s="1" t="s">
        <v>2757</v>
      </c>
      <c r="D3862" s="3" t="s">
        <v>10</v>
      </c>
      <c r="E3862" s="4">
        <v>41494</v>
      </c>
      <c r="F3862" s="3" t="s">
        <v>15</v>
      </c>
      <c r="G3862" s="4">
        <v>41494</v>
      </c>
      <c r="H3862" s="3" t="s">
        <v>16</v>
      </c>
      <c r="I3862" s="2" t="s">
        <v>13</v>
      </c>
      <c r="J3862" s="2" t="s">
        <v>12</v>
      </c>
      <c r="K3862" s="2" t="s">
        <v>277</v>
      </c>
      <c r="L3862" s="19">
        <v>41494.542719907404</v>
      </c>
      <c r="M3862" s="2"/>
      <c r="N3862" s="2"/>
      <c r="O3862" s="2"/>
      <c r="P3862" s="2"/>
    </row>
    <row r="3863" spans="1:16">
      <c r="A3863" s="14">
        <v>1345</v>
      </c>
      <c r="B3863" s="2" t="s">
        <v>2758</v>
      </c>
      <c r="C3863" s="1" t="s">
        <v>2759</v>
      </c>
      <c r="D3863" s="3" t="s">
        <v>1002</v>
      </c>
      <c r="E3863" s="4">
        <v>41494</v>
      </c>
      <c r="F3863" s="3" t="s">
        <v>15</v>
      </c>
      <c r="G3863" s="4">
        <v>41494</v>
      </c>
      <c r="H3863" s="3" t="s">
        <v>52</v>
      </c>
      <c r="I3863" s="2" t="s">
        <v>13</v>
      </c>
      <c r="J3863" s="2" t="s">
        <v>12</v>
      </c>
      <c r="K3863" s="2" t="s">
        <v>268</v>
      </c>
      <c r="L3863" s="19">
        <v>41499.384282407409</v>
      </c>
      <c r="M3863" s="2"/>
      <c r="N3863" s="2"/>
      <c r="O3863" s="2"/>
      <c r="P3863" s="2"/>
    </row>
    <row r="3864" spans="1:16" ht="45">
      <c r="A3864" s="14">
        <v>1344</v>
      </c>
      <c r="B3864" s="2" t="s">
        <v>2760</v>
      </c>
      <c r="C3864" s="1" t="s">
        <v>2761</v>
      </c>
      <c r="D3864" s="3" t="s">
        <v>4732</v>
      </c>
      <c r="E3864" s="4">
        <v>41494</v>
      </c>
      <c r="F3864" s="3" t="s">
        <v>15</v>
      </c>
      <c r="G3864" s="4">
        <v>41494</v>
      </c>
      <c r="H3864" s="3" t="s">
        <v>29</v>
      </c>
      <c r="I3864" s="2" t="s">
        <v>13</v>
      </c>
      <c r="J3864" s="2" t="s">
        <v>12</v>
      </c>
      <c r="K3864" s="2" t="s">
        <v>268</v>
      </c>
      <c r="L3864" s="19">
        <v>41495.609363425923</v>
      </c>
      <c r="M3864" s="2"/>
      <c r="N3864" s="2"/>
      <c r="O3864" s="2"/>
      <c r="P3864" s="2"/>
    </row>
    <row r="3865" spans="1:16" ht="30">
      <c r="A3865" s="14">
        <v>1343</v>
      </c>
      <c r="B3865" s="2" t="s">
        <v>2194</v>
      </c>
      <c r="C3865" s="1" t="s">
        <v>2762</v>
      </c>
      <c r="D3865" s="3" t="s">
        <v>332</v>
      </c>
      <c r="E3865" s="4">
        <v>41494</v>
      </c>
      <c r="F3865" s="3" t="s">
        <v>15</v>
      </c>
      <c r="G3865" s="4">
        <v>41494</v>
      </c>
      <c r="H3865" s="3" t="s">
        <v>16</v>
      </c>
      <c r="I3865" s="2" t="s">
        <v>13</v>
      </c>
      <c r="J3865" s="2" t="s">
        <v>12</v>
      </c>
      <c r="K3865" s="2" t="s">
        <v>268</v>
      </c>
      <c r="L3865" s="19">
        <v>41494.497291666667</v>
      </c>
      <c r="M3865" s="2"/>
      <c r="N3865" s="2"/>
      <c r="O3865" s="2"/>
      <c r="P3865" s="2"/>
    </row>
    <row r="3866" spans="1:16" ht="75">
      <c r="A3866" s="14">
        <v>1342</v>
      </c>
      <c r="B3866" s="2" t="s">
        <v>2763</v>
      </c>
      <c r="C3866" s="1" t="s">
        <v>2764</v>
      </c>
      <c r="D3866" s="3" t="s">
        <v>2701</v>
      </c>
      <c r="E3866" s="4">
        <v>41494</v>
      </c>
      <c r="F3866" s="3" t="s">
        <v>15</v>
      </c>
      <c r="G3866" s="4">
        <v>41494</v>
      </c>
      <c r="H3866" s="3" t="s">
        <v>52</v>
      </c>
      <c r="I3866" s="2" t="s">
        <v>13</v>
      </c>
      <c r="J3866" s="2" t="s">
        <v>12</v>
      </c>
      <c r="K3866" s="2" t="s">
        <v>268</v>
      </c>
      <c r="L3866" s="19">
        <v>41494.486863425926</v>
      </c>
      <c r="M3866" s="2"/>
      <c r="N3866" s="2"/>
      <c r="O3866" s="2"/>
      <c r="P3866" s="2"/>
    </row>
    <row r="3867" spans="1:16" ht="90">
      <c r="A3867" s="14">
        <v>1341</v>
      </c>
      <c r="B3867" s="2" t="s">
        <v>2765</v>
      </c>
      <c r="C3867" s="1" t="s">
        <v>2766</v>
      </c>
      <c r="D3867" s="3" t="s">
        <v>192</v>
      </c>
      <c r="E3867" s="4">
        <v>41494</v>
      </c>
      <c r="F3867" s="3" t="s">
        <v>102</v>
      </c>
      <c r="G3867" s="4">
        <v>41494</v>
      </c>
      <c r="H3867" s="3" t="s">
        <v>58</v>
      </c>
      <c r="I3867" s="2" t="s">
        <v>13</v>
      </c>
      <c r="J3867" s="2" t="s">
        <v>12</v>
      </c>
      <c r="K3867" s="2" t="s">
        <v>268</v>
      </c>
      <c r="L3867" s="19">
        <v>41494.486215277779</v>
      </c>
      <c r="M3867" s="2"/>
      <c r="N3867" s="2"/>
      <c r="O3867" s="2"/>
      <c r="P3867" s="2"/>
    </row>
    <row r="3868" spans="1:16" ht="45">
      <c r="A3868" s="14">
        <v>1340</v>
      </c>
      <c r="B3868" s="2" t="s">
        <v>2767</v>
      </c>
      <c r="C3868" s="1" t="s">
        <v>2768</v>
      </c>
      <c r="D3868" s="3" t="s">
        <v>227</v>
      </c>
      <c r="E3868" s="4">
        <v>41494</v>
      </c>
      <c r="F3868" s="3" t="s">
        <v>15</v>
      </c>
      <c r="G3868" s="4">
        <v>41494</v>
      </c>
      <c r="H3868" s="3" t="s">
        <v>46</v>
      </c>
      <c r="I3868" s="2" t="s">
        <v>13</v>
      </c>
      <c r="J3868" s="2" t="s">
        <v>12</v>
      </c>
      <c r="K3868" s="2" t="s">
        <v>268</v>
      </c>
      <c r="L3868" s="19">
        <v>41494.480370370373</v>
      </c>
      <c r="M3868" s="2"/>
      <c r="N3868" s="2"/>
      <c r="O3868" s="2"/>
      <c r="P3868" s="2"/>
    </row>
    <row r="3869" spans="1:16" ht="45">
      <c r="A3869" s="14">
        <v>1339</v>
      </c>
      <c r="B3869" s="2" t="s">
        <v>2769</v>
      </c>
      <c r="C3869" s="1" t="s">
        <v>2770</v>
      </c>
      <c r="D3869" s="3" t="s">
        <v>960</v>
      </c>
      <c r="E3869" s="4">
        <v>41494</v>
      </c>
      <c r="F3869" s="3" t="s">
        <v>15</v>
      </c>
      <c r="G3869" s="4">
        <v>41494</v>
      </c>
      <c r="H3869" s="3" t="s">
        <v>204</v>
      </c>
      <c r="I3869" s="2" t="s">
        <v>13</v>
      </c>
      <c r="J3869" s="2" t="s">
        <v>12</v>
      </c>
      <c r="K3869" s="2" t="s">
        <v>268</v>
      </c>
      <c r="L3869" s="19">
        <v>41494.464861111112</v>
      </c>
      <c r="M3869" s="2"/>
      <c r="N3869" s="2"/>
      <c r="O3869" s="2"/>
      <c r="P3869" s="2"/>
    </row>
    <row r="3870" spans="1:16" ht="75">
      <c r="A3870" s="14">
        <v>1338</v>
      </c>
      <c r="B3870" s="2" t="s">
        <v>2771</v>
      </c>
      <c r="C3870" s="1" t="s">
        <v>2772</v>
      </c>
      <c r="D3870" s="3" t="s">
        <v>1037</v>
      </c>
      <c r="E3870" s="4">
        <v>41494</v>
      </c>
      <c r="F3870" s="3" t="s">
        <v>15</v>
      </c>
      <c r="G3870" s="4">
        <v>41494</v>
      </c>
      <c r="H3870" s="3" t="s">
        <v>16</v>
      </c>
      <c r="I3870" s="2" t="s">
        <v>13</v>
      </c>
      <c r="J3870" s="2" t="s">
        <v>12</v>
      </c>
      <c r="K3870" s="2" t="s">
        <v>268</v>
      </c>
      <c r="L3870" s="19">
        <v>41494.458240740743</v>
      </c>
      <c r="M3870" s="2"/>
      <c r="N3870" s="2"/>
      <c r="O3870" s="2"/>
      <c r="P3870" s="2"/>
    </row>
    <row r="3871" spans="1:16" ht="45">
      <c r="A3871" s="14">
        <v>1337</v>
      </c>
      <c r="B3871" s="2" t="s">
        <v>2412</v>
      </c>
      <c r="C3871" s="1" t="s">
        <v>2773</v>
      </c>
      <c r="D3871" s="3" t="s">
        <v>1037</v>
      </c>
      <c r="E3871" s="4">
        <v>41493</v>
      </c>
      <c r="F3871" s="3" t="s">
        <v>15</v>
      </c>
      <c r="G3871" s="4">
        <v>41493</v>
      </c>
      <c r="H3871" s="3" t="s">
        <v>16</v>
      </c>
      <c r="I3871" s="2" t="s">
        <v>13</v>
      </c>
      <c r="J3871" s="2" t="s">
        <v>12</v>
      </c>
      <c r="K3871" s="2" t="s">
        <v>268</v>
      </c>
      <c r="L3871" s="19">
        <v>41493.758946759262</v>
      </c>
      <c r="M3871" s="2"/>
      <c r="N3871" s="2"/>
      <c r="O3871" s="2"/>
      <c r="P3871" s="2"/>
    </row>
    <row r="3872" spans="1:16" ht="60">
      <c r="A3872" s="14">
        <v>1336</v>
      </c>
      <c r="B3872" s="2" t="s">
        <v>2124</v>
      </c>
      <c r="C3872" s="1" t="s">
        <v>2774</v>
      </c>
      <c r="D3872" s="3" t="s">
        <v>24</v>
      </c>
      <c r="E3872" s="4">
        <v>41493</v>
      </c>
      <c r="F3872" s="3" t="s">
        <v>15</v>
      </c>
      <c r="G3872" s="4">
        <v>41493</v>
      </c>
      <c r="H3872" s="3" t="s">
        <v>16</v>
      </c>
      <c r="I3872" s="2" t="s">
        <v>13</v>
      </c>
      <c r="J3872" s="2" t="s">
        <v>12</v>
      </c>
      <c r="K3872" s="2" t="s">
        <v>268</v>
      </c>
      <c r="L3872" s="19">
        <v>41493.744317129633</v>
      </c>
      <c r="M3872" s="2"/>
      <c r="N3872" s="2"/>
      <c r="O3872" s="2"/>
      <c r="P3872" s="2"/>
    </row>
    <row r="3873" spans="1:16" ht="60">
      <c r="A3873" s="14">
        <v>1335</v>
      </c>
      <c r="B3873" s="2" t="s">
        <v>2775</v>
      </c>
      <c r="C3873" s="1" t="s">
        <v>2776</v>
      </c>
      <c r="D3873" s="3" t="s">
        <v>2777</v>
      </c>
      <c r="E3873" s="4">
        <v>41493</v>
      </c>
      <c r="F3873" s="3" t="s">
        <v>15</v>
      </c>
      <c r="G3873" s="4">
        <v>41493</v>
      </c>
      <c r="H3873" s="3" t="s">
        <v>42</v>
      </c>
      <c r="I3873" s="2" t="s">
        <v>13</v>
      </c>
      <c r="J3873" s="2" t="s">
        <v>12</v>
      </c>
      <c r="K3873" s="2" t="s">
        <v>277</v>
      </c>
      <c r="L3873" s="19">
        <v>41499.383043981485</v>
      </c>
      <c r="M3873" s="2"/>
      <c r="N3873" s="2"/>
      <c r="O3873" s="2"/>
      <c r="P3873" s="2"/>
    </row>
    <row r="3874" spans="1:16" ht="30">
      <c r="A3874" s="14">
        <v>1334</v>
      </c>
      <c r="B3874" s="2" t="s">
        <v>2778</v>
      </c>
      <c r="C3874" s="1" t="s">
        <v>2779</v>
      </c>
      <c r="D3874" s="3" t="s">
        <v>24</v>
      </c>
      <c r="E3874" s="4">
        <v>41493</v>
      </c>
      <c r="F3874" s="3" t="s">
        <v>15</v>
      </c>
      <c r="G3874" s="4">
        <v>41493</v>
      </c>
      <c r="H3874" s="3" t="s">
        <v>40</v>
      </c>
      <c r="I3874" s="2" t="s">
        <v>13</v>
      </c>
      <c r="J3874" s="2" t="s">
        <v>12</v>
      </c>
      <c r="K3874" s="2" t="s">
        <v>268</v>
      </c>
      <c r="L3874" s="19">
        <v>41493.678981481484</v>
      </c>
      <c r="M3874" s="2"/>
      <c r="N3874" s="2"/>
      <c r="O3874" s="2"/>
      <c r="P3874" s="2"/>
    </row>
    <row r="3875" spans="1:16" ht="75">
      <c r="A3875" s="14">
        <v>1333</v>
      </c>
      <c r="B3875" s="2" t="s">
        <v>2780</v>
      </c>
      <c r="C3875" s="1" t="s">
        <v>2781</v>
      </c>
      <c r="D3875" s="3" t="s">
        <v>586</v>
      </c>
      <c r="E3875" s="4">
        <v>41493</v>
      </c>
      <c r="F3875" s="3" t="s">
        <v>15</v>
      </c>
      <c r="G3875" s="4">
        <v>41493</v>
      </c>
      <c r="H3875" s="3" t="s">
        <v>40</v>
      </c>
      <c r="I3875" s="2" t="s">
        <v>13</v>
      </c>
      <c r="J3875" s="2" t="s">
        <v>12</v>
      </c>
      <c r="K3875" s="2" t="s">
        <v>268</v>
      </c>
      <c r="L3875" s="19">
        <v>41493.677893518521</v>
      </c>
      <c r="M3875" s="2"/>
      <c r="N3875" s="2"/>
      <c r="O3875" s="2"/>
      <c r="P3875" s="2"/>
    </row>
    <row r="3876" spans="1:16" ht="45">
      <c r="A3876" s="14">
        <v>1332</v>
      </c>
      <c r="B3876" s="2" t="s">
        <v>2782</v>
      </c>
      <c r="C3876" s="1" t="s">
        <v>2783</v>
      </c>
      <c r="D3876" s="3" t="s">
        <v>299</v>
      </c>
      <c r="E3876" s="4">
        <v>41493</v>
      </c>
      <c r="F3876" s="3" t="s">
        <v>15</v>
      </c>
      <c r="G3876" s="4">
        <v>41493</v>
      </c>
      <c r="H3876" s="3" t="s">
        <v>56</v>
      </c>
      <c r="I3876" s="2" t="s">
        <v>13</v>
      </c>
      <c r="J3876" s="2" t="s">
        <v>12</v>
      </c>
      <c r="K3876" s="2" t="s">
        <v>268</v>
      </c>
      <c r="L3876" s="19">
        <v>41493.643090277779</v>
      </c>
      <c r="M3876" s="2"/>
      <c r="N3876" s="2"/>
      <c r="O3876" s="2"/>
      <c r="P3876" s="2"/>
    </row>
    <row r="3877" spans="1:16" ht="90">
      <c r="A3877" s="14">
        <v>1331</v>
      </c>
      <c r="B3877" s="2" t="s">
        <v>2784</v>
      </c>
      <c r="C3877" s="1" t="s">
        <v>2785</v>
      </c>
      <c r="D3877" s="3" t="s">
        <v>335</v>
      </c>
      <c r="E3877" s="4">
        <v>41493</v>
      </c>
      <c r="F3877" s="3" t="s">
        <v>15</v>
      </c>
      <c r="G3877" s="4">
        <v>41493</v>
      </c>
      <c r="H3877" s="3" t="s">
        <v>213</v>
      </c>
      <c r="I3877" s="2" t="s">
        <v>13</v>
      </c>
      <c r="J3877" s="2" t="s">
        <v>12</v>
      </c>
      <c r="K3877" s="2" t="s">
        <v>268</v>
      </c>
      <c r="L3877" s="19">
        <v>41495.609444444446</v>
      </c>
      <c r="M3877" s="2"/>
      <c r="N3877" s="2"/>
      <c r="O3877" s="2"/>
      <c r="P3877" s="2"/>
    </row>
    <row r="3878" spans="1:16" ht="90">
      <c r="A3878" s="14">
        <v>1330</v>
      </c>
      <c r="B3878" s="2" t="s">
        <v>2786</v>
      </c>
      <c r="C3878" s="1" t="s">
        <v>2787</v>
      </c>
      <c r="D3878" s="3" t="s">
        <v>149</v>
      </c>
      <c r="E3878" s="4">
        <v>41493</v>
      </c>
      <c r="F3878" s="3" t="s">
        <v>15</v>
      </c>
      <c r="G3878" s="4">
        <v>41493</v>
      </c>
      <c r="H3878" s="3" t="s">
        <v>42</v>
      </c>
      <c r="I3878" s="2" t="s">
        <v>13</v>
      </c>
      <c r="J3878" s="2" t="s">
        <v>12</v>
      </c>
      <c r="K3878" s="2" t="s">
        <v>268</v>
      </c>
      <c r="L3878" s="19">
        <v>41493.63386574074</v>
      </c>
      <c r="M3878" s="2"/>
      <c r="N3878" s="2"/>
      <c r="O3878" s="2"/>
      <c r="P3878" s="2"/>
    </row>
    <row r="3879" spans="1:16" ht="75">
      <c r="A3879" s="14">
        <v>1329</v>
      </c>
      <c r="B3879" s="2" t="s">
        <v>2788</v>
      </c>
      <c r="C3879" s="1" t="s">
        <v>2789</v>
      </c>
      <c r="D3879" s="3" t="s">
        <v>1071</v>
      </c>
      <c r="E3879" s="4">
        <v>41493</v>
      </c>
      <c r="F3879" s="3" t="s">
        <v>15</v>
      </c>
      <c r="G3879" s="4">
        <v>41493</v>
      </c>
      <c r="H3879" s="3" t="s">
        <v>16</v>
      </c>
      <c r="I3879" s="2" t="s">
        <v>13</v>
      </c>
      <c r="J3879" s="2" t="s">
        <v>12</v>
      </c>
      <c r="K3879" s="2" t="s">
        <v>268</v>
      </c>
      <c r="L3879" s="19">
        <v>41493.630312499998</v>
      </c>
      <c r="M3879" s="2"/>
      <c r="N3879" s="2"/>
      <c r="O3879" s="2"/>
      <c r="P3879" s="2"/>
    </row>
    <row r="3880" spans="1:16" ht="30">
      <c r="A3880" s="14">
        <v>1328</v>
      </c>
      <c r="B3880" s="2" t="s">
        <v>2790</v>
      </c>
      <c r="C3880" s="1" t="s">
        <v>2791</v>
      </c>
      <c r="D3880" s="3" t="s">
        <v>24</v>
      </c>
      <c r="E3880" s="4">
        <v>41493</v>
      </c>
      <c r="F3880" s="3" t="s">
        <v>15</v>
      </c>
      <c r="G3880" s="4">
        <v>41493</v>
      </c>
      <c r="H3880" s="3" t="s">
        <v>16</v>
      </c>
      <c r="I3880" s="2" t="s">
        <v>13</v>
      </c>
      <c r="J3880" s="2" t="s">
        <v>12</v>
      </c>
      <c r="K3880" s="2" t="s">
        <v>268</v>
      </c>
      <c r="L3880" s="19">
        <v>41493.626817129632</v>
      </c>
      <c r="M3880" s="2"/>
      <c r="N3880" s="2"/>
      <c r="O3880" s="2"/>
      <c r="P3880" s="2"/>
    </row>
    <row r="3881" spans="1:16" ht="120">
      <c r="A3881" s="14">
        <v>1327</v>
      </c>
      <c r="B3881" s="2" t="s">
        <v>2792</v>
      </c>
      <c r="C3881" s="1" t="s">
        <v>2793</v>
      </c>
      <c r="D3881" s="3" t="s">
        <v>247</v>
      </c>
      <c r="E3881" s="4">
        <v>41493</v>
      </c>
      <c r="F3881" s="3" t="s">
        <v>15</v>
      </c>
      <c r="G3881" s="4">
        <v>41493</v>
      </c>
      <c r="H3881" s="3" t="s">
        <v>42</v>
      </c>
      <c r="I3881" s="2" t="s">
        <v>13</v>
      </c>
      <c r="J3881" s="2" t="s">
        <v>12</v>
      </c>
      <c r="K3881" s="2" t="s">
        <v>268</v>
      </c>
      <c r="L3881" s="19">
        <v>41493.622048611112</v>
      </c>
      <c r="M3881" s="2"/>
      <c r="N3881" s="2"/>
      <c r="O3881" s="2"/>
      <c r="P3881" s="2"/>
    </row>
    <row r="3882" spans="1:16" ht="60">
      <c r="A3882" s="14">
        <v>1326</v>
      </c>
      <c r="B3882" s="2" t="s">
        <v>2794</v>
      </c>
      <c r="C3882" s="1" t="s">
        <v>2795</v>
      </c>
      <c r="D3882" s="3" t="s">
        <v>586</v>
      </c>
      <c r="E3882" s="4">
        <v>41493</v>
      </c>
      <c r="F3882" s="3" t="s">
        <v>15</v>
      </c>
      <c r="G3882" s="4">
        <v>41493</v>
      </c>
      <c r="H3882" s="3" t="s">
        <v>55</v>
      </c>
      <c r="I3882" s="2" t="s">
        <v>13</v>
      </c>
      <c r="J3882" s="2" t="s">
        <v>12</v>
      </c>
      <c r="K3882" s="2" t="s">
        <v>268</v>
      </c>
      <c r="L3882" s="19">
        <v>41493.531643518516</v>
      </c>
      <c r="M3882" s="2"/>
      <c r="N3882" s="2"/>
      <c r="O3882" s="2"/>
      <c r="P3882" s="2"/>
    </row>
    <row r="3883" spans="1:16">
      <c r="A3883" s="14">
        <v>1325</v>
      </c>
      <c r="B3883" s="2" t="s">
        <v>2534</v>
      </c>
      <c r="C3883" s="1" t="s">
        <v>2796</v>
      </c>
      <c r="D3883" s="3" t="s">
        <v>179</v>
      </c>
      <c r="E3883" s="4">
        <v>41493</v>
      </c>
      <c r="F3883" s="3" t="s">
        <v>15</v>
      </c>
      <c r="G3883" s="4">
        <v>41493</v>
      </c>
      <c r="H3883" s="3" t="s">
        <v>16</v>
      </c>
      <c r="I3883" s="2" t="s">
        <v>13</v>
      </c>
      <c r="J3883" s="2" t="s">
        <v>12</v>
      </c>
      <c r="K3883" s="2" t="s">
        <v>268</v>
      </c>
      <c r="L3883" s="19">
        <v>41493.49726851852</v>
      </c>
      <c r="M3883" s="2"/>
      <c r="N3883" s="2"/>
      <c r="O3883" s="2"/>
      <c r="P3883" s="2"/>
    </row>
    <row r="3884" spans="1:16" ht="45">
      <c r="A3884" s="14">
        <v>1324</v>
      </c>
      <c r="B3884" s="2" t="s">
        <v>2797</v>
      </c>
      <c r="C3884" s="1" t="s">
        <v>2798</v>
      </c>
      <c r="D3884" s="3" t="s">
        <v>1071</v>
      </c>
      <c r="E3884" s="4">
        <v>41493</v>
      </c>
      <c r="F3884" s="3" t="s">
        <v>15</v>
      </c>
      <c r="G3884" s="4">
        <v>41493</v>
      </c>
      <c r="H3884" s="3" t="s">
        <v>16</v>
      </c>
      <c r="I3884" s="2" t="s">
        <v>13</v>
      </c>
      <c r="J3884" s="2" t="s">
        <v>12</v>
      </c>
      <c r="K3884" s="2" t="s">
        <v>268</v>
      </c>
      <c r="L3884" s="19">
        <v>41493.488333333335</v>
      </c>
      <c r="M3884" s="2"/>
      <c r="N3884" s="2"/>
      <c r="O3884" s="2"/>
      <c r="P3884" s="2"/>
    </row>
    <row r="3885" spans="1:16" ht="60">
      <c r="A3885" s="14">
        <v>1323</v>
      </c>
      <c r="B3885" s="2" t="s">
        <v>2799</v>
      </c>
      <c r="C3885" s="1" t="s">
        <v>2800</v>
      </c>
      <c r="D3885" s="3" t="s">
        <v>1071</v>
      </c>
      <c r="E3885" s="4">
        <v>41493</v>
      </c>
      <c r="F3885" s="3" t="s">
        <v>15</v>
      </c>
      <c r="G3885" s="4">
        <v>41493</v>
      </c>
      <c r="H3885" s="3" t="s">
        <v>16</v>
      </c>
      <c r="I3885" s="2" t="s">
        <v>13</v>
      </c>
      <c r="J3885" s="2" t="s">
        <v>12</v>
      </c>
      <c r="K3885" s="2" t="s">
        <v>268</v>
      </c>
      <c r="L3885" s="19">
        <v>41493.466863425929</v>
      </c>
      <c r="M3885" s="2"/>
      <c r="N3885" s="2"/>
      <c r="O3885" s="2"/>
      <c r="P3885" s="2"/>
    </row>
    <row r="3886" spans="1:16" ht="45">
      <c r="A3886" s="14">
        <v>1322</v>
      </c>
      <c r="B3886" s="2" t="s">
        <v>2801</v>
      </c>
      <c r="C3886" s="1" t="s">
        <v>2802</v>
      </c>
      <c r="D3886" s="3" t="s">
        <v>1071</v>
      </c>
      <c r="E3886" s="4">
        <v>41493</v>
      </c>
      <c r="F3886" s="3" t="s">
        <v>15</v>
      </c>
      <c r="G3886" s="4">
        <v>41493</v>
      </c>
      <c r="H3886" s="3" t="s">
        <v>16</v>
      </c>
      <c r="I3886" s="2" t="s">
        <v>13</v>
      </c>
      <c r="J3886" s="2" t="s">
        <v>12</v>
      </c>
      <c r="K3886" s="2" t="s">
        <v>268</v>
      </c>
      <c r="L3886" s="19">
        <v>41493.466180555559</v>
      </c>
      <c r="M3886" s="2"/>
      <c r="N3886" s="2"/>
      <c r="O3886" s="2"/>
      <c r="P3886" s="2"/>
    </row>
    <row r="3887" spans="1:16" ht="45">
      <c r="A3887" s="14">
        <v>1321</v>
      </c>
      <c r="B3887" s="2" t="s">
        <v>2412</v>
      </c>
      <c r="C3887" s="1" t="s">
        <v>2803</v>
      </c>
      <c r="D3887" s="3" t="s">
        <v>1037</v>
      </c>
      <c r="E3887" s="4">
        <v>41493</v>
      </c>
      <c r="F3887" s="3" t="s">
        <v>15</v>
      </c>
      <c r="G3887" s="4">
        <v>41493</v>
      </c>
      <c r="H3887" s="3" t="s">
        <v>16</v>
      </c>
      <c r="I3887" s="2" t="s">
        <v>13</v>
      </c>
      <c r="J3887" s="2" t="s">
        <v>12</v>
      </c>
      <c r="K3887" s="2" t="s">
        <v>268</v>
      </c>
      <c r="L3887" s="19">
        <v>41493.457152777781</v>
      </c>
      <c r="M3887" s="2"/>
      <c r="N3887" s="2"/>
      <c r="O3887" s="2"/>
      <c r="P3887" s="2"/>
    </row>
    <row r="3888" spans="1:16" ht="90">
      <c r="A3888" s="14">
        <v>1320</v>
      </c>
      <c r="B3888" s="2" t="s">
        <v>2804</v>
      </c>
      <c r="C3888" s="1" t="s">
        <v>2805</v>
      </c>
      <c r="D3888" s="3" t="s">
        <v>192</v>
      </c>
      <c r="E3888" s="4">
        <v>41493</v>
      </c>
      <c r="F3888" s="3" t="s">
        <v>15</v>
      </c>
      <c r="G3888" s="4">
        <v>41493</v>
      </c>
      <c r="H3888" s="3" t="s">
        <v>42</v>
      </c>
      <c r="I3888" s="2" t="s">
        <v>13</v>
      </c>
      <c r="J3888" s="2" t="s">
        <v>12</v>
      </c>
      <c r="K3888" s="2" t="s">
        <v>268</v>
      </c>
      <c r="L3888" s="19">
        <v>41493.453402777777</v>
      </c>
      <c r="M3888" s="2"/>
      <c r="N3888" s="2"/>
      <c r="O3888" s="2"/>
      <c r="P3888" s="2"/>
    </row>
    <row r="3889" spans="1:16" ht="60">
      <c r="A3889" s="14">
        <v>1319</v>
      </c>
      <c r="B3889" s="2" t="s">
        <v>2806</v>
      </c>
      <c r="C3889" s="1" t="s">
        <v>2807</v>
      </c>
      <c r="D3889" s="3" t="s">
        <v>274</v>
      </c>
      <c r="E3889" s="4">
        <v>41493</v>
      </c>
      <c r="F3889" s="3" t="s">
        <v>15</v>
      </c>
      <c r="G3889" s="4">
        <v>41493</v>
      </c>
      <c r="H3889" s="3" t="s">
        <v>16</v>
      </c>
      <c r="I3889" s="2" t="s">
        <v>13</v>
      </c>
      <c r="J3889" s="2" t="s">
        <v>12</v>
      </c>
      <c r="K3889" s="2" t="s">
        <v>268</v>
      </c>
      <c r="L3889" s="19">
        <v>41493.452627314815</v>
      </c>
      <c r="M3889" s="2"/>
      <c r="N3889" s="2"/>
      <c r="O3889" s="2"/>
      <c r="P3889" s="2"/>
    </row>
    <row r="3890" spans="1:16" ht="60">
      <c r="A3890" s="14">
        <v>1318</v>
      </c>
      <c r="B3890" s="2" t="s">
        <v>2806</v>
      </c>
      <c r="C3890" s="1" t="s">
        <v>2808</v>
      </c>
      <c r="D3890" s="3" t="s">
        <v>274</v>
      </c>
      <c r="E3890" s="4">
        <v>41493</v>
      </c>
      <c r="F3890" s="3" t="s">
        <v>15</v>
      </c>
      <c r="G3890" s="4">
        <v>41493</v>
      </c>
      <c r="H3890" s="3" t="s">
        <v>16</v>
      </c>
      <c r="I3890" s="2" t="s">
        <v>13</v>
      </c>
      <c r="J3890" s="2" t="s">
        <v>12</v>
      </c>
      <c r="K3890" s="2" t="s">
        <v>268</v>
      </c>
      <c r="L3890" s="19">
        <v>41493.45108796296</v>
      </c>
      <c r="M3890" s="2"/>
      <c r="N3890" s="2"/>
      <c r="O3890" s="2"/>
      <c r="P3890" s="2"/>
    </row>
    <row r="3891" spans="1:16" ht="45">
      <c r="A3891" s="14">
        <v>1317</v>
      </c>
      <c r="B3891" s="2" t="s">
        <v>2809</v>
      </c>
      <c r="C3891" s="1" t="s">
        <v>2810</v>
      </c>
      <c r="D3891" s="3" t="s">
        <v>274</v>
      </c>
      <c r="E3891" s="4">
        <v>41493</v>
      </c>
      <c r="F3891" s="3" t="s">
        <v>15</v>
      </c>
      <c r="G3891" s="4">
        <v>41493</v>
      </c>
      <c r="H3891" s="3" t="s">
        <v>16</v>
      </c>
      <c r="I3891" s="2" t="s">
        <v>13</v>
      </c>
      <c r="J3891" s="2" t="s">
        <v>12</v>
      </c>
      <c r="K3891" s="2" t="s">
        <v>268</v>
      </c>
      <c r="L3891" s="19">
        <v>41493.445868055554</v>
      </c>
      <c r="M3891" s="2"/>
      <c r="N3891" s="2"/>
      <c r="O3891" s="2"/>
      <c r="P3891" s="2"/>
    </row>
    <row r="3892" spans="1:16" ht="90">
      <c r="A3892" s="14">
        <v>1316</v>
      </c>
      <c r="B3892" s="2" t="s">
        <v>2811</v>
      </c>
      <c r="C3892" s="1" t="s">
        <v>2812</v>
      </c>
      <c r="D3892" s="3" t="s">
        <v>377</v>
      </c>
      <c r="E3892" s="4">
        <v>41493</v>
      </c>
      <c r="F3892" s="3" t="s">
        <v>15</v>
      </c>
      <c r="G3892" s="4">
        <v>41493</v>
      </c>
      <c r="H3892" s="3" t="s">
        <v>16</v>
      </c>
      <c r="I3892" s="2" t="s">
        <v>13</v>
      </c>
      <c r="J3892" s="2" t="s">
        <v>12</v>
      </c>
      <c r="K3892" s="2" t="s">
        <v>268</v>
      </c>
      <c r="L3892" s="19">
        <v>41493.357291666667</v>
      </c>
      <c r="M3892" s="2"/>
      <c r="N3892" s="2"/>
      <c r="O3892" s="2"/>
      <c r="P3892" s="2"/>
    </row>
    <row r="3893" spans="1:16" ht="75">
      <c r="A3893" s="14">
        <v>1315</v>
      </c>
      <c r="B3893" s="2" t="s">
        <v>2813</v>
      </c>
      <c r="C3893" s="1" t="s">
        <v>2814</v>
      </c>
      <c r="D3893" s="3" t="s">
        <v>192</v>
      </c>
      <c r="E3893" s="4">
        <v>41493</v>
      </c>
      <c r="F3893" s="3" t="s">
        <v>15</v>
      </c>
      <c r="G3893" s="4">
        <v>41493</v>
      </c>
      <c r="H3893" s="3" t="s">
        <v>213</v>
      </c>
      <c r="I3893" s="2" t="s">
        <v>13</v>
      </c>
      <c r="J3893" s="2" t="s">
        <v>12</v>
      </c>
      <c r="K3893" s="2" t="s">
        <v>268</v>
      </c>
      <c r="L3893" s="19">
        <v>41493.355983796297</v>
      </c>
      <c r="M3893" s="2"/>
      <c r="N3893" s="2"/>
      <c r="O3893" s="2"/>
      <c r="P3893" s="2"/>
    </row>
    <row r="3894" spans="1:16" ht="45">
      <c r="A3894" s="14">
        <v>1314</v>
      </c>
      <c r="B3894" s="2" t="s">
        <v>903</v>
      </c>
      <c r="C3894" s="1" t="s">
        <v>2815</v>
      </c>
      <c r="D3894" s="3" t="s">
        <v>2701</v>
      </c>
      <c r="E3894" s="4">
        <v>41493</v>
      </c>
      <c r="F3894" s="3" t="s">
        <v>15</v>
      </c>
      <c r="G3894" s="4">
        <v>41493</v>
      </c>
      <c r="H3894" s="3" t="s">
        <v>40</v>
      </c>
      <c r="I3894" s="2" t="s">
        <v>13</v>
      </c>
      <c r="J3894" s="2" t="s">
        <v>12</v>
      </c>
      <c r="K3894" s="2" t="s">
        <v>268</v>
      </c>
      <c r="L3894" s="19">
        <v>41493.352650462963</v>
      </c>
      <c r="M3894" s="2"/>
      <c r="N3894" s="2"/>
      <c r="O3894" s="2"/>
      <c r="P3894" s="2"/>
    </row>
    <row r="3895" spans="1:16" ht="45">
      <c r="A3895" s="14">
        <v>1313</v>
      </c>
      <c r="B3895" s="2" t="s">
        <v>2756</v>
      </c>
      <c r="C3895" s="1" t="s">
        <v>2816</v>
      </c>
      <c r="D3895" s="3" t="s">
        <v>10</v>
      </c>
      <c r="E3895" s="4">
        <v>41492</v>
      </c>
      <c r="F3895" s="3" t="s">
        <v>15</v>
      </c>
      <c r="G3895" s="4">
        <v>41492</v>
      </c>
      <c r="H3895" s="3" t="s">
        <v>16</v>
      </c>
      <c r="I3895" s="2" t="s">
        <v>13</v>
      </c>
      <c r="J3895" s="2" t="s">
        <v>12</v>
      </c>
      <c r="K3895" s="2" t="s">
        <v>268</v>
      </c>
      <c r="L3895" s="19">
        <v>41492.678310185183</v>
      </c>
      <c r="M3895" s="2"/>
      <c r="N3895" s="2"/>
      <c r="O3895" s="2"/>
      <c r="P3895" s="2"/>
    </row>
    <row r="3896" spans="1:16" ht="60">
      <c r="A3896" s="14">
        <v>1312</v>
      </c>
      <c r="B3896" s="2" t="s">
        <v>2817</v>
      </c>
      <c r="C3896" s="1" t="s">
        <v>2818</v>
      </c>
      <c r="D3896" s="3" t="s">
        <v>277</v>
      </c>
      <c r="E3896" s="4">
        <v>41492</v>
      </c>
      <c r="F3896" s="3" t="s">
        <v>15</v>
      </c>
      <c r="G3896" s="4">
        <v>41492</v>
      </c>
      <c r="H3896" s="3" t="s">
        <v>52</v>
      </c>
      <c r="I3896" s="2" t="s">
        <v>13</v>
      </c>
      <c r="J3896" s="2" t="s">
        <v>12</v>
      </c>
      <c r="K3896" s="2" t="s">
        <v>268</v>
      </c>
      <c r="L3896" s="19">
        <v>41493.763252314813</v>
      </c>
      <c r="M3896" s="2"/>
      <c r="N3896" s="2"/>
      <c r="O3896" s="2"/>
      <c r="P3896" s="2"/>
    </row>
    <row r="3897" spans="1:16" ht="60">
      <c r="A3897" s="14">
        <v>1311</v>
      </c>
      <c r="B3897" s="2" t="s">
        <v>2819</v>
      </c>
      <c r="C3897" s="1" t="s">
        <v>2820</v>
      </c>
      <c r="D3897" s="3" t="s">
        <v>277</v>
      </c>
      <c r="E3897" s="4">
        <v>41492</v>
      </c>
      <c r="F3897" s="3" t="s">
        <v>15</v>
      </c>
      <c r="G3897" s="4">
        <v>41492</v>
      </c>
      <c r="H3897" s="3" t="s">
        <v>52</v>
      </c>
      <c r="I3897" s="2" t="s">
        <v>13</v>
      </c>
      <c r="J3897" s="2" t="s">
        <v>12</v>
      </c>
      <c r="K3897" s="2" t="s">
        <v>268</v>
      </c>
      <c r="L3897" s="19">
        <v>41493.763148148151</v>
      </c>
      <c r="M3897" s="2"/>
      <c r="N3897" s="2"/>
      <c r="O3897" s="2"/>
      <c r="P3897" s="2"/>
    </row>
    <row r="3898" spans="1:16" ht="60">
      <c r="A3898" s="14">
        <v>1310</v>
      </c>
      <c r="B3898" s="2" t="s">
        <v>2821</v>
      </c>
      <c r="C3898" s="1" t="s">
        <v>2822</v>
      </c>
      <c r="D3898" s="3" t="s">
        <v>277</v>
      </c>
      <c r="E3898" s="4">
        <v>41492</v>
      </c>
      <c r="F3898" s="3" t="s">
        <v>15</v>
      </c>
      <c r="G3898" s="4">
        <v>41492</v>
      </c>
      <c r="H3898" s="3" t="s">
        <v>52</v>
      </c>
      <c r="I3898" s="2" t="s">
        <v>13</v>
      </c>
      <c r="J3898" s="2" t="s">
        <v>12</v>
      </c>
      <c r="K3898" s="2" t="s">
        <v>268</v>
      </c>
      <c r="L3898" s="19">
        <v>41493.763067129628</v>
      </c>
      <c r="M3898" s="2"/>
      <c r="N3898" s="2"/>
      <c r="O3898" s="2"/>
      <c r="P3898" s="2"/>
    </row>
    <row r="3899" spans="1:16" ht="45">
      <c r="A3899" s="14">
        <v>1309</v>
      </c>
      <c r="B3899" s="2" t="s">
        <v>903</v>
      </c>
      <c r="C3899" s="1" t="s">
        <v>2823</v>
      </c>
      <c r="D3899" s="3" t="s">
        <v>2701</v>
      </c>
      <c r="E3899" s="4">
        <v>41492</v>
      </c>
      <c r="F3899" s="3" t="s">
        <v>15</v>
      </c>
      <c r="G3899" s="4">
        <v>41492</v>
      </c>
      <c r="H3899" s="3" t="s">
        <v>40</v>
      </c>
      <c r="I3899" s="2" t="s">
        <v>13</v>
      </c>
      <c r="J3899" s="2" t="s">
        <v>12</v>
      </c>
      <c r="K3899" s="2" t="s">
        <v>268</v>
      </c>
      <c r="L3899" s="19">
        <v>41493.762962962966</v>
      </c>
      <c r="M3899" s="2"/>
      <c r="N3899" s="2"/>
      <c r="O3899" s="2"/>
      <c r="P3899" s="2"/>
    </row>
    <row r="3900" spans="1:16" ht="75">
      <c r="A3900" s="14">
        <v>1308</v>
      </c>
      <c r="B3900" s="2" t="s">
        <v>2824</v>
      </c>
      <c r="C3900" s="1" t="s">
        <v>2825</v>
      </c>
      <c r="D3900" s="3" t="s">
        <v>255</v>
      </c>
      <c r="E3900" s="4">
        <v>41492</v>
      </c>
      <c r="F3900" s="3" t="s">
        <v>15</v>
      </c>
      <c r="G3900" s="4">
        <v>41492</v>
      </c>
      <c r="H3900" s="3" t="s">
        <v>40</v>
      </c>
      <c r="I3900" s="2" t="s">
        <v>13</v>
      </c>
      <c r="J3900" s="2" t="s">
        <v>12</v>
      </c>
      <c r="K3900" s="2" t="s">
        <v>268</v>
      </c>
      <c r="L3900" s="19">
        <v>41493.76284722222</v>
      </c>
      <c r="M3900" s="2"/>
      <c r="N3900" s="2"/>
      <c r="O3900" s="2"/>
      <c r="P3900" s="2"/>
    </row>
    <row r="3901" spans="1:16" ht="45">
      <c r="A3901" s="14">
        <v>1307</v>
      </c>
      <c r="B3901" s="2" t="s">
        <v>2826</v>
      </c>
      <c r="C3901" s="1" t="s">
        <v>2827</v>
      </c>
      <c r="D3901" s="3" t="s">
        <v>586</v>
      </c>
      <c r="E3901" s="4">
        <v>41491</v>
      </c>
      <c r="F3901" s="3" t="s">
        <v>15</v>
      </c>
      <c r="G3901" s="4">
        <v>41492</v>
      </c>
      <c r="H3901" s="3" t="s">
        <v>55</v>
      </c>
      <c r="I3901" s="2" t="s">
        <v>13</v>
      </c>
      <c r="J3901" s="2" t="s">
        <v>12</v>
      </c>
      <c r="K3901" s="2" t="s">
        <v>268</v>
      </c>
      <c r="L3901" s="19">
        <v>41492.605046296296</v>
      </c>
      <c r="M3901" s="2"/>
      <c r="N3901" s="2"/>
      <c r="O3901" s="2"/>
      <c r="P3901" s="2"/>
    </row>
    <row r="3902" spans="1:16" ht="60">
      <c r="A3902" s="14">
        <v>1306</v>
      </c>
      <c r="B3902" s="2" t="s">
        <v>2828</v>
      </c>
      <c r="C3902" s="1" t="s">
        <v>2829</v>
      </c>
      <c r="D3902" s="3" t="s">
        <v>1002</v>
      </c>
      <c r="E3902" s="4">
        <v>41492</v>
      </c>
      <c r="F3902" s="3" t="s">
        <v>15</v>
      </c>
      <c r="G3902" s="4">
        <v>41492</v>
      </c>
      <c r="H3902" s="3" t="s">
        <v>54</v>
      </c>
      <c r="I3902" s="2" t="s">
        <v>13</v>
      </c>
      <c r="J3902" s="2" t="s">
        <v>12</v>
      </c>
      <c r="K3902" s="2" t="s">
        <v>268</v>
      </c>
      <c r="L3902" s="19">
        <v>41492.569328703707</v>
      </c>
      <c r="M3902" s="2"/>
      <c r="N3902" s="2"/>
      <c r="O3902" s="2"/>
      <c r="P3902" s="2"/>
    </row>
    <row r="3903" spans="1:16" ht="90">
      <c r="A3903" s="14">
        <v>1305</v>
      </c>
      <c r="B3903" s="2" t="s">
        <v>2830</v>
      </c>
      <c r="C3903" s="1" t="s">
        <v>2831</v>
      </c>
      <c r="D3903" s="3" t="s">
        <v>2832</v>
      </c>
      <c r="E3903" s="4">
        <v>41492</v>
      </c>
      <c r="F3903" s="3" t="s">
        <v>15</v>
      </c>
      <c r="G3903" s="4">
        <v>41492</v>
      </c>
      <c r="H3903" s="3" t="s">
        <v>213</v>
      </c>
      <c r="I3903" s="2" t="s">
        <v>13</v>
      </c>
      <c r="J3903" s="2" t="s">
        <v>12</v>
      </c>
      <c r="K3903" s="2" t="s">
        <v>268</v>
      </c>
      <c r="L3903" s="19">
        <v>41492.558912037035</v>
      </c>
      <c r="M3903" s="2"/>
      <c r="N3903" s="2"/>
      <c r="O3903" s="2"/>
      <c r="P3903" s="2"/>
    </row>
    <row r="3904" spans="1:16" ht="45">
      <c r="A3904" s="14">
        <v>1304</v>
      </c>
      <c r="B3904" s="2" t="s">
        <v>2719</v>
      </c>
      <c r="C3904" s="1" t="s">
        <v>2833</v>
      </c>
      <c r="D3904" s="3" t="s">
        <v>247</v>
      </c>
      <c r="E3904" s="4">
        <v>41488</v>
      </c>
      <c r="F3904" s="3" t="s">
        <v>15</v>
      </c>
      <c r="G3904" s="4">
        <v>41488</v>
      </c>
      <c r="H3904" s="3" t="s">
        <v>42</v>
      </c>
      <c r="I3904" s="2" t="s">
        <v>13</v>
      </c>
      <c r="J3904" s="2" t="s">
        <v>12</v>
      </c>
      <c r="K3904" s="2" t="s">
        <v>268</v>
      </c>
      <c r="L3904" s="19">
        <v>41492.555011574077</v>
      </c>
      <c r="M3904" s="2"/>
      <c r="N3904" s="2"/>
      <c r="O3904" s="2"/>
      <c r="P3904" s="2"/>
    </row>
    <row r="3905" spans="1:16" ht="60">
      <c r="A3905" s="14">
        <v>1303</v>
      </c>
      <c r="B3905" s="2" t="s">
        <v>1952</v>
      </c>
      <c r="C3905" s="1" t="s">
        <v>2834</v>
      </c>
      <c r="D3905" s="3" t="s">
        <v>1071</v>
      </c>
      <c r="E3905" s="4">
        <v>41492</v>
      </c>
      <c r="F3905" s="3" t="s">
        <v>15</v>
      </c>
      <c r="G3905" s="4">
        <v>41492</v>
      </c>
      <c r="H3905" s="3" t="s">
        <v>16</v>
      </c>
      <c r="I3905" s="2" t="s">
        <v>13</v>
      </c>
      <c r="J3905" s="2" t="s">
        <v>12</v>
      </c>
      <c r="K3905" s="2" t="s">
        <v>268</v>
      </c>
      <c r="L3905" s="19">
        <v>41492.5312037037</v>
      </c>
      <c r="M3905" s="2"/>
      <c r="N3905" s="2"/>
      <c r="O3905" s="2"/>
      <c r="P3905" s="2"/>
    </row>
    <row r="3906" spans="1:16" ht="60">
      <c r="A3906" s="14">
        <v>1302</v>
      </c>
      <c r="B3906" s="2" t="s">
        <v>1952</v>
      </c>
      <c r="C3906" s="1" t="s">
        <v>2835</v>
      </c>
      <c r="D3906" s="3" t="s">
        <v>1071</v>
      </c>
      <c r="E3906" s="4">
        <v>41492</v>
      </c>
      <c r="F3906" s="3" t="s">
        <v>15</v>
      </c>
      <c r="G3906" s="4">
        <v>41492</v>
      </c>
      <c r="H3906" s="3" t="s">
        <v>16</v>
      </c>
      <c r="I3906" s="2" t="s">
        <v>13</v>
      </c>
      <c r="J3906" s="2" t="s">
        <v>12</v>
      </c>
      <c r="K3906" s="2" t="s">
        <v>268</v>
      </c>
      <c r="L3906" s="19">
        <v>41492.529768518521</v>
      </c>
      <c r="M3906" s="2"/>
      <c r="N3906" s="2"/>
      <c r="O3906" s="2"/>
      <c r="P3906" s="2"/>
    </row>
    <row r="3907" spans="1:16" ht="45">
      <c r="A3907" s="14">
        <v>1301</v>
      </c>
      <c r="B3907" s="2" t="s">
        <v>2412</v>
      </c>
      <c r="C3907" s="1" t="s">
        <v>2836</v>
      </c>
      <c r="D3907" s="3" t="s">
        <v>1037</v>
      </c>
      <c r="E3907" s="4">
        <v>41492</v>
      </c>
      <c r="F3907" s="3" t="s">
        <v>15</v>
      </c>
      <c r="G3907" s="4">
        <v>41492</v>
      </c>
      <c r="H3907" s="3" t="s">
        <v>16</v>
      </c>
      <c r="I3907" s="2" t="s">
        <v>13</v>
      </c>
      <c r="J3907" s="2" t="s">
        <v>12</v>
      </c>
      <c r="K3907" s="2" t="s">
        <v>268</v>
      </c>
      <c r="L3907" s="19">
        <v>41492.528796296298</v>
      </c>
      <c r="M3907" s="2"/>
      <c r="N3907" s="2"/>
      <c r="O3907" s="2"/>
      <c r="P3907" s="2"/>
    </row>
    <row r="3908" spans="1:16" ht="45">
      <c r="A3908" s="14">
        <v>1300</v>
      </c>
      <c r="B3908" s="2" t="s">
        <v>2837</v>
      </c>
      <c r="C3908" s="1" t="s">
        <v>2838</v>
      </c>
      <c r="D3908" s="3" t="s">
        <v>104</v>
      </c>
      <c r="E3908" s="4">
        <v>41492</v>
      </c>
      <c r="F3908" s="3" t="s">
        <v>15</v>
      </c>
      <c r="G3908" s="4">
        <v>41492</v>
      </c>
      <c r="H3908" s="3" t="s">
        <v>58</v>
      </c>
      <c r="I3908" s="2" t="s">
        <v>13</v>
      </c>
      <c r="J3908" s="2" t="s">
        <v>12</v>
      </c>
      <c r="K3908" s="2" t="s">
        <v>268</v>
      </c>
      <c r="L3908" s="19">
        <v>41492.525185185186</v>
      </c>
      <c r="M3908" s="2"/>
      <c r="N3908" s="2"/>
      <c r="O3908" s="2"/>
      <c r="P3908" s="2"/>
    </row>
    <row r="3909" spans="1:16" ht="30">
      <c r="A3909" s="14">
        <v>1299</v>
      </c>
      <c r="B3909" s="2" t="s">
        <v>2839</v>
      </c>
      <c r="C3909" s="1" t="s">
        <v>2840</v>
      </c>
      <c r="D3909" s="3" t="s">
        <v>237</v>
      </c>
      <c r="E3909" s="4">
        <v>41492</v>
      </c>
      <c r="F3909" s="3" t="s">
        <v>15</v>
      </c>
      <c r="G3909" s="4">
        <v>41492</v>
      </c>
      <c r="H3909" s="3" t="s">
        <v>58</v>
      </c>
      <c r="I3909" s="2" t="s">
        <v>13</v>
      </c>
      <c r="J3909" s="2" t="s">
        <v>12</v>
      </c>
      <c r="K3909" s="2" t="s">
        <v>268</v>
      </c>
      <c r="L3909" s="19">
        <v>41492.510277777779</v>
      </c>
      <c r="M3909" s="2"/>
      <c r="N3909" s="2"/>
      <c r="O3909" s="2"/>
      <c r="P3909" s="2"/>
    </row>
    <row r="3910" spans="1:16" ht="165">
      <c r="A3910" s="14">
        <v>1298</v>
      </c>
      <c r="B3910" s="2" t="s">
        <v>2841</v>
      </c>
      <c r="C3910" s="1" t="s">
        <v>2842</v>
      </c>
      <c r="D3910" s="3" t="s">
        <v>620</v>
      </c>
      <c r="E3910" s="4">
        <v>41492</v>
      </c>
      <c r="F3910" s="3" t="s">
        <v>15</v>
      </c>
      <c r="G3910" s="4">
        <v>41492</v>
      </c>
      <c r="H3910" s="3" t="s">
        <v>54</v>
      </c>
      <c r="I3910" s="2" t="s">
        <v>13</v>
      </c>
      <c r="J3910" s="2" t="s">
        <v>12</v>
      </c>
      <c r="K3910" s="2" t="s">
        <v>268</v>
      </c>
      <c r="L3910" s="19">
        <v>41492.50613425926</v>
      </c>
      <c r="M3910" s="2"/>
      <c r="N3910" s="2"/>
      <c r="O3910" s="2"/>
      <c r="P3910" s="2"/>
    </row>
    <row r="3911" spans="1:16" ht="45">
      <c r="A3911" s="14">
        <v>1297</v>
      </c>
      <c r="B3911" s="2" t="s">
        <v>2674</v>
      </c>
      <c r="C3911" s="1" t="s">
        <v>2675</v>
      </c>
      <c r="D3911" s="3" t="s">
        <v>169</v>
      </c>
      <c r="E3911" s="4">
        <v>41492</v>
      </c>
      <c r="F3911" s="3" t="s">
        <v>15</v>
      </c>
      <c r="G3911" s="4">
        <v>41492</v>
      </c>
      <c r="H3911" s="3" t="s">
        <v>54</v>
      </c>
      <c r="I3911" s="2" t="s">
        <v>13</v>
      </c>
      <c r="J3911" s="2" t="s">
        <v>12</v>
      </c>
      <c r="K3911" s="2" t="s">
        <v>268</v>
      </c>
      <c r="L3911" s="19">
        <v>41492.458483796298</v>
      </c>
      <c r="M3911" s="2"/>
      <c r="N3911" s="2"/>
      <c r="O3911" s="2"/>
      <c r="P3911" s="2"/>
    </row>
    <row r="3912" spans="1:16" ht="30">
      <c r="A3912" s="14">
        <v>1296</v>
      </c>
      <c r="B3912" s="2" t="s">
        <v>2676</v>
      </c>
      <c r="C3912" s="1" t="s">
        <v>2677</v>
      </c>
      <c r="D3912" s="3" t="s">
        <v>2678</v>
      </c>
      <c r="E3912" s="4">
        <v>41492</v>
      </c>
      <c r="F3912" s="3" t="s">
        <v>15</v>
      </c>
      <c r="G3912" s="4">
        <v>41492</v>
      </c>
      <c r="H3912" s="3" t="s">
        <v>19</v>
      </c>
      <c r="I3912" s="2" t="s">
        <v>13</v>
      </c>
      <c r="J3912" s="2" t="s">
        <v>12</v>
      </c>
      <c r="K3912" s="2" t="s">
        <v>268</v>
      </c>
      <c r="L3912" s="19">
        <v>41506.422430555554</v>
      </c>
      <c r="M3912" s="2"/>
      <c r="N3912" s="2"/>
      <c r="O3912" s="2"/>
      <c r="P3912" s="2"/>
    </row>
    <row r="3913" spans="1:16" ht="45">
      <c r="A3913" s="14">
        <v>1295</v>
      </c>
      <c r="B3913" s="2" t="s">
        <v>2092</v>
      </c>
      <c r="C3913" s="1" t="s">
        <v>2679</v>
      </c>
      <c r="D3913" s="3" t="s">
        <v>349</v>
      </c>
      <c r="E3913" s="4">
        <v>41492</v>
      </c>
      <c r="F3913" s="3" t="s">
        <v>15</v>
      </c>
      <c r="G3913" s="4">
        <v>41492</v>
      </c>
      <c r="H3913" s="3" t="s">
        <v>40</v>
      </c>
      <c r="I3913" s="2" t="s">
        <v>13</v>
      </c>
      <c r="J3913" s="2" t="s">
        <v>12</v>
      </c>
      <c r="K3913" s="2" t="s">
        <v>268</v>
      </c>
      <c r="L3913" s="19">
        <v>41492.444467592592</v>
      </c>
      <c r="M3913" s="2"/>
      <c r="N3913" s="2"/>
      <c r="O3913" s="2"/>
      <c r="P3913" s="2"/>
    </row>
    <row r="3914" spans="1:16" ht="60">
      <c r="A3914" s="14">
        <v>1294</v>
      </c>
      <c r="B3914" s="2" t="s">
        <v>2680</v>
      </c>
      <c r="C3914" s="1" t="s">
        <v>2681</v>
      </c>
      <c r="D3914" s="3" t="s">
        <v>606</v>
      </c>
      <c r="E3914" s="4">
        <v>41492</v>
      </c>
      <c r="F3914" s="3" t="s">
        <v>15</v>
      </c>
      <c r="G3914" s="4">
        <v>41492</v>
      </c>
      <c r="H3914" s="3" t="s">
        <v>213</v>
      </c>
      <c r="I3914" s="2" t="s">
        <v>13</v>
      </c>
      <c r="J3914" s="2" t="s">
        <v>12</v>
      </c>
      <c r="K3914" s="2" t="s">
        <v>268</v>
      </c>
      <c r="L3914" s="19">
        <v>41520.441840277781</v>
      </c>
      <c r="M3914" s="2"/>
      <c r="N3914" s="2"/>
      <c r="O3914" s="2"/>
      <c r="P3914" s="2"/>
    </row>
    <row r="3915" spans="1:16" ht="45">
      <c r="A3915" s="14">
        <v>1293</v>
      </c>
      <c r="B3915" s="2" t="s">
        <v>2682</v>
      </c>
      <c r="C3915" s="1" t="s">
        <v>2683</v>
      </c>
      <c r="D3915" s="3" t="s">
        <v>24</v>
      </c>
      <c r="E3915" s="4">
        <v>41492</v>
      </c>
      <c r="F3915" s="3" t="s">
        <v>15</v>
      </c>
      <c r="G3915" s="4">
        <v>41492</v>
      </c>
      <c r="H3915" s="3" t="s">
        <v>16</v>
      </c>
      <c r="I3915" s="2" t="s">
        <v>13</v>
      </c>
      <c r="J3915" s="2" t="s">
        <v>12</v>
      </c>
      <c r="K3915" s="2" t="s">
        <v>268</v>
      </c>
      <c r="L3915" s="19">
        <v>41492.411493055559</v>
      </c>
      <c r="M3915" s="2"/>
      <c r="N3915" s="2"/>
      <c r="O3915" s="2"/>
      <c r="P3915" s="2"/>
    </row>
    <row r="3916" spans="1:16">
      <c r="A3916" s="14">
        <v>1292</v>
      </c>
      <c r="B3916" s="2" t="s">
        <v>2684</v>
      </c>
      <c r="C3916" s="1" t="s">
        <v>2685</v>
      </c>
      <c r="D3916" s="3" t="s">
        <v>1282</v>
      </c>
      <c r="E3916" s="4">
        <v>41492</v>
      </c>
      <c r="F3916" s="3" t="s">
        <v>15</v>
      </c>
      <c r="G3916" s="4">
        <v>41492</v>
      </c>
      <c r="H3916" s="3" t="s">
        <v>213</v>
      </c>
      <c r="I3916" s="2" t="s">
        <v>13</v>
      </c>
      <c r="J3916" s="2" t="s">
        <v>12</v>
      </c>
      <c r="K3916" s="2" t="s">
        <v>268</v>
      </c>
      <c r="L3916" s="19">
        <v>41492.407037037039</v>
      </c>
      <c r="M3916" s="2"/>
      <c r="N3916" s="2"/>
      <c r="O3916" s="2"/>
      <c r="P3916" s="2"/>
    </row>
    <row r="3917" spans="1:16" ht="60">
      <c r="A3917" s="14">
        <v>1291</v>
      </c>
      <c r="B3917" s="2" t="s">
        <v>2412</v>
      </c>
      <c r="C3917" s="1" t="s">
        <v>2686</v>
      </c>
      <c r="D3917" s="3" t="s">
        <v>1071</v>
      </c>
      <c r="E3917" s="4">
        <v>41492</v>
      </c>
      <c r="F3917" s="3" t="s">
        <v>15</v>
      </c>
      <c r="G3917" s="4">
        <v>41492</v>
      </c>
      <c r="H3917" s="3" t="s">
        <v>16</v>
      </c>
      <c r="I3917" s="2" t="s">
        <v>13</v>
      </c>
      <c r="J3917" s="2" t="s">
        <v>12</v>
      </c>
      <c r="K3917" s="2" t="s">
        <v>268</v>
      </c>
      <c r="L3917" s="19">
        <v>41492.394236111111</v>
      </c>
      <c r="M3917" s="2"/>
      <c r="N3917" s="2"/>
      <c r="O3917" s="2"/>
      <c r="P3917" s="2"/>
    </row>
    <row r="3918" spans="1:16" ht="75">
      <c r="A3918" s="14">
        <v>1290</v>
      </c>
      <c r="B3918" s="2" t="s">
        <v>2687</v>
      </c>
      <c r="C3918" s="1" t="s">
        <v>2688</v>
      </c>
      <c r="D3918" s="3" t="s">
        <v>2689</v>
      </c>
      <c r="E3918" s="4">
        <v>41492</v>
      </c>
      <c r="F3918" s="3" t="s">
        <v>15</v>
      </c>
      <c r="G3918" s="4">
        <v>41492</v>
      </c>
      <c r="H3918" s="3" t="s">
        <v>54</v>
      </c>
      <c r="I3918" s="2" t="s">
        <v>13</v>
      </c>
      <c r="J3918" s="2" t="s">
        <v>12</v>
      </c>
      <c r="K3918" s="2" t="s">
        <v>268</v>
      </c>
      <c r="L3918" s="19">
        <v>41492.391701388886</v>
      </c>
      <c r="M3918" s="2"/>
      <c r="N3918" s="2"/>
      <c r="O3918" s="2"/>
      <c r="P3918" s="2"/>
    </row>
    <row r="3919" spans="1:16" ht="30">
      <c r="A3919" s="14">
        <v>1289</v>
      </c>
      <c r="B3919" s="2" t="s">
        <v>2307</v>
      </c>
      <c r="C3919" s="1" t="s">
        <v>2690</v>
      </c>
      <c r="D3919" s="3" t="s">
        <v>700</v>
      </c>
      <c r="E3919" s="4">
        <v>41492</v>
      </c>
      <c r="F3919" s="3" t="s">
        <v>15</v>
      </c>
      <c r="G3919" s="4">
        <v>41492</v>
      </c>
      <c r="H3919" s="3" t="s">
        <v>16</v>
      </c>
      <c r="I3919" s="2" t="s">
        <v>13</v>
      </c>
      <c r="J3919" s="2" t="s">
        <v>12</v>
      </c>
      <c r="K3919" s="2" t="s">
        <v>268</v>
      </c>
      <c r="L3919" s="19">
        <v>41492.390208333331</v>
      </c>
      <c r="M3919" s="2"/>
      <c r="N3919" s="2"/>
      <c r="O3919" s="2"/>
      <c r="P3919" s="2"/>
    </row>
    <row r="3920" spans="1:16" ht="30">
      <c r="A3920" s="14">
        <v>1288</v>
      </c>
      <c r="B3920" s="2" t="s">
        <v>2691</v>
      </c>
      <c r="C3920" s="1" t="s">
        <v>2692</v>
      </c>
      <c r="D3920" s="3" t="s">
        <v>366</v>
      </c>
      <c r="E3920" s="4">
        <v>41492</v>
      </c>
      <c r="F3920" s="3" t="s">
        <v>15</v>
      </c>
      <c r="G3920" s="4">
        <v>41492</v>
      </c>
      <c r="H3920" s="3" t="s">
        <v>55</v>
      </c>
      <c r="I3920" s="2" t="s">
        <v>13</v>
      </c>
      <c r="J3920" s="2" t="s">
        <v>12</v>
      </c>
      <c r="K3920" s="2" t="s">
        <v>277</v>
      </c>
      <c r="L3920" s="19">
        <v>41492.388495370367</v>
      </c>
      <c r="M3920" s="2"/>
      <c r="N3920" s="2"/>
      <c r="O3920" s="2"/>
      <c r="P3920" s="2"/>
    </row>
    <row r="3921" spans="1:16" ht="30">
      <c r="A3921" s="14">
        <v>1287</v>
      </c>
      <c r="B3921" s="2" t="s">
        <v>2693</v>
      </c>
      <c r="C3921" s="1" t="s">
        <v>2694</v>
      </c>
      <c r="D3921" s="3" t="s">
        <v>277</v>
      </c>
      <c r="E3921" s="4">
        <v>41492</v>
      </c>
      <c r="F3921" s="3" t="s">
        <v>15</v>
      </c>
      <c r="G3921" s="4">
        <v>41492</v>
      </c>
      <c r="H3921" s="3" t="s">
        <v>40</v>
      </c>
      <c r="I3921" s="2" t="s">
        <v>13</v>
      </c>
      <c r="J3921" s="2" t="s">
        <v>12</v>
      </c>
      <c r="K3921" s="2" t="s">
        <v>277</v>
      </c>
      <c r="L3921" s="19">
        <v>41492.387974537036</v>
      </c>
      <c r="M3921" s="2"/>
      <c r="N3921" s="2"/>
      <c r="O3921" s="2"/>
      <c r="P3921" s="2"/>
    </row>
    <row r="3922" spans="1:16" ht="135">
      <c r="A3922" s="14">
        <v>1286</v>
      </c>
      <c r="B3922" s="2" t="s">
        <v>2695</v>
      </c>
      <c r="C3922" s="1" t="s">
        <v>2696</v>
      </c>
      <c r="D3922" s="3" t="s">
        <v>2538</v>
      </c>
      <c r="E3922" s="4">
        <v>41492</v>
      </c>
      <c r="F3922" s="3" t="s">
        <v>15</v>
      </c>
      <c r="G3922" s="4">
        <v>41492</v>
      </c>
      <c r="H3922" s="3" t="s">
        <v>55</v>
      </c>
      <c r="I3922" s="2" t="s">
        <v>13</v>
      </c>
      <c r="J3922" s="2" t="s">
        <v>12</v>
      </c>
      <c r="K3922" s="2" t="s">
        <v>277</v>
      </c>
      <c r="L3922" s="19">
        <v>41492.386932870373</v>
      </c>
      <c r="M3922" s="2"/>
      <c r="N3922" s="2"/>
      <c r="O3922" s="2"/>
      <c r="P3922" s="2"/>
    </row>
    <row r="3923" spans="1:16" ht="75">
      <c r="A3923" s="14">
        <v>1285</v>
      </c>
      <c r="B3923" s="2" t="s">
        <v>2697</v>
      </c>
      <c r="C3923" s="1" t="s">
        <v>2698</v>
      </c>
      <c r="D3923" s="3" t="s">
        <v>149</v>
      </c>
      <c r="E3923" s="4">
        <v>41492</v>
      </c>
      <c r="F3923" s="3" t="s">
        <v>15</v>
      </c>
      <c r="G3923" s="4">
        <v>41492</v>
      </c>
      <c r="H3923" s="3" t="s">
        <v>51</v>
      </c>
      <c r="I3923" s="2" t="s">
        <v>13</v>
      </c>
      <c r="J3923" s="2" t="s">
        <v>12</v>
      </c>
      <c r="K3923" s="2" t="s">
        <v>277</v>
      </c>
      <c r="L3923" s="19">
        <v>41492.385416666664</v>
      </c>
      <c r="M3923" s="2"/>
      <c r="N3923" s="2"/>
      <c r="O3923" s="2"/>
      <c r="P3923" s="2"/>
    </row>
    <row r="3924" spans="1:16" ht="30">
      <c r="A3924" s="14">
        <v>1284</v>
      </c>
      <c r="B3924" s="2" t="s">
        <v>2699</v>
      </c>
      <c r="C3924" s="1" t="s">
        <v>2700</v>
      </c>
      <c r="D3924" s="3" t="s">
        <v>2701</v>
      </c>
      <c r="E3924" s="4">
        <v>41492</v>
      </c>
      <c r="F3924" s="3" t="s">
        <v>15</v>
      </c>
      <c r="G3924" s="4">
        <v>41492</v>
      </c>
      <c r="H3924" s="3" t="s">
        <v>55</v>
      </c>
      <c r="I3924" s="2" t="s">
        <v>13</v>
      </c>
      <c r="J3924" s="2" t="s">
        <v>12</v>
      </c>
      <c r="K3924" s="2" t="s">
        <v>277</v>
      </c>
      <c r="L3924" s="19">
        <v>41492.384687500002</v>
      </c>
      <c r="M3924" s="2"/>
      <c r="N3924" s="2"/>
      <c r="O3924" s="2"/>
      <c r="P3924" s="2"/>
    </row>
    <row r="3925" spans="1:16" ht="90">
      <c r="A3925" s="14">
        <v>1283</v>
      </c>
      <c r="B3925" s="2" t="s">
        <v>2702</v>
      </c>
      <c r="C3925" s="1" t="s">
        <v>2703</v>
      </c>
      <c r="D3925" s="3" t="s">
        <v>22</v>
      </c>
      <c r="E3925" s="4">
        <v>41492</v>
      </c>
      <c r="F3925" s="3" t="s">
        <v>15</v>
      </c>
      <c r="G3925" s="4">
        <v>41492</v>
      </c>
      <c r="H3925" s="3" t="s">
        <v>29</v>
      </c>
      <c r="I3925" s="2" t="s">
        <v>13</v>
      </c>
      <c r="J3925" s="2" t="s">
        <v>12</v>
      </c>
      <c r="K3925" s="2" t="s">
        <v>277</v>
      </c>
      <c r="L3925" s="19">
        <v>41492.383680555555</v>
      </c>
      <c r="M3925" s="2"/>
      <c r="N3925" s="2"/>
      <c r="O3925" s="2"/>
      <c r="P3925" s="2"/>
    </row>
    <row r="3926" spans="1:16">
      <c r="A3926" s="14">
        <v>1282</v>
      </c>
      <c r="B3926" s="2" t="s">
        <v>2704</v>
      </c>
      <c r="C3926" s="1" t="s">
        <v>2705</v>
      </c>
      <c r="D3926" s="3" t="s">
        <v>4732</v>
      </c>
      <c r="E3926" s="4">
        <v>41492</v>
      </c>
      <c r="F3926" s="3" t="s">
        <v>15</v>
      </c>
      <c r="G3926" s="4">
        <v>41492</v>
      </c>
      <c r="H3926" s="3" t="s">
        <v>40</v>
      </c>
      <c r="I3926" s="2" t="s">
        <v>13</v>
      </c>
      <c r="J3926" s="2" t="s">
        <v>12</v>
      </c>
      <c r="K3926" s="2" t="s">
        <v>277</v>
      </c>
      <c r="L3926" s="19">
        <v>41492.381597222222</v>
      </c>
      <c r="M3926" s="2"/>
      <c r="N3926" s="2"/>
      <c r="O3926" s="2"/>
      <c r="P3926" s="2"/>
    </row>
    <row r="3927" spans="1:16">
      <c r="A3927" s="14">
        <v>1281</v>
      </c>
      <c r="B3927" s="2" t="s">
        <v>2706</v>
      </c>
      <c r="C3927" s="1" t="s">
        <v>2707</v>
      </c>
      <c r="D3927" s="3" t="s">
        <v>26</v>
      </c>
      <c r="E3927" s="4">
        <v>41491</v>
      </c>
      <c r="F3927" s="3" t="s">
        <v>15</v>
      </c>
      <c r="G3927" s="4">
        <v>41491</v>
      </c>
      <c r="H3927" s="3" t="s">
        <v>29</v>
      </c>
      <c r="I3927" s="2" t="s">
        <v>13</v>
      </c>
      <c r="J3927" s="2" t="s">
        <v>12</v>
      </c>
      <c r="K3927" s="2" t="s">
        <v>277</v>
      </c>
      <c r="L3927" s="19">
        <v>41492.380740740744</v>
      </c>
      <c r="M3927" s="2"/>
      <c r="N3927" s="2"/>
      <c r="O3927" s="2"/>
      <c r="P3927" s="2"/>
    </row>
    <row r="3928" spans="1:16" ht="45">
      <c r="A3928" s="14">
        <v>1280</v>
      </c>
      <c r="B3928" s="2" t="s">
        <v>2402</v>
      </c>
      <c r="C3928" s="1" t="s">
        <v>2708</v>
      </c>
      <c r="D3928" s="3" t="s">
        <v>2678</v>
      </c>
      <c r="E3928" s="4">
        <v>41491</v>
      </c>
      <c r="F3928" s="3" t="s">
        <v>15</v>
      </c>
      <c r="G3928" s="4">
        <v>41491</v>
      </c>
      <c r="H3928" s="3" t="s">
        <v>19</v>
      </c>
      <c r="I3928" s="2" t="s">
        <v>13</v>
      </c>
      <c r="J3928" s="2" t="s">
        <v>12</v>
      </c>
      <c r="K3928" s="2" t="s">
        <v>268</v>
      </c>
      <c r="L3928" s="19">
        <v>41492.463437500002</v>
      </c>
      <c r="M3928" s="2"/>
      <c r="N3928" s="2"/>
      <c r="O3928" s="2"/>
      <c r="P3928" s="2"/>
    </row>
    <row r="3929" spans="1:16">
      <c r="A3929" s="14">
        <v>1279</v>
      </c>
      <c r="B3929" s="2" t="s">
        <v>2709</v>
      </c>
      <c r="C3929" s="1" t="s">
        <v>2710</v>
      </c>
      <c r="D3929" s="3" t="s">
        <v>700</v>
      </c>
      <c r="E3929" s="4">
        <v>41491</v>
      </c>
      <c r="F3929" s="3" t="s">
        <v>15</v>
      </c>
      <c r="G3929" s="4">
        <v>41491</v>
      </c>
      <c r="H3929" s="3" t="s">
        <v>40</v>
      </c>
      <c r="I3929" s="2" t="s">
        <v>13</v>
      </c>
      <c r="J3929" s="2" t="s">
        <v>12</v>
      </c>
      <c r="K3929" s="2" t="s">
        <v>268</v>
      </c>
      <c r="L3929" s="19">
        <v>41491.488229166665</v>
      </c>
      <c r="M3929" s="2"/>
      <c r="N3929" s="2"/>
      <c r="O3929" s="2"/>
      <c r="P3929" s="2"/>
    </row>
    <row r="3930" spans="1:16" ht="60">
      <c r="A3930" s="14">
        <v>1278</v>
      </c>
      <c r="B3930" s="2" t="s">
        <v>2711</v>
      </c>
      <c r="C3930" s="1" t="s">
        <v>2712</v>
      </c>
      <c r="D3930" s="3" t="s">
        <v>2713</v>
      </c>
      <c r="E3930" s="4">
        <v>41488</v>
      </c>
      <c r="F3930" s="3" t="s">
        <v>15</v>
      </c>
      <c r="G3930" s="4">
        <v>41488</v>
      </c>
      <c r="H3930" s="3" t="s">
        <v>58</v>
      </c>
      <c r="I3930" s="2" t="s">
        <v>13</v>
      </c>
      <c r="J3930" s="2" t="s">
        <v>12</v>
      </c>
      <c r="K3930" s="2" t="s">
        <v>268</v>
      </c>
      <c r="L3930" s="19">
        <v>41488.698518518519</v>
      </c>
      <c r="M3930" s="2"/>
      <c r="N3930" s="2"/>
      <c r="O3930" s="2"/>
      <c r="P3930" s="2"/>
    </row>
    <row r="3931" spans="1:16">
      <c r="A3931" s="14">
        <v>1277</v>
      </c>
      <c r="B3931" s="2" t="s">
        <v>2714</v>
      </c>
      <c r="C3931" s="1" t="s">
        <v>2715</v>
      </c>
      <c r="D3931" s="3" t="s">
        <v>355</v>
      </c>
      <c r="E3931" s="4">
        <v>41488</v>
      </c>
      <c r="F3931" s="3" t="s">
        <v>15</v>
      </c>
      <c r="G3931" s="4">
        <v>41488</v>
      </c>
      <c r="H3931" s="3" t="s">
        <v>54</v>
      </c>
      <c r="I3931" s="2" t="s">
        <v>13</v>
      </c>
      <c r="J3931" s="2" t="s">
        <v>12</v>
      </c>
      <c r="K3931" s="2" t="s">
        <v>268</v>
      </c>
      <c r="L3931" s="19">
        <v>41488.685543981483</v>
      </c>
      <c r="M3931" s="2"/>
      <c r="N3931" s="2"/>
      <c r="O3931" s="2"/>
      <c r="P3931" s="2"/>
    </row>
    <row r="3932" spans="1:16" ht="45">
      <c r="A3932" s="14">
        <v>1276</v>
      </c>
      <c r="B3932" s="2" t="s">
        <v>2716</v>
      </c>
      <c r="C3932" s="1" t="s">
        <v>2717</v>
      </c>
      <c r="D3932" s="3" t="s">
        <v>2718</v>
      </c>
      <c r="E3932" s="4">
        <v>41488</v>
      </c>
      <c r="F3932" s="3" t="s">
        <v>15</v>
      </c>
      <c r="G3932" s="4">
        <v>41488</v>
      </c>
      <c r="H3932" s="3" t="s">
        <v>54</v>
      </c>
      <c r="I3932" s="2" t="s">
        <v>13</v>
      </c>
      <c r="J3932" s="2" t="s">
        <v>12</v>
      </c>
      <c r="K3932" s="2" t="s">
        <v>268</v>
      </c>
      <c r="L3932" s="19">
        <v>41488.677083333336</v>
      </c>
      <c r="M3932" s="2"/>
      <c r="N3932" s="2"/>
      <c r="O3932" s="2"/>
      <c r="P3932" s="2"/>
    </row>
    <row r="3933" spans="1:16" ht="30">
      <c r="A3933" s="14">
        <v>1275</v>
      </c>
      <c r="B3933" s="2" t="s">
        <v>2719</v>
      </c>
      <c r="C3933" s="1" t="s">
        <v>2720</v>
      </c>
      <c r="D3933" s="3" t="s">
        <v>247</v>
      </c>
      <c r="E3933" s="4">
        <v>41488</v>
      </c>
      <c r="F3933" s="3" t="s">
        <v>15</v>
      </c>
      <c r="G3933" s="4">
        <v>41488</v>
      </c>
      <c r="H3933" s="3" t="s">
        <v>42</v>
      </c>
      <c r="I3933" s="2" t="s">
        <v>13</v>
      </c>
      <c r="J3933" s="2" t="s">
        <v>12</v>
      </c>
      <c r="K3933" s="2" t="s">
        <v>268</v>
      </c>
      <c r="L3933" s="19">
        <v>41488.655648148146</v>
      </c>
      <c r="M3933" s="2"/>
      <c r="N3933" s="2"/>
      <c r="O3933" s="2"/>
      <c r="P3933" s="2"/>
    </row>
    <row r="3934" spans="1:16" ht="75">
      <c r="A3934" s="14">
        <v>1274</v>
      </c>
      <c r="B3934" s="2" t="s">
        <v>2721</v>
      </c>
      <c r="C3934" s="1" t="s">
        <v>2722</v>
      </c>
      <c r="D3934" s="3" t="s">
        <v>291</v>
      </c>
      <c r="E3934" s="4">
        <v>41488</v>
      </c>
      <c r="F3934" s="3" t="s">
        <v>15</v>
      </c>
      <c r="G3934" s="4">
        <v>41488</v>
      </c>
      <c r="H3934" s="3" t="s">
        <v>29</v>
      </c>
      <c r="I3934" s="2" t="s">
        <v>13</v>
      </c>
      <c r="J3934" s="2" t="s">
        <v>12</v>
      </c>
      <c r="K3934" s="2" t="s">
        <v>268</v>
      </c>
      <c r="L3934" s="19">
        <v>41492.482314814813</v>
      </c>
      <c r="M3934" s="2"/>
      <c r="N3934" s="2"/>
      <c r="O3934" s="2"/>
      <c r="P3934" s="2"/>
    </row>
    <row r="3935" spans="1:16" ht="210">
      <c r="A3935" s="14">
        <v>1273</v>
      </c>
      <c r="B3935" s="2" t="s">
        <v>2602</v>
      </c>
      <c r="C3935" s="1" t="s">
        <v>2603</v>
      </c>
      <c r="D3935" s="3" t="s">
        <v>22</v>
      </c>
      <c r="E3935" s="4">
        <v>41488</v>
      </c>
      <c r="F3935" s="3" t="s">
        <v>15</v>
      </c>
      <c r="G3935" s="4">
        <v>41488</v>
      </c>
      <c r="H3935" s="3" t="s">
        <v>29</v>
      </c>
      <c r="I3935" s="2" t="s">
        <v>13</v>
      </c>
      <c r="J3935" s="2" t="s">
        <v>12</v>
      </c>
      <c r="K3935" s="2" t="s">
        <v>277</v>
      </c>
      <c r="L3935" s="19">
        <v>41488.497418981482</v>
      </c>
      <c r="M3935" s="2"/>
      <c r="N3935" s="2"/>
      <c r="O3935" s="2"/>
      <c r="P3935" s="2"/>
    </row>
    <row r="3936" spans="1:16" ht="90">
      <c r="A3936" s="14">
        <v>1272</v>
      </c>
      <c r="B3936" s="2" t="s">
        <v>2604</v>
      </c>
      <c r="C3936" s="1" t="s">
        <v>2605</v>
      </c>
      <c r="D3936" s="3" t="s">
        <v>22</v>
      </c>
      <c r="E3936" s="4">
        <v>41487</v>
      </c>
      <c r="F3936" s="3" t="s">
        <v>15</v>
      </c>
      <c r="G3936" s="4">
        <v>41487</v>
      </c>
      <c r="H3936" s="3" t="s">
        <v>29</v>
      </c>
      <c r="I3936" s="2" t="s">
        <v>13</v>
      </c>
      <c r="J3936" s="2" t="s">
        <v>12</v>
      </c>
      <c r="K3936" s="2" t="s">
        <v>277</v>
      </c>
      <c r="L3936" s="19">
        <v>41488.496481481481</v>
      </c>
      <c r="M3936" s="2"/>
      <c r="N3936" s="2"/>
      <c r="O3936" s="2"/>
      <c r="P3936" s="2"/>
    </row>
    <row r="3937" spans="1:16" ht="30">
      <c r="A3937" s="14">
        <v>1271</v>
      </c>
      <c r="B3937" s="2" t="s">
        <v>2606</v>
      </c>
      <c r="C3937" s="1" t="s">
        <v>2607</v>
      </c>
      <c r="D3937" s="3" t="s">
        <v>1007</v>
      </c>
      <c r="E3937" s="4">
        <v>41487</v>
      </c>
      <c r="F3937" s="3" t="s">
        <v>15</v>
      </c>
      <c r="G3937" s="4">
        <v>41487</v>
      </c>
      <c r="H3937" s="3" t="s">
        <v>29</v>
      </c>
      <c r="I3937" s="2" t="s">
        <v>13</v>
      </c>
      <c r="J3937" s="2" t="s">
        <v>12</v>
      </c>
      <c r="K3937" s="2" t="s">
        <v>277</v>
      </c>
      <c r="L3937" s="19">
        <v>41488.495659722219</v>
      </c>
      <c r="M3937" s="2"/>
      <c r="N3937" s="2"/>
      <c r="O3937" s="2"/>
      <c r="P3937" s="2"/>
    </row>
    <row r="3938" spans="1:16" ht="105">
      <c r="A3938" s="14">
        <v>1270</v>
      </c>
      <c r="B3938" s="2" t="s">
        <v>2608</v>
      </c>
      <c r="C3938" s="1" t="s">
        <v>2609</v>
      </c>
      <c r="D3938" s="3" t="s">
        <v>947</v>
      </c>
      <c r="E3938" s="4">
        <v>41487</v>
      </c>
      <c r="F3938" s="3" t="s">
        <v>15</v>
      </c>
      <c r="G3938" s="4">
        <v>41487</v>
      </c>
      <c r="H3938" s="3" t="s">
        <v>29</v>
      </c>
      <c r="I3938" s="2" t="s">
        <v>13</v>
      </c>
      <c r="J3938" s="2" t="s">
        <v>12</v>
      </c>
      <c r="K3938" s="2" t="s">
        <v>277</v>
      </c>
      <c r="L3938" s="19">
        <v>41488.494826388887</v>
      </c>
      <c r="M3938" s="2"/>
      <c r="N3938" s="2"/>
      <c r="O3938" s="2"/>
      <c r="P3938" s="2"/>
    </row>
    <row r="3939" spans="1:16" ht="75">
      <c r="A3939" s="14">
        <v>1269</v>
      </c>
      <c r="B3939" s="2" t="s">
        <v>2610</v>
      </c>
      <c r="C3939" s="1" t="s">
        <v>2611</v>
      </c>
      <c r="D3939" s="3" t="s">
        <v>2612</v>
      </c>
      <c r="E3939" s="4">
        <v>41487</v>
      </c>
      <c r="F3939" s="3" t="s">
        <v>102</v>
      </c>
      <c r="G3939" s="4">
        <v>41487</v>
      </c>
      <c r="H3939" s="3" t="s">
        <v>58</v>
      </c>
      <c r="I3939" s="2" t="s">
        <v>13</v>
      </c>
      <c r="J3939" s="2" t="s">
        <v>12</v>
      </c>
      <c r="K3939" s="2" t="s">
        <v>277</v>
      </c>
      <c r="L3939" s="19">
        <v>41488.493923611109</v>
      </c>
      <c r="M3939" s="2"/>
      <c r="N3939" s="2"/>
      <c r="O3939" s="2"/>
      <c r="P3939" s="2"/>
    </row>
    <row r="3940" spans="1:16" ht="30">
      <c r="A3940" s="14">
        <v>1268</v>
      </c>
      <c r="B3940" s="2" t="s">
        <v>2613</v>
      </c>
      <c r="C3940" s="1" t="s">
        <v>2614</v>
      </c>
      <c r="D3940" s="3" t="s">
        <v>408</v>
      </c>
      <c r="E3940" s="4">
        <v>41488</v>
      </c>
      <c r="F3940" s="3" t="s">
        <v>15</v>
      </c>
      <c r="G3940" s="4">
        <v>41488</v>
      </c>
      <c r="H3940" s="3" t="s">
        <v>29</v>
      </c>
      <c r="I3940" s="2" t="s">
        <v>13</v>
      </c>
      <c r="J3940" s="2" t="s">
        <v>12</v>
      </c>
      <c r="K3940" s="2" t="s">
        <v>277</v>
      </c>
      <c r="L3940" s="19">
        <v>41488.490949074076</v>
      </c>
      <c r="M3940" s="2"/>
      <c r="N3940" s="2"/>
      <c r="O3940" s="2"/>
      <c r="P3940" s="2"/>
    </row>
    <row r="3941" spans="1:16" ht="75">
      <c r="A3941" s="14">
        <v>1267</v>
      </c>
      <c r="B3941" s="2" t="s">
        <v>2615</v>
      </c>
      <c r="C3941" s="1" t="s">
        <v>2616</v>
      </c>
      <c r="D3941" s="3" t="s">
        <v>277</v>
      </c>
      <c r="E3941" s="4">
        <v>41486</v>
      </c>
      <c r="F3941" s="3" t="s">
        <v>15</v>
      </c>
      <c r="G3941" s="4">
        <v>41486</v>
      </c>
      <c r="H3941" s="3" t="s">
        <v>58</v>
      </c>
      <c r="I3941" s="2" t="s">
        <v>13</v>
      </c>
      <c r="J3941" s="2" t="s">
        <v>12</v>
      </c>
      <c r="K3941" s="2" t="s">
        <v>277</v>
      </c>
      <c r="L3941" s="19">
        <v>41488.489537037036</v>
      </c>
      <c r="M3941" s="2"/>
      <c r="N3941" s="2"/>
      <c r="O3941" s="2"/>
      <c r="P3941" s="2"/>
    </row>
    <row r="3942" spans="1:16" ht="30">
      <c r="A3942" s="14">
        <v>1266</v>
      </c>
      <c r="B3942" s="2" t="s">
        <v>2617</v>
      </c>
      <c r="C3942" s="1" t="s">
        <v>2618</v>
      </c>
      <c r="D3942" s="3" t="s">
        <v>1060</v>
      </c>
      <c r="E3942" s="4">
        <v>41486</v>
      </c>
      <c r="F3942" s="3" t="s">
        <v>15</v>
      </c>
      <c r="G3942" s="4">
        <v>41486</v>
      </c>
      <c r="H3942" s="3" t="s">
        <v>29</v>
      </c>
      <c r="I3942" s="2" t="s">
        <v>13</v>
      </c>
      <c r="J3942" s="2" t="s">
        <v>12</v>
      </c>
      <c r="K3942" s="2" t="s">
        <v>277</v>
      </c>
      <c r="L3942" s="19">
        <v>41488.488692129627</v>
      </c>
      <c r="M3942" s="2"/>
      <c r="N3942" s="2"/>
      <c r="O3942" s="2"/>
      <c r="P3942" s="2"/>
    </row>
    <row r="3943" spans="1:16" ht="30">
      <c r="A3943" s="14">
        <v>1265</v>
      </c>
      <c r="B3943" s="2" t="s">
        <v>2619</v>
      </c>
      <c r="C3943" s="1" t="s">
        <v>2620</v>
      </c>
      <c r="D3943" s="3" t="s">
        <v>8176</v>
      </c>
      <c r="E3943" s="4">
        <v>41485</v>
      </c>
      <c r="F3943" s="3" t="s">
        <v>15</v>
      </c>
      <c r="G3943" s="4">
        <v>41485</v>
      </c>
      <c r="H3943" s="3" t="s">
        <v>29</v>
      </c>
      <c r="I3943" s="2" t="s">
        <v>13</v>
      </c>
      <c r="J3943" s="2" t="s">
        <v>12</v>
      </c>
      <c r="K3943" s="2" t="s">
        <v>277</v>
      </c>
      <c r="L3943" s="19">
        <v>41488.487488425926</v>
      </c>
      <c r="M3943" s="2"/>
      <c r="N3943" s="2"/>
      <c r="O3943" s="2"/>
      <c r="P3943" s="2"/>
    </row>
    <row r="3944" spans="1:16" ht="45">
      <c r="A3944" s="14">
        <v>1264</v>
      </c>
      <c r="B3944" s="2" t="s">
        <v>2621</v>
      </c>
      <c r="C3944" s="1" t="s">
        <v>2622</v>
      </c>
      <c r="D3944" s="3" t="s">
        <v>1958</v>
      </c>
      <c r="E3944" s="4">
        <v>41485</v>
      </c>
      <c r="F3944" s="3" t="s">
        <v>15</v>
      </c>
      <c r="G3944" s="4">
        <v>41485</v>
      </c>
      <c r="H3944" s="3" t="s">
        <v>42</v>
      </c>
      <c r="I3944" s="2" t="s">
        <v>13</v>
      </c>
      <c r="J3944" s="2" t="s">
        <v>12</v>
      </c>
      <c r="K3944" s="2" t="s">
        <v>277</v>
      </c>
      <c r="L3944" s="19">
        <v>41488.485937500001</v>
      </c>
      <c r="M3944" s="2"/>
      <c r="N3944" s="2"/>
      <c r="O3944" s="2"/>
      <c r="P3944" s="2"/>
    </row>
    <row r="3945" spans="1:16">
      <c r="A3945" s="14">
        <v>1263</v>
      </c>
      <c r="B3945" s="2" t="s">
        <v>2623</v>
      </c>
      <c r="C3945" s="1" t="s">
        <v>2623</v>
      </c>
      <c r="D3945" s="3" t="s">
        <v>149</v>
      </c>
      <c r="E3945" s="4">
        <v>41485</v>
      </c>
      <c r="F3945" s="3" t="s">
        <v>15</v>
      </c>
      <c r="G3945" s="4">
        <v>41485</v>
      </c>
      <c r="H3945" s="3" t="s">
        <v>50</v>
      </c>
      <c r="I3945" s="2" t="s">
        <v>13</v>
      </c>
      <c r="J3945" s="2" t="s">
        <v>12</v>
      </c>
      <c r="K3945" s="2" t="s">
        <v>277</v>
      </c>
      <c r="L3945" s="19">
        <v>41488.481620370374</v>
      </c>
      <c r="M3945" s="2"/>
      <c r="N3945" s="2"/>
      <c r="O3945" s="2"/>
      <c r="P3945" s="2"/>
    </row>
    <row r="3946" spans="1:16" ht="30">
      <c r="A3946" s="14">
        <v>1262</v>
      </c>
      <c r="B3946" s="2" t="s">
        <v>2624</v>
      </c>
      <c r="C3946" s="1" t="s">
        <v>2625</v>
      </c>
      <c r="D3946" s="3" t="s">
        <v>561</v>
      </c>
      <c r="E3946" s="4">
        <v>41484</v>
      </c>
      <c r="F3946" s="3" t="s">
        <v>15</v>
      </c>
      <c r="G3946" s="4">
        <v>41484</v>
      </c>
      <c r="H3946" s="3" t="s">
        <v>29</v>
      </c>
      <c r="I3946" s="2" t="s">
        <v>13</v>
      </c>
      <c r="J3946" s="2" t="s">
        <v>12</v>
      </c>
      <c r="K3946" s="2" t="s">
        <v>277</v>
      </c>
      <c r="L3946" s="19">
        <v>41488.479097222225</v>
      </c>
      <c r="M3946" s="2"/>
      <c r="N3946" s="2"/>
      <c r="O3946" s="2"/>
      <c r="P3946" s="2"/>
    </row>
    <row r="3947" spans="1:16">
      <c r="A3947" s="14">
        <v>1261</v>
      </c>
      <c r="B3947" s="2" t="s">
        <v>2626</v>
      </c>
      <c r="C3947" s="1" t="s">
        <v>2627</v>
      </c>
      <c r="D3947" s="3" t="s">
        <v>1002</v>
      </c>
      <c r="E3947" s="4">
        <v>41484</v>
      </c>
      <c r="F3947" s="3" t="s">
        <v>15</v>
      </c>
      <c r="G3947" s="4">
        <v>41484</v>
      </c>
      <c r="H3947" s="3" t="s">
        <v>50</v>
      </c>
      <c r="I3947" s="2" t="s">
        <v>13</v>
      </c>
      <c r="J3947" s="2" t="s">
        <v>12</v>
      </c>
      <c r="K3947" s="2" t="s">
        <v>277</v>
      </c>
      <c r="L3947" s="19">
        <v>41488.476712962962</v>
      </c>
      <c r="M3947" s="2"/>
      <c r="N3947" s="2"/>
      <c r="O3947" s="2"/>
      <c r="P3947" s="2"/>
    </row>
    <row r="3948" spans="1:16" ht="30">
      <c r="A3948" s="14">
        <v>1260</v>
      </c>
      <c r="B3948" s="2" t="s">
        <v>204</v>
      </c>
      <c r="C3948" s="1" t="s">
        <v>2628</v>
      </c>
      <c r="D3948" s="3" t="s">
        <v>2538</v>
      </c>
      <c r="E3948" s="4">
        <v>41488</v>
      </c>
      <c r="F3948" s="3" t="s">
        <v>102</v>
      </c>
      <c r="G3948" s="4">
        <v>41488</v>
      </c>
      <c r="H3948" s="3" t="s">
        <v>204</v>
      </c>
      <c r="I3948" s="2" t="s">
        <v>13</v>
      </c>
      <c r="J3948" s="2" t="s">
        <v>12</v>
      </c>
      <c r="K3948" s="2" t="s">
        <v>277</v>
      </c>
      <c r="L3948" s="19">
        <v>41488.475983796299</v>
      </c>
      <c r="M3948" s="2"/>
      <c r="N3948" s="2"/>
      <c r="O3948" s="2"/>
      <c r="P3948" s="2"/>
    </row>
    <row r="3949" spans="1:16">
      <c r="A3949" s="14">
        <v>1259</v>
      </c>
      <c r="B3949" s="2" t="s">
        <v>2629</v>
      </c>
      <c r="C3949" s="1" t="s">
        <v>2630</v>
      </c>
      <c r="D3949" s="3" t="s">
        <v>2147</v>
      </c>
      <c r="E3949" s="4">
        <v>41487</v>
      </c>
      <c r="F3949" s="3" t="s">
        <v>15</v>
      </c>
      <c r="G3949" s="4">
        <v>41487</v>
      </c>
      <c r="H3949" s="3" t="s">
        <v>29</v>
      </c>
      <c r="I3949" s="2" t="s">
        <v>13</v>
      </c>
      <c r="J3949" s="2" t="s">
        <v>12</v>
      </c>
      <c r="K3949" s="2" t="s">
        <v>268</v>
      </c>
      <c r="L3949" s="19">
        <v>41487.502291666664</v>
      </c>
      <c r="M3949" s="2"/>
      <c r="N3949" s="2"/>
      <c r="O3949" s="2"/>
      <c r="P3949" s="2"/>
    </row>
    <row r="3950" spans="1:16" ht="90">
      <c r="A3950" s="14">
        <v>1258</v>
      </c>
      <c r="B3950" s="2" t="s">
        <v>2631</v>
      </c>
      <c r="C3950" s="1" t="s">
        <v>2632</v>
      </c>
      <c r="D3950" s="3" t="s">
        <v>408</v>
      </c>
      <c r="E3950" s="4">
        <v>41486</v>
      </c>
      <c r="F3950" s="3" t="s">
        <v>15</v>
      </c>
      <c r="G3950" s="4">
        <v>41486</v>
      </c>
      <c r="H3950" s="3" t="s">
        <v>29</v>
      </c>
      <c r="I3950" s="2" t="s">
        <v>13</v>
      </c>
      <c r="J3950" s="2" t="s">
        <v>12</v>
      </c>
      <c r="K3950" s="2" t="s">
        <v>268</v>
      </c>
      <c r="L3950" s="19">
        <v>41508.575659722221</v>
      </c>
      <c r="M3950" s="2"/>
      <c r="N3950" s="2"/>
      <c r="O3950" s="2"/>
      <c r="P3950" s="2"/>
    </row>
    <row r="3951" spans="1:16" ht="60">
      <c r="A3951" s="14">
        <v>1257</v>
      </c>
      <c r="B3951" s="2" t="s">
        <v>1952</v>
      </c>
      <c r="C3951" s="1" t="s">
        <v>2633</v>
      </c>
      <c r="D3951" s="3" t="s">
        <v>1071</v>
      </c>
      <c r="E3951" s="4">
        <v>41486</v>
      </c>
      <c r="F3951" s="3" t="s">
        <v>15</v>
      </c>
      <c r="G3951" s="4">
        <v>41487</v>
      </c>
      <c r="H3951" s="3" t="s">
        <v>16</v>
      </c>
      <c r="I3951" s="2" t="s">
        <v>13</v>
      </c>
      <c r="J3951" s="2" t="s">
        <v>12</v>
      </c>
      <c r="K3951" s="2" t="s">
        <v>268</v>
      </c>
      <c r="L3951" s="19">
        <v>41487.453993055555</v>
      </c>
      <c r="M3951" s="2"/>
      <c r="N3951" s="2"/>
      <c r="O3951" s="2"/>
      <c r="P3951" s="2"/>
    </row>
    <row r="3952" spans="1:16" ht="30">
      <c r="A3952" s="14">
        <v>1256</v>
      </c>
      <c r="B3952" s="2" t="s">
        <v>2634</v>
      </c>
      <c r="C3952" s="1" t="s">
        <v>2635</v>
      </c>
      <c r="D3952" s="3" t="s">
        <v>22</v>
      </c>
      <c r="E3952" s="4">
        <v>41487</v>
      </c>
      <c r="F3952" s="3" t="s">
        <v>15</v>
      </c>
      <c r="G3952" s="4">
        <v>41487</v>
      </c>
      <c r="H3952" s="3" t="s">
        <v>29</v>
      </c>
      <c r="I3952" s="2" t="s">
        <v>13</v>
      </c>
      <c r="J3952" s="2" t="s">
        <v>12</v>
      </c>
      <c r="K3952" s="2" t="s">
        <v>268</v>
      </c>
      <c r="L3952" s="19">
        <v>41487.45108796296</v>
      </c>
      <c r="M3952" s="2"/>
      <c r="N3952" s="2"/>
      <c r="O3952" s="2"/>
      <c r="P3952" s="2"/>
    </row>
    <row r="3953" spans="1:16" ht="60">
      <c r="A3953" s="14">
        <v>1255</v>
      </c>
      <c r="B3953" s="2" t="s">
        <v>2636</v>
      </c>
      <c r="C3953" s="1" t="s">
        <v>2637</v>
      </c>
      <c r="D3953" s="3" t="s">
        <v>255</v>
      </c>
      <c r="E3953" s="4">
        <v>41486</v>
      </c>
      <c r="F3953" s="3" t="s">
        <v>15</v>
      </c>
      <c r="G3953" s="4">
        <v>41486</v>
      </c>
      <c r="H3953" s="3" t="s">
        <v>204</v>
      </c>
      <c r="I3953" s="2" t="s">
        <v>13</v>
      </c>
      <c r="J3953" s="2" t="s">
        <v>12</v>
      </c>
      <c r="K3953" s="2" t="s">
        <v>268</v>
      </c>
      <c r="L3953" s="19">
        <v>41487.449502314812</v>
      </c>
      <c r="M3953" s="2"/>
      <c r="N3953" s="2"/>
      <c r="O3953" s="2"/>
      <c r="P3953" s="2"/>
    </row>
    <row r="3954" spans="1:16" ht="45">
      <c r="A3954" s="14">
        <v>1254</v>
      </c>
      <c r="B3954" s="2" t="s">
        <v>2638</v>
      </c>
      <c r="C3954" s="1" t="s">
        <v>2639</v>
      </c>
      <c r="D3954" s="3" t="s">
        <v>22</v>
      </c>
      <c r="E3954" s="4">
        <v>41487</v>
      </c>
      <c r="F3954" s="3" t="s">
        <v>15</v>
      </c>
      <c r="G3954" s="4">
        <v>41487</v>
      </c>
      <c r="H3954" s="3" t="s">
        <v>29</v>
      </c>
      <c r="I3954" s="2" t="s">
        <v>13</v>
      </c>
      <c r="J3954" s="2" t="s">
        <v>12</v>
      </c>
      <c r="K3954" s="2" t="s">
        <v>268</v>
      </c>
      <c r="L3954" s="19">
        <v>41492.463726851849</v>
      </c>
      <c r="M3954" s="2"/>
      <c r="N3954" s="2"/>
      <c r="O3954" s="2"/>
      <c r="P3954" s="2"/>
    </row>
    <row r="3955" spans="1:16" ht="45">
      <c r="A3955" s="14">
        <v>1253</v>
      </c>
      <c r="B3955" s="2" t="s">
        <v>2617</v>
      </c>
      <c r="C3955" s="1" t="s">
        <v>2640</v>
      </c>
      <c r="D3955" s="3" t="s">
        <v>1060</v>
      </c>
      <c r="E3955" s="4">
        <v>41487</v>
      </c>
      <c r="F3955" s="3" t="s">
        <v>15</v>
      </c>
      <c r="G3955" s="4">
        <v>41487</v>
      </c>
      <c r="H3955" s="3" t="s">
        <v>29</v>
      </c>
      <c r="I3955" s="2" t="s">
        <v>13</v>
      </c>
      <c r="J3955" s="2" t="s">
        <v>12</v>
      </c>
      <c r="K3955" s="2" t="s">
        <v>268</v>
      </c>
      <c r="L3955" s="19">
        <v>41541.419895833336</v>
      </c>
      <c r="M3955" s="2"/>
      <c r="N3955" s="2"/>
      <c r="O3955" s="2"/>
      <c r="P3955" s="2"/>
    </row>
    <row r="3956" spans="1:16">
      <c r="A3956" s="14">
        <v>1252</v>
      </c>
      <c r="B3956" s="2" t="s">
        <v>2641</v>
      </c>
      <c r="C3956" s="1" t="s">
        <v>2642</v>
      </c>
      <c r="D3956" s="3" t="s">
        <v>1267</v>
      </c>
      <c r="E3956" s="4">
        <v>41487</v>
      </c>
      <c r="F3956" s="3" t="s">
        <v>15</v>
      </c>
      <c r="G3956" s="4">
        <v>41487</v>
      </c>
      <c r="H3956" s="3" t="s">
        <v>50</v>
      </c>
      <c r="I3956" s="2" t="s">
        <v>13</v>
      </c>
      <c r="J3956" s="2" t="s">
        <v>12</v>
      </c>
      <c r="K3956" s="2" t="s">
        <v>268</v>
      </c>
      <c r="L3956" s="19">
        <v>41487.433749999997</v>
      </c>
      <c r="M3956" s="2"/>
      <c r="N3956" s="2"/>
      <c r="O3956" s="2"/>
      <c r="P3956" s="2"/>
    </row>
    <row r="3957" spans="1:16">
      <c r="A3957" s="14">
        <v>1251</v>
      </c>
      <c r="B3957" s="2" t="s">
        <v>2643</v>
      </c>
      <c r="C3957" s="1" t="s">
        <v>2644</v>
      </c>
      <c r="D3957" s="3" t="s">
        <v>6449</v>
      </c>
      <c r="E3957" s="4">
        <v>41486</v>
      </c>
      <c r="F3957" s="3" t="s">
        <v>15</v>
      </c>
      <c r="G3957" s="4">
        <v>41486</v>
      </c>
      <c r="H3957" s="3" t="s">
        <v>29</v>
      </c>
      <c r="I3957" s="2" t="s">
        <v>13</v>
      </c>
      <c r="J3957" s="2" t="s">
        <v>12</v>
      </c>
      <c r="K3957" s="2" t="s">
        <v>268</v>
      </c>
      <c r="L3957" s="19">
        <v>41487.429444444446</v>
      </c>
      <c r="M3957" s="2"/>
      <c r="N3957" s="2"/>
      <c r="O3957" s="2"/>
      <c r="P3957" s="2"/>
    </row>
    <row r="3958" spans="1:16" ht="60">
      <c r="A3958" s="14">
        <v>1250</v>
      </c>
      <c r="B3958" s="2" t="s">
        <v>2645</v>
      </c>
      <c r="C3958" s="1" t="s">
        <v>2646</v>
      </c>
      <c r="D3958" s="3" t="s">
        <v>277</v>
      </c>
      <c r="E3958" s="4">
        <v>41487</v>
      </c>
      <c r="F3958" s="3" t="s">
        <v>15</v>
      </c>
      <c r="G3958" s="4">
        <v>41487</v>
      </c>
      <c r="H3958" s="3" t="s">
        <v>52</v>
      </c>
      <c r="I3958" s="2" t="s">
        <v>13</v>
      </c>
      <c r="J3958" s="2" t="s">
        <v>12</v>
      </c>
      <c r="K3958" s="2" t="s">
        <v>268</v>
      </c>
      <c r="L3958" s="19">
        <v>41487.428703703707</v>
      </c>
      <c r="M3958" s="2"/>
      <c r="N3958" s="2"/>
      <c r="O3958" s="2"/>
      <c r="P3958" s="2"/>
    </row>
    <row r="3959" spans="1:16" ht="30">
      <c r="A3959" s="14">
        <v>1249</v>
      </c>
      <c r="B3959" s="2" t="s">
        <v>2647</v>
      </c>
      <c r="C3959" s="1" t="s">
        <v>2648</v>
      </c>
      <c r="D3959" s="3" t="s">
        <v>8176</v>
      </c>
      <c r="E3959" s="4">
        <v>41487</v>
      </c>
      <c r="F3959" s="3" t="s">
        <v>15</v>
      </c>
      <c r="G3959" s="4">
        <v>41487</v>
      </c>
      <c r="H3959" s="3" t="s">
        <v>29</v>
      </c>
      <c r="I3959" s="2" t="s">
        <v>13</v>
      </c>
      <c r="J3959" s="2" t="s">
        <v>12</v>
      </c>
      <c r="K3959" s="2" t="s">
        <v>268</v>
      </c>
      <c r="L3959" s="19">
        <v>41487.502581018518</v>
      </c>
      <c r="M3959" s="2"/>
      <c r="N3959" s="2"/>
      <c r="O3959" s="2"/>
      <c r="P3959" s="2"/>
    </row>
    <row r="3960" spans="1:16" ht="75">
      <c r="A3960" s="14">
        <v>1248</v>
      </c>
      <c r="B3960" s="2" t="s">
        <v>2610</v>
      </c>
      <c r="C3960" s="1" t="s">
        <v>2649</v>
      </c>
      <c r="D3960" s="3" t="s">
        <v>2612</v>
      </c>
      <c r="E3960" s="4">
        <v>41487</v>
      </c>
      <c r="F3960" s="3" t="s">
        <v>15</v>
      </c>
      <c r="G3960" s="4">
        <v>41487</v>
      </c>
      <c r="H3960" s="3" t="s">
        <v>58</v>
      </c>
      <c r="I3960" s="2" t="s">
        <v>13</v>
      </c>
      <c r="J3960" s="2" t="s">
        <v>12</v>
      </c>
      <c r="K3960" s="2" t="s">
        <v>268</v>
      </c>
      <c r="L3960" s="19">
        <v>41487.421539351853</v>
      </c>
      <c r="M3960" s="2"/>
      <c r="N3960" s="2"/>
      <c r="O3960" s="2"/>
      <c r="P3960" s="2"/>
    </row>
    <row r="3961" spans="1:16" ht="105">
      <c r="A3961" s="14">
        <v>1247</v>
      </c>
      <c r="B3961" s="2" t="s">
        <v>2650</v>
      </c>
      <c r="C3961" s="1" t="s">
        <v>2651</v>
      </c>
      <c r="D3961" s="3" t="s">
        <v>22</v>
      </c>
      <c r="E3961" s="4">
        <v>41486</v>
      </c>
      <c r="F3961" s="3" t="s">
        <v>15</v>
      </c>
      <c r="G3961" s="4">
        <v>41486</v>
      </c>
      <c r="H3961" s="3" t="s">
        <v>29</v>
      </c>
      <c r="I3961" s="2" t="s">
        <v>13</v>
      </c>
      <c r="J3961" s="2" t="s">
        <v>12</v>
      </c>
      <c r="K3961" s="2" t="s">
        <v>268</v>
      </c>
      <c r="L3961" s="19">
        <v>41487.409942129627</v>
      </c>
      <c r="M3961" s="2"/>
      <c r="N3961" s="2"/>
      <c r="O3961" s="2"/>
      <c r="P3961" s="2"/>
    </row>
    <row r="3962" spans="1:16" ht="60">
      <c r="A3962" s="14">
        <v>1246</v>
      </c>
      <c r="B3962" s="2" t="s">
        <v>2652</v>
      </c>
      <c r="C3962" s="1" t="s">
        <v>2653</v>
      </c>
      <c r="D3962" s="3" t="s">
        <v>349</v>
      </c>
      <c r="E3962" s="4">
        <v>41486</v>
      </c>
      <c r="F3962" s="3" t="s">
        <v>15</v>
      </c>
      <c r="G3962" s="4">
        <v>41486</v>
      </c>
      <c r="H3962" s="3" t="s">
        <v>40</v>
      </c>
      <c r="I3962" s="2" t="s">
        <v>13</v>
      </c>
      <c r="J3962" s="2" t="s">
        <v>12</v>
      </c>
      <c r="K3962" s="2" t="s">
        <v>268</v>
      </c>
      <c r="L3962" s="19">
        <v>41486.400879629633</v>
      </c>
      <c r="M3962" s="2"/>
      <c r="N3962" s="2"/>
      <c r="O3962" s="2"/>
      <c r="P3962" s="2"/>
    </row>
    <row r="3963" spans="1:16" ht="60">
      <c r="A3963" s="14">
        <v>1245</v>
      </c>
      <c r="B3963" s="2" t="s">
        <v>2200</v>
      </c>
      <c r="C3963" s="1" t="s">
        <v>2654</v>
      </c>
      <c r="D3963" s="3" t="s">
        <v>132</v>
      </c>
      <c r="E3963" s="4">
        <v>41485</v>
      </c>
      <c r="F3963" s="3" t="s">
        <v>15</v>
      </c>
      <c r="G3963" s="4">
        <v>41485</v>
      </c>
      <c r="H3963" s="3" t="s">
        <v>16</v>
      </c>
      <c r="I3963" s="2" t="s">
        <v>13</v>
      </c>
      <c r="J3963" s="2" t="s">
        <v>12</v>
      </c>
      <c r="K3963" s="2" t="s">
        <v>268</v>
      </c>
      <c r="L3963" s="19">
        <v>41485.717256944445</v>
      </c>
      <c r="M3963" s="2"/>
      <c r="N3963" s="2"/>
      <c r="O3963" s="2"/>
      <c r="P3963" s="2"/>
    </row>
    <row r="3964" spans="1:16" ht="30">
      <c r="A3964" s="14">
        <v>1244</v>
      </c>
      <c r="B3964" s="2" t="s">
        <v>2655</v>
      </c>
      <c r="C3964" s="1" t="s">
        <v>2656</v>
      </c>
      <c r="D3964" s="3" t="s">
        <v>26</v>
      </c>
      <c r="E3964" s="4">
        <v>41485</v>
      </c>
      <c r="F3964" s="3" t="s">
        <v>15</v>
      </c>
      <c r="G3964" s="4">
        <v>41485</v>
      </c>
      <c r="H3964" s="3" t="s">
        <v>16</v>
      </c>
      <c r="I3964" s="2" t="s">
        <v>13</v>
      </c>
      <c r="J3964" s="2" t="s">
        <v>12</v>
      </c>
      <c r="K3964" s="2" t="s">
        <v>268</v>
      </c>
      <c r="L3964" s="19">
        <v>41487.413634259261</v>
      </c>
      <c r="M3964" s="2"/>
      <c r="N3964" s="2"/>
      <c r="O3964" s="2"/>
      <c r="P3964" s="2"/>
    </row>
    <row r="3965" spans="1:16" ht="30">
      <c r="A3965" s="14">
        <v>1243</v>
      </c>
      <c r="B3965" s="2" t="s">
        <v>2657</v>
      </c>
      <c r="C3965" s="1" t="s">
        <v>2658</v>
      </c>
      <c r="D3965" s="3" t="s">
        <v>247</v>
      </c>
      <c r="E3965" s="4">
        <v>41485</v>
      </c>
      <c r="F3965" s="3" t="s">
        <v>15</v>
      </c>
      <c r="G3965" s="4">
        <v>41485</v>
      </c>
      <c r="H3965" s="3" t="s">
        <v>16</v>
      </c>
      <c r="I3965" s="2" t="s">
        <v>13</v>
      </c>
      <c r="J3965" s="2" t="s">
        <v>12</v>
      </c>
      <c r="K3965" s="2" t="s">
        <v>268</v>
      </c>
      <c r="L3965" s="19">
        <v>41485.703009259261</v>
      </c>
      <c r="M3965" s="2"/>
      <c r="N3965" s="2"/>
      <c r="O3965" s="2"/>
      <c r="P3965" s="2"/>
    </row>
    <row r="3966" spans="1:16" ht="30">
      <c r="A3966" s="14">
        <v>1242</v>
      </c>
      <c r="B3966" s="2" t="s">
        <v>2659</v>
      </c>
      <c r="C3966" s="1" t="s">
        <v>2660</v>
      </c>
      <c r="D3966" s="3" t="s">
        <v>474</v>
      </c>
      <c r="E3966" s="4">
        <v>41485</v>
      </c>
      <c r="F3966" s="3" t="s">
        <v>15</v>
      </c>
      <c r="G3966" s="4">
        <v>41485</v>
      </c>
      <c r="H3966" s="3" t="s">
        <v>16</v>
      </c>
      <c r="I3966" s="2" t="s">
        <v>13</v>
      </c>
      <c r="J3966" s="2" t="s">
        <v>12</v>
      </c>
      <c r="K3966" s="2" t="s">
        <v>268</v>
      </c>
      <c r="L3966" s="19">
        <v>41485.673773148148</v>
      </c>
      <c r="M3966" s="2"/>
      <c r="N3966" s="2"/>
      <c r="O3966" s="2"/>
      <c r="P3966" s="2"/>
    </row>
    <row r="3967" spans="1:16" ht="90">
      <c r="A3967" s="14">
        <v>1241</v>
      </c>
      <c r="B3967" s="2" t="s">
        <v>2661</v>
      </c>
      <c r="C3967" s="1" t="s">
        <v>2662</v>
      </c>
      <c r="D3967" s="3" t="s">
        <v>1365</v>
      </c>
      <c r="E3967" s="4">
        <v>41485</v>
      </c>
      <c r="F3967" s="3" t="s">
        <v>15</v>
      </c>
      <c r="G3967" s="4">
        <v>41485</v>
      </c>
      <c r="H3967" s="3" t="s">
        <v>40</v>
      </c>
      <c r="I3967" s="2" t="s">
        <v>13</v>
      </c>
      <c r="J3967" s="2" t="s">
        <v>12</v>
      </c>
      <c r="K3967" s="2" t="s">
        <v>268</v>
      </c>
      <c r="L3967" s="19">
        <v>41485.629328703704</v>
      </c>
      <c r="M3967" s="2"/>
      <c r="N3967" s="2"/>
      <c r="O3967" s="2"/>
      <c r="P3967" s="2"/>
    </row>
    <row r="3968" spans="1:16" ht="30">
      <c r="A3968" s="14">
        <v>1240</v>
      </c>
      <c r="B3968" s="2" t="s">
        <v>2663</v>
      </c>
      <c r="C3968" s="1" t="s">
        <v>2664</v>
      </c>
      <c r="D3968" s="3" t="s">
        <v>26</v>
      </c>
      <c r="E3968" s="4">
        <v>41485</v>
      </c>
      <c r="F3968" s="3" t="s">
        <v>15</v>
      </c>
      <c r="G3968" s="4">
        <v>41485</v>
      </c>
      <c r="H3968" s="3" t="s">
        <v>40</v>
      </c>
      <c r="I3968" s="2" t="s">
        <v>13</v>
      </c>
      <c r="J3968" s="2" t="s">
        <v>12</v>
      </c>
      <c r="K3968" s="2" t="s">
        <v>268</v>
      </c>
      <c r="L3968" s="19">
        <v>41492.469108796293</v>
      </c>
      <c r="M3968" s="2"/>
      <c r="N3968" s="2"/>
      <c r="O3968" s="2"/>
      <c r="P3968" s="2"/>
    </row>
    <row r="3969" spans="1:16" ht="60">
      <c r="A3969" s="14">
        <v>1239</v>
      </c>
      <c r="B3969" s="2" t="s">
        <v>2665</v>
      </c>
      <c r="C3969" s="1" t="s">
        <v>2666</v>
      </c>
      <c r="D3969" s="3" t="s">
        <v>1628</v>
      </c>
      <c r="E3969" s="4">
        <v>41485</v>
      </c>
      <c r="F3969" s="3" t="s">
        <v>15</v>
      </c>
      <c r="G3969" s="4">
        <v>41485</v>
      </c>
      <c r="H3969" s="3" t="s">
        <v>42</v>
      </c>
      <c r="I3969" s="2" t="s">
        <v>13</v>
      </c>
      <c r="J3969" s="2" t="s">
        <v>12</v>
      </c>
      <c r="K3969" s="2" t="s">
        <v>268</v>
      </c>
      <c r="L3969" s="19">
        <v>41485.540150462963</v>
      </c>
      <c r="M3969" s="2"/>
      <c r="N3969" s="2"/>
      <c r="O3969" s="2"/>
      <c r="P3969" s="2"/>
    </row>
    <row r="3970" spans="1:16" ht="45">
      <c r="A3970" s="14">
        <v>1238</v>
      </c>
      <c r="B3970" s="2" t="s">
        <v>2667</v>
      </c>
      <c r="C3970" s="1" t="s">
        <v>2668</v>
      </c>
      <c r="D3970" s="3" t="s">
        <v>291</v>
      </c>
      <c r="E3970" s="4">
        <v>41485</v>
      </c>
      <c r="F3970" s="3" t="s">
        <v>15</v>
      </c>
      <c r="G3970" s="4">
        <v>41485</v>
      </c>
      <c r="H3970" s="3" t="s">
        <v>55</v>
      </c>
      <c r="I3970" s="2" t="s">
        <v>13</v>
      </c>
      <c r="J3970" s="2" t="s">
        <v>12</v>
      </c>
      <c r="K3970" s="2" t="s">
        <v>268</v>
      </c>
      <c r="L3970" s="19">
        <v>41485.536122685182</v>
      </c>
      <c r="M3970" s="2"/>
      <c r="N3970" s="2"/>
      <c r="O3970" s="2"/>
      <c r="P3970" s="2"/>
    </row>
    <row r="3971" spans="1:16" ht="75">
      <c r="A3971" s="14">
        <v>1237</v>
      </c>
      <c r="B3971" s="2" t="s">
        <v>2669</v>
      </c>
      <c r="C3971" s="1" t="s">
        <v>2670</v>
      </c>
      <c r="D3971" s="3" t="s">
        <v>656</v>
      </c>
      <c r="E3971" s="4">
        <v>41485</v>
      </c>
      <c r="F3971" s="3" t="s">
        <v>15</v>
      </c>
      <c r="G3971" s="4">
        <v>41485</v>
      </c>
      <c r="H3971" s="3" t="s">
        <v>49</v>
      </c>
      <c r="I3971" s="2" t="s">
        <v>13</v>
      </c>
      <c r="J3971" s="2" t="s">
        <v>12</v>
      </c>
      <c r="K3971" s="2" t="s">
        <v>268</v>
      </c>
      <c r="L3971" s="19">
        <v>41492.468993055554</v>
      </c>
      <c r="M3971" s="2"/>
      <c r="N3971" s="2"/>
      <c r="O3971" s="2"/>
      <c r="P3971" s="2"/>
    </row>
    <row r="3972" spans="1:16" ht="105">
      <c r="A3972" s="14">
        <v>1236</v>
      </c>
      <c r="B3972" s="2" t="s">
        <v>2613</v>
      </c>
      <c r="C3972" s="1" t="s">
        <v>2671</v>
      </c>
      <c r="D3972" s="3" t="s">
        <v>408</v>
      </c>
      <c r="E3972" s="4">
        <v>41485</v>
      </c>
      <c r="F3972" s="3" t="s">
        <v>15</v>
      </c>
      <c r="G3972" s="4">
        <v>41485</v>
      </c>
      <c r="H3972" s="3" t="s">
        <v>29</v>
      </c>
      <c r="I3972" s="2" t="s">
        <v>13</v>
      </c>
      <c r="J3972" s="2" t="s">
        <v>12</v>
      </c>
      <c r="K3972" s="2" t="s">
        <v>268</v>
      </c>
      <c r="L3972" s="19">
        <v>41487.417662037034</v>
      </c>
      <c r="M3972" s="2"/>
      <c r="N3972" s="2"/>
      <c r="O3972" s="2"/>
      <c r="P3972" s="2"/>
    </row>
    <row r="3973" spans="1:16" ht="75">
      <c r="A3973" s="14">
        <v>1235</v>
      </c>
      <c r="B3973" s="2" t="s">
        <v>2672</v>
      </c>
      <c r="C3973" s="1" t="s">
        <v>2673</v>
      </c>
      <c r="D3973" s="3" t="s">
        <v>192</v>
      </c>
      <c r="E3973" s="4">
        <v>41485</v>
      </c>
      <c r="F3973" s="3" t="s">
        <v>15</v>
      </c>
      <c r="G3973" s="4">
        <v>41485</v>
      </c>
      <c r="H3973" s="3" t="s">
        <v>42</v>
      </c>
      <c r="I3973" s="2" t="s">
        <v>13</v>
      </c>
      <c r="J3973" s="2" t="s">
        <v>12</v>
      </c>
      <c r="K3973" s="2" t="s">
        <v>268</v>
      </c>
      <c r="L3973" s="19">
        <v>41485.455636574072</v>
      </c>
      <c r="M3973" s="2"/>
      <c r="N3973" s="2"/>
      <c r="O3973" s="2"/>
      <c r="P3973" s="2"/>
    </row>
    <row r="3974" spans="1:16" ht="45">
      <c r="A3974" s="14">
        <v>1234</v>
      </c>
      <c r="B3974" s="2" t="s">
        <v>2508</v>
      </c>
      <c r="C3974" s="1" t="s">
        <v>2509</v>
      </c>
      <c r="D3974" s="3" t="s">
        <v>731</v>
      </c>
      <c r="E3974" s="4">
        <v>41485</v>
      </c>
      <c r="F3974" s="3" t="s">
        <v>15</v>
      </c>
      <c r="G3974" s="4">
        <v>41485</v>
      </c>
      <c r="H3974" s="3" t="s">
        <v>52</v>
      </c>
      <c r="I3974" s="2" t="s">
        <v>13</v>
      </c>
      <c r="J3974" s="2" t="s">
        <v>12</v>
      </c>
      <c r="K3974" s="2" t="s">
        <v>268</v>
      </c>
      <c r="L3974" s="19">
        <v>41485.422152777777</v>
      </c>
      <c r="M3974" s="2"/>
      <c r="N3974" s="2"/>
      <c r="O3974" s="2"/>
      <c r="P3974" s="2"/>
    </row>
    <row r="3975" spans="1:16">
      <c r="A3975" s="14">
        <v>1233</v>
      </c>
      <c r="B3975" s="2" t="s">
        <v>2510</v>
      </c>
      <c r="C3975" s="1" t="s">
        <v>2511</v>
      </c>
      <c r="D3975" s="3" t="s">
        <v>64</v>
      </c>
      <c r="E3975" s="4">
        <v>41484</v>
      </c>
      <c r="F3975" s="3" t="s">
        <v>15</v>
      </c>
      <c r="G3975" s="4">
        <v>41485</v>
      </c>
      <c r="H3975" s="3" t="s">
        <v>52</v>
      </c>
      <c r="I3975" s="2" t="s">
        <v>13</v>
      </c>
      <c r="J3975" s="2" t="s">
        <v>12</v>
      </c>
      <c r="K3975" s="2" t="s">
        <v>268</v>
      </c>
      <c r="L3975" s="19">
        <v>41485.420208333337</v>
      </c>
      <c r="M3975" s="2"/>
      <c r="N3975" s="2"/>
      <c r="O3975" s="2"/>
      <c r="P3975" s="2"/>
    </row>
    <row r="3976" spans="1:16" ht="60">
      <c r="A3976" s="14">
        <v>1232</v>
      </c>
      <c r="B3976" s="2" t="s">
        <v>2512</v>
      </c>
      <c r="C3976" s="1" t="s">
        <v>2513</v>
      </c>
      <c r="D3976" s="3" t="s">
        <v>247</v>
      </c>
      <c r="E3976" s="4">
        <v>41484</v>
      </c>
      <c r="F3976" s="3" t="s">
        <v>15</v>
      </c>
      <c r="G3976" s="4">
        <v>41484</v>
      </c>
      <c r="H3976" s="3" t="s">
        <v>42</v>
      </c>
      <c r="I3976" s="2" t="s">
        <v>13</v>
      </c>
      <c r="J3976" s="2" t="s">
        <v>12</v>
      </c>
      <c r="K3976" s="2" t="s">
        <v>268</v>
      </c>
      <c r="L3976" s="19">
        <v>41484.741875</v>
      </c>
      <c r="M3976" s="2"/>
      <c r="N3976" s="2"/>
      <c r="O3976" s="2"/>
      <c r="P3976" s="2"/>
    </row>
    <row r="3977" spans="1:16" ht="30">
      <c r="A3977" s="14">
        <v>1231</v>
      </c>
      <c r="B3977" s="2" t="s">
        <v>2514</v>
      </c>
      <c r="C3977" s="1" t="s">
        <v>2515</v>
      </c>
      <c r="D3977" s="3" t="s">
        <v>446</v>
      </c>
      <c r="E3977" s="4">
        <v>41484</v>
      </c>
      <c r="F3977" s="3" t="s">
        <v>15</v>
      </c>
      <c r="G3977" s="4">
        <v>41484</v>
      </c>
      <c r="H3977" s="3" t="s">
        <v>58</v>
      </c>
      <c r="I3977" s="2" t="s">
        <v>13</v>
      </c>
      <c r="J3977" s="2" t="s">
        <v>12</v>
      </c>
      <c r="K3977" s="2" t="s">
        <v>268</v>
      </c>
      <c r="L3977" s="19">
        <v>41484.729409722226</v>
      </c>
      <c r="M3977" s="2"/>
      <c r="N3977" s="2"/>
      <c r="O3977" s="2"/>
      <c r="P3977" s="2"/>
    </row>
    <row r="3978" spans="1:16" ht="60">
      <c r="A3978" s="14">
        <v>1230</v>
      </c>
      <c r="B3978" s="2" t="s">
        <v>2516</v>
      </c>
      <c r="C3978" s="1" t="s">
        <v>2517</v>
      </c>
      <c r="D3978" s="3" t="s">
        <v>561</v>
      </c>
      <c r="E3978" s="4">
        <v>41484</v>
      </c>
      <c r="F3978" s="3" t="s">
        <v>15</v>
      </c>
      <c r="G3978" s="4">
        <v>41484</v>
      </c>
      <c r="H3978" s="3" t="s">
        <v>29</v>
      </c>
      <c r="I3978" s="2" t="s">
        <v>13</v>
      </c>
      <c r="J3978" s="2" t="s">
        <v>12</v>
      </c>
      <c r="K3978" s="2" t="s">
        <v>268</v>
      </c>
      <c r="L3978" s="19">
        <v>41492.463923611111</v>
      </c>
      <c r="M3978" s="2"/>
      <c r="N3978" s="2"/>
      <c r="O3978" s="2"/>
      <c r="P3978" s="2"/>
    </row>
    <row r="3979" spans="1:16" ht="30">
      <c r="A3979" s="14">
        <v>1229</v>
      </c>
      <c r="B3979" s="2" t="s">
        <v>2518</v>
      </c>
      <c r="C3979" s="1" t="s">
        <v>2519</v>
      </c>
      <c r="D3979" s="3" t="s">
        <v>514</v>
      </c>
      <c r="E3979" s="4">
        <v>41484</v>
      </c>
      <c r="F3979" s="3" t="s">
        <v>15</v>
      </c>
      <c r="G3979" s="4">
        <v>41484</v>
      </c>
      <c r="H3979" s="3" t="s">
        <v>16</v>
      </c>
      <c r="I3979" s="2" t="s">
        <v>13</v>
      </c>
      <c r="J3979" s="2" t="s">
        <v>12</v>
      </c>
      <c r="K3979" s="2" t="s">
        <v>268</v>
      </c>
      <c r="L3979" s="19">
        <v>41484.545624999999</v>
      </c>
      <c r="M3979" s="2"/>
      <c r="N3979" s="2"/>
      <c r="O3979" s="2"/>
      <c r="P3979" s="2"/>
    </row>
    <row r="3980" spans="1:16" ht="60">
      <c r="A3980" s="14">
        <v>1228</v>
      </c>
      <c r="B3980" s="2" t="s">
        <v>2520</v>
      </c>
      <c r="C3980" s="1" t="s">
        <v>2521</v>
      </c>
      <c r="D3980" s="3" t="s">
        <v>950</v>
      </c>
      <c r="E3980" s="4">
        <v>41484</v>
      </c>
      <c r="F3980" s="3" t="s">
        <v>15</v>
      </c>
      <c r="G3980" s="4">
        <v>41484</v>
      </c>
      <c r="H3980" s="3" t="s">
        <v>52</v>
      </c>
      <c r="I3980" s="2" t="s">
        <v>13</v>
      </c>
      <c r="J3980" s="2" t="s">
        <v>12</v>
      </c>
      <c r="K3980" s="2" t="s">
        <v>268</v>
      </c>
      <c r="L3980" s="19">
        <v>41493.762418981481</v>
      </c>
      <c r="M3980" s="2"/>
      <c r="N3980" s="2"/>
      <c r="O3980" s="2"/>
      <c r="P3980" s="2"/>
    </row>
    <row r="3981" spans="1:16" ht="90">
      <c r="A3981" s="14">
        <v>1227</v>
      </c>
      <c r="B3981" s="2" t="s">
        <v>2522</v>
      </c>
      <c r="C3981" s="1" t="s">
        <v>2523</v>
      </c>
      <c r="D3981" s="3" t="s">
        <v>377</v>
      </c>
      <c r="E3981" s="4">
        <v>41484</v>
      </c>
      <c r="F3981" s="3" t="s">
        <v>15</v>
      </c>
      <c r="G3981" s="4">
        <v>41484</v>
      </c>
      <c r="H3981" s="3" t="s">
        <v>16</v>
      </c>
      <c r="I3981" s="2" t="s">
        <v>13</v>
      </c>
      <c r="J3981" s="2" t="s">
        <v>12</v>
      </c>
      <c r="K3981" s="2" t="s">
        <v>268</v>
      </c>
      <c r="L3981" s="19">
        <v>41484.442708333336</v>
      </c>
      <c r="M3981" s="2"/>
      <c r="N3981" s="2"/>
      <c r="O3981" s="2"/>
      <c r="P3981" s="2"/>
    </row>
    <row r="3982" spans="1:16" ht="90">
      <c r="A3982" s="14">
        <v>1226</v>
      </c>
      <c r="B3982" s="2" t="s">
        <v>2524</v>
      </c>
      <c r="C3982" s="1" t="s">
        <v>2523</v>
      </c>
      <c r="D3982" s="3" t="s">
        <v>377</v>
      </c>
      <c r="E3982" s="4">
        <v>41484</v>
      </c>
      <c r="F3982" s="3" t="s">
        <v>15</v>
      </c>
      <c r="G3982" s="4">
        <v>41484</v>
      </c>
      <c r="H3982" s="3" t="s">
        <v>16</v>
      </c>
      <c r="I3982" s="2" t="s">
        <v>13</v>
      </c>
      <c r="J3982" s="2" t="s">
        <v>12</v>
      </c>
      <c r="K3982" s="2" t="s">
        <v>268</v>
      </c>
      <c r="L3982" s="19">
        <v>41484.44226851852</v>
      </c>
      <c r="M3982" s="2"/>
      <c r="N3982" s="2"/>
      <c r="O3982" s="2"/>
      <c r="P3982" s="2"/>
    </row>
    <row r="3983" spans="1:16" ht="120">
      <c r="A3983" s="14">
        <v>1225</v>
      </c>
      <c r="B3983" s="2" t="s">
        <v>2525</v>
      </c>
      <c r="C3983" s="1" t="s">
        <v>2526</v>
      </c>
      <c r="D3983" s="3" t="s">
        <v>377</v>
      </c>
      <c r="E3983" s="4">
        <v>41484</v>
      </c>
      <c r="F3983" s="3" t="s">
        <v>15</v>
      </c>
      <c r="G3983" s="4">
        <v>41484</v>
      </c>
      <c r="H3983" s="3" t="s">
        <v>16</v>
      </c>
      <c r="I3983" s="2" t="s">
        <v>13</v>
      </c>
      <c r="J3983" s="2" t="s">
        <v>12</v>
      </c>
      <c r="K3983" s="2" t="s">
        <v>268</v>
      </c>
      <c r="L3983" s="19">
        <v>41484.441620370373</v>
      </c>
      <c r="M3983" s="2"/>
      <c r="N3983" s="2"/>
      <c r="O3983" s="2"/>
      <c r="P3983" s="2"/>
    </row>
    <row r="3984" spans="1:16" ht="120">
      <c r="A3984" s="14">
        <v>1224</v>
      </c>
      <c r="B3984" s="2" t="s">
        <v>2527</v>
      </c>
      <c r="C3984" s="1" t="s">
        <v>2526</v>
      </c>
      <c r="D3984" s="3" t="s">
        <v>377</v>
      </c>
      <c r="E3984" s="4">
        <v>41484</v>
      </c>
      <c r="F3984" s="3" t="s">
        <v>15</v>
      </c>
      <c r="G3984" s="4">
        <v>41484</v>
      </c>
      <c r="H3984" s="3" t="s">
        <v>16</v>
      </c>
      <c r="I3984" s="2" t="s">
        <v>13</v>
      </c>
      <c r="J3984" s="2" t="s">
        <v>12</v>
      </c>
      <c r="K3984" s="2" t="s">
        <v>268</v>
      </c>
      <c r="L3984" s="19">
        <v>41484.441076388888</v>
      </c>
      <c r="M3984" s="2"/>
      <c r="N3984" s="2"/>
      <c r="O3984" s="2"/>
      <c r="P3984" s="2"/>
    </row>
    <row r="3985" spans="1:16" ht="45">
      <c r="A3985" s="14">
        <v>1223</v>
      </c>
      <c r="B3985" s="2" t="s">
        <v>2528</v>
      </c>
      <c r="C3985" s="1" t="s">
        <v>2529</v>
      </c>
      <c r="D3985" s="3" t="s">
        <v>366</v>
      </c>
      <c r="E3985" s="4">
        <v>41484</v>
      </c>
      <c r="F3985" s="3" t="s">
        <v>15</v>
      </c>
      <c r="G3985" s="4">
        <v>41484</v>
      </c>
      <c r="H3985" s="3" t="s">
        <v>58</v>
      </c>
      <c r="I3985" s="2" t="s">
        <v>13</v>
      </c>
      <c r="J3985" s="2" t="s">
        <v>12</v>
      </c>
      <c r="K3985" s="2" t="s">
        <v>268</v>
      </c>
      <c r="L3985" s="19">
        <v>41484.411574074074</v>
      </c>
      <c r="M3985" s="2"/>
      <c r="N3985" s="2"/>
      <c r="O3985" s="2"/>
      <c r="P3985" s="2"/>
    </row>
    <row r="3986" spans="1:16" ht="90">
      <c r="A3986" s="14">
        <v>1222</v>
      </c>
      <c r="B3986" s="2" t="s">
        <v>2530</v>
      </c>
      <c r="C3986" s="1" t="s">
        <v>2531</v>
      </c>
      <c r="D3986" s="3" t="s">
        <v>237</v>
      </c>
      <c r="E3986" s="4">
        <v>41484</v>
      </c>
      <c r="F3986" s="3" t="s">
        <v>15</v>
      </c>
      <c r="G3986" s="4">
        <v>41484</v>
      </c>
      <c r="H3986" s="3" t="s">
        <v>46</v>
      </c>
      <c r="I3986" s="2" t="s">
        <v>13</v>
      </c>
      <c r="J3986" s="2" t="s">
        <v>12</v>
      </c>
      <c r="K3986" s="2" t="s">
        <v>268</v>
      </c>
      <c r="L3986" s="19">
        <v>41484.410486111112</v>
      </c>
      <c r="M3986" s="2"/>
      <c r="N3986" s="2"/>
      <c r="O3986" s="2"/>
      <c r="P3986" s="2"/>
    </row>
    <row r="3987" spans="1:16" ht="45">
      <c r="A3987" s="14">
        <v>1221</v>
      </c>
      <c r="B3987" s="2" t="s">
        <v>2532</v>
      </c>
      <c r="C3987" s="1" t="s">
        <v>2533</v>
      </c>
      <c r="D3987" s="3" t="s">
        <v>95</v>
      </c>
      <c r="E3987" s="4">
        <v>41484</v>
      </c>
      <c r="F3987" s="3" t="s">
        <v>15</v>
      </c>
      <c r="G3987" s="4">
        <v>41484</v>
      </c>
      <c r="H3987" s="3" t="s">
        <v>16</v>
      </c>
      <c r="I3987" s="2" t="s">
        <v>13</v>
      </c>
      <c r="J3987" s="2" t="s">
        <v>12</v>
      </c>
      <c r="K3987" s="2" t="s">
        <v>268</v>
      </c>
      <c r="L3987" s="19">
        <v>41484.408680555556</v>
      </c>
      <c r="M3987" s="2"/>
      <c r="N3987" s="2"/>
      <c r="O3987" s="2"/>
      <c r="P3987" s="2"/>
    </row>
    <row r="3988" spans="1:16">
      <c r="A3988" s="14">
        <v>1220</v>
      </c>
      <c r="B3988" s="2" t="s">
        <v>2534</v>
      </c>
      <c r="C3988" s="1" t="s">
        <v>2535</v>
      </c>
      <c r="D3988" s="3" t="s">
        <v>1142</v>
      </c>
      <c r="E3988" s="4">
        <v>41484</v>
      </c>
      <c r="F3988" s="3" t="s">
        <v>15</v>
      </c>
      <c r="G3988" s="4">
        <v>41484</v>
      </c>
      <c r="H3988" s="3" t="s">
        <v>40</v>
      </c>
      <c r="I3988" s="2" t="s">
        <v>13</v>
      </c>
      <c r="J3988" s="2" t="s">
        <v>12</v>
      </c>
      <c r="K3988" s="2" t="s">
        <v>268</v>
      </c>
      <c r="L3988" s="19">
        <v>41484.405972222223</v>
      </c>
      <c r="M3988" s="2"/>
      <c r="N3988" s="2"/>
      <c r="O3988" s="2"/>
      <c r="P3988" s="2"/>
    </row>
    <row r="3989" spans="1:16" ht="60">
      <c r="A3989" s="14">
        <v>1219</v>
      </c>
      <c r="B3989" s="2" t="s">
        <v>2536</v>
      </c>
      <c r="C3989" s="1" t="s">
        <v>2537</v>
      </c>
      <c r="D3989" s="3" t="s">
        <v>24</v>
      </c>
      <c r="E3989" s="4">
        <v>41484</v>
      </c>
      <c r="F3989" s="3" t="s">
        <v>15</v>
      </c>
      <c r="G3989" s="4">
        <v>41484</v>
      </c>
      <c r="H3989" s="3" t="s">
        <v>40</v>
      </c>
      <c r="I3989" s="2" t="s">
        <v>13</v>
      </c>
      <c r="J3989" s="2" t="s">
        <v>12</v>
      </c>
      <c r="K3989" s="2" t="s">
        <v>268</v>
      </c>
      <c r="L3989" s="19">
        <v>41484.38490740741</v>
      </c>
      <c r="M3989" s="2"/>
      <c r="N3989" s="2"/>
      <c r="O3989" s="2"/>
      <c r="P3989" s="2"/>
    </row>
    <row r="3990" spans="1:16" ht="45">
      <c r="A3990" s="14">
        <v>1218</v>
      </c>
      <c r="B3990" s="2" t="s">
        <v>204</v>
      </c>
      <c r="C3990" s="1" t="s">
        <v>2600</v>
      </c>
      <c r="D3990" s="3" t="s">
        <v>2538</v>
      </c>
      <c r="E3990" s="4">
        <v>41484</v>
      </c>
      <c r="F3990" s="3" t="s">
        <v>15</v>
      </c>
      <c r="G3990" s="4">
        <v>41484</v>
      </c>
      <c r="H3990" s="3" t="s">
        <v>204</v>
      </c>
      <c r="I3990" s="2" t="s">
        <v>13</v>
      </c>
      <c r="J3990" s="2" t="s">
        <v>12</v>
      </c>
      <c r="K3990" s="2" t="s">
        <v>277</v>
      </c>
      <c r="L3990" s="19">
        <v>41485.439976851849</v>
      </c>
      <c r="M3990" s="2"/>
      <c r="N3990" s="2"/>
      <c r="O3990" s="2"/>
      <c r="P3990" s="2"/>
    </row>
    <row r="3991" spans="1:16" ht="60">
      <c r="A3991" s="14">
        <v>1217</v>
      </c>
      <c r="B3991" s="2" t="s">
        <v>2539</v>
      </c>
      <c r="C3991" s="1" t="s">
        <v>2540</v>
      </c>
      <c r="D3991" s="3" t="s">
        <v>1071</v>
      </c>
      <c r="E3991" s="4">
        <v>41481</v>
      </c>
      <c r="F3991" s="3" t="s">
        <v>15</v>
      </c>
      <c r="G3991" s="4">
        <v>41481</v>
      </c>
      <c r="H3991" s="3" t="s">
        <v>16</v>
      </c>
      <c r="I3991" s="2" t="s">
        <v>13</v>
      </c>
      <c r="J3991" s="2" t="s">
        <v>12</v>
      </c>
      <c r="K3991" s="2" t="s">
        <v>268</v>
      </c>
      <c r="L3991" s="19">
        <v>41481.685231481482</v>
      </c>
      <c r="M3991" s="2"/>
      <c r="N3991" s="2"/>
      <c r="O3991" s="2"/>
      <c r="P3991" s="2"/>
    </row>
    <row r="3992" spans="1:16" ht="45">
      <c r="A3992" s="14">
        <v>1216</v>
      </c>
      <c r="B3992" s="2" t="s">
        <v>2541</v>
      </c>
      <c r="C3992" s="1" t="s">
        <v>2425</v>
      </c>
      <c r="D3992" s="3" t="s">
        <v>1071</v>
      </c>
      <c r="E3992" s="4">
        <v>41481</v>
      </c>
      <c r="F3992" s="3" t="s">
        <v>15</v>
      </c>
      <c r="G3992" s="4">
        <v>41481</v>
      </c>
      <c r="H3992" s="3" t="s">
        <v>16</v>
      </c>
      <c r="I3992" s="2" t="s">
        <v>13</v>
      </c>
      <c r="J3992" s="2" t="s">
        <v>12</v>
      </c>
      <c r="K3992" s="2" t="s">
        <v>268</v>
      </c>
      <c r="L3992" s="19">
        <v>41481.684641203705</v>
      </c>
      <c r="M3992" s="2"/>
      <c r="N3992" s="2"/>
      <c r="O3992" s="2"/>
      <c r="P3992" s="2"/>
    </row>
    <row r="3993" spans="1:16" ht="75">
      <c r="A3993" s="14">
        <v>1215</v>
      </c>
      <c r="B3993" s="2" t="s">
        <v>2542</v>
      </c>
      <c r="C3993" s="1" t="s">
        <v>2543</v>
      </c>
      <c r="D3993" s="3" t="s">
        <v>2031</v>
      </c>
      <c r="E3993" s="4">
        <v>41481</v>
      </c>
      <c r="F3993" s="3" t="s">
        <v>15</v>
      </c>
      <c r="G3993" s="4">
        <v>41481</v>
      </c>
      <c r="H3993" s="3" t="s">
        <v>42</v>
      </c>
      <c r="I3993" s="2" t="s">
        <v>13</v>
      </c>
      <c r="J3993" s="2" t="s">
        <v>12</v>
      </c>
      <c r="K3993" s="2" t="s">
        <v>268</v>
      </c>
      <c r="L3993" s="19">
        <v>41481.684050925927</v>
      </c>
      <c r="M3993" s="2"/>
      <c r="N3993" s="2"/>
      <c r="O3993" s="2"/>
      <c r="P3993" s="2"/>
    </row>
    <row r="3994" spans="1:16" ht="30">
      <c r="A3994" s="14">
        <v>1214</v>
      </c>
      <c r="B3994" s="2" t="s">
        <v>2544</v>
      </c>
      <c r="C3994" s="1" t="s">
        <v>2545</v>
      </c>
      <c r="D3994" s="3" t="s">
        <v>950</v>
      </c>
      <c r="E3994" s="4">
        <v>41481</v>
      </c>
      <c r="F3994" s="3" t="s">
        <v>15</v>
      </c>
      <c r="G3994" s="4">
        <v>41481</v>
      </c>
      <c r="H3994" s="3" t="s">
        <v>40</v>
      </c>
      <c r="I3994" s="2" t="s">
        <v>13</v>
      </c>
      <c r="J3994" s="2" t="s">
        <v>12</v>
      </c>
      <c r="K3994" s="2" t="s">
        <v>268</v>
      </c>
      <c r="L3994" s="19">
        <v>41481.68346064815</v>
      </c>
      <c r="M3994" s="2"/>
      <c r="N3994" s="2"/>
      <c r="O3994" s="2"/>
      <c r="P3994" s="2"/>
    </row>
    <row r="3995" spans="1:16" ht="75">
      <c r="A3995" s="14">
        <v>1213</v>
      </c>
      <c r="B3995" s="2" t="s">
        <v>2546</v>
      </c>
      <c r="C3995" s="1" t="s">
        <v>2547</v>
      </c>
      <c r="D3995" s="3" t="s">
        <v>2031</v>
      </c>
      <c r="E3995" s="4">
        <v>41481</v>
      </c>
      <c r="F3995" s="3" t="s">
        <v>15</v>
      </c>
      <c r="G3995" s="4">
        <v>41481</v>
      </c>
      <c r="H3995" s="3" t="s">
        <v>42</v>
      </c>
      <c r="I3995" s="2" t="s">
        <v>13</v>
      </c>
      <c r="J3995" s="2" t="s">
        <v>12</v>
      </c>
      <c r="K3995" s="2" t="s">
        <v>268</v>
      </c>
      <c r="L3995" s="19">
        <v>41481.680937500001</v>
      </c>
      <c r="M3995" s="2"/>
      <c r="N3995" s="2"/>
      <c r="O3995" s="2"/>
      <c r="P3995" s="2"/>
    </row>
    <row r="3996" spans="1:16" ht="90">
      <c r="A3996" s="14">
        <v>1212</v>
      </c>
      <c r="B3996" s="2" t="s">
        <v>2548</v>
      </c>
      <c r="C3996" s="1" t="s">
        <v>2549</v>
      </c>
      <c r="D3996" s="3" t="s">
        <v>1142</v>
      </c>
      <c r="E3996" s="4">
        <v>41481</v>
      </c>
      <c r="F3996" s="3" t="s">
        <v>15</v>
      </c>
      <c r="G3996" s="4">
        <v>41481</v>
      </c>
      <c r="H3996" s="3" t="s">
        <v>42</v>
      </c>
      <c r="I3996" s="2" t="s">
        <v>13</v>
      </c>
      <c r="J3996" s="2" t="s">
        <v>12</v>
      </c>
      <c r="K3996" s="2" t="s">
        <v>268</v>
      </c>
      <c r="L3996" s="19">
        <v>41481.679618055554</v>
      </c>
      <c r="M3996" s="2"/>
      <c r="N3996" s="2"/>
      <c r="O3996" s="2"/>
      <c r="P3996" s="2"/>
    </row>
    <row r="3997" spans="1:16" ht="60">
      <c r="A3997" s="14">
        <v>1211</v>
      </c>
      <c r="B3997" s="2" t="s">
        <v>2546</v>
      </c>
      <c r="C3997" s="1" t="s">
        <v>2550</v>
      </c>
      <c r="D3997" s="3" t="s">
        <v>2031</v>
      </c>
      <c r="E3997" s="4">
        <v>41481</v>
      </c>
      <c r="F3997" s="3" t="s">
        <v>15</v>
      </c>
      <c r="G3997" s="4">
        <v>41481</v>
      </c>
      <c r="H3997" s="3" t="s">
        <v>42</v>
      </c>
      <c r="I3997" s="2" t="s">
        <v>13</v>
      </c>
      <c r="J3997" s="2" t="s">
        <v>12</v>
      </c>
      <c r="K3997" s="2" t="s">
        <v>268</v>
      </c>
      <c r="L3997" s="19">
        <v>41481.52270833333</v>
      </c>
      <c r="M3997" s="2"/>
      <c r="N3997" s="2"/>
      <c r="O3997" s="2"/>
      <c r="P3997" s="2"/>
    </row>
    <row r="3998" spans="1:16" ht="105">
      <c r="A3998" s="14">
        <v>1210</v>
      </c>
      <c r="B3998" s="2" t="s">
        <v>2551</v>
      </c>
      <c r="C3998" s="1" t="s">
        <v>2552</v>
      </c>
      <c r="D3998" s="3" t="s">
        <v>1060</v>
      </c>
      <c r="E3998" s="4">
        <v>41480</v>
      </c>
      <c r="F3998" s="3" t="s">
        <v>15</v>
      </c>
      <c r="G3998" s="4">
        <v>41481</v>
      </c>
      <c r="H3998" s="3" t="s">
        <v>29</v>
      </c>
      <c r="I3998" s="2" t="s">
        <v>13</v>
      </c>
      <c r="J3998" s="2" t="s">
        <v>12</v>
      </c>
      <c r="K3998" s="2" t="s">
        <v>268</v>
      </c>
      <c r="L3998" s="19">
        <v>41481.415034722224</v>
      </c>
      <c r="M3998" s="2"/>
      <c r="N3998" s="2"/>
      <c r="O3998" s="2"/>
      <c r="P3998" s="2"/>
    </row>
    <row r="3999" spans="1:16" ht="135">
      <c r="A3999" s="14">
        <v>1209</v>
      </c>
      <c r="B3999" s="2" t="s">
        <v>2553</v>
      </c>
      <c r="C3999" s="1" t="s">
        <v>2554</v>
      </c>
      <c r="D3999" s="3" t="s">
        <v>638</v>
      </c>
      <c r="E3999" s="4">
        <v>41481</v>
      </c>
      <c r="F3999" s="3" t="s">
        <v>15</v>
      </c>
      <c r="G3999" s="4">
        <v>41481</v>
      </c>
      <c r="H3999" s="3" t="s">
        <v>213</v>
      </c>
      <c r="I3999" s="2" t="s">
        <v>13</v>
      </c>
      <c r="J3999" s="2" t="s">
        <v>12</v>
      </c>
      <c r="K3999" s="2" t="s">
        <v>268</v>
      </c>
      <c r="L3999" s="19">
        <v>41481.41233796296</v>
      </c>
      <c r="M3999" s="2"/>
      <c r="N3999" s="2"/>
      <c r="O3999" s="2"/>
      <c r="P3999" s="2"/>
    </row>
    <row r="4000" spans="1:16" ht="45">
      <c r="A4000" s="14">
        <v>1208</v>
      </c>
      <c r="B4000" s="2" t="s">
        <v>2381</v>
      </c>
      <c r="C4000" s="1" t="s">
        <v>2555</v>
      </c>
      <c r="D4000" s="3" t="s">
        <v>734</v>
      </c>
      <c r="E4000" s="4">
        <v>41480</v>
      </c>
      <c r="F4000" s="3" t="s">
        <v>15</v>
      </c>
      <c r="G4000" s="4">
        <v>41480</v>
      </c>
      <c r="H4000" s="3" t="s">
        <v>16</v>
      </c>
      <c r="I4000" s="2" t="s">
        <v>13</v>
      </c>
      <c r="J4000" s="2" t="s">
        <v>12</v>
      </c>
      <c r="K4000" s="2" t="s">
        <v>268</v>
      </c>
      <c r="L4000" s="19">
        <v>41480.707280092596</v>
      </c>
      <c r="M4000" s="2"/>
      <c r="N4000" s="2"/>
      <c r="O4000" s="2"/>
      <c r="P4000" s="2"/>
    </row>
    <row r="4001" spans="1:16" ht="60">
      <c r="A4001" s="14">
        <v>1207</v>
      </c>
      <c r="B4001" s="2" t="s">
        <v>2556</v>
      </c>
      <c r="C4001" s="1" t="s">
        <v>2557</v>
      </c>
      <c r="D4001" s="3" t="s">
        <v>1267</v>
      </c>
      <c r="E4001" s="4">
        <v>41480</v>
      </c>
      <c r="F4001" s="3" t="s">
        <v>102</v>
      </c>
      <c r="G4001" s="4">
        <v>41480</v>
      </c>
      <c r="H4001" s="3" t="s">
        <v>69</v>
      </c>
      <c r="I4001" s="2" t="s">
        <v>13</v>
      </c>
      <c r="J4001" s="2" t="s">
        <v>12</v>
      </c>
      <c r="K4001" s="2" t="s">
        <v>268</v>
      </c>
      <c r="L4001" s="19">
        <v>41480.661817129629</v>
      </c>
      <c r="M4001" s="2"/>
      <c r="N4001" s="2"/>
      <c r="O4001" s="2"/>
      <c r="P4001" s="2"/>
    </row>
    <row r="4002" spans="1:16" ht="30">
      <c r="A4002" s="14">
        <v>1206</v>
      </c>
      <c r="B4002" s="2" t="s">
        <v>2558</v>
      </c>
      <c r="C4002" s="1" t="s">
        <v>2559</v>
      </c>
      <c r="D4002" s="3" t="s">
        <v>149</v>
      </c>
      <c r="E4002" s="4">
        <v>41480</v>
      </c>
      <c r="F4002" s="3" t="s">
        <v>15</v>
      </c>
      <c r="G4002" s="4">
        <v>41480</v>
      </c>
      <c r="H4002" s="3" t="s">
        <v>213</v>
      </c>
      <c r="I4002" s="2" t="s">
        <v>13</v>
      </c>
      <c r="J4002" s="2" t="s">
        <v>12</v>
      </c>
      <c r="K4002" s="2" t="s">
        <v>268</v>
      </c>
      <c r="L4002" s="19">
        <v>41480.620787037034</v>
      </c>
      <c r="M4002" s="2"/>
      <c r="N4002" s="2"/>
      <c r="O4002" s="2"/>
      <c r="P4002" s="2"/>
    </row>
    <row r="4003" spans="1:16" ht="45">
      <c r="A4003" s="14">
        <v>1205</v>
      </c>
      <c r="B4003" s="2" t="s">
        <v>2560</v>
      </c>
      <c r="C4003" s="1" t="s">
        <v>2561</v>
      </c>
      <c r="D4003" s="3" t="s">
        <v>4732</v>
      </c>
      <c r="E4003" s="4">
        <v>41480</v>
      </c>
      <c r="F4003" s="3" t="s">
        <v>15</v>
      </c>
      <c r="G4003" s="4">
        <v>41480</v>
      </c>
      <c r="H4003" s="3" t="s">
        <v>56</v>
      </c>
      <c r="I4003" s="2" t="s">
        <v>13</v>
      </c>
      <c r="J4003" s="2" t="s">
        <v>12</v>
      </c>
      <c r="K4003" s="2" t="s">
        <v>268</v>
      </c>
      <c r="L4003" s="19">
        <v>41492.468888888892</v>
      </c>
      <c r="M4003" s="2"/>
      <c r="N4003" s="2"/>
      <c r="O4003" s="2"/>
      <c r="P4003" s="2"/>
    </row>
    <row r="4004" spans="1:16" ht="30">
      <c r="A4004" s="14">
        <v>1204</v>
      </c>
      <c r="B4004" s="2" t="s">
        <v>2562</v>
      </c>
      <c r="C4004" s="1" t="s">
        <v>2563</v>
      </c>
      <c r="D4004" s="3" t="s">
        <v>105</v>
      </c>
      <c r="E4004" s="4">
        <v>41480</v>
      </c>
      <c r="F4004" s="3" t="s">
        <v>15</v>
      </c>
      <c r="G4004" s="4">
        <v>41480</v>
      </c>
      <c r="H4004" s="3" t="s">
        <v>56</v>
      </c>
      <c r="I4004" s="2" t="s">
        <v>13</v>
      </c>
      <c r="J4004" s="2" t="s">
        <v>12</v>
      </c>
      <c r="K4004" s="2" t="s">
        <v>268</v>
      </c>
      <c r="L4004" s="19">
        <v>41485.439004629632</v>
      </c>
      <c r="M4004" s="2"/>
      <c r="N4004" s="2"/>
      <c r="O4004" s="2"/>
      <c r="P4004" s="2"/>
    </row>
    <row r="4005" spans="1:16" ht="90">
      <c r="A4005" s="14">
        <v>1203</v>
      </c>
      <c r="B4005" s="2" t="s">
        <v>2564</v>
      </c>
      <c r="C4005" s="1" t="s">
        <v>2565</v>
      </c>
      <c r="D4005" s="3" t="s">
        <v>2464</v>
      </c>
      <c r="E4005" s="4">
        <v>41479</v>
      </c>
      <c r="F4005" s="3" t="s">
        <v>15</v>
      </c>
      <c r="G4005" s="4">
        <v>41479</v>
      </c>
      <c r="H4005" s="3" t="s">
        <v>40</v>
      </c>
      <c r="I4005" s="2" t="s">
        <v>13</v>
      </c>
      <c r="J4005" s="2" t="s">
        <v>12</v>
      </c>
      <c r="K4005" s="2" t="s">
        <v>268</v>
      </c>
      <c r="L4005" s="19">
        <v>41480.437372685185</v>
      </c>
      <c r="M4005" s="2"/>
      <c r="N4005" s="2"/>
      <c r="O4005" s="2"/>
      <c r="P4005" s="2"/>
    </row>
    <row r="4006" spans="1:16" ht="45">
      <c r="A4006" s="14">
        <v>1202</v>
      </c>
      <c r="B4006" s="2" t="s">
        <v>2566</v>
      </c>
      <c r="C4006" s="1" t="s">
        <v>2567</v>
      </c>
      <c r="D4006" s="3" t="s">
        <v>2568</v>
      </c>
      <c r="E4006" s="4">
        <v>41480</v>
      </c>
      <c r="F4006" s="3" t="s">
        <v>15</v>
      </c>
      <c r="G4006" s="4">
        <v>41480</v>
      </c>
      <c r="H4006" s="3" t="s">
        <v>16</v>
      </c>
      <c r="I4006" s="2" t="s">
        <v>13</v>
      </c>
      <c r="J4006" s="2" t="s">
        <v>12</v>
      </c>
      <c r="K4006" s="2" t="s">
        <v>268</v>
      </c>
      <c r="L4006" s="19">
        <v>41480.430694444447</v>
      </c>
      <c r="M4006" s="2"/>
      <c r="N4006" s="2"/>
      <c r="O4006" s="2"/>
      <c r="P4006" s="2"/>
    </row>
    <row r="4007" spans="1:16" ht="45">
      <c r="A4007" s="14">
        <v>1201</v>
      </c>
      <c r="B4007" s="2" t="s">
        <v>2569</v>
      </c>
      <c r="C4007" s="1" t="s">
        <v>2570</v>
      </c>
      <c r="D4007" s="3" t="s">
        <v>1415</v>
      </c>
      <c r="E4007" s="4">
        <v>41480</v>
      </c>
      <c r="F4007" s="3" t="s">
        <v>15</v>
      </c>
      <c r="G4007" s="4">
        <v>41480</v>
      </c>
      <c r="H4007" s="3" t="s">
        <v>40</v>
      </c>
      <c r="I4007" s="2" t="s">
        <v>13</v>
      </c>
      <c r="J4007" s="2" t="s">
        <v>12</v>
      </c>
      <c r="K4007" s="2" t="s">
        <v>268</v>
      </c>
      <c r="L4007" s="19">
        <v>41481.4996875</v>
      </c>
      <c r="M4007" s="2"/>
      <c r="N4007" s="2"/>
      <c r="O4007" s="2"/>
      <c r="P4007" s="2"/>
    </row>
    <row r="4008" spans="1:16" ht="75">
      <c r="A4008" s="14">
        <v>1200</v>
      </c>
      <c r="B4008" s="2" t="s">
        <v>2571</v>
      </c>
      <c r="C4008" s="1" t="s">
        <v>2572</v>
      </c>
      <c r="D4008" s="3" t="s">
        <v>291</v>
      </c>
      <c r="E4008" s="4">
        <v>41480</v>
      </c>
      <c r="F4008" s="3" t="s">
        <v>15</v>
      </c>
      <c r="G4008" s="4">
        <v>41480</v>
      </c>
      <c r="H4008" s="3" t="s">
        <v>29</v>
      </c>
      <c r="I4008" s="2" t="s">
        <v>13</v>
      </c>
      <c r="J4008" s="2" t="s">
        <v>12</v>
      </c>
      <c r="K4008" s="2" t="s">
        <v>268</v>
      </c>
      <c r="L4008" s="19">
        <v>41480.378055555557</v>
      </c>
      <c r="M4008" s="2"/>
      <c r="N4008" s="2"/>
      <c r="O4008" s="2"/>
      <c r="P4008" s="2"/>
    </row>
    <row r="4009" spans="1:16" ht="75">
      <c r="A4009" s="14">
        <v>1199</v>
      </c>
      <c r="B4009" s="2" t="s">
        <v>2573</v>
      </c>
      <c r="C4009" s="1" t="s">
        <v>2574</v>
      </c>
      <c r="D4009" s="3" t="s">
        <v>291</v>
      </c>
      <c r="E4009" s="4">
        <v>41479</v>
      </c>
      <c r="F4009" s="3" t="s">
        <v>15</v>
      </c>
      <c r="G4009" s="4">
        <v>41479</v>
      </c>
      <c r="H4009" s="3" t="s">
        <v>29</v>
      </c>
      <c r="I4009" s="2" t="s">
        <v>13</v>
      </c>
      <c r="J4009" s="2" t="s">
        <v>12</v>
      </c>
      <c r="K4009" s="2" t="s">
        <v>268</v>
      </c>
      <c r="L4009" s="19">
        <v>41480.667268518519</v>
      </c>
      <c r="M4009" s="2"/>
      <c r="N4009" s="2"/>
      <c r="O4009" s="2"/>
      <c r="P4009" s="2"/>
    </row>
    <row r="4010" spans="1:16" ht="60">
      <c r="A4010" s="14">
        <v>1198</v>
      </c>
      <c r="B4010" s="2" t="s">
        <v>2575</v>
      </c>
      <c r="C4010" s="1" t="s">
        <v>2576</v>
      </c>
      <c r="D4010" s="3" t="s">
        <v>237</v>
      </c>
      <c r="E4010" s="4">
        <v>41478</v>
      </c>
      <c r="F4010" s="3" t="s">
        <v>15</v>
      </c>
      <c r="G4010" s="4">
        <v>41478</v>
      </c>
      <c r="H4010" s="3" t="s">
        <v>58</v>
      </c>
      <c r="I4010" s="2" t="s">
        <v>13</v>
      </c>
      <c r="J4010" s="2" t="s">
        <v>12</v>
      </c>
      <c r="K4010" s="2" t="s">
        <v>268</v>
      </c>
      <c r="L4010" s="19">
        <v>41479.436539351853</v>
      </c>
      <c r="M4010" s="2"/>
      <c r="N4010" s="2"/>
      <c r="O4010" s="2"/>
      <c r="P4010" s="2"/>
    </row>
    <row r="4011" spans="1:16" ht="60">
      <c r="A4011" s="14">
        <v>1197</v>
      </c>
      <c r="B4011" s="2" t="s">
        <v>2577</v>
      </c>
      <c r="C4011" s="1" t="s">
        <v>2578</v>
      </c>
      <c r="D4011" s="3" t="s">
        <v>377</v>
      </c>
      <c r="E4011" s="4">
        <v>41479</v>
      </c>
      <c r="F4011" s="3" t="s">
        <v>15</v>
      </c>
      <c r="G4011" s="4">
        <v>41479</v>
      </c>
      <c r="H4011" s="3" t="s">
        <v>69</v>
      </c>
      <c r="I4011" s="2" t="s">
        <v>13</v>
      </c>
      <c r="J4011" s="2" t="s">
        <v>12</v>
      </c>
      <c r="K4011" s="2" t="s">
        <v>268</v>
      </c>
      <c r="L4011" s="19">
        <v>41479.432870370372</v>
      </c>
      <c r="M4011" s="2"/>
      <c r="N4011" s="2"/>
      <c r="O4011" s="2"/>
      <c r="P4011" s="2"/>
    </row>
    <row r="4012" spans="1:16" ht="45">
      <c r="A4012" s="14">
        <v>1196</v>
      </c>
      <c r="B4012" s="2" t="s">
        <v>2579</v>
      </c>
      <c r="C4012" s="1" t="s">
        <v>2580</v>
      </c>
      <c r="D4012" s="3" t="s">
        <v>2581</v>
      </c>
      <c r="E4012" s="4">
        <v>41479</v>
      </c>
      <c r="F4012" s="3" t="s">
        <v>15</v>
      </c>
      <c r="G4012" s="4">
        <v>41479</v>
      </c>
      <c r="H4012" s="3" t="s">
        <v>29</v>
      </c>
      <c r="I4012" s="2" t="s">
        <v>13</v>
      </c>
      <c r="J4012" s="2" t="s">
        <v>12</v>
      </c>
      <c r="K4012" s="2" t="s">
        <v>268</v>
      </c>
      <c r="L4012" s="19">
        <v>41479.430787037039</v>
      </c>
      <c r="M4012" s="2"/>
      <c r="N4012" s="2"/>
      <c r="O4012" s="2"/>
      <c r="P4012" s="2"/>
    </row>
    <row r="4013" spans="1:16" ht="45">
      <c r="A4013" s="14">
        <v>1195</v>
      </c>
      <c r="B4013" s="2" t="s">
        <v>2582</v>
      </c>
      <c r="C4013" s="1" t="s">
        <v>2583</v>
      </c>
      <c r="D4013" s="3" t="s">
        <v>2584</v>
      </c>
      <c r="E4013" s="4">
        <v>41479</v>
      </c>
      <c r="F4013" s="3" t="s">
        <v>15</v>
      </c>
      <c r="G4013" s="4">
        <v>41479</v>
      </c>
      <c r="H4013" s="3" t="s">
        <v>58</v>
      </c>
      <c r="I4013" s="2" t="s">
        <v>13</v>
      </c>
      <c r="J4013" s="2" t="s">
        <v>12</v>
      </c>
      <c r="K4013" s="2" t="s">
        <v>268</v>
      </c>
      <c r="L4013" s="19">
        <v>41479.430196759262</v>
      </c>
      <c r="M4013" s="2"/>
      <c r="N4013" s="2"/>
      <c r="O4013" s="2"/>
      <c r="P4013" s="2"/>
    </row>
    <row r="4014" spans="1:16">
      <c r="A4014" s="14">
        <v>1194</v>
      </c>
      <c r="B4014" s="2" t="s">
        <v>2585</v>
      </c>
      <c r="C4014" s="1" t="s">
        <v>2586</v>
      </c>
      <c r="D4014" s="3" t="s">
        <v>247</v>
      </c>
      <c r="E4014" s="4">
        <v>41479</v>
      </c>
      <c r="F4014" s="3" t="s">
        <v>15</v>
      </c>
      <c r="G4014" s="4">
        <v>41479</v>
      </c>
      <c r="H4014" s="3" t="s">
        <v>54</v>
      </c>
      <c r="I4014" s="2" t="s">
        <v>13</v>
      </c>
      <c r="J4014" s="2" t="s">
        <v>12</v>
      </c>
      <c r="K4014" s="2" t="s">
        <v>268</v>
      </c>
      <c r="L4014" s="19">
        <v>41492.483749999999</v>
      </c>
      <c r="M4014" s="2"/>
      <c r="N4014" s="2"/>
      <c r="O4014" s="2"/>
      <c r="P4014" s="2"/>
    </row>
    <row r="4015" spans="1:16" ht="60">
      <c r="A4015" s="14">
        <v>1193</v>
      </c>
      <c r="B4015" s="2" t="s">
        <v>2587</v>
      </c>
      <c r="C4015" s="1" t="s">
        <v>2588</v>
      </c>
      <c r="D4015" s="3" t="s">
        <v>247</v>
      </c>
      <c r="E4015" s="4">
        <v>41479</v>
      </c>
      <c r="F4015" s="3" t="s">
        <v>15</v>
      </c>
      <c r="G4015" s="4">
        <v>41479</v>
      </c>
      <c r="H4015" s="3" t="s">
        <v>40</v>
      </c>
      <c r="I4015" s="2" t="s">
        <v>13</v>
      </c>
      <c r="J4015" s="2" t="s">
        <v>12</v>
      </c>
      <c r="K4015" s="2" t="s">
        <v>268</v>
      </c>
      <c r="L4015" s="19">
        <v>41485.438888888886</v>
      </c>
      <c r="M4015" s="2"/>
      <c r="N4015" s="2"/>
      <c r="O4015" s="2"/>
      <c r="P4015" s="2"/>
    </row>
    <row r="4016" spans="1:16" ht="60">
      <c r="A4016" s="14">
        <v>1192</v>
      </c>
      <c r="B4016" s="2" t="s">
        <v>2589</v>
      </c>
      <c r="C4016" s="1" t="s">
        <v>2590</v>
      </c>
      <c r="D4016" s="3" t="s">
        <v>18</v>
      </c>
      <c r="E4016" s="4">
        <v>41478</v>
      </c>
      <c r="F4016" s="3" t="s">
        <v>15</v>
      </c>
      <c r="G4016" s="4">
        <v>41478</v>
      </c>
      <c r="H4016" s="3" t="s">
        <v>54</v>
      </c>
      <c r="I4016" s="2" t="s">
        <v>13</v>
      </c>
      <c r="J4016" s="2" t="s">
        <v>12</v>
      </c>
      <c r="K4016" s="2" t="s">
        <v>268</v>
      </c>
      <c r="L4016" s="19">
        <v>41478.577002314814</v>
      </c>
      <c r="M4016" s="2"/>
      <c r="N4016" s="2"/>
      <c r="O4016" s="2"/>
      <c r="P4016" s="2"/>
    </row>
    <row r="4017" spans="1:16" ht="60">
      <c r="A4017" s="14">
        <v>1191</v>
      </c>
      <c r="B4017" s="2" t="s">
        <v>2591</v>
      </c>
      <c r="C4017" s="1" t="s">
        <v>2592</v>
      </c>
      <c r="D4017" s="3" t="s">
        <v>247</v>
      </c>
      <c r="E4017" s="4">
        <v>41478</v>
      </c>
      <c r="F4017" s="3" t="s">
        <v>15</v>
      </c>
      <c r="G4017" s="4">
        <v>41478</v>
      </c>
      <c r="H4017" s="3" t="s">
        <v>58</v>
      </c>
      <c r="I4017" s="2" t="s">
        <v>13</v>
      </c>
      <c r="J4017" s="2" t="s">
        <v>12</v>
      </c>
      <c r="K4017" s="2" t="s">
        <v>268</v>
      </c>
      <c r="L4017" s="19">
        <v>41478.571608796294</v>
      </c>
      <c r="M4017" s="2"/>
      <c r="N4017" s="2"/>
      <c r="O4017" s="2"/>
      <c r="P4017" s="2"/>
    </row>
    <row r="4018" spans="1:16" ht="60">
      <c r="A4018" s="14">
        <v>1190</v>
      </c>
      <c r="B4018" s="2" t="s">
        <v>2593</v>
      </c>
      <c r="C4018" s="1" t="s">
        <v>2594</v>
      </c>
      <c r="D4018" s="3" t="s">
        <v>215</v>
      </c>
      <c r="E4018" s="4">
        <v>41478</v>
      </c>
      <c r="F4018" s="3" t="s">
        <v>15</v>
      </c>
      <c r="G4018" s="4">
        <v>41478</v>
      </c>
      <c r="H4018" s="3" t="s">
        <v>53</v>
      </c>
      <c r="I4018" s="2" t="s">
        <v>13</v>
      </c>
      <c r="J4018" s="2" t="s">
        <v>12</v>
      </c>
      <c r="K4018" s="2" t="s">
        <v>268</v>
      </c>
      <c r="L4018" s="19">
        <v>41479.394629629627</v>
      </c>
      <c r="M4018" s="2"/>
      <c r="N4018" s="2"/>
      <c r="O4018" s="2"/>
      <c r="P4018" s="2"/>
    </row>
    <row r="4019" spans="1:16" ht="75">
      <c r="A4019" s="14">
        <v>1189</v>
      </c>
      <c r="B4019" s="2" t="s">
        <v>2595</v>
      </c>
      <c r="C4019" s="1" t="s">
        <v>2596</v>
      </c>
      <c r="D4019" s="3" t="s">
        <v>1267</v>
      </c>
      <c r="E4019" s="4">
        <v>41478</v>
      </c>
      <c r="F4019" s="3" t="s">
        <v>15</v>
      </c>
      <c r="G4019" s="4">
        <v>41478</v>
      </c>
      <c r="H4019" s="3" t="s">
        <v>29</v>
      </c>
      <c r="I4019" s="2" t="s">
        <v>13</v>
      </c>
      <c r="J4019" s="2" t="s">
        <v>12</v>
      </c>
      <c r="K4019" s="2" t="s">
        <v>268</v>
      </c>
      <c r="L4019" s="19">
        <v>41479.431446759256</v>
      </c>
      <c r="M4019" s="2"/>
      <c r="N4019" s="2"/>
      <c r="O4019" s="2"/>
      <c r="P4019" s="2"/>
    </row>
    <row r="4020" spans="1:16" ht="60">
      <c r="A4020" s="14">
        <v>1188</v>
      </c>
      <c r="B4020" s="2" t="s">
        <v>2597</v>
      </c>
      <c r="C4020" s="1" t="s">
        <v>2598</v>
      </c>
      <c r="D4020" s="3" t="s">
        <v>277</v>
      </c>
      <c r="E4020" s="4">
        <v>41478</v>
      </c>
      <c r="F4020" s="3" t="s">
        <v>15</v>
      </c>
      <c r="G4020" s="4">
        <v>41478</v>
      </c>
      <c r="H4020" s="3" t="s">
        <v>58</v>
      </c>
      <c r="I4020" s="2" t="s">
        <v>13</v>
      </c>
      <c r="J4020" s="2" t="s">
        <v>12</v>
      </c>
      <c r="K4020" s="2" t="s">
        <v>268</v>
      </c>
      <c r="L4020" s="19">
        <v>41479.394513888888</v>
      </c>
      <c r="M4020" s="2"/>
      <c r="N4020" s="2"/>
      <c r="O4020" s="2"/>
      <c r="P4020" s="2"/>
    </row>
    <row r="4021" spans="1:16" ht="45">
      <c r="A4021" s="14">
        <v>1187</v>
      </c>
      <c r="B4021" s="2" t="s">
        <v>2500</v>
      </c>
      <c r="C4021" s="1" t="s">
        <v>2501</v>
      </c>
      <c r="D4021" s="3" t="s">
        <v>149</v>
      </c>
      <c r="E4021" s="4">
        <v>41478</v>
      </c>
      <c r="F4021" s="3" t="s">
        <v>15</v>
      </c>
      <c r="G4021" s="4">
        <v>41478</v>
      </c>
      <c r="H4021" s="3" t="s">
        <v>42</v>
      </c>
      <c r="I4021" s="2" t="s">
        <v>13</v>
      </c>
      <c r="J4021" s="2" t="s">
        <v>12</v>
      </c>
      <c r="K4021" s="2" t="s">
        <v>268</v>
      </c>
      <c r="L4021" s="19">
        <v>41478.472268518519</v>
      </c>
      <c r="M4021" s="2"/>
      <c r="N4021" s="2"/>
      <c r="O4021" s="2"/>
      <c r="P4021" s="2"/>
    </row>
    <row r="4022" spans="1:16" ht="75">
      <c r="A4022" s="14">
        <v>1186</v>
      </c>
      <c r="B4022" s="2" t="s">
        <v>2502</v>
      </c>
      <c r="C4022" s="1" t="s">
        <v>2503</v>
      </c>
      <c r="D4022" s="3" t="s">
        <v>2504</v>
      </c>
      <c r="E4022" s="4">
        <v>41478</v>
      </c>
      <c r="F4022" s="3" t="s">
        <v>15</v>
      </c>
      <c r="G4022" s="4">
        <v>41478</v>
      </c>
      <c r="H4022" s="3" t="s">
        <v>40</v>
      </c>
      <c r="I4022" s="2" t="s">
        <v>13</v>
      </c>
      <c r="J4022" s="2" t="s">
        <v>12</v>
      </c>
      <c r="K4022" s="2" t="s">
        <v>268</v>
      </c>
      <c r="L4022" s="19">
        <v>41478.460532407407</v>
      </c>
      <c r="M4022" s="2"/>
      <c r="N4022" s="2"/>
      <c r="O4022" s="2"/>
      <c r="P4022" s="2"/>
    </row>
    <row r="4023" spans="1:16" ht="45">
      <c r="A4023" s="14">
        <v>1185</v>
      </c>
      <c r="B4023" s="2" t="s">
        <v>903</v>
      </c>
      <c r="C4023" s="1" t="s">
        <v>2505</v>
      </c>
      <c r="D4023" s="3" t="s">
        <v>268</v>
      </c>
      <c r="E4023" s="4">
        <v>41478</v>
      </c>
      <c r="F4023" s="3" t="s">
        <v>15</v>
      </c>
      <c r="G4023" s="4">
        <v>41478</v>
      </c>
      <c r="H4023" s="3" t="s">
        <v>43</v>
      </c>
      <c r="I4023" s="2" t="s">
        <v>13</v>
      </c>
      <c r="J4023" s="2" t="s">
        <v>12</v>
      </c>
      <c r="K4023" s="2" t="s">
        <v>268</v>
      </c>
      <c r="L4023" s="19">
        <v>41478.459456018521</v>
      </c>
      <c r="M4023" s="2"/>
      <c r="N4023" s="2"/>
      <c r="O4023" s="2"/>
      <c r="P4023" s="2"/>
    </row>
    <row r="4024" spans="1:16" ht="45">
      <c r="A4024" s="14">
        <v>1184</v>
      </c>
      <c r="B4024" s="2" t="s">
        <v>2506</v>
      </c>
      <c r="C4024" s="1" t="s">
        <v>2507</v>
      </c>
      <c r="D4024" s="3" t="s">
        <v>227</v>
      </c>
      <c r="E4024" s="4">
        <v>41478</v>
      </c>
      <c r="F4024" s="3" t="s">
        <v>15</v>
      </c>
      <c r="G4024" s="4">
        <v>41478</v>
      </c>
      <c r="H4024" s="3" t="s">
        <v>46</v>
      </c>
      <c r="I4024" s="2" t="s">
        <v>13</v>
      </c>
      <c r="J4024" s="2" t="s">
        <v>12</v>
      </c>
      <c r="K4024" s="2" t="s">
        <v>268</v>
      </c>
      <c r="L4024" s="19">
        <v>41478.410613425927</v>
      </c>
      <c r="M4024" s="2"/>
      <c r="N4024" s="2"/>
      <c r="O4024" s="2"/>
      <c r="P4024" s="2"/>
    </row>
    <row r="4025" spans="1:16" ht="45">
      <c r="A4025" s="14">
        <v>1183</v>
      </c>
      <c r="B4025" s="2" t="s">
        <v>2496</v>
      </c>
      <c r="C4025" s="1" t="s">
        <v>2497</v>
      </c>
      <c r="D4025" s="3" t="s">
        <v>162</v>
      </c>
      <c r="E4025" s="4">
        <v>41478</v>
      </c>
      <c r="F4025" s="3" t="s">
        <v>15</v>
      </c>
      <c r="G4025" s="4">
        <v>41478</v>
      </c>
      <c r="H4025" s="3" t="s">
        <v>19</v>
      </c>
      <c r="I4025" s="2" t="s">
        <v>13</v>
      </c>
      <c r="J4025" s="2" t="s">
        <v>12</v>
      </c>
      <c r="K4025" s="2" t="s">
        <v>268</v>
      </c>
      <c r="L4025" s="19">
        <v>41481.499421296299</v>
      </c>
      <c r="M4025" s="2"/>
      <c r="N4025" s="2"/>
      <c r="O4025" s="2"/>
      <c r="P4025" s="2"/>
    </row>
    <row r="4026" spans="1:16" ht="30">
      <c r="A4026" s="14">
        <v>1182</v>
      </c>
      <c r="B4026" s="2" t="s">
        <v>2498</v>
      </c>
      <c r="C4026" s="1" t="s">
        <v>2499</v>
      </c>
      <c r="D4026" s="3" t="s">
        <v>162</v>
      </c>
      <c r="E4026" s="4">
        <v>41478</v>
      </c>
      <c r="F4026" s="3" t="s">
        <v>15</v>
      </c>
      <c r="G4026" s="4">
        <v>41478</v>
      </c>
      <c r="H4026" s="3" t="s">
        <v>11</v>
      </c>
      <c r="I4026" s="2" t="s">
        <v>13</v>
      </c>
      <c r="J4026" s="2" t="s">
        <v>12</v>
      </c>
      <c r="K4026" s="2" t="s">
        <v>268</v>
      </c>
      <c r="L4026" s="19">
        <v>41478.387314814812</v>
      </c>
      <c r="M4026" s="2"/>
      <c r="N4026" s="2"/>
      <c r="O4026" s="2"/>
      <c r="P4026" s="2"/>
    </row>
    <row r="4027" spans="1:16" ht="60">
      <c r="A4027" s="14">
        <v>1181</v>
      </c>
      <c r="B4027" s="2" t="s">
        <v>2479</v>
      </c>
      <c r="C4027" s="1" t="s">
        <v>2480</v>
      </c>
      <c r="D4027" s="3" t="s">
        <v>363</v>
      </c>
      <c r="E4027" s="4">
        <v>41478</v>
      </c>
      <c r="F4027" s="3" t="s">
        <v>15</v>
      </c>
      <c r="G4027" s="4">
        <v>41478</v>
      </c>
      <c r="H4027" s="3" t="s">
        <v>58</v>
      </c>
      <c r="I4027" s="2" t="s">
        <v>13</v>
      </c>
      <c r="J4027" s="2" t="s">
        <v>12</v>
      </c>
      <c r="K4027" s="2" t="s">
        <v>268</v>
      </c>
      <c r="L4027" s="19">
        <v>41478.370578703703</v>
      </c>
      <c r="M4027" s="2"/>
      <c r="N4027" s="2"/>
      <c r="O4027" s="2"/>
      <c r="P4027" s="2"/>
    </row>
    <row r="4028" spans="1:16" ht="45">
      <c r="A4028" s="14">
        <v>1180</v>
      </c>
      <c r="B4028" s="2" t="s">
        <v>2481</v>
      </c>
      <c r="C4028" s="1" t="s">
        <v>2482</v>
      </c>
      <c r="D4028" s="3" t="s">
        <v>4732</v>
      </c>
      <c r="E4028" s="4">
        <v>41477</v>
      </c>
      <c r="F4028" s="3" t="s">
        <v>15</v>
      </c>
      <c r="G4028" s="4">
        <v>41477</v>
      </c>
      <c r="H4028" s="3" t="s">
        <v>56</v>
      </c>
      <c r="I4028" s="2" t="s">
        <v>13</v>
      </c>
      <c r="J4028" s="2" t="s">
        <v>12</v>
      </c>
      <c r="K4028" s="2" t="s">
        <v>268</v>
      </c>
      <c r="L4028" s="19">
        <v>41481.498784722222</v>
      </c>
      <c r="M4028" s="2"/>
      <c r="N4028" s="2"/>
      <c r="O4028" s="2"/>
      <c r="P4028" s="2"/>
    </row>
    <row r="4029" spans="1:16" ht="45">
      <c r="A4029" s="14">
        <v>1179</v>
      </c>
      <c r="B4029" s="2" t="s">
        <v>2483</v>
      </c>
      <c r="C4029" s="1" t="s">
        <v>2484</v>
      </c>
      <c r="D4029" s="3" t="s">
        <v>2147</v>
      </c>
      <c r="E4029" s="4">
        <v>41477</v>
      </c>
      <c r="F4029" s="3" t="s">
        <v>15</v>
      </c>
      <c r="G4029" s="4">
        <v>41477</v>
      </c>
      <c r="H4029" s="3" t="s">
        <v>29</v>
      </c>
      <c r="I4029" s="2" t="s">
        <v>13</v>
      </c>
      <c r="J4029" s="2" t="s">
        <v>12</v>
      </c>
      <c r="K4029" s="2" t="s">
        <v>268</v>
      </c>
      <c r="L4029" s="19">
        <v>41487.457928240743</v>
      </c>
      <c r="M4029" s="2"/>
      <c r="N4029" s="2"/>
      <c r="O4029" s="2"/>
      <c r="P4029" s="2"/>
    </row>
    <row r="4030" spans="1:16" ht="60">
      <c r="A4030" s="14">
        <v>1178</v>
      </c>
      <c r="B4030" s="2" t="s">
        <v>2485</v>
      </c>
      <c r="C4030" s="1" t="s">
        <v>2486</v>
      </c>
      <c r="D4030" s="3" t="s">
        <v>332</v>
      </c>
      <c r="E4030" s="4">
        <v>41477</v>
      </c>
      <c r="F4030" s="3" t="s">
        <v>102</v>
      </c>
      <c r="G4030" s="4">
        <v>41477</v>
      </c>
      <c r="H4030" s="3" t="s">
        <v>16</v>
      </c>
      <c r="I4030" s="2" t="s">
        <v>13</v>
      </c>
      <c r="J4030" s="2" t="s">
        <v>12</v>
      </c>
      <c r="K4030" s="2" t="s">
        <v>268</v>
      </c>
      <c r="L4030" s="19">
        <v>41477.790011574078</v>
      </c>
      <c r="M4030" s="2"/>
      <c r="N4030" s="2"/>
      <c r="O4030" s="2"/>
      <c r="P4030" s="2"/>
    </row>
    <row r="4031" spans="1:16" ht="60">
      <c r="A4031" s="14">
        <v>1177</v>
      </c>
      <c r="B4031" s="2" t="s">
        <v>2487</v>
      </c>
      <c r="C4031" s="1" t="s">
        <v>2488</v>
      </c>
      <c r="D4031" s="3" t="s">
        <v>586</v>
      </c>
      <c r="E4031" s="4">
        <v>41477</v>
      </c>
      <c r="F4031" s="3" t="s">
        <v>15</v>
      </c>
      <c r="G4031" s="4">
        <v>41477</v>
      </c>
      <c r="H4031" s="3" t="s">
        <v>40</v>
      </c>
      <c r="I4031" s="2" t="s">
        <v>13</v>
      </c>
      <c r="J4031" s="2" t="s">
        <v>12</v>
      </c>
      <c r="K4031" s="2" t="s">
        <v>268</v>
      </c>
      <c r="L4031" s="19">
        <v>41477.786886574075</v>
      </c>
      <c r="M4031" s="2"/>
      <c r="N4031" s="2"/>
      <c r="O4031" s="2"/>
      <c r="P4031" s="2"/>
    </row>
    <row r="4032" spans="1:16" ht="60">
      <c r="A4032" s="14">
        <v>1176</v>
      </c>
      <c r="B4032" s="2" t="s">
        <v>2489</v>
      </c>
      <c r="C4032" s="1" t="s">
        <v>2490</v>
      </c>
      <c r="D4032" s="3" t="s">
        <v>446</v>
      </c>
      <c r="E4032" s="4">
        <v>41477</v>
      </c>
      <c r="F4032" s="3" t="s">
        <v>15</v>
      </c>
      <c r="G4032" s="4">
        <v>41477</v>
      </c>
      <c r="H4032" s="3" t="s">
        <v>19</v>
      </c>
      <c r="I4032" s="2" t="s">
        <v>13</v>
      </c>
      <c r="J4032" s="2" t="s">
        <v>12</v>
      </c>
      <c r="K4032" s="2" t="s">
        <v>268</v>
      </c>
      <c r="L4032" s="19">
        <v>41492.464062500003</v>
      </c>
      <c r="M4032" s="2"/>
      <c r="N4032" s="2"/>
      <c r="O4032" s="2"/>
      <c r="P4032" s="2"/>
    </row>
    <row r="4033" spans="1:16" ht="90">
      <c r="A4033" s="14">
        <v>1175</v>
      </c>
      <c r="B4033" s="2" t="s">
        <v>2491</v>
      </c>
      <c r="C4033" s="1" t="s">
        <v>2492</v>
      </c>
      <c r="D4033" s="3" t="s">
        <v>182</v>
      </c>
      <c r="E4033" s="4">
        <v>41477</v>
      </c>
      <c r="F4033" s="3" t="s">
        <v>15</v>
      </c>
      <c r="G4033" s="4">
        <v>41477</v>
      </c>
      <c r="H4033" s="3" t="s">
        <v>52</v>
      </c>
      <c r="I4033" s="2" t="s">
        <v>13</v>
      </c>
      <c r="J4033" s="2" t="s">
        <v>12</v>
      </c>
      <c r="K4033" s="2" t="s">
        <v>268</v>
      </c>
      <c r="L4033" s="19">
        <v>41477.625613425924</v>
      </c>
      <c r="M4033" s="2"/>
      <c r="N4033" s="2"/>
      <c r="O4033" s="2"/>
      <c r="P4033" s="2"/>
    </row>
    <row r="4034" spans="1:16" ht="60">
      <c r="A4034" s="14">
        <v>1174</v>
      </c>
      <c r="B4034" s="2" t="s">
        <v>2493</v>
      </c>
      <c r="C4034" s="1" t="s">
        <v>2494</v>
      </c>
      <c r="D4034" s="3" t="s">
        <v>620</v>
      </c>
      <c r="E4034" s="4">
        <v>41477</v>
      </c>
      <c r="F4034" s="3" t="s">
        <v>15</v>
      </c>
      <c r="G4034" s="4">
        <v>41477</v>
      </c>
      <c r="H4034" s="3" t="s">
        <v>16</v>
      </c>
      <c r="I4034" s="2" t="s">
        <v>13</v>
      </c>
      <c r="J4034" s="2" t="s">
        <v>12</v>
      </c>
      <c r="K4034" s="2" t="s">
        <v>268</v>
      </c>
      <c r="L4034" s="19">
        <v>41480.667997685188</v>
      </c>
      <c r="M4034" s="2"/>
      <c r="N4034" s="2"/>
      <c r="O4034" s="2"/>
      <c r="P4034" s="2"/>
    </row>
    <row r="4035" spans="1:16">
      <c r="A4035" s="14">
        <v>1173</v>
      </c>
      <c r="B4035" s="2" t="s">
        <v>794</v>
      </c>
      <c r="C4035" s="1" t="s">
        <v>2495</v>
      </c>
      <c r="D4035" s="3" t="s">
        <v>861</v>
      </c>
      <c r="E4035" s="4">
        <v>41477</v>
      </c>
      <c r="F4035" s="3" t="s">
        <v>15</v>
      </c>
      <c r="G4035" s="4">
        <v>41477</v>
      </c>
      <c r="H4035" s="3" t="s">
        <v>40</v>
      </c>
      <c r="I4035" s="2" t="s">
        <v>13</v>
      </c>
      <c r="J4035" s="2" t="s">
        <v>12</v>
      </c>
      <c r="K4035" s="2" t="s">
        <v>268</v>
      </c>
      <c r="L4035" s="19">
        <v>41477.43953703704</v>
      </c>
      <c r="M4035" s="2"/>
      <c r="N4035" s="2"/>
      <c r="O4035" s="2"/>
      <c r="P4035" s="2"/>
    </row>
    <row r="4036" spans="1:16" ht="60">
      <c r="A4036" s="14">
        <v>1172</v>
      </c>
      <c r="B4036" s="2" t="s">
        <v>2367</v>
      </c>
      <c r="C4036" s="1" t="s">
        <v>2601</v>
      </c>
      <c r="D4036" s="3" t="s">
        <v>26</v>
      </c>
      <c r="E4036" s="4">
        <v>41474</v>
      </c>
      <c r="F4036" s="3" t="s">
        <v>15</v>
      </c>
      <c r="G4036" s="4">
        <v>41474</v>
      </c>
      <c r="H4036" s="3" t="s">
        <v>69</v>
      </c>
      <c r="I4036" s="2" t="s">
        <v>13</v>
      </c>
      <c r="J4036" s="2" t="s">
        <v>12</v>
      </c>
      <c r="K4036" s="2" t="s">
        <v>268</v>
      </c>
      <c r="L4036" s="19">
        <v>41485.440567129626</v>
      </c>
      <c r="M4036" s="2"/>
      <c r="N4036" s="2"/>
      <c r="O4036" s="2"/>
      <c r="P4036" s="2"/>
    </row>
    <row r="4037" spans="1:16" ht="60">
      <c r="A4037" s="14">
        <v>1171</v>
      </c>
      <c r="B4037" s="2" t="s">
        <v>2368</v>
      </c>
      <c r="C4037" s="1" t="s">
        <v>2599</v>
      </c>
      <c r="D4037" s="3" t="s">
        <v>26</v>
      </c>
      <c r="E4037" s="4">
        <v>41474</v>
      </c>
      <c r="F4037" s="3" t="s">
        <v>15</v>
      </c>
      <c r="G4037" s="4">
        <v>41474</v>
      </c>
      <c r="H4037" s="3" t="s">
        <v>56</v>
      </c>
      <c r="I4037" s="2" t="s">
        <v>13</v>
      </c>
      <c r="J4037" s="2" t="s">
        <v>12</v>
      </c>
      <c r="K4037" s="2" t="s">
        <v>268</v>
      </c>
      <c r="L4037" s="19">
        <v>41485.409351851849</v>
      </c>
      <c r="M4037" s="2"/>
      <c r="N4037" s="2"/>
      <c r="O4037" s="2"/>
      <c r="P4037" s="2"/>
    </row>
    <row r="4038" spans="1:16" ht="105">
      <c r="A4038" s="14">
        <v>1170</v>
      </c>
      <c r="B4038" s="2" t="s">
        <v>2369</v>
      </c>
      <c r="C4038" s="1" t="s">
        <v>2370</v>
      </c>
      <c r="D4038" s="3" t="s">
        <v>377</v>
      </c>
      <c r="E4038" s="4">
        <v>41474</v>
      </c>
      <c r="F4038" s="3" t="s">
        <v>15</v>
      </c>
      <c r="G4038" s="4">
        <v>41474</v>
      </c>
      <c r="H4038" s="3" t="s">
        <v>19</v>
      </c>
      <c r="I4038" s="2" t="s">
        <v>13</v>
      </c>
      <c r="J4038" s="2" t="s">
        <v>12</v>
      </c>
      <c r="K4038" s="2" t="s">
        <v>268</v>
      </c>
      <c r="L4038" s="19">
        <v>41474.634282407409</v>
      </c>
      <c r="M4038" s="2"/>
      <c r="N4038" s="2"/>
      <c r="O4038" s="2"/>
      <c r="P4038" s="2"/>
    </row>
    <row r="4039" spans="1:16" ht="60">
      <c r="A4039" s="14">
        <v>1169</v>
      </c>
      <c r="B4039" s="2" t="s">
        <v>2371</v>
      </c>
      <c r="C4039" s="1" t="s">
        <v>2372</v>
      </c>
      <c r="D4039" s="3" t="s">
        <v>377</v>
      </c>
      <c r="E4039" s="4">
        <v>41474</v>
      </c>
      <c r="F4039" s="3" t="s">
        <v>15</v>
      </c>
      <c r="G4039" s="4">
        <v>41474</v>
      </c>
      <c r="H4039" s="3" t="s">
        <v>50</v>
      </c>
      <c r="I4039" s="2" t="s">
        <v>13</v>
      </c>
      <c r="J4039" s="2" t="s">
        <v>12</v>
      </c>
      <c r="K4039" s="2" t="s">
        <v>268</v>
      </c>
      <c r="L4039" s="19">
        <v>41492.482858796298</v>
      </c>
      <c r="M4039" s="2"/>
      <c r="N4039" s="2"/>
      <c r="O4039" s="2"/>
      <c r="P4039" s="2"/>
    </row>
    <row r="4040" spans="1:16" ht="45">
      <c r="A4040" s="14">
        <v>1168</v>
      </c>
      <c r="B4040" s="2" t="s">
        <v>2373</v>
      </c>
      <c r="C4040" s="1" t="s">
        <v>2374</v>
      </c>
      <c r="D4040" s="3" t="s">
        <v>291</v>
      </c>
      <c r="E4040" s="4">
        <v>41474</v>
      </c>
      <c r="F4040" s="3" t="s">
        <v>15</v>
      </c>
      <c r="G4040" s="4">
        <v>41474</v>
      </c>
      <c r="H4040" s="3" t="s">
        <v>40</v>
      </c>
      <c r="I4040" s="2" t="s">
        <v>13</v>
      </c>
      <c r="J4040" s="2" t="s">
        <v>12</v>
      </c>
      <c r="K4040" s="2" t="s">
        <v>268</v>
      </c>
      <c r="L4040" s="19">
        <v>41474.62804398148</v>
      </c>
      <c r="M4040" s="2"/>
      <c r="N4040" s="2"/>
      <c r="O4040" s="2"/>
      <c r="P4040" s="2"/>
    </row>
    <row r="4041" spans="1:16" ht="75">
      <c r="A4041" s="14">
        <v>1167</v>
      </c>
      <c r="B4041" s="2" t="s">
        <v>2375</v>
      </c>
      <c r="C4041" s="1" t="s">
        <v>2376</v>
      </c>
      <c r="D4041" s="3" t="s">
        <v>377</v>
      </c>
      <c r="E4041" s="4">
        <v>41474</v>
      </c>
      <c r="F4041" s="3" t="s">
        <v>15</v>
      </c>
      <c r="G4041" s="4">
        <v>41474</v>
      </c>
      <c r="H4041" s="3" t="s">
        <v>51</v>
      </c>
      <c r="I4041" s="2" t="s">
        <v>13</v>
      </c>
      <c r="J4041" s="2" t="s">
        <v>12</v>
      </c>
      <c r="K4041" s="2" t="s">
        <v>268</v>
      </c>
      <c r="L4041" s="19">
        <v>41474.557557870372</v>
      </c>
      <c r="M4041" s="2"/>
      <c r="N4041" s="2"/>
      <c r="O4041" s="2"/>
      <c r="P4041" s="2"/>
    </row>
    <row r="4042" spans="1:16" ht="105">
      <c r="A4042" s="14">
        <v>1166</v>
      </c>
      <c r="B4042" s="2" t="s">
        <v>2377</v>
      </c>
      <c r="C4042" s="1" t="s">
        <v>2378</v>
      </c>
      <c r="D4042" s="3" t="s">
        <v>268</v>
      </c>
      <c r="E4042" s="4">
        <v>41474</v>
      </c>
      <c r="F4042" s="3" t="s">
        <v>15</v>
      </c>
      <c r="G4042" s="4">
        <v>41474</v>
      </c>
      <c r="H4042" s="3" t="s">
        <v>58</v>
      </c>
      <c r="I4042" s="2" t="s">
        <v>13</v>
      </c>
      <c r="J4042" s="2" t="s">
        <v>12</v>
      </c>
      <c r="K4042" s="2" t="s">
        <v>268</v>
      </c>
      <c r="L4042" s="19">
        <v>41477.657141203701</v>
      </c>
      <c r="M4042" s="2"/>
      <c r="N4042" s="2"/>
      <c r="O4042" s="2"/>
      <c r="P4042" s="2"/>
    </row>
    <row r="4043" spans="1:16" ht="75">
      <c r="A4043" s="14">
        <v>1165</v>
      </c>
      <c r="B4043" s="2" t="s">
        <v>2379</v>
      </c>
      <c r="C4043" s="1" t="s">
        <v>2380</v>
      </c>
      <c r="D4043" s="3" t="s">
        <v>2073</v>
      </c>
      <c r="E4043" s="4">
        <v>41474</v>
      </c>
      <c r="F4043" s="3" t="s">
        <v>15</v>
      </c>
      <c r="G4043" s="4">
        <v>41474</v>
      </c>
      <c r="H4043" s="3" t="s">
        <v>11</v>
      </c>
      <c r="I4043" s="2" t="s">
        <v>13</v>
      </c>
      <c r="J4043" s="2" t="s">
        <v>12</v>
      </c>
      <c r="K4043" s="2" t="s">
        <v>268</v>
      </c>
      <c r="L4043" s="19">
        <v>41474.516539351855</v>
      </c>
      <c r="M4043" s="2"/>
      <c r="N4043" s="2"/>
      <c r="O4043" s="2"/>
      <c r="P4043" s="2"/>
    </row>
    <row r="4044" spans="1:16" ht="60">
      <c r="A4044" s="14">
        <v>1164</v>
      </c>
      <c r="B4044" s="2" t="s">
        <v>2381</v>
      </c>
      <c r="C4044" s="1" t="s">
        <v>2382</v>
      </c>
      <c r="D4044" s="3" t="s">
        <v>734</v>
      </c>
      <c r="E4044" s="4">
        <v>41473</v>
      </c>
      <c r="F4044" s="3" t="s">
        <v>15</v>
      </c>
      <c r="G4044" s="4">
        <v>41473</v>
      </c>
      <c r="H4044" s="3" t="s">
        <v>16</v>
      </c>
      <c r="I4044" s="2" t="s">
        <v>13</v>
      </c>
      <c r="J4044" s="2" t="s">
        <v>12</v>
      </c>
      <c r="K4044" s="2" t="s">
        <v>268</v>
      </c>
      <c r="L4044" s="19">
        <v>41473.711319444446</v>
      </c>
      <c r="M4044" s="2"/>
      <c r="N4044" s="2"/>
      <c r="O4044" s="2"/>
      <c r="P4044" s="2"/>
    </row>
    <row r="4045" spans="1:16" ht="75">
      <c r="A4045" s="14">
        <v>1163</v>
      </c>
      <c r="B4045" s="2" t="s">
        <v>1952</v>
      </c>
      <c r="C4045" s="1" t="s">
        <v>2383</v>
      </c>
      <c r="D4045" s="3" t="s">
        <v>1037</v>
      </c>
      <c r="E4045" s="4">
        <v>41473</v>
      </c>
      <c r="F4045" s="3" t="s">
        <v>15</v>
      </c>
      <c r="G4045" s="4">
        <v>41473</v>
      </c>
      <c r="H4045" s="3" t="s">
        <v>16</v>
      </c>
      <c r="I4045" s="2" t="s">
        <v>13</v>
      </c>
      <c r="J4045" s="2" t="s">
        <v>12</v>
      </c>
      <c r="K4045" s="2" t="s">
        <v>268</v>
      </c>
      <c r="L4045" s="19">
        <v>41473.600034722222</v>
      </c>
      <c r="M4045" s="2"/>
      <c r="N4045" s="2"/>
      <c r="O4045" s="2"/>
      <c r="P4045" s="2"/>
    </row>
    <row r="4046" spans="1:16">
      <c r="A4046" s="14">
        <v>1162</v>
      </c>
      <c r="B4046" s="2" t="s">
        <v>2384</v>
      </c>
      <c r="C4046" s="1" t="s">
        <v>2385</v>
      </c>
      <c r="D4046" s="3" t="s">
        <v>1056</v>
      </c>
      <c r="E4046" s="4">
        <v>41473</v>
      </c>
      <c r="F4046" s="3" t="s">
        <v>15</v>
      </c>
      <c r="G4046" s="4">
        <v>41473</v>
      </c>
      <c r="H4046" s="3" t="s">
        <v>16</v>
      </c>
      <c r="I4046" s="2" t="s">
        <v>13</v>
      </c>
      <c r="J4046" s="2" t="s">
        <v>12</v>
      </c>
      <c r="K4046" s="2" t="s">
        <v>268</v>
      </c>
      <c r="L4046" s="19">
        <v>41473.597210648149</v>
      </c>
      <c r="M4046" s="2"/>
      <c r="N4046" s="2"/>
      <c r="O4046" s="2"/>
      <c r="P4046" s="2"/>
    </row>
    <row r="4047" spans="1:16" ht="45">
      <c r="A4047" s="14">
        <v>1161</v>
      </c>
      <c r="B4047" s="2" t="s">
        <v>2386</v>
      </c>
      <c r="C4047" s="1" t="s">
        <v>2387</v>
      </c>
      <c r="D4047" s="3" t="s">
        <v>1688</v>
      </c>
      <c r="E4047" s="4">
        <v>41473</v>
      </c>
      <c r="F4047" s="3" t="s">
        <v>15</v>
      </c>
      <c r="G4047" s="4">
        <v>41473</v>
      </c>
      <c r="H4047" s="3" t="s">
        <v>213</v>
      </c>
      <c r="I4047" s="2" t="s">
        <v>13</v>
      </c>
      <c r="J4047" s="2" t="s">
        <v>12</v>
      </c>
      <c r="K4047" s="2" t="s">
        <v>268</v>
      </c>
      <c r="L4047" s="19">
        <v>41473.595960648148</v>
      </c>
      <c r="M4047" s="2"/>
      <c r="N4047" s="2"/>
      <c r="O4047" s="2"/>
      <c r="P4047" s="2"/>
    </row>
    <row r="4048" spans="1:16" ht="105">
      <c r="A4048" s="14">
        <v>1160</v>
      </c>
      <c r="B4048" s="2" t="s">
        <v>2388</v>
      </c>
      <c r="C4048" s="1" t="s">
        <v>2389</v>
      </c>
      <c r="D4048" s="3" t="s">
        <v>1393</v>
      </c>
      <c r="E4048" s="4">
        <v>41473</v>
      </c>
      <c r="F4048" s="3" t="s">
        <v>15</v>
      </c>
      <c r="G4048" s="4">
        <v>41473</v>
      </c>
      <c r="H4048" s="3" t="s">
        <v>52</v>
      </c>
      <c r="I4048" s="2" t="s">
        <v>13</v>
      </c>
      <c r="J4048" s="2" t="s">
        <v>12</v>
      </c>
      <c r="K4048" s="2" t="s">
        <v>268</v>
      </c>
      <c r="L4048" s="19">
        <v>41473.582858796297</v>
      </c>
      <c r="M4048" s="2"/>
      <c r="N4048" s="2"/>
      <c r="O4048" s="2"/>
      <c r="P4048" s="2"/>
    </row>
    <row r="4049" spans="1:16" ht="45">
      <c r="A4049" s="14">
        <v>1159</v>
      </c>
      <c r="B4049" s="2" t="s">
        <v>2390</v>
      </c>
      <c r="C4049" s="1" t="s">
        <v>2391</v>
      </c>
      <c r="D4049" s="3" t="s">
        <v>1393</v>
      </c>
      <c r="E4049" s="4">
        <v>41473</v>
      </c>
      <c r="F4049" s="3" t="s">
        <v>15</v>
      </c>
      <c r="G4049" s="4">
        <v>41473</v>
      </c>
      <c r="H4049" s="3" t="s">
        <v>40</v>
      </c>
      <c r="I4049" s="2" t="s">
        <v>13</v>
      </c>
      <c r="J4049" s="2" t="s">
        <v>12</v>
      </c>
      <c r="K4049" s="2" t="s">
        <v>268</v>
      </c>
      <c r="L4049" s="19">
        <v>41473.58221064815</v>
      </c>
      <c r="M4049" s="2"/>
      <c r="N4049" s="2"/>
      <c r="O4049" s="2"/>
      <c r="P4049" s="2"/>
    </row>
    <row r="4050" spans="1:16" ht="45">
      <c r="A4050" s="14">
        <v>1158</v>
      </c>
      <c r="B4050" s="2" t="s">
        <v>2332</v>
      </c>
      <c r="C4050" s="1" t="s">
        <v>2392</v>
      </c>
      <c r="D4050" s="3" t="s">
        <v>796</v>
      </c>
      <c r="E4050" s="4">
        <v>41473</v>
      </c>
      <c r="F4050" s="3" t="s">
        <v>15</v>
      </c>
      <c r="G4050" s="4">
        <v>41473</v>
      </c>
      <c r="H4050" s="3" t="s">
        <v>16</v>
      </c>
      <c r="I4050" s="2" t="s">
        <v>13</v>
      </c>
      <c r="J4050" s="2" t="s">
        <v>12</v>
      </c>
      <c r="K4050" s="2" t="s">
        <v>268</v>
      </c>
      <c r="L4050" s="19">
        <v>41473.550462962965</v>
      </c>
      <c r="M4050" s="2"/>
      <c r="N4050" s="2"/>
      <c r="O4050" s="2"/>
      <c r="P4050" s="2"/>
    </row>
    <row r="4051" spans="1:16" ht="45">
      <c r="A4051" s="14">
        <v>1157</v>
      </c>
      <c r="B4051" s="2" t="s">
        <v>2393</v>
      </c>
      <c r="C4051" s="1" t="s">
        <v>2394</v>
      </c>
      <c r="D4051" s="3" t="s">
        <v>430</v>
      </c>
      <c r="E4051" s="4">
        <v>41473</v>
      </c>
      <c r="F4051" s="3" t="s">
        <v>15</v>
      </c>
      <c r="G4051" s="4">
        <v>41473</v>
      </c>
      <c r="H4051" s="3" t="s">
        <v>16</v>
      </c>
      <c r="I4051" s="2" t="s">
        <v>13</v>
      </c>
      <c r="J4051" s="2" t="s">
        <v>12</v>
      </c>
      <c r="K4051" s="2" t="s">
        <v>268</v>
      </c>
      <c r="L4051" s="19">
        <v>41473.503159722219</v>
      </c>
      <c r="M4051" s="2"/>
      <c r="N4051" s="2"/>
      <c r="O4051" s="2"/>
      <c r="P4051" s="2"/>
    </row>
    <row r="4052" spans="1:16" ht="45">
      <c r="A4052" s="14">
        <v>1156</v>
      </c>
      <c r="B4052" s="2" t="s">
        <v>2395</v>
      </c>
      <c r="C4052" s="1" t="s">
        <v>2396</v>
      </c>
      <c r="D4052" s="3" t="s">
        <v>411</v>
      </c>
      <c r="E4052" s="4">
        <v>41473</v>
      </c>
      <c r="F4052" s="3" t="s">
        <v>15</v>
      </c>
      <c r="G4052" s="4">
        <v>41473</v>
      </c>
      <c r="H4052" s="3" t="s">
        <v>16</v>
      </c>
      <c r="I4052" s="2" t="s">
        <v>13</v>
      </c>
      <c r="J4052" s="2" t="s">
        <v>12</v>
      </c>
      <c r="K4052" s="2" t="s">
        <v>268</v>
      </c>
      <c r="L4052" s="19">
        <v>41473.502604166664</v>
      </c>
      <c r="M4052" s="2"/>
      <c r="N4052" s="2"/>
      <c r="O4052" s="2"/>
      <c r="P4052" s="2"/>
    </row>
    <row r="4053" spans="1:16" ht="30">
      <c r="A4053" s="14">
        <v>1155</v>
      </c>
      <c r="B4053" s="2" t="s">
        <v>2397</v>
      </c>
      <c r="C4053" s="1" t="s">
        <v>2398</v>
      </c>
      <c r="D4053" s="3" t="s">
        <v>2399</v>
      </c>
      <c r="E4053" s="4">
        <v>41473</v>
      </c>
      <c r="F4053" s="3" t="s">
        <v>15</v>
      </c>
      <c r="G4053" s="4">
        <v>41473</v>
      </c>
      <c r="H4053" s="3" t="s">
        <v>40</v>
      </c>
      <c r="I4053" s="2" t="s">
        <v>13</v>
      </c>
      <c r="J4053" s="2" t="s">
        <v>12</v>
      </c>
      <c r="K4053" s="2" t="s">
        <v>268</v>
      </c>
      <c r="L4053" s="19">
        <v>41473.486597222225</v>
      </c>
      <c r="M4053" s="2"/>
      <c r="N4053" s="2"/>
      <c r="O4053" s="2"/>
      <c r="P4053" s="2"/>
    </row>
    <row r="4054" spans="1:16" ht="45">
      <c r="A4054" s="14">
        <v>1154</v>
      </c>
      <c r="B4054" s="2" t="s">
        <v>2400</v>
      </c>
      <c r="C4054" s="1" t="s">
        <v>2401</v>
      </c>
      <c r="D4054" s="3" t="s">
        <v>291</v>
      </c>
      <c r="E4054" s="4">
        <v>41473</v>
      </c>
      <c r="F4054" s="3" t="s">
        <v>15</v>
      </c>
      <c r="G4054" s="4">
        <v>41473</v>
      </c>
      <c r="H4054" s="3" t="s">
        <v>19</v>
      </c>
      <c r="I4054" s="2" t="s">
        <v>13</v>
      </c>
      <c r="J4054" s="2" t="s">
        <v>12</v>
      </c>
      <c r="K4054" s="2" t="s">
        <v>268</v>
      </c>
      <c r="L4054" s="19">
        <v>41474.426400462966</v>
      </c>
      <c r="M4054" s="2"/>
      <c r="N4054" s="2"/>
      <c r="O4054" s="2"/>
      <c r="P4054" s="2"/>
    </row>
    <row r="4055" spans="1:16" ht="60">
      <c r="A4055" s="14">
        <v>1153</v>
      </c>
      <c r="B4055" s="2" t="s">
        <v>2402</v>
      </c>
      <c r="C4055" s="1" t="s">
        <v>2403</v>
      </c>
      <c r="D4055" s="3" t="s">
        <v>1763</v>
      </c>
      <c r="E4055" s="4">
        <v>41473</v>
      </c>
      <c r="F4055" s="3" t="s">
        <v>15</v>
      </c>
      <c r="G4055" s="4">
        <v>41473</v>
      </c>
      <c r="H4055" s="3" t="s">
        <v>19</v>
      </c>
      <c r="I4055" s="2" t="s">
        <v>13</v>
      </c>
      <c r="J4055" s="2" t="s">
        <v>12</v>
      </c>
      <c r="K4055" s="2" t="s">
        <v>268</v>
      </c>
      <c r="L4055" s="19">
        <v>41477.657037037039</v>
      </c>
      <c r="M4055" s="2"/>
      <c r="N4055" s="2"/>
      <c r="O4055" s="2"/>
      <c r="P4055" s="2"/>
    </row>
    <row r="4056" spans="1:16" ht="75">
      <c r="A4056" s="14">
        <v>1152</v>
      </c>
      <c r="B4056" s="2" t="s">
        <v>2404</v>
      </c>
      <c r="C4056" s="1" t="s">
        <v>2405</v>
      </c>
      <c r="D4056" s="3" t="s">
        <v>374</v>
      </c>
      <c r="E4056" s="4">
        <v>41473</v>
      </c>
      <c r="F4056" s="3" t="s">
        <v>15</v>
      </c>
      <c r="G4056" s="4">
        <v>41473</v>
      </c>
      <c r="H4056" s="3" t="s">
        <v>58</v>
      </c>
      <c r="I4056" s="2" t="s">
        <v>13</v>
      </c>
      <c r="J4056" s="2" t="s">
        <v>12</v>
      </c>
      <c r="K4056" s="2" t="s">
        <v>268</v>
      </c>
      <c r="L4056" s="19">
        <v>41474.426261574074</v>
      </c>
      <c r="M4056" s="2"/>
      <c r="N4056" s="2"/>
      <c r="O4056" s="2"/>
      <c r="P4056" s="2"/>
    </row>
    <row r="4057" spans="1:16" ht="285">
      <c r="A4057" s="14">
        <v>1151</v>
      </c>
      <c r="B4057" s="2" t="s">
        <v>2406</v>
      </c>
      <c r="C4057" s="1" t="s">
        <v>2407</v>
      </c>
      <c r="D4057" s="3" t="s">
        <v>4171</v>
      </c>
      <c r="E4057" s="4">
        <v>41473</v>
      </c>
      <c r="F4057" s="3" t="s">
        <v>15</v>
      </c>
      <c r="G4057" s="4">
        <v>41473</v>
      </c>
      <c r="H4057" s="3" t="s">
        <v>29</v>
      </c>
      <c r="I4057" s="2" t="s">
        <v>13</v>
      </c>
      <c r="J4057" s="2" t="s">
        <v>12</v>
      </c>
      <c r="K4057" s="2" t="s">
        <v>268</v>
      </c>
      <c r="L4057" s="19">
        <v>41481.498541666668</v>
      </c>
      <c r="M4057" s="2"/>
      <c r="N4057" s="2"/>
      <c r="O4057" s="2"/>
      <c r="P4057" s="2"/>
    </row>
    <row r="4058" spans="1:16" ht="45">
      <c r="A4058" s="14">
        <v>1150</v>
      </c>
      <c r="B4058" s="2" t="s">
        <v>2408</v>
      </c>
      <c r="C4058" s="1" t="s">
        <v>2409</v>
      </c>
      <c r="D4058" s="3" t="s">
        <v>355</v>
      </c>
      <c r="E4058" s="4">
        <v>41472</v>
      </c>
      <c r="F4058" s="3" t="s">
        <v>15</v>
      </c>
      <c r="G4058" s="4">
        <v>41472</v>
      </c>
      <c r="H4058" s="3" t="s">
        <v>16</v>
      </c>
      <c r="I4058" s="2" t="s">
        <v>13</v>
      </c>
      <c r="J4058" s="2" t="s">
        <v>12</v>
      </c>
      <c r="K4058" s="2" t="s">
        <v>268</v>
      </c>
      <c r="L4058" s="19">
        <v>41473.43954861111</v>
      </c>
      <c r="M4058" s="2"/>
      <c r="N4058" s="2"/>
      <c r="O4058" s="2"/>
      <c r="P4058" s="2"/>
    </row>
    <row r="4059" spans="1:16" ht="105">
      <c r="A4059" s="14">
        <v>1149</v>
      </c>
      <c r="B4059" s="2" t="s">
        <v>2410</v>
      </c>
      <c r="C4059" s="1" t="s">
        <v>2411</v>
      </c>
      <c r="D4059" s="3" t="s">
        <v>291</v>
      </c>
      <c r="E4059" s="4">
        <v>41473</v>
      </c>
      <c r="F4059" s="3" t="s">
        <v>15</v>
      </c>
      <c r="G4059" s="4">
        <v>41473</v>
      </c>
      <c r="H4059" s="3" t="s">
        <v>40</v>
      </c>
      <c r="I4059" s="2" t="s">
        <v>13</v>
      </c>
      <c r="J4059" s="2" t="s">
        <v>12</v>
      </c>
      <c r="K4059" s="2" t="s">
        <v>268</v>
      </c>
      <c r="L4059" s="19">
        <v>41473.417511574073</v>
      </c>
      <c r="M4059" s="2"/>
      <c r="N4059" s="2"/>
      <c r="O4059" s="2"/>
      <c r="P4059" s="2"/>
    </row>
    <row r="4060" spans="1:16" ht="75">
      <c r="A4060" s="14">
        <v>1148</v>
      </c>
      <c r="B4060" s="2" t="s">
        <v>2412</v>
      </c>
      <c r="C4060" s="1" t="s">
        <v>2413</v>
      </c>
      <c r="D4060" s="3" t="s">
        <v>1071</v>
      </c>
      <c r="E4060" s="4">
        <v>41473</v>
      </c>
      <c r="F4060" s="3" t="s">
        <v>15</v>
      </c>
      <c r="G4060" s="4">
        <v>41473</v>
      </c>
      <c r="H4060" s="3" t="s">
        <v>16</v>
      </c>
      <c r="I4060" s="2" t="s">
        <v>13</v>
      </c>
      <c r="J4060" s="2" t="s">
        <v>12</v>
      </c>
      <c r="K4060" s="2" t="s">
        <v>268</v>
      </c>
      <c r="L4060" s="19">
        <v>41473.410543981481</v>
      </c>
      <c r="M4060" s="2"/>
      <c r="N4060" s="2"/>
      <c r="O4060" s="2"/>
      <c r="P4060" s="2"/>
    </row>
    <row r="4061" spans="1:16" ht="30">
      <c r="A4061" s="14">
        <v>1147</v>
      </c>
      <c r="B4061" s="2" t="s">
        <v>2414</v>
      </c>
      <c r="C4061" s="1" t="s">
        <v>2415</v>
      </c>
      <c r="D4061" s="3" t="s">
        <v>1267</v>
      </c>
      <c r="E4061" s="4">
        <v>41473</v>
      </c>
      <c r="F4061" s="3" t="s">
        <v>15</v>
      </c>
      <c r="G4061" s="4">
        <v>41473</v>
      </c>
      <c r="H4061" s="3" t="s">
        <v>51</v>
      </c>
      <c r="I4061" s="2" t="s">
        <v>13</v>
      </c>
      <c r="J4061" s="2" t="s">
        <v>12</v>
      </c>
      <c r="K4061" s="2" t="s">
        <v>268</v>
      </c>
      <c r="L4061" s="19">
        <v>41473.398240740738</v>
      </c>
      <c r="M4061" s="2"/>
      <c r="N4061" s="2"/>
      <c r="O4061" s="2"/>
      <c r="P4061" s="2"/>
    </row>
    <row r="4062" spans="1:16" ht="30">
      <c r="A4062" s="14">
        <v>1146</v>
      </c>
      <c r="B4062" s="2" t="s">
        <v>2416</v>
      </c>
      <c r="C4062" s="1" t="s">
        <v>2417</v>
      </c>
      <c r="D4062" s="3" t="s">
        <v>803</v>
      </c>
      <c r="E4062" s="4">
        <v>41473</v>
      </c>
      <c r="F4062" s="3" t="s">
        <v>15</v>
      </c>
      <c r="G4062" s="4">
        <v>41473</v>
      </c>
      <c r="H4062" s="3" t="s">
        <v>16</v>
      </c>
      <c r="I4062" s="2" t="s">
        <v>13</v>
      </c>
      <c r="J4062" s="2" t="s">
        <v>12</v>
      </c>
      <c r="K4062" s="2" t="s">
        <v>268</v>
      </c>
      <c r="L4062" s="19">
        <v>41473.389791666668</v>
      </c>
      <c r="M4062" s="2"/>
      <c r="N4062" s="2"/>
      <c r="O4062" s="2"/>
      <c r="P4062" s="2"/>
    </row>
    <row r="4063" spans="1:16" ht="30">
      <c r="A4063" s="14">
        <v>1145</v>
      </c>
      <c r="B4063" s="2" t="s">
        <v>2418</v>
      </c>
      <c r="C4063" s="1" t="s">
        <v>2419</v>
      </c>
      <c r="D4063" s="3" t="s">
        <v>28</v>
      </c>
      <c r="E4063" s="4">
        <v>41473</v>
      </c>
      <c r="F4063" s="3" t="s">
        <v>15</v>
      </c>
      <c r="G4063" s="4">
        <v>41474</v>
      </c>
      <c r="H4063" s="3" t="s">
        <v>29</v>
      </c>
      <c r="I4063" s="2" t="s">
        <v>13</v>
      </c>
      <c r="J4063" s="2" t="s">
        <v>12</v>
      </c>
      <c r="K4063" s="2" t="s">
        <v>268</v>
      </c>
      <c r="L4063" s="19">
        <v>41474.429837962962</v>
      </c>
      <c r="M4063" s="2"/>
      <c r="N4063" s="2"/>
      <c r="O4063" s="2"/>
      <c r="P4063" s="2"/>
    </row>
    <row r="4064" spans="1:16" ht="45">
      <c r="A4064" s="14">
        <v>1144</v>
      </c>
      <c r="B4064" s="2" t="s">
        <v>2299</v>
      </c>
      <c r="C4064" s="1" t="s">
        <v>2420</v>
      </c>
      <c r="D4064" s="3" t="s">
        <v>132</v>
      </c>
      <c r="E4064" s="4">
        <v>41473</v>
      </c>
      <c r="F4064" s="3" t="s">
        <v>15</v>
      </c>
      <c r="G4064" s="4">
        <v>41473</v>
      </c>
      <c r="H4064" s="3" t="s">
        <v>16</v>
      </c>
      <c r="I4064" s="2" t="s">
        <v>13</v>
      </c>
      <c r="J4064" s="2" t="s">
        <v>12</v>
      </c>
      <c r="K4064" s="2" t="s">
        <v>268</v>
      </c>
      <c r="L4064" s="19">
        <v>41473.384930555556</v>
      </c>
      <c r="M4064" s="2"/>
      <c r="N4064" s="2"/>
      <c r="O4064" s="2"/>
      <c r="P4064" s="2"/>
    </row>
    <row r="4065" spans="1:16" ht="60">
      <c r="A4065" s="14">
        <v>1143</v>
      </c>
      <c r="B4065" s="2" t="s">
        <v>1952</v>
      </c>
      <c r="C4065" s="1" t="s">
        <v>2421</v>
      </c>
      <c r="D4065" s="3" t="s">
        <v>1071</v>
      </c>
      <c r="E4065" s="4">
        <v>41472</v>
      </c>
      <c r="F4065" s="3" t="s">
        <v>15</v>
      </c>
      <c r="G4065" s="4">
        <v>41472</v>
      </c>
      <c r="H4065" s="3" t="s">
        <v>16</v>
      </c>
      <c r="I4065" s="2" t="s">
        <v>13</v>
      </c>
      <c r="J4065" s="2" t="s">
        <v>12</v>
      </c>
      <c r="K4065" s="2" t="s">
        <v>268</v>
      </c>
      <c r="L4065" s="19">
        <v>41472.744421296295</v>
      </c>
      <c r="M4065" s="2"/>
      <c r="N4065" s="2"/>
      <c r="O4065" s="2"/>
      <c r="P4065" s="2"/>
    </row>
    <row r="4066" spans="1:16" ht="45">
      <c r="A4066" s="14">
        <v>1142</v>
      </c>
      <c r="B4066" s="2" t="s">
        <v>1968</v>
      </c>
      <c r="C4066" s="1" t="s">
        <v>2422</v>
      </c>
      <c r="D4066" s="3" t="s">
        <v>288</v>
      </c>
      <c r="E4066" s="4">
        <v>41472</v>
      </c>
      <c r="F4066" s="3" t="s">
        <v>15</v>
      </c>
      <c r="G4066" s="4">
        <v>41472</v>
      </c>
      <c r="H4066" s="3" t="s">
        <v>16</v>
      </c>
      <c r="I4066" s="2" t="s">
        <v>13</v>
      </c>
      <c r="J4066" s="2" t="s">
        <v>12</v>
      </c>
      <c r="K4066" s="2" t="s">
        <v>268</v>
      </c>
      <c r="L4066" s="19">
        <v>41472.679513888892</v>
      </c>
      <c r="M4066" s="2"/>
      <c r="N4066" s="2"/>
      <c r="O4066" s="2"/>
      <c r="P4066" s="2"/>
    </row>
    <row r="4067" spans="1:16" ht="60">
      <c r="A4067" s="14">
        <v>1141</v>
      </c>
      <c r="B4067" s="2" t="s">
        <v>2423</v>
      </c>
      <c r="C4067" s="1" t="s">
        <v>2424</v>
      </c>
      <c r="D4067" s="3" t="s">
        <v>107</v>
      </c>
      <c r="E4067" s="4">
        <v>41472</v>
      </c>
      <c r="F4067" s="3" t="s">
        <v>15</v>
      </c>
      <c r="G4067" s="4">
        <v>41472</v>
      </c>
      <c r="H4067" s="3" t="s">
        <v>55</v>
      </c>
      <c r="I4067" s="2" t="s">
        <v>13</v>
      </c>
      <c r="J4067" s="2" t="s">
        <v>12</v>
      </c>
      <c r="K4067" s="2" t="s">
        <v>268</v>
      </c>
      <c r="L4067" s="19">
        <v>41472.583483796298</v>
      </c>
      <c r="M4067" s="2"/>
      <c r="N4067" s="2"/>
      <c r="O4067" s="2"/>
      <c r="P4067" s="2"/>
    </row>
    <row r="4068" spans="1:16" ht="45">
      <c r="A4068" s="14">
        <v>1140</v>
      </c>
      <c r="B4068" s="2" t="s">
        <v>1952</v>
      </c>
      <c r="C4068" s="1" t="s">
        <v>2425</v>
      </c>
      <c r="D4068" s="3" t="s">
        <v>1071</v>
      </c>
      <c r="E4068" s="4">
        <v>41472</v>
      </c>
      <c r="F4068" s="3" t="s">
        <v>15</v>
      </c>
      <c r="G4068" s="4">
        <v>41472</v>
      </c>
      <c r="H4068" s="3" t="s">
        <v>16</v>
      </c>
      <c r="I4068" s="2" t="s">
        <v>13</v>
      </c>
      <c r="J4068" s="2" t="s">
        <v>12</v>
      </c>
      <c r="K4068" s="2" t="s">
        <v>268</v>
      </c>
      <c r="L4068" s="19">
        <v>41472.581655092596</v>
      </c>
      <c r="M4068" s="2"/>
      <c r="N4068" s="2"/>
      <c r="O4068" s="2"/>
      <c r="P4068" s="2"/>
    </row>
    <row r="4069" spans="1:16" ht="75">
      <c r="A4069" s="14">
        <v>1139</v>
      </c>
      <c r="B4069" s="2" t="s">
        <v>2426</v>
      </c>
      <c r="C4069" s="1" t="s">
        <v>2427</v>
      </c>
      <c r="D4069" s="3" t="s">
        <v>291</v>
      </c>
      <c r="E4069" s="4">
        <v>41472</v>
      </c>
      <c r="F4069" s="3" t="s">
        <v>15</v>
      </c>
      <c r="G4069" s="4">
        <v>41474</v>
      </c>
      <c r="H4069" s="3" t="s">
        <v>29</v>
      </c>
      <c r="I4069" s="2" t="s">
        <v>13</v>
      </c>
      <c r="J4069" s="2" t="s">
        <v>12</v>
      </c>
      <c r="K4069" s="2" t="s">
        <v>268</v>
      </c>
      <c r="L4069" s="19">
        <v>41474.430405092593</v>
      </c>
      <c r="M4069" s="2"/>
      <c r="N4069" s="2"/>
      <c r="O4069" s="2"/>
      <c r="P4069" s="2"/>
    </row>
    <row r="4070" spans="1:16" ht="90">
      <c r="A4070" s="14">
        <v>1138</v>
      </c>
      <c r="B4070" s="2" t="s">
        <v>2428</v>
      </c>
      <c r="C4070" s="1" t="s">
        <v>2429</v>
      </c>
      <c r="D4070" s="3" t="s">
        <v>291</v>
      </c>
      <c r="E4070" s="4">
        <v>41472</v>
      </c>
      <c r="F4070" s="3" t="s">
        <v>15</v>
      </c>
      <c r="G4070" s="4">
        <v>41472</v>
      </c>
      <c r="H4070" s="3" t="s">
        <v>29</v>
      </c>
      <c r="I4070" s="2" t="s">
        <v>13</v>
      </c>
      <c r="J4070" s="2" t="s">
        <v>12</v>
      </c>
      <c r="K4070" s="2" t="s">
        <v>268</v>
      </c>
      <c r="L4070" s="19">
        <v>41472.523553240739</v>
      </c>
      <c r="M4070" s="2"/>
      <c r="N4070" s="2"/>
      <c r="O4070" s="2"/>
      <c r="P4070" s="2"/>
    </row>
    <row r="4071" spans="1:16" ht="30">
      <c r="A4071" s="14">
        <v>1137</v>
      </c>
      <c r="B4071" s="2" t="s">
        <v>2430</v>
      </c>
      <c r="C4071" s="1" t="s">
        <v>2431</v>
      </c>
      <c r="D4071" s="3" t="s">
        <v>215</v>
      </c>
      <c r="E4071" s="4">
        <v>41472</v>
      </c>
      <c r="F4071" s="3" t="s">
        <v>15</v>
      </c>
      <c r="G4071" s="4">
        <v>41472</v>
      </c>
      <c r="H4071" s="3" t="s">
        <v>42</v>
      </c>
      <c r="I4071" s="2" t="s">
        <v>13</v>
      </c>
      <c r="J4071" s="2" t="s">
        <v>12</v>
      </c>
      <c r="K4071" s="2" t="s">
        <v>268</v>
      </c>
      <c r="L4071" s="19">
        <v>41472.461527777778</v>
      </c>
      <c r="M4071" s="2"/>
      <c r="N4071" s="2"/>
      <c r="O4071" s="2"/>
      <c r="P4071" s="2"/>
    </row>
    <row r="4072" spans="1:16" ht="30">
      <c r="A4072" s="14">
        <v>1136</v>
      </c>
      <c r="B4072" s="2" t="s">
        <v>2299</v>
      </c>
      <c r="C4072" s="1" t="s">
        <v>2432</v>
      </c>
      <c r="D4072" s="3" t="s">
        <v>95</v>
      </c>
      <c r="E4072" s="4">
        <v>41472</v>
      </c>
      <c r="F4072" s="3" t="s">
        <v>15</v>
      </c>
      <c r="G4072" s="4">
        <v>41472</v>
      </c>
      <c r="H4072" s="3" t="s">
        <v>16</v>
      </c>
      <c r="I4072" s="2" t="s">
        <v>13</v>
      </c>
      <c r="J4072" s="2" t="s">
        <v>12</v>
      </c>
      <c r="K4072" s="2" t="s">
        <v>268</v>
      </c>
      <c r="L4072" s="19">
        <v>41472.458043981482</v>
      </c>
      <c r="M4072" s="2"/>
      <c r="N4072" s="2"/>
      <c r="O4072" s="2"/>
      <c r="P4072" s="2"/>
    </row>
    <row r="4073" spans="1:16" ht="30">
      <c r="A4073" s="14">
        <v>1135</v>
      </c>
      <c r="B4073" s="2" t="s">
        <v>2433</v>
      </c>
      <c r="C4073" s="1" t="s">
        <v>2434</v>
      </c>
      <c r="D4073" s="3" t="s">
        <v>379</v>
      </c>
      <c r="E4073" s="4">
        <v>41472</v>
      </c>
      <c r="F4073" s="3" t="s">
        <v>15</v>
      </c>
      <c r="G4073" s="4">
        <v>41472</v>
      </c>
      <c r="H4073" s="3" t="s">
        <v>19</v>
      </c>
      <c r="I4073" s="2" t="s">
        <v>13</v>
      </c>
      <c r="J4073" s="2" t="s">
        <v>12</v>
      </c>
      <c r="K4073" s="2" t="s">
        <v>268</v>
      </c>
      <c r="L4073" s="19">
        <v>41472.449374999997</v>
      </c>
      <c r="M4073" s="2"/>
      <c r="N4073" s="2"/>
      <c r="O4073" s="2"/>
      <c r="P4073" s="2"/>
    </row>
    <row r="4074" spans="1:16" ht="45">
      <c r="A4074" s="14">
        <v>1134</v>
      </c>
      <c r="B4074" s="2" t="s">
        <v>2435</v>
      </c>
      <c r="C4074" s="1" t="s">
        <v>2436</v>
      </c>
      <c r="D4074" s="3" t="s">
        <v>1056</v>
      </c>
      <c r="E4074" s="4">
        <v>41472</v>
      </c>
      <c r="F4074" s="3" t="s">
        <v>102</v>
      </c>
      <c r="G4074" s="4">
        <v>41472</v>
      </c>
      <c r="H4074" s="3" t="s">
        <v>52</v>
      </c>
      <c r="I4074" s="2" t="s">
        <v>13</v>
      </c>
      <c r="J4074" s="2" t="s">
        <v>12</v>
      </c>
      <c r="K4074" s="2" t="s">
        <v>268</v>
      </c>
      <c r="L4074" s="19">
        <v>41472.448541666665</v>
      </c>
      <c r="M4074" s="2"/>
      <c r="N4074" s="2"/>
      <c r="O4074" s="2"/>
      <c r="P4074" s="2"/>
    </row>
    <row r="4075" spans="1:16" ht="60">
      <c r="A4075" s="14">
        <v>1133</v>
      </c>
      <c r="B4075" s="2" t="s">
        <v>1952</v>
      </c>
      <c r="C4075" s="1" t="s">
        <v>2437</v>
      </c>
      <c r="D4075" s="3" t="s">
        <v>1071</v>
      </c>
      <c r="E4075" s="4">
        <v>41472</v>
      </c>
      <c r="F4075" s="3" t="s">
        <v>15</v>
      </c>
      <c r="G4075" s="4">
        <v>41472</v>
      </c>
      <c r="H4075" s="3" t="s">
        <v>16</v>
      </c>
      <c r="I4075" s="2" t="s">
        <v>13</v>
      </c>
      <c r="J4075" s="2" t="s">
        <v>12</v>
      </c>
      <c r="K4075" s="2" t="s">
        <v>268</v>
      </c>
      <c r="L4075" s="19">
        <v>41472.422314814816</v>
      </c>
      <c r="M4075" s="2"/>
      <c r="N4075" s="2"/>
      <c r="O4075" s="2"/>
      <c r="P4075" s="2"/>
    </row>
    <row r="4076" spans="1:16" ht="45">
      <c r="A4076" s="14">
        <v>1132</v>
      </c>
      <c r="B4076" s="2" t="s">
        <v>2438</v>
      </c>
      <c r="C4076" s="1" t="s">
        <v>2439</v>
      </c>
      <c r="D4076" s="3" t="s">
        <v>349</v>
      </c>
      <c r="E4076" s="4">
        <v>41472</v>
      </c>
      <c r="F4076" s="3" t="s">
        <v>15</v>
      </c>
      <c r="G4076" s="4">
        <v>41472</v>
      </c>
      <c r="H4076" s="3" t="s">
        <v>40</v>
      </c>
      <c r="I4076" s="2" t="s">
        <v>13</v>
      </c>
      <c r="J4076" s="2" t="s">
        <v>12</v>
      </c>
      <c r="K4076" s="2" t="s">
        <v>268</v>
      </c>
      <c r="L4076" s="19">
        <v>41472.404965277776</v>
      </c>
      <c r="M4076" s="2"/>
      <c r="N4076" s="2"/>
      <c r="O4076" s="2"/>
      <c r="P4076" s="2"/>
    </row>
    <row r="4077" spans="1:16" ht="90">
      <c r="A4077" s="14">
        <v>1131</v>
      </c>
      <c r="B4077" s="2" t="s">
        <v>2440</v>
      </c>
      <c r="C4077" s="1" t="s">
        <v>2441</v>
      </c>
      <c r="D4077" s="3" t="s">
        <v>291</v>
      </c>
      <c r="E4077" s="4">
        <v>41467</v>
      </c>
      <c r="F4077" s="3" t="s">
        <v>15</v>
      </c>
      <c r="G4077" s="4">
        <v>41470</v>
      </c>
      <c r="H4077" s="3" t="s">
        <v>40</v>
      </c>
      <c r="I4077" s="2" t="s">
        <v>13</v>
      </c>
      <c r="J4077" s="2" t="s">
        <v>12</v>
      </c>
      <c r="K4077" s="2" t="s">
        <v>268</v>
      </c>
      <c r="L4077" s="19">
        <v>41470.578784722224</v>
      </c>
      <c r="M4077" s="2"/>
      <c r="N4077" s="2"/>
      <c r="O4077" s="2"/>
      <c r="P4077" s="2"/>
    </row>
    <row r="4078" spans="1:16" ht="45">
      <c r="A4078" s="14">
        <v>1130</v>
      </c>
      <c r="B4078" s="2" t="s">
        <v>1793</v>
      </c>
      <c r="C4078" s="1" t="s">
        <v>2442</v>
      </c>
      <c r="D4078" s="3" t="s">
        <v>497</v>
      </c>
      <c r="E4078" s="4">
        <v>41470</v>
      </c>
      <c r="F4078" s="3" t="s">
        <v>15</v>
      </c>
      <c r="G4078" s="4">
        <v>41470</v>
      </c>
      <c r="H4078" s="3" t="s">
        <v>16</v>
      </c>
      <c r="I4078" s="2" t="s">
        <v>13</v>
      </c>
      <c r="J4078" s="2" t="s">
        <v>12</v>
      </c>
      <c r="K4078" s="2" t="s">
        <v>268</v>
      </c>
      <c r="L4078" s="19">
        <v>41470.50072916667</v>
      </c>
      <c r="M4078" s="2"/>
      <c r="N4078" s="2"/>
      <c r="O4078" s="2"/>
      <c r="P4078" s="2"/>
    </row>
    <row r="4079" spans="1:16" ht="45">
      <c r="A4079" s="14">
        <v>1129</v>
      </c>
      <c r="B4079" s="2" t="s">
        <v>2443</v>
      </c>
      <c r="C4079" s="1" t="s">
        <v>2444</v>
      </c>
      <c r="D4079" s="3" t="s">
        <v>964</v>
      </c>
      <c r="E4079" s="4">
        <v>41470</v>
      </c>
      <c r="F4079" s="3" t="s">
        <v>15</v>
      </c>
      <c r="G4079" s="4">
        <v>41470</v>
      </c>
      <c r="H4079" s="3" t="s">
        <v>16</v>
      </c>
      <c r="I4079" s="2" t="s">
        <v>13</v>
      </c>
      <c r="J4079" s="2" t="s">
        <v>12</v>
      </c>
      <c r="K4079" s="2" t="s">
        <v>268</v>
      </c>
      <c r="L4079" s="19">
        <v>41470.465821759259</v>
      </c>
      <c r="M4079" s="2"/>
      <c r="N4079" s="2"/>
      <c r="O4079" s="2"/>
      <c r="P4079" s="2"/>
    </row>
    <row r="4080" spans="1:16" ht="60">
      <c r="A4080" s="14">
        <v>1128</v>
      </c>
      <c r="B4080" s="2" t="s">
        <v>1039</v>
      </c>
      <c r="C4080" s="1" t="s">
        <v>2445</v>
      </c>
      <c r="D4080" s="3" t="s">
        <v>638</v>
      </c>
      <c r="E4080" s="4">
        <v>41470</v>
      </c>
      <c r="F4080" s="3" t="s">
        <v>15</v>
      </c>
      <c r="G4080" s="4">
        <v>41470</v>
      </c>
      <c r="H4080" s="3" t="s">
        <v>16</v>
      </c>
      <c r="I4080" s="2" t="s">
        <v>13</v>
      </c>
      <c r="J4080" s="2" t="s">
        <v>12</v>
      </c>
      <c r="K4080" s="2" t="s">
        <v>268</v>
      </c>
      <c r="L4080" s="19">
        <v>41470.463506944441</v>
      </c>
      <c r="M4080" s="2"/>
      <c r="N4080" s="2"/>
      <c r="O4080" s="2"/>
      <c r="P4080" s="2"/>
    </row>
    <row r="4081" spans="1:16">
      <c r="A4081" s="14">
        <v>1127</v>
      </c>
      <c r="B4081" s="2" t="s">
        <v>2446</v>
      </c>
      <c r="C4081" s="1" t="s">
        <v>2447</v>
      </c>
      <c r="D4081" s="3" t="s">
        <v>2448</v>
      </c>
      <c r="E4081" s="4">
        <v>41470</v>
      </c>
      <c r="F4081" s="3" t="s">
        <v>15</v>
      </c>
      <c r="G4081" s="4">
        <v>41470</v>
      </c>
      <c r="H4081" s="3" t="s">
        <v>16</v>
      </c>
      <c r="I4081" s="2" t="s">
        <v>13</v>
      </c>
      <c r="J4081" s="2" t="s">
        <v>12</v>
      </c>
      <c r="K4081" s="2" t="s">
        <v>268</v>
      </c>
      <c r="L4081" s="19">
        <v>41470.460706018515</v>
      </c>
      <c r="M4081" s="2"/>
      <c r="N4081" s="2"/>
      <c r="O4081" s="2"/>
      <c r="P4081" s="2"/>
    </row>
    <row r="4082" spans="1:16">
      <c r="A4082" s="14">
        <v>1126</v>
      </c>
      <c r="B4082" s="2" t="s">
        <v>2449</v>
      </c>
      <c r="C4082" s="1" t="s">
        <v>2450</v>
      </c>
      <c r="D4082" s="3" t="s">
        <v>344</v>
      </c>
      <c r="E4082" s="4">
        <v>41470</v>
      </c>
      <c r="F4082" s="3" t="s">
        <v>15</v>
      </c>
      <c r="G4082" s="4">
        <v>41470</v>
      </c>
      <c r="H4082" s="3" t="s">
        <v>40</v>
      </c>
      <c r="I4082" s="2" t="s">
        <v>13</v>
      </c>
      <c r="J4082" s="2" t="s">
        <v>12</v>
      </c>
      <c r="K4082" s="2" t="s">
        <v>268</v>
      </c>
      <c r="L4082" s="19">
        <v>41470.416284722225</v>
      </c>
      <c r="M4082" s="2"/>
      <c r="N4082" s="2"/>
      <c r="O4082" s="2"/>
      <c r="P4082" s="2"/>
    </row>
    <row r="4083" spans="1:16" ht="60">
      <c r="A4083" s="14">
        <v>1125</v>
      </c>
      <c r="B4083" s="2" t="s">
        <v>2451</v>
      </c>
      <c r="C4083" s="1" t="s">
        <v>2452</v>
      </c>
      <c r="D4083" s="3" t="s">
        <v>349</v>
      </c>
      <c r="E4083" s="4">
        <v>41470</v>
      </c>
      <c r="F4083" s="3" t="s">
        <v>15</v>
      </c>
      <c r="G4083" s="4">
        <v>41470</v>
      </c>
      <c r="H4083" s="3" t="s">
        <v>16</v>
      </c>
      <c r="I4083" s="2" t="s">
        <v>13</v>
      </c>
      <c r="J4083" s="2" t="s">
        <v>12</v>
      </c>
      <c r="K4083" s="2" t="s">
        <v>268</v>
      </c>
      <c r="L4083" s="19">
        <v>41470.39439814815</v>
      </c>
      <c r="M4083" s="2"/>
      <c r="N4083" s="2"/>
      <c r="O4083" s="2"/>
      <c r="P4083" s="2"/>
    </row>
    <row r="4084" spans="1:16" ht="75">
      <c r="A4084" s="14">
        <v>1124</v>
      </c>
      <c r="B4084" s="2" t="s">
        <v>2412</v>
      </c>
      <c r="C4084" s="1" t="s">
        <v>2453</v>
      </c>
      <c r="D4084" s="3" t="s">
        <v>1037</v>
      </c>
      <c r="E4084" s="4">
        <v>41470</v>
      </c>
      <c r="F4084" s="3" t="s">
        <v>15</v>
      </c>
      <c r="G4084" s="4">
        <v>41470</v>
      </c>
      <c r="H4084" s="3" t="s">
        <v>16</v>
      </c>
      <c r="I4084" s="2" t="s">
        <v>13</v>
      </c>
      <c r="J4084" s="2" t="s">
        <v>12</v>
      </c>
      <c r="K4084" s="2" t="s">
        <v>268</v>
      </c>
      <c r="L4084" s="19">
        <v>41470.393831018519</v>
      </c>
      <c r="M4084" s="2"/>
      <c r="N4084" s="2"/>
      <c r="O4084" s="2"/>
      <c r="P4084" s="2"/>
    </row>
    <row r="4085" spans="1:16" ht="45">
      <c r="A4085" s="14">
        <v>1123</v>
      </c>
      <c r="B4085" s="2" t="s">
        <v>2412</v>
      </c>
      <c r="C4085" s="1" t="s">
        <v>2454</v>
      </c>
      <c r="D4085" s="3" t="s">
        <v>1037</v>
      </c>
      <c r="E4085" s="4">
        <v>41470</v>
      </c>
      <c r="F4085" s="3" t="s">
        <v>15</v>
      </c>
      <c r="G4085" s="4">
        <v>41470</v>
      </c>
      <c r="H4085" s="3" t="s">
        <v>16</v>
      </c>
      <c r="I4085" s="2" t="s">
        <v>13</v>
      </c>
      <c r="J4085" s="2" t="s">
        <v>12</v>
      </c>
      <c r="K4085" s="2" t="s">
        <v>268</v>
      </c>
      <c r="L4085" s="19">
        <v>41470.393020833333</v>
      </c>
      <c r="M4085" s="2"/>
      <c r="N4085" s="2"/>
      <c r="O4085" s="2"/>
      <c r="P4085" s="2"/>
    </row>
    <row r="4086" spans="1:16" ht="45">
      <c r="A4086" s="14">
        <v>1122</v>
      </c>
      <c r="B4086" s="2" t="s">
        <v>1952</v>
      </c>
      <c r="C4086" s="1" t="s">
        <v>2455</v>
      </c>
      <c r="D4086" s="3" t="s">
        <v>1071</v>
      </c>
      <c r="E4086" s="4">
        <v>41470</v>
      </c>
      <c r="F4086" s="3" t="s">
        <v>15</v>
      </c>
      <c r="G4086" s="4">
        <v>41470</v>
      </c>
      <c r="H4086" s="3" t="s">
        <v>16</v>
      </c>
      <c r="I4086" s="2" t="s">
        <v>13</v>
      </c>
      <c r="J4086" s="2" t="s">
        <v>12</v>
      </c>
      <c r="K4086" s="2" t="s">
        <v>268</v>
      </c>
      <c r="L4086" s="19">
        <v>41470.392094907409</v>
      </c>
      <c r="M4086" s="2"/>
      <c r="N4086" s="2"/>
      <c r="O4086" s="2"/>
      <c r="P4086" s="2"/>
    </row>
    <row r="4087" spans="1:16" ht="45">
      <c r="A4087" s="14">
        <v>1121</v>
      </c>
      <c r="B4087" s="2" t="s">
        <v>2456</v>
      </c>
      <c r="C4087" s="1" t="s">
        <v>2457</v>
      </c>
      <c r="D4087" s="3" t="s">
        <v>18</v>
      </c>
      <c r="E4087" s="4">
        <v>41470</v>
      </c>
      <c r="F4087" s="3" t="s">
        <v>15</v>
      </c>
      <c r="G4087" s="4">
        <v>41470</v>
      </c>
      <c r="H4087" s="3" t="s">
        <v>16</v>
      </c>
      <c r="I4087" s="2" t="s">
        <v>13</v>
      </c>
      <c r="J4087" s="2" t="s">
        <v>12</v>
      </c>
      <c r="K4087" s="2" t="s">
        <v>268</v>
      </c>
      <c r="L4087" s="19">
        <v>41470.391041666669</v>
      </c>
      <c r="M4087" s="2"/>
      <c r="N4087" s="2"/>
      <c r="O4087" s="2"/>
      <c r="P4087" s="2"/>
    </row>
    <row r="4088" spans="1:16" ht="45">
      <c r="A4088" s="14">
        <v>1120</v>
      </c>
      <c r="B4088" s="2" t="s">
        <v>2458</v>
      </c>
      <c r="C4088" s="1" t="s">
        <v>2459</v>
      </c>
      <c r="D4088" s="3" t="s">
        <v>2105</v>
      </c>
      <c r="E4088" s="4">
        <v>41467</v>
      </c>
      <c r="F4088" s="3" t="s">
        <v>15</v>
      </c>
      <c r="G4088" s="4">
        <v>41467</v>
      </c>
      <c r="H4088" s="3" t="s">
        <v>16</v>
      </c>
      <c r="I4088" s="2" t="s">
        <v>13</v>
      </c>
      <c r="J4088" s="2" t="s">
        <v>12</v>
      </c>
      <c r="K4088" s="2" t="s">
        <v>268</v>
      </c>
      <c r="L4088" s="19">
        <v>41467.637731481482</v>
      </c>
      <c r="M4088" s="2"/>
      <c r="N4088" s="2"/>
      <c r="O4088" s="2"/>
      <c r="P4088" s="2"/>
    </row>
    <row r="4089" spans="1:16" ht="60">
      <c r="A4089" s="14">
        <v>1119</v>
      </c>
      <c r="B4089" s="2" t="s">
        <v>2460</v>
      </c>
      <c r="C4089" s="1" t="s">
        <v>2461</v>
      </c>
      <c r="D4089" s="3" t="s">
        <v>742</v>
      </c>
      <c r="E4089" s="4">
        <v>41467</v>
      </c>
      <c r="F4089" s="3" t="s">
        <v>15</v>
      </c>
      <c r="G4089" s="4">
        <v>41467</v>
      </c>
      <c r="H4089" s="3" t="s">
        <v>16</v>
      </c>
      <c r="I4089" s="2" t="s">
        <v>13</v>
      </c>
      <c r="J4089" s="2" t="s">
        <v>12</v>
      </c>
      <c r="K4089" s="2" t="s">
        <v>268</v>
      </c>
      <c r="L4089" s="19">
        <v>41467.539641203701</v>
      </c>
      <c r="M4089" s="2"/>
      <c r="N4089" s="2"/>
      <c r="O4089" s="2"/>
      <c r="P4089" s="2"/>
    </row>
    <row r="4090" spans="1:16" ht="45">
      <c r="A4090" s="14">
        <v>1118</v>
      </c>
      <c r="B4090" s="2" t="s">
        <v>2462</v>
      </c>
      <c r="C4090" s="1" t="s">
        <v>2463</v>
      </c>
      <c r="D4090" s="3" t="s">
        <v>2464</v>
      </c>
      <c r="E4090" s="4">
        <v>41467</v>
      </c>
      <c r="F4090" s="3" t="s">
        <v>15</v>
      </c>
      <c r="G4090" s="4">
        <v>41467</v>
      </c>
      <c r="H4090" s="3" t="s">
        <v>51</v>
      </c>
      <c r="I4090" s="2" t="s">
        <v>13</v>
      </c>
      <c r="J4090" s="2" t="s">
        <v>12</v>
      </c>
      <c r="K4090" s="2" t="s">
        <v>268</v>
      </c>
      <c r="L4090" s="19">
        <v>41473.390428240738</v>
      </c>
      <c r="M4090" s="2"/>
      <c r="N4090" s="2"/>
      <c r="O4090" s="2"/>
      <c r="P4090" s="2"/>
    </row>
    <row r="4091" spans="1:16" ht="30">
      <c r="A4091" s="14">
        <v>1117</v>
      </c>
      <c r="B4091" s="2" t="s">
        <v>2465</v>
      </c>
      <c r="C4091" s="1" t="s">
        <v>2466</v>
      </c>
      <c r="D4091" s="3" t="s">
        <v>379</v>
      </c>
      <c r="E4091" s="4">
        <v>41467</v>
      </c>
      <c r="F4091" s="3" t="s">
        <v>15</v>
      </c>
      <c r="G4091" s="4">
        <v>41467</v>
      </c>
      <c r="H4091" s="3" t="s">
        <v>16</v>
      </c>
      <c r="I4091" s="2" t="s">
        <v>13</v>
      </c>
      <c r="J4091" s="2" t="s">
        <v>12</v>
      </c>
      <c r="K4091" s="2" t="s">
        <v>268</v>
      </c>
      <c r="L4091" s="19">
        <v>41467.529780092591</v>
      </c>
      <c r="M4091" s="2"/>
      <c r="N4091" s="2"/>
      <c r="O4091" s="2"/>
      <c r="P4091" s="2"/>
    </row>
    <row r="4092" spans="1:16" ht="45">
      <c r="A4092" s="14">
        <v>1116</v>
      </c>
      <c r="B4092" s="2" t="s">
        <v>2390</v>
      </c>
      <c r="C4092" s="1" t="s">
        <v>2467</v>
      </c>
      <c r="D4092" s="3" t="s">
        <v>1393</v>
      </c>
      <c r="E4092" s="4">
        <v>41467</v>
      </c>
      <c r="F4092" s="3" t="s">
        <v>15</v>
      </c>
      <c r="G4092" s="4">
        <v>41467</v>
      </c>
      <c r="H4092" s="3" t="s">
        <v>40</v>
      </c>
      <c r="I4092" s="2" t="s">
        <v>13</v>
      </c>
      <c r="J4092" s="2" t="s">
        <v>12</v>
      </c>
      <c r="K4092" s="2" t="s">
        <v>268</v>
      </c>
      <c r="L4092" s="19">
        <v>41473.390717592592</v>
      </c>
      <c r="M4092" s="2"/>
      <c r="N4092" s="2"/>
      <c r="O4092" s="2"/>
      <c r="P4092" s="2"/>
    </row>
    <row r="4093" spans="1:16" ht="60">
      <c r="A4093" s="14">
        <v>1115</v>
      </c>
      <c r="B4093" s="2" t="s">
        <v>2468</v>
      </c>
      <c r="C4093" s="1" t="s">
        <v>2469</v>
      </c>
      <c r="D4093" s="3" t="s">
        <v>363</v>
      </c>
      <c r="E4093" s="4">
        <v>41467</v>
      </c>
      <c r="F4093" s="3" t="s">
        <v>15</v>
      </c>
      <c r="G4093" s="4">
        <v>41467</v>
      </c>
      <c r="H4093" s="3" t="s">
        <v>29</v>
      </c>
      <c r="I4093" s="2" t="s">
        <v>13</v>
      </c>
      <c r="J4093" s="2" t="s">
        <v>12</v>
      </c>
      <c r="K4093" s="2" t="s">
        <v>268</v>
      </c>
      <c r="L4093" s="19">
        <v>41467.518888888888</v>
      </c>
      <c r="M4093" s="2"/>
      <c r="N4093" s="2"/>
      <c r="O4093" s="2"/>
      <c r="P4093" s="2"/>
    </row>
    <row r="4094" spans="1:16" ht="45">
      <c r="A4094" s="14">
        <v>1114</v>
      </c>
      <c r="B4094" s="2" t="s">
        <v>2470</v>
      </c>
      <c r="C4094" s="1" t="s">
        <v>2471</v>
      </c>
      <c r="D4094" s="3" t="s">
        <v>182</v>
      </c>
      <c r="E4094" s="4">
        <v>41467</v>
      </c>
      <c r="F4094" s="3" t="s">
        <v>15</v>
      </c>
      <c r="G4094" s="4">
        <v>41467</v>
      </c>
      <c r="H4094" s="3" t="s">
        <v>29</v>
      </c>
      <c r="I4094" s="2" t="s">
        <v>13</v>
      </c>
      <c r="J4094" s="2" t="s">
        <v>12</v>
      </c>
      <c r="K4094" s="2" t="s">
        <v>268</v>
      </c>
      <c r="L4094" s="19">
        <v>41467.510289351849</v>
      </c>
      <c r="M4094" s="2"/>
      <c r="N4094" s="2"/>
      <c r="O4094" s="2"/>
      <c r="P4094" s="2"/>
    </row>
    <row r="4095" spans="1:16" ht="45">
      <c r="A4095" s="14">
        <v>1113</v>
      </c>
      <c r="B4095" s="2" t="s">
        <v>2053</v>
      </c>
      <c r="C4095" s="1" t="s">
        <v>2472</v>
      </c>
      <c r="D4095" s="3" t="s">
        <v>1263</v>
      </c>
      <c r="E4095" s="4">
        <v>41467</v>
      </c>
      <c r="F4095" s="3" t="s">
        <v>15</v>
      </c>
      <c r="G4095" s="4">
        <v>41467</v>
      </c>
      <c r="H4095" s="3" t="s">
        <v>52</v>
      </c>
      <c r="I4095" s="2" t="s">
        <v>13</v>
      </c>
      <c r="J4095" s="2" t="s">
        <v>12</v>
      </c>
      <c r="K4095" s="2" t="s">
        <v>268</v>
      </c>
      <c r="L4095" s="19">
        <v>41467.509432870371</v>
      </c>
      <c r="M4095" s="2"/>
      <c r="N4095" s="2"/>
      <c r="O4095" s="2"/>
      <c r="P4095" s="2"/>
    </row>
    <row r="4096" spans="1:16" ht="90">
      <c r="A4096" s="14">
        <v>1112</v>
      </c>
      <c r="B4096" s="2" t="s">
        <v>2473</v>
      </c>
      <c r="C4096" s="1" t="s">
        <v>2474</v>
      </c>
      <c r="D4096" s="3" t="s">
        <v>77</v>
      </c>
      <c r="E4096" s="4">
        <v>41467</v>
      </c>
      <c r="F4096" s="3" t="s">
        <v>15</v>
      </c>
      <c r="G4096" s="4">
        <v>41467</v>
      </c>
      <c r="H4096" s="3" t="s">
        <v>29</v>
      </c>
      <c r="I4096" s="2" t="s">
        <v>13</v>
      </c>
      <c r="J4096" s="2" t="s">
        <v>12</v>
      </c>
      <c r="K4096" s="2" t="s">
        <v>268</v>
      </c>
      <c r="L4096" s="19">
        <v>41467.508483796293</v>
      </c>
      <c r="M4096" s="2"/>
      <c r="N4096" s="2"/>
      <c r="O4096" s="2"/>
      <c r="P4096" s="2"/>
    </row>
    <row r="4097" spans="1:16" ht="60">
      <c r="A4097" s="14">
        <v>1111</v>
      </c>
      <c r="B4097" s="2" t="s">
        <v>2475</v>
      </c>
      <c r="C4097" s="1" t="s">
        <v>2476</v>
      </c>
      <c r="D4097" s="3" t="s">
        <v>194</v>
      </c>
      <c r="E4097" s="4">
        <v>41467</v>
      </c>
      <c r="F4097" s="3" t="s">
        <v>15</v>
      </c>
      <c r="G4097" s="4">
        <v>41467</v>
      </c>
      <c r="H4097" s="3" t="s">
        <v>40</v>
      </c>
      <c r="I4097" s="2" t="s">
        <v>13</v>
      </c>
      <c r="J4097" s="2" t="s">
        <v>12</v>
      </c>
      <c r="K4097" s="2" t="s">
        <v>268</v>
      </c>
      <c r="L4097" s="19">
        <v>41473.390266203707</v>
      </c>
      <c r="M4097" s="2"/>
      <c r="N4097" s="2"/>
      <c r="O4097" s="2"/>
      <c r="P4097" s="2"/>
    </row>
    <row r="4098" spans="1:16" ht="30">
      <c r="A4098" s="14">
        <v>1110</v>
      </c>
      <c r="B4098" s="2" t="s">
        <v>2161</v>
      </c>
      <c r="C4098" s="1" t="s">
        <v>2355</v>
      </c>
      <c r="D4098" s="3" t="s">
        <v>1938</v>
      </c>
      <c r="E4098" s="4">
        <v>41467</v>
      </c>
      <c r="F4098" s="3" t="s">
        <v>15</v>
      </c>
      <c r="G4098" s="4">
        <v>41467</v>
      </c>
      <c r="H4098" s="3" t="s">
        <v>16</v>
      </c>
      <c r="I4098" s="2" t="s">
        <v>13</v>
      </c>
      <c r="J4098" s="2" t="s">
        <v>12</v>
      </c>
      <c r="K4098" s="2" t="s">
        <v>268</v>
      </c>
      <c r="L4098" s="19">
        <v>41467.493807870371</v>
      </c>
      <c r="M4098" s="2"/>
      <c r="N4098" s="2"/>
      <c r="O4098" s="2"/>
      <c r="P4098" s="2"/>
    </row>
    <row r="4099" spans="1:16" ht="75">
      <c r="A4099" s="14">
        <v>1109</v>
      </c>
      <c r="B4099" s="2" t="s">
        <v>1952</v>
      </c>
      <c r="C4099" s="1" t="s">
        <v>2356</v>
      </c>
      <c r="D4099" s="3" t="s">
        <v>1071</v>
      </c>
      <c r="E4099" s="4">
        <v>41467</v>
      </c>
      <c r="F4099" s="3" t="s">
        <v>15</v>
      </c>
      <c r="G4099" s="4">
        <v>41467</v>
      </c>
      <c r="H4099" s="3" t="s">
        <v>16</v>
      </c>
      <c r="I4099" s="2" t="s">
        <v>13</v>
      </c>
      <c r="J4099" s="2" t="s">
        <v>12</v>
      </c>
      <c r="K4099" s="2" t="s">
        <v>268</v>
      </c>
      <c r="L4099" s="19">
        <v>41467.482743055552</v>
      </c>
      <c r="M4099" s="2"/>
      <c r="N4099" s="2"/>
      <c r="O4099" s="2"/>
      <c r="P4099" s="2"/>
    </row>
    <row r="4100" spans="1:16" ht="60">
      <c r="A4100" s="14">
        <v>1108</v>
      </c>
      <c r="B4100" s="2" t="s">
        <v>2357</v>
      </c>
      <c r="C4100" s="1" t="s">
        <v>2358</v>
      </c>
      <c r="D4100" s="3" t="s">
        <v>742</v>
      </c>
      <c r="E4100" s="4">
        <v>41467</v>
      </c>
      <c r="F4100" s="3" t="s">
        <v>15</v>
      </c>
      <c r="G4100" s="4">
        <v>41467</v>
      </c>
      <c r="H4100" s="3" t="s">
        <v>16</v>
      </c>
      <c r="I4100" s="2" t="s">
        <v>13</v>
      </c>
      <c r="J4100" s="2" t="s">
        <v>12</v>
      </c>
      <c r="K4100" s="2" t="s">
        <v>268</v>
      </c>
      <c r="L4100" s="19">
        <v>41467.40284722222</v>
      </c>
      <c r="M4100" s="2"/>
      <c r="N4100" s="2"/>
      <c r="O4100" s="2"/>
      <c r="P4100" s="2"/>
    </row>
    <row r="4101" spans="1:16" ht="60">
      <c r="A4101" s="14">
        <v>1107</v>
      </c>
      <c r="B4101" s="2" t="s">
        <v>2359</v>
      </c>
      <c r="C4101" s="1" t="s">
        <v>2360</v>
      </c>
      <c r="D4101" s="3" t="s">
        <v>577</v>
      </c>
      <c r="E4101" s="4">
        <v>41466</v>
      </c>
      <c r="F4101" s="3" t="s">
        <v>15</v>
      </c>
      <c r="G4101" s="4">
        <v>41466</v>
      </c>
      <c r="H4101" s="3" t="s">
        <v>42</v>
      </c>
      <c r="I4101" s="2" t="s">
        <v>13</v>
      </c>
      <c r="J4101" s="2" t="s">
        <v>12</v>
      </c>
      <c r="K4101" s="2" t="s">
        <v>268</v>
      </c>
      <c r="L4101" s="19">
        <v>41466.711435185185</v>
      </c>
      <c r="M4101" s="2"/>
      <c r="N4101" s="2"/>
      <c r="O4101" s="2"/>
      <c r="P4101" s="2"/>
    </row>
    <row r="4102" spans="1:16" ht="45">
      <c r="A4102" s="14">
        <v>1106</v>
      </c>
      <c r="B4102" s="2" t="s">
        <v>2361</v>
      </c>
      <c r="C4102" s="1" t="s">
        <v>2477</v>
      </c>
      <c r="D4102" s="3" t="s">
        <v>107</v>
      </c>
      <c r="E4102" s="4">
        <v>41466</v>
      </c>
      <c r="F4102" s="3" t="s">
        <v>15</v>
      </c>
      <c r="G4102" s="4">
        <v>41466</v>
      </c>
      <c r="H4102" s="3" t="s">
        <v>19</v>
      </c>
      <c r="I4102" s="2" t="s">
        <v>13</v>
      </c>
      <c r="J4102" s="2" t="s">
        <v>12</v>
      </c>
      <c r="K4102" s="2" t="s">
        <v>268</v>
      </c>
      <c r="L4102" s="19">
        <v>41474.425902777781</v>
      </c>
      <c r="M4102" s="2"/>
      <c r="N4102" s="2"/>
      <c r="O4102" s="2"/>
      <c r="P4102" s="2"/>
    </row>
    <row r="4103" spans="1:16" ht="45">
      <c r="A4103" s="14">
        <v>1105</v>
      </c>
      <c r="B4103" s="2" t="s">
        <v>2362</v>
      </c>
      <c r="C4103" s="1" t="s">
        <v>2363</v>
      </c>
      <c r="D4103" s="3" t="s">
        <v>734</v>
      </c>
      <c r="E4103" s="4">
        <v>41466</v>
      </c>
      <c r="F4103" s="3" t="s">
        <v>15</v>
      </c>
      <c r="G4103" s="4">
        <v>41467</v>
      </c>
      <c r="H4103" s="3" t="s">
        <v>54</v>
      </c>
      <c r="I4103" s="2" t="s">
        <v>13</v>
      </c>
      <c r="J4103" s="2" t="s">
        <v>12</v>
      </c>
      <c r="K4103" s="2" t="s">
        <v>268</v>
      </c>
      <c r="L4103" s="19">
        <v>41474.434537037036</v>
      </c>
      <c r="M4103" s="2"/>
      <c r="N4103" s="2"/>
      <c r="O4103" s="2"/>
      <c r="P4103" s="2"/>
    </row>
    <row r="4104" spans="1:16" ht="45">
      <c r="A4104" s="14">
        <v>1104</v>
      </c>
      <c r="B4104" s="2" t="s">
        <v>2364</v>
      </c>
      <c r="C4104" s="1" t="s">
        <v>2365</v>
      </c>
      <c r="D4104" s="3" t="s">
        <v>299</v>
      </c>
      <c r="E4104" s="4">
        <v>41466</v>
      </c>
      <c r="F4104" s="3" t="s">
        <v>15</v>
      </c>
      <c r="G4104" s="4">
        <v>41466</v>
      </c>
      <c r="H4104" s="3" t="s">
        <v>40</v>
      </c>
      <c r="I4104" s="2" t="s">
        <v>13</v>
      </c>
      <c r="J4104" s="2" t="s">
        <v>12</v>
      </c>
      <c r="K4104" s="2" t="s">
        <v>268</v>
      </c>
      <c r="L4104" s="19">
        <v>41466.611967592595</v>
      </c>
      <c r="M4104" s="2"/>
      <c r="N4104" s="2"/>
      <c r="O4104" s="2"/>
      <c r="P4104" s="2"/>
    </row>
    <row r="4105" spans="1:16" ht="45">
      <c r="A4105" s="14">
        <v>1103</v>
      </c>
      <c r="B4105" s="2" t="s">
        <v>2277</v>
      </c>
      <c r="C4105" s="1" t="s">
        <v>2278</v>
      </c>
      <c r="D4105" s="3" t="s">
        <v>149</v>
      </c>
      <c r="E4105" s="4">
        <v>41466</v>
      </c>
      <c r="F4105" s="3" t="s">
        <v>15</v>
      </c>
      <c r="G4105" s="4">
        <v>41466</v>
      </c>
      <c r="H4105" s="3" t="s">
        <v>16</v>
      </c>
      <c r="I4105" s="2" t="s">
        <v>13</v>
      </c>
      <c r="J4105" s="2" t="s">
        <v>12</v>
      </c>
      <c r="K4105" s="2" t="s">
        <v>268</v>
      </c>
      <c r="L4105" s="19">
        <v>41466.596180555556</v>
      </c>
      <c r="M4105" s="2"/>
      <c r="N4105" s="2"/>
      <c r="O4105" s="2"/>
      <c r="P4105" s="2"/>
    </row>
    <row r="4106" spans="1:16" ht="120">
      <c r="A4106" s="14">
        <v>1102</v>
      </c>
      <c r="B4106" s="2" t="s">
        <v>2279</v>
      </c>
      <c r="C4106" s="1" t="s">
        <v>2280</v>
      </c>
      <c r="D4106" s="3" t="s">
        <v>964</v>
      </c>
      <c r="E4106" s="4">
        <v>41451</v>
      </c>
      <c r="F4106" s="3" t="s">
        <v>15</v>
      </c>
      <c r="G4106" s="4">
        <v>41466</v>
      </c>
      <c r="H4106" s="3" t="s">
        <v>50</v>
      </c>
      <c r="I4106" s="2" t="s">
        <v>13</v>
      </c>
      <c r="J4106" s="2" t="s">
        <v>12</v>
      </c>
      <c r="K4106" s="2" t="s">
        <v>268</v>
      </c>
      <c r="L4106" s="19">
        <v>41466.545428240737</v>
      </c>
      <c r="M4106" s="2"/>
      <c r="N4106" s="2"/>
      <c r="O4106" s="2"/>
      <c r="P4106" s="2"/>
    </row>
    <row r="4107" spans="1:16" ht="30">
      <c r="A4107" s="14">
        <v>1101</v>
      </c>
      <c r="B4107" s="2" t="s">
        <v>2281</v>
      </c>
      <c r="C4107" s="1" t="s">
        <v>2282</v>
      </c>
      <c r="D4107" s="3" t="s">
        <v>555</v>
      </c>
      <c r="E4107" s="4">
        <v>41466</v>
      </c>
      <c r="F4107" s="3" t="s">
        <v>15</v>
      </c>
      <c r="G4107" s="4">
        <v>41466</v>
      </c>
      <c r="H4107" s="3" t="s">
        <v>16</v>
      </c>
      <c r="I4107" s="2" t="s">
        <v>13</v>
      </c>
      <c r="J4107" s="2" t="s">
        <v>12</v>
      </c>
      <c r="K4107" s="2" t="s">
        <v>268</v>
      </c>
      <c r="L4107" s="19">
        <v>41466.542754629627</v>
      </c>
      <c r="M4107" s="2"/>
      <c r="N4107" s="2"/>
      <c r="O4107" s="2"/>
      <c r="P4107" s="2"/>
    </row>
    <row r="4108" spans="1:16" ht="60">
      <c r="A4108" s="14">
        <v>1100</v>
      </c>
      <c r="B4108" s="2" t="s">
        <v>2283</v>
      </c>
      <c r="C4108" s="1" t="s">
        <v>2284</v>
      </c>
      <c r="D4108" s="3" t="s">
        <v>274</v>
      </c>
      <c r="E4108" s="4">
        <v>41466</v>
      </c>
      <c r="F4108" s="3" t="s">
        <v>15</v>
      </c>
      <c r="G4108" s="4">
        <v>41466</v>
      </c>
      <c r="H4108" s="3" t="s">
        <v>16</v>
      </c>
      <c r="I4108" s="2" t="s">
        <v>13</v>
      </c>
      <c r="J4108" s="2" t="s">
        <v>12</v>
      </c>
      <c r="K4108" s="2" t="s">
        <v>268</v>
      </c>
      <c r="L4108" s="19">
        <v>41466.541238425925</v>
      </c>
      <c r="M4108" s="2"/>
      <c r="N4108" s="2"/>
      <c r="O4108" s="2"/>
      <c r="P4108" s="2"/>
    </row>
    <row r="4109" spans="1:16" ht="90">
      <c r="A4109" s="14">
        <v>1099</v>
      </c>
      <c r="B4109" s="2" t="s">
        <v>2285</v>
      </c>
      <c r="C4109" s="1" t="s">
        <v>2286</v>
      </c>
      <c r="D4109" s="3" t="s">
        <v>335</v>
      </c>
      <c r="E4109" s="4">
        <v>41466</v>
      </c>
      <c r="F4109" s="3" t="s">
        <v>15</v>
      </c>
      <c r="G4109" s="4">
        <v>41466</v>
      </c>
      <c r="H4109" s="3" t="s">
        <v>16</v>
      </c>
      <c r="I4109" s="2" t="s">
        <v>13</v>
      </c>
      <c r="J4109" s="2" t="s">
        <v>12</v>
      </c>
      <c r="K4109" s="2" t="s">
        <v>268</v>
      </c>
      <c r="L4109" s="19">
        <v>41466.50980324074</v>
      </c>
      <c r="M4109" s="2"/>
      <c r="N4109" s="2"/>
      <c r="O4109" s="2"/>
      <c r="P4109" s="2"/>
    </row>
    <row r="4110" spans="1:16" ht="45">
      <c r="A4110" s="14">
        <v>1098</v>
      </c>
      <c r="B4110" s="2" t="s">
        <v>2287</v>
      </c>
      <c r="C4110" s="1" t="s">
        <v>2288</v>
      </c>
      <c r="D4110" s="3" t="s">
        <v>734</v>
      </c>
      <c r="E4110" s="4">
        <v>41466</v>
      </c>
      <c r="F4110" s="3" t="s">
        <v>15</v>
      </c>
      <c r="G4110" s="4">
        <v>41466</v>
      </c>
      <c r="H4110" s="3" t="s">
        <v>16</v>
      </c>
      <c r="I4110" s="2" t="s">
        <v>13</v>
      </c>
      <c r="J4110" s="2" t="s">
        <v>12</v>
      </c>
      <c r="K4110" s="2" t="s">
        <v>268</v>
      </c>
      <c r="L4110" s="19">
        <v>41466.505393518521</v>
      </c>
      <c r="M4110" s="2"/>
      <c r="N4110" s="2"/>
      <c r="O4110" s="2"/>
      <c r="P4110" s="2"/>
    </row>
    <row r="4111" spans="1:16" ht="30">
      <c r="A4111" s="14">
        <v>1097</v>
      </c>
      <c r="B4111" s="2" t="s">
        <v>2289</v>
      </c>
      <c r="C4111" s="1" t="s">
        <v>2290</v>
      </c>
      <c r="D4111" s="3" t="s">
        <v>77</v>
      </c>
      <c r="E4111" s="4">
        <v>41466</v>
      </c>
      <c r="F4111" s="3" t="s">
        <v>15</v>
      </c>
      <c r="G4111" s="4">
        <v>41466</v>
      </c>
      <c r="H4111" s="3" t="s">
        <v>16</v>
      </c>
      <c r="I4111" s="2" t="s">
        <v>13</v>
      </c>
      <c r="J4111" s="2" t="s">
        <v>12</v>
      </c>
      <c r="K4111" s="2" t="s">
        <v>268</v>
      </c>
      <c r="L4111" s="19">
        <v>41466.473055555558</v>
      </c>
      <c r="M4111" s="2"/>
      <c r="N4111" s="2"/>
      <c r="O4111" s="2"/>
      <c r="P4111" s="2"/>
    </row>
    <row r="4112" spans="1:16" ht="75">
      <c r="A4112" s="14">
        <v>1096</v>
      </c>
      <c r="B4112" s="2" t="s">
        <v>2291</v>
      </c>
      <c r="C4112" s="1" t="s">
        <v>2292</v>
      </c>
      <c r="D4112" s="3" t="s">
        <v>377</v>
      </c>
      <c r="E4112" s="4">
        <v>41466</v>
      </c>
      <c r="F4112" s="3" t="s">
        <v>15</v>
      </c>
      <c r="G4112" s="4">
        <v>41466</v>
      </c>
      <c r="H4112" s="3" t="s">
        <v>55</v>
      </c>
      <c r="I4112" s="2" t="s">
        <v>13</v>
      </c>
      <c r="J4112" s="2" t="s">
        <v>12</v>
      </c>
      <c r="K4112" s="2" t="s">
        <v>268</v>
      </c>
      <c r="L4112" s="19">
        <v>41466.457557870373</v>
      </c>
      <c r="M4112" s="2"/>
      <c r="N4112" s="2"/>
      <c r="O4112" s="2"/>
      <c r="P4112" s="2"/>
    </row>
    <row r="4113" spans="1:16" ht="75">
      <c r="A4113" s="14">
        <v>1095</v>
      </c>
      <c r="B4113" s="2" t="s">
        <v>2293</v>
      </c>
      <c r="C4113" s="1" t="s">
        <v>2294</v>
      </c>
      <c r="D4113" s="3" t="s">
        <v>355</v>
      </c>
      <c r="E4113" s="4">
        <v>41466</v>
      </c>
      <c r="F4113" s="3" t="s">
        <v>15</v>
      </c>
      <c r="G4113" s="4">
        <v>41466</v>
      </c>
      <c r="H4113" s="3" t="s">
        <v>51</v>
      </c>
      <c r="I4113" s="2" t="s">
        <v>13</v>
      </c>
      <c r="J4113" s="2" t="s">
        <v>12</v>
      </c>
      <c r="K4113" s="2" t="s">
        <v>268</v>
      </c>
      <c r="L4113" s="19">
        <v>41466.456469907411</v>
      </c>
      <c r="M4113" s="2"/>
      <c r="N4113" s="2"/>
      <c r="O4113" s="2"/>
      <c r="P4113" s="2"/>
    </row>
    <row r="4114" spans="1:16" ht="60">
      <c r="A4114" s="14">
        <v>1094</v>
      </c>
      <c r="B4114" s="2" t="s">
        <v>2295</v>
      </c>
      <c r="C4114" s="1" t="s">
        <v>2296</v>
      </c>
      <c r="D4114" s="3" t="s">
        <v>355</v>
      </c>
      <c r="E4114" s="4">
        <v>41466</v>
      </c>
      <c r="F4114" s="3" t="s">
        <v>15</v>
      </c>
      <c r="G4114" s="4">
        <v>41466</v>
      </c>
      <c r="H4114" s="3" t="s">
        <v>42</v>
      </c>
      <c r="I4114" s="2" t="s">
        <v>13</v>
      </c>
      <c r="J4114" s="2" t="s">
        <v>12</v>
      </c>
      <c r="K4114" s="2" t="s">
        <v>268</v>
      </c>
      <c r="L4114" s="19">
        <v>41466.445636574077</v>
      </c>
      <c r="M4114" s="2"/>
      <c r="N4114" s="2"/>
      <c r="O4114" s="2"/>
      <c r="P4114" s="2"/>
    </row>
    <row r="4115" spans="1:16" ht="45">
      <c r="A4115" s="14">
        <v>1093</v>
      </c>
      <c r="B4115" s="2" t="s">
        <v>2297</v>
      </c>
      <c r="C4115" s="1" t="s">
        <v>2298</v>
      </c>
      <c r="D4115" s="3" t="s">
        <v>274</v>
      </c>
      <c r="E4115" s="4">
        <v>41466</v>
      </c>
      <c r="F4115" s="3" t="s">
        <v>15</v>
      </c>
      <c r="G4115" s="4">
        <v>41466</v>
      </c>
      <c r="H4115" s="3" t="s">
        <v>16</v>
      </c>
      <c r="I4115" s="2" t="s">
        <v>13</v>
      </c>
      <c r="J4115" s="2" t="s">
        <v>12</v>
      </c>
      <c r="K4115" s="2" t="s">
        <v>268</v>
      </c>
      <c r="L4115" s="19">
        <v>41466.414189814815</v>
      </c>
      <c r="M4115" s="2"/>
      <c r="N4115" s="2"/>
      <c r="O4115" s="2"/>
      <c r="P4115" s="2"/>
    </row>
    <row r="4116" spans="1:16" ht="30">
      <c r="A4116" s="14">
        <v>1092</v>
      </c>
      <c r="B4116" s="2" t="s">
        <v>2299</v>
      </c>
      <c r="C4116" s="1" t="s">
        <v>2300</v>
      </c>
      <c r="D4116" s="3" t="s">
        <v>132</v>
      </c>
      <c r="E4116" s="4">
        <v>41466</v>
      </c>
      <c r="F4116" s="3" t="s">
        <v>15</v>
      </c>
      <c r="G4116" s="4">
        <v>41466</v>
      </c>
      <c r="H4116" s="3" t="s">
        <v>16</v>
      </c>
      <c r="I4116" s="2" t="s">
        <v>13</v>
      </c>
      <c r="J4116" s="2" t="s">
        <v>12</v>
      </c>
      <c r="K4116" s="2" t="s">
        <v>268</v>
      </c>
      <c r="L4116" s="19">
        <v>41466.413599537038</v>
      </c>
      <c r="M4116" s="2"/>
      <c r="N4116" s="2"/>
      <c r="O4116" s="2"/>
      <c r="P4116" s="2"/>
    </row>
    <row r="4117" spans="1:16">
      <c r="A4117" s="14">
        <v>1091</v>
      </c>
      <c r="B4117" s="2" t="s">
        <v>1759</v>
      </c>
      <c r="C4117" s="1" t="s">
        <v>2301</v>
      </c>
      <c r="D4117" s="3" t="s">
        <v>24</v>
      </c>
      <c r="E4117" s="4">
        <v>41465</v>
      </c>
      <c r="F4117" s="3" t="s">
        <v>15</v>
      </c>
      <c r="G4117" s="4">
        <v>41465</v>
      </c>
      <c r="H4117" s="3" t="s">
        <v>16</v>
      </c>
      <c r="I4117" s="2" t="s">
        <v>13</v>
      </c>
      <c r="J4117" s="2" t="s">
        <v>12</v>
      </c>
      <c r="K4117" s="2" t="s">
        <v>268</v>
      </c>
      <c r="L4117" s="19">
        <v>41465.794652777775</v>
      </c>
      <c r="M4117" s="2"/>
      <c r="N4117" s="2"/>
      <c r="O4117" s="2"/>
      <c r="P4117" s="2"/>
    </row>
    <row r="4118" spans="1:16" ht="45">
      <c r="A4118" s="14">
        <v>1090</v>
      </c>
      <c r="B4118" s="2" t="s">
        <v>2302</v>
      </c>
      <c r="C4118" s="1" t="s">
        <v>2478</v>
      </c>
      <c r="D4118" s="3" t="s">
        <v>1688</v>
      </c>
      <c r="E4118" s="4">
        <v>41465</v>
      </c>
      <c r="F4118" s="3" t="s">
        <v>15</v>
      </c>
      <c r="G4118" s="4">
        <v>41465</v>
      </c>
      <c r="H4118" s="3" t="s">
        <v>19</v>
      </c>
      <c r="I4118" s="2" t="s">
        <v>13</v>
      </c>
      <c r="J4118" s="2" t="s">
        <v>12</v>
      </c>
      <c r="K4118" s="2" t="s">
        <v>268</v>
      </c>
      <c r="L4118" s="19">
        <v>41467.496180555558</v>
      </c>
      <c r="M4118" s="2"/>
      <c r="N4118" s="2"/>
      <c r="O4118" s="2"/>
      <c r="P4118" s="2"/>
    </row>
    <row r="4119" spans="1:16" ht="30">
      <c r="A4119" s="14">
        <v>1089</v>
      </c>
      <c r="B4119" s="2" t="s">
        <v>2303</v>
      </c>
      <c r="C4119" s="1" t="s">
        <v>2304</v>
      </c>
      <c r="D4119" s="3" t="s">
        <v>215</v>
      </c>
      <c r="E4119" s="4">
        <v>41465</v>
      </c>
      <c r="F4119" s="3" t="s">
        <v>15</v>
      </c>
      <c r="G4119" s="4">
        <v>41465</v>
      </c>
      <c r="H4119" s="3" t="s">
        <v>11</v>
      </c>
      <c r="I4119" s="2" t="s">
        <v>13</v>
      </c>
      <c r="J4119" s="2" t="s">
        <v>12</v>
      </c>
      <c r="K4119" s="2" t="s">
        <v>268</v>
      </c>
      <c r="L4119" s="19">
        <v>41465.792986111112</v>
      </c>
      <c r="M4119" s="2"/>
      <c r="N4119" s="2"/>
      <c r="O4119" s="2"/>
      <c r="P4119" s="2"/>
    </row>
    <row r="4120" spans="1:16" ht="60">
      <c r="A4120" s="14">
        <v>1088</v>
      </c>
      <c r="B4120" s="2" t="s">
        <v>2305</v>
      </c>
      <c r="C4120" s="1" t="s">
        <v>2306</v>
      </c>
      <c r="D4120" s="3" t="s">
        <v>268</v>
      </c>
      <c r="E4120" s="4">
        <v>41465</v>
      </c>
      <c r="F4120" s="3" t="s">
        <v>15</v>
      </c>
      <c r="G4120" s="4">
        <v>41465</v>
      </c>
      <c r="H4120" s="3" t="s">
        <v>52</v>
      </c>
      <c r="I4120" s="2" t="s">
        <v>13</v>
      </c>
      <c r="J4120" s="2" t="s">
        <v>12</v>
      </c>
      <c r="K4120" s="2" t="s">
        <v>268</v>
      </c>
      <c r="L4120" s="19">
        <v>41465.784699074073</v>
      </c>
      <c r="M4120" s="2"/>
      <c r="N4120" s="2"/>
      <c r="O4120" s="2"/>
      <c r="P4120" s="2"/>
    </row>
    <row r="4121" spans="1:16" ht="30">
      <c r="A4121" s="14">
        <v>1087</v>
      </c>
      <c r="B4121" s="2" t="s">
        <v>2307</v>
      </c>
      <c r="C4121" s="1" t="s">
        <v>2308</v>
      </c>
      <c r="D4121" s="3" t="s">
        <v>700</v>
      </c>
      <c r="E4121" s="4">
        <v>41465</v>
      </c>
      <c r="F4121" s="3" t="s">
        <v>15</v>
      </c>
      <c r="G4121" s="4">
        <v>41465</v>
      </c>
      <c r="H4121" s="3" t="s">
        <v>16</v>
      </c>
      <c r="I4121" s="2" t="s">
        <v>13</v>
      </c>
      <c r="J4121" s="2" t="s">
        <v>12</v>
      </c>
      <c r="K4121" s="2" t="s">
        <v>268</v>
      </c>
      <c r="L4121" s="19">
        <v>41465.655057870368</v>
      </c>
      <c r="M4121" s="2"/>
      <c r="N4121" s="2"/>
      <c r="O4121" s="2"/>
      <c r="P4121" s="2"/>
    </row>
    <row r="4122" spans="1:16" ht="45">
      <c r="A4122" s="14">
        <v>1086</v>
      </c>
      <c r="B4122" s="2" t="s">
        <v>356</v>
      </c>
      <c r="C4122" s="1" t="s">
        <v>2309</v>
      </c>
      <c r="D4122" s="3" t="s">
        <v>586</v>
      </c>
      <c r="E4122" s="4">
        <v>41465</v>
      </c>
      <c r="F4122" s="3" t="s">
        <v>15</v>
      </c>
      <c r="G4122" s="4">
        <v>41465</v>
      </c>
      <c r="H4122" s="3" t="s">
        <v>16</v>
      </c>
      <c r="I4122" s="2" t="s">
        <v>13</v>
      </c>
      <c r="J4122" s="2" t="s">
        <v>12</v>
      </c>
      <c r="K4122" s="2" t="s">
        <v>268</v>
      </c>
      <c r="L4122" s="19">
        <v>41465.64130787037</v>
      </c>
      <c r="M4122" s="2"/>
      <c r="N4122" s="2"/>
      <c r="O4122" s="2"/>
      <c r="P4122" s="2"/>
    </row>
    <row r="4123" spans="1:16" ht="90">
      <c r="A4123" s="14">
        <v>1085</v>
      </c>
      <c r="B4123" s="2" t="s">
        <v>2310</v>
      </c>
      <c r="C4123" s="1" t="s">
        <v>2311</v>
      </c>
      <c r="D4123" s="3" t="s">
        <v>291</v>
      </c>
      <c r="E4123" s="4">
        <v>41465</v>
      </c>
      <c r="F4123" s="3" t="s">
        <v>15</v>
      </c>
      <c r="G4123" s="4">
        <v>41465</v>
      </c>
      <c r="H4123" s="3" t="s">
        <v>29</v>
      </c>
      <c r="I4123" s="2" t="s">
        <v>13</v>
      </c>
      <c r="J4123" s="2" t="s">
        <v>12</v>
      </c>
      <c r="K4123" s="2" t="s">
        <v>268</v>
      </c>
      <c r="L4123" s="19">
        <v>41474.553668981483</v>
      </c>
      <c r="M4123" s="2"/>
      <c r="N4123" s="2"/>
      <c r="O4123" s="2"/>
      <c r="P4123" s="2"/>
    </row>
    <row r="4124" spans="1:16">
      <c r="A4124" s="14">
        <v>1084</v>
      </c>
      <c r="B4124" s="2" t="s">
        <v>2312</v>
      </c>
      <c r="C4124" s="1" t="s">
        <v>2313</v>
      </c>
      <c r="D4124" s="3" t="s">
        <v>215</v>
      </c>
      <c r="E4124" s="4">
        <v>41465</v>
      </c>
      <c r="F4124" s="3" t="s">
        <v>15</v>
      </c>
      <c r="G4124" s="4">
        <v>41465</v>
      </c>
      <c r="H4124" s="3" t="s">
        <v>16</v>
      </c>
      <c r="I4124" s="2" t="s">
        <v>13</v>
      </c>
      <c r="J4124" s="2" t="s">
        <v>12</v>
      </c>
      <c r="K4124" s="2" t="s">
        <v>268</v>
      </c>
      <c r="L4124" s="19">
        <v>41465.528935185182</v>
      </c>
      <c r="M4124" s="2"/>
      <c r="N4124" s="2"/>
      <c r="O4124" s="2"/>
      <c r="P4124" s="2"/>
    </row>
    <row r="4125" spans="1:16" ht="60">
      <c r="A4125" s="14">
        <v>1083</v>
      </c>
      <c r="B4125" s="2" t="s">
        <v>2314</v>
      </c>
      <c r="C4125" s="1" t="s">
        <v>2315</v>
      </c>
      <c r="D4125" s="3" t="s">
        <v>107</v>
      </c>
      <c r="E4125" s="4">
        <v>41465</v>
      </c>
      <c r="F4125" s="3" t="s">
        <v>15</v>
      </c>
      <c r="G4125" s="4">
        <v>41465</v>
      </c>
      <c r="H4125" s="3" t="s">
        <v>213</v>
      </c>
      <c r="I4125" s="2" t="s">
        <v>13</v>
      </c>
      <c r="J4125" s="2" t="s">
        <v>12</v>
      </c>
      <c r="K4125" s="2" t="s">
        <v>268</v>
      </c>
      <c r="L4125" s="19">
        <v>41465.490995370368</v>
      </c>
      <c r="M4125" s="2"/>
      <c r="N4125" s="2"/>
      <c r="O4125" s="2"/>
      <c r="P4125" s="2"/>
    </row>
    <row r="4126" spans="1:16" ht="45">
      <c r="A4126" s="14">
        <v>1082</v>
      </c>
      <c r="B4126" s="2" t="s">
        <v>479</v>
      </c>
      <c r="C4126" s="1" t="s">
        <v>2316</v>
      </c>
      <c r="D4126" s="3" t="s">
        <v>446</v>
      </c>
      <c r="E4126" s="4">
        <v>41465</v>
      </c>
      <c r="F4126" s="3" t="s">
        <v>15</v>
      </c>
      <c r="G4126" s="4">
        <v>41465</v>
      </c>
      <c r="H4126" s="3" t="s">
        <v>16</v>
      </c>
      <c r="I4126" s="2" t="s">
        <v>13</v>
      </c>
      <c r="J4126" s="2" t="s">
        <v>12</v>
      </c>
      <c r="K4126" s="2" t="s">
        <v>268</v>
      </c>
      <c r="L4126" s="19">
        <v>41465.386446759258</v>
      </c>
      <c r="M4126" s="2"/>
      <c r="N4126" s="2"/>
      <c r="O4126" s="2"/>
      <c r="P4126" s="2"/>
    </row>
    <row r="4127" spans="1:16" ht="45">
      <c r="A4127" s="14">
        <v>1081</v>
      </c>
      <c r="B4127" s="2" t="s">
        <v>2317</v>
      </c>
      <c r="C4127" s="1" t="s">
        <v>2318</v>
      </c>
      <c r="D4127" s="3" t="s">
        <v>9017</v>
      </c>
      <c r="E4127" s="4">
        <v>41465</v>
      </c>
      <c r="F4127" s="3" t="s">
        <v>15</v>
      </c>
      <c r="G4127" s="4">
        <v>41465</v>
      </c>
      <c r="H4127" s="3" t="s">
        <v>16</v>
      </c>
      <c r="I4127" s="2" t="s">
        <v>13</v>
      </c>
      <c r="J4127" s="2" t="s">
        <v>12</v>
      </c>
      <c r="K4127" s="2" t="s">
        <v>268</v>
      </c>
      <c r="L4127" s="19">
        <v>41465.383171296293</v>
      </c>
      <c r="M4127" s="2"/>
      <c r="N4127" s="2"/>
      <c r="O4127" s="2"/>
      <c r="P4127" s="2"/>
    </row>
    <row r="4128" spans="1:16" ht="30">
      <c r="A4128" s="14">
        <v>1080</v>
      </c>
      <c r="B4128" s="2" t="s">
        <v>2319</v>
      </c>
      <c r="C4128" s="1" t="s">
        <v>2320</v>
      </c>
      <c r="D4128" s="3" t="s">
        <v>215</v>
      </c>
      <c r="E4128" s="4">
        <v>41465</v>
      </c>
      <c r="F4128" s="3" t="s">
        <v>15</v>
      </c>
      <c r="G4128" s="4">
        <v>41465</v>
      </c>
      <c r="H4128" s="3" t="s">
        <v>44</v>
      </c>
      <c r="I4128" s="2" t="s">
        <v>13</v>
      </c>
      <c r="J4128" s="2" t="s">
        <v>12</v>
      </c>
      <c r="K4128" s="2" t="s">
        <v>268</v>
      </c>
      <c r="L4128" s="19">
        <v>41465.375856481478</v>
      </c>
      <c r="M4128" s="2"/>
      <c r="N4128" s="2"/>
      <c r="O4128" s="2"/>
      <c r="P4128" s="2"/>
    </row>
    <row r="4129" spans="1:16" ht="60">
      <c r="A4129" s="14">
        <v>1079</v>
      </c>
      <c r="B4129" s="2" t="s">
        <v>1952</v>
      </c>
      <c r="C4129" s="1" t="s">
        <v>2321</v>
      </c>
      <c r="D4129" s="3" t="s">
        <v>1037</v>
      </c>
      <c r="E4129" s="4">
        <v>41465</v>
      </c>
      <c r="F4129" s="3" t="s">
        <v>15</v>
      </c>
      <c r="G4129" s="4">
        <v>41465</v>
      </c>
      <c r="H4129" s="3" t="s">
        <v>16</v>
      </c>
      <c r="I4129" s="2" t="s">
        <v>13</v>
      </c>
      <c r="J4129" s="2" t="s">
        <v>12</v>
      </c>
      <c r="K4129" s="2" t="s">
        <v>268</v>
      </c>
      <c r="L4129" s="19">
        <v>41465.362384259257</v>
      </c>
      <c r="M4129" s="2"/>
      <c r="N4129" s="2"/>
      <c r="O4129" s="2"/>
      <c r="P4129" s="2"/>
    </row>
    <row r="4130" spans="1:16" ht="45">
      <c r="A4130" s="14">
        <v>1078</v>
      </c>
      <c r="B4130" s="2" t="s">
        <v>1968</v>
      </c>
      <c r="C4130" s="1" t="s">
        <v>2322</v>
      </c>
      <c r="D4130" s="3" t="s">
        <v>274</v>
      </c>
      <c r="E4130" s="4">
        <v>41465</v>
      </c>
      <c r="F4130" s="3" t="s">
        <v>15</v>
      </c>
      <c r="G4130" s="4">
        <v>41465</v>
      </c>
      <c r="H4130" s="3" t="s">
        <v>40</v>
      </c>
      <c r="I4130" s="2" t="s">
        <v>13</v>
      </c>
      <c r="J4130" s="2" t="s">
        <v>12</v>
      </c>
      <c r="K4130" s="2" t="s">
        <v>268</v>
      </c>
      <c r="L4130" s="19">
        <v>41465.360277777778</v>
      </c>
      <c r="M4130" s="2"/>
      <c r="N4130" s="2"/>
      <c r="O4130" s="2"/>
      <c r="P4130" s="2"/>
    </row>
    <row r="4131" spans="1:16" ht="30">
      <c r="A4131" s="14">
        <v>1077</v>
      </c>
      <c r="B4131" s="2" t="s">
        <v>1952</v>
      </c>
      <c r="C4131" s="1" t="s">
        <v>2323</v>
      </c>
      <c r="D4131" s="3" t="s">
        <v>1071</v>
      </c>
      <c r="E4131" s="4">
        <v>41464</v>
      </c>
      <c r="F4131" s="3" t="s">
        <v>15</v>
      </c>
      <c r="G4131" s="4">
        <v>41464</v>
      </c>
      <c r="H4131" s="3" t="s">
        <v>16</v>
      </c>
      <c r="I4131" s="2" t="s">
        <v>13</v>
      </c>
      <c r="J4131" s="2" t="s">
        <v>12</v>
      </c>
      <c r="K4131" s="2" t="s">
        <v>268</v>
      </c>
      <c r="L4131" s="19">
        <v>41464.760729166665</v>
      </c>
      <c r="M4131" s="2"/>
      <c r="N4131" s="2"/>
      <c r="O4131" s="2"/>
      <c r="P4131" s="2"/>
    </row>
    <row r="4132" spans="1:16" ht="45">
      <c r="A4132" s="14">
        <v>1076</v>
      </c>
      <c r="B4132" s="2" t="s">
        <v>1952</v>
      </c>
      <c r="C4132" s="1" t="s">
        <v>2324</v>
      </c>
      <c r="D4132" s="3" t="s">
        <v>1071</v>
      </c>
      <c r="E4132" s="4">
        <v>41464</v>
      </c>
      <c r="F4132" s="3" t="s">
        <v>15</v>
      </c>
      <c r="G4132" s="4">
        <v>41464</v>
      </c>
      <c r="H4132" s="3" t="s">
        <v>16</v>
      </c>
      <c r="I4132" s="2" t="s">
        <v>13</v>
      </c>
      <c r="J4132" s="2" t="s">
        <v>12</v>
      </c>
      <c r="K4132" s="2" t="s">
        <v>268</v>
      </c>
      <c r="L4132" s="19">
        <v>41464.76021990741</v>
      </c>
      <c r="M4132" s="2"/>
      <c r="N4132" s="2"/>
      <c r="O4132" s="2"/>
      <c r="P4132" s="2"/>
    </row>
    <row r="4133" spans="1:16" ht="105">
      <c r="A4133" s="14">
        <v>1075</v>
      </c>
      <c r="B4133" s="2" t="s">
        <v>2325</v>
      </c>
      <c r="C4133" s="1" t="s">
        <v>2326</v>
      </c>
      <c r="D4133" s="3" t="s">
        <v>288</v>
      </c>
      <c r="E4133" s="4">
        <v>41457</v>
      </c>
      <c r="F4133" s="3" t="s">
        <v>15</v>
      </c>
      <c r="G4133" s="4">
        <v>41463</v>
      </c>
      <c r="H4133" s="3" t="s">
        <v>56</v>
      </c>
      <c r="I4133" s="2" t="s">
        <v>13</v>
      </c>
      <c r="J4133" s="2" t="s">
        <v>12</v>
      </c>
      <c r="K4133" s="2" t="s">
        <v>268</v>
      </c>
      <c r="L4133" s="19">
        <v>41464.705821759257</v>
      </c>
      <c r="M4133" s="2"/>
      <c r="N4133" s="2"/>
      <c r="O4133" s="2"/>
      <c r="P4133" s="2"/>
    </row>
    <row r="4134" spans="1:16">
      <c r="A4134" s="14">
        <v>1074</v>
      </c>
      <c r="B4134" s="2" t="s">
        <v>714</v>
      </c>
      <c r="C4134" s="1" t="s">
        <v>2327</v>
      </c>
      <c r="D4134" s="3" t="s">
        <v>960</v>
      </c>
      <c r="E4134" s="4">
        <v>41464</v>
      </c>
      <c r="F4134" s="3" t="s">
        <v>15</v>
      </c>
      <c r="G4134" s="4">
        <v>41464</v>
      </c>
      <c r="H4134" s="3" t="s">
        <v>16</v>
      </c>
      <c r="I4134" s="2" t="s">
        <v>13</v>
      </c>
      <c r="J4134" s="2" t="s">
        <v>12</v>
      </c>
      <c r="K4134" s="2" t="s">
        <v>268</v>
      </c>
      <c r="L4134" s="19">
        <v>41464.662951388891</v>
      </c>
      <c r="M4134" s="2"/>
      <c r="N4134" s="2"/>
      <c r="O4134" s="2"/>
      <c r="P4134" s="2"/>
    </row>
    <row r="4135" spans="1:16" ht="105">
      <c r="A4135" s="14">
        <v>1073</v>
      </c>
      <c r="B4135" s="2" t="s">
        <v>2328</v>
      </c>
      <c r="C4135" s="1" t="s">
        <v>2329</v>
      </c>
      <c r="D4135" s="3" t="s">
        <v>84</v>
      </c>
      <c r="E4135" s="4">
        <v>41463</v>
      </c>
      <c r="F4135" s="3" t="s">
        <v>15</v>
      </c>
      <c r="G4135" s="4">
        <v>41464</v>
      </c>
      <c r="H4135" s="3" t="s">
        <v>40</v>
      </c>
      <c r="I4135" s="2" t="s">
        <v>13</v>
      </c>
      <c r="J4135" s="2" t="s">
        <v>12</v>
      </c>
      <c r="K4135" s="2" t="s">
        <v>268</v>
      </c>
      <c r="L4135" s="19">
        <v>41464.659120370372</v>
      </c>
      <c r="M4135" s="2"/>
      <c r="N4135" s="2"/>
      <c r="O4135" s="2"/>
      <c r="P4135" s="2"/>
    </row>
    <row r="4136" spans="1:16" ht="45">
      <c r="A4136" s="14">
        <v>1072</v>
      </c>
      <c r="B4136" s="2" t="s">
        <v>2330</v>
      </c>
      <c r="C4136" s="1" t="s">
        <v>2331</v>
      </c>
      <c r="D4136" s="3" t="s">
        <v>104</v>
      </c>
      <c r="E4136" s="4">
        <v>41464</v>
      </c>
      <c r="F4136" s="3" t="s">
        <v>15</v>
      </c>
      <c r="G4136" s="4">
        <v>41464</v>
      </c>
      <c r="H4136" s="3" t="s">
        <v>16</v>
      </c>
      <c r="I4136" s="2" t="s">
        <v>13</v>
      </c>
      <c r="J4136" s="2" t="s">
        <v>12</v>
      </c>
      <c r="K4136" s="2" t="s">
        <v>268</v>
      </c>
      <c r="L4136" s="19">
        <v>41464.637789351851</v>
      </c>
      <c r="M4136" s="2"/>
      <c r="N4136" s="2"/>
      <c r="O4136" s="2"/>
      <c r="P4136" s="2"/>
    </row>
    <row r="4137" spans="1:16" ht="45">
      <c r="A4137" s="14">
        <v>1071</v>
      </c>
      <c r="B4137" s="2" t="s">
        <v>2332</v>
      </c>
      <c r="C4137" s="1" t="s">
        <v>2333</v>
      </c>
      <c r="D4137" s="3" t="s">
        <v>474</v>
      </c>
      <c r="E4137" s="4">
        <v>41464</v>
      </c>
      <c r="F4137" s="3" t="s">
        <v>15</v>
      </c>
      <c r="G4137" s="4">
        <v>41464</v>
      </c>
      <c r="H4137" s="3" t="s">
        <v>16</v>
      </c>
      <c r="I4137" s="2" t="s">
        <v>13</v>
      </c>
      <c r="J4137" s="2" t="s">
        <v>12</v>
      </c>
      <c r="K4137" s="2" t="s">
        <v>268</v>
      </c>
      <c r="L4137" s="19">
        <v>41464.625879629632</v>
      </c>
      <c r="M4137" s="2"/>
      <c r="N4137" s="2"/>
      <c r="O4137" s="2"/>
      <c r="P4137" s="2"/>
    </row>
    <row r="4138" spans="1:16" ht="90">
      <c r="A4138" s="14">
        <v>1070</v>
      </c>
      <c r="B4138" s="2" t="s">
        <v>2334</v>
      </c>
      <c r="C4138" s="1" t="s">
        <v>2335</v>
      </c>
      <c r="D4138" s="3" t="s">
        <v>149</v>
      </c>
      <c r="E4138" s="4">
        <v>41464</v>
      </c>
      <c r="F4138" s="3" t="s">
        <v>15</v>
      </c>
      <c r="G4138" s="4">
        <v>41464</v>
      </c>
      <c r="H4138" s="3" t="s">
        <v>52</v>
      </c>
      <c r="I4138" s="2" t="s">
        <v>13</v>
      </c>
      <c r="J4138" s="2" t="s">
        <v>12</v>
      </c>
      <c r="K4138" s="2" t="s">
        <v>268</v>
      </c>
      <c r="L4138" s="19">
        <v>41465.492592592593</v>
      </c>
      <c r="M4138" s="2"/>
      <c r="N4138" s="2"/>
      <c r="O4138" s="2"/>
      <c r="P4138" s="2"/>
    </row>
    <row r="4139" spans="1:16" ht="60">
      <c r="A4139" s="14">
        <v>1069</v>
      </c>
      <c r="B4139" s="2" t="s">
        <v>2336</v>
      </c>
      <c r="C4139" s="1" t="s">
        <v>2337</v>
      </c>
      <c r="D4139" s="3" t="s">
        <v>149</v>
      </c>
      <c r="E4139" s="4">
        <v>41464</v>
      </c>
      <c r="F4139" s="3" t="s">
        <v>15</v>
      </c>
      <c r="G4139" s="4">
        <v>41464</v>
      </c>
      <c r="H4139" s="3" t="s">
        <v>51</v>
      </c>
      <c r="I4139" s="2" t="s">
        <v>13</v>
      </c>
      <c r="J4139" s="2" t="s">
        <v>12</v>
      </c>
      <c r="K4139" s="2" t="s">
        <v>268</v>
      </c>
      <c r="L4139" s="19">
        <v>41464.559247685182</v>
      </c>
      <c r="M4139" s="2"/>
      <c r="N4139" s="2"/>
      <c r="O4139" s="2"/>
      <c r="P4139" s="2"/>
    </row>
    <row r="4140" spans="1:16" ht="90">
      <c r="A4140" s="14">
        <v>1068</v>
      </c>
      <c r="B4140" s="2" t="s">
        <v>2338</v>
      </c>
      <c r="C4140" s="1" t="s">
        <v>2339</v>
      </c>
      <c r="D4140" s="3" t="s">
        <v>291</v>
      </c>
      <c r="E4140" s="4">
        <v>41464</v>
      </c>
      <c r="F4140" s="3" t="s">
        <v>15</v>
      </c>
      <c r="G4140" s="4">
        <v>41464</v>
      </c>
      <c r="H4140" s="3" t="s">
        <v>40</v>
      </c>
      <c r="I4140" s="2" t="s">
        <v>13</v>
      </c>
      <c r="J4140" s="2" t="s">
        <v>12</v>
      </c>
      <c r="K4140" s="2" t="s">
        <v>268</v>
      </c>
      <c r="L4140" s="19">
        <v>41465.492430555554</v>
      </c>
      <c r="M4140" s="2"/>
      <c r="N4140" s="2"/>
      <c r="O4140" s="2"/>
      <c r="P4140" s="2"/>
    </row>
    <row r="4141" spans="1:16" ht="45">
      <c r="A4141" s="14">
        <v>1067</v>
      </c>
      <c r="B4141" s="2" t="s">
        <v>2340</v>
      </c>
      <c r="C4141" s="1" t="s">
        <v>2341</v>
      </c>
      <c r="D4141" s="3" t="s">
        <v>803</v>
      </c>
      <c r="E4141" s="4">
        <v>41464</v>
      </c>
      <c r="F4141" s="3" t="s">
        <v>15</v>
      </c>
      <c r="G4141" s="4">
        <v>41464</v>
      </c>
      <c r="H4141" s="3" t="s">
        <v>40</v>
      </c>
      <c r="I4141" s="2" t="s">
        <v>13</v>
      </c>
      <c r="J4141" s="2" t="s">
        <v>12</v>
      </c>
      <c r="K4141" s="2" t="s">
        <v>268</v>
      </c>
      <c r="L4141" s="19">
        <v>41464.557685185187</v>
      </c>
      <c r="M4141" s="2"/>
      <c r="N4141" s="2"/>
      <c r="O4141" s="2"/>
      <c r="P4141" s="2"/>
    </row>
    <row r="4142" spans="1:16" ht="30">
      <c r="A4142" s="14">
        <v>1066</v>
      </c>
      <c r="B4142" s="2" t="s">
        <v>2342</v>
      </c>
      <c r="C4142" s="1" t="s">
        <v>2343</v>
      </c>
      <c r="D4142" s="3" t="s">
        <v>227</v>
      </c>
      <c r="E4142" s="4">
        <v>41464</v>
      </c>
      <c r="F4142" s="3" t="s">
        <v>15</v>
      </c>
      <c r="G4142" s="4">
        <v>41464</v>
      </c>
      <c r="H4142" s="3" t="s">
        <v>16</v>
      </c>
      <c r="I4142" s="2" t="s">
        <v>13</v>
      </c>
      <c r="J4142" s="2" t="s">
        <v>12</v>
      </c>
      <c r="K4142" s="2" t="s">
        <v>268</v>
      </c>
      <c r="L4142" s="19">
        <v>41464.55678240741</v>
      </c>
      <c r="M4142" s="2"/>
      <c r="N4142" s="2"/>
      <c r="O4142" s="2"/>
      <c r="P4142" s="2"/>
    </row>
    <row r="4143" spans="1:16" ht="60">
      <c r="A4143" s="14">
        <v>1065</v>
      </c>
      <c r="B4143" s="2" t="s">
        <v>1952</v>
      </c>
      <c r="C4143" s="1" t="s">
        <v>2344</v>
      </c>
      <c r="D4143" s="3" t="s">
        <v>1071</v>
      </c>
      <c r="E4143" s="4">
        <v>41464</v>
      </c>
      <c r="F4143" s="3" t="s">
        <v>15</v>
      </c>
      <c r="G4143" s="4">
        <v>41464</v>
      </c>
      <c r="H4143" s="3" t="s">
        <v>16</v>
      </c>
      <c r="I4143" s="2" t="s">
        <v>13</v>
      </c>
      <c r="J4143" s="2" t="s">
        <v>12</v>
      </c>
      <c r="K4143" s="2" t="s">
        <v>268</v>
      </c>
      <c r="L4143" s="19">
        <v>41464.554490740738</v>
      </c>
      <c r="M4143" s="2"/>
      <c r="N4143" s="2"/>
      <c r="O4143" s="2"/>
      <c r="P4143" s="2"/>
    </row>
    <row r="4144" spans="1:16" ht="75">
      <c r="A4144" s="14">
        <v>1064</v>
      </c>
      <c r="B4144" s="2" t="s">
        <v>2345</v>
      </c>
      <c r="C4144" s="1" t="s">
        <v>2346</v>
      </c>
      <c r="D4144" s="3" t="s">
        <v>1121</v>
      </c>
      <c r="E4144" s="4">
        <v>41464</v>
      </c>
      <c r="F4144" s="3" t="s">
        <v>15</v>
      </c>
      <c r="G4144" s="4">
        <v>41464</v>
      </c>
      <c r="H4144" s="3" t="s">
        <v>16</v>
      </c>
      <c r="I4144" s="2" t="s">
        <v>13</v>
      </c>
      <c r="J4144" s="2" t="s">
        <v>12</v>
      </c>
      <c r="K4144" s="2" t="s">
        <v>268</v>
      </c>
      <c r="L4144" s="19">
        <v>41464.534618055557</v>
      </c>
      <c r="M4144" s="2"/>
      <c r="N4144" s="2"/>
      <c r="O4144" s="2"/>
      <c r="P4144" s="2"/>
    </row>
    <row r="4145" spans="1:16" ht="45">
      <c r="A4145" s="14">
        <v>1063</v>
      </c>
      <c r="B4145" s="2" t="s">
        <v>2347</v>
      </c>
      <c r="C4145" s="1" t="s">
        <v>2348</v>
      </c>
      <c r="D4145" s="3" t="s">
        <v>5090</v>
      </c>
      <c r="E4145" s="4">
        <v>41464</v>
      </c>
      <c r="F4145" s="3" t="s">
        <v>15</v>
      </c>
      <c r="G4145" s="4">
        <v>41464</v>
      </c>
      <c r="H4145" s="3" t="s">
        <v>16</v>
      </c>
      <c r="I4145" s="2" t="s">
        <v>13</v>
      </c>
      <c r="J4145" s="2" t="s">
        <v>12</v>
      </c>
      <c r="K4145" s="2" t="s">
        <v>268</v>
      </c>
      <c r="L4145" s="19">
        <v>41464.518125000002</v>
      </c>
      <c r="M4145" s="2"/>
      <c r="N4145" s="2"/>
      <c r="O4145" s="2"/>
      <c r="P4145" s="2"/>
    </row>
    <row r="4146" spans="1:16" ht="60">
      <c r="A4146" s="14">
        <v>1062</v>
      </c>
      <c r="B4146" s="2" t="s">
        <v>2349</v>
      </c>
      <c r="C4146" s="1" t="s">
        <v>2350</v>
      </c>
      <c r="D4146" s="3" t="s">
        <v>1032</v>
      </c>
      <c r="E4146" s="4">
        <v>41464</v>
      </c>
      <c r="F4146" s="3" t="s">
        <v>15</v>
      </c>
      <c r="G4146" s="4">
        <v>41464</v>
      </c>
      <c r="H4146" s="3" t="s">
        <v>16</v>
      </c>
      <c r="I4146" s="2" t="s">
        <v>13</v>
      </c>
      <c r="J4146" s="2" t="s">
        <v>12</v>
      </c>
      <c r="K4146" s="2" t="s">
        <v>268</v>
      </c>
      <c r="L4146" s="19">
        <v>41464.515763888892</v>
      </c>
      <c r="M4146" s="2"/>
      <c r="N4146" s="2"/>
      <c r="O4146" s="2"/>
      <c r="P4146" s="2"/>
    </row>
    <row r="4147" spans="1:16" ht="45">
      <c r="A4147" s="14">
        <v>1061</v>
      </c>
      <c r="B4147" s="2" t="s">
        <v>2351</v>
      </c>
      <c r="C4147" s="1" t="s">
        <v>2352</v>
      </c>
      <c r="D4147" s="3" t="s">
        <v>98</v>
      </c>
      <c r="E4147" s="4">
        <v>41464</v>
      </c>
      <c r="F4147" s="3" t="s">
        <v>15</v>
      </c>
      <c r="G4147" s="4">
        <v>41464</v>
      </c>
      <c r="H4147" s="3" t="s">
        <v>69</v>
      </c>
      <c r="I4147" s="2" t="s">
        <v>13</v>
      </c>
      <c r="J4147" s="2" t="s">
        <v>12</v>
      </c>
      <c r="K4147" s="2" t="s">
        <v>268</v>
      </c>
      <c r="L4147" s="19">
        <v>41467.495740740742</v>
      </c>
      <c r="M4147" s="2"/>
      <c r="N4147" s="2"/>
      <c r="O4147" s="2"/>
      <c r="P4147" s="2"/>
    </row>
    <row r="4148" spans="1:16" ht="75">
      <c r="A4148" s="14">
        <v>1060</v>
      </c>
      <c r="B4148" s="2" t="s">
        <v>626</v>
      </c>
      <c r="C4148" s="1" t="s">
        <v>2353</v>
      </c>
      <c r="D4148" s="3" t="s">
        <v>4732</v>
      </c>
      <c r="E4148" s="4">
        <v>41464</v>
      </c>
      <c r="F4148" s="3" t="s">
        <v>15</v>
      </c>
      <c r="G4148" s="4">
        <v>41464</v>
      </c>
      <c r="H4148" s="3" t="s">
        <v>16</v>
      </c>
      <c r="I4148" s="2" t="s">
        <v>13</v>
      </c>
      <c r="J4148" s="2" t="s">
        <v>12</v>
      </c>
      <c r="K4148" s="2" t="s">
        <v>268</v>
      </c>
      <c r="L4148" s="19">
        <v>41464.465787037036</v>
      </c>
      <c r="M4148" s="2"/>
      <c r="N4148" s="2"/>
      <c r="O4148" s="2"/>
      <c r="P4148" s="2"/>
    </row>
    <row r="4149" spans="1:16" ht="405">
      <c r="A4149" s="14">
        <v>1059</v>
      </c>
      <c r="B4149" s="2" t="s">
        <v>2171</v>
      </c>
      <c r="C4149" s="1" t="s">
        <v>2172</v>
      </c>
      <c r="D4149" s="3" t="s">
        <v>291</v>
      </c>
      <c r="E4149" s="4">
        <v>41464</v>
      </c>
      <c r="F4149" s="3" t="s">
        <v>15</v>
      </c>
      <c r="G4149" s="4">
        <v>41464</v>
      </c>
      <c r="H4149" s="3" t="s">
        <v>29</v>
      </c>
      <c r="I4149" s="2" t="s">
        <v>13</v>
      </c>
      <c r="J4149" s="2" t="s">
        <v>12</v>
      </c>
      <c r="K4149" s="2" t="s">
        <v>268</v>
      </c>
      <c r="L4149" s="19">
        <v>41473.390081018515</v>
      </c>
      <c r="M4149" s="2"/>
      <c r="N4149" s="2"/>
      <c r="O4149" s="2"/>
      <c r="P4149" s="2"/>
    </row>
    <row r="4150" spans="1:16" ht="60">
      <c r="A4150" s="14">
        <v>1058</v>
      </c>
      <c r="B4150" s="2" t="s">
        <v>2173</v>
      </c>
      <c r="C4150" s="1" t="s">
        <v>2174</v>
      </c>
      <c r="D4150" s="3" t="s">
        <v>227</v>
      </c>
      <c r="E4150" s="4">
        <v>41464</v>
      </c>
      <c r="F4150" s="3" t="s">
        <v>15</v>
      </c>
      <c r="G4150" s="4">
        <v>41464</v>
      </c>
      <c r="H4150" s="3" t="s">
        <v>42</v>
      </c>
      <c r="I4150" s="2" t="s">
        <v>13</v>
      </c>
      <c r="J4150" s="2" t="s">
        <v>12</v>
      </c>
      <c r="K4150" s="2" t="s">
        <v>268</v>
      </c>
      <c r="L4150" s="19">
        <v>41464.380694444444</v>
      </c>
      <c r="M4150" s="2"/>
      <c r="N4150" s="2"/>
      <c r="O4150" s="2"/>
      <c r="P4150" s="2"/>
    </row>
    <row r="4151" spans="1:16" ht="105">
      <c r="A4151" s="14">
        <v>1057</v>
      </c>
      <c r="B4151" s="2" t="s">
        <v>2175</v>
      </c>
      <c r="C4151" s="1" t="s">
        <v>2176</v>
      </c>
      <c r="D4151" s="3" t="s">
        <v>465</v>
      </c>
      <c r="E4151" s="4">
        <v>41457</v>
      </c>
      <c r="F4151" s="3" t="s">
        <v>15</v>
      </c>
      <c r="G4151" s="4">
        <v>41463</v>
      </c>
      <c r="H4151" s="3" t="s">
        <v>56</v>
      </c>
      <c r="I4151" s="2" t="s">
        <v>13</v>
      </c>
      <c r="J4151" s="2" t="s">
        <v>12</v>
      </c>
      <c r="K4151" s="2" t="s">
        <v>268</v>
      </c>
      <c r="L4151" s="19">
        <v>41464.457349537035</v>
      </c>
      <c r="M4151" s="2"/>
      <c r="N4151" s="2"/>
      <c r="O4151" s="2"/>
      <c r="P4151" s="2"/>
    </row>
    <row r="4152" spans="1:16" ht="45">
      <c r="A4152" s="14">
        <v>1056</v>
      </c>
      <c r="B4152" s="2" t="s">
        <v>2177</v>
      </c>
      <c r="C4152" s="1" t="s">
        <v>2178</v>
      </c>
      <c r="D4152" s="3" t="s">
        <v>277</v>
      </c>
      <c r="E4152" s="4">
        <v>41459</v>
      </c>
      <c r="F4152" s="3" t="s">
        <v>15</v>
      </c>
      <c r="G4152" s="4">
        <v>41459</v>
      </c>
      <c r="H4152" s="3" t="s">
        <v>58</v>
      </c>
      <c r="I4152" s="2" t="s">
        <v>13</v>
      </c>
      <c r="J4152" s="2" t="s">
        <v>12</v>
      </c>
      <c r="K4152" s="2" t="s">
        <v>268</v>
      </c>
      <c r="L4152" s="19">
        <v>41463.724247685182</v>
      </c>
      <c r="M4152" s="2"/>
      <c r="N4152" s="2"/>
      <c r="O4152" s="2"/>
      <c r="P4152" s="2"/>
    </row>
    <row r="4153" spans="1:16" ht="60">
      <c r="A4153" s="14">
        <v>1055</v>
      </c>
      <c r="B4153" s="2" t="s">
        <v>2179</v>
      </c>
      <c r="C4153" s="1" t="s">
        <v>2366</v>
      </c>
      <c r="D4153" s="3" t="s">
        <v>1393</v>
      </c>
      <c r="E4153" s="4">
        <v>41463</v>
      </c>
      <c r="F4153" s="3" t="s">
        <v>15</v>
      </c>
      <c r="G4153" s="4">
        <v>41463</v>
      </c>
      <c r="H4153" s="3" t="s">
        <v>56</v>
      </c>
      <c r="I4153" s="2" t="s">
        <v>13</v>
      </c>
      <c r="J4153" s="2" t="s">
        <v>12</v>
      </c>
      <c r="K4153" s="2" t="s">
        <v>268</v>
      </c>
      <c r="L4153" s="19">
        <v>41467.495347222219</v>
      </c>
      <c r="M4153" s="2"/>
      <c r="N4153" s="2"/>
      <c r="O4153" s="2"/>
      <c r="P4153" s="2"/>
    </row>
    <row r="4154" spans="1:16" ht="30">
      <c r="A4154" s="14">
        <v>1054</v>
      </c>
      <c r="B4154" s="2" t="s">
        <v>2180</v>
      </c>
      <c r="C4154" s="1" t="s">
        <v>81</v>
      </c>
      <c r="D4154" s="3" t="s">
        <v>4732</v>
      </c>
      <c r="E4154" s="4">
        <v>41463</v>
      </c>
      <c r="F4154" s="3" t="s">
        <v>15</v>
      </c>
      <c r="G4154" s="4">
        <v>41463</v>
      </c>
      <c r="H4154" s="3" t="s">
        <v>16</v>
      </c>
      <c r="I4154" s="2" t="s">
        <v>13</v>
      </c>
      <c r="J4154" s="2" t="s">
        <v>12</v>
      </c>
      <c r="K4154" s="2" t="s">
        <v>268</v>
      </c>
      <c r="L4154" s="19">
        <v>41463.711423611108</v>
      </c>
      <c r="M4154" s="2"/>
      <c r="N4154" s="2"/>
      <c r="O4154" s="2"/>
      <c r="P4154" s="2"/>
    </row>
    <row r="4155" spans="1:16" ht="45">
      <c r="A4155" s="14">
        <v>1053</v>
      </c>
      <c r="B4155" s="2" t="s">
        <v>1868</v>
      </c>
      <c r="C4155" s="1" t="s">
        <v>2181</v>
      </c>
      <c r="D4155" s="3" t="s">
        <v>274</v>
      </c>
      <c r="E4155" s="4">
        <v>41463</v>
      </c>
      <c r="F4155" s="3" t="s">
        <v>15</v>
      </c>
      <c r="G4155" s="4">
        <v>41463</v>
      </c>
      <c r="H4155" s="3" t="s">
        <v>16</v>
      </c>
      <c r="I4155" s="2" t="s">
        <v>13</v>
      </c>
      <c r="J4155" s="2" t="s">
        <v>12</v>
      </c>
      <c r="K4155" s="2" t="s">
        <v>268</v>
      </c>
      <c r="L4155" s="19">
        <v>41463.691018518519</v>
      </c>
      <c r="M4155" s="2"/>
      <c r="N4155" s="2"/>
      <c r="O4155" s="2"/>
      <c r="P4155" s="2"/>
    </row>
    <row r="4156" spans="1:16" ht="30">
      <c r="A4156" s="14">
        <v>1052</v>
      </c>
      <c r="B4156" s="2" t="s">
        <v>2182</v>
      </c>
      <c r="C4156" s="1" t="s">
        <v>2183</v>
      </c>
      <c r="D4156" s="3" t="s">
        <v>107</v>
      </c>
      <c r="E4156" s="4">
        <v>41463</v>
      </c>
      <c r="F4156" s="3" t="s">
        <v>15</v>
      </c>
      <c r="G4156" s="4">
        <v>41463</v>
      </c>
      <c r="H4156" s="3" t="s">
        <v>42</v>
      </c>
      <c r="I4156" s="2" t="s">
        <v>13</v>
      </c>
      <c r="J4156" s="2" t="s">
        <v>12</v>
      </c>
      <c r="K4156" s="2" t="s">
        <v>268</v>
      </c>
      <c r="L4156" s="19">
        <v>41463.688043981485</v>
      </c>
      <c r="M4156" s="2"/>
      <c r="N4156" s="2"/>
      <c r="O4156" s="2"/>
      <c r="P4156" s="2"/>
    </row>
    <row r="4157" spans="1:16" ht="45">
      <c r="A4157" s="14">
        <v>1051</v>
      </c>
      <c r="B4157" s="2" t="s">
        <v>2184</v>
      </c>
      <c r="C4157" s="1" t="s">
        <v>2185</v>
      </c>
      <c r="D4157" s="3" t="s">
        <v>66</v>
      </c>
      <c r="E4157" s="4">
        <v>41463</v>
      </c>
      <c r="F4157" s="3" t="s">
        <v>15</v>
      </c>
      <c r="G4157" s="4">
        <v>41463</v>
      </c>
      <c r="H4157" s="3" t="s">
        <v>16</v>
      </c>
      <c r="I4157" s="2" t="s">
        <v>13</v>
      </c>
      <c r="J4157" s="2" t="s">
        <v>12</v>
      </c>
      <c r="K4157" s="2" t="s">
        <v>268</v>
      </c>
      <c r="L4157" s="19">
        <v>41463.687152777777</v>
      </c>
      <c r="M4157" s="2"/>
      <c r="N4157" s="2"/>
      <c r="O4157" s="2"/>
      <c r="P4157" s="2"/>
    </row>
    <row r="4158" spans="1:16" ht="60">
      <c r="A4158" s="14">
        <v>1050</v>
      </c>
      <c r="B4158" s="2" t="s">
        <v>2111</v>
      </c>
      <c r="C4158" s="1" t="s">
        <v>2186</v>
      </c>
      <c r="D4158" s="3" t="s">
        <v>1071</v>
      </c>
      <c r="E4158" s="4">
        <v>41460</v>
      </c>
      <c r="F4158" s="3" t="s">
        <v>15</v>
      </c>
      <c r="G4158" s="4">
        <v>41460</v>
      </c>
      <c r="H4158" s="3" t="s">
        <v>16</v>
      </c>
      <c r="I4158" s="2" t="s">
        <v>13</v>
      </c>
      <c r="J4158" s="2" t="s">
        <v>12</v>
      </c>
      <c r="K4158" s="2" t="s">
        <v>268</v>
      </c>
      <c r="L4158" s="19">
        <v>41463.670567129629</v>
      </c>
      <c r="M4158" s="2"/>
      <c r="N4158" s="2"/>
      <c r="O4158" s="2"/>
      <c r="P4158" s="2"/>
    </row>
    <row r="4159" spans="1:16" ht="60">
      <c r="A4159" s="14">
        <v>1049</v>
      </c>
      <c r="B4159" s="2" t="s">
        <v>1820</v>
      </c>
      <c r="C4159" s="1" t="s">
        <v>2187</v>
      </c>
      <c r="D4159" s="3" t="s">
        <v>1495</v>
      </c>
      <c r="E4159" s="4">
        <v>41463</v>
      </c>
      <c r="F4159" s="3" t="s">
        <v>15</v>
      </c>
      <c r="G4159" s="4">
        <v>41463</v>
      </c>
      <c r="H4159" s="3" t="s">
        <v>16</v>
      </c>
      <c r="I4159" s="2" t="s">
        <v>13</v>
      </c>
      <c r="J4159" s="2" t="s">
        <v>12</v>
      </c>
      <c r="K4159" s="2" t="s">
        <v>268</v>
      </c>
      <c r="L4159" s="19">
        <v>41463.547754629632</v>
      </c>
      <c r="M4159" s="2"/>
      <c r="N4159" s="2"/>
      <c r="O4159" s="2"/>
      <c r="P4159" s="2"/>
    </row>
    <row r="4160" spans="1:16" ht="45">
      <c r="A4160" s="14">
        <v>1048</v>
      </c>
      <c r="B4160" s="2" t="s">
        <v>2188</v>
      </c>
      <c r="C4160" s="1" t="s">
        <v>2189</v>
      </c>
      <c r="D4160" s="3" t="s">
        <v>572</v>
      </c>
      <c r="E4160" s="4">
        <v>41463</v>
      </c>
      <c r="F4160" s="3" t="s">
        <v>15</v>
      </c>
      <c r="G4160" s="4">
        <v>41463</v>
      </c>
      <c r="H4160" s="3" t="s">
        <v>55</v>
      </c>
      <c r="I4160" s="2" t="s">
        <v>13</v>
      </c>
      <c r="J4160" s="2" t="s">
        <v>12</v>
      </c>
      <c r="K4160" s="2" t="s">
        <v>268</v>
      </c>
      <c r="L4160" s="19">
        <v>41464.457187499997</v>
      </c>
      <c r="M4160" s="2"/>
      <c r="N4160" s="2"/>
      <c r="O4160" s="2"/>
      <c r="P4160" s="2"/>
    </row>
    <row r="4161" spans="1:16" ht="45">
      <c r="A4161" s="14">
        <v>1047</v>
      </c>
      <c r="B4161" s="2" t="s">
        <v>2190</v>
      </c>
      <c r="C4161" s="1" t="s">
        <v>2191</v>
      </c>
      <c r="D4161" s="3" t="s">
        <v>169</v>
      </c>
      <c r="E4161" s="4">
        <v>41463</v>
      </c>
      <c r="F4161" s="3" t="s">
        <v>15</v>
      </c>
      <c r="G4161" s="4">
        <v>41463</v>
      </c>
      <c r="H4161" s="3" t="s">
        <v>16</v>
      </c>
      <c r="I4161" s="2" t="s">
        <v>13</v>
      </c>
      <c r="J4161" s="2" t="s">
        <v>12</v>
      </c>
      <c r="K4161" s="2" t="s">
        <v>268</v>
      </c>
      <c r="L4161" s="19">
        <v>41463.504386574074</v>
      </c>
      <c r="M4161" s="2"/>
      <c r="N4161" s="2"/>
      <c r="O4161" s="2"/>
      <c r="P4161" s="2"/>
    </row>
    <row r="4162" spans="1:16" ht="30">
      <c r="A4162" s="14">
        <v>1046</v>
      </c>
      <c r="B4162" s="2" t="s">
        <v>2192</v>
      </c>
      <c r="C4162" s="1" t="s">
        <v>2193</v>
      </c>
      <c r="D4162" s="3" t="s">
        <v>731</v>
      </c>
      <c r="E4162" s="4">
        <v>41460</v>
      </c>
      <c r="F4162" s="3" t="s">
        <v>15</v>
      </c>
      <c r="G4162" s="4">
        <v>41460</v>
      </c>
      <c r="H4162" s="3" t="s">
        <v>16</v>
      </c>
      <c r="I4162" s="2" t="s">
        <v>13</v>
      </c>
      <c r="J4162" s="2" t="s">
        <v>12</v>
      </c>
      <c r="K4162" s="2" t="s">
        <v>268</v>
      </c>
      <c r="L4162" s="19">
        <v>41460.623935185184</v>
      </c>
      <c r="M4162" s="2"/>
      <c r="N4162" s="2"/>
      <c r="O4162" s="2"/>
      <c r="P4162" s="2"/>
    </row>
    <row r="4163" spans="1:16" ht="45">
      <c r="A4163" s="14">
        <v>1045</v>
      </c>
      <c r="B4163" s="2" t="s">
        <v>2194</v>
      </c>
      <c r="C4163" s="1" t="s">
        <v>2195</v>
      </c>
      <c r="D4163" s="3" t="s">
        <v>332</v>
      </c>
      <c r="E4163" s="4">
        <v>41460</v>
      </c>
      <c r="F4163" s="3" t="s">
        <v>15</v>
      </c>
      <c r="G4163" s="4">
        <v>41460</v>
      </c>
      <c r="H4163" s="3" t="s">
        <v>16</v>
      </c>
      <c r="I4163" s="2" t="s">
        <v>13</v>
      </c>
      <c r="J4163" s="2" t="s">
        <v>12</v>
      </c>
      <c r="K4163" s="2" t="s">
        <v>268</v>
      </c>
      <c r="L4163" s="19">
        <v>41460.623252314814</v>
      </c>
      <c r="M4163" s="2"/>
      <c r="N4163" s="2"/>
      <c r="O4163" s="2"/>
      <c r="P4163" s="2"/>
    </row>
    <row r="4164" spans="1:16" ht="45">
      <c r="A4164" s="14">
        <v>1044</v>
      </c>
      <c r="B4164" s="2" t="s">
        <v>2196</v>
      </c>
      <c r="C4164" s="1" t="s">
        <v>2197</v>
      </c>
      <c r="D4164" s="3" t="s">
        <v>291</v>
      </c>
      <c r="E4164" s="4">
        <v>41460</v>
      </c>
      <c r="F4164" s="3" t="s">
        <v>15</v>
      </c>
      <c r="G4164" s="4">
        <v>41460</v>
      </c>
      <c r="H4164" s="3" t="s">
        <v>29</v>
      </c>
      <c r="I4164" s="2" t="s">
        <v>13</v>
      </c>
      <c r="J4164" s="2" t="s">
        <v>12</v>
      </c>
      <c r="K4164" s="2" t="s">
        <v>268</v>
      </c>
      <c r="L4164" s="19">
        <v>41460.591006944444</v>
      </c>
      <c r="M4164" s="2"/>
      <c r="N4164" s="2"/>
      <c r="O4164" s="2"/>
      <c r="P4164" s="2"/>
    </row>
    <row r="4165" spans="1:16" ht="45">
      <c r="A4165" s="14">
        <v>1043</v>
      </c>
      <c r="B4165" s="2" t="s">
        <v>2198</v>
      </c>
      <c r="C4165" s="1" t="s">
        <v>2199</v>
      </c>
      <c r="D4165" s="3" t="s">
        <v>291</v>
      </c>
      <c r="E4165" s="4">
        <v>41460</v>
      </c>
      <c r="F4165" s="3" t="s">
        <v>15</v>
      </c>
      <c r="G4165" s="4">
        <v>41460</v>
      </c>
      <c r="H4165" s="3" t="s">
        <v>54</v>
      </c>
      <c r="I4165" s="2" t="s">
        <v>13</v>
      </c>
      <c r="J4165" s="2" t="s">
        <v>12</v>
      </c>
      <c r="K4165" s="2" t="s">
        <v>268</v>
      </c>
      <c r="L4165" s="19">
        <v>41460.590162037035</v>
      </c>
      <c r="M4165" s="2"/>
      <c r="N4165" s="2"/>
      <c r="O4165" s="2"/>
      <c r="P4165" s="2"/>
    </row>
    <row r="4166" spans="1:16" ht="45">
      <c r="A4166" s="14">
        <v>1042</v>
      </c>
      <c r="B4166" s="2" t="s">
        <v>2200</v>
      </c>
      <c r="C4166" s="1" t="s">
        <v>2201</v>
      </c>
      <c r="D4166" s="3" t="s">
        <v>98</v>
      </c>
      <c r="E4166" s="4">
        <v>41460</v>
      </c>
      <c r="F4166" s="3" t="s">
        <v>15</v>
      </c>
      <c r="G4166" s="4">
        <v>41460</v>
      </c>
      <c r="H4166" s="3" t="s">
        <v>16</v>
      </c>
      <c r="I4166" s="2" t="s">
        <v>13</v>
      </c>
      <c r="J4166" s="2" t="s">
        <v>12</v>
      </c>
      <c r="K4166" s="2" t="s">
        <v>268</v>
      </c>
      <c r="L4166" s="19">
        <v>41460.544687499998</v>
      </c>
      <c r="M4166" s="2"/>
      <c r="N4166" s="2"/>
      <c r="O4166" s="2"/>
      <c r="P4166" s="2"/>
    </row>
    <row r="4167" spans="1:16" ht="60">
      <c r="A4167" s="14">
        <v>1041</v>
      </c>
      <c r="B4167" s="2" t="s">
        <v>2202</v>
      </c>
      <c r="C4167" s="1" t="s">
        <v>2203</v>
      </c>
      <c r="D4167" s="3" t="s">
        <v>4837</v>
      </c>
      <c r="E4167" s="4">
        <v>41460</v>
      </c>
      <c r="F4167" s="3" t="s">
        <v>15</v>
      </c>
      <c r="G4167" s="4">
        <v>41460</v>
      </c>
      <c r="H4167" s="3" t="s">
        <v>43</v>
      </c>
      <c r="I4167" s="2" t="s">
        <v>13</v>
      </c>
      <c r="J4167" s="2" t="s">
        <v>12</v>
      </c>
      <c r="K4167" s="2" t="s">
        <v>268</v>
      </c>
      <c r="L4167" s="19">
        <v>41460.534097222226</v>
      </c>
      <c r="M4167" s="2"/>
      <c r="N4167" s="2"/>
      <c r="O4167" s="2"/>
      <c r="P4167" s="2"/>
    </row>
    <row r="4168" spans="1:16" ht="30">
      <c r="A4168" s="14">
        <v>1040</v>
      </c>
      <c r="B4168" s="2" t="s">
        <v>2204</v>
      </c>
      <c r="C4168" s="1" t="s">
        <v>2205</v>
      </c>
      <c r="D4168" s="3" t="s">
        <v>474</v>
      </c>
      <c r="E4168" s="4">
        <v>41460</v>
      </c>
      <c r="F4168" s="3" t="s">
        <v>15</v>
      </c>
      <c r="G4168" s="4">
        <v>41460</v>
      </c>
      <c r="H4168" s="3" t="s">
        <v>16</v>
      </c>
      <c r="I4168" s="2" t="s">
        <v>13</v>
      </c>
      <c r="J4168" s="2" t="s">
        <v>12</v>
      </c>
      <c r="K4168" s="2" t="s">
        <v>277</v>
      </c>
      <c r="L4168" s="19">
        <v>41460.370451388888</v>
      </c>
      <c r="M4168" s="2"/>
      <c r="N4168" s="2"/>
      <c r="O4168" s="2"/>
      <c r="P4168" s="2"/>
    </row>
    <row r="4169" spans="1:16" ht="75">
      <c r="A4169" s="14">
        <v>1039</v>
      </c>
      <c r="B4169" s="2" t="s">
        <v>2206</v>
      </c>
      <c r="C4169" s="1" t="s">
        <v>2207</v>
      </c>
      <c r="D4169" s="3" t="s">
        <v>355</v>
      </c>
      <c r="E4169" s="4">
        <v>41460</v>
      </c>
      <c r="F4169" s="3" t="s">
        <v>15</v>
      </c>
      <c r="G4169" s="4">
        <v>41460</v>
      </c>
      <c r="H4169" s="3" t="s">
        <v>16</v>
      </c>
      <c r="I4169" s="2" t="s">
        <v>13</v>
      </c>
      <c r="J4169" s="2" t="s">
        <v>12</v>
      </c>
      <c r="K4169" s="2" t="s">
        <v>277</v>
      </c>
      <c r="L4169" s="19">
        <v>41460.369398148148</v>
      </c>
      <c r="M4169" s="2"/>
      <c r="N4169" s="2"/>
      <c r="O4169" s="2"/>
      <c r="P4169" s="2"/>
    </row>
    <row r="4170" spans="1:16" ht="75">
      <c r="A4170" s="14">
        <v>1038</v>
      </c>
      <c r="B4170" s="2" t="s">
        <v>1952</v>
      </c>
      <c r="C4170" s="1" t="s">
        <v>2208</v>
      </c>
      <c r="D4170" s="3" t="s">
        <v>1071</v>
      </c>
      <c r="E4170" s="4">
        <v>41460</v>
      </c>
      <c r="F4170" s="3" t="s">
        <v>15</v>
      </c>
      <c r="G4170" s="4">
        <v>41460</v>
      </c>
      <c r="H4170" s="3" t="s">
        <v>16</v>
      </c>
      <c r="I4170" s="2" t="s">
        <v>13</v>
      </c>
      <c r="J4170" s="2" t="s">
        <v>12</v>
      </c>
      <c r="K4170" s="2" t="s">
        <v>277</v>
      </c>
      <c r="L4170" s="19">
        <v>41460.368969907409</v>
      </c>
      <c r="M4170" s="2"/>
      <c r="N4170" s="2"/>
      <c r="O4170" s="2"/>
      <c r="P4170" s="2"/>
    </row>
    <row r="4171" spans="1:16" ht="60">
      <c r="A4171" s="14">
        <v>1037</v>
      </c>
      <c r="B4171" s="2" t="s">
        <v>2209</v>
      </c>
      <c r="C4171" s="1" t="s">
        <v>2210</v>
      </c>
      <c r="D4171" s="3" t="s">
        <v>894</v>
      </c>
      <c r="E4171" s="4">
        <v>41459</v>
      </c>
      <c r="F4171" s="3" t="s">
        <v>15</v>
      </c>
      <c r="G4171" s="4">
        <v>41459</v>
      </c>
      <c r="H4171" s="3" t="s">
        <v>54</v>
      </c>
      <c r="I4171" s="2" t="s">
        <v>13</v>
      </c>
      <c r="J4171" s="2" t="s">
        <v>12</v>
      </c>
      <c r="K4171" s="2" t="s">
        <v>268</v>
      </c>
      <c r="L4171" s="19">
        <v>41459.698587962965</v>
      </c>
      <c r="M4171" s="2"/>
      <c r="N4171" s="2"/>
      <c r="O4171" s="2"/>
      <c r="P4171" s="2"/>
    </row>
    <row r="4172" spans="1:16" ht="105">
      <c r="A4172" s="14">
        <v>1036</v>
      </c>
      <c r="B4172" s="2" t="s">
        <v>2211</v>
      </c>
      <c r="C4172" s="1" t="s">
        <v>2212</v>
      </c>
      <c r="D4172" s="3" t="s">
        <v>1393</v>
      </c>
      <c r="E4172" s="4">
        <v>41458</v>
      </c>
      <c r="F4172" s="3" t="s">
        <v>15</v>
      </c>
      <c r="G4172" s="4">
        <v>41459</v>
      </c>
      <c r="H4172" s="3" t="s">
        <v>16</v>
      </c>
      <c r="I4172" s="2" t="s">
        <v>13</v>
      </c>
      <c r="J4172" s="2" t="s">
        <v>12</v>
      </c>
      <c r="K4172" s="2" t="s">
        <v>268</v>
      </c>
      <c r="L4172" s="19">
        <v>41459.667048611111</v>
      </c>
      <c r="M4172" s="2"/>
      <c r="N4172" s="2"/>
      <c r="O4172" s="2"/>
      <c r="P4172" s="2"/>
    </row>
    <row r="4173" spans="1:16" ht="45">
      <c r="A4173" s="14">
        <v>1035</v>
      </c>
      <c r="B4173" s="2" t="s">
        <v>2213</v>
      </c>
      <c r="C4173" s="1" t="s">
        <v>2214</v>
      </c>
      <c r="D4173" s="3" t="s">
        <v>186</v>
      </c>
      <c r="E4173" s="4">
        <v>41458</v>
      </c>
      <c r="F4173" s="3" t="s">
        <v>15</v>
      </c>
      <c r="G4173" s="4">
        <v>41458</v>
      </c>
      <c r="H4173" s="3" t="s">
        <v>16</v>
      </c>
      <c r="I4173" s="2" t="s">
        <v>13</v>
      </c>
      <c r="J4173" s="2" t="s">
        <v>12</v>
      </c>
      <c r="K4173" s="2" t="s">
        <v>268</v>
      </c>
      <c r="L4173" s="19">
        <v>41459.530185185184</v>
      </c>
      <c r="M4173" s="2"/>
      <c r="N4173" s="2"/>
      <c r="O4173" s="2"/>
      <c r="P4173" s="2"/>
    </row>
    <row r="4174" spans="1:16" ht="60">
      <c r="A4174" s="14">
        <v>1034</v>
      </c>
      <c r="B4174" s="2" t="s">
        <v>2215</v>
      </c>
      <c r="C4174" s="1" t="s">
        <v>2216</v>
      </c>
      <c r="D4174" s="3" t="s">
        <v>2018</v>
      </c>
      <c r="E4174" s="4">
        <v>41458</v>
      </c>
      <c r="F4174" s="3" t="s">
        <v>15</v>
      </c>
      <c r="G4174" s="4">
        <v>41458</v>
      </c>
      <c r="H4174" s="3" t="s">
        <v>42</v>
      </c>
      <c r="I4174" s="2" t="s">
        <v>13</v>
      </c>
      <c r="J4174" s="2" t="s">
        <v>12</v>
      </c>
      <c r="K4174" s="2" t="s">
        <v>268</v>
      </c>
      <c r="L4174" s="19">
        <v>41459.52244212963</v>
      </c>
      <c r="M4174" s="2"/>
      <c r="N4174" s="2"/>
      <c r="O4174" s="2"/>
      <c r="P4174" s="2"/>
    </row>
    <row r="4175" spans="1:16" ht="45">
      <c r="A4175" s="14">
        <v>1033</v>
      </c>
      <c r="B4175" s="2" t="s">
        <v>2217</v>
      </c>
      <c r="C4175" s="1" t="s">
        <v>2218</v>
      </c>
      <c r="D4175" s="3" t="s">
        <v>291</v>
      </c>
      <c r="E4175" s="4">
        <v>41458</v>
      </c>
      <c r="F4175" s="3" t="s">
        <v>15</v>
      </c>
      <c r="G4175" s="4">
        <v>41458</v>
      </c>
      <c r="H4175" s="3" t="s">
        <v>29</v>
      </c>
      <c r="I4175" s="2" t="s">
        <v>13</v>
      </c>
      <c r="J4175" s="2" t="s">
        <v>12</v>
      </c>
      <c r="K4175" s="2" t="s">
        <v>268</v>
      </c>
      <c r="L4175" s="19">
        <v>41459.521111111113</v>
      </c>
      <c r="M4175" s="2"/>
      <c r="N4175" s="2"/>
      <c r="O4175" s="2"/>
      <c r="P4175" s="2"/>
    </row>
    <row r="4176" spans="1:16" ht="60">
      <c r="A4176" s="14">
        <v>1032</v>
      </c>
      <c r="B4176" s="2" t="s">
        <v>2219</v>
      </c>
      <c r="C4176" s="1" t="s">
        <v>2220</v>
      </c>
      <c r="D4176" s="3" t="s">
        <v>2007</v>
      </c>
      <c r="E4176" s="4">
        <v>41458</v>
      </c>
      <c r="F4176" s="3" t="s">
        <v>15</v>
      </c>
      <c r="G4176" s="4">
        <v>41458</v>
      </c>
      <c r="H4176" s="3" t="s">
        <v>16</v>
      </c>
      <c r="I4176" s="2" t="s">
        <v>13</v>
      </c>
      <c r="J4176" s="2" t="s">
        <v>12</v>
      </c>
      <c r="K4176" s="2" t="s">
        <v>268</v>
      </c>
      <c r="L4176" s="19">
        <v>41459.520127314812</v>
      </c>
      <c r="M4176" s="2"/>
      <c r="N4176" s="2"/>
      <c r="O4176" s="2"/>
      <c r="P4176" s="2"/>
    </row>
    <row r="4177" spans="1:16" ht="45">
      <c r="A4177" s="14">
        <v>1031</v>
      </c>
      <c r="B4177" s="2" t="s">
        <v>2221</v>
      </c>
      <c r="C4177" s="1" t="s">
        <v>2222</v>
      </c>
      <c r="D4177" s="3" t="s">
        <v>377</v>
      </c>
      <c r="E4177" s="4">
        <v>41459</v>
      </c>
      <c r="F4177" s="3" t="s">
        <v>15</v>
      </c>
      <c r="G4177" s="4">
        <v>41459</v>
      </c>
      <c r="H4177" s="3" t="s">
        <v>16</v>
      </c>
      <c r="I4177" s="2" t="s">
        <v>13</v>
      </c>
      <c r="J4177" s="2" t="s">
        <v>12</v>
      </c>
      <c r="K4177" s="2" t="s">
        <v>268</v>
      </c>
      <c r="L4177" s="19">
        <v>41459.519097222219</v>
      </c>
      <c r="M4177" s="2"/>
      <c r="N4177" s="2"/>
      <c r="O4177" s="2"/>
      <c r="P4177" s="2"/>
    </row>
    <row r="4178" spans="1:16" ht="45">
      <c r="A4178" s="14">
        <v>1030</v>
      </c>
      <c r="B4178" s="2" t="s">
        <v>2223</v>
      </c>
      <c r="C4178" s="1" t="s">
        <v>2224</v>
      </c>
      <c r="D4178" s="3" t="s">
        <v>169</v>
      </c>
      <c r="E4178" s="4">
        <v>41459</v>
      </c>
      <c r="F4178" s="3" t="s">
        <v>15</v>
      </c>
      <c r="G4178" s="4">
        <v>41459</v>
      </c>
      <c r="H4178" s="3" t="s">
        <v>16</v>
      </c>
      <c r="I4178" s="2" t="s">
        <v>13</v>
      </c>
      <c r="J4178" s="2" t="s">
        <v>12</v>
      </c>
      <c r="K4178" s="2" t="s">
        <v>268</v>
      </c>
      <c r="L4178" s="19">
        <v>41459.518287037034</v>
      </c>
      <c r="M4178" s="2"/>
      <c r="N4178" s="2"/>
      <c r="O4178" s="2"/>
      <c r="P4178" s="2"/>
    </row>
    <row r="4179" spans="1:16" ht="75">
      <c r="A4179" s="14">
        <v>1029</v>
      </c>
      <c r="B4179" s="2" t="s">
        <v>2225</v>
      </c>
      <c r="C4179" s="1" t="s">
        <v>2226</v>
      </c>
      <c r="D4179" s="3" t="s">
        <v>4732</v>
      </c>
      <c r="E4179" s="4">
        <v>41456</v>
      </c>
      <c r="F4179" s="3" t="s">
        <v>15</v>
      </c>
      <c r="G4179" s="4">
        <v>41459</v>
      </c>
      <c r="H4179" s="3" t="s">
        <v>56</v>
      </c>
      <c r="I4179" s="2" t="s">
        <v>13</v>
      </c>
      <c r="J4179" s="2" t="s">
        <v>12</v>
      </c>
      <c r="K4179" s="2" t="s">
        <v>268</v>
      </c>
      <c r="L4179" s="19">
        <v>41464.457071759258</v>
      </c>
      <c r="M4179" s="2"/>
      <c r="N4179" s="2"/>
      <c r="O4179" s="2"/>
      <c r="P4179" s="2"/>
    </row>
    <row r="4180" spans="1:16" ht="60">
      <c r="A4180" s="14">
        <v>1028</v>
      </c>
      <c r="B4180" s="2" t="s">
        <v>2227</v>
      </c>
      <c r="C4180" s="1" t="s">
        <v>2228</v>
      </c>
      <c r="D4180" s="3" t="s">
        <v>1060</v>
      </c>
      <c r="E4180" s="4">
        <v>41459</v>
      </c>
      <c r="F4180" s="3" t="s">
        <v>15</v>
      </c>
      <c r="G4180" s="4">
        <v>41459</v>
      </c>
      <c r="H4180" s="3" t="s">
        <v>54</v>
      </c>
      <c r="I4180" s="2" t="s">
        <v>13</v>
      </c>
      <c r="J4180" s="2" t="s">
        <v>12</v>
      </c>
      <c r="K4180" s="2" t="s">
        <v>268</v>
      </c>
      <c r="L4180" s="19">
        <v>41464.456967592596</v>
      </c>
      <c r="M4180" s="2"/>
      <c r="N4180" s="2"/>
      <c r="O4180" s="2"/>
      <c r="P4180" s="2"/>
    </row>
    <row r="4181" spans="1:16" ht="75">
      <c r="A4181" s="14">
        <v>1027</v>
      </c>
      <c r="B4181" s="2" t="s">
        <v>2229</v>
      </c>
      <c r="C4181" s="1" t="s">
        <v>2230</v>
      </c>
      <c r="D4181" s="3" t="s">
        <v>2073</v>
      </c>
      <c r="E4181" s="4">
        <v>41459</v>
      </c>
      <c r="F4181" s="3" t="s">
        <v>15</v>
      </c>
      <c r="G4181" s="4">
        <v>41459</v>
      </c>
      <c r="H4181" s="3" t="s">
        <v>29</v>
      </c>
      <c r="I4181" s="2" t="s">
        <v>13</v>
      </c>
      <c r="J4181" s="2" t="s">
        <v>12</v>
      </c>
      <c r="K4181" s="2" t="s">
        <v>268</v>
      </c>
      <c r="L4181" s="19">
        <v>41464.456875000003</v>
      </c>
      <c r="M4181" s="2"/>
      <c r="N4181" s="2"/>
      <c r="O4181" s="2"/>
      <c r="P4181" s="2"/>
    </row>
    <row r="4182" spans="1:16" ht="45">
      <c r="A4182" s="14">
        <v>1026</v>
      </c>
      <c r="B4182" s="2" t="s">
        <v>2231</v>
      </c>
      <c r="C4182" s="1" t="s">
        <v>2232</v>
      </c>
      <c r="D4182" s="3" t="s">
        <v>18</v>
      </c>
      <c r="E4182" s="4">
        <v>41459</v>
      </c>
      <c r="F4182" s="3" t="s">
        <v>15</v>
      </c>
      <c r="G4182" s="4">
        <v>41459</v>
      </c>
      <c r="H4182" s="3" t="s">
        <v>40</v>
      </c>
      <c r="I4182" s="2" t="s">
        <v>13</v>
      </c>
      <c r="J4182" s="2" t="s">
        <v>12</v>
      </c>
      <c r="K4182" s="2" t="s">
        <v>268</v>
      </c>
      <c r="L4182" s="19">
        <v>41459.488749999997</v>
      </c>
      <c r="M4182" s="2"/>
      <c r="N4182" s="2"/>
      <c r="O4182" s="2"/>
      <c r="P4182" s="2"/>
    </row>
    <row r="4183" spans="1:16" ht="60">
      <c r="A4183" s="14">
        <v>1025</v>
      </c>
      <c r="B4183" s="2" t="s">
        <v>2233</v>
      </c>
      <c r="C4183" s="1" t="s">
        <v>2234</v>
      </c>
      <c r="D4183" s="3" t="s">
        <v>2235</v>
      </c>
      <c r="E4183" s="4">
        <v>41459</v>
      </c>
      <c r="F4183" s="3" t="s">
        <v>15</v>
      </c>
      <c r="G4183" s="4">
        <v>41459</v>
      </c>
      <c r="H4183" s="3" t="s">
        <v>42</v>
      </c>
      <c r="I4183" s="2" t="s">
        <v>13</v>
      </c>
      <c r="J4183" s="2" t="s">
        <v>12</v>
      </c>
      <c r="K4183" s="2" t="s">
        <v>268</v>
      </c>
      <c r="L4183" s="19">
        <v>41459.487812500003</v>
      </c>
      <c r="M4183" s="2"/>
      <c r="N4183" s="2"/>
      <c r="O4183" s="2"/>
      <c r="P4183" s="2"/>
    </row>
    <row r="4184" spans="1:16">
      <c r="A4184" s="14">
        <v>1024</v>
      </c>
      <c r="B4184" s="2" t="s">
        <v>2236</v>
      </c>
      <c r="C4184" s="1" t="s">
        <v>2237</v>
      </c>
      <c r="D4184" s="3" t="s">
        <v>1051</v>
      </c>
      <c r="E4184" s="4">
        <v>41459</v>
      </c>
      <c r="F4184" s="3" t="s">
        <v>15</v>
      </c>
      <c r="G4184" s="4">
        <v>41459</v>
      </c>
      <c r="H4184" s="3" t="s">
        <v>16</v>
      </c>
      <c r="I4184" s="2" t="s">
        <v>13</v>
      </c>
      <c r="J4184" s="2" t="s">
        <v>12</v>
      </c>
      <c r="K4184" s="2" t="s">
        <v>268</v>
      </c>
      <c r="L4184" s="19">
        <v>41459.461967592593</v>
      </c>
      <c r="M4184" s="2"/>
      <c r="N4184" s="2"/>
      <c r="O4184" s="2"/>
      <c r="P4184" s="2"/>
    </row>
    <row r="4185" spans="1:16" ht="60">
      <c r="A4185" s="14">
        <v>1023</v>
      </c>
      <c r="B4185" s="2" t="s">
        <v>2238</v>
      </c>
      <c r="C4185" s="1" t="s">
        <v>2239</v>
      </c>
      <c r="D4185" s="3" t="s">
        <v>162</v>
      </c>
      <c r="E4185" s="4">
        <v>41458</v>
      </c>
      <c r="F4185" s="3" t="s">
        <v>15</v>
      </c>
      <c r="G4185" s="4">
        <v>41458</v>
      </c>
      <c r="H4185" s="3" t="s">
        <v>40</v>
      </c>
      <c r="I4185" s="2" t="s">
        <v>13</v>
      </c>
      <c r="J4185" s="2" t="s">
        <v>12</v>
      </c>
      <c r="K4185" s="2" t="s">
        <v>268</v>
      </c>
      <c r="L4185" s="19">
        <v>41458.706909722219</v>
      </c>
      <c r="M4185" s="2"/>
      <c r="N4185" s="2"/>
      <c r="O4185" s="2"/>
      <c r="P4185" s="2"/>
    </row>
    <row r="4186" spans="1:16" ht="45">
      <c r="A4186" s="14">
        <v>1022</v>
      </c>
      <c r="B4186" s="2" t="s">
        <v>2240</v>
      </c>
      <c r="C4186" s="1" t="s">
        <v>2241</v>
      </c>
      <c r="D4186" s="3" t="s">
        <v>734</v>
      </c>
      <c r="E4186" s="4">
        <v>41458</v>
      </c>
      <c r="F4186" s="3" t="s">
        <v>15</v>
      </c>
      <c r="G4186" s="4">
        <v>41458</v>
      </c>
      <c r="H4186" s="3" t="s">
        <v>16</v>
      </c>
      <c r="I4186" s="2" t="s">
        <v>13</v>
      </c>
      <c r="J4186" s="2" t="s">
        <v>12</v>
      </c>
      <c r="K4186" s="2" t="s">
        <v>268</v>
      </c>
      <c r="L4186" s="19">
        <v>41458.661805555559</v>
      </c>
      <c r="M4186" s="2"/>
      <c r="N4186" s="2"/>
      <c r="O4186" s="2"/>
      <c r="P4186" s="2"/>
    </row>
    <row r="4187" spans="1:16" ht="45">
      <c r="A4187" s="14">
        <v>1021</v>
      </c>
      <c r="B4187" s="2" t="s">
        <v>2242</v>
      </c>
      <c r="C4187" s="1" t="s">
        <v>2243</v>
      </c>
      <c r="D4187" s="3" t="s">
        <v>746</v>
      </c>
      <c r="E4187" s="4">
        <v>41458</v>
      </c>
      <c r="F4187" s="3" t="s">
        <v>15</v>
      </c>
      <c r="G4187" s="4">
        <v>41460</v>
      </c>
      <c r="H4187" s="3" t="s">
        <v>56</v>
      </c>
      <c r="I4187" s="2" t="s">
        <v>13</v>
      </c>
      <c r="J4187" s="2" t="s">
        <v>12</v>
      </c>
      <c r="K4187" s="2" t="s">
        <v>268</v>
      </c>
      <c r="L4187" s="19">
        <v>41458.567569444444</v>
      </c>
      <c r="M4187" s="2"/>
      <c r="N4187" s="2"/>
      <c r="O4187" s="2"/>
      <c r="P4187" s="2"/>
    </row>
    <row r="4188" spans="1:16" ht="45">
      <c r="A4188" s="14">
        <v>1020</v>
      </c>
      <c r="B4188" s="2" t="s">
        <v>2244</v>
      </c>
      <c r="C4188" s="1" t="s">
        <v>2245</v>
      </c>
      <c r="D4188" s="3" t="s">
        <v>92</v>
      </c>
      <c r="E4188" s="4">
        <v>41458</v>
      </c>
      <c r="F4188" s="3" t="s">
        <v>15</v>
      </c>
      <c r="G4188" s="4">
        <v>41458</v>
      </c>
      <c r="H4188" s="3" t="s">
        <v>40</v>
      </c>
      <c r="I4188" s="2" t="s">
        <v>13</v>
      </c>
      <c r="J4188" s="2" t="s">
        <v>12</v>
      </c>
      <c r="K4188" s="2" t="s">
        <v>268</v>
      </c>
      <c r="L4188" s="19">
        <v>41458.625567129631</v>
      </c>
      <c r="M4188" s="2"/>
      <c r="N4188" s="2"/>
      <c r="O4188" s="2"/>
      <c r="P4188" s="2"/>
    </row>
    <row r="4189" spans="1:16" ht="60">
      <c r="A4189" s="14">
        <v>1019</v>
      </c>
      <c r="B4189" s="2" t="s">
        <v>2246</v>
      </c>
      <c r="C4189" s="1" t="s">
        <v>2247</v>
      </c>
      <c r="D4189" s="3" t="s">
        <v>446</v>
      </c>
      <c r="E4189" s="4">
        <v>41458</v>
      </c>
      <c r="F4189" s="3" t="s">
        <v>15</v>
      </c>
      <c r="G4189" s="4">
        <v>41458</v>
      </c>
      <c r="H4189" s="3" t="s">
        <v>69</v>
      </c>
      <c r="I4189" s="2" t="s">
        <v>13</v>
      </c>
      <c r="J4189" s="2" t="s">
        <v>12</v>
      </c>
      <c r="K4189" s="2" t="s">
        <v>268</v>
      </c>
      <c r="L4189" s="19">
        <v>41458.626006944447</v>
      </c>
      <c r="M4189" s="2"/>
      <c r="N4189" s="2"/>
      <c r="O4189" s="2"/>
      <c r="P4189" s="2"/>
    </row>
    <row r="4190" spans="1:16" ht="45">
      <c r="A4190" s="14">
        <v>1018</v>
      </c>
      <c r="B4190" s="2" t="s">
        <v>2248</v>
      </c>
      <c r="C4190" s="1" t="s">
        <v>2249</v>
      </c>
      <c r="D4190" s="3" t="s">
        <v>107</v>
      </c>
      <c r="E4190" s="4">
        <v>41458</v>
      </c>
      <c r="F4190" s="3" t="s">
        <v>15</v>
      </c>
      <c r="G4190" s="4">
        <v>41458</v>
      </c>
      <c r="H4190" s="3" t="s">
        <v>204</v>
      </c>
      <c r="I4190" s="2" t="s">
        <v>13</v>
      </c>
      <c r="J4190" s="2" t="s">
        <v>12</v>
      </c>
      <c r="K4190" s="2" t="s">
        <v>268</v>
      </c>
      <c r="L4190" s="19">
        <v>41458.467893518522</v>
      </c>
      <c r="M4190" s="2"/>
      <c r="N4190" s="2"/>
      <c r="O4190" s="2"/>
      <c r="P4190" s="2"/>
    </row>
    <row r="4191" spans="1:16" ht="45">
      <c r="A4191" s="14">
        <v>1017</v>
      </c>
      <c r="B4191" s="2" t="s">
        <v>2250</v>
      </c>
      <c r="C4191" s="1" t="s">
        <v>2251</v>
      </c>
      <c r="D4191" s="3" t="s">
        <v>268</v>
      </c>
      <c r="E4191" s="4">
        <v>41458</v>
      </c>
      <c r="F4191" s="3" t="s">
        <v>15</v>
      </c>
      <c r="G4191" s="4">
        <v>41458</v>
      </c>
      <c r="H4191" s="3" t="s">
        <v>52</v>
      </c>
      <c r="I4191" s="2" t="s">
        <v>13</v>
      </c>
      <c r="J4191" s="2" t="s">
        <v>12</v>
      </c>
      <c r="K4191" s="2" t="s">
        <v>268</v>
      </c>
      <c r="L4191" s="19">
        <v>41464.456770833334</v>
      </c>
      <c r="M4191" s="2"/>
      <c r="N4191" s="2"/>
      <c r="O4191" s="2"/>
      <c r="P4191" s="2"/>
    </row>
    <row r="4192" spans="1:16">
      <c r="A4192" s="14">
        <v>1016</v>
      </c>
      <c r="B4192" s="2" t="s">
        <v>794</v>
      </c>
      <c r="C4192" s="1" t="s">
        <v>2252</v>
      </c>
      <c r="D4192" s="3" t="s">
        <v>247</v>
      </c>
      <c r="E4192" s="4">
        <v>41458</v>
      </c>
      <c r="F4192" s="3" t="s">
        <v>15</v>
      </c>
      <c r="G4192" s="4">
        <v>41458</v>
      </c>
      <c r="H4192" s="3" t="s">
        <v>40</v>
      </c>
      <c r="I4192" s="2" t="s">
        <v>13</v>
      </c>
      <c r="J4192" s="2" t="s">
        <v>12</v>
      </c>
      <c r="K4192" s="2" t="s">
        <v>268</v>
      </c>
      <c r="L4192" s="19">
        <v>41458.386701388888</v>
      </c>
      <c r="M4192" s="2"/>
      <c r="N4192" s="2"/>
      <c r="O4192" s="2"/>
      <c r="P4192" s="2"/>
    </row>
    <row r="4193" spans="1:16" ht="90">
      <c r="A4193" s="14">
        <v>1015</v>
      </c>
      <c r="B4193" s="2" t="s">
        <v>2253</v>
      </c>
      <c r="C4193" s="1" t="s">
        <v>2254</v>
      </c>
      <c r="D4193" s="3" t="s">
        <v>1393</v>
      </c>
      <c r="E4193" s="4">
        <v>41458</v>
      </c>
      <c r="F4193" s="3" t="s">
        <v>15</v>
      </c>
      <c r="G4193" s="4">
        <v>41458</v>
      </c>
      <c r="H4193" s="3" t="s">
        <v>40</v>
      </c>
      <c r="I4193" s="2" t="s">
        <v>13</v>
      </c>
      <c r="J4193" s="2" t="s">
        <v>12</v>
      </c>
      <c r="K4193" s="2" t="s">
        <v>268</v>
      </c>
      <c r="L4193" s="19">
        <v>41464.456655092596</v>
      </c>
      <c r="M4193" s="2"/>
      <c r="N4193" s="2"/>
      <c r="O4193" s="2"/>
      <c r="P4193" s="2"/>
    </row>
    <row r="4194" spans="1:16" ht="30">
      <c r="A4194" s="14">
        <v>1014</v>
      </c>
      <c r="B4194" s="2" t="s">
        <v>2255</v>
      </c>
      <c r="C4194" s="1" t="s">
        <v>2256</v>
      </c>
      <c r="D4194" s="3" t="s">
        <v>24</v>
      </c>
      <c r="E4194" s="4">
        <v>41457</v>
      </c>
      <c r="F4194" s="3" t="s">
        <v>15</v>
      </c>
      <c r="G4194" s="4">
        <v>41457</v>
      </c>
      <c r="H4194" s="3" t="s">
        <v>16</v>
      </c>
      <c r="I4194" s="2" t="s">
        <v>13</v>
      </c>
      <c r="J4194" s="2" t="s">
        <v>12</v>
      </c>
      <c r="K4194" s="2" t="s">
        <v>268</v>
      </c>
      <c r="L4194" s="19">
        <v>41457.735243055555</v>
      </c>
      <c r="M4194" s="2"/>
      <c r="N4194" s="2"/>
      <c r="O4194" s="2"/>
      <c r="P4194" s="2"/>
    </row>
    <row r="4195" spans="1:16" ht="45">
      <c r="A4195" s="14">
        <v>1013</v>
      </c>
      <c r="B4195" s="2" t="s">
        <v>2257</v>
      </c>
      <c r="C4195" s="1" t="s">
        <v>2258</v>
      </c>
      <c r="D4195" s="3" t="s">
        <v>2259</v>
      </c>
      <c r="E4195" s="4">
        <v>41457</v>
      </c>
      <c r="F4195" s="3" t="s">
        <v>15</v>
      </c>
      <c r="G4195" s="4">
        <v>41457</v>
      </c>
      <c r="H4195" s="3" t="s">
        <v>69</v>
      </c>
      <c r="I4195" s="2" t="s">
        <v>13</v>
      </c>
      <c r="J4195" s="2" t="s">
        <v>12</v>
      </c>
      <c r="K4195" s="2" t="s">
        <v>268</v>
      </c>
      <c r="L4195" s="19">
        <v>41457.7265625</v>
      </c>
      <c r="M4195" s="2"/>
      <c r="N4195" s="2"/>
      <c r="O4195" s="2"/>
      <c r="P4195" s="2"/>
    </row>
    <row r="4196" spans="1:16" ht="60">
      <c r="A4196" s="14">
        <v>1012</v>
      </c>
      <c r="B4196" s="2" t="s">
        <v>2260</v>
      </c>
      <c r="C4196" s="1" t="s">
        <v>2261</v>
      </c>
      <c r="D4196" s="3" t="s">
        <v>2262</v>
      </c>
      <c r="E4196" s="4">
        <v>41457</v>
      </c>
      <c r="F4196" s="3" t="s">
        <v>15</v>
      </c>
      <c r="G4196" s="4">
        <v>41457</v>
      </c>
      <c r="H4196" s="3" t="s">
        <v>42</v>
      </c>
      <c r="I4196" s="2" t="s">
        <v>13</v>
      </c>
      <c r="J4196" s="2" t="s">
        <v>12</v>
      </c>
      <c r="K4196" s="2" t="s">
        <v>268</v>
      </c>
      <c r="L4196" s="19">
        <v>41457.676215277781</v>
      </c>
      <c r="M4196" s="2"/>
      <c r="N4196" s="2"/>
      <c r="O4196" s="2"/>
      <c r="P4196" s="2"/>
    </row>
    <row r="4197" spans="1:16" ht="45">
      <c r="A4197" s="14">
        <v>1011</v>
      </c>
      <c r="B4197" s="2" t="s">
        <v>2263</v>
      </c>
      <c r="C4197" s="1" t="s">
        <v>2264</v>
      </c>
      <c r="D4197" s="3" t="s">
        <v>227</v>
      </c>
      <c r="E4197" s="4">
        <v>41457</v>
      </c>
      <c r="F4197" s="3" t="s">
        <v>15</v>
      </c>
      <c r="G4197" s="4">
        <v>41457</v>
      </c>
      <c r="H4197" s="3" t="s">
        <v>46</v>
      </c>
      <c r="I4197" s="2" t="s">
        <v>13</v>
      </c>
      <c r="J4197" s="2" t="s">
        <v>12</v>
      </c>
      <c r="K4197" s="2" t="s">
        <v>268</v>
      </c>
      <c r="L4197" s="19">
        <v>41457.661539351851</v>
      </c>
      <c r="M4197" s="2"/>
      <c r="N4197" s="2"/>
      <c r="O4197" s="2"/>
      <c r="P4197" s="2"/>
    </row>
    <row r="4198" spans="1:16" ht="60">
      <c r="A4198" s="14">
        <v>1010</v>
      </c>
      <c r="B4198" s="2" t="s">
        <v>2265</v>
      </c>
      <c r="C4198" s="1" t="s">
        <v>2266</v>
      </c>
      <c r="D4198" s="3" t="s">
        <v>620</v>
      </c>
      <c r="E4198" s="4">
        <v>41457</v>
      </c>
      <c r="F4198" s="3" t="s">
        <v>15</v>
      </c>
      <c r="G4198" s="4">
        <v>41457</v>
      </c>
      <c r="H4198" s="3" t="s">
        <v>16</v>
      </c>
      <c r="I4198" s="2" t="s">
        <v>13</v>
      </c>
      <c r="J4198" s="2" t="s">
        <v>12</v>
      </c>
      <c r="K4198" s="2" t="s">
        <v>268</v>
      </c>
      <c r="L4198" s="19">
        <v>41457.659861111111</v>
      </c>
      <c r="M4198" s="2"/>
      <c r="N4198" s="2"/>
      <c r="O4198" s="2"/>
      <c r="P4198" s="2"/>
    </row>
    <row r="4199" spans="1:16" ht="75">
      <c r="A4199" s="14">
        <v>1009</v>
      </c>
      <c r="B4199" s="2" t="s">
        <v>2267</v>
      </c>
      <c r="C4199" s="1" t="s">
        <v>2268</v>
      </c>
      <c r="D4199" s="3" t="s">
        <v>291</v>
      </c>
      <c r="E4199" s="4">
        <v>41457</v>
      </c>
      <c r="F4199" s="3" t="s">
        <v>15</v>
      </c>
      <c r="G4199" s="4">
        <v>41457</v>
      </c>
      <c r="H4199" s="3" t="s">
        <v>40</v>
      </c>
      <c r="I4199" s="2" t="s">
        <v>13</v>
      </c>
      <c r="J4199" s="2" t="s">
        <v>12</v>
      </c>
      <c r="K4199" s="2" t="s">
        <v>268</v>
      </c>
      <c r="L4199" s="19">
        <v>41457.578958333332</v>
      </c>
      <c r="M4199" s="2"/>
      <c r="N4199" s="2"/>
      <c r="O4199" s="2"/>
      <c r="P4199" s="2"/>
    </row>
    <row r="4200" spans="1:16">
      <c r="A4200" s="14">
        <v>1008</v>
      </c>
      <c r="B4200" s="2" t="s">
        <v>794</v>
      </c>
      <c r="C4200" s="1" t="s">
        <v>2166</v>
      </c>
      <c r="D4200" s="3" t="s">
        <v>1279</v>
      </c>
      <c r="E4200" s="4">
        <v>41457</v>
      </c>
      <c r="F4200" s="3" t="s">
        <v>15</v>
      </c>
      <c r="G4200" s="4">
        <v>41457</v>
      </c>
      <c r="H4200" s="3" t="s">
        <v>40</v>
      </c>
      <c r="I4200" s="2" t="s">
        <v>13</v>
      </c>
      <c r="J4200" s="2" t="s">
        <v>12</v>
      </c>
      <c r="K4200" s="2" t="s">
        <v>268</v>
      </c>
      <c r="L4200" s="19">
        <v>41457.453715277778</v>
      </c>
      <c r="M4200" s="2"/>
      <c r="N4200" s="2"/>
      <c r="O4200" s="2"/>
      <c r="P4200" s="2"/>
    </row>
    <row r="4201" spans="1:16">
      <c r="A4201" s="14">
        <v>1007</v>
      </c>
      <c r="B4201" s="2" t="s">
        <v>2167</v>
      </c>
      <c r="C4201" s="1" t="s">
        <v>2168</v>
      </c>
      <c r="D4201" s="3" t="s">
        <v>1179</v>
      </c>
      <c r="E4201" s="4">
        <v>41457</v>
      </c>
      <c r="F4201" s="3" t="s">
        <v>15</v>
      </c>
      <c r="G4201" s="4">
        <v>41457</v>
      </c>
      <c r="H4201" s="3" t="s">
        <v>40</v>
      </c>
      <c r="I4201" s="2" t="s">
        <v>13</v>
      </c>
      <c r="J4201" s="2" t="s">
        <v>12</v>
      </c>
      <c r="K4201" s="2" t="s">
        <v>268</v>
      </c>
      <c r="L4201" s="19">
        <v>41457.451793981483</v>
      </c>
      <c r="M4201" s="2"/>
      <c r="N4201" s="2"/>
      <c r="O4201" s="2"/>
      <c r="P4201" s="2"/>
    </row>
    <row r="4202" spans="1:16" ht="45">
      <c r="A4202" s="14">
        <v>1006</v>
      </c>
      <c r="B4202" s="2" t="s">
        <v>2092</v>
      </c>
      <c r="C4202" s="1" t="s">
        <v>2093</v>
      </c>
      <c r="D4202" s="3" t="s">
        <v>349</v>
      </c>
      <c r="E4202" s="4">
        <v>41456</v>
      </c>
      <c r="F4202" s="3" t="s">
        <v>15</v>
      </c>
      <c r="G4202" s="4">
        <v>41456</v>
      </c>
      <c r="H4202" s="3" t="s">
        <v>40</v>
      </c>
      <c r="I4202" s="2" t="s">
        <v>13</v>
      </c>
      <c r="J4202" s="2" t="s">
        <v>12</v>
      </c>
      <c r="K4202" s="2" t="s">
        <v>268</v>
      </c>
      <c r="L4202" s="19">
        <v>41456.766296296293</v>
      </c>
      <c r="M4202" s="2"/>
      <c r="N4202" s="2"/>
      <c r="O4202" s="2"/>
      <c r="P4202" s="2"/>
    </row>
    <row r="4203" spans="1:16" ht="45">
      <c r="A4203" s="14">
        <v>1005</v>
      </c>
      <c r="B4203" s="2" t="s">
        <v>2094</v>
      </c>
      <c r="C4203" s="1" t="s">
        <v>2095</v>
      </c>
      <c r="D4203" s="3" t="s">
        <v>2073</v>
      </c>
      <c r="E4203" s="4">
        <v>41456</v>
      </c>
      <c r="F4203" s="3" t="s">
        <v>15</v>
      </c>
      <c r="G4203" s="4">
        <v>41456</v>
      </c>
      <c r="H4203" s="3" t="s">
        <v>44</v>
      </c>
      <c r="I4203" s="2" t="s">
        <v>13</v>
      </c>
      <c r="J4203" s="2" t="s">
        <v>12</v>
      </c>
      <c r="K4203" s="2" t="s">
        <v>268</v>
      </c>
      <c r="L4203" s="19">
        <v>41456.72797453704</v>
      </c>
      <c r="M4203" s="2"/>
      <c r="N4203" s="2"/>
      <c r="O4203" s="2"/>
      <c r="P4203" s="2"/>
    </row>
    <row r="4204" spans="1:16" ht="30">
      <c r="A4204" s="14">
        <v>1004</v>
      </c>
      <c r="B4204" s="2" t="s">
        <v>2094</v>
      </c>
      <c r="C4204" s="1" t="s">
        <v>2096</v>
      </c>
      <c r="D4204" s="3" t="s">
        <v>2073</v>
      </c>
      <c r="E4204" s="4">
        <v>41456</v>
      </c>
      <c r="F4204" s="3" t="s">
        <v>15</v>
      </c>
      <c r="G4204" s="4">
        <v>41456</v>
      </c>
      <c r="H4204" s="3" t="s">
        <v>44</v>
      </c>
      <c r="I4204" s="2" t="s">
        <v>13</v>
      </c>
      <c r="J4204" s="2" t="s">
        <v>12</v>
      </c>
      <c r="K4204" s="2" t="s">
        <v>277</v>
      </c>
      <c r="L4204" s="19">
        <v>41456.71020833333</v>
      </c>
      <c r="M4204" s="2"/>
      <c r="N4204" s="2"/>
      <c r="O4204" s="2"/>
      <c r="P4204" s="2"/>
    </row>
    <row r="4205" spans="1:16">
      <c r="A4205" s="14">
        <v>1003</v>
      </c>
      <c r="B4205" s="2" t="s">
        <v>2097</v>
      </c>
      <c r="C4205" s="1" t="s">
        <v>2098</v>
      </c>
      <c r="D4205" s="3" t="s">
        <v>149</v>
      </c>
      <c r="E4205" s="4">
        <v>41456</v>
      </c>
      <c r="F4205" s="3" t="s">
        <v>15</v>
      </c>
      <c r="G4205" s="4">
        <v>41456</v>
      </c>
      <c r="H4205" s="3" t="s">
        <v>51</v>
      </c>
      <c r="I4205" s="2" t="s">
        <v>13</v>
      </c>
      <c r="J4205" s="2" t="s">
        <v>12</v>
      </c>
      <c r="K4205" s="2" t="s">
        <v>268</v>
      </c>
      <c r="L4205" s="19">
        <v>41456.709988425922</v>
      </c>
      <c r="M4205" s="2"/>
      <c r="N4205" s="2"/>
      <c r="O4205" s="2"/>
      <c r="P4205" s="2"/>
    </row>
    <row r="4206" spans="1:16" ht="60">
      <c r="A4206" s="14">
        <v>1002</v>
      </c>
      <c r="B4206" s="2" t="s">
        <v>2099</v>
      </c>
      <c r="C4206" s="1" t="s">
        <v>2100</v>
      </c>
      <c r="D4206" s="3" t="s">
        <v>268</v>
      </c>
      <c r="E4206" s="4">
        <v>41456</v>
      </c>
      <c r="F4206" s="3" t="s">
        <v>15</v>
      </c>
      <c r="G4206" s="4">
        <v>41456</v>
      </c>
      <c r="H4206" s="3" t="s">
        <v>213</v>
      </c>
      <c r="I4206" s="2" t="s">
        <v>13</v>
      </c>
      <c r="J4206" s="2" t="s">
        <v>12</v>
      </c>
      <c r="K4206" s="2" t="s">
        <v>268</v>
      </c>
      <c r="L4206" s="19">
        <v>41456.709328703706</v>
      </c>
      <c r="M4206" s="2"/>
      <c r="N4206" s="2"/>
      <c r="O4206" s="2"/>
      <c r="P4206" s="2"/>
    </row>
    <row r="4207" spans="1:16" ht="60">
      <c r="A4207" s="14">
        <v>1001</v>
      </c>
      <c r="B4207" s="2" t="s">
        <v>2101</v>
      </c>
      <c r="C4207" s="1" t="s">
        <v>2102</v>
      </c>
      <c r="D4207" s="3" t="s">
        <v>2103</v>
      </c>
      <c r="E4207" s="4">
        <v>41456</v>
      </c>
      <c r="F4207" s="3" t="s">
        <v>15</v>
      </c>
      <c r="G4207" s="4">
        <v>41456</v>
      </c>
      <c r="H4207" s="3" t="s">
        <v>40</v>
      </c>
      <c r="I4207" s="2" t="s">
        <v>13</v>
      </c>
      <c r="J4207" s="2" t="s">
        <v>12</v>
      </c>
      <c r="K4207" s="2" t="s">
        <v>268</v>
      </c>
      <c r="L4207" s="19">
        <v>41456.708703703705</v>
      </c>
      <c r="M4207" s="2"/>
      <c r="N4207" s="2"/>
      <c r="O4207" s="2"/>
      <c r="P4207" s="2"/>
    </row>
    <row r="4208" spans="1:16">
      <c r="A4208" s="14">
        <v>1000</v>
      </c>
      <c r="B4208" s="2" t="s">
        <v>766</v>
      </c>
      <c r="C4208" s="1" t="s">
        <v>2104</v>
      </c>
      <c r="D4208" s="3" t="s">
        <v>2105</v>
      </c>
      <c r="E4208" s="4">
        <v>41456</v>
      </c>
      <c r="F4208" s="3" t="s">
        <v>15</v>
      </c>
      <c r="G4208" s="4">
        <v>41456</v>
      </c>
      <c r="H4208" s="3" t="s">
        <v>40</v>
      </c>
      <c r="I4208" s="2" t="s">
        <v>13</v>
      </c>
      <c r="J4208" s="2" t="s">
        <v>12</v>
      </c>
      <c r="K4208" s="2" t="s">
        <v>268</v>
      </c>
      <c r="L4208" s="19">
        <v>41456.627916666665</v>
      </c>
      <c r="M4208" s="2"/>
      <c r="N4208" s="2"/>
      <c r="O4208" s="2"/>
      <c r="P4208" s="2"/>
    </row>
    <row r="4209" spans="1:16" ht="45">
      <c r="A4209" s="14">
        <v>999</v>
      </c>
      <c r="B4209" s="2" t="s">
        <v>2106</v>
      </c>
      <c r="C4209" s="1" t="s">
        <v>2107</v>
      </c>
      <c r="D4209" s="3" t="s">
        <v>1222</v>
      </c>
      <c r="E4209" s="4">
        <v>41456</v>
      </c>
      <c r="F4209" s="3" t="s">
        <v>15</v>
      </c>
      <c r="G4209" s="4">
        <v>41456</v>
      </c>
      <c r="H4209" s="3" t="s">
        <v>42</v>
      </c>
      <c r="I4209" s="2" t="s">
        <v>13</v>
      </c>
      <c r="J4209" s="2" t="s">
        <v>12</v>
      </c>
      <c r="K4209" s="2" t="s">
        <v>268</v>
      </c>
      <c r="L4209" s="19">
        <v>41456.627418981479</v>
      </c>
      <c r="M4209" s="2"/>
      <c r="N4209" s="2"/>
      <c r="O4209" s="2"/>
      <c r="P4209" s="2"/>
    </row>
    <row r="4210" spans="1:16" ht="30">
      <c r="A4210" s="14">
        <v>998</v>
      </c>
      <c r="B4210" s="2" t="s">
        <v>2108</v>
      </c>
      <c r="C4210" s="1" t="s">
        <v>2109</v>
      </c>
      <c r="D4210" s="3" t="s">
        <v>964</v>
      </c>
      <c r="E4210" s="4">
        <v>41453</v>
      </c>
      <c r="F4210" s="3" t="s">
        <v>15</v>
      </c>
      <c r="G4210" s="4">
        <v>41456</v>
      </c>
      <c r="H4210" s="3" t="s">
        <v>42</v>
      </c>
      <c r="I4210" s="2" t="s">
        <v>13</v>
      </c>
      <c r="J4210" s="2" t="s">
        <v>12</v>
      </c>
      <c r="K4210" s="2" t="s">
        <v>268</v>
      </c>
      <c r="L4210" s="19">
        <v>41456.527106481481</v>
      </c>
      <c r="M4210" s="2"/>
      <c r="N4210" s="2"/>
      <c r="O4210" s="2"/>
      <c r="P4210" s="2"/>
    </row>
    <row r="4211" spans="1:16" ht="60">
      <c r="A4211" s="14">
        <v>997</v>
      </c>
      <c r="B4211" s="2" t="s">
        <v>1952</v>
      </c>
      <c r="C4211" s="1" t="s">
        <v>2110</v>
      </c>
      <c r="D4211" s="3" t="s">
        <v>1071</v>
      </c>
      <c r="E4211" s="4">
        <v>41456</v>
      </c>
      <c r="F4211" s="3" t="s">
        <v>15</v>
      </c>
      <c r="G4211" s="4">
        <v>41456</v>
      </c>
      <c r="H4211" s="3" t="s">
        <v>16</v>
      </c>
      <c r="I4211" s="2" t="s">
        <v>13</v>
      </c>
      <c r="J4211" s="2" t="s">
        <v>12</v>
      </c>
      <c r="K4211" s="2" t="s">
        <v>268</v>
      </c>
      <c r="L4211" s="19">
        <v>41456.484976851854</v>
      </c>
      <c r="M4211" s="2"/>
      <c r="N4211" s="2"/>
      <c r="O4211" s="2"/>
      <c r="P4211" s="2"/>
    </row>
    <row r="4212" spans="1:16" ht="105">
      <c r="A4212" s="14">
        <v>996</v>
      </c>
      <c r="B4212" s="2" t="s">
        <v>2111</v>
      </c>
      <c r="C4212" s="1" t="s">
        <v>2112</v>
      </c>
      <c r="D4212" s="3" t="s">
        <v>1071</v>
      </c>
      <c r="E4212" s="4">
        <v>41456</v>
      </c>
      <c r="F4212" s="3" t="s">
        <v>15</v>
      </c>
      <c r="G4212" s="4">
        <v>41456</v>
      </c>
      <c r="H4212" s="3" t="s">
        <v>16</v>
      </c>
      <c r="I4212" s="2" t="s">
        <v>13</v>
      </c>
      <c r="J4212" s="2" t="s">
        <v>12</v>
      </c>
      <c r="K4212" s="2" t="s">
        <v>268</v>
      </c>
      <c r="L4212" s="19">
        <v>41456.482662037037</v>
      </c>
      <c r="M4212" s="2"/>
      <c r="N4212" s="2"/>
      <c r="O4212" s="2"/>
      <c r="P4212" s="2"/>
    </row>
    <row r="4213" spans="1:16">
      <c r="A4213" s="14">
        <v>995</v>
      </c>
      <c r="B4213" s="2" t="s">
        <v>2113</v>
      </c>
      <c r="C4213" s="1" t="s">
        <v>2114</v>
      </c>
      <c r="D4213" s="3" t="s">
        <v>1007</v>
      </c>
      <c r="E4213" s="4">
        <v>41456</v>
      </c>
      <c r="F4213" s="3" t="s">
        <v>15</v>
      </c>
      <c r="G4213" s="4">
        <v>41456</v>
      </c>
      <c r="H4213" s="3" t="s">
        <v>29</v>
      </c>
      <c r="I4213" s="2" t="s">
        <v>13</v>
      </c>
      <c r="J4213" s="2" t="s">
        <v>12</v>
      </c>
      <c r="K4213" s="2" t="s">
        <v>268</v>
      </c>
      <c r="L4213" s="19">
        <v>41456.479178240741</v>
      </c>
      <c r="M4213" s="2"/>
      <c r="N4213" s="2"/>
      <c r="O4213" s="2"/>
      <c r="P4213" s="2"/>
    </row>
    <row r="4214" spans="1:16" ht="30">
      <c r="A4214" s="14">
        <v>994</v>
      </c>
      <c r="B4214" s="2" t="s">
        <v>2115</v>
      </c>
      <c r="C4214" s="1" t="s">
        <v>2116</v>
      </c>
      <c r="D4214" s="3" t="s">
        <v>22</v>
      </c>
      <c r="E4214" s="4">
        <v>41456</v>
      </c>
      <c r="F4214" s="3" t="s">
        <v>15</v>
      </c>
      <c r="G4214" s="4">
        <v>41456</v>
      </c>
      <c r="H4214" s="3" t="s">
        <v>29</v>
      </c>
      <c r="I4214" s="2" t="s">
        <v>13</v>
      </c>
      <c r="J4214" s="2" t="s">
        <v>12</v>
      </c>
      <c r="K4214" s="2" t="s">
        <v>268</v>
      </c>
      <c r="L4214" s="19">
        <v>41456.468634259261</v>
      </c>
      <c r="M4214" s="2"/>
      <c r="N4214" s="2"/>
      <c r="O4214" s="2"/>
      <c r="P4214" s="2"/>
    </row>
    <row r="4215" spans="1:16" ht="45">
      <c r="A4215" s="14">
        <v>993</v>
      </c>
      <c r="B4215" s="2" t="s">
        <v>2111</v>
      </c>
      <c r="C4215" s="1" t="s">
        <v>2117</v>
      </c>
      <c r="D4215" s="3" t="s">
        <v>1071</v>
      </c>
      <c r="E4215" s="4">
        <v>41456</v>
      </c>
      <c r="F4215" s="3" t="s">
        <v>15</v>
      </c>
      <c r="G4215" s="4">
        <v>41456</v>
      </c>
      <c r="H4215" s="3" t="s">
        <v>16</v>
      </c>
      <c r="I4215" s="2" t="s">
        <v>13</v>
      </c>
      <c r="J4215" s="2" t="s">
        <v>12</v>
      </c>
      <c r="K4215" s="2" t="s">
        <v>268</v>
      </c>
      <c r="L4215" s="19">
        <v>41456.466493055559</v>
      </c>
      <c r="M4215" s="2"/>
      <c r="N4215" s="2"/>
      <c r="O4215" s="2"/>
      <c r="P4215" s="2"/>
    </row>
    <row r="4216" spans="1:16" ht="75">
      <c r="A4216" s="14">
        <v>992</v>
      </c>
      <c r="B4216" s="2" t="s">
        <v>2118</v>
      </c>
      <c r="C4216" s="1" t="s">
        <v>2169</v>
      </c>
      <c r="D4216" s="3" t="s">
        <v>2119</v>
      </c>
      <c r="E4216" s="4">
        <v>41453</v>
      </c>
      <c r="F4216" s="3" t="s">
        <v>15</v>
      </c>
      <c r="G4216" s="4">
        <v>41453</v>
      </c>
      <c r="H4216" s="3" t="s">
        <v>56</v>
      </c>
      <c r="I4216" s="2" t="s">
        <v>13</v>
      </c>
      <c r="J4216" s="2" t="s">
        <v>12</v>
      </c>
      <c r="K4216" s="2" t="s">
        <v>268</v>
      </c>
      <c r="L4216" s="19">
        <v>41457.414525462962</v>
      </c>
      <c r="M4216" s="2"/>
      <c r="N4216" s="2"/>
      <c r="O4216" s="2"/>
      <c r="P4216" s="2"/>
    </row>
    <row r="4217" spans="1:16" ht="45">
      <c r="A4217" s="14">
        <v>991</v>
      </c>
      <c r="B4217" s="2" t="s">
        <v>2120</v>
      </c>
      <c r="C4217" s="1" t="s">
        <v>2121</v>
      </c>
      <c r="D4217" s="3" t="s">
        <v>960</v>
      </c>
      <c r="E4217" s="4">
        <v>41453</v>
      </c>
      <c r="F4217" s="3" t="s">
        <v>15</v>
      </c>
      <c r="G4217" s="4">
        <v>41453</v>
      </c>
      <c r="H4217" s="3" t="s">
        <v>42</v>
      </c>
      <c r="I4217" s="2" t="s">
        <v>13</v>
      </c>
      <c r="J4217" s="2" t="s">
        <v>12</v>
      </c>
      <c r="K4217" s="2" t="s">
        <v>268</v>
      </c>
      <c r="L4217" s="19">
        <v>41453.55128472222</v>
      </c>
      <c r="M4217" s="2"/>
      <c r="N4217" s="2"/>
      <c r="O4217" s="2"/>
      <c r="P4217" s="2"/>
    </row>
    <row r="4218" spans="1:16" ht="45">
      <c r="A4218" s="14">
        <v>990</v>
      </c>
      <c r="B4218" s="2" t="s">
        <v>2122</v>
      </c>
      <c r="C4218" s="1" t="s">
        <v>2123</v>
      </c>
      <c r="D4218" s="3" t="s">
        <v>104</v>
      </c>
      <c r="E4218" s="4">
        <v>41453</v>
      </c>
      <c r="F4218" s="3" t="s">
        <v>15</v>
      </c>
      <c r="G4218" s="4">
        <v>41453</v>
      </c>
      <c r="H4218" s="3" t="s">
        <v>40</v>
      </c>
      <c r="I4218" s="2" t="s">
        <v>13</v>
      </c>
      <c r="J4218" s="2" t="s">
        <v>12</v>
      </c>
      <c r="K4218" s="2" t="s">
        <v>268</v>
      </c>
      <c r="L4218" s="19">
        <v>41453.541493055556</v>
      </c>
      <c r="M4218" s="2"/>
      <c r="N4218" s="2"/>
      <c r="O4218" s="2"/>
      <c r="P4218" s="2"/>
    </row>
    <row r="4219" spans="1:16" ht="60">
      <c r="A4219" s="14">
        <v>989</v>
      </c>
      <c r="B4219" s="2" t="s">
        <v>2124</v>
      </c>
      <c r="C4219" s="1" t="s">
        <v>2125</v>
      </c>
      <c r="D4219" s="3" t="s">
        <v>24</v>
      </c>
      <c r="E4219" s="4">
        <v>41453</v>
      </c>
      <c r="F4219" s="3" t="s">
        <v>15</v>
      </c>
      <c r="G4219" s="4">
        <v>41453</v>
      </c>
      <c r="H4219" s="3" t="s">
        <v>40</v>
      </c>
      <c r="I4219" s="2" t="s">
        <v>13</v>
      </c>
      <c r="J4219" s="2" t="s">
        <v>12</v>
      </c>
      <c r="K4219" s="2" t="s">
        <v>268</v>
      </c>
      <c r="L4219" s="19">
        <v>41453.488032407404</v>
      </c>
      <c r="M4219" s="2"/>
      <c r="N4219" s="2"/>
      <c r="O4219" s="2"/>
      <c r="P4219" s="2"/>
    </row>
    <row r="4220" spans="1:16" ht="60">
      <c r="A4220" s="14">
        <v>988</v>
      </c>
      <c r="B4220" s="2" t="s">
        <v>2126</v>
      </c>
      <c r="C4220" s="1" t="s">
        <v>2127</v>
      </c>
      <c r="D4220" s="3" t="s">
        <v>291</v>
      </c>
      <c r="E4220" s="4">
        <v>41453</v>
      </c>
      <c r="F4220" s="3" t="s">
        <v>15</v>
      </c>
      <c r="G4220" s="4">
        <v>41453</v>
      </c>
      <c r="H4220" s="3" t="s">
        <v>52</v>
      </c>
      <c r="I4220" s="2" t="s">
        <v>13</v>
      </c>
      <c r="J4220" s="2" t="s">
        <v>12</v>
      </c>
      <c r="K4220" s="2" t="s">
        <v>268</v>
      </c>
      <c r="L4220" s="19">
        <v>41453.45108796296</v>
      </c>
      <c r="M4220" s="2"/>
      <c r="N4220" s="2"/>
      <c r="O4220" s="2"/>
      <c r="P4220" s="2"/>
    </row>
    <row r="4221" spans="1:16" ht="45">
      <c r="A4221" s="14">
        <v>987</v>
      </c>
      <c r="B4221" s="2" t="s">
        <v>2128</v>
      </c>
      <c r="C4221" s="1" t="s">
        <v>2129</v>
      </c>
      <c r="D4221" s="3" t="s">
        <v>169</v>
      </c>
      <c r="E4221" s="4">
        <v>41452</v>
      </c>
      <c r="F4221" s="3" t="s">
        <v>15</v>
      </c>
      <c r="G4221" s="4">
        <v>41457</v>
      </c>
      <c r="H4221" s="3" t="s">
        <v>52</v>
      </c>
      <c r="I4221" s="2" t="s">
        <v>13</v>
      </c>
      <c r="J4221" s="2" t="s">
        <v>12</v>
      </c>
      <c r="K4221" s="2" t="s">
        <v>268</v>
      </c>
      <c r="L4221" s="19">
        <v>41458.626331018517</v>
      </c>
      <c r="M4221" s="2"/>
      <c r="N4221" s="2"/>
      <c r="O4221" s="2"/>
      <c r="P4221" s="2"/>
    </row>
    <row r="4222" spans="1:16" ht="45">
      <c r="A4222" s="14">
        <v>986</v>
      </c>
      <c r="B4222" s="2" t="s">
        <v>2130</v>
      </c>
      <c r="C4222" s="1" t="s">
        <v>2269</v>
      </c>
      <c r="D4222" s="3" t="s">
        <v>1060</v>
      </c>
      <c r="E4222" s="4">
        <v>41452</v>
      </c>
      <c r="F4222" s="3" t="s">
        <v>15</v>
      </c>
      <c r="G4222" s="4">
        <v>41457</v>
      </c>
      <c r="H4222" s="3" t="s">
        <v>52</v>
      </c>
      <c r="I4222" s="2" t="s">
        <v>13</v>
      </c>
      <c r="J4222" s="2" t="s">
        <v>12</v>
      </c>
      <c r="K4222" s="2" t="s">
        <v>268</v>
      </c>
      <c r="L4222" s="19">
        <v>41458.626793981479</v>
      </c>
      <c r="M4222" s="2"/>
      <c r="N4222" s="2"/>
      <c r="O4222" s="2"/>
      <c r="P4222" s="2"/>
    </row>
    <row r="4223" spans="1:16" ht="60">
      <c r="A4223" s="14">
        <v>985</v>
      </c>
      <c r="B4223" s="2" t="s">
        <v>383</v>
      </c>
      <c r="C4223" s="1" t="s">
        <v>2131</v>
      </c>
      <c r="D4223" s="3" t="s">
        <v>1060</v>
      </c>
      <c r="E4223" s="4">
        <v>41452</v>
      </c>
      <c r="F4223" s="3" t="s">
        <v>15</v>
      </c>
      <c r="G4223" s="4">
        <v>41452</v>
      </c>
      <c r="H4223" s="3" t="s">
        <v>40</v>
      </c>
      <c r="I4223" s="2" t="s">
        <v>13</v>
      </c>
      <c r="J4223" s="2" t="s">
        <v>12</v>
      </c>
      <c r="K4223" s="2" t="s">
        <v>268</v>
      </c>
      <c r="L4223" s="19">
        <v>41452.744733796295</v>
      </c>
      <c r="M4223" s="2"/>
      <c r="N4223" s="2"/>
      <c r="O4223" s="2"/>
      <c r="P4223" s="2"/>
    </row>
    <row r="4224" spans="1:16" ht="60">
      <c r="A4224" s="14">
        <v>984</v>
      </c>
      <c r="B4224" s="2" t="s">
        <v>2132</v>
      </c>
      <c r="C4224" s="1" t="s">
        <v>2133</v>
      </c>
      <c r="D4224" s="3" t="s">
        <v>277</v>
      </c>
      <c r="E4224" s="4">
        <v>41452</v>
      </c>
      <c r="F4224" s="3" t="s">
        <v>15</v>
      </c>
      <c r="G4224" s="4">
        <v>41452</v>
      </c>
      <c r="H4224" s="3" t="s">
        <v>58</v>
      </c>
      <c r="I4224" s="2" t="s">
        <v>13</v>
      </c>
      <c r="J4224" s="2" t="s">
        <v>12</v>
      </c>
      <c r="K4224" s="2" t="s">
        <v>268</v>
      </c>
      <c r="L4224" s="19">
        <v>41457.414930555555</v>
      </c>
      <c r="M4224" s="2"/>
      <c r="N4224" s="2"/>
      <c r="O4224" s="2"/>
      <c r="P4224" s="2"/>
    </row>
    <row r="4225" spans="1:16" ht="45">
      <c r="A4225" s="14">
        <v>983</v>
      </c>
      <c r="B4225" s="2" t="s">
        <v>2134</v>
      </c>
      <c r="C4225" s="1" t="s">
        <v>2135</v>
      </c>
      <c r="D4225" s="3" t="s">
        <v>104</v>
      </c>
      <c r="E4225" s="4">
        <v>41452</v>
      </c>
      <c r="F4225" s="3" t="s">
        <v>15</v>
      </c>
      <c r="G4225" s="4">
        <v>41452</v>
      </c>
      <c r="H4225" s="3" t="s">
        <v>40</v>
      </c>
      <c r="I4225" s="2" t="s">
        <v>13</v>
      </c>
      <c r="J4225" s="2" t="s">
        <v>12</v>
      </c>
      <c r="K4225" s="2" t="s">
        <v>268</v>
      </c>
      <c r="L4225" s="19">
        <v>41452.740624999999</v>
      </c>
      <c r="M4225" s="2"/>
      <c r="N4225" s="2"/>
      <c r="O4225" s="2"/>
      <c r="P4225" s="2"/>
    </row>
    <row r="4226" spans="1:16" ht="45">
      <c r="A4226" s="14">
        <v>982</v>
      </c>
      <c r="B4226" s="2" t="s">
        <v>2136</v>
      </c>
      <c r="C4226" s="1" t="s">
        <v>2137</v>
      </c>
      <c r="D4226" s="3" t="s">
        <v>2138</v>
      </c>
      <c r="E4226" s="4">
        <v>41452</v>
      </c>
      <c r="F4226" s="3" t="s">
        <v>15</v>
      </c>
      <c r="G4226" s="4">
        <v>41452</v>
      </c>
      <c r="H4226" s="3" t="s">
        <v>213</v>
      </c>
      <c r="I4226" s="2" t="s">
        <v>13</v>
      </c>
      <c r="J4226" s="2" t="s">
        <v>12</v>
      </c>
      <c r="K4226" s="2" t="s">
        <v>268</v>
      </c>
      <c r="L4226" s="19">
        <v>41452.739641203705</v>
      </c>
      <c r="M4226" s="2"/>
      <c r="N4226" s="2"/>
      <c r="O4226" s="2"/>
      <c r="P4226" s="2"/>
    </row>
    <row r="4227" spans="1:16" ht="30">
      <c r="A4227" s="14">
        <v>981</v>
      </c>
      <c r="B4227" s="2" t="s">
        <v>2139</v>
      </c>
      <c r="C4227" s="1" t="s">
        <v>2140</v>
      </c>
      <c r="D4227" s="3" t="s">
        <v>549</v>
      </c>
      <c r="E4227" s="4">
        <v>41452</v>
      </c>
      <c r="F4227" s="3" t="s">
        <v>15</v>
      </c>
      <c r="G4227" s="4">
        <v>41453</v>
      </c>
      <c r="H4227" s="3" t="s">
        <v>19</v>
      </c>
      <c r="I4227" s="2" t="s">
        <v>13</v>
      </c>
      <c r="J4227" s="2" t="s">
        <v>12</v>
      </c>
      <c r="K4227" s="2" t="s">
        <v>268</v>
      </c>
      <c r="L4227" s="19">
        <v>41457.415462962963</v>
      </c>
      <c r="M4227" s="2"/>
      <c r="N4227" s="2"/>
      <c r="O4227" s="2"/>
      <c r="P4227" s="2"/>
    </row>
    <row r="4228" spans="1:16" ht="45">
      <c r="A4228" s="14">
        <v>980</v>
      </c>
      <c r="B4228" s="2" t="s">
        <v>2141</v>
      </c>
      <c r="C4228" s="1" t="s">
        <v>2142</v>
      </c>
      <c r="D4228" s="3" t="s">
        <v>26</v>
      </c>
      <c r="E4228" s="4">
        <v>41452</v>
      </c>
      <c r="F4228" s="3" t="s">
        <v>15</v>
      </c>
      <c r="G4228" s="4">
        <v>41453</v>
      </c>
      <c r="H4228" s="3" t="s">
        <v>69</v>
      </c>
      <c r="I4228" s="2" t="s">
        <v>13</v>
      </c>
      <c r="J4228" s="2" t="s">
        <v>12</v>
      </c>
      <c r="K4228" s="2" t="s">
        <v>268</v>
      </c>
      <c r="L4228" s="19">
        <v>41464.451956018522</v>
      </c>
      <c r="M4228" s="2"/>
      <c r="N4228" s="2"/>
      <c r="O4228" s="2"/>
      <c r="P4228" s="2"/>
    </row>
    <row r="4229" spans="1:16" ht="90">
      <c r="A4229" s="14">
        <v>979</v>
      </c>
      <c r="B4229" s="2" t="s">
        <v>2143</v>
      </c>
      <c r="C4229" s="1" t="s">
        <v>2144</v>
      </c>
      <c r="D4229" s="3" t="s">
        <v>24</v>
      </c>
      <c r="E4229" s="4">
        <v>41452</v>
      </c>
      <c r="F4229" s="3" t="s">
        <v>15</v>
      </c>
      <c r="G4229" s="4">
        <v>41452</v>
      </c>
      <c r="H4229" s="3" t="s">
        <v>16</v>
      </c>
      <c r="I4229" s="2" t="s">
        <v>13</v>
      </c>
      <c r="J4229" s="2" t="s">
        <v>12</v>
      </c>
      <c r="K4229" s="2" t="s">
        <v>268</v>
      </c>
      <c r="L4229" s="19">
        <v>41452.73809027778</v>
      </c>
      <c r="M4229" s="2"/>
      <c r="N4229" s="2"/>
      <c r="O4229" s="2"/>
      <c r="P4229" s="2"/>
    </row>
    <row r="4230" spans="1:16" ht="60">
      <c r="A4230" s="14">
        <v>978</v>
      </c>
      <c r="B4230" s="2" t="s">
        <v>2145</v>
      </c>
      <c r="C4230" s="1" t="s">
        <v>2146</v>
      </c>
      <c r="D4230" s="3" t="s">
        <v>2147</v>
      </c>
      <c r="E4230" s="4">
        <v>41452</v>
      </c>
      <c r="F4230" s="3" t="s">
        <v>15</v>
      </c>
      <c r="G4230" s="4">
        <v>41452</v>
      </c>
      <c r="H4230" s="3" t="s">
        <v>19</v>
      </c>
      <c r="I4230" s="2" t="s">
        <v>13</v>
      </c>
      <c r="J4230" s="2" t="s">
        <v>12</v>
      </c>
      <c r="K4230" s="2" t="s">
        <v>268</v>
      </c>
      <c r="L4230" s="19">
        <v>41464.456550925926</v>
      </c>
      <c r="M4230" s="2"/>
      <c r="N4230" s="2"/>
      <c r="O4230" s="2"/>
      <c r="P4230" s="2"/>
    </row>
    <row r="4231" spans="1:16" ht="60">
      <c r="A4231" s="14">
        <v>977</v>
      </c>
      <c r="B4231" s="2" t="s">
        <v>2148</v>
      </c>
      <c r="C4231" s="1" t="s">
        <v>2149</v>
      </c>
      <c r="D4231" s="3" t="s">
        <v>247</v>
      </c>
      <c r="E4231" s="4">
        <v>41452</v>
      </c>
      <c r="F4231" s="3" t="s">
        <v>15</v>
      </c>
      <c r="G4231" s="4">
        <v>41452</v>
      </c>
      <c r="H4231" s="3" t="s">
        <v>16</v>
      </c>
      <c r="I4231" s="2" t="s">
        <v>13</v>
      </c>
      <c r="J4231" s="2" t="s">
        <v>12</v>
      </c>
      <c r="K4231" s="2" t="s">
        <v>268</v>
      </c>
      <c r="L4231" s="19">
        <v>41452.627638888887</v>
      </c>
      <c r="M4231" s="2"/>
      <c r="N4231" s="2"/>
      <c r="O4231" s="2"/>
      <c r="P4231" s="2"/>
    </row>
    <row r="4232" spans="1:16" ht="45">
      <c r="A4232" s="14">
        <v>976</v>
      </c>
      <c r="B4232" s="2" t="s">
        <v>2150</v>
      </c>
      <c r="C4232" s="1" t="s">
        <v>2151</v>
      </c>
      <c r="D4232" s="3" t="s">
        <v>2152</v>
      </c>
      <c r="E4232" s="4">
        <v>41452</v>
      </c>
      <c r="F4232" s="3" t="s">
        <v>15</v>
      </c>
      <c r="G4232" s="4">
        <v>41452</v>
      </c>
      <c r="H4232" s="3" t="s">
        <v>40</v>
      </c>
      <c r="I4232" s="2" t="s">
        <v>13</v>
      </c>
      <c r="J4232" s="2" t="s">
        <v>12</v>
      </c>
      <c r="K4232" s="2" t="s">
        <v>268</v>
      </c>
      <c r="L4232" s="19">
        <v>41452.515243055554</v>
      </c>
      <c r="M4232" s="2"/>
      <c r="N4232" s="2"/>
      <c r="O4232" s="2"/>
      <c r="P4232" s="2"/>
    </row>
    <row r="4233" spans="1:16" ht="30">
      <c r="A4233" s="14">
        <v>975</v>
      </c>
      <c r="B4233" s="2" t="s">
        <v>2153</v>
      </c>
      <c r="C4233" s="1" t="s">
        <v>2154</v>
      </c>
      <c r="D4233" s="3" t="s">
        <v>247</v>
      </c>
      <c r="E4233" s="4">
        <v>41452</v>
      </c>
      <c r="F4233" s="3" t="s">
        <v>15</v>
      </c>
      <c r="G4233" s="4">
        <v>41452</v>
      </c>
      <c r="H4233" s="3" t="s">
        <v>40</v>
      </c>
      <c r="I4233" s="2" t="s">
        <v>13</v>
      </c>
      <c r="J4233" s="2" t="s">
        <v>12</v>
      </c>
      <c r="K4233" s="2" t="s">
        <v>268</v>
      </c>
      <c r="L4233" s="19">
        <v>41452.514004629629</v>
      </c>
      <c r="M4233" s="2"/>
      <c r="N4233" s="2"/>
      <c r="O4233" s="2"/>
      <c r="P4233" s="2"/>
    </row>
    <row r="4234" spans="1:16" ht="60">
      <c r="A4234" s="14">
        <v>974</v>
      </c>
      <c r="B4234" s="2" t="s">
        <v>1870</v>
      </c>
      <c r="C4234" s="1" t="s">
        <v>1871</v>
      </c>
      <c r="D4234" s="3" t="s">
        <v>274</v>
      </c>
      <c r="E4234" s="4">
        <v>41452</v>
      </c>
      <c r="F4234" s="3" t="s">
        <v>15</v>
      </c>
      <c r="G4234" s="4">
        <v>41452</v>
      </c>
      <c r="H4234" s="3" t="s">
        <v>16</v>
      </c>
      <c r="I4234" s="2" t="s">
        <v>13</v>
      </c>
      <c r="J4234" s="2" t="s">
        <v>12</v>
      </c>
      <c r="K4234" s="2" t="s">
        <v>268</v>
      </c>
      <c r="L4234" s="19">
        <v>41452.478518518517</v>
      </c>
      <c r="M4234" s="2"/>
      <c r="N4234" s="2"/>
      <c r="O4234" s="2"/>
      <c r="P4234" s="2"/>
    </row>
    <row r="4235" spans="1:16" ht="45">
      <c r="A4235" s="14">
        <v>973</v>
      </c>
      <c r="B4235" s="2" t="s">
        <v>187</v>
      </c>
      <c r="C4235" s="1" t="s">
        <v>2155</v>
      </c>
      <c r="D4235" s="3" t="s">
        <v>2156</v>
      </c>
      <c r="E4235" s="4">
        <v>41452</v>
      </c>
      <c r="F4235" s="3" t="s">
        <v>15</v>
      </c>
      <c r="G4235" s="4">
        <v>41452</v>
      </c>
      <c r="H4235" s="3" t="s">
        <v>40</v>
      </c>
      <c r="I4235" s="2" t="s">
        <v>13</v>
      </c>
      <c r="J4235" s="2" t="s">
        <v>12</v>
      </c>
      <c r="K4235" s="2" t="s">
        <v>268</v>
      </c>
      <c r="L4235" s="19">
        <v>41452.381678240738</v>
      </c>
      <c r="M4235" s="2"/>
      <c r="N4235" s="2"/>
      <c r="O4235" s="2"/>
      <c r="P4235" s="2"/>
    </row>
    <row r="4236" spans="1:16" ht="30">
      <c r="A4236" s="14">
        <v>972</v>
      </c>
      <c r="B4236" s="2" t="s">
        <v>2157</v>
      </c>
      <c r="C4236" s="1" t="s">
        <v>2158</v>
      </c>
      <c r="D4236" s="3" t="s">
        <v>2073</v>
      </c>
      <c r="E4236" s="4">
        <v>41451</v>
      </c>
      <c r="F4236" s="3" t="s">
        <v>15</v>
      </c>
      <c r="G4236" s="4">
        <v>41451</v>
      </c>
      <c r="H4236" s="3" t="s">
        <v>29</v>
      </c>
      <c r="I4236" s="2" t="s">
        <v>13</v>
      </c>
      <c r="J4236" s="2" t="s">
        <v>12</v>
      </c>
      <c r="K4236" s="2" t="s">
        <v>268</v>
      </c>
      <c r="L4236" s="19">
        <v>41451.509050925924</v>
      </c>
      <c r="M4236" s="2"/>
      <c r="N4236" s="2"/>
      <c r="O4236" s="2"/>
      <c r="P4236" s="2"/>
    </row>
    <row r="4237" spans="1:16" ht="60">
      <c r="A4237" s="14">
        <v>971</v>
      </c>
      <c r="B4237" s="2" t="s">
        <v>2159</v>
      </c>
      <c r="C4237" s="1" t="s">
        <v>2160</v>
      </c>
      <c r="D4237" s="3" t="s">
        <v>24</v>
      </c>
      <c r="E4237" s="4">
        <v>41451</v>
      </c>
      <c r="F4237" s="3" t="s">
        <v>15</v>
      </c>
      <c r="G4237" s="4">
        <v>41451</v>
      </c>
      <c r="H4237" s="3" t="s">
        <v>29</v>
      </c>
      <c r="I4237" s="2" t="s">
        <v>13</v>
      </c>
      <c r="J4237" s="2" t="s">
        <v>12</v>
      </c>
      <c r="K4237" s="2" t="s">
        <v>268</v>
      </c>
      <c r="L4237" s="19">
        <v>41451.467060185183</v>
      </c>
      <c r="M4237" s="2"/>
      <c r="N4237" s="2"/>
      <c r="O4237" s="2"/>
      <c r="P4237" s="2"/>
    </row>
    <row r="4238" spans="1:16" ht="45">
      <c r="A4238" s="14">
        <v>970</v>
      </c>
      <c r="B4238" s="2" t="s">
        <v>2161</v>
      </c>
      <c r="C4238" s="1" t="s">
        <v>2162</v>
      </c>
      <c r="D4238" s="3" t="s">
        <v>474</v>
      </c>
      <c r="E4238" s="4">
        <v>41450</v>
      </c>
      <c r="F4238" s="3" t="s">
        <v>15</v>
      </c>
      <c r="G4238" s="4">
        <v>41450</v>
      </c>
      <c r="H4238" s="3" t="s">
        <v>40</v>
      </c>
      <c r="I4238" s="2" t="s">
        <v>13</v>
      </c>
      <c r="J4238" s="2" t="s">
        <v>12</v>
      </c>
      <c r="K4238" s="2" t="s">
        <v>268</v>
      </c>
      <c r="L4238" s="19">
        <v>41450.678912037038</v>
      </c>
      <c r="M4238" s="2"/>
      <c r="N4238" s="2"/>
      <c r="O4238" s="2"/>
      <c r="P4238" s="2"/>
    </row>
    <row r="4239" spans="1:16" ht="60">
      <c r="A4239" s="14">
        <v>969</v>
      </c>
      <c r="B4239" s="2" t="s">
        <v>2163</v>
      </c>
      <c r="C4239" s="1" t="s">
        <v>2164</v>
      </c>
      <c r="D4239" s="3" t="s">
        <v>66</v>
      </c>
      <c r="E4239" s="4">
        <v>41450</v>
      </c>
      <c r="F4239" s="3" t="s">
        <v>15</v>
      </c>
      <c r="G4239" s="4">
        <v>41451</v>
      </c>
      <c r="H4239" s="3" t="s">
        <v>69</v>
      </c>
      <c r="I4239" s="2" t="s">
        <v>13</v>
      </c>
      <c r="J4239" s="2" t="s">
        <v>12</v>
      </c>
      <c r="K4239" s="2" t="s">
        <v>268</v>
      </c>
      <c r="L4239" s="19">
        <v>41464.456435185188</v>
      </c>
      <c r="M4239" s="2"/>
      <c r="N4239" s="2"/>
      <c r="O4239" s="2"/>
      <c r="P4239" s="2"/>
    </row>
    <row r="4240" spans="1:16" ht="30">
      <c r="A4240" s="14">
        <v>968</v>
      </c>
      <c r="B4240" s="2" t="s">
        <v>2165</v>
      </c>
      <c r="C4240" s="1" t="s">
        <v>451</v>
      </c>
      <c r="D4240" s="3" t="s">
        <v>3514</v>
      </c>
      <c r="E4240" s="4">
        <v>41450</v>
      </c>
      <c r="F4240" s="3" t="s">
        <v>15</v>
      </c>
      <c r="G4240" s="4">
        <v>41450</v>
      </c>
      <c r="H4240" s="3" t="s">
        <v>58</v>
      </c>
      <c r="I4240" s="2" t="s">
        <v>13</v>
      </c>
      <c r="J4240" s="2" t="s">
        <v>12</v>
      </c>
      <c r="K4240" s="2" t="s">
        <v>268</v>
      </c>
      <c r="L4240" s="19">
        <v>41450.672847222224</v>
      </c>
      <c r="M4240" s="2"/>
      <c r="N4240" s="2"/>
      <c r="O4240" s="2"/>
      <c r="P4240" s="2"/>
    </row>
    <row r="4241" spans="1:16" ht="60">
      <c r="A4241" s="14">
        <v>967</v>
      </c>
      <c r="B4241" s="2" t="s">
        <v>2041</v>
      </c>
      <c r="C4241" s="1" t="s">
        <v>2042</v>
      </c>
      <c r="D4241" s="3" t="s">
        <v>586</v>
      </c>
      <c r="E4241" s="4">
        <v>41450</v>
      </c>
      <c r="F4241" s="3" t="s">
        <v>15</v>
      </c>
      <c r="G4241" s="4">
        <v>41450</v>
      </c>
      <c r="H4241" s="3" t="s">
        <v>69</v>
      </c>
      <c r="I4241" s="2" t="s">
        <v>13</v>
      </c>
      <c r="J4241" s="2" t="s">
        <v>12</v>
      </c>
      <c r="K4241" s="2" t="s">
        <v>268</v>
      </c>
      <c r="L4241" s="19">
        <v>41464.456099537034</v>
      </c>
      <c r="M4241" s="2"/>
      <c r="N4241" s="2"/>
      <c r="O4241" s="2"/>
      <c r="P4241" s="2"/>
    </row>
    <row r="4242" spans="1:16" ht="60">
      <c r="A4242" s="14">
        <v>966</v>
      </c>
      <c r="B4242" s="2" t="s">
        <v>2043</v>
      </c>
      <c r="C4242" s="1" t="s">
        <v>2044</v>
      </c>
      <c r="D4242" s="3" t="s">
        <v>206</v>
      </c>
      <c r="E4242" s="4">
        <v>41450</v>
      </c>
      <c r="F4242" s="3" t="s">
        <v>15</v>
      </c>
      <c r="G4242" s="4">
        <v>41450</v>
      </c>
      <c r="H4242" s="3" t="s">
        <v>204</v>
      </c>
      <c r="I4242" s="2" t="s">
        <v>13</v>
      </c>
      <c r="J4242" s="2" t="s">
        <v>12</v>
      </c>
      <c r="K4242" s="2" t="s">
        <v>268</v>
      </c>
      <c r="L4242" s="19">
        <v>41458.627210648148</v>
      </c>
      <c r="M4242" s="2"/>
      <c r="N4242" s="2"/>
      <c r="O4242" s="2"/>
      <c r="P4242" s="2"/>
    </row>
    <row r="4243" spans="1:16" ht="75">
      <c r="A4243" s="14">
        <v>965</v>
      </c>
      <c r="B4243" s="2" t="s">
        <v>2045</v>
      </c>
      <c r="C4243" s="1" t="s">
        <v>2271</v>
      </c>
      <c r="D4243" s="3" t="s">
        <v>2046</v>
      </c>
      <c r="E4243" s="4">
        <v>41446</v>
      </c>
      <c r="F4243" s="3" t="s">
        <v>15</v>
      </c>
      <c r="G4243" s="4">
        <v>41448</v>
      </c>
      <c r="H4243" s="3" t="s">
        <v>50</v>
      </c>
      <c r="I4243" s="2" t="s">
        <v>13</v>
      </c>
      <c r="J4243" s="2" t="s">
        <v>12</v>
      </c>
      <c r="K4243" s="2" t="s">
        <v>268</v>
      </c>
      <c r="L4243" s="19">
        <v>41464.455879629626</v>
      </c>
      <c r="M4243" s="2"/>
      <c r="N4243" s="2"/>
      <c r="O4243" s="2"/>
      <c r="P4243" s="2"/>
    </row>
    <row r="4244" spans="1:16" ht="60">
      <c r="A4244" s="14">
        <v>964</v>
      </c>
      <c r="B4244" s="2" t="s">
        <v>2047</v>
      </c>
      <c r="C4244" s="1" t="s">
        <v>2048</v>
      </c>
      <c r="D4244" s="3" t="s">
        <v>1279</v>
      </c>
      <c r="E4244" s="4">
        <v>41446</v>
      </c>
      <c r="F4244" s="3" t="s">
        <v>15</v>
      </c>
      <c r="G4244" s="4">
        <v>41446</v>
      </c>
      <c r="H4244" s="3" t="s">
        <v>213</v>
      </c>
      <c r="I4244" s="2" t="s">
        <v>13</v>
      </c>
      <c r="J4244" s="2" t="s">
        <v>12</v>
      </c>
      <c r="K4244" s="2" t="s">
        <v>268</v>
      </c>
      <c r="L4244" s="19">
        <v>41449.755069444444</v>
      </c>
      <c r="M4244" s="2"/>
      <c r="N4244" s="2"/>
      <c r="O4244" s="2"/>
      <c r="P4244" s="2"/>
    </row>
    <row r="4245" spans="1:16" ht="45">
      <c r="A4245" s="14">
        <v>963</v>
      </c>
      <c r="B4245" s="2" t="s">
        <v>2049</v>
      </c>
      <c r="C4245" s="1" t="s">
        <v>2050</v>
      </c>
      <c r="D4245" s="3" t="s">
        <v>107</v>
      </c>
      <c r="E4245" s="4">
        <v>41446</v>
      </c>
      <c r="F4245" s="3" t="s">
        <v>15</v>
      </c>
      <c r="G4245" s="4">
        <v>41449</v>
      </c>
      <c r="H4245" s="3" t="s">
        <v>51</v>
      </c>
      <c r="I4245" s="2" t="s">
        <v>13</v>
      </c>
      <c r="J4245" s="2" t="s">
        <v>12</v>
      </c>
      <c r="K4245" s="2" t="s">
        <v>268</v>
      </c>
      <c r="L4245" s="19">
        <v>41449.75341435185</v>
      </c>
      <c r="M4245" s="2"/>
      <c r="N4245" s="2"/>
      <c r="O4245" s="2"/>
      <c r="P4245" s="2"/>
    </row>
    <row r="4246" spans="1:16" ht="45">
      <c r="A4246" s="14">
        <v>962</v>
      </c>
      <c r="B4246" s="2" t="s">
        <v>2051</v>
      </c>
      <c r="C4246" s="1" t="s">
        <v>2272</v>
      </c>
      <c r="D4246" s="3" t="s">
        <v>149</v>
      </c>
      <c r="E4246" s="4">
        <v>41449</v>
      </c>
      <c r="F4246" s="3" t="s">
        <v>15</v>
      </c>
      <c r="G4246" s="4">
        <v>41449</v>
      </c>
      <c r="H4246" s="3" t="s">
        <v>58</v>
      </c>
      <c r="I4246" s="2" t="s">
        <v>13</v>
      </c>
      <c r="J4246" s="2" t="s">
        <v>12</v>
      </c>
      <c r="K4246" s="2" t="s">
        <v>268</v>
      </c>
      <c r="L4246" s="19">
        <v>41464.455543981479</v>
      </c>
      <c r="M4246" s="2"/>
      <c r="N4246" s="2"/>
      <c r="O4246" s="2"/>
      <c r="P4246" s="2"/>
    </row>
    <row r="4247" spans="1:16" ht="45">
      <c r="A4247" s="14">
        <v>961</v>
      </c>
      <c r="B4247" s="2" t="s">
        <v>2052</v>
      </c>
      <c r="C4247" s="1" t="s">
        <v>2273</v>
      </c>
      <c r="D4247" s="3" t="s">
        <v>1054</v>
      </c>
      <c r="E4247" s="4">
        <v>41449</v>
      </c>
      <c r="F4247" s="3" t="s">
        <v>15</v>
      </c>
      <c r="G4247" s="4">
        <v>41456</v>
      </c>
      <c r="H4247" s="3" t="s">
        <v>56</v>
      </c>
      <c r="I4247" s="2" t="s">
        <v>13</v>
      </c>
      <c r="J4247" s="2" t="s">
        <v>12</v>
      </c>
      <c r="K4247" s="2" t="s">
        <v>268</v>
      </c>
      <c r="L4247" s="19">
        <v>41464.455243055556</v>
      </c>
      <c r="M4247" s="2"/>
      <c r="N4247" s="2"/>
      <c r="O4247" s="2"/>
      <c r="P4247" s="2"/>
    </row>
    <row r="4248" spans="1:16" ht="30">
      <c r="A4248" s="14">
        <v>960</v>
      </c>
      <c r="B4248" s="2" t="s">
        <v>2053</v>
      </c>
      <c r="C4248" s="1" t="s">
        <v>2054</v>
      </c>
      <c r="D4248" s="3" t="s">
        <v>26</v>
      </c>
      <c r="E4248" s="4">
        <v>41449</v>
      </c>
      <c r="F4248" s="3" t="s">
        <v>15</v>
      </c>
      <c r="G4248" s="4">
        <v>41449</v>
      </c>
      <c r="H4248" s="3" t="s">
        <v>51</v>
      </c>
      <c r="I4248" s="2" t="s">
        <v>13</v>
      </c>
      <c r="J4248" s="2" t="s">
        <v>12</v>
      </c>
      <c r="K4248" s="2" t="s">
        <v>268</v>
      </c>
      <c r="L4248" s="19">
        <v>41450.407488425924</v>
      </c>
      <c r="M4248" s="2"/>
      <c r="N4248" s="2"/>
      <c r="O4248" s="2"/>
      <c r="P4248" s="2"/>
    </row>
    <row r="4249" spans="1:16" ht="30">
      <c r="A4249" s="14">
        <v>959</v>
      </c>
      <c r="B4249" s="2" t="s">
        <v>2055</v>
      </c>
      <c r="C4249" s="1" t="s">
        <v>2270</v>
      </c>
      <c r="D4249" s="3" t="s">
        <v>10</v>
      </c>
      <c r="E4249" s="4">
        <v>41449</v>
      </c>
      <c r="F4249" s="3" t="s">
        <v>15</v>
      </c>
      <c r="G4249" s="4">
        <v>41453</v>
      </c>
      <c r="H4249" s="3" t="s">
        <v>56</v>
      </c>
      <c r="I4249" s="2" t="s">
        <v>13</v>
      </c>
      <c r="J4249" s="2" t="s">
        <v>12</v>
      </c>
      <c r="K4249" s="2" t="s">
        <v>268</v>
      </c>
      <c r="L4249" s="19">
        <v>41464.454814814817</v>
      </c>
      <c r="M4249" s="2"/>
      <c r="N4249" s="2"/>
      <c r="O4249" s="2"/>
      <c r="P4249" s="2"/>
    </row>
    <row r="4250" spans="1:16" ht="45">
      <c r="A4250" s="14">
        <v>958</v>
      </c>
      <c r="B4250" s="2" t="s">
        <v>2056</v>
      </c>
      <c r="C4250" s="1" t="s">
        <v>2057</v>
      </c>
      <c r="D4250" s="3" t="s">
        <v>10</v>
      </c>
      <c r="E4250" s="4">
        <v>41449</v>
      </c>
      <c r="F4250" s="3" t="s">
        <v>15</v>
      </c>
      <c r="G4250" s="4">
        <v>41449</v>
      </c>
      <c r="H4250" s="3" t="s">
        <v>16</v>
      </c>
      <c r="I4250" s="2" t="s">
        <v>13</v>
      </c>
      <c r="J4250" s="2" t="s">
        <v>12</v>
      </c>
      <c r="K4250" s="2" t="s">
        <v>268</v>
      </c>
      <c r="L4250" s="19">
        <v>41449.613506944443</v>
      </c>
      <c r="M4250" s="2"/>
      <c r="N4250" s="2"/>
      <c r="O4250" s="2"/>
      <c r="P4250" s="2"/>
    </row>
    <row r="4251" spans="1:16" ht="30">
      <c r="A4251" s="14">
        <v>957</v>
      </c>
      <c r="B4251" s="2" t="s">
        <v>2058</v>
      </c>
      <c r="C4251" s="1" t="s">
        <v>2059</v>
      </c>
      <c r="D4251" s="3" t="s">
        <v>224</v>
      </c>
      <c r="E4251" s="4">
        <v>41449</v>
      </c>
      <c r="F4251" s="3" t="s">
        <v>15</v>
      </c>
      <c r="G4251" s="4">
        <v>41449</v>
      </c>
      <c r="H4251" s="3" t="s">
        <v>29</v>
      </c>
      <c r="I4251" s="2" t="s">
        <v>13</v>
      </c>
      <c r="J4251" s="2" t="s">
        <v>12</v>
      </c>
      <c r="K4251" s="2" t="s">
        <v>268</v>
      </c>
      <c r="L4251" s="19">
        <v>41449.550370370373</v>
      </c>
      <c r="M4251" s="2"/>
      <c r="N4251" s="2"/>
      <c r="O4251" s="2"/>
      <c r="P4251" s="2"/>
    </row>
    <row r="4252" spans="1:16" ht="45">
      <c r="A4252" s="14">
        <v>956</v>
      </c>
      <c r="B4252" s="2" t="s">
        <v>2060</v>
      </c>
      <c r="C4252" s="1" t="s">
        <v>2061</v>
      </c>
      <c r="D4252" s="3" t="s">
        <v>291</v>
      </c>
      <c r="E4252" s="4">
        <v>41449</v>
      </c>
      <c r="F4252" s="3" t="s">
        <v>15</v>
      </c>
      <c r="G4252" s="4">
        <v>41449</v>
      </c>
      <c r="H4252" s="3" t="s">
        <v>44</v>
      </c>
      <c r="I4252" s="2" t="s">
        <v>13</v>
      </c>
      <c r="J4252" s="2" t="s">
        <v>12</v>
      </c>
      <c r="K4252" s="2" t="s">
        <v>268</v>
      </c>
      <c r="L4252" s="19">
        <v>41449.495023148149</v>
      </c>
      <c r="M4252" s="2"/>
      <c r="N4252" s="2"/>
      <c r="O4252" s="2"/>
      <c r="P4252" s="2"/>
    </row>
    <row r="4253" spans="1:16" ht="45">
      <c r="A4253" s="14">
        <v>955</v>
      </c>
      <c r="B4253" s="2" t="s">
        <v>2062</v>
      </c>
      <c r="C4253" s="1" t="s">
        <v>2063</v>
      </c>
      <c r="D4253" s="3" t="s">
        <v>291</v>
      </c>
      <c r="E4253" s="4">
        <v>41449</v>
      </c>
      <c r="F4253" s="3" t="s">
        <v>15</v>
      </c>
      <c r="G4253" s="4">
        <v>41449</v>
      </c>
      <c r="H4253" s="3" t="s">
        <v>58</v>
      </c>
      <c r="I4253" s="2" t="s">
        <v>13</v>
      </c>
      <c r="J4253" s="2" t="s">
        <v>12</v>
      </c>
      <c r="K4253" s="2" t="s">
        <v>268</v>
      </c>
      <c r="L4253" s="19">
        <v>41450.454965277779</v>
      </c>
      <c r="M4253" s="2"/>
      <c r="N4253" s="2"/>
      <c r="O4253" s="2"/>
      <c r="P4253" s="2"/>
    </row>
    <row r="4254" spans="1:16" ht="45">
      <c r="A4254" s="14">
        <v>954</v>
      </c>
      <c r="B4254" s="2" t="s">
        <v>2064</v>
      </c>
      <c r="C4254" s="1" t="s">
        <v>2065</v>
      </c>
      <c r="D4254" s="3" t="s">
        <v>268</v>
      </c>
      <c r="E4254" s="4">
        <v>41449</v>
      </c>
      <c r="F4254" s="3" t="s">
        <v>15</v>
      </c>
      <c r="G4254" s="4">
        <v>41449</v>
      </c>
      <c r="H4254" s="3" t="s">
        <v>58</v>
      </c>
      <c r="I4254" s="2" t="s">
        <v>13</v>
      </c>
      <c r="J4254" s="2" t="s">
        <v>12</v>
      </c>
      <c r="K4254" s="2" t="s">
        <v>268</v>
      </c>
      <c r="L4254" s="19">
        <v>41449.491157407407</v>
      </c>
      <c r="M4254" s="2"/>
      <c r="N4254" s="2"/>
      <c r="O4254" s="2"/>
      <c r="P4254" s="2"/>
    </row>
    <row r="4255" spans="1:16" ht="45">
      <c r="A4255" s="14">
        <v>953</v>
      </c>
      <c r="B4255" s="2" t="s">
        <v>2066</v>
      </c>
      <c r="C4255" s="1" t="s">
        <v>2067</v>
      </c>
      <c r="D4255" s="3" t="s">
        <v>1282</v>
      </c>
      <c r="E4255" s="4">
        <v>41446</v>
      </c>
      <c r="F4255" s="3" t="s">
        <v>15</v>
      </c>
      <c r="G4255" s="4">
        <v>41446</v>
      </c>
      <c r="H4255" s="3" t="s">
        <v>52</v>
      </c>
      <c r="I4255" s="2" t="s">
        <v>13</v>
      </c>
      <c r="J4255" s="2" t="s">
        <v>12</v>
      </c>
      <c r="K4255" s="2" t="s">
        <v>268</v>
      </c>
      <c r="L4255" s="19">
        <v>41450.453541666669</v>
      </c>
      <c r="M4255" s="2"/>
      <c r="N4255" s="2"/>
      <c r="O4255" s="2"/>
      <c r="P4255" s="2"/>
    </row>
    <row r="4256" spans="1:16">
      <c r="A4256" s="14">
        <v>952</v>
      </c>
      <c r="B4256" s="2" t="s">
        <v>2068</v>
      </c>
      <c r="C4256" s="1" t="s">
        <v>2069</v>
      </c>
      <c r="D4256" s="3" t="s">
        <v>8176</v>
      </c>
      <c r="E4256" s="4">
        <v>41445</v>
      </c>
      <c r="F4256" s="3" t="s">
        <v>15</v>
      </c>
      <c r="G4256" s="4">
        <v>41445</v>
      </c>
      <c r="H4256" s="3" t="s">
        <v>40</v>
      </c>
      <c r="I4256" s="2" t="s">
        <v>13</v>
      </c>
      <c r="J4256" s="2" t="s">
        <v>12</v>
      </c>
      <c r="K4256" s="2" t="s">
        <v>268</v>
      </c>
      <c r="L4256" s="19">
        <v>41445.759502314817</v>
      </c>
      <c r="M4256" s="2"/>
      <c r="N4256" s="2"/>
      <c r="O4256" s="2"/>
      <c r="P4256" s="2"/>
    </row>
    <row r="4257" spans="1:16" ht="60">
      <c r="A4257" s="14">
        <v>951</v>
      </c>
      <c r="B4257" s="2" t="s">
        <v>2070</v>
      </c>
      <c r="C4257" s="1" t="s">
        <v>2354</v>
      </c>
      <c r="D4257" s="3" t="s">
        <v>26</v>
      </c>
      <c r="E4257" s="4">
        <v>41445</v>
      </c>
      <c r="F4257" s="3" t="s">
        <v>15</v>
      </c>
      <c r="G4257" s="4">
        <v>41445</v>
      </c>
      <c r="H4257" s="3" t="s">
        <v>213</v>
      </c>
      <c r="I4257" s="2" t="s">
        <v>13</v>
      </c>
      <c r="J4257" s="2" t="s">
        <v>12</v>
      </c>
      <c r="K4257" s="2" t="s">
        <v>268</v>
      </c>
      <c r="L4257" s="19">
        <v>41465.551516203705</v>
      </c>
      <c r="M4257" s="2"/>
      <c r="N4257" s="2"/>
      <c r="O4257" s="2"/>
      <c r="P4257" s="2"/>
    </row>
    <row r="4258" spans="1:16" ht="45">
      <c r="A4258" s="14">
        <v>950</v>
      </c>
      <c r="B4258" s="2" t="s">
        <v>2071</v>
      </c>
      <c r="C4258" s="1" t="s">
        <v>2072</v>
      </c>
      <c r="D4258" s="3" t="s">
        <v>2073</v>
      </c>
      <c r="E4258" s="4">
        <v>41445</v>
      </c>
      <c r="F4258" s="3" t="s">
        <v>15</v>
      </c>
      <c r="G4258" s="4">
        <v>41445</v>
      </c>
      <c r="H4258" s="3" t="s">
        <v>29</v>
      </c>
      <c r="I4258" s="2" t="s">
        <v>13</v>
      </c>
      <c r="J4258" s="2" t="s">
        <v>12</v>
      </c>
      <c r="K4258" s="2" t="s">
        <v>268</v>
      </c>
      <c r="L4258" s="19">
        <v>41445.747210648151</v>
      </c>
      <c r="M4258" s="2"/>
      <c r="N4258" s="2"/>
      <c r="O4258" s="2"/>
      <c r="P4258" s="2"/>
    </row>
    <row r="4259" spans="1:16" ht="45">
      <c r="A4259" s="14">
        <v>949</v>
      </c>
      <c r="B4259" s="2" t="s">
        <v>2074</v>
      </c>
      <c r="C4259" s="1" t="s">
        <v>2075</v>
      </c>
      <c r="D4259" s="3" t="s">
        <v>2046</v>
      </c>
      <c r="E4259" s="4">
        <v>41445</v>
      </c>
      <c r="F4259" s="3" t="s">
        <v>15</v>
      </c>
      <c r="G4259" s="4">
        <v>41453</v>
      </c>
      <c r="H4259" s="3" t="s">
        <v>56</v>
      </c>
      <c r="I4259" s="2" t="s">
        <v>13</v>
      </c>
      <c r="J4259" s="2" t="s">
        <v>12</v>
      </c>
      <c r="K4259" s="2" t="s">
        <v>268</v>
      </c>
      <c r="L4259" s="19">
        <v>41457.471979166665</v>
      </c>
      <c r="M4259" s="2"/>
      <c r="N4259" s="2"/>
      <c r="O4259" s="2"/>
      <c r="P4259" s="2"/>
    </row>
    <row r="4260" spans="1:16" ht="45">
      <c r="A4260" s="14">
        <v>948</v>
      </c>
      <c r="B4260" s="2" t="s">
        <v>2076</v>
      </c>
      <c r="C4260" s="1" t="s">
        <v>2077</v>
      </c>
      <c r="D4260" s="3" t="s">
        <v>277</v>
      </c>
      <c r="E4260" s="4">
        <v>41445</v>
      </c>
      <c r="F4260" s="3" t="s">
        <v>15</v>
      </c>
      <c r="G4260" s="4">
        <v>41445</v>
      </c>
      <c r="H4260" s="3" t="s">
        <v>59</v>
      </c>
      <c r="I4260" s="2" t="s">
        <v>13</v>
      </c>
      <c r="J4260" s="2" t="s">
        <v>12</v>
      </c>
      <c r="K4260" s="2" t="s">
        <v>268</v>
      </c>
      <c r="L4260" s="19">
        <v>41445.736967592595</v>
      </c>
      <c r="M4260" s="2"/>
      <c r="N4260" s="2"/>
      <c r="O4260" s="2"/>
      <c r="P4260" s="2"/>
    </row>
    <row r="4261" spans="1:16" ht="30">
      <c r="A4261" s="14">
        <v>947</v>
      </c>
      <c r="B4261" s="2" t="s">
        <v>2078</v>
      </c>
      <c r="C4261" s="1" t="s">
        <v>2079</v>
      </c>
      <c r="D4261" s="3" t="s">
        <v>398</v>
      </c>
      <c r="E4261" s="4">
        <v>41445</v>
      </c>
      <c r="F4261" s="3" t="s">
        <v>15</v>
      </c>
      <c r="G4261" s="4">
        <v>41445</v>
      </c>
      <c r="H4261" s="3" t="s">
        <v>40</v>
      </c>
      <c r="I4261" s="2" t="s">
        <v>13</v>
      </c>
      <c r="J4261" s="2" t="s">
        <v>12</v>
      </c>
      <c r="K4261" s="2" t="s">
        <v>268</v>
      </c>
      <c r="L4261" s="19">
        <v>41445.735381944447</v>
      </c>
      <c r="M4261" s="2"/>
      <c r="N4261" s="2"/>
      <c r="O4261" s="2"/>
      <c r="P4261" s="2"/>
    </row>
    <row r="4262" spans="1:16" ht="60">
      <c r="A4262" s="14">
        <v>946</v>
      </c>
      <c r="B4262" s="2" t="s">
        <v>2080</v>
      </c>
      <c r="C4262" s="1" t="s">
        <v>2081</v>
      </c>
      <c r="D4262" s="3" t="s">
        <v>194</v>
      </c>
      <c r="E4262" s="4">
        <v>41445</v>
      </c>
      <c r="F4262" s="3" t="s">
        <v>15</v>
      </c>
      <c r="G4262" s="4">
        <v>41445</v>
      </c>
      <c r="H4262" s="3" t="s">
        <v>16</v>
      </c>
      <c r="I4262" s="2" t="s">
        <v>13</v>
      </c>
      <c r="J4262" s="2" t="s">
        <v>12</v>
      </c>
      <c r="K4262" s="2" t="s">
        <v>268</v>
      </c>
      <c r="L4262" s="19">
        <v>41445.727881944447</v>
      </c>
      <c r="M4262" s="2"/>
      <c r="N4262" s="2"/>
      <c r="O4262" s="2"/>
      <c r="P4262" s="2"/>
    </row>
    <row r="4263" spans="1:16" ht="75">
      <c r="A4263" s="14">
        <v>945</v>
      </c>
      <c r="B4263" s="2" t="s">
        <v>2082</v>
      </c>
      <c r="C4263" s="1" t="s">
        <v>2083</v>
      </c>
      <c r="D4263" s="3" t="s">
        <v>716</v>
      </c>
      <c r="E4263" s="4">
        <v>41445</v>
      </c>
      <c r="F4263" s="3" t="s">
        <v>15</v>
      </c>
      <c r="G4263" s="4">
        <v>41445</v>
      </c>
      <c r="H4263" s="3" t="s">
        <v>204</v>
      </c>
      <c r="I4263" s="2" t="s">
        <v>13</v>
      </c>
      <c r="J4263" s="2" t="s">
        <v>12</v>
      </c>
      <c r="K4263" s="2" t="s">
        <v>268</v>
      </c>
      <c r="L4263" s="19">
        <v>41445.723310185182</v>
      </c>
      <c r="M4263" s="2"/>
      <c r="N4263" s="2"/>
      <c r="O4263" s="2"/>
      <c r="P4263" s="2"/>
    </row>
    <row r="4264" spans="1:16" ht="45">
      <c r="A4264" s="14">
        <v>944</v>
      </c>
      <c r="B4264" s="2" t="s">
        <v>2084</v>
      </c>
      <c r="C4264" s="1" t="s">
        <v>2085</v>
      </c>
      <c r="D4264" s="3" t="s">
        <v>620</v>
      </c>
      <c r="E4264" s="4">
        <v>41445</v>
      </c>
      <c r="F4264" s="3" t="s">
        <v>15</v>
      </c>
      <c r="G4264" s="4">
        <v>41445</v>
      </c>
      <c r="H4264" s="3" t="s">
        <v>19</v>
      </c>
      <c r="I4264" s="2" t="s">
        <v>13</v>
      </c>
      <c r="J4264" s="2" t="s">
        <v>12</v>
      </c>
      <c r="K4264" s="2" t="s">
        <v>268</v>
      </c>
      <c r="L4264" s="19">
        <v>41445.722928240742</v>
      </c>
      <c r="M4264" s="2"/>
      <c r="N4264" s="2"/>
      <c r="O4264" s="2"/>
      <c r="P4264" s="2"/>
    </row>
    <row r="4265" spans="1:16" ht="30">
      <c r="A4265" s="14">
        <v>943</v>
      </c>
      <c r="B4265" s="2" t="s">
        <v>2086</v>
      </c>
      <c r="C4265" s="1" t="s">
        <v>2087</v>
      </c>
      <c r="D4265" s="3" t="s">
        <v>950</v>
      </c>
      <c r="E4265" s="4">
        <v>41445</v>
      </c>
      <c r="F4265" s="3" t="s">
        <v>15</v>
      </c>
      <c r="G4265" s="4">
        <v>41445</v>
      </c>
      <c r="H4265" s="3" t="s">
        <v>29</v>
      </c>
      <c r="I4265" s="2" t="s">
        <v>13</v>
      </c>
      <c r="J4265" s="2" t="s">
        <v>12</v>
      </c>
      <c r="K4265" s="2" t="s">
        <v>268</v>
      </c>
      <c r="L4265" s="19">
        <v>41445.721759259257</v>
      </c>
      <c r="M4265" s="2"/>
      <c r="N4265" s="2"/>
      <c r="O4265" s="2"/>
      <c r="P4265" s="2"/>
    </row>
    <row r="4266" spans="1:16" ht="45">
      <c r="A4266" s="14">
        <v>942</v>
      </c>
      <c r="B4266" s="2" t="s">
        <v>2025</v>
      </c>
      <c r="C4266" s="1" t="s">
        <v>2026</v>
      </c>
      <c r="D4266" s="3" t="s">
        <v>638</v>
      </c>
      <c r="E4266" s="4">
        <v>41443</v>
      </c>
      <c r="F4266" s="3" t="s">
        <v>15</v>
      </c>
      <c r="G4266" s="4">
        <v>41443</v>
      </c>
      <c r="H4266" s="3" t="s">
        <v>69</v>
      </c>
      <c r="I4266" s="2" t="s">
        <v>13</v>
      </c>
      <c r="J4266" s="2" t="s">
        <v>12</v>
      </c>
      <c r="K4266" s="2" t="s">
        <v>268</v>
      </c>
      <c r="L4266" s="19">
        <v>41464.45412037037</v>
      </c>
      <c r="M4266" s="2"/>
      <c r="N4266" s="2"/>
      <c r="O4266" s="2"/>
      <c r="P4266" s="2"/>
    </row>
    <row r="4267" spans="1:16" ht="30">
      <c r="A4267" s="14">
        <v>941</v>
      </c>
      <c r="B4267" s="2" t="s">
        <v>2027</v>
      </c>
      <c r="C4267" s="1" t="s">
        <v>2028</v>
      </c>
      <c r="D4267" s="3" t="s">
        <v>1763</v>
      </c>
      <c r="E4267" s="4">
        <v>41443</v>
      </c>
      <c r="F4267" s="3" t="s">
        <v>15</v>
      </c>
      <c r="G4267" s="4">
        <v>41443</v>
      </c>
      <c r="H4267" s="3" t="s">
        <v>42</v>
      </c>
      <c r="I4267" s="2" t="s">
        <v>13</v>
      </c>
      <c r="J4267" s="2" t="s">
        <v>12</v>
      </c>
      <c r="K4267" s="2" t="s">
        <v>268</v>
      </c>
      <c r="L4267" s="19">
        <v>41443.756840277776</v>
      </c>
      <c r="M4267" s="2"/>
      <c r="N4267" s="2"/>
      <c r="O4267" s="2"/>
      <c r="P4267" s="2"/>
    </row>
    <row r="4268" spans="1:16" ht="105">
      <c r="A4268" s="14">
        <v>940</v>
      </c>
      <c r="B4268" s="2" t="s">
        <v>2029</v>
      </c>
      <c r="C4268" s="1" t="s">
        <v>2030</v>
      </c>
      <c r="D4268" s="3" t="s">
        <v>2031</v>
      </c>
      <c r="E4268" s="4">
        <v>41443</v>
      </c>
      <c r="F4268" s="3" t="s">
        <v>15</v>
      </c>
      <c r="G4268" s="4">
        <v>41443</v>
      </c>
      <c r="H4268" s="3" t="s">
        <v>51</v>
      </c>
      <c r="I4268" s="2" t="s">
        <v>13</v>
      </c>
      <c r="J4268" s="2" t="s">
        <v>12</v>
      </c>
      <c r="K4268" s="2" t="s">
        <v>268</v>
      </c>
      <c r="L4268" s="19">
        <v>41443.755960648145</v>
      </c>
      <c r="M4268" s="2"/>
      <c r="N4268" s="2"/>
      <c r="O4268" s="2"/>
      <c r="P4268" s="2"/>
    </row>
    <row r="4269" spans="1:16" ht="75">
      <c r="A4269" s="14">
        <v>939</v>
      </c>
      <c r="B4269" s="2" t="s">
        <v>2032</v>
      </c>
      <c r="C4269" s="1" t="s">
        <v>2033</v>
      </c>
      <c r="D4269" s="3" t="s">
        <v>2034</v>
      </c>
      <c r="E4269" s="4">
        <v>41443</v>
      </c>
      <c r="F4269" s="3" t="s">
        <v>15</v>
      </c>
      <c r="G4269" s="4">
        <v>41443</v>
      </c>
      <c r="H4269" s="3" t="s">
        <v>42</v>
      </c>
      <c r="I4269" s="2" t="s">
        <v>13</v>
      </c>
      <c r="J4269" s="2" t="s">
        <v>12</v>
      </c>
      <c r="K4269" s="2" t="s">
        <v>268</v>
      </c>
      <c r="L4269" s="19">
        <v>41443.753958333335</v>
      </c>
      <c r="M4269" s="2"/>
      <c r="N4269" s="2"/>
      <c r="O4269" s="2"/>
      <c r="P4269" s="2"/>
    </row>
    <row r="4270" spans="1:16" ht="45">
      <c r="A4270" s="14">
        <v>938</v>
      </c>
      <c r="B4270" s="2" t="s">
        <v>2035</v>
      </c>
      <c r="C4270" s="1" t="s">
        <v>2036</v>
      </c>
      <c r="D4270" s="3" t="s">
        <v>401</v>
      </c>
      <c r="E4270" s="4">
        <v>41443</v>
      </c>
      <c r="F4270" s="3" t="s">
        <v>15</v>
      </c>
      <c r="G4270" s="4">
        <v>41443</v>
      </c>
      <c r="H4270" s="3" t="s">
        <v>16</v>
      </c>
      <c r="I4270" s="2" t="s">
        <v>13</v>
      </c>
      <c r="J4270" s="2" t="s">
        <v>12</v>
      </c>
      <c r="K4270" s="2" t="s">
        <v>268</v>
      </c>
      <c r="L4270" s="19">
        <v>41443.565023148149</v>
      </c>
      <c r="M4270" s="2"/>
      <c r="N4270" s="2"/>
      <c r="O4270" s="2"/>
      <c r="P4270" s="2"/>
    </row>
    <row r="4271" spans="1:16" ht="75">
      <c r="A4271" s="14">
        <v>937</v>
      </c>
      <c r="B4271" s="2" t="s">
        <v>2037</v>
      </c>
      <c r="C4271" s="1" t="s">
        <v>2038</v>
      </c>
      <c r="D4271" s="3" t="s">
        <v>291</v>
      </c>
      <c r="E4271" s="4">
        <v>41443</v>
      </c>
      <c r="F4271" s="3" t="s">
        <v>15</v>
      </c>
      <c r="G4271" s="4">
        <v>41443</v>
      </c>
      <c r="H4271" s="3" t="s">
        <v>55</v>
      </c>
      <c r="I4271" s="2" t="s">
        <v>13</v>
      </c>
      <c r="J4271" s="2" t="s">
        <v>12</v>
      </c>
      <c r="K4271" s="2" t="s">
        <v>268</v>
      </c>
      <c r="L4271" s="19">
        <v>41443.556979166664</v>
      </c>
      <c r="M4271" s="2"/>
      <c r="N4271" s="2"/>
      <c r="O4271" s="2"/>
      <c r="P4271" s="2"/>
    </row>
    <row r="4272" spans="1:16" ht="30">
      <c r="A4272" s="14">
        <v>936</v>
      </c>
      <c r="B4272" s="2" t="s">
        <v>2039</v>
      </c>
      <c r="C4272" s="1" t="s">
        <v>2274</v>
      </c>
      <c r="D4272" s="3" t="s">
        <v>196</v>
      </c>
      <c r="E4272" s="4">
        <v>41443</v>
      </c>
      <c r="F4272" s="3" t="s">
        <v>15</v>
      </c>
      <c r="G4272" s="4">
        <v>41443</v>
      </c>
      <c r="H4272" s="3" t="s">
        <v>69</v>
      </c>
      <c r="I4272" s="2" t="s">
        <v>13</v>
      </c>
      <c r="J4272" s="2" t="s">
        <v>12</v>
      </c>
      <c r="K4272" s="2" t="s">
        <v>268</v>
      </c>
      <c r="L4272" s="19">
        <v>41464.453831018516</v>
      </c>
      <c r="M4272" s="2"/>
      <c r="N4272" s="2"/>
      <c r="O4272" s="2"/>
      <c r="P4272" s="2"/>
    </row>
    <row r="4273" spans="1:16" ht="45">
      <c r="A4273" s="14">
        <v>935</v>
      </c>
      <c r="B4273" s="2" t="s">
        <v>2020</v>
      </c>
      <c r="C4273" s="1" t="s">
        <v>2021</v>
      </c>
      <c r="D4273" s="3" t="s">
        <v>227</v>
      </c>
      <c r="E4273" s="4">
        <v>41443</v>
      </c>
      <c r="F4273" s="3" t="s">
        <v>15</v>
      </c>
      <c r="G4273" s="4">
        <v>41443</v>
      </c>
      <c r="H4273" s="3" t="s">
        <v>46</v>
      </c>
      <c r="I4273" s="2" t="s">
        <v>13</v>
      </c>
      <c r="J4273" s="2" t="s">
        <v>12</v>
      </c>
      <c r="K4273" s="2" t="s">
        <v>268</v>
      </c>
      <c r="L4273" s="19">
        <v>41443.420393518521</v>
      </c>
      <c r="M4273" s="2"/>
      <c r="N4273" s="2"/>
      <c r="O4273" s="2"/>
      <c r="P4273" s="2"/>
    </row>
    <row r="4274" spans="1:16" ht="30">
      <c r="A4274" s="14">
        <v>934</v>
      </c>
      <c r="B4274" s="2" t="s">
        <v>1920</v>
      </c>
      <c r="C4274" s="1" t="s">
        <v>1921</v>
      </c>
      <c r="D4274" s="3" t="s">
        <v>169</v>
      </c>
      <c r="E4274" s="4">
        <v>41443</v>
      </c>
      <c r="F4274" s="3" t="s">
        <v>15</v>
      </c>
      <c r="G4274" s="4">
        <v>41443</v>
      </c>
      <c r="H4274" s="3" t="s">
        <v>16</v>
      </c>
      <c r="I4274" s="2" t="s">
        <v>13</v>
      </c>
      <c r="J4274" s="2" t="s">
        <v>12</v>
      </c>
      <c r="K4274" s="2" t="s">
        <v>268</v>
      </c>
      <c r="L4274" s="19">
        <v>41443.371863425928</v>
      </c>
      <c r="M4274" s="2"/>
      <c r="N4274" s="2"/>
      <c r="O4274" s="2"/>
      <c r="P4274" s="2"/>
    </row>
    <row r="4275" spans="1:16" ht="30">
      <c r="A4275" s="14">
        <v>933</v>
      </c>
      <c r="B4275" s="2" t="s">
        <v>1922</v>
      </c>
      <c r="C4275" s="1" t="s">
        <v>1923</v>
      </c>
      <c r="D4275" s="3" t="s">
        <v>734</v>
      </c>
      <c r="E4275" s="4">
        <v>41442</v>
      </c>
      <c r="F4275" s="3" t="s">
        <v>15</v>
      </c>
      <c r="G4275" s="4">
        <v>41442</v>
      </c>
      <c r="H4275" s="3" t="s">
        <v>16</v>
      </c>
      <c r="I4275" s="2" t="s">
        <v>13</v>
      </c>
      <c r="J4275" s="2" t="s">
        <v>12</v>
      </c>
      <c r="K4275" s="2" t="s">
        <v>268</v>
      </c>
      <c r="L4275" s="19">
        <v>41442.737685185188</v>
      </c>
      <c r="M4275" s="2"/>
      <c r="N4275" s="2"/>
      <c r="O4275" s="2"/>
      <c r="P4275" s="2"/>
    </row>
    <row r="4276" spans="1:16" ht="30">
      <c r="A4276" s="14">
        <v>932</v>
      </c>
      <c r="B4276" s="2" t="s">
        <v>766</v>
      </c>
      <c r="C4276" s="1" t="s">
        <v>1924</v>
      </c>
      <c r="D4276" s="3" t="s">
        <v>24</v>
      </c>
      <c r="E4276" s="4">
        <v>41442</v>
      </c>
      <c r="F4276" s="3" t="s">
        <v>15</v>
      </c>
      <c r="G4276" s="4">
        <v>41442</v>
      </c>
      <c r="H4276" s="3" t="s">
        <v>43</v>
      </c>
      <c r="I4276" s="2" t="s">
        <v>13</v>
      </c>
      <c r="J4276" s="2" t="s">
        <v>12</v>
      </c>
      <c r="K4276" s="2" t="s">
        <v>268</v>
      </c>
      <c r="L4276" s="19">
        <v>41442.717847222222</v>
      </c>
      <c r="M4276" s="2"/>
      <c r="N4276" s="2"/>
      <c r="O4276" s="2"/>
      <c r="P4276" s="2"/>
    </row>
    <row r="4277" spans="1:16" ht="45">
      <c r="A4277" s="14">
        <v>931</v>
      </c>
      <c r="B4277" s="2" t="s">
        <v>1925</v>
      </c>
      <c r="C4277" s="1" t="s">
        <v>1926</v>
      </c>
      <c r="D4277" s="3" t="s">
        <v>194</v>
      </c>
      <c r="E4277" s="4">
        <v>41439</v>
      </c>
      <c r="F4277" s="3" t="s">
        <v>15</v>
      </c>
      <c r="G4277" s="4">
        <v>41442</v>
      </c>
      <c r="H4277" s="3" t="s">
        <v>50</v>
      </c>
      <c r="I4277" s="2" t="s">
        <v>13</v>
      </c>
      <c r="J4277" s="2" t="s">
        <v>12</v>
      </c>
      <c r="K4277" s="2" t="s">
        <v>268</v>
      </c>
      <c r="L4277" s="19">
        <v>41443.578831018516</v>
      </c>
      <c r="M4277" s="2"/>
      <c r="N4277" s="2"/>
      <c r="O4277" s="2"/>
      <c r="P4277" s="2"/>
    </row>
    <row r="4278" spans="1:16" ht="75">
      <c r="A4278" s="14">
        <v>930</v>
      </c>
      <c r="B4278" s="2" t="s">
        <v>1927</v>
      </c>
      <c r="C4278" s="1" t="s">
        <v>2088</v>
      </c>
      <c r="D4278" s="3" t="s">
        <v>291</v>
      </c>
      <c r="E4278" s="4">
        <v>41442</v>
      </c>
      <c r="F4278" s="3" t="s">
        <v>15</v>
      </c>
      <c r="G4278" s="4">
        <v>41444</v>
      </c>
      <c r="H4278" s="3" t="s">
        <v>52</v>
      </c>
      <c r="I4278" s="2" t="s">
        <v>13</v>
      </c>
      <c r="J4278" s="2" t="s">
        <v>12</v>
      </c>
      <c r="K4278" s="2" t="s">
        <v>268</v>
      </c>
      <c r="L4278" s="19">
        <v>41450.453993055555</v>
      </c>
      <c r="M4278" s="2"/>
      <c r="N4278" s="2"/>
      <c r="O4278" s="2"/>
      <c r="P4278" s="2"/>
    </row>
    <row r="4279" spans="1:16" ht="45">
      <c r="A4279" s="14">
        <v>929</v>
      </c>
      <c r="B4279" s="2" t="s">
        <v>1928</v>
      </c>
      <c r="C4279" s="1" t="s">
        <v>1929</v>
      </c>
      <c r="D4279" s="3" t="s">
        <v>84</v>
      </c>
      <c r="E4279" s="4">
        <v>41442</v>
      </c>
      <c r="F4279" s="3" t="s">
        <v>15</v>
      </c>
      <c r="G4279" s="4">
        <v>41442</v>
      </c>
      <c r="H4279" s="3" t="s">
        <v>42</v>
      </c>
      <c r="I4279" s="2" t="s">
        <v>13</v>
      </c>
      <c r="J4279" s="2" t="s">
        <v>12</v>
      </c>
      <c r="K4279" s="2" t="s">
        <v>268</v>
      </c>
      <c r="L4279" s="19">
        <v>41442.550937499997</v>
      </c>
      <c r="M4279" s="2"/>
      <c r="N4279" s="2"/>
      <c r="O4279" s="2"/>
      <c r="P4279" s="2"/>
    </row>
    <row r="4280" spans="1:16" ht="45">
      <c r="A4280" s="14">
        <v>928</v>
      </c>
      <c r="B4280" s="2" t="s">
        <v>1930</v>
      </c>
      <c r="C4280" s="1" t="s">
        <v>1931</v>
      </c>
      <c r="D4280" s="3" t="s">
        <v>401</v>
      </c>
      <c r="E4280" s="4">
        <v>41442</v>
      </c>
      <c r="F4280" s="3" t="s">
        <v>15</v>
      </c>
      <c r="G4280" s="4">
        <v>41442</v>
      </c>
      <c r="H4280" s="3" t="s">
        <v>16</v>
      </c>
      <c r="I4280" s="2" t="s">
        <v>13</v>
      </c>
      <c r="J4280" s="2" t="s">
        <v>12</v>
      </c>
      <c r="K4280" s="2" t="s">
        <v>268</v>
      </c>
      <c r="L4280" s="19">
        <v>41442.542986111112</v>
      </c>
      <c r="M4280" s="2"/>
      <c r="N4280" s="2"/>
      <c r="O4280" s="2"/>
      <c r="P4280" s="2"/>
    </row>
    <row r="4281" spans="1:16" ht="45">
      <c r="A4281" s="14">
        <v>927</v>
      </c>
      <c r="B4281" s="2" t="s">
        <v>1932</v>
      </c>
      <c r="C4281" s="1" t="s">
        <v>1933</v>
      </c>
      <c r="D4281" s="3" t="s">
        <v>288</v>
      </c>
      <c r="E4281" s="4">
        <v>41437</v>
      </c>
      <c r="F4281" s="3" t="s">
        <v>15</v>
      </c>
      <c r="G4281" s="4">
        <v>41442</v>
      </c>
      <c r="H4281" s="3" t="s">
        <v>56</v>
      </c>
      <c r="I4281" s="2" t="s">
        <v>13</v>
      </c>
      <c r="J4281" s="2" t="s">
        <v>12</v>
      </c>
      <c r="K4281" s="2" t="s">
        <v>268</v>
      </c>
      <c r="L4281" s="19">
        <v>41442.519085648149</v>
      </c>
      <c r="M4281" s="2"/>
      <c r="N4281" s="2"/>
      <c r="O4281" s="2"/>
      <c r="P4281" s="2"/>
    </row>
    <row r="4282" spans="1:16" ht="75">
      <c r="A4282" s="14">
        <v>926</v>
      </c>
      <c r="B4282" s="2" t="s">
        <v>1934</v>
      </c>
      <c r="C4282" s="1" t="s">
        <v>1935</v>
      </c>
      <c r="D4282" s="3" t="s">
        <v>247</v>
      </c>
      <c r="E4282" s="4">
        <v>41439</v>
      </c>
      <c r="F4282" s="3" t="s">
        <v>15</v>
      </c>
      <c r="G4282" s="4">
        <v>41442</v>
      </c>
      <c r="H4282" s="3" t="s">
        <v>42</v>
      </c>
      <c r="I4282" s="2" t="s">
        <v>13</v>
      </c>
      <c r="J4282" s="2" t="s">
        <v>12</v>
      </c>
      <c r="K4282" s="2" t="s">
        <v>268</v>
      </c>
      <c r="L4282" s="19">
        <v>41442.501018518517</v>
      </c>
      <c r="M4282" s="2"/>
      <c r="N4282" s="2"/>
      <c r="O4282" s="2"/>
      <c r="P4282" s="2"/>
    </row>
    <row r="4283" spans="1:16" ht="30">
      <c r="A4283" s="14">
        <v>925</v>
      </c>
      <c r="B4283" s="2" t="s">
        <v>1936</v>
      </c>
      <c r="C4283" s="1" t="s">
        <v>1937</v>
      </c>
      <c r="D4283" s="3" t="s">
        <v>1938</v>
      </c>
      <c r="E4283" s="4">
        <v>41442</v>
      </c>
      <c r="F4283" s="3" t="s">
        <v>15</v>
      </c>
      <c r="G4283" s="4">
        <v>41442</v>
      </c>
      <c r="H4283" s="3" t="s">
        <v>16</v>
      </c>
      <c r="I4283" s="2" t="s">
        <v>13</v>
      </c>
      <c r="J4283" s="2" t="s">
        <v>12</v>
      </c>
      <c r="K4283" s="2" t="s">
        <v>268</v>
      </c>
      <c r="L4283" s="19">
        <v>41442.48636574074</v>
      </c>
      <c r="M4283" s="2"/>
      <c r="N4283" s="2"/>
      <c r="O4283" s="2"/>
      <c r="P4283" s="2"/>
    </row>
    <row r="4284" spans="1:16" ht="60">
      <c r="A4284" s="14">
        <v>924</v>
      </c>
      <c r="B4284" s="2" t="s">
        <v>1939</v>
      </c>
      <c r="C4284" s="1" t="s">
        <v>1940</v>
      </c>
      <c r="D4284" s="3" t="s">
        <v>274</v>
      </c>
      <c r="E4284" s="4">
        <v>41442</v>
      </c>
      <c r="F4284" s="3" t="s">
        <v>15</v>
      </c>
      <c r="G4284" s="4">
        <v>41442</v>
      </c>
      <c r="H4284" s="3" t="s">
        <v>16</v>
      </c>
      <c r="I4284" s="2" t="s">
        <v>13</v>
      </c>
      <c r="J4284" s="2" t="s">
        <v>12</v>
      </c>
      <c r="K4284" s="2" t="s">
        <v>268</v>
      </c>
      <c r="L4284" s="19">
        <v>41442.461354166669</v>
      </c>
      <c r="M4284" s="2"/>
      <c r="N4284" s="2"/>
      <c r="O4284" s="2"/>
      <c r="P4284" s="2"/>
    </row>
    <row r="4285" spans="1:16" ht="30">
      <c r="A4285" s="14">
        <v>923</v>
      </c>
      <c r="B4285" s="2" t="s">
        <v>1941</v>
      </c>
      <c r="C4285" s="1" t="s">
        <v>1942</v>
      </c>
      <c r="D4285" s="3" t="s">
        <v>66</v>
      </c>
      <c r="E4285" s="4">
        <v>41442</v>
      </c>
      <c r="F4285" s="3" t="s">
        <v>15</v>
      </c>
      <c r="G4285" s="4">
        <v>41442</v>
      </c>
      <c r="H4285" s="3" t="s">
        <v>16</v>
      </c>
      <c r="I4285" s="2" t="s">
        <v>13</v>
      </c>
      <c r="J4285" s="2" t="s">
        <v>12</v>
      </c>
      <c r="K4285" s="2" t="s">
        <v>268</v>
      </c>
      <c r="L4285" s="19">
        <v>41442.459687499999</v>
      </c>
      <c r="M4285" s="2"/>
      <c r="N4285" s="2"/>
      <c r="O4285" s="2"/>
      <c r="P4285" s="2"/>
    </row>
    <row r="4286" spans="1:16" ht="90">
      <c r="A4286" s="14">
        <v>922</v>
      </c>
      <c r="B4286" s="2" t="s">
        <v>1943</v>
      </c>
      <c r="C4286" s="1" t="s">
        <v>1944</v>
      </c>
      <c r="D4286" s="3" t="s">
        <v>638</v>
      </c>
      <c r="E4286" s="4">
        <v>41439</v>
      </c>
      <c r="F4286" s="3" t="s">
        <v>15</v>
      </c>
      <c r="G4286" s="4">
        <v>41439</v>
      </c>
      <c r="H4286" s="3" t="s">
        <v>42</v>
      </c>
      <c r="I4286" s="2" t="s">
        <v>13</v>
      </c>
      <c r="J4286" s="2" t="s">
        <v>12</v>
      </c>
      <c r="K4286" s="2" t="s">
        <v>268</v>
      </c>
      <c r="L4286" s="19">
        <v>41442.456608796296</v>
      </c>
      <c r="M4286" s="2"/>
      <c r="N4286" s="2"/>
      <c r="O4286" s="2"/>
      <c r="P4286" s="2"/>
    </row>
    <row r="4287" spans="1:16">
      <c r="A4287" s="14">
        <v>921</v>
      </c>
      <c r="B4287" s="2" t="s">
        <v>1945</v>
      </c>
      <c r="C4287" s="1" t="s">
        <v>1492</v>
      </c>
      <c r="D4287" s="3" t="s">
        <v>700</v>
      </c>
      <c r="E4287" s="4">
        <v>41439</v>
      </c>
      <c r="F4287" s="3" t="s">
        <v>15</v>
      </c>
      <c r="G4287" s="4">
        <v>41439</v>
      </c>
      <c r="H4287" s="3" t="s">
        <v>16</v>
      </c>
      <c r="I4287" s="2" t="s">
        <v>13</v>
      </c>
      <c r="J4287" s="2" t="s">
        <v>12</v>
      </c>
      <c r="K4287" s="2" t="s">
        <v>268</v>
      </c>
      <c r="L4287" s="19">
        <v>41442.45516203704</v>
      </c>
      <c r="M4287" s="2"/>
      <c r="N4287" s="2"/>
      <c r="O4287" s="2"/>
      <c r="P4287" s="2"/>
    </row>
    <row r="4288" spans="1:16" ht="90">
      <c r="A4288" s="14">
        <v>920</v>
      </c>
      <c r="B4288" s="2" t="s">
        <v>1946</v>
      </c>
      <c r="C4288" s="1" t="s">
        <v>1947</v>
      </c>
      <c r="D4288" s="3" t="s">
        <v>149</v>
      </c>
      <c r="E4288" s="4">
        <v>41439</v>
      </c>
      <c r="F4288" s="3" t="s">
        <v>15</v>
      </c>
      <c r="G4288" s="4">
        <v>41443</v>
      </c>
      <c r="H4288" s="3" t="s">
        <v>40</v>
      </c>
      <c r="I4288" s="2" t="s">
        <v>13</v>
      </c>
      <c r="J4288" s="2" t="s">
        <v>12</v>
      </c>
      <c r="K4288" s="2" t="s">
        <v>268</v>
      </c>
      <c r="L4288" s="19">
        <v>41443.416851851849</v>
      </c>
      <c r="M4288" s="2"/>
      <c r="N4288" s="2"/>
      <c r="O4288" s="2"/>
      <c r="P4288" s="2"/>
    </row>
    <row r="4289" spans="1:16" ht="45">
      <c r="A4289" s="14">
        <v>919</v>
      </c>
      <c r="B4289" s="2" t="s">
        <v>1948</v>
      </c>
      <c r="C4289" s="1" t="s">
        <v>1949</v>
      </c>
      <c r="D4289" s="3" t="s">
        <v>1688</v>
      </c>
      <c r="E4289" s="4">
        <v>41442</v>
      </c>
      <c r="F4289" s="3" t="s">
        <v>102</v>
      </c>
      <c r="G4289" s="4">
        <v>41442</v>
      </c>
      <c r="H4289" s="3" t="s">
        <v>16</v>
      </c>
      <c r="I4289" s="2" t="s">
        <v>13</v>
      </c>
      <c r="J4289" s="2" t="s">
        <v>12</v>
      </c>
      <c r="K4289" s="2" t="s">
        <v>268</v>
      </c>
      <c r="L4289" s="19">
        <v>41442.445983796293</v>
      </c>
      <c r="M4289" s="2"/>
      <c r="N4289" s="2"/>
      <c r="O4289" s="2"/>
      <c r="P4289" s="2"/>
    </row>
    <row r="4290" spans="1:16" ht="45">
      <c r="A4290" s="14">
        <v>918</v>
      </c>
      <c r="B4290" s="2" t="s">
        <v>1950</v>
      </c>
      <c r="C4290" s="1" t="s">
        <v>1951</v>
      </c>
      <c r="D4290" s="3" t="s">
        <v>299</v>
      </c>
      <c r="E4290" s="4">
        <v>41442</v>
      </c>
      <c r="F4290" s="3" t="s">
        <v>15</v>
      </c>
      <c r="G4290" s="4">
        <v>41442</v>
      </c>
      <c r="H4290" s="3" t="s">
        <v>40</v>
      </c>
      <c r="I4290" s="2" t="s">
        <v>13</v>
      </c>
      <c r="J4290" s="2" t="s">
        <v>12</v>
      </c>
      <c r="K4290" s="2" t="s">
        <v>268</v>
      </c>
      <c r="L4290" s="19">
        <v>41442.439467592594</v>
      </c>
      <c r="M4290" s="2"/>
      <c r="N4290" s="2"/>
      <c r="O4290" s="2"/>
      <c r="P4290" s="2"/>
    </row>
    <row r="4291" spans="1:16" ht="45">
      <c r="A4291" s="14">
        <v>917</v>
      </c>
      <c r="B4291" s="2" t="s">
        <v>1952</v>
      </c>
      <c r="C4291" s="1" t="s">
        <v>1953</v>
      </c>
      <c r="D4291" s="3" t="s">
        <v>1071</v>
      </c>
      <c r="E4291" s="4">
        <v>41442</v>
      </c>
      <c r="F4291" s="3" t="s">
        <v>15</v>
      </c>
      <c r="G4291" s="4">
        <v>41442</v>
      </c>
      <c r="H4291" s="3" t="s">
        <v>16</v>
      </c>
      <c r="I4291" s="2" t="s">
        <v>13</v>
      </c>
      <c r="J4291" s="2" t="s">
        <v>12</v>
      </c>
      <c r="K4291" s="2" t="s">
        <v>268</v>
      </c>
      <c r="L4291" s="19">
        <v>41442.432511574072</v>
      </c>
      <c r="M4291" s="2"/>
      <c r="N4291" s="2"/>
      <c r="O4291" s="2"/>
      <c r="P4291" s="2"/>
    </row>
    <row r="4292" spans="1:16" ht="30">
      <c r="A4292" s="14">
        <v>916</v>
      </c>
      <c r="B4292" s="2" t="s">
        <v>1954</v>
      </c>
      <c r="C4292" s="1" t="s">
        <v>1955</v>
      </c>
      <c r="D4292" s="3" t="s">
        <v>4732</v>
      </c>
      <c r="E4292" s="4">
        <v>41442</v>
      </c>
      <c r="F4292" s="3" t="s">
        <v>15</v>
      </c>
      <c r="G4292" s="4">
        <v>41442</v>
      </c>
      <c r="H4292" s="3" t="s">
        <v>16</v>
      </c>
      <c r="I4292" s="2" t="s">
        <v>13</v>
      </c>
      <c r="J4292" s="2" t="s">
        <v>12</v>
      </c>
      <c r="K4292" s="2" t="s">
        <v>268</v>
      </c>
      <c r="L4292" s="19">
        <v>41442.430775462963</v>
      </c>
      <c r="M4292" s="2"/>
      <c r="N4292" s="2"/>
      <c r="O4292" s="2"/>
      <c r="P4292" s="2"/>
    </row>
    <row r="4293" spans="1:16" ht="150">
      <c r="A4293" s="14">
        <v>915</v>
      </c>
      <c r="B4293" s="2" t="s">
        <v>1956</v>
      </c>
      <c r="C4293" s="1" t="s">
        <v>1957</v>
      </c>
      <c r="D4293" s="3" t="s">
        <v>1958</v>
      </c>
      <c r="E4293" s="4">
        <v>41442</v>
      </c>
      <c r="F4293" s="3" t="s">
        <v>15</v>
      </c>
      <c r="G4293" s="4">
        <v>41442</v>
      </c>
      <c r="H4293" s="3" t="s">
        <v>213</v>
      </c>
      <c r="I4293" s="2" t="s">
        <v>13</v>
      </c>
      <c r="J4293" s="2" t="s">
        <v>12</v>
      </c>
      <c r="K4293" s="2" t="s">
        <v>268</v>
      </c>
      <c r="L4293" s="19">
        <v>41442.429050925923</v>
      </c>
      <c r="M4293" s="2"/>
      <c r="N4293" s="2"/>
      <c r="O4293" s="2"/>
      <c r="P4293" s="2"/>
    </row>
    <row r="4294" spans="1:16" ht="30">
      <c r="A4294" s="14">
        <v>914</v>
      </c>
      <c r="B4294" s="2" t="s">
        <v>1959</v>
      </c>
      <c r="C4294" s="1" t="s">
        <v>836</v>
      </c>
      <c r="D4294" s="3" t="s">
        <v>4732</v>
      </c>
      <c r="E4294" s="4">
        <v>41439</v>
      </c>
      <c r="F4294" s="3" t="s">
        <v>15</v>
      </c>
      <c r="G4294" s="4">
        <v>41439</v>
      </c>
      <c r="H4294" s="3" t="s">
        <v>16</v>
      </c>
      <c r="I4294" s="2" t="s">
        <v>13</v>
      </c>
      <c r="J4294" s="2" t="s">
        <v>12</v>
      </c>
      <c r="K4294" s="2" t="s">
        <v>268</v>
      </c>
      <c r="L4294" s="19">
        <v>41439.453020833331</v>
      </c>
      <c r="M4294" s="2"/>
      <c r="N4294" s="2"/>
      <c r="O4294" s="2"/>
      <c r="P4294" s="2"/>
    </row>
    <row r="4295" spans="1:16">
      <c r="A4295" s="14">
        <v>913</v>
      </c>
      <c r="B4295" s="2" t="s">
        <v>1960</v>
      </c>
      <c r="C4295" s="1" t="s">
        <v>1961</v>
      </c>
      <c r="D4295" s="3" t="s">
        <v>525</v>
      </c>
      <c r="E4295" s="4">
        <v>41438</v>
      </c>
      <c r="F4295" s="3" t="s">
        <v>15</v>
      </c>
      <c r="G4295" s="4">
        <v>41438</v>
      </c>
      <c r="H4295" s="3" t="s">
        <v>16</v>
      </c>
      <c r="I4295" s="2" t="s">
        <v>13</v>
      </c>
      <c r="J4295" s="2" t="s">
        <v>12</v>
      </c>
      <c r="K4295" s="2" t="s">
        <v>268</v>
      </c>
      <c r="L4295" s="19">
        <v>41438.742337962962</v>
      </c>
      <c r="M4295" s="2"/>
      <c r="N4295" s="2"/>
      <c r="O4295" s="2"/>
      <c r="P4295" s="2"/>
    </row>
    <row r="4296" spans="1:16">
      <c r="A4296" s="14">
        <v>912</v>
      </c>
      <c r="B4296" s="2" t="s">
        <v>1962</v>
      </c>
      <c r="C4296" s="1" t="s">
        <v>1963</v>
      </c>
      <c r="D4296" s="3" t="s">
        <v>87</v>
      </c>
      <c r="E4296" s="4">
        <v>41438</v>
      </c>
      <c r="F4296" s="3" t="s">
        <v>15</v>
      </c>
      <c r="G4296" s="4">
        <v>41438</v>
      </c>
      <c r="H4296" s="3" t="s">
        <v>16</v>
      </c>
      <c r="I4296" s="2" t="s">
        <v>13</v>
      </c>
      <c r="J4296" s="2" t="s">
        <v>12</v>
      </c>
      <c r="K4296" s="2" t="s">
        <v>268</v>
      </c>
      <c r="L4296" s="19">
        <v>41438.735671296294</v>
      </c>
      <c r="M4296" s="2"/>
      <c r="N4296" s="2"/>
      <c r="O4296" s="2"/>
      <c r="P4296" s="2"/>
    </row>
    <row r="4297" spans="1:16">
      <c r="A4297" s="14">
        <v>911</v>
      </c>
      <c r="B4297" s="2" t="s">
        <v>1964</v>
      </c>
      <c r="C4297" s="1" t="s">
        <v>1965</v>
      </c>
      <c r="D4297" s="3" t="s">
        <v>87</v>
      </c>
      <c r="E4297" s="4">
        <v>41438</v>
      </c>
      <c r="F4297" s="3" t="s">
        <v>15</v>
      </c>
      <c r="G4297" s="4">
        <v>41438</v>
      </c>
      <c r="H4297" s="3" t="s">
        <v>16</v>
      </c>
      <c r="I4297" s="2" t="s">
        <v>13</v>
      </c>
      <c r="J4297" s="2" t="s">
        <v>12</v>
      </c>
      <c r="K4297" s="2" t="s">
        <v>268</v>
      </c>
      <c r="L4297" s="19">
        <v>41438.735231481478</v>
      </c>
      <c r="M4297" s="2"/>
      <c r="N4297" s="2"/>
      <c r="O4297" s="2"/>
      <c r="P4297" s="2"/>
    </row>
    <row r="4298" spans="1:16" ht="75">
      <c r="A4298" s="14">
        <v>910</v>
      </c>
      <c r="B4298" s="2" t="s">
        <v>1966</v>
      </c>
      <c r="C4298" s="1" t="s">
        <v>1967</v>
      </c>
      <c r="D4298" s="3" t="s">
        <v>247</v>
      </c>
      <c r="E4298" s="4">
        <v>41438</v>
      </c>
      <c r="F4298" s="3" t="s">
        <v>15</v>
      </c>
      <c r="G4298" s="4">
        <v>41438</v>
      </c>
      <c r="H4298" s="3" t="s">
        <v>54</v>
      </c>
      <c r="I4298" s="2" t="s">
        <v>13</v>
      </c>
      <c r="J4298" s="2" t="s">
        <v>12</v>
      </c>
      <c r="K4298" s="2" t="s">
        <v>268</v>
      </c>
      <c r="L4298" s="19">
        <v>41442.501273148147</v>
      </c>
      <c r="M4298" s="2"/>
      <c r="N4298" s="2"/>
      <c r="O4298" s="2"/>
      <c r="P4298" s="2"/>
    </row>
    <row r="4299" spans="1:16" ht="45">
      <c r="A4299" s="14">
        <v>909</v>
      </c>
      <c r="B4299" s="2" t="s">
        <v>1968</v>
      </c>
      <c r="C4299" s="1" t="s">
        <v>1969</v>
      </c>
      <c r="D4299" s="3" t="s">
        <v>274</v>
      </c>
      <c r="E4299" s="4">
        <v>41438</v>
      </c>
      <c r="F4299" s="3" t="s">
        <v>15</v>
      </c>
      <c r="G4299" s="4">
        <v>41438</v>
      </c>
      <c r="H4299" s="3" t="s">
        <v>16</v>
      </c>
      <c r="I4299" s="2" t="s">
        <v>13</v>
      </c>
      <c r="J4299" s="2" t="s">
        <v>12</v>
      </c>
      <c r="K4299" s="2" t="s">
        <v>268</v>
      </c>
      <c r="L4299" s="19">
        <v>41438.630243055559</v>
      </c>
      <c r="M4299" s="2"/>
      <c r="N4299" s="2"/>
      <c r="O4299" s="2"/>
      <c r="P4299" s="2"/>
    </row>
    <row r="4300" spans="1:16" ht="60">
      <c r="A4300" s="14">
        <v>908</v>
      </c>
      <c r="B4300" s="2" t="s">
        <v>1970</v>
      </c>
      <c r="C4300" s="1" t="s">
        <v>1971</v>
      </c>
      <c r="D4300" s="3" t="s">
        <v>880</v>
      </c>
      <c r="E4300" s="4">
        <v>41438</v>
      </c>
      <c r="F4300" s="3" t="s">
        <v>15</v>
      </c>
      <c r="G4300" s="4">
        <v>41438</v>
      </c>
      <c r="H4300" s="3" t="s">
        <v>40</v>
      </c>
      <c r="I4300" s="2" t="s">
        <v>13</v>
      </c>
      <c r="J4300" s="2" t="s">
        <v>12</v>
      </c>
      <c r="K4300" s="2" t="s">
        <v>268</v>
      </c>
      <c r="L4300" s="19">
        <v>41438.506851851853</v>
      </c>
      <c r="M4300" s="2"/>
      <c r="N4300" s="2"/>
      <c r="O4300" s="2"/>
      <c r="P4300" s="2"/>
    </row>
    <row r="4301" spans="1:16" ht="45">
      <c r="A4301" s="14">
        <v>907</v>
      </c>
      <c r="B4301" s="2" t="s">
        <v>1455</v>
      </c>
      <c r="C4301" s="1" t="s">
        <v>1972</v>
      </c>
      <c r="D4301" s="3" t="s">
        <v>107</v>
      </c>
      <c r="E4301" s="4">
        <v>41438</v>
      </c>
      <c r="F4301" s="3" t="s">
        <v>15</v>
      </c>
      <c r="G4301" s="4">
        <v>41438</v>
      </c>
      <c r="H4301" s="3" t="s">
        <v>42</v>
      </c>
      <c r="I4301" s="2" t="s">
        <v>13</v>
      </c>
      <c r="J4301" s="2" t="s">
        <v>12</v>
      </c>
      <c r="K4301" s="2" t="s">
        <v>268</v>
      </c>
      <c r="L4301" s="19">
        <v>41438.503425925926</v>
      </c>
      <c r="M4301" s="2"/>
      <c r="N4301" s="2"/>
      <c r="O4301" s="2"/>
      <c r="P4301" s="2"/>
    </row>
    <row r="4302" spans="1:16" ht="45">
      <c r="A4302" s="14">
        <v>906</v>
      </c>
      <c r="B4302" s="2" t="s">
        <v>1973</v>
      </c>
      <c r="C4302" s="1" t="s">
        <v>1974</v>
      </c>
      <c r="D4302" s="3" t="s">
        <v>366</v>
      </c>
      <c r="E4302" s="4">
        <v>41438</v>
      </c>
      <c r="F4302" s="3" t="s">
        <v>15</v>
      </c>
      <c r="G4302" s="4">
        <v>41438</v>
      </c>
      <c r="H4302" s="3" t="s">
        <v>29</v>
      </c>
      <c r="I4302" s="2" t="s">
        <v>13</v>
      </c>
      <c r="J4302" s="2" t="s">
        <v>12</v>
      </c>
      <c r="K4302" s="2" t="s">
        <v>268</v>
      </c>
      <c r="L4302" s="19">
        <v>41438.502858796295</v>
      </c>
      <c r="M4302" s="2"/>
      <c r="N4302" s="2"/>
      <c r="O4302" s="2"/>
      <c r="P4302" s="2"/>
    </row>
    <row r="4303" spans="1:16" ht="30">
      <c r="A4303" s="14">
        <v>905</v>
      </c>
      <c r="B4303" s="2" t="s">
        <v>1975</v>
      </c>
      <c r="C4303" s="1" t="s">
        <v>1976</v>
      </c>
      <c r="D4303" s="3" t="s">
        <v>132</v>
      </c>
      <c r="E4303" s="4">
        <v>41438</v>
      </c>
      <c r="F4303" s="3" t="s">
        <v>15</v>
      </c>
      <c r="G4303" s="4">
        <v>41438</v>
      </c>
      <c r="H4303" s="3" t="s">
        <v>40</v>
      </c>
      <c r="I4303" s="2" t="s">
        <v>13</v>
      </c>
      <c r="J4303" s="2" t="s">
        <v>12</v>
      </c>
      <c r="K4303" s="2" t="s">
        <v>268</v>
      </c>
      <c r="L4303" s="19">
        <v>41438.447106481479</v>
      </c>
      <c r="M4303" s="2"/>
      <c r="N4303" s="2"/>
      <c r="O4303" s="2"/>
      <c r="P4303" s="2"/>
    </row>
    <row r="4304" spans="1:16">
      <c r="A4304" s="14">
        <v>904</v>
      </c>
      <c r="B4304" s="2" t="s">
        <v>1977</v>
      </c>
      <c r="C4304" s="1" t="s">
        <v>1978</v>
      </c>
      <c r="D4304" s="3" t="s">
        <v>1051</v>
      </c>
      <c r="E4304" s="4">
        <v>41437</v>
      </c>
      <c r="F4304" s="3" t="s">
        <v>15</v>
      </c>
      <c r="G4304" s="4">
        <v>41437</v>
      </c>
      <c r="H4304" s="3" t="s">
        <v>16</v>
      </c>
      <c r="I4304" s="2" t="s">
        <v>13</v>
      </c>
      <c r="J4304" s="2" t="s">
        <v>12</v>
      </c>
      <c r="K4304" s="2" t="s">
        <v>268</v>
      </c>
      <c r="L4304" s="19">
        <v>41437.721875000003</v>
      </c>
      <c r="M4304" s="2"/>
      <c r="N4304" s="2"/>
      <c r="O4304" s="2"/>
      <c r="P4304" s="2"/>
    </row>
    <row r="4305" spans="1:16" ht="45">
      <c r="A4305" s="14">
        <v>903</v>
      </c>
      <c r="B4305" s="2" t="s">
        <v>1979</v>
      </c>
      <c r="C4305" s="1" t="s">
        <v>1980</v>
      </c>
      <c r="D4305" s="3" t="s">
        <v>586</v>
      </c>
      <c r="E4305" s="4">
        <v>41437</v>
      </c>
      <c r="F4305" s="3" t="s">
        <v>15</v>
      </c>
      <c r="G4305" s="4">
        <v>41437</v>
      </c>
      <c r="H4305" s="3" t="s">
        <v>40</v>
      </c>
      <c r="I4305" s="2" t="s">
        <v>13</v>
      </c>
      <c r="J4305" s="2" t="s">
        <v>12</v>
      </c>
      <c r="K4305" s="2" t="s">
        <v>268</v>
      </c>
      <c r="L4305" s="19">
        <v>41437.703958333332</v>
      </c>
      <c r="M4305" s="2"/>
      <c r="N4305" s="2"/>
      <c r="O4305" s="2"/>
      <c r="P4305" s="2"/>
    </row>
    <row r="4306" spans="1:16">
      <c r="A4306" s="14">
        <v>902</v>
      </c>
      <c r="B4306" s="2" t="s">
        <v>1842</v>
      </c>
      <c r="C4306" s="1" t="s">
        <v>1981</v>
      </c>
      <c r="D4306" s="3" t="s">
        <v>98</v>
      </c>
      <c r="E4306" s="4">
        <v>41437</v>
      </c>
      <c r="F4306" s="3" t="s">
        <v>15</v>
      </c>
      <c r="G4306" s="4">
        <v>41437</v>
      </c>
      <c r="H4306" s="3" t="s">
        <v>16</v>
      </c>
      <c r="I4306" s="2" t="s">
        <v>13</v>
      </c>
      <c r="J4306" s="2" t="s">
        <v>12</v>
      </c>
      <c r="K4306" s="2" t="s">
        <v>268</v>
      </c>
      <c r="L4306" s="19">
        <v>41437.702476851853</v>
      </c>
      <c r="M4306" s="2"/>
      <c r="N4306" s="2"/>
      <c r="O4306" s="2"/>
      <c r="P4306" s="2"/>
    </row>
    <row r="4307" spans="1:16" ht="60">
      <c r="A4307" s="14">
        <v>901</v>
      </c>
      <c r="B4307" s="2" t="s">
        <v>1982</v>
      </c>
      <c r="C4307" s="1" t="s">
        <v>1983</v>
      </c>
      <c r="D4307" s="3" t="s">
        <v>192</v>
      </c>
      <c r="E4307" s="4">
        <v>41436</v>
      </c>
      <c r="F4307" s="3" t="s">
        <v>15</v>
      </c>
      <c r="G4307" s="4">
        <v>41437</v>
      </c>
      <c r="H4307" s="3" t="s">
        <v>54</v>
      </c>
      <c r="I4307" s="2" t="s">
        <v>13</v>
      </c>
      <c r="J4307" s="2" t="s">
        <v>12</v>
      </c>
      <c r="K4307" s="2" t="s">
        <v>268</v>
      </c>
      <c r="L4307" s="19">
        <v>41437.632581018515</v>
      </c>
      <c r="M4307" s="2"/>
      <c r="N4307" s="2"/>
      <c r="O4307" s="2"/>
      <c r="P4307" s="2"/>
    </row>
    <row r="4308" spans="1:16" ht="105">
      <c r="A4308" s="14">
        <v>900</v>
      </c>
      <c r="B4308" s="2" t="s">
        <v>1984</v>
      </c>
      <c r="C4308" s="1" t="s">
        <v>1985</v>
      </c>
      <c r="D4308" s="3" t="s">
        <v>355</v>
      </c>
      <c r="E4308" s="4">
        <v>41436</v>
      </c>
      <c r="F4308" s="3" t="s">
        <v>15</v>
      </c>
      <c r="G4308" s="4">
        <v>41437</v>
      </c>
      <c r="H4308" s="3" t="s">
        <v>40</v>
      </c>
      <c r="I4308" s="2" t="s">
        <v>13</v>
      </c>
      <c r="J4308" s="2" t="s">
        <v>12</v>
      </c>
      <c r="K4308" s="2" t="s">
        <v>268</v>
      </c>
      <c r="L4308" s="19">
        <v>41437.629791666666</v>
      </c>
      <c r="M4308" s="2"/>
      <c r="N4308" s="2"/>
      <c r="O4308" s="2"/>
      <c r="P4308" s="2"/>
    </row>
    <row r="4309" spans="1:16" ht="60">
      <c r="A4309" s="14">
        <v>899</v>
      </c>
      <c r="B4309" s="2" t="s">
        <v>1986</v>
      </c>
      <c r="C4309" s="1" t="s">
        <v>1987</v>
      </c>
      <c r="D4309" s="3" t="s">
        <v>24</v>
      </c>
      <c r="E4309" s="4">
        <v>41436</v>
      </c>
      <c r="F4309" s="3" t="s">
        <v>15</v>
      </c>
      <c r="G4309" s="4">
        <v>41436</v>
      </c>
      <c r="H4309" s="3" t="s">
        <v>16</v>
      </c>
      <c r="I4309" s="2" t="s">
        <v>13</v>
      </c>
      <c r="J4309" s="2" t="s">
        <v>12</v>
      </c>
      <c r="K4309" s="2" t="s">
        <v>268</v>
      </c>
      <c r="L4309" s="19">
        <v>41437.581504629627</v>
      </c>
      <c r="M4309" s="2"/>
      <c r="N4309" s="2"/>
      <c r="O4309" s="2"/>
      <c r="P4309" s="2"/>
    </row>
    <row r="4310" spans="1:16" ht="45">
      <c r="A4310" s="14">
        <v>898</v>
      </c>
      <c r="B4310" s="2" t="s">
        <v>1988</v>
      </c>
      <c r="C4310" s="1" t="s">
        <v>1989</v>
      </c>
      <c r="D4310" s="3" t="s">
        <v>555</v>
      </c>
      <c r="E4310" s="4">
        <v>41437</v>
      </c>
      <c r="F4310" s="3" t="s">
        <v>15</v>
      </c>
      <c r="G4310" s="4">
        <v>41437</v>
      </c>
      <c r="H4310" s="3" t="s">
        <v>16</v>
      </c>
      <c r="I4310" s="2" t="s">
        <v>13</v>
      </c>
      <c r="J4310" s="2" t="s">
        <v>12</v>
      </c>
      <c r="K4310" s="2" t="s">
        <v>268</v>
      </c>
      <c r="L4310" s="19">
        <v>41437.56145833333</v>
      </c>
      <c r="M4310" s="2"/>
      <c r="N4310" s="2"/>
      <c r="O4310" s="2"/>
      <c r="P4310" s="2"/>
    </row>
    <row r="4311" spans="1:16" ht="60">
      <c r="A4311" s="14">
        <v>897</v>
      </c>
      <c r="B4311" s="2" t="s">
        <v>1990</v>
      </c>
      <c r="C4311" s="1" t="s">
        <v>1991</v>
      </c>
      <c r="D4311" s="3" t="s">
        <v>1992</v>
      </c>
      <c r="E4311" s="4">
        <v>41437</v>
      </c>
      <c r="F4311" s="3" t="s">
        <v>15</v>
      </c>
      <c r="G4311" s="4">
        <v>41437</v>
      </c>
      <c r="H4311" s="3" t="s">
        <v>16</v>
      </c>
      <c r="I4311" s="2" t="s">
        <v>13</v>
      </c>
      <c r="J4311" s="2" t="s">
        <v>12</v>
      </c>
      <c r="K4311" s="2" t="s">
        <v>268</v>
      </c>
      <c r="L4311" s="19">
        <v>41437.460960648146</v>
      </c>
      <c r="M4311" s="2"/>
      <c r="N4311" s="2"/>
      <c r="O4311" s="2"/>
      <c r="P4311" s="2"/>
    </row>
    <row r="4312" spans="1:16" ht="45">
      <c r="A4312" s="14">
        <v>896</v>
      </c>
      <c r="B4312" s="2" t="s">
        <v>1993</v>
      </c>
      <c r="C4312" s="1" t="s">
        <v>1994</v>
      </c>
      <c r="D4312" s="3" t="s">
        <v>1529</v>
      </c>
      <c r="E4312" s="4">
        <v>41437</v>
      </c>
      <c r="F4312" s="3" t="s">
        <v>15</v>
      </c>
      <c r="G4312" s="4">
        <v>41437</v>
      </c>
      <c r="H4312" s="3" t="s">
        <v>40</v>
      </c>
      <c r="I4312" s="2" t="s">
        <v>13</v>
      </c>
      <c r="J4312" s="2" t="s">
        <v>12</v>
      </c>
      <c r="K4312" s="2" t="s">
        <v>268</v>
      </c>
      <c r="L4312" s="19">
        <v>41437.460543981484</v>
      </c>
      <c r="M4312" s="2"/>
      <c r="N4312" s="2"/>
      <c r="O4312" s="2"/>
      <c r="P4312" s="2"/>
    </row>
    <row r="4313" spans="1:16" ht="45">
      <c r="A4313" s="14">
        <v>895</v>
      </c>
      <c r="B4313" s="2" t="s">
        <v>1995</v>
      </c>
      <c r="C4313" s="1" t="s">
        <v>1996</v>
      </c>
      <c r="D4313" s="3" t="s">
        <v>1529</v>
      </c>
      <c r="E4313" s="4">
        <v>41437</v>
      </c>
      <c r="F4313" s="3" t="s">
        <v>15</v>
      </c>
      <c r="G4313" s="4">
        <v>41437</v>
      </c>
      <c r="H4313" s="3" t="s">
        <v>40</v>
      </c>
      <c r="I4313" s="2" t="s">
        <v>13</v>
      </c>
      <c r="J4313" s="2" t="s">
        <v>12</v>
      </c>
      <c r="K4313" s="2" t="s">
        <v>268</v>
      </c>
      <c r="L4313" s="19">
        <v>41437.459791666668</v>
      </c>
      <c r="M4313" s="2"/>
      <c r="N4313" s="2"/>
      <c r="O4313" s="2"/>
      <c r="P4313" s="2"/>
    </row>
    <row r="4314" spans="1:16">
      <c r="A4314" s="14">
        <v>894</v>
      </c>
      <c r="B4314" s="2" t="s">
        <v>1023</v>
      </c>
      <c r="C4314" s="1" t="s">
        <v>1997</v>
      </c>
      <c r="D4314" s="3" t="s">
        <v>1025</v>
      </c>
      <c r="E4314" s="4">
        <v>41436</v>
      </c>
      <c r="F4314" s="3" t="s">
        <v>15</v>
      </c>
      <c r="G4314" s="4">
        <v>41436</v>
      </c>
      <c r="H4314" s="3" t="s">
        <v>40</v>
      </c>
      <c r="I4314" s="2" t="s">
        <v>13</v>
      </c>
      <c r="J4314" s="2" t="s">
        <v>12</v>
      </c>
      <c r="K4314" s="2" t="s">
        <v>268</v>
      </c>
      <c r="L4314" s="19">
        <v>41436.758148148147</v>
      </c>
      <c r="M4314" s="2"/>
      <c r="N4314" s="2"/>
      <c r="O4314" s="2"/>
      <c r="P4314" s="2"/>
    </row>
    <row r="4315" spans="1:16" ht="45">
      <c r="A4315" s="14">
        <v>893</v>
      </c>
      <c r="B4315" s="2" t="s">
        <v>1998</v>
      </c>
      <c r="C4315" s="1" t="s">
        <v>1999</v>
      </c>
      <c r="D4315" s="3" t="s">
        <v>2000</v>
      </c>
      <c r="E4315" s="4">
        <v>41435</v>
      </c>
      <c r="F4315" s="3" t="s">
        <v>15</v>
      </c>
      <c r="G4315" s="4">
        <v>41436</v>
      </c>
      <c r="H4315" s="3" t="s">
        <v>58</v>
      </c>
      <c r="I4315" s="2" t="s">
        <v>13</v>
      </c>
      <c r="J4315" s="2" t="s">
        <v>12</v>
      </c>
      <c r="K4315" s="2" t="s">
        <v>268</v>
      </c>
      <c r="L4315" s="19">
        <v>41436.73810185185</v>
      </c>
      <c r="M4315" s="2"/>
      <c r="N4315" s="2"/>
      <c r="O4315" s="2"/>
      <c r="P4315" s="2"/>
    </row>
    <row r="4316" spans="1:16" ht="45">
      <c r="A4316" s="14">
        <v>892</v>
      </c>
      <c r="B4316" s="2" t="s">
        <v>2001</v>
      </c>
      <c r="C4316" s="1" t="s">
        <v>2002</v>
      </c>
      <c r="D4316" s="3" t="s">
        <v>149</v>
      </c>
      <c r="E4316" s="4">
        <v>41436</v>
      </c>
      <c r="F4316" s="3" t="s">
        <v>15</v>
      </c>
      <c r="G4316" s="4">
        <v>41436</v>
      </c>
      <c r="H4316" s="3" t="s">
        <v>51</v>
      </c>
      <c r="I4316" s="2" t="s">
        <v>13</v>
      </c>
      <c r="J4316" s="2" t="s">
        <v>12</v>
      </c>
      <c r="K4316" s="2" t="s">
        <v>268</v>
      </c>
      <c r="L4316" s="19">
        <v>41442.501875000002</v>
      </c>
      <c r="M4316" s="2"/>
      <c r="N4316" s="2"/>
      <c r="O4316" s="2"/>
      <c r="P4316" s="2"/>
    </row>
    <row r="4317" spans="1:16" ht="30">
      <c r="A4317" s="14">
        <v>891</v>
      </c>
      <c r="B4317" s="2" t="s">
        <v>2003</v>
      </c>
      <c r="C4317" s="1" t="s">
        <v>2004</v>
      </c>
      <c r="D4317" s="3" t="s">
        <v>1130</v>
      </c>
      <c r="E4317" s="4">
        <v>41436</v>
      </c>
      <c r="F4317" s="3" t="s">
        <v>15</v>
      </c>
      <c r="G4317" s="4">
        <v>41436</v>
      </c>
      <c r="H4317" s="3" t="s">
        <v>16</v>
      </c>
      <c r="I4317" s="2" t="s">
        <v>13</v>
      </c>
      <c r="J4317" s="2" t="s">
        <v>12</v>
      </c>
      <c r="K4317" s="2" t="s">
        <v>268</v>
      </c>
      <c r="L4317" s="19">
        <v>41436.70652777778</v>
      </c>
      <c r="M4317" s="2"/>
      <c r="N4317" s="2"/>
      <c r="O4317" s="2"/>
      <c r="P4317" s="2"/>
    </row>
    <row r="4318" spans="1:16" ht="90">
      <c r="A4318" s="14">
        <v>890</v>
      </c>
      <c r="B4318" s="2" t="s">
        <v>2005</v>
      </c>
      <c r="C4318" s="1" t="s">
        <v>2006</v>
      </c>
      <c r="D4318" s="3" t="s">
        <v>2007</v>
      </c>
      <c r="E4318" s="4">
        <v>41436</v>
      </c>
      <c r="F4318" s="3" t="s">
        <v>15</v>
      </c>
      <c r="G4318" s="4">
        <v>41436</v>
      </c>
      <c r="H4318" s="3" t="s">
        <v>16</v>
      </c>
      <c r="I4318" s="2" t="s">
        <v>13</v>
      </c>
      <c r="J4318" s="2" t="s">
        <v>12</v>
      </c>
      <c r="K4318" s="2" t="s">
        <v>268</v>
      </c>
      <c r="L4318" s="19">
        <v>41436.678935185184</v>
      </c>
      <c r="M4318" s="2"/>
      <c r="N4318" s="2"/>
      <c r="O4318" s="2"/>
      <c r="P4318" s="2"/>
    </row>
    <row r="4319" spans="1:16" ht="45">
      <c r="A4319" s="14">
        <v>889</v>
      </c>
      <c r="B4319" s="2" t="s">
        <v>2008</v>
      </c>
      <c r="C4319" s="1" t="s">
        <v>2009</v>
      </c>
      <c r="D4319" s="3" t="s">
        <v>500</v>
      </c>
      <c r="E4319" s="4">
        <v>41436</v>
      </c>
      <c r="F4319" s="3" t="s">
        <v>15</v>
      </c>
      <c r="G4319" s="4">
        <v>41436</v>
      </c>
      <c r="H4319" s="3" t="s">
        <v>16</v>
      </c>
      <c r="I4319" s="2" t="s">
        <v>13</v>
      </c>
      <c r="J4319" s="2" t="s">
        <v>12</v>
      </c>
      <c r="K4319" s="2" t="s">
        <v>268</v>
      </c>
      <c r="L4319" s="19">
        <v>41436.645995370367</v>
      </c>
      <c r="M4319" s="2"/>
      <c r="N4319" s="2"/>
      <c r="O4319" s="2"/>
      <c r="P4319" s="2"/>
    </row>
    <row r="4320" spans="1:16" ht="75">
      <c r="A4320" s="14">
        <v>888</v>
      </c>
      <c r="B4320" s="2" t="s">
        <v>2010</v>
      </c>
      <c r="C4320" s="1" t="s">
        <v>2011</v>
      </c>
      <c r="D4320" s="3" t="s">
        <v>2012</v>
      </c>
      <c r="E4320" s="4">
        <v>41436</v>
      </c>
      <c r="F4320" s="3" t="s">
        <v>15</v>
      </c>
      <c r="G4320" s="4">
        <v>41436</v>
      </c>
      <c r="H4320" s="3" t="s">
        <v>44</v>
      </c>
      <c r="I4320" s="2" t="s">
        <v>13</v>
      </c>
      <c r="J4320" s="2" t="s">
        <v>12</v>
      </c>
      <c r="K4320" s="2" t="s">
        <v>268</v>
      </c>
      <c r="L4320" s="19">
        <v>41436.561585648145</v>
      </c>
      <c r="M4320" s="2"/>
      <c r="N4320" s="2"/>
      <c r="O4320" s="2"/>
      <c r="P4320" s="2"/>
    </row>
    <row r="4321" spans="1:16" ht="45">
      <c r="A4321" s="14">
        <v>887</v>
      </c>
      <c r="B4321" s="2" t="s">
        <v>1916</v>
      </c>
      <c r="C4321" s="1" t="s">
        <v>1917</v>
      </c>
      <c r="D4321" s="3" t="s">
        <v>653</v>
      </c>
      <c r="E4321" s="4">
        <v>41436</v>
      </c>
      <c r="F4321" s="3" t="s">
        <v>15</v>
      </c>
      <c r="G4321" s="4">
        <v>41436</v>
      </c>
      <c r="H4321" s="3" t="s">
        <v>16</v>
      </c>
      <c r="I4321" s="2" t="s">
        <v>13</v>
      </c>
      <c r="J4321" s="2" t="s">
        <v>12</v>
      </c>
      <c r="K4321" s="2" t="s">
        <v>268</v>
      </c>
      <c r="L4321" s="19">
        <v>41436.466979166667</v>
      </c>
      <c r="M4321" s="2"/>
      <c r="N4321" s="2"/>
      <c r="O4321" s="2"/>
      <c r="P4321" s="2"/>
    </row>
    <row r="4322" spans="1:16">
      <c r="A4322" s="14">
        <v>886</v>
      </c>
      <c r="B4322" s="2" t="s">
        <v>1918</v>
      </c>
      <c r="C4322" s="1" t="s">
        <v>1919</v>
      </c>
      <c r="D4322" s="3" t="s">
        <v>186</v>
      </c>
      <c r="E4322" s="4">
        <v>41436</v>
      </c>
      <c r="F4322" s="3" t="s">
        <v>15</v>
      </c>
      <c r="G4322" s="4">
        <v>41436</v>
      </c>
      <c r="H4322" s="3" t="s">
        <v>16</v>
      </c>
      <c r="I4322" s="2" t="s">
        <v>13</v>
      </c>
      <c r="J4322" s="2" t="s">
        <v>12</v>
      </c>
      <c r="K4322" s="2" t="s">
        <v>268</v>
      </c>
      <c r="L4322" s="19">
        <v>41436.452939814815</v>
      </c>
      <c r="M4322" s="2"/>
      <c r="N4322" s="2"/>
      <c r="O4322" s="2"/>
      <c r="P4322" s="2"/>
    </row>
    <row r="4323" spans="1:16" ht="60">
      <c r="A4323" s="14">
        <v>885</v>
      </c>
      <c r="B4323" s="2" t="s">
        <v>1785</v>
      </c>
      <c r="C4323" s="1" t="s">
        <v>1786</v>
      </c>
      <c r="D4323" s="3" t="s">
        <v>731</v>
      </c>
      <c r="E4323" s="4">
        <v>41435</v>
      </c>
      <c r="F4323" s="3" t="s">
        <v>15</v>
      </c>
      <c r="G4323" s="4">
        <v>41435</v>
      </c>
      <c r="H4323" s="3" t="s">
        <v>16</v>
      </c>
      <c r="I4323" s="2" t="s">
        <v>13</v>
      </c>
      <c r="J4323" s="2" t="s">
        <v>12</v>
      </c>
      <c r="K4323" s="2" t="s">
        <v>268</v>
      </c>
      <c r="L4323" s="19">
        <v>41435.741203703707</v>
      </c>
      <c r="M4323" s="2"/>
      <c r="N4323" s="2"/>
      <c r="O4323" s="2"/>
      <c r="P4323" s="2"/>
    </row>
    <row r="4324" spans="1:16" ht="75">
      <c r="A4324" s="14">
        <v>884</v>
      </c>
      <c r="B4324" s="2" t="s">
        <v>1787</v>
      </c>
      <c r="C4324" s="1" t="s">
        <v>1788</v>
      </c>
      <c r="D4324" s="3" t="s">
        <v>9017</v>
      </c>
      <c r="E4324" s="4">
        <v>41435</v>
      </c>
      <c r="F4324" s="3" t="s">
        <v>15</v>
      </c>
      <c r="G4324" s="4">
        <v>41435</v>
      </c>
      <c r="H4324" s="3" t="s">
        <v>40</v>
      </c>
      <c r="I4324" s="2" t="s">
        <v>13</v>
      </c>
      <c r="J4324" s="2" t="s">
        <v>12</v>
      </c>
      <c r="K4324" s="2" t="s">
        <v>268</v>
      </c>
      <c r="L4324" s="19">
        <v>41435.739942129629</v>
      </c>
      <c r="M4324" s="2"/>
      <c r="N4324" s="2"/>
      <c r="O4324" s="2"/>
      <c r="P4324" s="2"/>
    </row>
    <row r="4325" spans="1:16" ht="30">
      <c r="A4325" s="14">
        <v>883</v>
      </c>
      <c r="B4325" s="2" t="s">
        <v>1789</v>
      </c>
      <c r="C4325" s="1" t="s">
        <v>1790</v>
      </c>
      <c r="D4325" s="3" t="s">
        <v>26</v>
      </c>
      <c r="E4325" s="4">
        <v>41435</v>
      </c>
      <c r="F4325" s="3" t="s">
        <v>15</v>
      </c>
      <c r="G4325" s="4">
        <v>41435</v>
      </c>
      <c r="H4325" s="3" t="s">
        <v>16</v>
      </c>
      <c r="I4325" s="2" t="s">
        <v>13</v>
      </c>
      <c r="J4325" s="2" t="s">
        <v>12</v>
      </c>
      <c r="K4325" s="2" t="s">
        <v>268</v>
      </c>
      <c r="L4325" s="19">
        <v>41435.738923611112</v>
      </c>
      <c r="M4325" s="2"/>
      <c r="N4325" s="2"/>
      <c r="O4325" s="2"/>
      <c r="P4325" s="2"/>
    </row>
    <row r="4326" spans="1:16" ht="30">
      <c r="A4326" s="14">
        <v>882</v>
      </c>
      <c r="B4326" s="2" t="s">
        <v>1791</v>
      </c>
      <c r="C4326" s="1" t="s">
        <v>1792</v>
      </c>
      <c r="D4326" s="3" t="s">
        <v>107</v>
      </c>
      <c r="E4326" s="4">
        <v>41435</v>
      </c>
      <c r="F4326" s="3" t="s">
        <v>15</v>
      </c>
      <c r="G4326" s="4">
        <v>41435</v>
      </c>
      <c r="H4326" s="3" t="s">
        <v>42</v>
      </c>
      <c r="I4326" s="2" t="s">
        <v>13</v>
      </c>
      <c r="J4326" s="2" t="s">
        <v>12</v>
      </c>
      <c r="K4326" s="2" t="s">
        <v>268</v>
      </c>
      <c r="L4326" s="19">
        <v>41435.682303240741</v>
      </c>
      <c r="M4326" s="2"/>
      <c r="N4326" s="2"/>
      <c r="O4326" s="2"/>
      <c r="P4326" s="2"/>
    </row>
    <row r="4327" spans="1:16" ht="30">
      <c r="A4327" s="14">
        <v>881</v>
      </c>
      <c r="B4327" s="2" t="s">
        <v>1793</v>
      </c>
      <c r="C4327" s="1" t="s">
        <v>1794</v>
      </c>
      <c r="D4327" s="3" t="s">
        <v>497</v>
      </c>
      <c r="E4327" s="4">
        <v>41435</v>
      </c>
      <c r="F4327" s="3" t="s">
        <v>15</v>
      </c>
      <c r="G4327" s="4">
        <v>41435</v>
      </c>
      <c r="H4327" s="3" t="s">
        <v>16</v>
      </c>
      <c r="I4327" s="2" t="s">
        <v>13</v>
      </c>
      <c r="J4327" s="2" t="s">
        <v>12</v>
      </c>
      <c r="K4327" s="2" t="s">
        <v>268</v>
      </c>
      <c r="L4327" s="19">
        <v>41435.665671296294</v>
      </c>
      <c r="M4327" s="2"/>
      <c r="N4327" s="2"/>
      <c r="O4327" s="2"/>
      <c r="P4327" s="2"/>
    </row>
    <row r="4328" spans="1:16" ht="60">
      <c r="A4328" s="14">
        <v>880</v>
      </c>
      <c r="B4328" s="2" t="s">
        <v>1795</v>
      </c>
      <c r="C4328" s="1" t="s">
        <v>1796</v>
      </c>
      <c r="D4328" s="3" t="s">
        <v>1797</v>
      </c>
      <c r="E4328" s="4">
        <v>41435</v>
      </c>
      <c r="F4328" s="3" t="s">
        <v>15</v>
      </c>
      <c r="G4328" s="4">
        <v>41440</v>
      </c>
      <c r="H4328" s="3" t="s">
        <v>56</v>
      </c>
      <c r="I4328" s="2" t="s">
        <v>13</v>
      </c>
      <c r="J4328" s="2" t="s">
        <v>12</v>
      </c>
      <c r="K4328" s="2" t="s">
        <v>268</v>
      </c>
      <c r="L4328" s="19">
        <v>41443.41741898148</v>
      </c>
      <c r="M4328" s="2"/>
      <c r="N4328" s="2"/>
      <c r="O4328" s="2"/>
      <c r="P4328" s="2"/>
    </row>
    <row r="4329" spans="1:16" ht="45">
      <c r="A4329" s="14">
        <v>879</v>
      </c>
      <c r="B4329" s="2" t="s">
        <v>1798</v>
      </c>
      <c r="C4329" s="1" t="s">
        <v>2013</v>
      </c>
      <c r="D4329" s="3" t="s">
        <v>379</v>
      </c>
      <c r="E4329" s="4">
        <v>41435</v>
      </c>
      <c r="F4329" s="3" t="s">
        <v>15</v>
      </c>
      <c r="G4329" s="4">
        <v>41435</v>
      </c>
      <c r="H4329" s="3" t="s">
        <v>19</v>
      </c>
      <c r="I4329" s="2" t="s">
        <v>13</v>
      </c>
      <c r="J4329" s="2" t="s">
        <v>12</v>
      </c>
      <c r="K4329" s="2" t="s">
        <v>268</v>
      </c>
      <c r="L4329" s="19">
        <v>41457.472581018519</v>
      </c>
      <c r="M4329" s="2"/>
      <c r="N4329" s="2"/>
      <c r="O4329" s="2"/>
      <c r="P4329" s="2"/>
    </row>
    <row r="4330" spans="1:16">
      <c r="A4330" s="14">
        <v>878</v>
      </c>
      <c r="B4330" s="2" t="s">
        <v>1799</v>
      </c>
      <c r="C4330" s="1" t="s">
        <v>1800</v>
      </c>
      <c r="D4330" s="3" t="s">
        <v>4732</v>
      </c>
      <c r="E4330" s="4">
        <v>41435</v>
      </c>
      <c r="F4330" s="3" t="s">
        <v>15</v>
      </c>
      <c r="G4330" s="4">
        <v>41435</v>
      </c>
      <c r="H4330" s="3" t="s">
        <v>11</v>
      </c>
      <c r="I4330" s="2" t="s">
        <v>13</v>
      </c>
      <c r="J4330" s="2" t="s">
        <v>12</v>
      </c>
      <c r="K4330" s="2" t="s">
        <v>268</v>
      </c>
      <c r="L4330" s="19">
        <v>41435.663622685184</v>
      </c>
      <c r="M4330" s="2"/>
      <c r="N4330" s="2"/>
      <c r="O4330" s="2"/>
      <c r="P4330" s="2"/>
    </row>
    <row r="4331" spans="1:16" ht="30">
      <c r="A4331" s="14">
        <v>877</v>
      </c>
      <c r="B4331" s="2" t="s">
        <v>1801</v>
      </c>
      <c r="C4331" s="1" t="s">
        <v>1802</v>
      </c>
      <c r="D4331" s="3" t="s">
        <v>734</v>
      </c>
      <c r="E4331" s="4">
        <v>41435</v>
      </c>
      <c r="F4331" s="3" t="s">
        <v>15</v>
      </c>
      <c r="G4331" s="4">
        <v>41435</v>
      </c>
      <c r="H4331" s="3" t="s">
        <v>40</v>
      </c>
      <c r="I4331" s="2" t="s">
        <v>13</v>
      </c>
      <c r="J4331" s="2" t="s">
        <v>12</v>
      </c>
      <c r="K4331" s="2" t="s">
        <v>268</v>
      </c>
      <c r="L4331" s="19">
        <v>41435.660416666666</v>
      </c>
      <c r="M4331" s="2"/>
      <c r="N4331" s="2"/>
      <c r="O4331" s="2"/>
      <c r="P4331" s="2"/>
    </row>
    <row r="4332" spans="1:16">
      <c r="A4332" s="14">
        <v>876</v>
      </c>
      <c r="B4332" s="2" t="s">
        <v>1803</v>
      </c>
      <c r="C4332" s="1" t="s">
        <v>1804</v>
      </c>
      <c r="D4332" s="3" t="s">
        <v>18</v>
      </c>
      <c r="E4332" s="4">
        <v>41435</v>
      </c>
      <c r="F4332" s="3" t="s">
        <v>15</v>
      </c>
      <c r="G4332" s="4">
        <v>41435</v>
      </c>
      <c r="H4332" s="3" t="s">
        <v>16</v>
      </c>
      <c r="I4332" s="2" t="s">
        <v>13</v>
      </c>
      <c r="J4332" s="2" t="s">
        <v>12</v>
      </c>
      <c r="K4332" s="2" t="s">
        <v>268</v>
      </c>
      <c r="L4332" s="19">
        <v>41436.426400462966</v>
      </c>
      <c r="M4332" s="2"/>
      <c r="N4332" s="2"/>
      <c r="O4332" s="2"/>
      <c r="P4332" s="2"/>
    </row>
    <row r="4333" spans="1:16" ht="60">
      <c r="A4333" s="14">
        <v>875</v>
      </c>
      <c r="B4333" s="2" t="s">
        <v>1805</v>
      </c>
      <c r="C4333" s="1" t="s">
        <v>1806</v>
      </c>
      <c r="D4333" s="3" t="s">
        <v>291</v>
      </c>
      <c r="E4333" s="4">
        <v>41435</v>
      </c>
      <c r="F4333" s="3" t="s">
        <v>15</v>
      </c>
      <c r="G4333" s="4">
        <v>41435</v>
      </c>
      <c r="H4333" s="3" t="s">
        <v>19</v>
      </c>
      <c r="I4333" s="2" t="s">
        <v>13</v>
      </c>
      <c r="J4333" s="2" t="s">
        <v>12</v>
      </c>
      <c r="K4333" s="2" t="s">
        <v>268</v>
      </c>
      <c r="L4333" s="19">
        <v>41436.426168981481</v>
      </c>
      <c r="M4333" s="2"/>
      <c r="N4333" s="2"/>
      <c r="O4333" s="2"/>
      <c r="P4333" s="2"/>
    </row>
    <row r="4334" spans="1:16" ht="45">
      <c r="A4334" s="14">
        <v>874</v>
      </c>
      <c r="B4334" s="2" t="s">
        <v>717</v>
      </c>
      <c r="C4334" s="1" t="s">
        <v>1807</v>
      </c>
      <c r="D4334" s="3" t="s">
        <v>530</v>
      </c>
      <c r="E4334" s="4">
        <v>41435</v>
      </c>
      <c r="F4334" s="3" t="s">
        <v>15</v>
      </c>
      <c r="G4334" s="4">
        <v>41435</v>
      </c>
      <c r="H4334" s="3" t="s">
        <v>16</v>
      </c>
      <c r="I4334" s="2" t="s">
        <v>13</v>
      </c>
      <c r="J4334" s="2" t="s">
        <v>12</v>
      </c>
      <c r="K4334" s="2" t="s">
        <v>268</v>
      </c>
      <c r="L4334" s="19">
        <v>41435.65053240741</v>
      </c>
      <c r="M4334" s="2"/>
      <c r="N4334" s="2"/>
      <c r="O4334" s="2"/>
      <c r="P4334" s="2"/>
    </row>
    <row r="4335" spans="1:16" ht="90">
      <c r="A4335" s="14">
        <v>873</v>
      </c>
      <c r="B4335" s="2" t="s">
        <v>1808</v>
      </c>
      <c r="C4335" s="1" t="s">
        <v>1809</v>
      </c>
      <c r="D4335" s="3" t="s">
        <v>335</v>
      </c>
      <c r="E4335" s="4">
        <v>41435</v>
      </c>
      <c r="F4335" s="3" t="s">
        <v>15</v>
      </c>
      <c r="G4335" s="4">
        <v>41435</v>
      </c>
      <c r="H4335" s="3" t="s">
        <v>58</v>
      </c>
      <c r="I4335" s="2" t="s">
        <v>13</v>
      </c>
      <c r="J4335" s="2" t="s">
        <v>12</v>
      </c>
      <c r="K4335" s="2" t="s">
        <v>268</v>
      </c>
      <c r="L4335" s="19">
        <v>41435.64916666667</v>
      </c>
      <c r="M4335" s="2"/>
      <c r="N4335" s="2"/>
      <c r="O4335" s="2"/>
      <c r="P4335" s="2"/>
    </row>
    <row r="4336" spans="1:16" ht="30">
      <c r="A4336" s="14">
        <v>872</v>
      </c>
      <c r="B4336" s="2" t="s">
        <v>1810</v>
      </c>
      <c r="C4336" s="1" t="s">
        <v>1811</v>
      </c>
      <c r="D4336" s="3" t="s">
        <v>26</v>
      </c>
      <c r="E4336" s="4">
        <v>41435</v>
      </c>
      <c r="F4336" s="3" t="s">
        <v>15</v>
      </c>
      <c r="G4336" s="4">
        <v>41435</v>
      </c>
      <c r="H4336" s="3" t="s">
        <v>16</v>
      </c>
      <c r="I4336" s="2" t="s">
        <v>13</v>
      </c>
      <c r="J4336" s="2" t="s">
        <v>12</v>
      </c>
      <c r="K4336" s="2" t="s">
        <v>268</v>
      </c>
      <c r="L4336" s="19">
        <v>41442.527499999997</v>
      </c>
      <c r="M4336" s="2"/>
      <c r="N4336" s="2"/>
      <c r="O4336" s="2"/>
      <c r="P4336" s="2"/>
    </row>
    <row r="4337" spans="1:16" ht="90">
      <c r="A4337" s="14">
        <v>871</v>
      </c>
      <c r="B4337" s="2" t="s">
        <v>1812</v>
      </c>
      <c r="C4337" s="1" t="s">
        <v>1813</v>
      </c>
      <c r="D4337" s="3" t="s">
        <v>349</v>
      </c>
      <c r="E4337" s="4">
        <v>41435</v>
      </c>
      <c r="F4337" s="3" t="s">
        <v>15</v>
      </c>
      <c r="G4337" s="4">
        <v>41435</v>
      </c>
      <c r="H4337" s="3" t="s">
        <v>40</v>
      </c>
      <c r="I4337" s="2" t="s">
        <v>13</v>
      </c>
      <c r="J4337" s="2" t="s">
        <v>12</v>
      </c>
      <c r="K4337" s="2" t="s">
        <v>277</v>
      </c>
      <c r="L4337" s="19">
        <v>41435.391770833332</v>
      </c>
      <c r="M4337" s="2"/>
      <c r="N4337" s="2"/>
      <c r="O4337" s="2"/>
      <c r="P4337" s="2"/>
    </row>
    <row r="4338" spans="1:16" ht="30">
      <c r="A4338" s="14">
        <v>870</v>
      </c>
      <c r="B4338" s="2" t="s">
        <v>1814</v>
      </c>
      <c r="C4338" s="1" t="s">
        <v>1815</v>
      </c>
      <c r="D4338" s="3" t="s">
        <v>449</v>
      </c>
      <c r="E4338" s="4">
        <v>41435</v>
      </c>
      <c r="F4338" s="3" t="s">
        <v>15</v>
      </c>
      <c r="G4338" s="4">
        <v>41435</v>
      </c>
      <c r="H4338" s="3" t="s">
        <v>204</v>
      </c>
      <c r="I4338" s="2" t="s">
        <v>13</v>
      </c>
      <c r="J4338" s="2" t="s">
        <v>12</v>
      </c>
      <c r="K4338" s="2" t="s">
        <v>268</v>
      </c>
      <c r="L4338" s="19">
        <v>41436.426006944443</v>
      </c>
      <c r="M4338" s="2"/>
      <c r="N4338" s="2"/>
      <c r="O4338" s="2"/>
      <c r="P4338" s="2"/>
    </row>
    <row r="4339" spans="1:16" ht="30">
      <c r="A4339" s="14">
        <v>869</v>
      </c>
      <c r="B4339" s="2" t="s">
        <v>1816</v>
      </c>
      <c r="C4339" s="1" t="s">
        <v>1817</v>
      </c>
      <c r="D4339" s="3" t="s">
        <v>24</v>
      </c>
      <c r="E4339" s="4">
        <v>41432</v>
      </c>
      <c r="F4339" s="3" t="s">
        <v>15</v>
      </c>
      <c r="G4339" s="4">
        <v>41432</v>
      </c>
      <c r="H4339" s="3" t="s">
        <v>29</v>
      </c>
      <c r="I4339" s="2" t="s">
        <v>13</v>
      </c>
      <c r="J4339" s="2" t="s">
        <v>12</v>
      </c>
      <c r="K4339" s="2" t="s">
        <v>268</v>
      </c>
      <c r="L4339" s="19">
        <v>41432.650636574072</v>
      </c>
      <c r="M4339" s="2"/>
      <c r="N4339" s="2"/>
      <c r="O4339" s="2"/>
      <c r="P4339" s="2"/>
    </row>
    <row r="4340" spans="1:16" ht="60">
      <c r="A4340" s="14">
        <v>868</v>
      </c>
      <c r="B4340" s="2" t="s">
        <v>1818</v>
      </c>
      <c r="C4340" s="1" t="s">
        <v>1819</v>
      </c>
      <c r="D4340" s="3" t="s">
        <v>173</v>
      </c>
      <c r="E4340" s="4">
        <v>41432</v>
      </c>
      <c r="F4340" s="3" t="s">
        <v>15</v>
      </c>
      <c r="G4340" s="4">
        <v>41432</v>
      </c>
      <c r="H4340" s="3" t="s">
        <v>16</v>
      </c>
      <c r="I4340" s="2" t="s">
        <v>13</v>
      </c>
      <c r="J4340" s="2" t="s">
        <v>12</v>
      </c>
      <c r="K4340" s="2" t="s">
        <v>268</v>
      </c>
      <c r="L4340" s="19">
        <v>41432.644224537034</v>
      </c>
      <c r="M4340" s="2"/>
      <c r="N4340" s="2"/>
      <c r="O4340" s="2"/>
      <c r="P4340" s="2"/>
    </row>
    <row r="4341" spans="1:16" ht="60">
      <c r="A4341" s="14">
        <v>867</v>
      </c>
      <c r="B4341" s="2" t="s">
        <v>1820</v>
      </c>
      <c r="C4341" s="1" t="s">
        <v>1821</v>
      </c>
      <c r="D4341" s="3" t="s">
        <v>274</v>
      </c>
      <c r="E4341" s="4">
        <v>41432</v>
      </c>
      <c r="F4341" s="3" t="s">
        <v>15</v>
      </c>
      <c r="G4341" s="4">
        <v>41432</v>
      </c>
      <c r="H4341" s="3" t="s">
        <v>16</v>
      </c>
      <c r="I4341" s="2" t="s">
        <v>13</v>
      </c>
      <c r="J4341" s="2" t="s">
        <v>12</v>
      </c>
      <c r="K4341" s="2" t="s">
        <v>268</v>
      </c>
      <c r="L4341" s="19">
        <v>41432.624872685185</v>
      </c>
      <c r="M4341" s="2"/>
      <c r="N4341" s="2"/>
      <c r="O4341" s="2"/>
      <c r="P4341" s="2"/>
    </row>
    <row r="4342" spans="1:16">
      <c r="A4342" s="14">
        <v>866</v>
      </c>
      <c r="B4342" s="2" t="s">
        <v>1822</v>
      </c>
      <c r="C4342" s="1" t="s">
        <v>1823</v>
      </c>
      <c r="D4342" s="3" t="s">
        <v>861</v>
      </c>
      <c r="E4342" s="4">
        <v>41432</v>
      </c>
      <c r="F4342" s="3" t="s">
        <v>15</v>
      </c>
      <c r="G4342" s="4">
        <v>41432</v>
      </c>
      <c r="H4342" s="3" t="s">
        <v>16</v>
      </c>
      <c r="I4342" s="2" t="s">
        <v>13</v>
      </c>
      <c r="J4342" s="2" t="s">
        <v>12</v>
      </c>
      <c r="K4342" s="2" t="s">
        <v>277</v>
      </c>
      <c r="L4342" s="19">
        <v>41432.605138888888</v>
      </c>
      <c r="M4342" s="2"/>
      <c r="N4342" s="2"/>
      <c r="O4342" s="2"/>
      <c r="P4342" s="2"/>
    </row>
    <row r="4343" spans="1:16" ht="75">
      <c r="A4343" s="14">
        <v>865</v>
      </c>
      <c r="B4343" s="2" t="s">
        <v>1824</v>
      </c>
      <c r="C4343" s="1" t="s">
        <v>1825</v>
      </c>
      <c r="D4343" s="3" t="s">
        <v>162</v>
      </c>
      <c r="E4343" s="4">
        <v>41432</v>
      </c>
      <c r="F4343" s="3" t="s">
        <v>15</v>
      </c>
      <c r="G4343" s="4">
        <v>41432</v>
      </c>
      <c r="H4343" s="3" t="s">
        <v>59</v>
      </c>
      <c r="I4343" s="2" t="s">
        <v>13</v>
      </c>
      <c r="J4343" s="2" t="s">
        <v>12</v>
      </c>
      <c r="K4343" s="2" t="s">
        <v>268</v>
      </c>
      <c r="L4343" s="19">
        <v>41442.526990740742</v>
      </c>
      <c r="M4343" s="2"/>
      <c r="N4343" s="2"/>
      <c r="O4343" s="2"/>
      <c r="P4343" s="2"/>
    </row>
    <row r="4344" spans="1:16" ht="45">
      <c r="A4344" s="14">
        <v>864</v>
      </c>
      <c r="B4344" s="2" t="s">
        <v>1826</v>
      </c>
      <c r="C4344" s="1" t="s">
        <v>1439</v>
      </c>
      <c r="D4344" s="3" t="s">
        <v>1130</v>
      </c>
      <c r="E4344" s="4">
        <v>41432</v>
      </c>
      <c r="F4344" s="3" t="s">
        <v>15</v>
      </c>
      <c r="G4344" s="4">
        <v>41432</v>
      </c>
      <c r="H4344" s="3" t="s">
        <v>16</v>
      </c>
      <c r="I4344" s="2" t="s">
        <v>13</v>
      </c>
      <c r="J4344" s="2" t="s">
        <v>12</v>
      </c>
      <c r="K4344" s="2" t="s">
        <v>268</v>
      </c>
      <c r="L4344" s="19">
        <v>41432.559502314813</v>
      </c>
      <c r="M4344" s="2"/>
      <c r="N4344" s="2"/>
      <c r="O4344" s="2"/>
      <c r="P4344" s="2"/>
    </row>
    <row r="4345" spans="1:16" ht="45">
      <c r="A4345" s="14">
        <v>863</v>
      </c>
      <c r="B4345" s="2" t="s">
        <v>1827</v>
      </c>
      <c r="C4345" s="1" t="s">
        <v>1914</v>
      </c>
      <c r="D4345" s="3" t="s">
        <v>291</v>
      </c>
      <c r="E4345" s="4">
        <v>41432</v>
      </c>
      <c r="F4345" s="3" t="s">
        <v>15</v>
      </c>
      <c r="G4345" s="4">
        <v>41432</v>
      </c>
      <c r="H4345" s="3" t="s">
        <v>40</v>
      </c>
      <c r="I4345" s="2" t="s">
        <v>13</v>
      </c>
      <c r="J4345" s="2" t="s">
        <v>12</v>
      </c>
      <c r="K4345" s="2" t="s">
        <v>268</v>
      </c>
      <c r="L4345" s="19">
        <v>41436.425393518519</v>
      </c>
      <c r="M4345" s="2"/>
      <c r="N4345" s="2"/>
      <c r="O4345" s="2"/>
      <c r="P4345" s="2"/>
    </row>
    <row r="4346" spans="1:16" ht="60">
      <c r="A4346" s="14">
        <v>862</v>
      </c>
      <c r="B4346" s="2" t="s">
        <v>1828</v>
      </c>
      <c r="C4346" s="1" t="s">
        <v>2014</v>
      </c>
      <c r="D4346" s="3" t="s">
        <v>1056</v>
      </c>
      <c r="E4346" s="4">
        <v>41432</v>
      </c>
      <c r="F4346" s="3" t="s">
        <v>15</v>
      </c>
      <c r="G4346" s="4">
        <v>41432</v>
      </c>
      <c r="H4346" s="3" t="s">
        <v>51</v>
      </c>
      <c r="I4346" s="2" t="s">
        <v>13</v>
      </c>
      <c r="J4346" s="2" t="s">
        <v>12</v>
      </c>
      <c r="K4346" s="2" t="s">
        <v>268</v>
      </c>
      <c r="L4346" s="19">
        <v>41457.473275462966</v>
      </c>
      <c r="M4346" s="2"/>
      <c r="N4346" s="2"/>
      <c r="O4346" s="2"/>
      <c r="P4346" s="2"/>
    </row>
    <row r="4347" spans="1:16" ht="45">
      <c r="A4347" s="14">
        <v>861</v>
      </c>
      <c r="B4347" s="2" t="s">
        <v>1829</v>
      </c>
      <c r="C4347" s="1" t="s">
        <v>1830</v>
      </c>
      <c r="D4347" s="3" t="s">
        <v>247</v>
      </c>
      <c r="E4347" s="4">
        <v>41432</v>
      </c>
      <c r="F4347" s="3" t="s">
        <v>15</v>
      </c>
      <c r="G4347" s="4">
        <v>41432</v>
      </c>
      <c r="H4347" s="3" t="s">
        <v>52</v>
      </c>
      <c r="I4347" s="2" t="s">
        <v>13</v>
      </c>
      <c r="J4347" s="2" t="s">
        <v>12</v>
      </c>
      <c r="K4347" s="2" t="s">
        <v>268</v>
      </c>
      <c r="L4347" s="19">
        <v>41442.527326388888</v>
      </c>
      <c r="M4347" s="2"/>
      <c r="N4347" s="2"/>
      <c r="O4347" s="2"/>
      <c r="P4347" s="2"/>
    </row>
    <row r="4348" spans="1:16" ht="45">
      <c r="A4348" s="14">
        <v>860</v>
      </c>
      <c r="B4348" s="2" t="s">
        <v>1831</v>
      </c>
      <c r="C4348" s="1" t="s">
        <v>1832</v>
      </c>
      <c r="D4348" s="3" t="s">
        <v>9017</v>
      </c>
      <c r="E4348" s="4">
        <v>41432</v>
      </c>
      <c r="F4348" s="3" t="s">
        <v>15</v>
      </c>
      <c r="G4348" s="4">
        <v>41432</v>
      </c>
      <c r="H4348" s="3" t="s">
        <v>16</v>
      </c>
      <c r="I4348" s="2" t="s">
        <v>13</v>
      </c>
      <c r="J4348" s="2" t="s">
        <v>12</v>
      </c>
      <c r="K4348" s="2" t="s">
        <v>268</v>
      </c>
      <c r="L4348" s="19">
        <v>41432.413819444446</v>
      </c>
      <c r="M4348" s="2"/>
      <c r="N4348" s="2"/>
      <c r="O4348" s="2"/>
      <c r="P4348" s="2"/>
    </row>
    <row r="4349" spans="1:16" ht="30">
      <c r="A4349" s="14">
        <v>859</v>
      </c>
      <c r="B4349" s="2" t="s">
        <v>1833</v>
      </c>
      <c r="C4349" s="1" t="s">
        <v>1834</v>
      </c>
      <c r="D4349" s="3" t="s">
        <v>401</v>
      </c>
      <c r="E4349" s="4">
        <v>41432</v>
      </c>
      <c r="F4349" s="3" t="s">
        <v>15</v>
      </c>
      <c r="G4349" s="4">
        <v>41432</v>
      </c>
      <c r="H4349" s="3" t="s">
        <v>16</v>
      </c>
      <c r="I4349" s="2" t="s">
        <v>13</v>
      </c>
      <c r="J4349" s="2" t="s">
        <v>12</v>
      </c>
      <c r="K4349" s="2" t="s">
        <v>277</v>
      </c>
      <c r="L4349" s="19">
        <v>41432.399884259263</v>
      </c>
      <c r="M4349" s="2"/>
      <c r="N4349" s="2"/>
      <c r="O4349" s="2"/>
      <c r="P4349" s="2"/>
    </row>
    <row r="4350" spans="1:16" ht="165">
      <c r="A4350" s="14">
        <v>858</v>
      </c>
      <c r="B4350" s="2" t="s">
        <v>1409</v>
      </c>
      <c r="C4350" s="1" t="s">
        <v>1835</v>
      </c>
      <c r="D4350" s="3" t="s">
        <v>377</v>
      </c>
      <c r="E4350" s="4">
        <v>41432</v>
      </c>
      <c r="F4350" s="3" t="s">
        <v>15</v>
      </c>
      <c r="G4350" s="4">
        <v>41432</v>
      </c>
      <c r="H4350" s="3" t="s">
        <v>16</v>
      </c>
      <c r="I4350" s="2" t="s">
        <v>13</v>
      </c>
      <c r="J4350" s="2" t="s">
        <v>12</v>
      </c>
      <c r="K4350" s="2" t="s">
        <v>277</v>
      </c>
      <c r="L4350" s="19">
        <v>41432.366562499999</v>
      </c>
      <c r="M4350" s="2"/>
      <c r="N4350" s="2"/>
      <c r="O4350" s="2"/>
      <c r="P4350" s="2"/>
    </row>
    <row r="4351" spans="1:16" ht="60">
      <c r="A4351" s="14">
        <v>857</v>
      </c>
      <c r="B4351" s="2" t="s">
        <v>1836</v>
      </c>
      <c r="C4351" s="1" t="s">
        <v>1837</v>
      </c>
      <c r="D4351" s="3" t="s">
        <v>615</v>
      </c>
      <c r="E4351" s="4">
        <v>41431</v>
      </c>
      <c r="F4351" s="3" t="s">
        <v>15</v>
      </c>
      <c r="G4351" s="4">
        <v>41435</v>
      </c>
      <c r="H4351" s="3" t="s">
        <v>52</v>
      </c>
      <c r="I4351" s="2" t="s">
        <v>13</v>
      </c>
      <c r="J4351" s="2" t="s">
        <v>12</v>
      </c>
      <c r="K4351" s="2" t="s">
        <v>268</v>
      </c>
      <c r="L4351" s="19">
        <v>41442.52684027778</v>
      </c>
      <c r="M4351" s="2"/>
      <c r="N4351" s="2"/>
      <c r="O4351" s="2"/>
      <c r="P4351" s="2"/>
    </row>
    <row r="4352" spans="1:16" ht="60">
      <c r="A4352" s="14">
        <v>856</v>
      </c>
      <c r="B4352" s="2" t="s">
        <v>1838</v>
      </c>
      <c r="C4352" s="1" t="s">
        <v>1839</v>
      </c>
      <c r="D4352" s="3" t="s">
        <v>1263</v>
      </c>
      <c r="E4352" s="4">
        <v>41431</v>
      </c>
      <c r="F4352" s="3" t="s">
        <v>15</v>
      </c>
      <c r="G4352" s="4">
        <v>41435</v>
      </c>
      <c r="H4352" s="3" t="s">
        <v>52</v>
      </c>
      <c r="I4352" s="2" t="s">
        <v>13</v>
      </c>
      <c r="J4352" s="2" t="s">
        <v>12</v>
      </c>
      <c r="K4352" s="2" t="s">
        <v>268</v>
      </c>
      <c r="L4352" s="19">
        <v>41442.526689814818</v>
      </c>
      <c r="M4352" s="2"/>
      <c r="N4352" s="2"/>
      <c r="O4352" s="2"/>
      <c r="P4352" s="2"/>
    </row>
    <row r="4353" spans="1:16" ht="60">
      <c r="A4353" s="14">
        <v>855</v>
      </c>
      <c r="B4353" s="2" t="s">
        <v>1840</v>
      </c>
      <c r="C4353" s="1" t="s">
        <v>1841</v>
      </c>
      <c r="D4353" s="3" t="s">
        <v>503</v>
      </c>
      <c r="E4353" s="4">
        <v>41431</v>
      </c>
      <c r="F4353" s="3" t="s">
        <v>15</v>
      </c>
      <c r="G4353" s="4">
        <v>41432</v>
      </c>
      <c r="H4353" s="3" t="s">
        <v>52</v>
      </c>
      <c r="I4353" s="2" t="s">
        <v>13</v>
      </c>
      <c r="J4353" s="2" t="s">
        <v>12</v>
      </c>
      <c r="K4353" s="2" t="s">
        <v>268</v>
      </c>
      <c r="L4353" s="19">
        <v>41442.526446759257</v>
      </c>
      <c r="M4353" s="2"/>
      <c r="N4353" s="2"/>
      <c r="O4353" s="2"/>
      <c r="P4353" s="2"/>
    </row>
    <row r="4354" spans="1:16" ht="30">
      <c r="A4354" s="14">
        <v>854</v>
      </c>
      <c r="B4354" s="2" t="s">
        <v>1842</v>
      </c>
      <c r="C4354" s="1" t="s">
        <v>1843</v>
      </c>
      <c r="D4354" s="3" t="s">
        <v>98</v>
      </c>
      <c r="E4354" s="4">
        <v>41431</v>
      </c>
      <c r="F4354" s="3" t="s">
        <v>15</v>
      </c>
      <c r="G4354" s="4">
        <v>41431</v>
      </c>
      <c r="H4354" s="3" t="s">
        <v>16</v>
      </c>
      <c r="I4354" s="2" t="s">
        <v>13</v>
      </c>
      <c r="J4354" s="2" t="s">
        <v>12</v>
      </c>
      <c r="K4354" s="2" t="s">
        <v>268</v>
      </c>
      <c r="L4354" s="19">
        <v>41431.634699074071</v>
      </c>
      <c r="M4354" s="2"/>
      <c r="N4354" s="2"/>
      <c r="O4354" s="2"/>
      <c r="P4354" s="2"/>
    </row>
    <row r="4355" spans="1:16" ht="45">
      <c r="A4355" s="14">
        <v>853</v>
      </c>
      <c r="B4355" s="2" t="s">
        <v>1844</v>
      </c>
      <c r="C4355" s="1" t="s">
        <v>1845</v>
      </c>
      <c r="D4355" s="3" t="s">
        <v>332</v>
      </c>
      <c r="E4355" s="4">
        <v>41431</v>
      </c>
      <c r="F4355" s="3" t="s">
        <v>15</v>
      </c>
      <c r="G4355" s="4">
        <v>41431</v>
      </c>
      <c r="H4355" s="3" t="s">
        <v>16</v>
      </c>
      <c r="I4355" s="2" t="s">
        <v>13</v>
      </c>
      <c r="J4355" s="2" t="s">
        <v>12</v>
      </c>
      <c r="K4355" s="2" t="s">
        <v>268</v>
      </c>
      <c r="L4355" s="19">
        <v>41431.615358796298</v>
      </c>
      <c r="M4355" s="2"/>
      <c r="N4355" s="2"/>
      <c r="O4355" s="2"/>
      <c r="P4355" s="2"/>
    </row>
    <row r="4356" spans="1:16" ht="45">
      <c r="A4356" s="14">
        <v>852</v>
      </c>
      <c r="B4356" s="2" t="s">
        <v>1846</v>
      </c>
      <c r="C4356" s="1" t="s">
        <v>1847</v>
      </c>
      <c r="D4356" s="3" t="s">
        <v>277</v>
      </c>
      <c r="E4356" s="4">
        <v>41431</v>
      </c>
      <c r="F4356" s="3" t="s">
        <v>15</v>
      </c>
      <c r="G4356" s="4">
        <v>41431</v>
      </c>
      <c r="H4356" s="3" t="s">
        <v>40</v>
      </c>
      <c r="I4356" s="2" t="s">
        <v>13</v>
      </c>
      <c r="J4356" s="2" t="s">
        <v>12</v>
      </c>
      <c r="K4356" s="2" t="s">
        <v>268</v>
      </c>
      <c r="L4356" s="19">
        <v>41431.61109953704</v>
      </c>
      <c r="M4356" s="2"/>
      <c r="N4356" s="2"/>
      <c r="O4356" s="2"/>
      <c r="P4356" s="2"/>
    </row>
    <row r="4357" spans="1:16">
      <c r="A4357" s="14">
        <v>851</v>
      </c>
      <c r="B4357" s="2" t="s">
        <v>1848</v>
      </c>
      <c r="C4357" s="1" t="s">
        <v>1849</v>
      </c>
      <c r="D4357" s="3" t="s">
        <v>169</v>
      </c>
      <c r="E4357" s="4">
        <v>41431</v>
      </c>
      <c r="F4357" s="3" t="s">
        <v>15</v>
      </c>
      <c r="G4357" s="4">
        <v>41431</v>
      </c>
      <c r="H4357" s="3" t="s">
        <v>16</v>
      </c>
      <c r="I4357" s="2" t="s">
        <v>13</v>
      </c>
      <c r="J4357" s="2" t="s">
        <v>12</v>
      </c>
      <c r="K4357" s="2" t="s">
        <v>268</v>
      </c>
      <c r="L4357" s="19">
        <v>41431.605949074074</v>
      </c>
      <c r="M4357" s="2"/>
      <c r="N4357" s="2"/>
      <c r="O4357" s="2"/>
      <c r="P4357" s="2"/>
    </row>
    <row r="4358" spans="1:16" ht="45">
      <c r="A4358" s="14">
        <v>850</v>
      </c>
      <c r="B4358" s="2" t="s">
        <v>1850</v>
      </c>
      <c r="C4358" s="1" t="s">
        <v>1851</v>
      </c>
      <c r="D4358" s="3" t="s">
        <v>149</v>
      </c>
      <c r="E4358" s="4">
        <v>41431</v>
      </c>
      <c r="F4358" s="3" t="s">
        <v>102</v>
      </c>
      <c r="G4358" s="4">
        <v>41431</v>
      </c>
      <c r="H4358" s="3" t="s">
        <v>58</v>
      </c>
      <c r="I4358" s="2" t="s">
        <v>13</v>
      </c>
      <c r="J4358" s="2" t="s">
        <v>12</v>
      </c>
      <c r="K4358" s="2" t="s">
        <v>268</v>
      </c>
      <c r="L4358" s="19">
        <v>41431.60560185185</v>
      </c>
      <c r="M4358" s="2"/>
      <c r="N4358" s="2"/>
      <c r="O4358" s="2"/>
      <c r="P4358" s="2"/>
    </row>
    <row r="4359" spans="1:16" ht="45">
      <c r="A4359" s="14">
        <v>849</v>
      </c>
      <c r="B4359" s="2" t="s">
        <v>1852</v>
      </c>
      <c r="C4359" s="1" t="s">
        <v>1853</v>
      </c>
      <c r="D4359" s="3" t="s">
        <v>209</v>
      </c>
      <c r="E4359" s="4">
        <v>41429</v>
      </c>
      <c r="F4359" s="3" t="s">
        <v>15</v>
      </c>
      <c r="G4359" s="4">
        <v>41430</v>
      </c>
      <c r="H4359" s="3" t="s">
        <v>52</v>
      </c>
      <c r="I4359" s="2" t="s">
        <v>13</v>
      </c>
      <c r="J4359" s="2" t="s">
        <v>12</v>
      </c>
      <c r="K4359" s="2" t="s">
        <v>268</v>
      </c>
      <c r="L4359" s="19">
        <v>41431.586331018516</v>
      </c>
      <c r="M4359" s="2"/>
      <c r="N4359" s="2"/>
      <c r="O4359" s="2"/>
      <c r="P4359" s="2"/>
    </row>
    <row r="4360" spans="1:16" ht="60">
      <c r="A4360" s="14">
        <v>848</v>
      </c>
      <c r="B4360" s="2" t="s">
        <v>1854</v>
      </c>
      <c r="C4360" s="1" t="s">
        <v>1855</v>
      </c>
      <c r="D4360" s="3" t="s">
        <v>734</v>
      </c>
      <c r="E4360" s="4">
        <v>41431</v>
      </c>
      <c r="F4360" s="3" t="s">
        <v>15</v>
      </c>
      <c r="G4360" s="4">
        <v>41431</v>
      </c>
      <c r="H4360" s="3" t="s">
        <v>40</v>
      </c>
      <c r="I4360" s="2" t="s">
        <v>13</v>
      </c>
      <c r="J4360" s="2" t="s">
        <v>12</v>
      </c>
      <c r="K4360" s="2" t="s">
        <v>268</v>
      </c>
      <c r="L4360" s="19">
        <v>41431.580428240741</v>
      </c>
      <c r="M4360" s="2"/>
      <c r="N4360" s="2"/>
      <c r="O4360" s="2"/>
      <c r="P4360" s="2"/>
    </row>
    <row r="4361" spans="1:16" ht="75">
      <c r="A4361" s="14">
        <v>847</v>
      </c>
      <c r="B4361" s="2" t="s">
        <v>1856</v>
      </c>
      <c r="C4361" s="1" t="s">
        <v>2022</v>
      </c>
      <c r="D4361" s="3" t="s">
        <v>363</v>
      </c>
      <c r="E4361" s="4">
        <v>41431</v>
      </c>
      <c r="F4361" s="3" t="s">
        <v>15</v>
      </c>
      <c r="G4361" s="4">
        <v>41432</v>
      </c>
      <c r="H4361" s="3" t="s">
        <v>42</v>
      </c>
      <c r="I4361" s="2" t="s">
        <v>13</v>
      </c>
      <c r="J4361" s="2" t="s">
        <v>12</v>
      </c>
      <c r="K4361" s="2" t="s">
        <v>268</v>
      </c>
      <c r="L4361" s="19">
        <v>41443.423750000002</v>
      </c>
      <c r="M4361" s="2"/>
      <c r="N4361" s="2"/>
      <c r="O4361" s="2"/>
      <c r="P4361" s="2"/>
    </row>
    <row r="4362" spans="1:16" ht="45">
      <c r="A4362" s="14">
        <v>846</v>
      </c>
      <c r="B4362" s="2" t="s">
        <v>1857</v>
      </c>
      <c r="C4362" s="1" t="s">
        <v>1858</v>
      </c>
      <c r="D4362" s="3" t="s">
        <v>149</v>
      </c>
      <c r="E4362" s="4">
        <v>41431</v>
      </c>
      <c r="F4362" s="3" t="s">
        <v>15</v>
      </c>
      <c r="G4362" s="4">
        <v>41431</v>
      </c>
      <c r="H4362" s="3" t="s">
        <v>54</v>
      </c>
      <c r="I4362" s="2" t="s">
        <v>13</v>
      </c>
      <c r="J4362" s="2" t="s">
        <v>12</v>
      </c>
      <c r="K4362" s="2" t="s">
        <v>268</v>
      </c>
      <c r="L4362" s="19">
        <v>41431.52008101852</v>
      </c>
      <c r="M4362" s="2"/>
      <c r="N4362" s="2"/>
      <c r="O4362" s="2"/>
      <c r="P4362" s="2"/>
    </row>
    <row r="4363" spans="1:16" ht="30">
      <c r="A4363" s="14">
        <v>845</v>
      </c>
      <c r="B4363" s="2" t="s">
        <v>1859</v>
      </c>
      <c r="C4363" s="1" t="s">
        <v>1860</v>
      </c>
      <c r="D4363" s="3" t="s">
        <v>561</v>
      </c>
      <c r="E4363" s="4">
        <v>41431</v>
      </c>
      <c r="F4363" s="3" t="s">
        <v>15</v>
      </c>
      <c r="G4363" s="4">
        <v>41431</v>
      </c>
      <c r="H4363" s="3" t="s">
        <v>44</v>
      </c>
      <c r="I4363" s="2" t="s">
        <v>13</v>
      </c>
      <c r="J4363" s="2" t="s">
        <v>12</v>
      </c>
      <c r="K4363" s="2" t="s">
        <v>268</v>
      </c>
      <c r="L4363" s="19">
        <v>41431.42019675926</v>
      </c>
      <c r="M4363" s="2"/>
      <c r="N4363" s="2"/>
      <c r="O4363" s="2"/>
      <c r="P4363" s="2"/>
    </row>
    <row r="4364" spans="1:16" ht="60">
      <c r="A4364" s="14">
        <v>844</v>
      </c>
      <c r="B4364" s="2" t="s">
        <v>1861</v>
      </c>
      <c r="C4364" s="1" t="s">
        <v>1862</v>
      </c>
      <c r="D4364" s="3" t="s">
        <v>401</v>
      </c>
      <c r="E4364" s="4">
        <v>41431</v>
      </c>
      <c r="F4364" s="3" t="s">
        <v>15</v>
      </c>
      <c r="G4364" s="4">
        <v>41431</v>
      </c>
      <c r="H4364" s="3" t="s">
        <v>16</v>
      </c>
      <c r="I4364" s="2" t="s">
        <v>13</v>
      </c>
      <c r="J4364" s="2" t="s">
        <v>12</v>
      </c>
      <c r="K4364" s="2" t="s">
        <v>268</v>
      </c>
      <c r="L4364" s="19">
        <v>41431.407129629632</v>
      </c>
      <c r="M4364" s="2"/>
      <c r="N4364" s="2"/>
      <c r="O4364" s="2"/>
      <c r="P4364" s="2"/>
    </row>
    <row r="4365" spans="1:16" ht="30">
      <c r="A4365" s="14">
        <v>843</v>
      </c>
      <c r="B4365" s="2" t="s">
        <v>1863</v>
      </c>
      <c r="C4365" s="1" t="s">
        <v>2015</v>
      </c>
      <c r="D4365" s="3" t="s">
        <v>1864</v>
      </c>
      <c r="E4365" s="4">
        <v>41430</v>
      </c>
      <c r="F4365" s="3" t="s">
        <v>15</v>
      </c>
      <c r="G4365" s="4">
        <v>41430</v>
      </c>
      <c r="H4365" s="3" t="s">
        <v>19</v>
      </c>
      <c r="I4365" s="2" t="s">
        <v>13</v>
      </c>
      <c r="J4365" s="2" t="s">
        <v>12</v>
      </c>
      <c r="K4365" s="2" t="s">
        <v>268</v>
      </c>
      <c r="L4365" s="19">
        <v>41457.473553240743</v>
      </c>
      <c r="M4365" s="2"/>
      <c r="N4365" s="2"/>
      <c r="O4365" s="2"/>
      <c r="P4365" s="2"/>
    </row>
    <row r="4366" spans="1:16" ht="45">
      <c r="A4366" s="14">
        <v>842</v>
      </c>
      <c r="B4366" s="2" t="s">
        <v>1865</v>
      </c>
      <c r="C4366" s="1" t="s">
        <v>1866</v>
      </c>
      <c r="D4366" s="3" t="s">
        <v>291</v>
      </c>
      <c r="E4366" s="4">
        <v>41429</v>
      </c>
      <c r="F4366" s="3" t="s">
        <v>15</v>
      </c>
      <c r="G4366" s="4">
        <v>41430</v>
      </c>
      <c r="H4366" s="3" t="s">
        <v>44</v>
      </c>
      <c r="I4366" s="2" t="s">
        <v>13</v>
      </c>
      <c r="J4366" s="2" t="s">
        <v>12</v>
      </c>
      <c r="K4366" s="2" t="s">
        <v>268</v>
      </c>
      <c r="L4366" s="19">
        <v>41430.75403935185</v>
      </c>
      <c r="M4366" s="2"/>
      <c r="N4366" s="2"/>
      <c r="O4366" s="2"/>
      <c r="P4366" s="2"/>
    </row>
    <row r="4367" spans="1:16" ht="60">
      <c r="A4367" s="14">
        <v>841</v>
      </c>
      <c r="B4367" s="2" t="s">
        <v>1507</v>
      </c>
      <c r="C4367" s="1" t="s">
        <v>1867</v>
      </c>
      <c r="D4367" s="3" t="s">
        <v>355</v>
      </c>
      <c r="E4367" s="4">
        <v>41429</v>
      </c>
      <c r="F4367" s="3" t="s">
        <v>15</v>
      </c>
      <c r="G4367" s="4">
        <v>41430</v>
      </c>
      <c r="H4367" s="3" t="s">
        <v>42</v>
      </c>
      <c r="I4367" s="2" t="s">
        <v>13</v>
      </c>
      <c r="J4367" s="2" t="s">
        <v>12</v>
      </c>
      <c r="K4367" s="2" t="s">
        <v>268</v>
      </c>
      <c r="L4367" s="19">
        <v>41430.753541666665</v>
      </c>
      <c r="M4367" s="2"/>
      <c r="N4367" s="2"/>
      <c r="O4367" s="2"/>
      <c r="P4367" s="2"/>
    </row>
    <row r="4368" spans="1:16" ht="60">
      <c r="A4368" s="14">
        <v>840</v>
      </c>
      <c r="B4368" s="2" t="s">
        <v>1868</v>
      </c>
      <c r="C4368" s="1" t="s">
        <v>1869</v>
      </c>
      <c r="D4368" s="3" t="s">
        <v>274</v>
      </c>
      <c r="E4368" s="4">
        <v>41430</v>
      </c>
      <c r="F4368" s="3" t="s">
        <v>15</v>
      </c>
      <c r="G4368" s="4">
        <v>41430</v>
      </c>
      <c r="H4368" s="3" t="s">
        <v>16</v>
      </c>
      <c r="I4368" s="2" t="s">
        <v>13</v>
      </c>
      <c r="J4368" s="2" t="s">
        <v>12</v>
      </c>
      <c r="K4368" s="2" t="s">
        <v>268</v>
      </c>
      <c r="L4368" s="19">
        <v>41430.744791666664</v>
      </c>
      <c r="M4368" s="2"/>
      <c r="N4368" s="2"/>
      <c r="O4368" s="2"/>
      <c r="P4368" s="2"/>
    </row>
    <row r="4369" spans="1:16" ht="60">
      <c r="A4369" s="14">
        <v>839</v>
      </c>
      <c r="B4369" s="2" t="s">
        <v>1870</v>
      </c>
      <c r="C4369" s="1" t="s">
        <v>1871</v>
      </c>
      <c r="D4369" s="3" t="s">
        <v>274</v>
      </c>
      <c r="E4369" s="4">
        <v>41430</v>
      </c>
      <c r="F4369" s="3" t="s">
        <v>15</v>
      </c>
      <c r="G4369" s="4">
        <v>41430</v>
      </c>
      <c r="H4369" s="3" t="s">
        <v>16</v>
      </c>
      <c r="I4369" s="2" t="s">
        <v>13</v>
      </c>
      <c r="J4369" s="2" t="s">
        <v>12</v>
      </c>
      <c r="K4369" s="2" t="s">
        <v>268</v>
      </c>
      <c r="L4369" s="19">
        <v>41430.742511574077</v>
      </c>
      <c r="M4369" s="2"/>
      <c r="N4369" s="2"/>
      <c r="O4369" s="2"/>
      <c r="P4369" s="2"/>
    </row>
    <row r="4370" spans="1:16" ht="45">
      <c r="A4370" s="14">
        <v>838</v>
      </c>
      <c r="B4370" s="2" t="s">
        <v>1872</v>
      </c>
      <c r="C4370" s="1" t="s">
        <v>1873</v>
      </c>
      <c r="D4370" s="3" t="s">
        <v>335</v>
      </c>
      <c r="E4370" s="4">
        <v>41430</v>
      </c>
      <c r="F4370" s="3" t="s">
        <v>15</v>
      </c>
      <c r="G4370" s="4">
        <v>41430</v>
      </c>
      <c r="H4370" s="3" t="s">
        <v>58</v>
      </c>
      <c r="I4370" s="2" t="s">
        <v>13</v>
      </c>
      <c r="J4370" s="2" t="s">
        <v>12</v>
      </c>
      <c r="K4370" s="2" t="s">
        <v>268</v>
      </c>
      <c r="L4370" s="19">
        <v>41443.436793981484</v>
      </c>
      <c r="M4370" s="2"/>
      <c r="N4370" s="2"/>
      <c r="O4370" s="2"/>
      <c r="P4370" s="2"/>
    </row>
    <row r="4371" spans="1:16" ht="60">
      <c r="A4371" s="14">
        <v>837</v>
      </c>
      <c r="B4371" s="2" t="s">
        <v>1874</v>
      </c>
      <c r="C4371" s="1" t="s">
        <v>1875</v>
      </c>
      <c r="D4371" s="3" t="s">
        <v>194</v>
      </c>
      <c r="E4371" s="4">
        <v>41430</v>
      </c>
      <c r="F4371" s="3" t="s">
        <v>15</v>
      </c>
      <c r="G4371" s="4">
        <v>41430</v>
      </c>
      <c r="H4371" s="3" t="s">
        <v>19</v>
      </c>
      <c r="I4371" s="2" t="s">
        <v>13</v>
      </c>
      <c r="J4371" s="2" t="s">
        <v>12</v>
      </c>
      <c r="K4371" s="2" t="s">
        <v>268</v>
      </c>
      <c r="L4371" s="19">
        <v>41436.423981481479</v>
      </c>
      <c r="M4371" s="2"/>
      <c r="N4371" s="2"/>
      <c r="O4371" s="2"/>
      <c r="P4371" s="2"/>
    </row>
    <row r="4372" spans="1:16" ht="30">
      <c r="A4372" s="14">
        <v>836</v>
      </c>
      <c r="B4372" s="2" t="s">
        <v>903</v>
      </c>
      <c r="C4372" s="1" t="s">
        <v>1876</v>
      </c>
      <c r="D4372" s="3" t="s">
        <v>332</v>
      </c>
      <c r="E4372" s="4">
        <v>41430</v>
      </c>
      <c r="F4372" s="3" t="s">
        <v>15</v>
      </c>
      <c r="G4372" s="4">
        <v>41430</v>
      </c>
      <c r="H4372" s="3" t="s">
        <v>42</v>
      </c>
      <c r="I4372" s="2" t="s">
        <v>13</v>
      </c>
      <c r="J4372" s="2" t="s">
        <v>12</v>
      </c>
      <c r="K4372" s="2" t="s">
        <v>268</v>
      </c>
      <c r="L4372" s="19">
        <v>41430.655972222223</v>
      </c>
      <c r="M4372" s="2"/>
      <c r="N4372" s="2"/>
      <c r="O4372" s="2"/>
      <c r="P4372" s="2"/>
    </row>
    <row r="4373" spans="1:16" ht="45">
      <c r="A4373" s="14">
        <v>835</v>
      </c>
      <c r="B4373" s="2" t="s">
        <v>383</v>
      </c>
      <c r="C4373" s="1" t="s">
        <v>1877</v>
      </c>
      <c r="D4373" s="3" t="s">
        <v>149</v>
      </c>
      <c r="E4373" s="4">
        <v>41430</v>
      </c>
      <c r="F4373" s="3" t="s">
        <v>15</v>
      </c>
      <c r="G4373" s="4">
        <v>41430</v>
      </c>
      <c r="H4373" s="3" t="s">
        <v>43</v>
      </c>
      <c r="I4373" s="2" t="s">
        <v>13</v>
      </c>
      <c r="J4373" s="2" t="s">
        <v>12</v>
      </c>
      <c r="K4373" s="2" t="s">
        <v>268</v>
      </c>
      <c r="L4373" s="19">
        <v>41431.590486111112</v>
      </c>
      <c r="M4373" s="2"/>
      <c r="N4373" s="2"/>
      <c r="O4373" s="2"/>
      <c r="P4373" s="2"/>
    </row>
    <row r="4374" spans="1:16" ht="60">
      <c r="A4374" s="14">
        <v>834</v>
      </c>
      <c r="B4374" s="2" t="s">
        <v>1753</v>
      </c>
      <c r="C4374" s="1" t="s">
        <v>1878</v>
      </c>
      <c r="D4374" s="3" t="s">
        <v>291</v>
      </c>
      <c r="E4374" s="4">
        <v>41430</v>
      </c>
      <c r="F4374" s="3" t="s">
        <v>15</v>
      </c>
      <c r="G4374" s="4">
        <v>41430</v>
      </c>
      <c r="H4374" s="3" t="s">
        <v>54</v>
      </c>
      <c r="I4374" s="2" t="s">
        <v>13</v>
      </c>
      <c r="J4374" s="2" t="s">
        <v>12</v>
      </c>
      <c r="K4374" s="2" t="s">
        <v>268</v>
      </c>
      <c r="L4374" s="19">
        <v>41430.650462962964</v>
      </c>
      <c r="M4374" s="2"/>
      <c r="N4374" s="2"/>
      <c r="O4374" s="2"/>
      <c r="P4374" s="2"/>
    </row>
    <row r="4375" spans="1:16" ht="45">
      <c r="A4375" s="14">
        <v>833</v>
      </c>
      <c r="B4375" s="2" t="s">
        <v>1879</v>
      </c>
      <c r="C4375" s="1" t="s">
        <v>1880</v>
      </c>
      <c r="D4375" s="3" t="s">
        <v>18</v>
      </c>
      <c r="E4375" s="4">
        <v>41430</v>
      </c>
      <c r="F4375" s="3" t="s">
        <v>15</v>
      </c>
      <c r="G4375" s="4">
        <v>41430</v>
      </c>
      <c r="H4375" s="3" t="s">
        <v>58</v>
      </c>
      <c r="I4375" s="2" t="s">
        <v>13</v>
      </c>
      <c r="J4375" s="2" t="s">
        <v>12</v>
      </c>
      <c r="K4375" s="2" t="s">
        <v>268</v>
      </c>
      <c r="L4375" s="19">
        <v>41430.649444444447</v>
      </c>
      <c r="M4375" s="2"/>
      <c r="N4375" s="2"/>
      <c r="O4375" s="2"/>
      <c r="P4375" s="2"/>
    </row>
    <row r="4376" spans="1:16" ht="75">
      <c r="A4376" s="14">
        <v>832</v>
      </c>
      <c r="B4376" s="2" t="s">
        <v>1881</v>
      </c>
      <c r="C4376" s="1" t="s">
        <v>1882</v>
      </c>
      <c r="D4376" s="3" t="s">
        <v>408</v>
      </c>
      <c r="E4376" s="4">
        <v>41430</v>
      </c>
      <c r="F4376" s="3" t="s">
        <v>102</v>
      </c>
      <c r="G4376" s="4">
        <v>41430</v>
      </c>
      <c r="H4376" s="3" t="s">
        <v>42</v>
      </c>
      <c r="I4376" s="2" t="s">
        <v>13</v>
      </c>
      <c r="J4376" s="2" t="s">
        <v>12</v>
      </c>
      <c r="K4376" s="2" t="s">
        <v>268</v>
      </c>
      <c r="L4376" s="19">
        <v>41430.648576388892</v>
      </c>
      <c r="M4376" s="2"/>
      <c r="N4376" s="2"/>
      <c r="O4376" s="2"/>
      <c r="P4376" s="2"/>
    </row>
    <row r="4377" spans="1:16" ht="30">
      <c r="A4377" s="14">
        <v>831</v>
      </c>
      <c r="B4377" s="2" t="s">
        <v>1883</v>
      </c>
      <c r="C4377" s="1" t="s">
        <v>1884</v>
      </c>
      <c r="D4377" s="3" t="s">
        <v>247</v>
      </c>
      <c r="E4377" s="4">
        <v>41430</v>
      </c>
      <c r="F4377" s="3" t="s">
        <v>15</v>
      </c>
      <c r="G4377" s="4">
        <v>41430</v>
      </c>
      <c r="H4377" s="3" t="s">
        <v>69</v>
      </c>
      <c r="I4377" s="2" t="s">
        <v>13</v>
      </c>
      <c r="J4377" s="2" t="s">
        <v>12</v>
      </c>
      <c r="K4377" s="2" t="s">
        <v>268</v>
      </c>
      <c r="L4377" s="19">
        <v>41436.423819444448</v>
      </c>
      <c r="M4377" s="2"/>
      <c r="N4377" s="2"/>
      <c r="O4377" s="2"/>
      <c r="P4377" s="2"/>
    </row>
    <row r="4378" spans="1:16" ht="60">
      <c r="A4378" s="14">
        <v>830</v>
      </c>
      <c r="B4378" s="2" t="s">
        <v>1885</v>
      </c>
      <c r="C4378" s="1" t="s">
        <v>1886</v>
      </c>
      <c r="D4378" s="3" t="s">
        <v>1887</v>
      </c>
      <c r="E4378" s="4">
        <v>41430</v>
      </c>
      <c r="F4378" s="3" t="s">
        <v>15</v>
      </c>
      <c r="G4378" s="4">
        <v>41430</v>
      </c>
      <c r="H4378" s="3" t="s">
        <v>58</v>
      </c>
      <c r="I4378" s="2" t="s">
        <v>13</v>
      </c>
      <c r="J4378" s="2" t="s">
        <v>12</v>
      </c>
      <c r="K4378" s="2" t="s">
        <v>268</v>
      </c>
      <c r="L4378" s="19">
        <v>41431.590312499997</v>
      </c>
      <c r="M4378" s="2"/>
      <c r="N4378" s="2"/>
      <c r="O4378" s="2"/>
      <c r="P4378" s="2"/>
    </row>
    <row r="4379" spans="1:16" ht="75">
      <c r="A4379" s="14">
        <v>829</v>
      </c>
      <c r="B4379" s="2" t="s">
        <v>1888</v>
      </c>
      <c r="C4379" s="1" t="s">
        <v>1889</v>
      </c>
      <c r="D4379" s="3" t="s">
        <v>449</v>
      </c>
      <c r="E4379" s="4">
        <v>41430</v>
      </c>
      <c r="F4379" s="3" t="s">
        <v>15</v>
      </c>
      <c r="G4379" s="4">
        <v>41432</v>
      </c>
      <c r="H4379" s="3" t="s">
        <v>53</v>
      </c>
      <c r="I4379" s="2" t="s">
        <v>13</v>
      </c>
      <c r="J4379" s="2" t="s">
        <v>12</v>
      </c>
      <c r="K4379" s="2" t="s">
        <v>268</v>
      </c>
      <c r="L4379" s="19">
        <v>41436.42359953704</v>
      </c>
      <c r="M4379" s="2"/>
      <c r="N4379" s="2"/>
      <c r="O4379" s="2"/>
      <c r="P4379" s="2"/>
    </row>
    <row r="4380" spans="1:16" ht="60">
      <c r="A4380" s="14">
        <v>828</v>
      </c>
      <c r="B4380" s="2" t="s">
        <v>1890</v>
      </c>
      <c r="C4380" s="1" t="s">
        <v>1891</v>
      </c>
      <c r="D4380" s="3" t="s">
        <v>18</v>
      </c>
      <c r="E4380" s="4">
        <v>41430</v>
      </c>
      <c r="F4380" s="3" t="s">
        <v>15</v>
      </c>
      <c r="G4380" s="4">
        <v>41430</v>
      </c>
      <c r="H4380" s="3" t="s">
        <v>29</v>
      </c>
      <c r="I4380" s="2" t="s">
        <v>13</v>
      </c>
      <c r="J4380" s="2" t="s">
        <v>12</v>
      </c>
      <c r="K4380" s="2" t="s">
        <v>268</v>
      </c>
      <c r="L4380" s="19">
        <v>41430.511724537035</v>
      </c>
      <c r="M4380" s="2"/>
      <c r="N4380" s="2"/>
      <c r="O4380" s="2"/>
      <c r="P4380" s="2"/>
    </row>
    <row r="4381" spans="1:16" ht="30">
      <c r="A4381" s="14">
        <v>827</v>
      </c>
      <c r="B4381" s="2" t="s">
        <v>1892</v>
      </c>
      <c r="C4381" s="1" t="s">
        <v>1893</v>
      </c>
      <c r="D4381" s="3" t="s">
        <v>332</v>
      </c>
      <c r="E4381" s="4">
        <v>41430</v>
      </c>
      <c r="F4381" s="3" t="s">
        <v>15</v>
      </c>
      <c r="G4381" s="4">
        <v>41430</v>
      </c>
      <c r="H4381" s="3" t="s">
        <v>53</v>
      </c>
      <c r="I4381" s="2" t="s">
        <v>13</v>
      </c>
      <c r="J4381" s="2" t="s">
        <v>12</v>
      </c>
      <c r="K4381" s="2" t="s">
        <v>268</v>
      </c>
      <c r="L4381" s="19">
        <v>41430.501550925925</v>
      </c>
      <c r="M4381" s="2"/>
      <c r="N4381" s="2"/>
      <c r="O4381" s="2"/>
      <c r="P4381" s="2"/>
    </row>
    <row r="4382" spans="1:16" ht="45">
      <c r="A4382" s="14">
        <v>826</v>
      </c>
      <c r="B4382" s="2" t="s">
        <v>1894</v>
      </c>
      <c r="C4382" s="1" t="s">
        <v>2024</v>
      </c>
      <c r="D4382" s="3" t="s">
        <v>291</v>
      </c>
      <c r="E4382" s="4">
        <v>41430</v>
      </c>
      <c r="F4382" s="3" t="s">
        <v>15</v>
      </c>
      <c r="G4382" s="4">
        <v>41443</v>
      </c>
      <c r="H4382" s="3" t="s">
        <v>29</v>
      </c>
      <c r="I4382" s="2" t="s">
        <v>13</v>
      </c>
      <c r="J4382" s="2" t="s">
        <v>12</v>
      </c>
      <c r="K4382" s="2" t="s">
        <v>268</v>
      </c>
      <c r="L4382" s="19">
        <v>41443.434386574074</v>
      </c>
      <c r="M4382" s="2"/>
      <c r="N4382" s="2"/>
      <c r="O4382" s="2"/>
      <c r="P4382" s="2"/>
    </row>
    <row r="4383" spans="1:16" ht="75">
      <c r="A4383" s="14">
        <v>825</v>
      </c>
      <c r="B4383" s="2" t="s">
        <v>1895</v>
      </c>
      <c r="C4383" s="1" t="s">
        <v>1896</v>
      </c>
      <c r="D4383" s="3" t="s">
        <v>653</v>
      </c>
      <c r="E4383" s="4">
        <v>41429</v>
      </c>
      <c r="F4383" s="3" t="s">
        <v>102</v>
      </c>
      <c r="G4383" s="4">
        <v>41429</v>
      </c>
      <c r="H4383" s="3" t="s">
        <v>42</v>
      </c>
      <c r="I4383" s="2" t="s">
        <v>13</v>
      </c>
      <c r="J4383" s="2" t="s">
        <v>12</v>
      </c>
      <c r="K4383" s="2" t="s">
        <v>268</v>
      </c>
      <c r="L4383" s="19">
        <v>41429.712743055556</v>
      </c>
      <c r="M4383" s="2"/>
      <c r="N4383" s="2"/>
      <c r="O4383" s="2"/>
      <c r="P4383" s="2"/>
    </row>
    <row r="4384" spans="1:16" ht="60">
      <c r="A4384" s="14">
        <v>824</v>
      </c>
      <c r="B4384" s="2" t="s">
        <v>1897</v>
      </c>
      <c r="C4384" s="1" t="s">
        <v>1898</v>
      </c>
      <c r="D4384" s="3" t="s">
        <v>1002</v>
      </c>
      <c r="E4384" s="4">
        <v>41429</v>
      </c>
      <c r="F4384" s="3" t="s">
        <v>15</v>
      </c>
      <c r="G4384" s="4">
        <v>41429</v>
      </c>
      <c r="H4384" s="3" t="s">
        <v>19</v>
      </c>
      <c r="I4384" s="2" t="s">
        <v>13</v>
      </c>
      <c r="J4384" s="2" t="s">
        <v>12</v>
      </c>
      <c r="K4384" s="2" t="s">
        <v>268</v>
      </c>
      <c r="L4384" s="19">
        <v>41436.423391203702</v>
      </c>
      <c r="M4384" s="2"/>
      <c r="N4384" s="2"/>
      <c r="O4384" s="2"/>
      <c r="P4384" s="2"/>
    </row>
    <row r="4385" spans="1:16" ht="75">
      <c r="A4385" s="14">
        <v>823</v>
      </c>
      <c r="B4385" s="2" t="s">
        <v>1899</v>
      </c>
      <c r="C4385" s="1" t="s">
        <v>1900</v>
      </c>
      <c r="D4385" s="3" t="s">
        <v>332</v>
      </c>
      <c r="E4385" s="4">
        <v>41429</v>
      </c>
      <c r="F4385" s="3" t="s">
        <v>15</v>
      </c>
      <c r="G4385" s="4">
        <v>41430</v>
      </c>
      <c r="H4385" s="3" t="s">
        <v>53</v>
      </c>
      <c r="I4385" s="2" t="s">
        <v>13</v>
      </c>
      <c r="J4385" s="2" t="s">
        <v>12</v>
      </c>
      <c r="K4385" s="2" t="s">
        <v>268</v>
      </c>
      <c r="L4385" s="19">
        <v>41431.589953703704</v>
      </c>
      <c r="M4385" s="2"/>
      <c r="N4385" s="2"/>
      <c r="O4385" s="2"/>
      <c r="P4385" s="2"/>
    </row>
    <row r="4386" spans="1:16" ht="90">
      <c r="A4386" s="14">
        <v>822</v>
      </c>
      <c r="B4386" s="2" t="s">
        <v>1901</v>
      </c>
      <c r="C4386" s="1" t="s">
        <v>1902</v>
      </c>
      <c r="D4386" s="3" t="s">
        <v>1002</v>
      </c>
      <c r="E4386" s="4">
        <v>41429</v>
      </c>
      <c r="F4386" s="3" t="s">
        <v>15</v>
      </c>
      <c r="G4386" s="4">
        <v>41429</v>
      </c>
      <c r="H4386" s="3" t="s">
        <v>19</v>
      </c>
      <c r="I4386" s="2" t="s">
        <v>13</v>
      </c>
      <c r="J4386" s="2" t="s">
        <v>12</v>
      </c>
      <c r="K4386" s="2" t="s">
        <v>268</v>
      </c>
      <c r="L4386" s="19">
        <v>41429.678032407406</v>
      </c>
      <c r="M4386" s="2"/>
      <c r="N4386" s="2"/>
      <c r="O4386" s="2"/>
      <c r="P4386" s="2"/>
    </row>
    <row r="4387" spans="1:16" ht="60">
      <c r="A4387" s="14">
        <v>821</v>
      </c>
      <c r="B4387" s="2" t="s">
        <v>1903</v>
      </c>
      <c r="C4387" s="1" t="s">
        <v>1904</v>
      </c>
      <c r="D4387" s="3" t="s">
        <v>1905</v>
      </c>
      <c r="E4387" s="4">
        <v>41429</v>
      </c>
      <c r="F4387" s="3" t="s">
        <v>15</v>
      </c>
      <c r="G4387" s="4">
        <v>41429</v>
      </c>
      <c r="H4387" s="3" t="s">
        <v>40</v>
      </c>
      <c r="I4387" s="2" t="s">
        <v>13</v>
      </c>
      <c r="J4387" s="2" t="s">
        <v>12</v>
      </c>
      <c r="K4387" s="2" t="s">
        <v>268</v>
      </c>
      <c r="L4387" s="19">
        <v>41429.673634259256</v>
      </c>
      <c r="M4387" s="2"/>
      <c r="N4387" s="2"/>
      <c r="O4387" s="2"/>
      <c r="P4387" s="2"/>
    </row>
    <row r="4388" spans="1:16" ht="45">
      <c r="A4388" s="14">
        <v>820</v>
      </c>
      <c r="B4388" s="2" t="s">
        <v>1906</v>
      </c>
      <c r="C4388" s="1" t="s">
        <v>2170</v>
      </c>
      <c r="D4388" s="3" t="s">
        <v>803</v>
      </c>
      <c r="E4388" s="4">
        <v>41429</v>
      </c>
      <c r="F4388" s="3" t="s">
        <v>15</v>
      </c>
      <c r="G4388" s="4">
        <v>41453</v>
      </c>
      <c r="H4388" s="3" t="s">
        <v>55</v>
      </c>
      <c r="I4388" s="2" t="s">
        <v>13</v>
      </c>
      <c r="J4388" s="2" t="s">
        <v>12</v>
      </c>
      <c r="K4388" s="2" t="s">
        <v>268</v>
      </c>
      <c r="L4388" s="19">
        <v>41464.453402777777</v>
      </c>
      <c r="M4388" s="2"/>
      <c r="N4388" s="2"/>
      <c r="O4388" s="2"/>
      <c r="P4388" s="2"/>
    </row>
    <row r="4389" spans="1:16" ht="75">
      <c r="A4389" s="14">
        <v>819</v>
      </c>
      <c r="B4389" s="2" t="s">
        <v>1907</v>
      </c>
      <c r="C4389" s="1" t="s">
        <v>1908</v>
      </c>
      <c r="D4389" s="3" t="s">
        <v>1721</v>
      </c>
      <c r="E4389" s="4">
        <v>41429</v>
      </c>
      <c r="F4389" s="3" t="s">
        <v>15</v>
      </c>
      <c r="G4389" s="4">
        <v>41430</v>
      </c>
      <c r="H4389" s="3" t="s">
        <v>56</v>
      </c>
      <c r="I4389" s="2" t="s">
        <v>13</v>
      </c>
      <c r="J4389" s="2" t="s">
        <v>12</v>
      </c>
      <c r="K4389" s="2" t="s">
        <v>268</v>
      </c>
      <c r="L4389" s="19">
        <v>41431.590891203705</v>
      </c>
      <c r="M4389" s="2"/>
      <c r="N4389" s="2"/>
      <c r="O4389" s="2"/>
      <c r="P4389" s="2"/>
    </row>
    <row r="4390" spans="1:16" ht="90">
      <c r="A4390" s="14">
        <v>818</v>
      </c>
      <c r="B4390" s="2" t="s">
        <v>1909</v>
      </c>
      <c r="C4390" s="1" t="s">
        <v>1910</v>
      </c>
      <c r="D4390" s="3" t="s">
        <v>1688</v>
      </c>
      <c r="E4390" s="4">
        <v>41429</v>
      </c>
      <c r="F4390" s="3" t="s">
        <v>15</v>
      </c>
      <c r="G4390" s="4">
        <v>41429</v>
      </c>
      <c r="H4390" s="3" t="s">
        <v>19</v>
      </c>
      <c r="I4390" s="2" t="s">
        <v>13</v>
      </c>
      <c r="J4390" s="2" t="s">
        <v>12</v>
      </c>
      <c r="K4390" s="2" t="s">
        <v>268</v>
      </c>
      <c r="L4390" s="19">
        <v>41429.678668981483</v>
      </c>
      <c r="M4390" s="2"/>
      <c r="N4390" s="2"/>
      <c r="O4390" s="2"/>
      <c r="P4390" s="2"/>
    </row>
    <row r="4391" spans="1:16" ht="60">
      <c r="A4391" s="14">
        <v>817</v>
      </c>
      <c r="B4391" s="2" t="s">
        <v>1686</v>
      </c>
      <c r="C4391" s="1" t="s">
        <v>1687</v>
      </c>
      <c r="D4391" s="3" t="s">
        <v>1688</v>
      </c>
      <c r="E4391" s="4">
        <v>41429</v>
      </c>
      <c r="F4391" s="3" t="s">
        <v>15</v>
      </c>
      <c r="G4391" s="4">
        <v>41429</v>
      </c>
      <c r="H4391" s="3" t="s">
        <v>19</v>
      </c>
      <c r="I4391" s="2" t="s">
        <v>13</v>
      </c>
      <c r="J4391" s="2" t="s">
        <v>12</v>
      </c>
      <c r="K4391" s="2" t="s">
        <v>268</v>
      </c>
      <c r="L4391" s="19">
        <v>41429.679780092592</v>
      </c>
      <c r="M4391" s="2"/>
      <c r="N4391" s="2"/>
      <c r="O4391" s="2"/>
      <c r="P4391" s="2"/>
    </row>
    <row r="4392" spans="1:16" ht="60">
      <c r="A4392" s="14">
        <v>816</v>
      </c>
      <c r="B4392" s="2" t="s">
        <v>766</v>
      </c>
      <c r="C4392" s="1" t="s">
        <v>1689</v>
      </c>
      <c r="D4392" s="3" t="s">
        <v>1690</v>
      </c>
      <c r="E4392" s="4">
        <v>41428</v>
      </c>
      <c r="F4392" s="3" t="s">
        <v>15</v>
      </c>
      <c r="G4392" s="4">
        <v>41428</v>
      </c>
      <c r="H4392" s="3" t="s">
        <v>40</v>
      </c>
      <c r="I4392" s="2" t="s">
        <v>13</v>
      </c>
      <c r="J4392" s="2" t="s">
        <v>12</v>
      </c>
      <c r="K4392" s="2" t="s">
        <v>268</v>
      </c>
      <c r="L4392" s="19">
        <v>41428.727407407408</v>
      </c>
      <c r="M4392" s="2"/>
      <c r="N4392" s="2"/>
      <c r="O4392" s="2"/>
      <c r="P4392" s="2"/>
    </row>
    <row r="4393" spans="1:16" ht="45">
      <c r="A4393" s="14">
        <v>815</v>
      </c>
      <c r="B4393" s="2" t="s">
        <v>1691</v>
      </c>
      <c r="C4393" s="1" t="s">
        <v>1692</v>
      </c>
      <c r="D4393" s="3" t="s">
        <v>73</v>
      </c>
      <c r="E4393" s="4">
        <v>41428</v>
      </c>
      <c r="F4393" s="3" t="s">
        <v>15</v>
      </c>
      <c r="G4393" s="4">
        <v>41428</v>
      </c>
      <c r="H4393" s="3" t="s">
        <v>19</v>
      </c>
      <c r="I4393" s="2" t="s">
        <v>13</v>
      </c>
      <c r="J4393" s="2" t="s">
        <v>12</v>
      </c>
      <c r="K4393" s="2" t="s">
        <v>268</v>
      </c>
      <c r="L4393" s="19">
        <v>41428.72488425926</v>
      </c>
      <c r="M4393" s="2"/>
      <c r="N4393" s="2"/>
      <c r="O4393" s="2"/>
      <c r="P4393" s="2"/>
    </row>
    <row r="4394" spans="1:16" ht="45">
      <c r="A4394" s="14">
        <v>814</v>
      </c>
      <c r="B4394" s="2" t="s">
        <v>1693</v>
      </c>
      <c r="C4394" s="1" t="s">
        <v>1694</v>
      </c>
      <c r="D4394" s="3" t="s">
        <v>73</v>
      </c>
      <c r="E4394" s="4">
        <v>41428</v>
      </c>
      <c r="F4394" s="3" t="s">
        <v>15</v>
      </c>
      <c r="G4394" s="4">
        <v>41428</v>
      </c>
      <c r="H4394" s="3" t="s">
        <v>54</v>
      </c>
      <c r="I4394" s="2" t="s">
        <v>13</v>
      </c>
      <c r="J4394" s="2" t="s">
        <v>12</v>
      </c>
      <c r="K4394" s="2" t="s">
        <v>268</v>
      </c>
      <c r="L4394" s="19">
        <v>41428.671736111108</v>
      </c>
      <c r="M4394" s="2"/>
      <c r="N4394" s="2"/>
      <c r="O4394" s="2"/>
      <c r="P4394" s="2"/>
    </row>
    <row r="4395" spans="1:16" ht="60">
      <c r="A4395" s="14">
        <v>813</v>
      </c>
      <c r="B4395" s="2" t="s">
        <v>1695</v>
      </c>
      <c r="C4395" s="1" t="s">
        <v>1696</v>
      </c>
      <c r="D4395" s="3" t="s">
        <v>449</v>
      </c>
      <c r="E4395" s="4">
        <v>41425</v>
      </c>
      <c r="F4395" s="3" t="s">
        <v>15</v>
      </c>
      <c r="G4395" s="4">
        <v>41428</v>
      </c>
      <c r="H4395" s="3" t="s">
        <v>213</v>
      </c>
      <c r="I4395" s="2" t="s">
        <v>13</v>
      </c>
      <c r="J4395" s="2" t="s">
        <v>12</v>
      </c>
      <c r="K4395" s="2" t="s">
        <v>268</v>
      </c>
      <c r="L4395" s="19">
        <v>41428.746666666666</v>
      </c>
      <c r="M4395" s="2"/>
      <c r="N4395" s="2"/>
      <c r="O4395" s="2"/>
      <c r="P4395" s="2"/>
    </row>
    <row r="4396" spans="1:16" ht="60">
      <c r="A4396" s="14">
        <v>812</v>
      </c>
      <c r="B4396" s="2" t="s">
        <v>1697</v>
      </c>
      <c r="C4396" s="1" t="s">
        <v>1698</v>
      </c>
      <c r="D4396" s="3" t="s">
        <v>73</v>
      </c>
      <c r="E4396" s="4">
        <v>41425</v>
      </c>
      <c r="F4396" s="3" t="s">
        <v>15</v>
      </c>
      <c r="G4396" s="4">
        <v>41428</v>
      </c>
      <c r="H4396" s="3" t="s">
        <v>19</v>
      </c>
      <c r="I4396" s="2" t="s">
        <v>13</v>
      </c>
      <c r="J4396" s="2" t="s">
        <v>12</v>
      </c>
      <c r="K4396" s="2" t="s">
        <v>268</v>
      </c>
      <c r="L4396" s="19">
        <v>41429.468576388892</v>
      </c>
      <c r="M4396" s="2"/>
      <c r="N4396" s="2"/>
      <c r="O4396" s="2"/>
      <c r="P4396" s="2"/>
    </row>
    <row r="4397" spans="1:16" ht="60">
      <c r="A4397" s="14">
        <v>811</v>
      </c>
      <c r="B4397" s="2" t="s">
        <v>1699</v>
      </c>
      <c r="C4397" s="1" t="s">
        <v>1911</v>
      </c>
      <c r="D4397" s="3" t="s">
        <v>1229</v>
      </c>
      <c r="E4397" s="4">
        <v>41428</v>
      </c>
      <c r="F4397" s="3" t="s">
        <v>15</v>
      </c>
      <c r="G4397" s="4">
        <v>41430</v>
      </c>
      <c r="H4397" s="3" t="s">
        <v>19</v>
      </c>
      <c r="I4397" s="2" t="s">
        <v>13</v>
      </c>
      <c r="J4397" s="2" t="s">
        <v>12</v>
      </c>
      <c r="K4397" s="2" t="s">
        <v>268</v>
      </c>
      <c r="L4397" s="19">
        <v>41431.589259259257</v>
      </c>
      <c r="M4397" s="2"/>
      <c r="N4397" s="2"/>
      <c r="O4397" s="2"/>
      <c r="P4397" s="2"/>
    </row>
    <row r="4398" spans="1:16" ht="30">
      <c r="A4398" s="14">
        <v>810</v>
      </c>
      <c r="B4398" s="2" t="s">
        <v>1700</v>
      </c>
      <c r="C4398" s="1" t="s">
        <v>1701</v>
      </c>
      <c r="D4398" s="3" t="s">
        <v>77</v>
      </c>
      <c r="E4398" s="4">
        <v>41428</v>
      </c>
      <c r="F4398" s="3" t="s">
        <v>15</v>
      </c>
      <c r="G4398" s="4">
        <v>41428</v>
      </c>
      <c r="H4398" s="3" t="s">
        <v>16</v>
      </c>
      <c r="I4398" s="2" t="s">
        <v>13</v>
      </c>
      <c r="J4398" s="2" t="s">
        <v>12</v>
      </c>
      <c r="K4398" s="2" t="s">
        <v>268</v>
      </c>
      <c r="L4398" s="19">
        <v>41428.546932870369</v>
      </c>
      <c r="M4398" s="2"/>
      <c r="N4398" s="2"/>
      <c r="O4398" s="2"/>
      <c r="P4398" s="2"/>
    </row>
    <row r="4399" spans="1:16" ht="45">
      <c r="A4399" s="14">
        <v>809</v>
      </c>
      <c r="B4399" s="2" t="s">
        <v>1702</v>
      </c>
      <c r="C4399" s="1" t="s">
        <v>2016</v>
      </c>
      <c r="D4399" s="3" t="s">
        <v>497</v>
      </c>
      <c r="E4399" s="4">
        <v>41428</v>
      </c>
      <c r="F4399" s="3" t="s">
        <v>15</v>
      </c>
      <c r="G4399" s="4">
        <v>41437</v>
      </c>
      <c r="H4399" s="3" t="s">
        <v>55</v>
      </c>
      <c r="I4399" s="2" t="s">
        <v>13</v>
      </c>
      <c r="J4399" s="2" t="s">
        <v>12</v>
      </c>
      <c r="K4399" s="2" t="s">
        <v>268</v>
      </c>
      <c r="L4399" s="19">
        <v>41437.645914351851</v>
      </c>
      <c r="M4399" s="2"/>
      <c r="N4399" s="2"/>
      <c r="O4399" s="2"/>
      <c r="P4399" s="2"/>
    </row>
    <row r="4400" spans="1:16" ht="60">
      <c r="A4400" s="14">
        <v>808</v>
      </c>
      <c r="B4400" s="2" t="s">
        <v>1703</v>
      </c>
      <c r="C4400" s="1" t="s">
        <v>1704</v>
      </c>
      <c r="D4400" s="3" t="s">
        <v>1142</v>
      </c>
      <c r="E4400" s="4">
        <v>41428</v>
      </c>
      <c r="F4400" s="3" t="s">
        <v>15</v>
      </c>
      <c r="G4400" s="4">
        <v>41428</v>
      </c>
      <c r="H4400" s="3" t="s">
        <v>42</v>
      </c>
      <c r="I4400" s="2" t="s">
        <v>13</v>
      </c>
      <c r="J4400" s="2" t="s">
        <v>12</v>
      </c>
      <c r="K4400" s="2" t="s">
        <v>268</v>
      </c>
      <c r="L4400" s="19">
        <v>41428.526365740741</v>
      </c>
      <c r="M4400" s="2"/>
      <c r="N4400" s="2"/>
      <c r="O4400" s="2"/>
      <c r="P4400" s="2"/>
    </row>
    <row r="4401" spans="1:16" ht="45">
      <c r="A4401" s="14">
        <v>807</v>
      </c>
      <c r="B4401" s="2" t="s">
        <v>1705</v>
      </c>
      <c r="C4401" s="1" t="s">
        <v>1706</v>
      </c>
      <c r="D4401" s="3" t="s">
        <v>363</v>
      </c>
      <c r="E4401" s="4">
        <v>41428</v>
      </c>
      <c r="F4401" s="3" t="s">
        <v>15</v>
      </c>
      <c r="G4401" s="4">
        <v>41428</v>
      </c>
      <c r="H4401" s="3" t="s">
        <v>40</v>
      </c>
      <c r="I4401" s="2" t="s">
        <v>13</v>
      </c>
      <c r="J4401" s="2" t="s">
        <v>12</v>
      </c>
      <c r="K4401" s="2" t="s">
        <v>268</v>
      </c>
      <c r="L4401" s="19">
        <v>41428.478541666664</v>
      </c>
      <c r="M4401" s="2"/>
      <c r="N4401" s="2"/>
      <c r="O4401" s="2"/>
      <c r="P4401" s="2"/>
    </row>
    <row r="4402" spans="1:16" ht="45">
      <c r="A4402" s="14">
        <v>806</v>
      </c>
      <c r="B4402" s="2" t="s">
        <v>1707</v>
      </c>
      <c r="C4402" s="1" t="s">
        <v>1708</v>
      </c>
      <c r="D4402" s="3" t="s">
        <v>1709</v>
      </c>
      <c r="E4402" s="4">
        <v>41428</v>
      </c>
      <c r="F4402" s="3" t="s">
        <v>15</v>
      </c>
      <c r="G4402" s="4">
        <v>41428</v>
      </c>
      <c r="H4402" s="3" t="s">
        <v>40</v>
      </c>
      <c r="I4402" s="2" t="s">
        <v>13</v>
      </c>
      <c r="J4402" s="2" t="s">
        <v>12</v>
      </c>
      <c r="K4402" s="2" t="s">
        <v>268</v>
      </c>
      <c r="L4402" s="19">
        <v>41428.421261574076</v>
      </c>
      <c r="M4402" s="2"/>
      <c r="N4402" s="2"/>
      <c r="O4402" s="2"/>
      <c r="P4402" s="2"/>
    </row>
    <row r="4403" spans="1:16">
      <c r="A4403" s="14">
        <v>805</v>
      </c>
      <c r="B4403" s="2" t="s">
        <v>1577</v>
      </c>
      <c r="C4403" s="1" t="s">
        <v>1710</v>
      </c>
      <c r="D4403" s="3" t="s">
        <v>1056</v>
      </c>
      <c r="E4403" s="4">
        <v>41428</v>
      </c>
      <c r="F4403" s="3" t="s">
        <v>15</v>
      </c>
      <c r="G4403" s="4">
        <v>41428</v>
      </c>
      <c r="H4403" s="3" t="s">
        <v>16</v>
      </c>
      <c r="I4403" s="2" t="s">
        <v>13</v>
      </c>
      <c r="J4403" s="2" t="s">
        <v>12</v>
      </c>
      <c r="K4403" s="2" t="s">
        <v>277</v>
      </c>
      <c r="L4403" s="19">
        <v>41428.376388888886</v>
      </c>
      <c r="M4403" s="2"/>
      <c r="N4403" s="2"/>
      <c r="O4403" s="2"/>
      <c r="P4403" s="2"/>
    </row>
    <row r="4404" spans="1:16" ht="30">
      <c r="A4404" s="14">
        <v>804</v>
      </c>
      <c r="B4404" s="2" t="s">
        <v>1711</v>
      </c>
      <c r="C4404" s="1" t="s">
        <v>1712</v>
      </c>
      <c r="D4404" s="3" t="s">
        <v>1282</v>
      </c>
      <c r="E4404" s="4">
        <v>41425</v>
      </c>
      <c r="F4404" s="3" t="s">
        <v>15</v>
      </c>
      <c r="G4404" s="4">
        <v>41425</v>
      </c>
      <c r="H4404" s="3" t="s">
        <v>42</v>
      </c>
      <c r="I4404" s="2" t="s">
        <v>13</v>
      </c>
      <c r="J4404" s="2" t="s">
        <v>12</v>
      </c>
      <c r="K4404" s="2" t="s">
        <v>268</v>
      </c>
      <c r="L4404" s="19">
        <v>41425.591064814813</v>
      </c>
      <c r="M4404" s="2"/>
      <c r="N4404" s="2"/>
      <c r="O4404" s="2"/>
      <c r="P4404" s="2"/>
    </row>
    <row r="4405" spans="1:16" ht="105">
      <c r="A4405" s="14">
        <v>803</v>
      </c>
      <c r="B4405" s="2" t="s">
        <v>1713</v>
      </c>
      <c r="C4405" s="1" t="s">
        <v>1714</v>
      </c>
      <c r="D4405" s="3" t="s">
        <v>465</v>
      </c>
      <c r="E4405" s="4">
        <v>41425</v>
      </c>
      <c r="F4405" s="3" t="s">
        <v>15</v>
      </c>
      <c r="G4405" s="4">
        <v>41425</v>
      </c>
      <c r="H4405" s="3" t="s">
        <v>19</v>
      </c>
      <c r="I4405" s="2" t="s">
        <v>13</v>
      </c>
      <c r="J4405" s="2" t="s">
        <v>12</v>
      </c>
      <c r="K4405" s="2" t="s">
        <v>268</v>
      </c>
      <c r="L4405" s="19">
        <v>41425.522511574076</v>
      </c>
      <c r="M4405" s="2"/>
      <c r="N4405" s="2"/>
      <c r="O4405" s="2"/>
      <c r="P4405" s="2"/>
    </row>
    <row r="4406" spans="1:16" ht="45">
      <c r="A4406" s="14">
        <v>802</v>
      </c>
      <c r="B4406" s="2" t="s">
        <v>1715</v>
      </c>
      <c r="C4406" s="1" t="s">
        <v>1716</v>
      </c>
      <c r="D4406" s="3" t="s">
        <v>1002</v>
      </c>
      <c r="E4406" s="4">
        <v>41425</v>
      </c>
      <c r="F4406" s="3" t="s">
        <v>15</v>
      </c>
      <c r="G4406" s="4">
        <v>41428</v>
      </c>
      <c r="H4406" s="3" t="s">
        <v>19</v>
      </c>
      <c r="I4406" s="2" t="s">
        <v>13</v>
      </c>
      <c r="J4406" s="2" t="s">
        <v>12</v>
      </c>
      <c r="K4406" s="2" t="s">
        <v>268</v>
      </c>
      <c r="L4406" s="19">
        <v>41436.422858796293</v>
      </c>
      <c r="M4406" s="2"/>
      <c r="N4406" s="2"/>
      <c r="O4406" s="2"/>
      <c r="P4406" s="2"/>
    </row>
    <row r="4407" spans="1:16" ht="90">
      <c r="A4407" s="14">
        <v>801</v>
      </c>
      <c r="B4407" s="2" t="s">
        <v>1717</v>
      </c>
      <c r="C4407" s="1" t="s">
        <v>1718</v>
      </c>
      <c r="D4407" s="3" t="s">
        <v>465</v>
      </c>
      <c r="E4407" s="4">
        <v>41425</v>
      </c>
      <c r="F4407" s="3" t="s">
        <v>15</v>
      </c>
      <c r="G4407" s="4">
        <v>41425</v>
      </c>
      <c r="H4407" s="3" t="s">
        <v>19</v>
      </c>
      <c r="I4407" s="2" t="s">
        <v>13</v>
      </c>
      <c r="J4407" s="2" t="s">
        <v>12</v>
      </c>
      <c r="K4407" s="2" t="s">
        <v>268</v>
      </c>
      <c r="L4407" s="19">
        <v>41425.514803240738</v>
      </c>
      <c r="M4407" s="2"/>
      <c r="N4407" s="2"/>
      <c r="O4407" s="2"/>
      <c r="P4407" s="2"/>
    </row>
    <row r="4408" spans="1:16" ht="45">
      <c r="A4408" s="14">
        <v>800</v>
      </c>
      <c r="B4408" s="2" t="s">
        <v>1719</v>
      </c>
      <c r="C4408" s="1" t="s">
        <v>1720</v>
      </c>
      <c r="D4408" s="3" t="s">
        <v>1721</v>
      </c>
      <c r="E4408" s="4">
        <v>41424</v>
      </c>
      <c r="F4408" s="3" t="s">
        <v>15</v>
      </c>
      <c r="G4408" s="4">
        <v>41398</v>
      </c>
      <c r="H4408" s="3" t="s">
        <v>213</v>
      </c>
      <c r="I4408" s="2" t="s">
        <v>13</v>
      </c>
      <c r="J4408" s="2" t="s">
        <v>12</v>
      </c>
      <c r="K4408" s="2" t="s">
        <v>268</v>
      </c>
      <c r="L4408" s="19">
        <v>41429.68005787037</v>
      </c>
      <c r="M4408" s="2"/>
      <c r="N4408" s="2"/>
      <c r="O4408" s="2"/>
      <c r="P4408" s="2"/>
    </row>
    <row r="4409" spans="1:16" ht="45">
      <c r="A4409" s="14">
        <v>799</v>
      </c>
      <c r="B4409" s="2" t="s">
        <v>1722</v>
      </c>
      <c r="C4409" s="1" t="s">
        <v>1723</v>
      </c>
      <c r="D4409" s="3" t="s">
        <v>625</v>
      </c>
      <c r="E4409" s="4">
        <v>41425</v>
      </c>
      <c r="F4409" s="3" t="s">
        <v>15</v>
      </c>
      <c r="G4409" s="4">
        <v>41425</v>
      </c>
      <c r="H4409" s="3" t="s">
        <v>19</v>
      </c>
      <c r="I4409" s="2" t="s">
        <v>13</v>
      </c>
      <c r="J4409" s="2" t="s">
        <v>12</v>
      </c>
      <c r="K4409" s="2" t="s">
        <v>268</v>
      </c>
      <c r="L4409" s="19">
        <v>41425.4690625</v>
      </c>
      <c r="M4409" s="2"/>
      <c r="N4409" s="2"/>
      <c r="O4409" s="2"/>
      <c r="P4409" s="2"/>
    </row>
    <row r="4410" spans="1:16" ht="30">
      <c r="A4410" s="14">
        <v>798</v>
      </c>
      <c r="B4410" s="2" t="s">
        <v>1724</v>
      </c>
      <c r="C4410" s="1" t="s">
        <v>2089</v>
      </c>
      <c r="D4410" s="3" t="s">
        <v>194</v>
      </c>
      <c r="E4410" s="4">
        <v>41425</v>
      </c>
      <c r="F4410" s="3" t="s">
        <v>15</v>
      </c>
      <c r="G4410" s="4">
        <v>41428</v>
      </c>
      <c r="H4410" s="3" t="s">
        <v>50</v>
      </c>
      <c r="I4410" s="2" t="s">
        <v>13</v>
      </c>
      <c r="J4410" s="2" t="s">
        <v>12</v>
      </c>
      <c r="K4410" s="2" t="s">
        <v>268</v>
      </c>
      <c r="L4410" s="19">
        <v>41450.455370370371</v>
      </c>
      <c r="M4410" s="2"/>
      <c r="N4410" s="2"/>
      <c r="O4410" s="2"/>
      <c r="P4410" s="2"/>
    </row>
    <row r="4411" spans="1:16" ht="75">
      <c r="A4411" s="14">
        <v>797</v>
      </c>
      <c r="B4411" s="2" t="s">
        <v>1725</v>
      </c>
      <c r="C4411" s="1" t="s">
        <v>1726</v>
      </c>
      <c r="D4411" s="3" t="s">
        <v>1415</v>
      </c>
      <c r="E4411" s="4">
        <v>41424</v>
      </c>
      <c r="F4411" s="3" t="s">
        <v>15</v>
      </c>
      <c r="G4411" s="4">
        <v>41428</v>
      </c>
      <c r="H4411" s="3" t="s">
        <v>49</v>
      </c>
      <c r="I4411" s="2" t="s">
        <v>13</v>
      </c>
      <c r="J4411" s="2" t="s">
        <v>12</v>
      </c>
      <c r="K4411" s="2" t="s">
        <v>268</v>
      </c>
      <c r="L4411" s="19">
        <v>41429.467291666668</v>
      </c>
      <c r="M4411" s="2"/>
      <c r="N4411" s="2"/>
      <c r="O4411" s="2"/>
      <c r="P4411" s="2"/>
    </row>
    <row r="4412" spans="1:16" ht="60">
      <c r="A4412" s="14">
        <v>795</v>
      </c>
      <c r="B4412" s="2" t="s">
        <v>1727</v>
      </c>
      <c r="C4412" s="1" t="s">
        <v>1728</v>
      </c>
      <c r="D4412" s="3" t="s">
        <v>1393</v>
      </c>
      <c r="E4412" s="4">
        <v>41425</v>
      </c>
      <c r="F4412" s="3" t="s">
        <v>15</v>
      </c>
      <c r="G4412" s="4">
        <v>41428</v>
      </c>
      <c r="H4412" s="3" t="s">
        <v>19</v>
      </c>
      <c r="I4412" s="2" t="s">
        <v>13</v>
      </c>
      <c r="J4412" s="2" t="s">
        <v>12</v>
      </c>
      <c r="K4412" s="2" t="s">
        <v>268</v>
      </c>
      <c r="L4412" s="19">
        <v>41429.466770833336</v>
      </c>
      <c r="M4412" s="2"/>
      <c r="N4412" s="2"/>
      <c r="O4412" s="2"/>
      <c r="P4412" s="2"/>
    </row>
    <row r="4413" spans="1:16" ht="45">
      <c r="A4413" s="14">
        <v>794</v>
      </c>
      <c r="B4413" s="2" t="s">
        <v>1729</v>
      </c>
      <c r="C4413" s="1" t="s">
        <v>1730</v>
      </c>
      <c r="D4413" s="3" t="s">
        <v>1415</v>
      </c>
      <c r="E4413" s="4">
        <v>41425</v>
      </c>
      <c r="F4413" s="3" t="s">
        <v>15</v>
      </c>
      <c r="G4413" s="4">
        <v>41425</v>
      </c>
      <c r="H4413" s="3" t="s">
        <v>40</v>
      </c>
      <c r="I4413" s="2" t="s">
        <v>13</v>
      </c>
      <c r="J4413" s="2" t="s">
        <v>12</v>
      </c>
      <c r="K4413" s="2" t="s">
        <v>268</v>
      </c>
      <c r="L4413" s="19">
        <v>41425.43445601852</v>
      </c>
      <c r="M4413" s="2"/>
      <c r="N4413" s="2"/>
      <c r="O4413" s="2"/>
      <c r="P4413" s="2"/>
    </row>
    <row r="4414" spans="1:16" ht="60">
      <c r="A4414" s="14">
        <v>793</v>
      </c>
      <c r="B4414" s="2" t="s">
        <v>1731</v>
      </c>
      <c r="C4414" s="1" t="s">
        <v>2017</v>
      </c>
      <c r="D4414" s="3" t="s">
        <v>194</v>
      </c>
      <c r="E4414" s="4">
        <v>41424</v>
      </c>
      <c r="F4414" s="3" t="s">
        <v>15</v>
      </c>
      <c r="G4414" s="4">
        <v>41428</v>
      </c>
      <c r="H4414" s="3" t="s">
        <v>50</v>
      </c>
      <c r="I4414" s="2" t="s">
        <v>13</v>
      </c>
      <c r="J4414" s="2" t="s">
        <v>12</v>
      </c>
      <c r="K4414" s="2" t="s">
        <v>268</v>
      </c>
      <c r="L4414" s="19">
        <v>41442.527974537035</v>
      </c>
      <c r="M4414" s="2"/>
      <c r="N4414" s="2"/>
      <c r="O4414" s="2"/>
      <c r="P4414" s="2"/>
    </row>
    <row r="4415" spans="1:16" ht="30">
      <c r="A4415" s="14">
        <v>792</v>
      </c>
      <c r="B4415" s="2" t="s">
        <v>1732</v>
      </c>
      <c r="C4415" s="1" t="s">
        <v>1733</v>
      </c>
      <c r="D4415" s="3" t="s">
        <v>194</v>
      </c>
      <c r="E4415" s="4">
        <v>41424</v>
      </c>
      <c r="F4415" s="3" t="s">
        <v>15</v>
      </c>
      <c r="G4415" s="4">
        <v>41424</v>
      </c>
      <c r="H4415" s="3" t="s">
        <v>54</v>
      </c>
      <c r="I4415" s="2" t="s">
        <v>13</v>
      </c>
      <c r="J4415" s="2" t="s">
        <v>12</v>
      </c>
      <c r="K4415" s="2" t="s">
        <v>268</v>
      </c>
      <c r="L4415" s="19">
        <v>41424.743738425925</v>
      </c>
      <c r="M4415" s="2"/>
      <c r="N4415" s="2"/>
      <c r="O4415" s="2"/>
      <c r="P4415" s="2"/>
    </row>
    <row r="4416" spans="1:16" ht="90">
      <c r="A4416" s="14">
        <v>791</v>
      </c>
      <c r="B4416" s="2" t="s">
        <v>1734</v>
      </c>
      <c r="C4416" s="1" t="s">
        <v>1735</v>
      </c>
      <c r="D4416" s="3" t="s">
        <v>194</v>
      </c>
      <c r="E4416" s="4">
        <v>41424</v>
      </c>
      <c r="F4416" s="3" t="s">
        <v>102</v>
      </c>
      <c r="G4416" s="4">
        <v>41424</v>
      </c>
      <c r="H4416" s="3" t="s">
        <v>53</v>
      </c>
      <c r="I4416" s="2" t="s">
        <v>13</v>
      </c>
      <c r="J4416" s="2" t="s">
        <v>12</v>
      </c>
      <c r="K4416" s="2" t="s">
        <v>268</v>
      </c>
      <c r="L4416" s="19">
        <v>41424.741597222222</v>
      </c>
      <c r="M4416" s="2"/>
      <c r="N4416" s="2"/>
      <c r="O4416" s="2"/>
      <c r="P4416" s="2"/>
    </row>
    <row r="4417" spans="1:16" ht="30">
      <c r="A4417" s="14">
        <v>790</v>
      </c>
      <c r="B4417" s="2" t="s">
        <v>1736</v>
      </c>
      <c r="C4417" s="1" t="s">
        <v>1737</v>
      </c>
      <c r="D4417" s="3" t="s">
        <v>194</v>
      </c>
      <c r="E4417" s="4">
        <v>41424</v>
      </c>
      <c r="F4417" s="3" t="s">
        <v>15</v>
      </c>
      <c r="G4417" s="4">
        <v>41424</v>
      </c>
      <c r="H4417" s="3" t="s">
        <v>55</v>
      </c>
      <c r="I4417" s="2" t="s">
        <v>13</v>
      </c>
      <c r="J4417" s="2" t="s">
        <v>12</v>
      </c>
      <c r="K4417" s="2" t="s">
        <v>268</v>
      </c>
      <c r="L4417" s="19">
        <v>41424.741053240738</v>
      </c>
      <c r="M4417" s="2"/>
      <c r="N4417" s="2"/>
      <c r="O4417" s="2"/>
      <c r="P4417" s="2"/>
    </row>
    <row r="4418" spans="1:16" ht="60">
      <c r="A4418" s="14">
        <v>789</v>
      </c>
      <c r="B4418" s="2" t="s">
        <v>1722</v>
      </c>
      <c r="C4418" s="1" t="s">
        <v>1738</v>
      </c>
      <c r="D4418" s="3" t="s">
        <v>549</v>
      </c>
      <c r="E4418" s="4">
        <v>41424</v>
      </c>
      <c r="F4418" s="3" t="s">
        <v>15</v>
      </c>
      <c r="G4418" s="4">
        <v>41424</v>
      </c>
      <c r="H4418" s="3" t="s">
        <v>19</v>
      </c>
      <c r="I4418" s="2" t="s">
        <v>13</v>
      </c>
      <c r="J4418" s="2" t="s">
        <v>12</v>
      </c>
      <c r="K4418" s="2" t="s">
        <v>268</v>
      </c>
      <c r="L4418" s="19">
        <v>41424.733877314815</v>
      </c>
      <c r="M4418" s="2"/>
      <c r="N4418" s="2"/>
      <c r="O4418" s="2"/>
      <c r="P4418" s="2"/>
    </row>
    <row r="4419" spans="1:16" ht="45">
      <c r="A4419" s="14">
        <v>788</v>
      </c>
      <c r="B4419" s="2" t="s">
        <v>1739</v>
      </c>
      <c r="C4419" s="1" t="s">
        <v>1740</v>
      </c>
      <c r="D4419" s="3" t="s">
        <v>87</v>
      </c>
      <c r="E4419" s="4">
        <v>41423</v>
      </c>
      <c r="F4419" s="3" t="s">
        <v>15</v>
      </c>
      <c r="G4419" s="4">
        <v>41425</v>
      </c>
      <c r="H4419" s="3" t="s">
        <v>54</v>
      </c>
      <c r="I4419" s="2" t="s">
        <v>13</v>
      </c>
      <c r="J4419" s="2" t="s">
        <v>12</v>
      </c>
      <c r="K4419" s="2" t="s">
        <v>268</v>
      </c>
      <c r="L4419" s="19">
        <v>41429.466296296298</v>
      </c>
      <c r="M4419" s="2"/>
      <c r="N4419" s="2"/>
      <c r="O4419" s="2"/>
      <c r="P4419" s="2"/>
    </row>
    <row r="4420" spans="1:16" ht="45">
      <c r="A4420" s="14">
        <v>787</v>
      </c>
      <c r="B4420" s="2" t="s">
        <v>1741</v>
      </c>
      <c r="C4420" s="1" t="s">
        <v>1912</v>
      </c>
      <c r="D4420" s="3" t="s">
        <v>105</v>
      </c>
      <c r="E4420" s="4">
        <v>41423</v>
      </c>
      <c r="F4420" s="3" t="s">
        <v>15</v>
      </c>
      <c r="G4420" s="4">
        <v>41430</v>
      </c>
      <c r="H4420" s="3" t="s">
        <v>56</v>
      </c>
      <c r="I4420" s="2" t="s">
        <v>13</v>
      </c>
      <c r="J4420" s="2" t="s">
        <v>12</v>
      </c>
      <c r="K4420" s="2" t="s">
        <v>268</v>
      </c>
      <c r="L4420" s="19">
        <v>41431.589548611111</v>
      </c>
      <c r="M4420" s="2"/>
      <c r="N4420" s="2"/>
      <c r="O4420" s="2"/>
      <c r="P4420" s="2"/>
    </row>
    <row r="4421" spans="1:16" ht="60">
      <c r="A4421" s="14">
        <v>786</v>
      </c>
      <c r="B4421" s="2" t="s">
        <v>1742</v>
      </c>
      <c r="C4421" s="1" t="s">
        <v>1743</v>
      </c>
      <c r="D4421" s="3" t="s">
        <v>1744</v>
      </c>
      <c r="E4421" s="4">
        <v>41423</v>
      </c>
      <c r="F4421" s="3" t="s">
        <v>15</v>
      </c>
      <c r="G4421" s="4">
        <v>41425</v>
      </c>
      <c r="H4421" s="3" t="s">
        <v>56</v>
      </c>
      <c r="I4421" s="2" t="s">
        <v>13</v>
      </c>
      <c r="J4421" s="2" t="s">
        <v>12</v>
      </c>
      <c r="K4421" s="2" t="s">
        <v>268</v>
      </c>
      <c r="L4421" s="19">
        <v>41429.465763888889</v>
      </c>
      <c r="M4421" s="2"/>
      <c r="N4421" s="2"/>
      <c r="O4421" s="2"/>
      <c r="P4421" s="2"/>
    </row>
    <row r="4422" spans="1:16" ht="45">
      <c r="A4422" s="14">
        <v>785</v>
      </c>
      <c r="B4422" s="2" t="s">
        <v>1745</v>
      </c>
      <c r="C4422" s="1" t="s">
        <v>1746</v>
      </c>
      <c r="D4422" s="3" t="s">
        <v>411</v>
      </c>
      <c r="E4422" s="4">
        <v>41423</v>
      </c>
      <c r="F4422" s="3" t="s">
        <v>15</v>
      </c>
      <c r="G4422" s="4">
        <v>41423</v>
      </c>
      <c r="H4422" s="3" t="s">
        <v>58</v>
      </c>
      <c r="I4422" s="2" t="s">
        <v>13</v>
      </c>
      <c r="J4422" s="2" t="s">
        <v>12</v>
      </c>
      <c r="K4422" s="2" t="s">
        <v>268</v>
      </c>
      <c r="L4422" s="19">
        <v>41423.618773148148</v>
      </c>
      <c r="M4422" s="2"/>
      <c r="N4422" s="2"/>
      <c r="O4422" s="2"/>
      <c r="P4422" s="2"/>
    </row>
    <row r="4423" spans="1:16" ht="90">
      <c r="A4423" s="14">
        <v>784</v>
      </c>
      <c r="B4423" s="2" t="s">
        <v>1747</v>
      </c>
      <c r="C4423" s="1" t="s">
        <v>1748</v>
      </c>
      <c r="D4423" s="3" t="s">
        <v>625</v>
      </c>
      <c r="E4423" s="4">
        <v>41422</v>
      </c>
      <c r="F4423" s="3" t="s">
        <v>15</v>
      </c>
      <c r="G4423" s="4">
        <v>41423</v>
      </c>
      <c r="H4423" s="3" t="s">
        <v>44</v>
      </c>
      <c r="I4423" s="2" t="s">
        <v>13</v>
      </c>
      <c r="J4423" s="2" t="s">
        <v>12</v>
      </c>
      <c r="K4423" s="2" t="s">
        <v>268</v>
      </c>
      <c r="L4423" s="19">
        <v>41429.465925925928</v>
      </c>
      <c r="M4423" s="2"/>
      <c r="N4423" s="2"/>
      <c r="O4423" s="2"/>
      <c r="P4423" s="2"/>
    </row>
    <row r="4424" spans="1:16" ht="45">
      <c r="A4424" s="14">
        <v>783</v>
      </c>
      <c r="B4424" s="2" t="s">
        <v>1749</v>
      </c>
      <c r="C4424" s="1" t="s">
        <v>1750</v>
      </c>
      <c r="D4424" s="3" t="s">
        <v>543</v>
      </c>
      <c r="E4424" s="4">
        <v>41423</v>
      </c>
      <c r="F4424" s="3" t="s">
        <v>15</v>
      </c>
      <c r="G4424" s="4">
        <v>41423</v>
      </c>
      <c r="H4424" s="3" t="s">
        <v>40</v>
      </c>
      <c r="I4424" s="2" t="s">
        <v>13</v>
      </c>
      <c r="J4424" s="2" t="s">
        <v>12</v>
      </c>
      <c r="K4424" s="2" t="s">
        <v>268</v>
      </c>
      <c r="L4424" s="19">
        <v>41423.567476851851</v>
      </c>
      <c r="M4424" s="2"/>
      <c r="N4424" s="2"/>
      <c r="O4424" s="2"/>
      <c r="P4424" s="2"/>
    </row>
    <row r="4425" spans="1:16" ht="30">
      <c r="A4425" s="14">
        <v>782</v>
      </c>
      <c r="B4425" s="2" t="s">
        <v>1751</v>
      </c>
      <c r="C4425" s="1" t="s">
        <v>1752</v>
      </c>
      <c r="D4425" s="3" t="s">
        <v>104</v>
      </c>
      <c r="E4425" s="4">
        <v>41423</v>
      </c>
      <c r="F4425" s="3" t="s">
        <v>15</v>
      </c>
      <c r="G4425" s="4">
        <v>41423</v>
      </c>
      <c r="H4425" s="3" t="s">
        <v>29</v>
      </c>
      <c r="I4425" s="2" t="s">
        <v>13</v>
      </c>
      <c r="J4425" s="2" t="s">
        <v>12</v>
      </c>
      <c r="K4425" s="2" t="s">
        <v>268</v>
      </c>
      <c r="L4425" s="19">
        <v>41423.565810185188</v>
      </c>
      <c r="M4425" s="2"/>
      <c r="N4425" s="2"/>
      <c r="O4425" s="2"/>
      <c r="P4425" s="2"/>
    </row>
    <row r="4426" spans="1:16" ht="45">
      <c r="A4426" s="14">
        <v>781</v>
      </c>
      <c r="B4426" s="2" t="s">
        <v>1753</v>
      </c>
      <c r="C4426" s="1" t="s">
        <v>1754</v>
      </c>
      <c r="D4426" s="3" t="s">
        <v>291</v>
      </c>
      <c r="E4426" s="4">
        <v>41422</v>
      </c>
      <c r="F4426" s="3" t="s">
        <v>15</v>
      </c>
      <c r="G4426" s="4">
        <v>41423</v>
      </c>
      <c r="H4426" s="3" t="s">
        <v>54</v>
      </c>
      <c r="I4426" s="2" t="s">
        <v>13</v>
      </c>
      <c r="J4426" s="2" t="s">
        <v>12</v>
      </c>
      <c r="K4426" s="2" t="s">
        <v>268</v>
      </c>
      <c r="L4426" s="19">
        <v>41423.515833333331</v>
      </c>
      <c r="M4426" s="2"/>
      <c r="N4426" s="2"/>
      <c r="O4426" s="2"/>
      <c r="P4426" s="2"/>
    </row>
    <row r="4427" spans="1:16" ht="60">
      <c r="A4427" s="14">
        <v>780</v>
      </c>
      <c r="B4427" s="2" t="s">
        <v>1753</v>
      </c>
      <c r="C4427" s="1" t="s">
        <v>1755</v>
      </c>
      <c r="D4427" s="3" t="s">
        <v>1756</v>
      </c>
      <c r="E4427" s="4">
        <v>41422</v>
      </c>
      <c r="F4427" s="3" t="s">
        <v>15</v>
      </c>
      <c r="G4427" s="4">
        <v>41423</v>
      </c>
      <c r="H4427" s="3" t="s">
        <v>54</v>
      </c>
      <c r="I4427" s="2" t="s">
        <v>13</v>
      </c>
      <c r="J4427" s="2" t="s">
        <v>12</v>
      </c>
      <c r="K4427" s="2" t="s">
        <v>268</v>
      </c>
      <c r="L4427" s="19">
        <v>41423.514664351853</v>
      </c>
      <c r="M4427" s="2"/>
      <c r="N4427" s="2"/>
      <c r="O4427" s="2"/>
      <c r="P4427" s="2"/>
    </row>
    <row r="4428" spans="1:16" ht="105">
      <c r="A4428" s="14">
        <v>779</v>
      </c>
      <c r="B4428" s="2" t="s">
        <v>1757</v>
      </c>
      <c r="C4428" s="1" t="s">
        <v>1758</v>
      </c>
      <c r="D4428" s="3" t="s">
        <v>377</v>
      </c>
      <c r="E4428" s="4">
        <v>41422</v>
      </c>
      <c r="F4428" s="3" t="s">
        <v>15</v>
      </c>
      <c r="G4428" s="4">
        <v>41422</v>
      </c>
      <c r="H4428" s="3" t="s">
        <v>19</v>
      </c>
      <c r="I4428" s="2" t="s">
        <v>13</v>
      </c>
      <c r="J4428" s="2" t="s">
        <v>12</v>
      </c>
      <c r="K4428" s="2" t="s">
        <v>268</v>
      </c>
      <c r="L4428" s="19">
        <v>41423.489004629628</v>
      </c>
      <c r="M4428" s="2"/>
      <c r="N4428" s="2"/>
      <c r="O4428" s="2"/>
      <c r="P4428" s="2"/>
    </row>
    <row r="4429" spans="1:16" ht="45">
      <c r="A4429" s="14">
        <v>778</v>
      </c>
      <c r="B4429" s="2" t="s">
        <v>1759</v>
      </c>
      <c r="C4429" s="1" t="s">
        <v>1760</v>
      </c>
      <c r="D4429" s="3" t="s">
        <v>24</v>
      </c>
      <c r="E4429" s="4">
        <v>41423</v>
      </c>
      <c r="F4429" s="3" t="s">
        <v>15</v>
      </c>
      <c r="G4429" s="4">
        <v>41423</v>
      </c>
      <c r="H4429" s="3" t="s">
        <v>16</v>
      </c>
      <c r="I4429" s="2" t="s">
        <v>13</v>
      </c>
      <c r="J4429" s="2" t="s">
        <v>12</v>
      </c>
      <c r="K4429" s="2" t="s">
        <v>268</v>
      </c>
      <c r="L4429" s="19">
        <v>41423.456805555557</v>
      </c>
      <c r="M4429" s="2"/>
      <c r="N4429" s="2"/>
      <c r="O4429" s="2"/>
      <c r="P4429" s="2"/>
    </row>
    <row r="4430" spans="1:16" ht="30">
      <c r="A4430" s="14">
        <v>777</v>
      </c>
      <c r="B4430" s="2" t="s">
        <v>1761</v>
      </c>
      <c r="C4430" s="1" t="s">
        <v>1762</v>
      </c>
      <c r="D4430" s="3" t="s">
        <v>1763</v>
      </c>
      <c r="E4430" s="4">
        <v>41423</v>
      </c>
      <c r="F4430" s="3" t="s">
        <v>15</v>
      </c>
      <c r="G4430" s="4">
        <v>41423</v>
      </c>
      <c r="H4430" s="3" t="s">
        <v>58</v>
      </c>
      <c r="I4430" s="2" t="s">
        <v>13</v>
      </c>
      <c r="J4430" s="2" t="s">
        <v>12</v>
      </c>
      <c r="K4430" s="2" t="s">
        <v>268</v>
      </c>
      <c r="L4430" s="19">
        <v>41423.448888888888</v>
      </c>
      <c r="M4430" s="2"/>
      <c r="N4430" s="2"/>
      <c r="O4430" s="2"/>
      <c r="P4430" s="2"/>
    </row>
    <row r="4431" spans="1:16" ht="60">
      <c r="A4431" s="14">
        <v>776</v>
      </c>
      <c r="B4431" s="2" t="s">
        <v>1764</v>
      </c>
      <c r="C4431" s="1" t="s">
        <v>1765</v>
      </c>
      <c r="D4431" s="3" t="s">
        <v>1356</v>
      </c>
      <c r="E4431" s="4">
        <v>41423</v>
      </c>
      <c r="F4431" s="3" t="s">
        <v>15</v>
      </c>
      <c r="G4431" s="4">
        <v>41424</v>
      </c>
      <c r="H4431" s="3" t="s">
        <v>58</v>
      </c>
      <c r="I4431" s="2" t="s">
        <v>13</v>
      </c>
      <c r="J4431" s="2" t="s">
        <v>12</v>
      </c>
      <c r="K4431" s="2" t="s">
        <v>268</v>
      </c>
      <c r="L4431" s="19">
        <v>41429.465497685182</v>
      </c>
      <c r="M4431" s="2"/>
      <c r="N4431" s="2"/>
      <c r="O4431" s="2"/>
      <c r="P4431" s="2"/>
    </row>
    <row r="4432" spans="1:16" ht="75">
      <c r="A4432" s="14">
        <v>775</v>
      </c>
      <c r="B4432" s="2" t="s">
        <v>1766</v>
      </c>
      <c r="C4432" s="1" t="s">
        <v>1767</v>
      </c>
      <c r="D4432" s="3" t="s">
        <v>1415</v>
      </c>
      <c r="E4432" s="4">
        <v>41423</v>
      </c>
      <c r="F4432" s="3" t="s">
        <v>15</v>
      </c>
      <c r="G4432" s="4">
        <v>41424</v>
      </c>
      <c r="H4432" s="3" t="s">
        <v>52</v>
      </c>
      <c r="I4432" s="2" t="s">
        <v>13</v>
      </c>
      <c r="J4432" s="2" t="s">
        <v>12</v>
      </c>
      <c r="K4432" s="2" t="s">
        <v>268</v>
      </c>
      <c r="L4432" s="19">
        <v>41428.716747685183</v>
      </c>
      <c r="M4432" s="2"/>
      <c r="N4432" s="2"/>
      <c r="O4432" s="2"/>
      <c r="P4432" s="2"/>
    </row>
    <row r="4433" spans="1:16" ht="60">
      <c r="A4433" s="14">
        <v>774</v>
      </c>
      <c r="B4433" s="2" t="s">
        <v>1768</v>
      </c>
      <c r="C4433" s="1" t="s">
        <v>1769</v>
      </c>
      <c r="D4433" s="3" t="s">
        <v>1054</v>
      </c>
      <c r="E4433" s="4">
        <v>41423</v>
      </c>
      <c r="F4433" s="3" t="s">
        <v>15</v>
      </c>
      <c r="G4433" s="4">
        <v>41423</v>
      </c>
      <c r="H4433" s="3" t="s">
        <v>52</v>
      </c>
      <c r="I4433" s="2" t="s">
        <v>13</v>
      </c>
      <c r="J4433" s="2" t="s">
        <v>12</v>
      </c>
      <c r="K4433" s="2" t="s">
        <v>268</v>
      </c>
      <c r="L4433" s="19">
        <v>41428.716354166667</v>
      </c>
      <c r="M4433" s="2"/>
      <c r="N4433" s="2"/>
      <c r="O4433" s="2"/>
      <c r="P4433" s="2"/>
    </row>
    <row r="4434" spans="1:16" ht="75">
      <c r="A4434" s="14">
        <v>773</v>
      </c>
      <c r="B4434" s="2" t="s">
        <v>1770</v>
      </c>
      <c r="C4434" s="1" t="s">
        <v>1771</v>
      </c>
      <c r="D4434" s="3" t="s">
        <v>746</v>
      </c>
      <c r="E4434" s="4">
        <v>41422</v>
      </c>
      <c r="F4434" s="3" t="s">
        <v>15</v>
      </c>
      <c r="G4434" s="4">
        <v>41422</v>
      </c>
      <c r="H4434" s="3" t="s">
        <v>42</v>
      </c>
      <c r="I4434" s="2" t="s">
        <v>13</v>
      </c>
      <c r="J4434" s="2" t="s">
        <v>12</v>
      </c>
      <c r="K4434" s="2" t="s">
        <v>268</v>
      </c>
      <c r="L4434" s="19">
        <v>41422.690775462965</v>
      </c>
      <c r="M4434" s="2"/>
      <c r="N4434" s="2"/>
      <c r="O4434" s="2"/>
      <c r="P4434" s="2"/>
    </row>
    <row r="4435" spans="1:16" ht="30">
      <c r="A4435" s="14">
        <v>772</v>
      </c>
      <c r="B4435" s="2" t="s">
        <v>1772</v>
      </c>
      <c r="C4435" s="1" t="s">
        <v>1773</v>
      </c>
      <c r="D4435" s="3" t="s">
        <v>1002</v>
      </c>
      <c r="E4435" s="4">
        <v>41422</v>
      </c>
      <c r="F4435" s="3" t="s">
        <v>15</v>
      </c>
      <c r="G4435" s="4">
        <v>41422</v>
      </c>
      <c r="H4435" s="3" t="s">
        <v>56</v>
      </c>
      <c r="I4435" s="2" t="s">
        <v>13</v>
      </c>
      <c r="J4435" s="2" t="s">
        <v>12</v>
      </c>
      <c r="K4435" s="2" t="s">
        <v>268</v>
      </c>
      <c r="L4435" s="19">
        <v>41422.642881944441</v>
      </c>
      <c r="M4435" s="2"/>
      <c r="N4435" s="2"/>
      <c r="O4435" s="2"/>
      <c r="P4435" s="2"/>
    </row>
    <row r="4436" spans="1:16" ht="45">
      <c r="A4436" s="14">
        <v>771</v>
      </c>
      <c r="B4436" s="2" t="s">
        <v>1774</v>
      </c>
      <c r="C4436" s="1" t="s">
        <v>1775</v>
      </c>
      <c r="D4436" s="3" t="s">
        <v>625</v>
      </c>
      <c r="E4436" s="4">
        <v>41422</v>
      </c>
      <c r="F4436" s="3" t="s">
        <v>102</v>
      </c>
      <c r="G4436" s="4">
        <v>41422</v>
      </c>
      <c r="H4436" s="3" t="s">
        <v>58</v>
      </c>
      <c r="I4436" s="2" t="s">
        <v>13</v>
      </c>
      <c r="J4436" s="2" t="s">
        <v>12</v>
      </c>
      <c r="K4436" s="2" t="s">
        <v>268</v>
      </c>
      <c r="L4436" s="19">
        <v>41422.54614583333</v>
      </c>
      <c r="M4436" s="2"/>
      <c r="N4436" s="2"/>
      <c r="O4436" s="2"/>
      <c r="P4436" s="2"/>
    </row>
    <row r="4437" spans="1:16">
      <c r="A4437" s="14">
        <v>770</v>
      </c>
      <c r="B4437" s="2" t="s">
        <v>1776</v>
      </c>
      <c r="C4437" s="1" t="s">
        <v>1777</v>
      </c>
      <c r="D4437" s="3" t="s">
        <v>9017</v>
      </c>
      <c r="E4437" s="4">
        <v>41422</v>
      </c>
      <c r="F4437" s="3" t="s">
        <v>15</v>
      </c>
      <c r="G4437" s="4">
        <v>41422</v>
      </c>
      <c r="H4437" s="3" t="s">
        <v>40</v>
      </c>
      <c r="I4437" s="2" t="s">
        <v>13</v>
      </c>
      <c r="J4437" s="2" t="s">
        <v>12</v>
      </c>
      <c r="K4437" s="2" t="s">
        <v>268</v>
      </c>
      <c r="L4437" s="19">
        <v>41422.535763888889</v>
      </c>
      <c r="M4437" s="2"/>
      <c r="N4437" s="2"/>
      <c r="O4437" s="2"/>
      <c r="P4437" s="2"/>
    </row>
    <row r="4438" spans="1:16" ht="45">
      <c r="A4438" s="14">
        <v>769</v>
      </c>
      <c r="B4438" s="2" t="s">
        <v>1778</v>
      </c>
      <c r="C4438" s="1" t="s">
        <v>1779</v>
      </c>
      <c r="D4438" s="3" t="s">
        <v>335</v>
      </c>
      <c r="E4438" s="4">
        <v>41422</v>
      </c>
      <c r="F4438" s="3" t="s">
        <v>15</v>
      </c>
      <c r="G4438" s="4">
        <v>41422</v>
      </c>
      <c r="H4438" s="3" t="s">
        <v>42</v>
      </c>
      <c r="I4438" s="2" t="s">
        <v>13</v>
      </c>
      <c r="J4438" s="2" t="s">
        <v>12</v>
      </c>
      <c r="K4438" s="2" t="s">
        <v>268</v>
      </c>
      <c r="L4438" s="19">
        <v>41422.508668981478</v>
      </c>
      <c r="M4438" s="2"/>
      <c r="N4438" s="2"/>
      <c r="O4438" s="2"/>
      <c r="P4438" s="2"/>
    </row>
    <row r="4439" spans="1:16" ht="60">
      <c r="A4439" s="14">
        <v>768</v>
      </c>
      <c r="B4439" s="2" t="s">
        <v>1753</v>
      </c>
      <c r="C4439" s="1" t="s">
        <v>1780</v>
      </c>
      <c r="D4439" s="3" t="s">
        <v>1756</v>
      </c>
      <c r="E4439" s="4">
        <v>41422</v>
      </c>
      <c r="F4439" s="3" t="s">
        <v>15</v>
      </c>
      <c r="G4439" s="4">
        <v>41422</v>
      </c>
      <c r="H4439" s="3" t="s">
        <v>54</v>
      </c>
      <c r="I4439" s="2" t="s">
        <v>13</v>
      </c>
      <c r="J4439" s="2" t="s">
        <v>12</v>
      </c>
      <c r="K4439" s="2" t="s">
        <v>268</v>
      </c>
      <c r="L4439" s="19">
        <v>41428.71601851852</v>
      </c>
      <c r="M4439" s="2"/>
      <c r="N4439" s="2"/>
      <c r="O4439" s="2"/>
      <c r="P4439" s="2"/>
    </row>
    <row r="4440" spans="1:16" ht="60">
      <c r="A4440" s="14">
        <v>767</v>
      </c>
      <c r="B4440" s="2" t="s">
        <v>1781</v>
      </c>
      <c r="C4440" s="1" t="s">
        <v>1782</v>
      </c>
      <c r="D4440" s="3" t="s">
        <v>377</v>
      </c>
      <c r="E4440" s="4">
        <v>41422</v>
      </c>
      <c r="F4440" s="3" t="s">
        <v>15</v>
      </c>
      <c r="G4440" s="4">
        <v>41422</v>
      </c>
      <c r="H4440" s="3" t="s">
        <v>44</v>
      </c>
      <c r="I4440" s="2" t="s">
        <v>13</v>
      </c>
      <c r="J4440" s="2" t="s">
        <v>12</v>
      </c>
      <c r="K4440" s="2" t="s">
        <v>268</v>
      </c>
      <c r="L4440" s="19">
        <v>41422.502766203703</v>
      </c>
      <c r="M4440" s="2"/>
      <c r="N4440" s="2"/>
      <c r="O4440" s="2"/>
      <c r="P4440" s="2"/>
    </row>
    <row r="4441" spans="1:16" ht="45">
      <c r="A4441" s="14">
        <v>766</v>
      </c>
      <c r="B4441" s="2" t="s">
        <v>1684</v>
      </c>
      <c r="C4441" s="1" t="s">
        <v>1685</v>
      </c>
      <c r="D4441" s="3" t="s">
        <v>64</v>
      </c>
      <c r="E4441" s="4">
        <v>41422</v>
      </c>
      <c r="F4441" s="3" t="s">
        <v>15</v>
      </c>
      <c r="G4441" s="4">
        <v>41422</v>
      </c>
      <c r="H4441" s="3" t="s">
        <v>29</v>
      </c>
      <c r="I4441" s="2" t="s">
        <v>13</v>
      </c>
      <c r="J4441" s="2" t="s">
        <v>12</v>
      </c>
      <c r="K4441" s="2" t="s">
        <v>268</v>
      </c>
      <c r="L4441" s="19">
        <v>41422.48238425926</v>
      </c>
      <c r="M4441" s="2"/>
      <c r="N4441" s="2"/>
      <c r="O4441" s="2"/>
      <c r="P4441" s="2"/>
    </row>
    <row r="4442" spans="1:16" ht="30">
      <c r="A4442" s="14">
        <v>765</v>
      </c>
      <c r="B4442" s="2" t="s">
        <v>1604</v>
      </c>
      <c r="C4442" s="1" t="s">
        <v>1605</v>
      </c>
      <c r="D4442" s="3" t="s">
        <v>762</v>
      </c>
      <c r="E4442" s="4">
        <v>41422</v>
      </c>
      <c r="F4442" s="3" t="s">
        <v>15</v>
      </c>
      <c r="G4442" s="4">
        <v>41422</v>
      </c>
      <c r="H4442" s="3" t="s">
        <v>58</v>
      </c>
      <c r="I4442" s="2" t="s">
        <v>13</v>
      </c>
      <c r="J4442" s="2" t="s">
        <v>12</v>
      </c>
      <c r="K4442" s="2" t="s">
        <v>268</v>
      </c>
      <c r="L4442" s="19">
        <v>41422.443993055553</v>
      </c>
      <c r="M4442" s="2"/>
      <c r="N4442" s="2"/>
      <c r="O4442" s="2"/>
      <c r="P4442" s="2"/>
    </row>
    <row r="4443" spans="1:16" ht="75">
      <c r="A4443" s="14">
        <v>764</v>
      </c>
      <c r="B4443" s="2" t="s">
        <v>1606</v>
      </c>
      <c r="C4443" s="1" t="s">
        <v>1607</v>
      </c>
      <c r="D4443" s="3" t="s">
        <v>803</v>
      </c>
      <c r="E4443" s="4">
        <v>41422</v>
      </c>
      <c r="F4443" s="3" t="s">
        <v>15</v>
      </c>
      <c r="G4443" s="4">
        <v>41422</v>
      </c>
      <c r="H4443" s="3" t="s">
        <v>58</v>
      </c>
      <c r="I4443" s="2" t="s">
        <v>13</v>
      </c>
      <c r="J4443" s="2" t="s">
        <v>12</v>
      </c>
      <c r="K4443" s="2" t="s">
        <v>268</v>
      </c>
      <c r="L4443" s="19">
        <v>41422.441087962965</v>
      </c>
      <c r="M4443" s="2"/>
      <c r="N4443" s="2"/>
      <c r="O4443" s="2"/>
      <c r="P4443" s="2"/>
    </row>
    <row r="4444" spans="1:16" ht="75">
      <c r="A4444" s="14">
        <v>763</v>
      </c>
      <c r="B4444" s="2" t="s">
        <v>1608</v>
      </c>
      <c r="C4444" s="1" t="s">
        <v>2090</v>
      </c>
      <c r="D4444" s="3" t="s">
        <v>26</v>
      </c>
      <c r="E4444" s="4">
        <v>41421</v>
      </c>
      <c r="F4444" s="3" t="s">
        <v>15</v>
      </c>
      <c r="G4444" s="4">
        <v>41446</v>
      </c>
      <c r="H4444" s="3" t="s">
        <v>50</v>
      </c>
      <c r="I4444" s="2" t="s">
        <v>13</v>
      </c>
      <c r="J4444" s="2" t="s">
        <v>12</v>
      </c>
      <c r="K4444" s="2" t="s">
        <v>268</v>
      </c>
      <c r="L4444" s="19">
        <v>41450.454513888886</v>
      </c>
      <c r="M4444" s="2"/>
      <c r="N4444" s="2"/>
      <c r="O4444" s="2"/>
      <c r="P4444" s="2"/>
    </row>
    <row r="4445" spans="1:16" ht="45">
      <c r="A4445" s="14">
        <v>762</v>
      </c>
      <c r="B4445" s="2" t="s">
        <v>1609</v>
      </c>
      <c r="C4445" s="1" t="s">
        <v>1669</v>
      </c>
      <c r="D4445" s="3" t="s">
        <v>84</v>
      </c>
      <c r="E4445" s="4">
        <v>41421</v>
      </c>
      <c r="F4445" s="3" t="s">
        <v>15</v>
      </c>
      <c r="G4445" s="4">
        <v>41422</v>
      </c>
      <c r="H4445" s="3" t="s">
        <v>46</v>
      </c>
      <c r="I4445" s="2" t="s">
        <v>13</v>
      </c>
      <c r="J4445" s="2" t="s">
        <v>12</v>
      </c>
      <c r="K4445" s="2" t="s">
        <v>268</v>
      </c>
      <c r="L4445" s="19">
        <v>41422.459791666668</v>
      </c>
      <c r="M4445" s="2"/>
      <c r="N4445" s="2"/>
      <c r="O4445" s="2"/>
      <c r="P4445" s="2"/>
    </row>
    <row r="4446" spans="1:16" ht="45">
      <c r="A4446" s="14">
        <v>761</v>
      </c>
      <c r="B4446" s="2" t="s">
        <v>1117</v>
      </c>
      <c r="C4446" s="1" t="s">
        <v>1610</v>
      </c>
      <c r="D4446" s="3" t="s">
        <v>98</v>
      </c>
      <c r="E4446" s="4">
        <v>41421</v>
      </c>
      <c r="F4446" s="3" t="s">
        <v>15</v>
      </c>
      <c r="G4446" s="4">
        <v>41421</v>
      </c>
      <c r="H4446" s="3" t="s">
        <v>29</v>
      </c>
      <c r="I4446" s="2" t="s">
        <v>13</v>
      </c>
      <c r="J4446" s="2" t="s">
        <v>12</v>
      </c>
      <c r="K4446" s="2" t="s">
        <v>268</v>
      </c>
      <c r="L4446" s="19">
        <v>41421.760648148149</v>
      </c>
      <c r="M4446" s="2"/>
      <c r="N4446" s="2"/>
      <c r="O4446" s="2"/>
      <c r="P4446" s="2"/>
    </row>
    <row r="4447" spans="1:16" ht="45">
      <c r="A4447" s="14">
        <v>760</v>
      </c>
      <c r="B4447" s="2" t="s">
        <v>1611</v>
      </c>
      <c r="C4447" s="1" t="s">
        <v>1612</v>
      </c>
      <c r="D4447" s="3" t="s">
        <v>803</v>
      </c>
      <c r="E4447" s="4">
        <v>41417</v>
      </c>
      <c r="F4447" s="3" t="s">
        <v>15</v>
      </c>
      <c r="G4447" s="4">
        <v>41421</v>
      </c>
      <c r="H4447" s="3" t="s">
        <v>56</v>
      </c>
      <c r="I4447" s="2" t="s">
        <v>13</v>
      </c>
      <c r="J4447" s="2" t="s">
        <v>12</v>
      </c>
      <c r="K4447" s="2" t="s">
        <v>268</v>
      </c>
      <c r="L4447" s="19">
        <v>41421.743043981478</v>
      </c>
      <c r="M4447" s="2"/>
      <c r="N4447" s="2"/>
      <c r="O4447" s="2"/>
      <c r="P4447" s="2"/>
    </row>
    <row r="4448" spans="1:16" ht="60">
      <c r="A4448" s="14">
        <v>759</v>
      </c>
      <c r="B4448" s="2" t="s">
        <v>1613</v>
      </c>
      <c r="C4448" s="1" t="s">
        <v>1614</v>
      </c>
      <c r="D4448" s="3" t="s">
        <v>653</v>
      </c>
      <c r="E4448" s="4">
        <v>41421</v>
      </c>
      <c r="F4448" s="3" t="s">
        <v>15</v>
      </c>
      <c r="G4448" s="4">
        <v>41421</v>
      </c>
      <c r="H4448" s="3" t="s">
        <v>29</v>
      </c>
      <c r="I4448" s="2" t="s">
        <v>13</v>
      </c>
      <c r="J4448" s="2" t="s">
        <v>12</v>
      </c>
      <c r="K4448" s="2" t="s">
        <v>268</v>
      </c>
      <c r="L4448" s="19">
        <v>41421.70584490741</v>
      </c>
      <c r="M4448" s="2"/>
      <c r="N4448" s="2"/>
      <c r="O4448" s="2"/>
      <c r="P4448" s="2"/>
    </row>
    <row r="4449" spans="1:16" ht="75">
      <c r="A4449" s="14">
        <v>758</v>
      </c>
      <c r="B4449" s="2" t="s">
        <v>1615</v>
      </c>
      <c r="C4449" s="1" t="s">
        <v>1616</v>
      </c>
      <c r="D4449" s="3" t="s">
        <v>572</v>
      </c>
      <c r="E4449" s="4">
        <v>41421</v>
      </c>
      <c r="F4449" s="3" t="s">
        <v>102</v>
      </c>
      <c r="G4449" s="4">
        <v>41421</v>
      </c>
      <c r="H4449" s="3" t="s">
        <v>29</v>
      </c>
      <c r="I4449" s="2" t="s">
        <v>13</v>
      </c>
      <c r="J4449" s="2" t="s">
        <v>12</v>
      </c>
      <c r="K4449" s="2" t="s">
        <v>268</v>
      </c>
      <c r="L4449" s="19">
        <v>41421.703981481478</v>
      </c>
      <c r="M4449" s="2"/>
      <c r="N4449" s="2"/>
      <c r="O4449" s="2"/>
      <c r="P4449" s="2"/>
    </row>
    <row r="4450" spans="1:16" ht="30">
      <c r="A4450" s="14">
        <v>757</v>
      </c>
      <c r="B4450" s="2" t="s">
        <v>1617</v>
      </c>
      <c r="C4450" s="1" t="s">
        <v>1618</v>
      </c>
      <c r="D4450" s="3" t="s">
        <v>947</v>
      </c>
      <c r="E4450" s="4">
        <v>41421</v>
      </c>
      <c r="F4450" s="3" t="s">
        <v>15</v>
      </c>
      <c r="G4450" s="4">
        <v>41421</v>
      </c>
      <c r="H4450" s="3" t="s">
        <v>29</v>
      </c>
      <c r="I4450" s="2" t="s">
        <v>13</v>
      </c>
      <c r="J4450" s="2" t="s">
        <v>12</v>
      </c>
      <c r="K4450" s="2" t="s">
        <v>268</v>
      </c>
      <c r="L4450" s="19">
        <v>41421.695983796293</v>
      </c>
      <c r="M4450" s="2"/>
      <c r="N4450" s="2"/>
      <c r="O4450" s="2"/>
      <c r="P4450" s="2"/>
    </row>
    <row r="4451" spans="1:16" ht="45">
      <c r="A4451" s="14">
        <v>756</v>
      </c>
      <c r="B4451" s="2" t="s">
        <v>1619</v>
      </c>
      <c r="C4451" s="1" t="s">
        <v>1620</v>
      </c>
      <c r="D4451" s="3" t="s">
        <v>268</v>
      </c>
      <c r="E4451" s="4">
        <v>41421</v>
      </c>
      <c r="F4451" s="3" t="s">
        <v>15</v>
      </c>
      <c r="G4451" s="4">
        <v>41421</v>
      </c>
      <c r="H4451" s="3" t="s">
        <v>40</v>
      </c>
      <c r="I4451" s="2" t="s">
        <v>13</v>
      </c>
      <c r="J4451" s="2" t="s">
        <v>12</v>
      </c>
      <c r="K4451" s="2" t="s">
        <v>268</v>
      </c>
      <c r="L4451" s="19">
        <v>41421.692719907405</v>
      </c>
      <c r="M4451" s="2"/>
      <c r="N4451" s="2"/>
      <c r="O4451" s="2"/>
      <c r="P4451" s="2"/>
    </row>
    <row r="4452" spans="1:16" ht="45">
      <c r="A4452" s="14">
        <v>755</v>
      </c>
      <c r="B4452" s="2" t="s">
        <v>1621</v>
      </c>
      <c r="C4452" s="1" t="s">
        <v>1670</v>
      </c>
      <c r="D4452" s="3" t="s">
        <v>26</v>
      </c>
      <c r="E4452" s="4">
        <v>41421</v>
      </c>
      <c r="F4452" s="3" t="s">
        <v>15</v>
      </c>
      <c r="G4452" s="4">
        <v>41422</v>
      </c>
      <c r="H4452" s="3" t="s">
        <v>56</v>
      </c>
      <c r="I4452" s="2" t="s">
        <v>13</v>
      </c>
      <c r="J4452" s="2" t="s">
        <v>12</v>
      </c>
      <c r="K4452" s="2" t="s">
        <v>268</v>
      </c>
      <c r="L4452" s="19">
        <v>41422.460312499999</v>
      </c>
      <c r="M4452" s="2"/>
      <c r="N4452" s="2"/>
      <c r="O4452" s="2"/>
      <c r="P4452" s="2"/>
    </row>
    <row r="4453" spans="1:16" ht="45">
      <c r="A4453" s="14">
        <v>754</v>
      </c>
      <c r="B4453" s="2" t="s">
        <v>1622</v>
      </c>
      <c r="C4453" s="1" t="s">
        <v>1623</v>
      </c>
      <c r="D4453" s="3" t="s">
        <v>746</v>
      </c>
      <c r="E4453" s="4">
        <v>41421</v>
      </c>
      <c r="F4453" s="3" t="s">
        <v>15</v>
      </c>
      <c r="G4453" s="4">
        <v>41421</v>
      </c>
      <c r="H4453" s="3" t="s">
        <v>42</v>
      </c>
      <c r="I4453" s="2" t="s">
        <v>13</v>
      </c>
      <c r="J4453" s="2" t="s">
        <v>12</v>
      </c>
      <c r="K4453" s="2" t="s">
        <v>268</v>
      </c>
      <c r="L4453" s="19">
        <v>41421.641180555554</v>
      </c>
      <c r="M4453" s="2"/>
      <c r="N4453" s="2"/>
      <c r="O4453" s="2"/>
      <c r="P4453" s="2"/>
    </row>
    <row r="4454" spans="1:16" ht="105">
      <c r="A4454" s="14">
        <v>753</v>
      </c>
      <c r="B4454" s="2" t="s">
        <v>1624</v>
      </c>
      <c r="C4454" s="1" t="s">
        <v>1676</v>
      </c>
      <c r="D4454" s="3" t="s">
        <v>1625</v>
      </c>
      <c r="E4454" s="4">
        <v>41421</v>
      </c>
      <c r="F4454" s="3" t="s">
        <v>15</v>
      </c>
      <c r="G4454" s="4">
        <v>41422</v>
      </c>
      <c r="H4454" s="3" t="s">
        <v>56</v>
      </c>
      <c r="I4454" s="2" t="s">
        <v>13</v>
      </c>
      <c r="J4454" s="2" t="s">
        <v>12</v>
      </c>
      <c r="K4454" s="2" t="s">
        <v>268</v>
      </c>
      <c r="L4454" s="19">
        <v>41422.464560185188</v>
      </c>
      <c r="M4454" s="2"/>
      <c r="N4454" s="2"/>
      <c r="O4454" s="2"/>
      <c r="P4454" s="2"/>
    </row>
    <row r="4455" spans="1:16" ht="75">
      <c r="A4455" s="14">
        <v>752</v>
      </c>
      <c r="B4455" s="2" t="s">
        <v>1626</v>
      </c>
      <c r="C4455" s="1" t="s">
        <v>1671</v>
      </c>
      <c r="D4455" s="3" t="s">
        <v>1130</v>
      </c>
      <c r="E4455" s="4">
        <v>41418</v>
      </c>
      <c r="F4455" s="3" t="s">
        <v>15</v>
      </c>
      <c r="G4455" s="4">
        <v>41422</v>
      </c>
      <c r="H4455" s="3" t="s">
        <v>53</v>
      </c>
      <c r="I4455" s="2" t="s">
        <v>13</v>
      </c>
      <c r="J4455" s="2" t="s">
        <v>12</v>
      </c>
      <c r="K4455" s="2" t="s">
        <v>268</v>
      </c>
      <c r="L4455" s="19">
        <v>41422.46130787037</v>
      </c>
      <c r="M4455" s="2"/>
      <c r="N4455" s="2"/>
      <c r="O4455" s="2"/>
      <c r="P4455" s="2"/>
    </row>
    <row r="4456" spans="1:16" ht="30">
      <c r="A4456" s="14">
        <v>751</v>
      </c>
      <c r="B4456" s="2" t="s">
        <v>794</v>
      </c>
      <c r="C4456" s="1" t="s">
        <v>1627</v>
      </c>
      <c r="D4456" s="3" t="s">
        <v>1628</v>
      </c>
      <c r="E4456" s="4">
        <v>41417</v>
      </c>
      <c r="F4456" s="3" t="s">
        <v>15</v>
      </c>
      <c r="G4456" s="4">
        <v>41417</v>
      </c>
      <c r="H4456" s="3" t="s">
        <v>40</v>
      </c>
      <c r="I4456" s="2" t="s">
        <v>13</v>
      </c>
      <c r="J4456" s="2" t="s">
        <v>12</v>
      </c>
      <c r="K4456" s="2" t="s">
        <v>268</v>
      </c>
      <c r="L4456" s="19">
        <v>41418.606631944444</v>
      </c>
      <c r="M4456" s="2"/>
      <c r="N4456" s="2"/>
      <c r="O4456" s="2"/>
      <c r="P4456" s="2"/>
    </row>
    <row r="4457" spans="1:16" ht="75">
      <c r="A4457" s="14">
        <v>750</v>
      </c>
      <c r="B4457" s="2" t="s">
        <v>1629</v>
      </c>
      <c r="C4457" s="1" t="s">
        <v>1630</v>
      </c>
      <c r="D4457" s="3" t="s">
        <v>1631</v>
      </c>
      <c r="E4457" s="4">
        <v>41418</v>
      </c>
      <c r="F4457" s="3" t="s">
        <v>15</v>
      </c>
      <c r="G4457" s="4">
        <v>41418</v>
      </c>
      <c r="H4457" s="3" t="s">
        <v>53</v>
      </c>
      <c r="I4457" s="2" t="s">
        <v>13</v>
      </c>
      <c r="J4457" s="2" t="s">
        <v>12</v>
      </c>
      <c r="K4457" s="2" t="s">
        <v>268</v>
      </c>
      <c r="L4457" s="19">
        <v>41418.604039351849</v>
      </c>
      <c r="M4457" s="2"/>
      <c r="N4457" s="2"/>
      <c r="O4457" s="2"/>
      <c r="P4457" s="2"/>
    </row>
    <row r="4458" spans="1:16" ht="45">
      <c r="A4458" s="14">
        <v>749</v>
      </c>
      <c r="B4458" s="2" t="s">
        <v>1632</v>
      </c>
      <c r="C4458" s="1" t="s">
        <v>1633</v>
      </c>
      <c r="D4458" s="3" t="s">
        <v>206</v>
      </c>
      <c r="E4458" s="4">
        <v>41418</v>
      </c>
      <c r="F4458" s="3" t="s">
        <v>15</v>
      </c>
      <c r="G4458" s="4">
        <v>41418</v>
      </c>
      <c r="H4458" s="3" t="s">
        <v>204</v>
      </c>
      <c r="I4458" s="2" t="s">
        <v>13</v>
      </c>
      <c r="J4458" s="2" t="s">
        <v>12</v>
      </c>
      <c r="K4458" s="2" t="s">
        <v>268</v>
      </c>
      <c r="L4458" s="19">
        <v>41422.461435185185</v>
      </c>
      <c r="M4458" s="2"/>
      <c r="N4458" s="2"/>
      <c r="O4458" s="2"/>
      <c r="P4458" s="2"/>
    </row>
    <row r="4459" spans="1:16" ht="45">
      <c r="A4459" s="14">
        <v>748</v>
      </c>
      <c r="B4459" s="2" t="s">
        <v>1634</v>
      </c>
      <c r="C4459" s="1" t="s">
        <v>1635</v>
      </c>
      <c r="D4459" s="3" t="s">
        <v>268</v>
      </c>
      <c r="E4459" s="4">
        <v>41418</v>
      </c>
      <c r="F4459" s="3" t="s">
        <v>15</v>
      </c>
      <c r="G4459" s="4">
        <v>41418</v>
      </c>
      <c r="H4459" s="3" t="s">
        <v>58</v>
      </c>
      <c r="I4459" s="2" t="s">
        <v>13</v>
      </c>
      <c r="J4459" s="2" t="s">
        <v>12</v>
      </c>
      <c r="K4459" s="2" t="s">
        <v>268</v>
      </c>
      <c r="L4459" s="19">
        <v>41418.566261574073</v>
      </c>
      <c r="M4459" s="2"/>
      <c r="N4459" s="2"/>
      <c r="O4459" s="2"/>
      <c r="P4459" s="2"/>
    </row>
    <row r="4460" spans="1:16" ht="90">
      <c r="A4460" s="14">
        <v>747</v>
      </c>
      <c r="B4460" s="2" t="s">
        <v>1636</v>
      </c>
      <c r="C4460" s="1" t="s">
        <v>1672</v>
      </c>
      <c r="D4460" s="3" t="s">
        <v>514</v>
      </c>
      <c r="E4460" s="4">
        <v>41417</v>
      </c>
      <c r="F4460" s="3" t="s">
        <v>15</v>
      </c>
      <c r="G4460" s="4">
        <v>41417</v>
      </c>
      <c r="H4460" s="3" t="s">
        <v>53</v>
      </c>
      <c r="I4460" s="2" t="s">
        <v>13</v>
      </c>
      <c r="J4460" s="2" t="s">
        <v>12</v>
      </c>
      <c r="K4460" s="2" t="s">
        <v>268</v>
      </c>
      <c r="L4460" s="19">
        <v>41422.46230324074</v>
      </c>
      <c r="M4460" s="2"/>
      <c r="N4460" s="2"/>
      <c r="O4460" s="2"/>
      <c r="P4460" s="2"/>
    </row>
    <row r="4461" spans="1:16" ht="60">
      <c r="A4461" s="14">
        <v>746</v>
      </c>
      <c r="B4461" s="2" t="s">
        <v>1637</v>
      </c>
      <c r="C4461" s="1" t="s">
        <v>1682</v>
      </c>
      <c r="D4461" s="3" t="s">
        <v>543</v>
      </c>
      <c r="E4461" s="4">
        <v>41417</v>
      </c>
      <c r="F4461" s="3" t="s">
        <v>15</v>
      </c>
      <c r="G4461" s="4">
        <v>41418</v>
      </c>
      <c r="H4461" s="3" t="s">
        <v>53</v>
      </c>
      <c r="I4461" s="2" t="s">
        <v>13</v>
      </c>
      <c r="J4461" s="2" t="s">
        <v>12</v>
      </c>
      <c r="K4461" s="2" t="s">
        <v>268</v>
      </c>
      <c r="L4461" s="19">
        <v>41422.468692129631</v>
      </c>
      <c r="M4461" s="2"/>
      <c r="N4461" s="2"/>
      <c r="O4461" s="2"/>
      <c r="P4461" s="2"/>
    </row>
    <row r="4462" spans="1:16" ht="30">
      <c r="A4462" s="14">
        <v>745</v>
      </c>
      <c r="B4462" s="2" t="s">
        <v>1638</v>
      </c>
      <c r="C4462" s="1" t="s">
        <v>1674</v>
      </c>
      <c r="D4462" s="3" t="s">
        <v>586</v>
      </c>
      <c r="E4462" s="4">
        <v>41417</v>
      </c>
      <c r="F4462" s="3" t="s">
        <v>15</v>
      </c>
      <c r="G4462" s="4">
        <v>41417</v>
      </c>
      <c r="H4462" s="3" t="s">
        <v>58</v>
      </c>
      <c r="I4462" s="2" t="s">
        <v>13</v>
      </c>
      <c r="J4462" s="2" t="s">
        <v>12</v>
      </c>
      <c r="K4462" s="2" t="s">
        <v>268</v>
      </c>
      <c r="L4462" s="19">
        <v>41422.463113425925</v>
      </c>
      <c r="M4462" s="2"/>
      <c r="N4462" s="2"/>
      <c r="O4462" s="2"/>
      <c r="P4462" s="2"/>
    </row>
    <row r="4463" spans="1:16" ht="45">
      <c r="A4463" s="14">
        <v>744</v>
      </c>
      <c r="B4463" s="2" t="s">
        <v>1639</v>
      </c>
      <c r="C4463" s="1" t="s">
        <v>1675</v>
      </c>
      <c r="D4463" s="3" t="s">
        <v>488</v>
      </c>
      <c r="E4463" s="4">
        <v>41416</v>
      </c>
      <c r="F4463" s="3" t="s">
        <v>15</v>
      </c>
      <c r="G4463" s="4">
        <v>41417</v>
      </c>
      <c r="H4463" s="3" t="s">
        <v>19</v>
      </c>
      <c r="I4463" s="2" t="s">
        <v>13</v>
      </c>
      <c r="J4463" s="2" t="s">
        <v>12</v>
      </c>
      <c r="K4463" s="2" t="s">
        <v>268</v>
      </c>
      <c r="L4463" s="19">
        <v>41422.463912037034</v>
      </c>
      <c r="M4463" s="2"/>
      <c r="N4463" s="2"/>
      <c r="O4463" s="2"/>
      <c r="P4463" s="2"/>
    </row>
    <row r="4464" spans="1:16" ht="45">
      <c r="A4464" s="14">
        <v>743</v>
      </c>
      <c r="B4464" s="2" t="s">
        <v>1640</v>
      </c>
      <c r="C4464" s="1" t="s">
        <v>1783</v>
      </c>
      <c r="D4464" s="3" t="s">
        <v>1056</v>
      </c>
      <c r="E4464" s="4">
        <v>41417</v>
      </c>
      <c r="F4464" s="3" t="s">
        <v>15</v>
      </c>
      <c r="G4464" s="4">
        <v>41422</v>
      </c>
      <c r="H4464" s="3" t="s">
        <v>54</v>
      </c>
      <c r="I4464" s="2" t="s">
        <v>13</v>
      </c>
      <c r="J4464" s="2" t="s">
        <v>12</v>
      </c>
      <c r="K4464" s="2" t="s">
        <v>268</v>
      </c>
      <c r="L4464" s="19">
        <v>41422.731724537036</v>
      </c>
      <c r="M4464" s="2"/>
      <c r="N4464" s="2"/>
      <c r="O4464" s="2"/>
      <c r="P4464" s="2"/>
    </row>
    <row r="4465" spans="1:16" ht="30">
      <c r="A4465" s="14">
        <v>742</v>
      </c>
      <c r="B4465" s="2" t="s">
        <v>1641</v>
      </c>
      <c r="C4465" s="1" t="s">
        <v>1642</v>
      </c>
      <c r="D4465" s="3" t="s">
        <v>497</v>
      </c>
      <c r="E4465" s="4">
        <v>41416</v>
      </c>
      <c r="F4465" s="3" t="s">
        <v>102</v>
      </c>
      <c r="G4465" s="4">
        <v>41416</v>
      </c>
      <c r="H4465" s="3" t="s">
        <v>29</v>
      </c>
      <c r="I4465" s="2" t="s">
        <v>13</v>
      </c>
      <c r="J4465" s="2" t="s">
        <v>12</v>
      </c>
      <c r="K4465" s="2" t="s">
        <v>268</v>
      </c>
      <c r="L4465" s="19">
        <v>41417.444409722222</v>
      </c>
      <c r="M4465" s="2"/>
      <c r="N4465" s="2"/>
      <c r="O4465" s="2"/>
      <c r="P4465" s="2"/>
    </row>
    <row r="4466" spans="1:16" ht="60">
      <c r="A4466" s="14">
        <v>741</v>
      </c>
      <c r="B4466" s="2" t="s">
        <v>1643</v>
      </c>
      <c r="C4466" s="1" t="s">
        <v>1644</v>
      </c>
      <c r="D4466" s="3" t="s">
        <v>408</v>
      </c>
      <c r="E4466" s="4">
        <v>41416</v>
      </c>
      <c r="F4466" s="3" t="s">
        <v>15</v>
      </c>
      <c r="G4466" s="4">
        <v>41417</v>
      </c>
      <c r="H4466" s="3" t="s">
        <v>29</v>
      </c>
      <c r="I4466" s="2" t="s">
        <v>13</v>
      </c>
      <c r="J4466" s="2" t="s">
        <v>12</v>
      </c>
      <c r="K4466" s="2" t="s">
        <v>268</v>
      </c>
      <c r="L4466" s="19">
        <v>41417.443333333336</v>
      </c>
      <c r="M4466" s="2"/>
      <c r="N4466" s="2"/>
      <c r="O4466" s="2"/>
      <c r="P4466" s="2"/>
    </row>
    <row r="4467" spans="1:16" ht="45">
      <c r="A4467" s="14">
        <v>740</v>
      </c>
      <c r="B4467" s="2" t="s">
        <v>1645</v>
      </c>
      <c r="C4467" s="1" t="s">
        <v>1646</v>
      </c>
      <c r="D4467" s="3" t="s">
        <v>149</v>
      </c>
      <c r="E4467" s="4">
        <v>41411</v>
      </c>
      <c r="F4467" s="3" t="s">
        <v>102</v>
      </c>
      <c r="G4467" s="4">
        <v>41411</v>
      </c>
      <c r="H4467" s="3" t="s">
        <v>213</v>
      </c>
      <c r="I4467" s="2" t="s">
        <v>13</v>
      </c>
      <c r="J4467" s="2" t="s">
        <v>12</v>
      </c>
      <c r="K4467" s="2" t="s">
        <v>268</v>
      </c>
      <c r="L4467" s="19">
        <v>41417.441666666666</v>
      </c>
      <c r="M4467" s="2"/>
      <c r="N4467" s="2"/>
      <c r="O4467" s="2"/>
      <c r="P4467" s="2"/>
    </row>
    <row r="4468" spans="1:16">
      <c r="A4468" s="14">
        <v>739</v>
      </c>
      <c r="B4468" s="2" t="s">
        <v>1647</v>
      </c>
      <c r="C4468" s="1" t="s">
        <v>1648</v>
      </c>
      <c r="D4468" s="3" t="s">
        <v>1051</v>
      </c>
      <c r="E4468" s="4">
        <v>41417</v>
      </c>
      <c r="F4468" s="3" t="s">
        <v>15</v>
      </c>
      <c r="G4468" s="4">
        <v>41417</v>
      </c>
      <c r="H4468" s="3" t="s">
        <v>40</v>
      </c>
      <c r="I4468" s="2" t="s">
        <v>13</v>
      </c>
      <c r="J4468" s="2" t="s">
        <v>12</v>
      </c>
      <c r="K4468" s="2" t="s">
        <v>268</v>
      </c>
      <c r="L4468" s="19">
        <v>41417.43854166667</v>
      </c>
      <c r="M4468" s="2"/>
      <c r="N4468" s="2"/>
      <c r="O4468" s="2"/>
      <c r="P4468" s="2"/>
    </row>
    <row r="4469" spans="1:16" ht="60">
      <c r="A4469" s="14">
        <v>738</v>
      </c>
      <c r="B4469" s="2" t="s">
        <v>1649</v>
      </c>
      <c r="C4469" s="1" t="s">
        <v>1650</v>
      </c>
      <c r="D4469" s="3" t="s">
        <v>349</v>
      </c>
      <c r="E4469" s="4">
        <v>41417</v>
      </c>
      <c r="F4469" s="3" t="s">
        <v>15</v>
      </c>
      <c r="G4469" s="4">
        <v>41417</v>
      </c>
      <c r="H4469" s="3" t="s">
        <v>40</v>
      </c>
      <c r="I4469" s="2" t="s">
        <v>13</v>
      </c>
      <c r="J4469" s="2" t="s">
        <v>12</v>
      </c>
      <c r="K4469" s="2" t="s">
        <v>268</v>
      </c>
      <c r="L4469" s="19">
        <v>41417.429432870369</v>
      </c>
      <c r="M4469" s="2"/>
      <c r="N4469" s="2"/>
      <c r="O4469" s="2"/>
      <c r="P4469" s="2"/>
    </row>
    <row r="4470" spans="1:16">
      <c r="A4470" s="14">
        <v>737</v>
      </c>
      <c r="B4470" s="2" t="s">
        <v>1651</v>
      </c>
      <c r="C4470" s="1" t="s">
        <v>1652</v>
      </c>
      <c r="D4470" s="3" t="s">
        <v>1653</v>
      </c>
      <c r="E4470" s="4">
        <v>41417</v>
      </c>
      <c r="F4470" s="3" t="s">
        <v>15</v>
      </c>
      <c r="G4470" s="4">
        <v>41417</v>
      </c>
      <c r="H4470" s="3" t="s">
        <v>40</v>
      </c>
      <c r="I4470" s="2" t="s">
        <v>13</v>
      </c>
      <c r="J4470" s="2" t="s">
        <v>12</v>
      </c>
      <c r="K4470" s="2" t="s">
        <v>268</v>
      </c>
      <c r="L4470" s="19">
        <v>41417.42087962963</v>
      </c>
      <c r="M4470" s="2"/>
      <c r="N4470" s="2"/>
      <c r="O4470" s="2"/>
      <c r="P4470" s="2"/>
    </row>
    <row r="4471" spans="1:16" ht="45">
      <c r="A4471" s="14">
        <v>736</v>
      </c>
      <c r="B4471" s="2" t="s">
        <v>1654</v>
      </c>
      <c r="C4471" s="1" t="s">
        <v>1655</v>
      </c>
      <c r="D4471" s="3" t="s">
        <v>1656</v>
      </c>
      <c r="E4471" s="4">
        <v>41416</v>
      </c>
      <c r="F4471" s="3" t="s">
        <v>15</v>
      </c>
      <c r="G4471" s="4">
        <v>41416</v>
      </c>
      <c r="H4471" s="3" t="s">
        <v>29</v>
      </c>
      <c r="I4471" s="2" t="s">
        <v>13</v>
      </c>
      <c r="J4471" s="2" t="s">
        <v>12</v>
      </c>
      <c r="K4471" s="2" t="s">
        <v>268</v>
      </c>
      <c r="L4471" s="19">
        <v>41416.718518518515</v>
      </c>
      <c r="M4471" s="2"/>
      <c r="N4471" s="2"/>
      <c r="O4471" s="2"/>
      <c r="P4471" s="2"/>
    </row>
    <row r="4472" spans="1:16" ht="75">
      <c r="A4472" s="14">
        <v>735</v>
      </c>
      <c r="B4472" s="2" t="s">
        <v>1501</v>
      </c>
      <c r="C4472" s="1" t="s">
        <v>1677</v>
      </c>
      <c r="D4472" s="3" t="s">
        <v>572</v>
      </c>
      <c r="E4472" s="4">
        <v>41416</v>
      </c>
      <c r="F4472" s="3" t="s">
        <v>15</v>
      </c>
      <c r="G4472" s="4">
        <v>41416</v>
      </c>
      <c r="H4472" s="3" t="s">
        <v>29</v>
      </c>
      <c r="I4472" s="2" t="s">
        <v>13</v>
      </c>
      <c r="J4472" s="2" t="s">
        <v>12</v>
      </c>
      <c r="K4472" s="2" t="s">
        <v>268</v>
      </c>
      <c r="L4472" s="19">
        <v>41422.464930555558</v>
      </c>
      <c r="M4472" s="2"/>
      <c r="N4472" s="2"/>
      <c r="O4472" s="2"/>
      <c r="P4472" s="2"/>
    </row>
    <row r="4473" spans="1:16" ht="60">
      <c r="A4473" s="14">
        <v>734</v>
      </c>
      <c r="B4473" s="2" t="s">
        <v>1502</v>
      </c>
      <c r="C4473" s="1" t="s">
        <v>1678</v>
      </c>
      <c r="D4473" s="3" t="s">
        <v>497</v>
      </c>
      <c r="E4473" s="4">
        <v>41416</v>
      </c>
      <c r="F4473" s="3" t="s">
        <v>15</v>
      </c>
      <c r="G4473" s="4">
        <v>41417</v>
      </c>
      <c r="H4473" s="3" t="s">
        <v>29</v>
      </c>
      <c r="I4473" s="2" t="s">
        <v>13</v>
      </c>
      <c r="J4473" s="2" t="s">
        <v>12</v>
      </c>
      <c r="K4473" s="2" t="s">
        <v>268</v>
      </c>
      <c r="L4473" s="19">
        <v>41422.466273148151</v>
      </c>
      <c r="M4473" s="2"/>
      <c r="N4473" s="2"/>
      <c r="O4473" s="2"/>
      <c r="P4473" s="2"/>
    </row>
    <row r="4474" spans="1:16" ht="90">
      <c r="A4474" s="14">
        <v>733</v>
      </c>
      <c r="B4474" s="2" t="s">
        <v>1503</v>
      </c>
      <c r="C4474" s="1" t="s">
        <v>1657</v>
      </c>
      <c r="D4474" s="3" t="s">
        <v>355</v>
      </c>
      <c r="E4474" s="4">
        <v>41416</v>
      </c>
      <c r="F4474" s="3" t="s">
        <v>15</v>
      </c>
      <c r="G4474" s="4">
        <v>41417</v>
      </c>
      <c r="H4474" s="3" t="s">
        <v>55</v>
      </c>
      <c r="I4474" s="2" t="s">
        <v>13</v>
      </c>
      <c r="J4474" s="2" t="s">
        <v>12</v>
      </c>
      <c r="K4474" s="2" t="s">
        <v>268</v>
      </c>
      <c r="L4474" s="19">
        <v>41417.418356481481</v>
      </c>
      <c r="M4474" s="2"/>
      <c r="N4474" s="2"/>
      <c r="O4474" s="2"/>
      <c r="P4474" s="2"/>
    </row>
    <row r="4475" spans="1:16">
      <c r="A4475" s="14">
        <v>732</v>
      </c>
      <c r="B4475" s="2" t="s">
        <v>1504</v>
      </c>
      <c r="C4475" s="1" t="s">
        <v>1505</v>
      </c>
      <c r="D4475" s="3" t="s">
        <v>1506</v>
      </c>
      <c r="E4475" s="4">
        <v>41416</v>
      </c>
      <c r="F4475" s="3" t="s">
        <v>15</v>
      </c>
      <c r="G4475" s="4">
        <v>41416</v>
      </c>
      <c r="H4475" s="3" t="s">
        <v>40</v>
      </c>
      <c r="I4475" s="2" t="s">
        <v>13</v>
      </c>
      <c r="J4475" s="2" t="s">
        <v>12</v>
      </c>
      <c r="K4475" s="2" t="s">
        <v>268</v>
      </c>
      <c r="L4475" s="19">
        <v>41416.585358796299</v>
      </c>
      <c r="M4475" s="2"/>
      <c r="N4475" s="2"/>
      <c r="O4475" s="2"/>
      <c r="P4475" s="2"/>
    </row>
    <row r="4476" spans="1:16" ht="45">
      <c r="A4476" s="14">
        <v>731</v>
      </c>
      <c r="B4476" s="2" t="s">
        <v>1507</v>
      </c>
      <c r="C4476" s="1" t="s">
        <v>1508</v>
      </c>
      <c r="D4476" s="3" t="s">
        <v>355</v>
      </c>
      <c r="E4476" s="4">
        <v>41416</v>
      </c>
      <c r="F4476" s="3" t="s">
        <v>15</v>
      </c>
      <c r="G4476" s="4">
        <v>41416</v>
      </c>
      <c r="H4476" s="3" t="s">
        <v>42</v>
      </c>
      <c r="I4476" s="2" t="s">
        <v>13</v>
      </c>
      <c r="J4476" s="2" t="s">
        <v>12</v>
      </c>
      <c r="K4476" s="2" t="s">
        <v>268</v>
      </c>
      <c r="L4476" s="19">
        <v>41416.584155092591</v>
      </c>
      <c r="M4476" s="2"/>
      <c r="N4476" s="2"/>
      <c r="O4476" s="2"/>
      <c r="P4476" s="2"/>
    </row>
    <row r="4477" spans="1:16" ht="60">
      <c r="A4477" s="14">
        <v>730</v>
      </c>
      <c r="B4477" s="2" t="s">
        <v>1509</v>
      </c>
      <c r="C4477" s="1" t="s">
        <v>1510</v>
      </c>
      <c r="D4477" s="3" t="s">
        <v>98</v>
      </c>
      <c r="E4477" s="4">
        <v>41414</v>
      </c>
      <c r="F4477" s="3" t="s">
        <v>15</v>
      </c>
      <c r="G4477" s="4">
        <v>41416</v>
      </c>
      <c r="H4477" s="3" t="s">
        <v>54</v>
      </c>
      <c r="I4477" s="2" t="s">
        <v>13</v>
      </c>
      <c r="J4477" s="2" t="s">
        <v>12</v>
      </c>
      <c r="K4477" s="2" t="s">
        <v>268</v>
      </c>
      <c r="L4477" s="19">
        <v>41416.572465277779</v>
      </c>
      <c r="M4477" s="2"/>
      <c r="N4477" s="2"/>
      <c r="O4477" s="2"/>
      <c r="P4477" s="2"/>
    </row>
    <row r="4478" spans="1:16" ht="75">
      <c r="A4478" s="14">
        <v>729</v>
      </c>
      <c r="B4478" s="2" t="s">
        <v>1511</v>
      </c>
      <c r="C4478" s="1" t="s">
        <v>1679</v>
      </c>
      <c r="D4478" s="3" t="s">
        <v>107</v>
      </c>
      <c r="E4478" s="4">
        <v>41414</v>
      </c>
      <c r="F4478" s="3" t="s">
        <v>102</v>
      </c>
      <c r="G4478" s="4">
        <v>41414</v>
      </c>
      <c r="H4478" s="3" t="s">
        <v>19</v>
      </c>
      <c r="I4478" s="2" t="s">
        <v>13</v>
      </c>
      <c r="J4478" s="2" t="s">
        <v>12</v>
      </c>
      <c r="K4478" s="2" t="s">
        <v>268</v>
      </c>
      <c r="L4478" s="19">
        <v>41422.465289351851</v>
      </c>
      <c r="M4478" s="2"/>
      <c r="N4478" s="2"/>
      <c r="O4478" s="2"/>
      <c r="P4478" s="2"/>
    </row>
    <row r="4479" spans="1:16" ht="45">
      <c r="A4479" s="14">
        <v>728</v>
      </c>
      <c r="B4479" s="2" t="s">
        <v>1512</v>
      </c>
      <c r="C4479" s="1" t="s">
        <v>1513</v>
      </c>
      <c r="D4479" s="3" t="s">
        <v>389</v>
      </c>
      <c r="E4479" s="4">
        <v>41416</v>
      </c>
      <c r="F4479" s="3" t="s">
        <v>15</v>
      </c>
      <c r="G4479" s="4">
        <v>41416</v>
      </c>
      <c r="H4479" s="3" t="s">
        <v>58</v>
      </c>
      <c r="I4479" s="2" t="s">
        <v>13</v>
      </c>
      <c r="J4479" s="2" t="s">
        <v>12</v>
      </c>
      <c r="K4479" s="2" t="s">
        <v>268</v>
      </c>
      <c r="L4479" s="19">
        <v>41416.565486111111</v>
      </c>
      <c r="M4479" s="2"/>
      <c r="N4479" s="2"/>
      <c r="O4479" s="2"/>
      <c r="P4479" s="2"/>
    </row>
    <row r="4480" spans="1:16" ht="30">
      <c r="A4480" s="14">
        <v>727</v>
      </c>
      <c r="B4480" s="2" t="s">
        <v>1514</v>
      </c>
      <c r="C4480" s="1" t="s">
        <v>1515</v>
      </c>
      <c r="D4480" s="3" t="s">
        <v>1516</v>
      </c>
      <c r="E4480" s="4">
        <v>41416</v>
      </c>
      <c r="F4480" s="3" t="s">
        <v>15</v>
      </c>
      <c r="G4480" s="4">
        <v>41416</v>
      </c>
      <c r="H4480" s="3" t="s">
        <v>40</v>
      </c>
      <c r="I4480" s="2" t="s">
        <v>13</v>
      </c>
      <c r="J4480" s="2" t="s">
        <v>12</v>
      </c>
      <c r="K4480" s="2" t="s">
        <v>268</v>
      </c>
      <c r="L4480" s="19">
        <v>41416.564780092594</v>
      </c>
      <c r="M4480" s="2"/>
      <c r="N4480" s="2"/>
      <c r="O4480" s="2"/>
      <c r="P4480" s="2"/>
    </row>
    <row r="4481" spans="1:16" ht="30">
      <c r="A4481" s="14">
        <v>726</v>
      </c>
      <c r="B4481" s="2" t="s">
        <v>1517</v>
      </c>
      <c r="C4481" s="1" t="s">
        <v>1518</v>
      </c>
      <c r="D4481" s="3" t="s">
        <v>1002</v>
      </c>
      <c r="E4481" s="4">
        <v>41416</v>
      </c>
      <c r="F4481" s="3" t="s">
        <v>15</v>
      </c>
      <c r="G4481" s="4">
        <v>41416</v>
      </c>
      <c r="H4481" s="3" t="s">
        <v>54</v>
      </c>
      <c r="I4481" s="2" t="s">
        <v>13</v>
      </c>
      <c r="J4481" s="2" t="s">
        <v>12</v>
      </c>
      <c r="K4481" s="2" t="s">
        <v>268</v>
      </c>
      <c r="L4481" s="19">
        <v>41416.560439814813</v>
      </c>
      <c r="M4481" s="2"/>
      <c r="N4481" s="2"/>
      <c r="O4481" s="2"/>
      <c r="P4481" s="2"/>
    </row>
    <row r="4482" spans="1:16" ht="30">
      <c r="A4482" s="14">
        <v>725</v>
      </c>
      <c r="B4482" s="2" t="s">
        <v>1519</v>
      </c>
      <c r="C4482" s="1" t="s">
        <v>1520</v>
      </c>
      <c r="D4482" s="3" t="s">
        <v>192</v>
      </c>
      <c r="E4482" s="4">
        <v>41414</v>
      </c>
      <c r="F4482" s="3" t="s">
        <v>15</v>
      </c>
      <c r="G4482" s="4">
        <v>41416</v>
      </c>
      <c r="H4482" s="3" t="s">
        <v>54</v>
      </c>
      <c r="I4482" s="2" t="s">
        <v>13</v>
      </c>
      <c r="J4482" s="2" t="s">
        <v>12</v>
      </c>
      <c r="K4482" s="2" t="s">
        <v>268</v>
      </c>
      <c r="L4482" s="19">
        <v>41416.550393518519</v>
      </c>
      <c r="M4482" s="2"/>
      <c r="N4482" s="2"/>
      <c r="O4482" s="2"/>
      <c r="P4482" s="2"/>
    </row>
    <row r="4483" spans="1:16" ht="45">
      <c r="A4483" s="14">
        <v>724</v>
      </c>
      <c r="B4483" s="2" t="s">
        <v>1521</v>
      </c>
      <c r="C4483" s="1" t="s">
        <v>1680</v>
      </c>
      <c r="D4483" s="3" t="s">
        <v>1393</v>
      </c>
      <c r="E4483" s="4">
        <v>41416</v>
      </c>
      <c r="F4483" s="3" t="s">
        <v>15</v>
      </c>
      <c r="G4483" s="4">
        <v>41421</v>
      </c>
      <c r="H4483" s="3" t="s">
        <v>56</v>
      </c>
      <c r="I4483" s="2" t="s">
        <v>13</v>
      </c>
      <c r="J4483" s="2" t="s">
        <v>12</v>
      </c>
      <c r="K4483" s="2" t="s">
        <v>268</v>
      </c>
      <c r="L4483" s="19">
        <v>41422.465775462966</v>
      </c>
      <c r="M4483" s="2"/>
      <c r="N4483" s="2"/>
      <c r="O4483" s="2"/>
      <c r="P4483" s="2"/>
    </row>
    <row r="4484" spans="1:16" ht="45">
      <c r="A4484" s="14">
        <v>723</v>
      </c>
      <c r="B4484" s="2" t="s">
        <v>1522</v>
      </c>
      <c r="C4484" s="1" t="s">
        <v>1523</v>
      </c>
      <c r="D4484" s="3" t="s">
        <v>1156</v>
      </c>
      <c r="E4484" s="4">
        <v>41416</v>
      </c>
      <c r="F4484" s="3" t="s">
        <v>15</v>
      </c>
      <c r="G4484" s="4">
        <v>41416</v>
      </c>
      <c r="H4484" s="3" t="s">
        <v>42</v>
      </c>
      <c r="I4484" s="2" t="s">
        <v>13</v>
      </c>
      <c r="J4484" s="2" t="s">
        <v>12</v>
      </c>
      <c r="K4484" s="2" t="s">
        <v>268</v>
      </c>
      <c r="L4484" s="19">
        <v>41416.538449074076</v>
      </c>
      <c r="M4484" s="2"/>
      <c r="N4484" s="2"/>
      <c r="O4484" s="2"/>
      <c r="P4484" s="2"/>
    </row>
    <row r="4485" spans="1:16">
      <c r="A4485" s="14">
        <v>722</v>
      </c>
      <c r="B4485" s="2" t="s">
        <v>1522</v>
      </c>
      <c r="C4485" s="1" t="s">
        <v>1524</v>
      </c>
      <c r="D4485" s="3" t="s">
        <v>1156</v>
      </c>
      <c r="E4485" s="4">
        <v>41414</v>
      </c>
      <c r="F4485" s="3" t="s">
        <v>15</v>
      </c>
      <c r="G4485" s="4">
        <v>41414</v>
      </c>
      <c r="H4485" s="3" t="s">
        <v>54</v>
      </c>
      <c r="I4485" s="2" t="s">
        <v>13</v>
      </c>
      <c r="J4485" s="2" t="s">
        <v>12</v>
      </c>
      <c r="K4485" s="2" t="s">
        <v>268</v>
      </c>
      <c r="L4485" s="19">
        <v>41416.53769675926</v>
      </c>
      <c r="M4485" s="2"/>
      <c r="N4485" s="2"/>
      <c r="O4485" s="2"/>
      <c r="P4485" s="2"/>
    </row>
    <row r="4486" spans="1:16">
      <c r="A4486" s="14">
        <v>721</v>
      </c>
      <c r="B4486" s="2" t="s">
        <v>1525</v>
      </c>
      <c r="C4486" s="1" t="s">
        <v>1526</v>
      </c>
      <c r="D4486" s="3" t="s">
        <v>87</v>
      </c>
      <c r="E4486" s="4">
        <v>41411</v>
      </c>
      <c r="F4486" s="3" t="s">
        <v>15</v>
      </c>
      <c r="G4486" s="4">
        <v>41411</v>
      </c>
      <c r="H4486" s="3" t="s">
        <v>16</v>
      </c>
      <c r="I4486" s="2" t="s">
        <v>13</v>
      </c>
      <c r="J4486" s="2" t="s">
        <v>12</v>
      </c>
      <c r="K4486" s="2" t="s">
        <v>268</v>
      </c>
      <c r="L4486" s="19">
        <v>41411.68209490741</v>
      </c>
      <c r="M4486" s="2"/>
      <c r="N4486" s="2"/>
      <c r="O4486" s="2"/>
      <c r="P4486" s="2"/>
    </row>
    <row r="4487" spans="1:16" ht="90">
      <c r="A4487" s="14">
        <v>720</v>
      </c>
      <c r="B4487" s="2" t="s">
        <v>1527</v>
      </c>
      <c r="C4487" s="1" t="s">
        <v>1528</v>
      </c>
      <c r="D4487" s="3" t="s">
        <v>1529</v>
      </c>
      <c r="E4487" s="4">
        <v>41411</v>
      </c>
      <c r="F4487" s="3" t="s">
        <v>15</v>
      </c>
      <c r="G4487" s="4">
        <v>41411</v>
      </c>
      <c r="H4487" s="3" t="s">
        <v>42</v>
      </c>
      <c r="I4487" s="2" t="s">
        <v>13</v>
      </c>
      <c r="J4487" s="2" t="s">
        <v>12</v>
      </c>
      <c r="K4487" s="2" t="s">
        <v>268</v>
      </c>
      <c r="L4487" s="19">
        <v>41411.678888888891</v>
      </c>
      <c r="M4487" s="2"/>
      <c r="N4487" s="2"/>
      <c r="O4487" s="2"/>
      <c r="P4487" s="2"/>
    </row>
    <row r="4488" spans="1:16" ht="90">
      <c r="A4488" s="14">
        <v>719</v>
      </c>
      <c r="B4488" s="2" t="s">
        <v>1530</v>
      </c>
      <c r="C4488" s="1" t="s">
        <v>1531</v>
      </c>
      <c r="D4488" s="3" t="s">
        <v>355</v>
      </c>
      <c r="E4488" s="4">
        <v>41411</v>
      </c>
      <c r="F4488" s="3" t="s">
        <v>15</v>
      </c>
      <c r="G4488" s="4">
        <v>41411</v>
      </c>
      <c r="H4488" s="3" t="s">
        <v>213</v>
      </c>
      <c r="I4488" s="2" t="s">
        <v>13</v>
      </c>
      <c r="J4488" s="2" t="s">
        <v>12</v>
      </c>
      <c r="K4488" s="2" t="s">
        <v>268</v>
      </c>
      <c r="L4488" s="19">
        <v>41411.659328703703</v>
      </c>
      <c r="M4488" s="2"/>
      <c r="N4488" s="2"/>
      <c r="O4488" s="2"/>
      <c r="P4488" s="2"/>
    </row>
    <row r="4489" spans="1:16" ht="45">
      <c r="A4489" s="14">
        <v>718</v>
      </c>
      <c r="B4489" s="2" t="s">
        <v>1532</v>
      </c>
      <c r="C4489" s="1" t="s">
        <v>1533</v>
      </c>
      <c r="D4489" s="3" t="s">
        <v>274</v>
      </c>
      <c r="E4489" s="4">
        <v>41411</v>
      </c>
      <c r="F4489" s="3" t="s">
        <v>15</v>
      </c>
      <c r="G4489" s="4">
        <v>41411</v>
      </c>
      <c r="H4489" s="3" t="s">
        <v>16</v>
      </c>
      <c r="I4489" s="2" t="s">
        <v>13</v>
      </c>
      <c r="J4489" s="2" t="s">
        <v>12</v>
      </c>
      <c r="K4489" s="2" t="s">
        <v>268</v>
      </c>
      <c r="L4489" s="19">
        <v>41411.648923611108</v>
      </c>
      <c r="M4489" s="2"/>
      <c r="N4489" s="2"/>
      <c r="O4489" s="2"/>
      <c r="P4489" s="2"/>
    </row>
    <row r="4490" spans="1:16">
      <c r="A4490" s="14">
        <v>717</v>
      </c>
      <c r="B4490" s="2" t="s">
        <v>1534</v>
      </c>
      <c r="C4490" s="1" t="s">
        <v>1535</v>
      </c>
      <c r="D4490" s="3" t="s">
        <v>497</v>
      </c>
      <c r="E4490" s="4">
        <v>41411</v>
      </c>
      <c r="F4490" s="3" t="s">
        <v>15</v>
      </c>
      <c r="G4490" s="4">
        <v>41411</v>
      </c>
      <c r="H4490" s="3" t="s">
        <v>16</v>
      </c>
      <c r="I4490" s="2" t="s">
        <v>13</v>
      </c>
      <c r="J4490" s="2" t="s">
        <v>12</v>
      </c>
      <c r="K4490" s="2" t="s">
        <v>268</v>
      </c>
      <c r="L4490" s="19">
        <v>41411.601354166669</v>
      </c>
      <c r="M4490" s="2"/>
      <c r="N4490" s="2"/>
      <c r="O4490" s="2"/>
      <c r="P4490" s="2"/>
    </row>
    <row r="4491" spans="1:16" ht="45">
      <c r="A4491" s="14">
        <v>716</v>
      </c>
      <c r="B4491" s="2" t="s">
        <v>1536</v>
      </c>
      <c r="C4491" s="1" t="s">
        <v>1439</v>
      </c>
      <c r="D4491" s="3" t="s">
        <v>1130</v>
      </c>
      <c r="E4491" s="4">
        <v>41411</v>
      </c>
      <c r="F4491" s="3" t="s">
        <v>15</v>
      </c>
      <c r="G4491" s="4">
        <v>41411</v>
      </c>
      <c r="H4491" s="3" t="s">
        <v>16</v>
      </c>
      <c r="I4491" s="2" t="s">
        <v>13</v>
      </c>
      <c r="J4491" s="2" t="s">
        <v>12</v>
      </c>
      <c r="K4491" s="2" t="s">
        <v>268</v>
      </c>
      <c r="L4491" s="19">
        <v>41411.596122685187</v>
      </c>
      <c r="M4491" s="2"/>
      <c r="N4491" s="2"/>
      <c r="O4491" s="2"/>
      <c r="P4491" s="2"/>
    </row>
    <row r="4492" spans="1:16" ht="75">
      <c r="A4492" s="14">
        <v>715</v>
      </c>
      <c r="B4492" s="2" t="s">
        <v>1537</v>
      </c>
      <c r="C4492" s="1" t="s">
        <v>1683</v>
      </c>
      <c r="D4492" s="3" t="s">
        <v>379</v>
      </c>
      <c r="E4492" s="4">
        <v>41411</v>
      </c>
      <c r="F4492" s="3" t="s">
        <v>15</v>
      </c>
      <c r="G4492" s="4">
        <v>41417</v>
      </c>
      <c r="H4492" s="3" t="s">
        <v>19</v>
      </c>
      <c r="I4492" s="2" t="s">
        <v>13</v>
      </c>
      <c r="J4492" s="2" t="s">
        <v>12</v>
      </c>
      <c r="K4492" s="2" t="s">
        <v>268</v>
      </c>
      <c r="L4492" s="19">
        <v>41422.469652777778</v>
      </c>
      <c r="M4492" s="2"/>
      <c r="N4492" s="2"/>
      <c r="O4492" s="2"/>
      <c r="P4492" s="2"/>
    </row>
    <row r="4493" spans="1:16" ht="45">
      <c r="A4493" s="14">
        <v>714</v>
      </c>
      <c r="B4493" s="2" t="s">
        <v>1538</v>
      </c>
      <c r="C4493" s="1" t="s">
        <v>1658</v>
      </c>
      <c r="D4493" s="3" t="s">
        <v>700</v>
      </c>
      <c r="E4493" s="4">
        <v>41411</v>
      </c>
      <c r="F4493" s="3" t="s">
        <v>15</v>
      </c>
      <c r="G4493" s="4">
        <v>41416</v>
      </c>
      <c r="H4493" s="3" t="s">
        <v>56</v>
      </c>
      <c r="I4493" s="2" t="s">
        <v>13</v>
      </c>
      <c r="J4493" s="2" t="s">
        <v>12</v>
      </c>
      <c r="K4493" s="2" t="s">
        <v>268</v>
      </c>
      <c r="L4493" s="19">
        <v>41417.42150462963</v>
      </c>
      <c r="M4493" s="2"/>
      <c r="N4493" s="2"/>
      <c r="O4493" s="2"/>
      <c r="P4493" s="2"/>
    </row>
    <row r="4494" spans="1:16" ht="60">
      <c r="A4494" s="14">
        <v>713</v>
      </c>
      <c r="B4494" s="2" t="s">
        <v>1539</v>
      </c>
      <c r="C4494" s="1" t="s">
        <v>1540</v>
      </c>
      <c r="D4494" s="3" t="s">
        <v>26</v>
      </c>
      <c r="E4494" s="4">
        <v>41410</v>
      </c>
      <c r="F4494" s="3" t="s">
        <v>15</v>
      </c>
      <c r="G4494" s="4">
        <v>41410</v>
      </c>
      <c r="H4494" s="3" t="s">
        <v>16</v>
      </c>
      <c r="I4494" s="2" t="s">
        <v>13</v>
      </c>
      <c r="J4494" s="2" t="s">
        <v>12</v>
      </c>
      <c r="K4494" s="2" t="s">
        <v>268</v>
      </c>
      <c r="L4494" s="19">
        <v>41411.465636574074</v>
      </c>
      <c r="M4494" s="2"/>
      <c r="N4494" s="2"/>
      <c r="O4494" s="2"/>
      <c r="P4494" s="2"/>
    </row>
    <row r="4495" spans="1:16" ht="60">
      <c r="A4495" s="14">
        <v>712</v>
      </c>
      <c r="B4495" s="2" t="s">
        <v>1541</v>
      </c>
      <c r="C4495" s="1" t="s">
        <v>1542</v>
      </c>
      <c r="D4495" s="3" t="s">
        <v>24</v>
      </c>
      <c r="E4495" s="4">
        <v>41411</v>
      </c>
      <c r="F4495" s="3" t="s">
        <v>15</v>
      </c>
      <c r="G4495" s="4">
        <v>41411</v>
      </c>
      <c r="H4495" s="3" t="s">
        <v>29</v>
      </c>
      <c r="I4495" s="2" t="s">
        <v>13</v>
      </c>
      <c r="J4495" s="2" t="s">
        <v>12</v>
      </c>
      <c r="K4495" s="2" t="s">
        <v>268</v>
      </c>
      <c r="L4495" s="19">
        <v>41411.462476851855</v>
      </c>
      <c r="M4495" s="2"/>
      <c r="N4495" s="2"/>
      <c r="O4495" s="2"/>
      <c r="P4495" s="2"/>
    </row>
    <row r="4496" spans="1:16" ht="60">
      <c r="A4496" s="14">
        <v>711</v>
      </c>
      <c r="B4496" s="2" t="s">
        <v>1543</v>
      </c>
      <c r="C4496" s="1" t="s">
        <v>1544</v>
      </c>
      <c r="D4496" s="3" t="s">
        <v>4732</v>
      </c>
      <c r="E4496" s="4">
        <v>41411</v>
      </c>
      <c r="F4496" s="3" t="s">
        <v>15</v>
      </c>
      <c r="G4496" s="4">
        <v>41411</v>
      </c>
      <c r="H4496" s="3" t="s">
        <v>16</v>
      </c>
      <c r="I4496" s="2" t="s">
        <v>13</v>
      </c>
      <c r="J4496" s="2" t="s">
        <v>12</v>
      </c>
      <c r="K4496" s="2" t="s">
        <v>268</v>
      </c>
      <c r="L4496" s="19">
        <v>41411.429097222222</v>
      </c>
      <c r="M4496" s="2"/>
      <c r="N4496" s="2"/>
      <c r="O4496" s="2"/>
      <c r="P4496" s="2"/>
    </row>
    <row r="4497" spans="1:16" ht="90">
      <c r="A4497" s="14">
        <v>710</v>
      </c>
      <c r="B4497" s="2" t="s">
        <v>1543</v>
      </c>
      <c r="C4497" s="1" t="s">
        <v>1545</v>
      </c>
      <c r="D4497" s="3" t="s">
        <v>4732</v>
      </c>
      <c r="E4497" s="4">
        <v>41411</v>
      </c>
      <c r="F4497" s="3" t="s">
        <v>15</v>
      </c>
      <c r="G4497" s="4">
        <v>41411</v>
      </c>
      <c r="H4497" s="3" t="s">
        <v>16</v>
      </c>
      <c r="I4497" s="2" t="s">
        <v>13</v>
      </c>
      <c r="J4497" s="2" t="s">
        <v>12</v>
      </c>
      <c r="K4497" s="2" t="s">
        <v>268</v>
      </c>
      <c r="L4497" s="19">
        <v>41411.427314814813</v>
      </c>
      <c r="M4497" s="2"/>
      <c r="N4497" s="2"/>
      <c r="O4497" s="2"/>
      <c r="P4497" s="2"/>
    </row>
    <row r="4498" spans="1:16" ht="45">
      <c r="A4498" s="14">
        <v>709</v>
      </c>
      <c r="B4498" s="2" t="s">
        <v>1546</v>
      </c>
      <c r="C4498" s="1" t="s">
        <v>1547</v>
      </c>
      <c r="D4498" s="3" t="s">
        <v>288</v>
      </c>
      <c r="E4498" s="4">
        <v>41410</v>
      </c>
      <c r="F4498" s="3" t="s">
        <v>15</v>
      </c>
      <c r="G4498" s="4">
        <v>41410</v>
      </c>
      <c r="H4498" s="3" t="s">
        <v>16</v>
      </c>
      <c r="I4498" s="2" t="s">
        <v>13</v>
      </c>
      <c r="J4498" s="2" t="s">
        <v>12</v>
      </c>
      <c r="K4498" s="2" t="s">
        <v>268</v>
      </c>
      <c r="L4498" s="19">
        <v>41410.761712962965</v>
      </c>
      <c r="M4498" s="2"/>
      <c r="N4498" s="2"/>
      <c r="O4498" s="2"/>
      <c r="P4498" s="2"/>
    </row>
    <row r="4499" spans="1:16" ht="45">
      <c r="A4499" s="14">
        <v>708</v>
      </c>
      <c r="B4499" s="2" t="s">
        <v>1548</v>
      </c>
      <c r="C4499" s="1" t="s">
        <v>1659</v>
      </c>
      <c r="D4499" s="3" t="s">
        <v>355</v>
      </c>
      <c r="E4499" s="4">
        <v>41410</v>
      </c>
      <c r="F4499" s="3" t="s">
        <v>15</v>
      </c>
      <c r="G4499" s="4">
        <v>41410</v>
      </c>
      <c r="H4499" s="3" t="s">
        <v>49</v>
      </c>
      <c r="I4499" s="2" t="s">
        <v>13</v>
      </c>
      <c r="J4499" s="2" t="s">
        <v>12</v>
      </c>
      <c r="K4499" s="2" t="s">
        <v>268</v>
      </c>
      <c r="L4499" s="19">
        <v>41417.436585648145</v>
      </c>
      <c r="M4499" s="2"/>
      <c r="N4499" s="2"/>
      <c r="O4499" s="2"/>
      <c r="P4499" s="2"/>
    </row>
    <row r="4500" spans="1:16" ht="45">
      <c r="A4500" s="14">
        <v>707</v>
      </c>
      <c r="B4500" s="2" t="s">
        <v>1549</v>
      </c>
      <c r="C4500" s="1" t="s">
        <v>1550</v>
      </c>
      <c r="D4500" s="3" t="s">
        <v>1529</v>
      </c>
      <c r="E4500" s="4">
        <v>41410</v>
      </c>
      <c r="F4500" s="3" t="s">
        <v>15</v>
      </c>
      <c r="G4500" s="4">
        <v>41410</v>
      </c>
      <c r="H4500" s="3" t="s">
        <v>16</v>
      </c>
      <c r="I4500" s="2" t="s">
        <v>13</v>
      </c>
      <c r="J4500" s="2" t="s">
        <v>12</v>
      </c>
      <c r="K4500" s="2" t="s">
        <v>268</v>
      </c>
      <c r="L4500" s="19">
        <v>41410.74726851852</v>
      </c>
      <c r="M4500" s="2"/>
      <c r="N4500" s="2"/>
      <c r="O4500" s="2"/>
      <c r="P4500" s="2"/>
    </row>
    <row r="4501" spans="1:16" ht="45">
      <c r="A4501" s="14">
        <v>706</v>
      </c>
      <c r="B4501" s="2" t="s">
        <v>1551</v>
      </c>
      <c r="C4501" s="1" t="s">
        <v>1552</v>
      </c>
      <c r="D4501" s="3" t="s">
        <v>734</v>
      </c>
      <c r="E4501" s="4">
        <v>41410</v>
      </c>
      <c r="F4501" s="3" t="s">
        <v>15</v>
      </c>
      <c r="G4501" s="4">
        <v>41410</v>
      </c>
      <c r="H4501" s="3" t="s">
        <v>16</v>
      </c>
      <c r="I4501" s="2" t="s">
        <v>13</v>
      </c>
      <c r="J4501" s="2" t="s">
        <v>12</v>
      </c>
      <c r="K4501" s="2" t="s">
        <v>268</v>
      </c>
      <c r="L4501" s="19">
        <v>41410.721064814818</v>
      </c>
      <c r="M4501" s="2"/>
      <c r="N4501" s="2"/>
      <c r="O4501" s="2"/>
      <c r="P4501" s="2"/>
    </row>
    <row r="4502" spans="1:16" ht="30">
      <c r="A4502" s="14">
        <v>705</v>
      </c>
      <c r="B4502" s="2" t="s">
        <v>1200</v>
      </c>
      <c r="C4502" s="1" t="s">
        <v>1553</v>
      </c>
      <c r="D4502" s="3" t="s">
        <v>169</v>
      </c>
      <c r="E4502" s="4">
        <v>41410</v>
      </c>
      <c r="F4502" s="3" t="s">
        <v>15</v>
      </c>
      <c r="G4502" s="4">
        <v>41410</v>
      </c>
      <c r="H4502" s="3" t="s">
        <v>16</v>
      </c>
      <c r="I4502" s="2" t="s">
        <v>13</v>
      </c>
      <c r="J4502" s="2" t="s">
        <v>12</v>
      </c>
      <c r="K4502" s="2" t="s">
        <v>268</v>
      </c>
      <c r="L4502" s="19">
        <v>41410.682349537034</v>
      </c>
      <c r="M4502" s="2"/>
      <c r="N4502" s="2"/>
      <c r="O4502" s="2"/>
      <c r="P4502" s="2"/>
    </row>
    <row r="4503" spans="1:16" ht="45">
      <c r="A4503" s="14">
        <v>704</v>
      </c>
      <c r="B4503" s="2" t="s">
        <v>1554</v>
      </c>
      <c r="C4503" s="1" t="s">
        <v>1660</v>
      </c>
      <c r="D4503" s="3" t="s">
        <v>227</v>
      </c>
      <c r="E4503" s="4">
        <v>41410</v>
      </c>
      <c r="F4503" s="3" t="s">
        <v>15</v>
      </c>
      <c r="G4503" s="4">
        <v>41411</v>
      </c>
      <c r="H4503" s="3" t="s">
        <v>46</v>
      </c>
      <c r="I4503" s="2" t="s">
        <v>13</v>
      </c>
      <c r="J4503" s="2" t="s">
        <v>12</v>
      </c>
      <c r="K4503" s="2" t="s">
        <v>268</v>
      </c>
      <c r="L4503" s="19">
        <v>41417.431898148148</v>
      </c>
      <c r="M4503" s="2"/>
      <c r="N4503" s="2"/>
      <c r="O4503" s="2"/>
      <c r="P4503" s="2"/>
    </row>
    <row r="4504" spans="1:16" ht="60">
      <c r="A4504" s="14">
        <v>703</v>
      </c>
      <c r="B4504" s="2" t="s">
        <v>1555</v>
      </c>
      <c r="C4504" s="1" t="s">
        <v>1556</v>
      </c>
      <c r="D4504" s="3" t="s">
        <v>1557</v>
      </c>
      <c r="E4504" s="4">
        <v>41410</v>
      </c>
      <c r="F4504" s="3" t="s">
        <v>15</v>
      </c>
      <c r="G4504" s="4">
        <v>41410</v>
      </c>
      <c r="H4504" s="3" t="s">
        <v>16</v>
      </c>
      <c r="I4504" s="2" t="s">
        <v>13</v>
      </c>
      <c r="J4504" s="2" t="s">
        <v>12</v>
      </c>
      <c r="K4504" s="2" t="s">
        <v>268</v>
      </c>
      <c r="L4504" s="19">
        <v>41410.572500000002</v>
      </c>
      <c r="M4504" s="2"/>
      <c r="N4504" s="2"/>
      <c r="O4504" s="2"/>
      <c r="P4504" s="2"/>
    </row>
    <row r="4505" spans="1:16" ht="30">
      <c r="A4505" s="14">
        <v>702</v>
      </c>
      <c r="B4505" s="2" t="s">
        <v>1558</v>
      </c>
      <c r="C4505" s="1" t="s">
        <v>1559</v>
      </c>
      <c r="D4505" s="3" t="s">
        <v>389</v>
      </c>
      <c r="E4505" s="4">
        <v>41410</v>
      </c>
      <c r="F4505" s="3" t="s">
        <v>15</v>
      </c>
      <c r="G4505" s="4">
        <v>41410</v>
      </c>
      <c r="H4505" s="3" t="s">
        <v>19</v>
      </c>
      <c r="I4505" s="2" t="s">
        <v>13</v>
      </c>
      <c r="J4505" s="2" t="s">
        <v>12</v>
      </c>
      <c r="K4505" s="2" t="s">
        <v>268</v>
      </c>
      <c r="L4505" s="19">
        <v>41410.562928240739</v>
      </c>
      <c r="M4505" s="2"/>
      <c r="N4505" s="2"/>
      <c r="O4505" s="2"/>
      <c r="P4505" s="2"/>
    </row>
    <row r="4506" spans="1:16" ht="45">
      <c r="A4506" s="14">
        <v>701</v>
      </c>
      <c r="B4506" s="2" t="s">
        <v>1560</v>
      </c>
      <c r="C4506" s="1" t="s">
        <v>1561</v>
      </c>
      <c r="D4506" s="3" t="s">
        <v>1060</v>
      </c>
      <c r="E4506" s="4">
        <v>41409</v>
      </c>
      <c r="F4506" s="3" t="s">
        <v>15</v>
      </c>
      <c r="G4506" s="4">
        <v>41409</v>
      </c>
      <c r="H4506" s="3" t="s">
        <v>16</v>
      </c>
      <c r="I4506" s="2" t="s">
        <v>13</v>
      </c>
      <c r="J4506" s="2" t="s">
        <v>12</v>
      </c>
      <c r="K4506" s="2" t="s">
        <v>268</v>
      </c>
      <c r="L4506" s="19">
        <v>41410.445949074077</v>
      </c>
      <c r="M4506" s="2"/>
      <c r="N4506" s="2"/>
      <c r="O4506" s="2"/>
      <c r="P4506" s="2"/>
    </row>
    <row r="4507" spans="1:16" ht="45">
      <c r="A4507" s="14">
        <v>700</v>
      </c>
      <c r="B4507" s="2" t="s">
        <v>1562</v>
      </c>
      <c r="C4507" s="1" t="s">
        <v>1563</v>
      </c>
      <c r="D4507" s="3" t="s">
        <v>268</v>
      </c>
      <c r="E4507" s="4">
        <v>41410</v>
      </c>
      <c r="F4507" s="3" t="s">
        <v>15</v>
      </c>
      <c r="G4507" s="4">
        <v>41410</v>
      </c>
      <c r="H4507" s="3" t="s">
        <v>52</v>
      </c>
      <c r="I4507" s="2" t="s">
        <v>13</v>
      </c>
      <c r="J4507" s="2" t="s">
        <v>12</v>
      </c>
      <c r="K4507" s="2" t="s">
        <v>268</v>
      </c>
      <c r="L4507" s="19">
        <v>41410.399756944447</v>
      </c>
      <c r="M4507" s="2"/>
      <c r="N4507" s="2"/>
      <c r="O4507" s="2"/>
      <c r="P4507" s="2"/>
    </row>
    <row r="4508" spans="1:16" ht="30">
      <c r="A4508" s="14">
        <v>699</v>
      </c>
      <c r="B4508" s="2" t="s">
        <v>1457</v>
      </c>
      <c r="C4508" s="1" t="s">
        <v>1457</v>
      </c>
      <c r="D4508" s="3" t="s">
        <v>215</v>
      </c>
      <c r="E4508" s="4">
        <v>41409</v>
      </c>
      <c r="F4508" s="3" t="s">
        <v>15</v>
      </c>
      <c r="G4508" s="4">
        <v>41409</v>
      </c>
      <c r="H4508" s="3" t="s">
        <v>16</v>
      </c>
      <c r="I4508" s="2" t="s">
        <v>13</v>
      </c>
      <c r="J4508" s="2" t="s">
        <v>12</v>
      </c>
      <c r="K4508" s="2" t="s">
        <v>277</v>
      </c>
      <c r="L4508" s="19">
        <v>41409.743217592593</v>
      </c>
      <c r="M4508" s="2"/>
      <c r="N4508" s="2"/>
      <c r="O4508" s="2"/>
      <c r="P4508" s="2"/>
    </row>
    <row r="4509" spans="1:16" ht="45">
      <c r="A4509" s="14">
        <v>698</v>
      </c>
      <c r="B4509" s="2" t="s">
        <v>541</v>
      </c>
      <c r="C4509" s="1" t="s">
        <v>1564</v>
      </c>
      <c r="D4509" s="3" t="s">
        <v>543</v>
      </c>
      <c r="E4509" s="4">
        <v>41409</v>
      </c>
      <c r="F4509" s="3" t="s">
        <v>15</v>
      </c>
      <c r="G4509" s="4">
        <v>41409</v>
      </c>
      <c r="H4509" s="3" t="s">
        <v>16</v>
      </c>
      <c r="I4509" s="2" t="s">
        <v>13</v>
      </c>
      <c r="J4509" s="2" t="s">
        <v>12</v>
      </c>
      <c r="K4509" s="2" t="s">
        <v>268</v>
      </c>
      <c r="L4509" s="19">
        <v>41409.683287037034</v>
      </c>
      <c r="M4509" s="2"/>
      <c r="N4509" s="2"/>
      <c r="O4509" s="2"/>
      <c r="P4509" s="2"/>
    </row>
    <row r="4510" spans="1:16" ht="60">
      <c r="A4510" s="14">
        <v>697</v>
      </c>
      <c r="B4510" s="2" t="s">
        <v>1565</v>
      </c>
      <c r="C4510" s="1" t="s">
        <v>1566</v>
      </c>
      <c r="D4510" s="3" t="s">
        <v>77</v>
      </c>
      <c r="E4510" s="4">
        <v>41409</v>
      </c>
      <c r="F4510" s="3" t="s">
        <v>15</v>
      </c>
      <c r="G4510" s="4">
        <v>41409</v>
      </c>
      <c r="H4510" s="3" t="s">
        <v>16</v>
      </c>
      <c r="I4510" s="2" t="s">
        <v>13</v>
      </c>
      <c r="J4510" s="2" t="s">
        <v>12</v>
      </c>
      <c r="K4510" s="2" t="s">
        <v>268</v>
      </c>
      <c r="L4510" s="19">
        <v>41409.619120370371</v>
      </c>
      <c r="M4510" s="2"/>
      <c r="N4510" s="2"/>
      <c r="O4510" s="2"/>
      <c r="P4510" s="2"/>
    </row>
    <row r="4511" spans="1:16" ht="75">
      <c r="A4511" s="14">
        <v>696</v>
      </c>
      <c r="B4511" s="2" t="s">
        <v>1567</v>
      </c>
      <c r="C4511" s="1" t="s">
        <v>2040</v>
      </c>
      <c r="D4511" s="3" t="s">
        <v>149</v>
      </c>
      <c r="E4511" s="4">
        <v>41409</v>
      </c>
      <c r="F4511" s="3" t="s">
        <v>15</v>
      </c>
      <c r="G4511" s="4">
        <v>41410</v>
      </c>
      <c r="H4511" s="3" t="s">
        <v>53</v>
      </c>
      <c r="I4511" s="2" t="s">
        <v>13</v>
      </c>
      <c r="J4511" s="2" t="s">
        <v>12</v>
      </c>
      <c r="K4511" s="2" t="s">
        <v>268</v>
      </c>
      <c r="L4511" s="19">
        <v>41443.579606481479</v>
      </c>
      <c r="M4511" s="2"/>
      <c r="N4511" s="2"/>
      <c r="O4511" s="2"/>
      <c r="P4511" s="2"/>
    </row>
    <row r="4512" spans="1:16" ht="60">
      <c r="A4512" s="14">
        <v>695</v>
      </c>
      <c r="B4512" s="2" t="s">
        <v>1568</v>
      </c>
      <c r="C4512" s="1" t="s">
        <v>1661</v>
      </c>
      <c r="D4512" s="3" t="s">
        <v>1002</v>
      </c>
      <c r="E4512" s="4">
        <v>41409</v>
      </c>
      <c r="F4512" s="3" t="s">
        <v>15</v>
      </c>
      <c r="G4512" s="4">
        <v>41410</v>
      </c>
      <c r="H4512" s="3" t="s">
        <v>54</v>
      </c>
      <c r="I4512" s="2" t="s">
        <v>13</v>
      </c>
      <c r="J4512" s="2" t="s">
        <v>12</v>
      </c>
      <c r="K4512" s="2" t="s">
        <v>268</v>
      </c>
      <c r="L4512" s="19">
        <v>41417.43304398148</v>
      </c>
      <c r="M4512" s="2"/>
      <c r="N4512" s="2"/>
      <c r="O4512" s="2"/>
      <c r="P4512" s="2"/>
    </row>
    <row r="4513" spans="1:16" ht="45">
      <c r="A4513" s="14">
        <v>694</v>
      </c>
      <c r="B4513" s="2" t="s">
        <v>1569</v>
      </c>
      <c r="C4513" s="1" t="s">
        <v>1662</v>
      </c>
      <c r="D4513" s="3" t="s">
        <v>277</v>
      </c>
      <c r="E4513" s="4">
        <v>41409</v>
      </c>
      <c r="F4513" s="3" t="s">
        <v>15</v>
      </c>
      <c r="G4513" s="4">
        <v>41410</v>
      </c>
      <c r="H4513" s="3" t="s">
        <v>53</v>
      </c>
      <c r="I4513" s="2" t="s">
        <v>13</v>
      </c>
      <c r="J4513" s="2" t="s">
        <v>12</v>
      </c>
      <c r="K4513" s="2" t="s">
        <v>268</v>
      </c>
      <c r="L4513" s="19">
        <v>41417.43240740741</v>
      </c>
      <c r="M4513" s="2"/>
      <c r="N4513" s="2"/>
      <c r="O4513" s="2"/>
      <c r="P4513" s="2"/>
    </row>
    <row r="4514" spans="1:16" ht="75">
      <c r="A4514" s="14">
        <v>693</v>
      </c>
      <c r="B4514" s="2" t="s">
        <v>1570</v>
      </c>
      <c r="C4514" s="1" t="s">
        <v>1663</v>
      </c>
      <c r="D4514" s="3" t="s">
        <v>449</v>
      </c>
      <c r="E4514" s="4">
        <v>41409</v>
      </c>
      <c r="F4514" s="3" t="s">
        <v>15</v>
      </c>
      <c r="G4514" s="4">
        <v>41410</v>
      </c>
      <c r="H4514" s="3" t="s">
        <v>52</v>
      </c>
      <c r="I4514" s="2" t="s">
        <v>13</v>
      </c>
      <c r="J4514" s="2" t="s">
        <v>12</v>
      </c>
      <c r="K4514" s="2" t="s">
        <v>268</v>
      </c>
      <c r="L4514" s="19">
        <v>41417.431145833332</v>
      </c>
      <c r="M4514" s="2"/>
      <c r="N4514" s="2"/>
      <c r="O4514" s="2"/>
      <c r="P4514" s="2"/>
    </row>
    <row r="4515" spans="1:16" ht="30">
      <c r="A4515" s="14">
        <v>692</v>
      </c>
      <c r="B4515" s="2" t="s">
        <v>1011</v>
      </c>
      <c r="C4515" s="1" t="s">
        <v>1571</v>
      </c>
      <c r="D4515" s="3" t="s">
        <v>1051</v>
      </c>
      <c r="E4515" s="4">
        <v>41409</v>
      </c>
      <c r="F4515" s="3" t="s">
        <v>15</v>
      </c>
      <c r="G4515" s="4">
        <v>41409</v>
      </c>
      <c r="H4515" s="3" t="s">
        <v>16</v>
      </c>
      <c r="I4515" s="2" t="s">
        <v>13</v>
      </c>
      <c r="J4515" s="2" t="s">
        <v>12</v>
      </c>
      <c r="K4515" s="2" t="s">
        <v>268</v>
      </c>
      <c r="L4515" s="19">
        <v>41409.564062500001</v>
      </c>
      <c r="M4515" s="2"/>
      <c r="N4515" s="2"/>
      <c r="O4515" s="2"/>
      <c r="P4515" s="2"/>
    </row>
    <row r="4516" spans="1:16" ht="75">
      <c r="A4516" s="14">
        <v>691</v>
      </c>
      <c r="B4516" s="2" t="s">
        <v>1572</v>
      </c>
      <c r="C4516" s="1" t="s">
        <v>1573</v>
      </c>
      <c r="D4516" s="3" t="s">
        <v>1153</v>
      </c>
      <c r="E4516" s="4">
        <v>41409</v>
      </c>
      <c r="F4516" s="3" t="s">
        <v>15</v>
      </c>
      <c r="G4516" s="4">
        <v>41409</v>
      </c>
      <c r="H4516" s="3" t="s">
        <v>40</v>
      </c>
      <c r="I4516" s="2" t="s">
        <v>13</v>
      </c>
      <c r="J4516" s="2" t="s">
        <v>12</v>
      </c>
      <c r="K4516" s="2" t="s">
        <v>268</v>
      </c>
      <c r="L4516" s="19">
        <v>41409.5234375</v>
      </c>
      <c r="M4516" s="2"/>
      <c r="N4516" s="2"/>
      <c r="O4516" s="2"/>
      <c r="P4516" s="2"/>
    </row>
    <row r="4517" spans="1:16" ht="60">
      <c r="A4517" s="14">
        <v>690</v>
      </c>
      <c r="B4517" s="2" t="s">
        <v>1574</v>
      </c>
      <c r="C4517" s="1" t="s">
        <v>1681</v>
      </c>
      <c r="D4517" s="3" t="s">
        <v>277</v>
      </c>
      <c r="E4517" s="4">
        <v>41409</v>
      </c>
      <c r="F4517" s="3" t="s">
        <v>102</v>
      </c>
      <c r="G4517" s="4">
        <v>41409</v>
      </c>
      <c r="H4517" s="3" t="s">
        <v>58</v>
      </c>
      <c r="I4517" s="2" t="s">
        <v>13</v>
      </c>
      <c r="J4517" s="2" t="s">
        <v>12</v>
      </c>
      <c r="K4517" s="2" t="s">
        <v>277</v>
      </c>
      <c r="L4517" s="19">
        <v>41422.466145833336</v>
      </c>
      <c r="M4517" s="2"/>
      <c r="N4517" s="2"/>
      <c r="O4517" s="2"/>
      <c r="P4517" s="2"/>
    </row>
    <row r="4518" spans="1:16" ht="60">
      <c r="A4518" s="14">
        <v>689</v>
      </c>
      <c r="B4518" s="2" t="s">
        <v>1575</v>
      </c>
      <c r="C4518" s="1" t="s">
        <v>1576</v>
      </c>
      <c r="D4518" s="3" t="s">
        <v>268</v>
      </c>
      <c r="E4518" s="4">
        <v>41409</v>
      </c>
      <c r="F4518" s="3" t="s">
        <v>15</v>
      </c>
      <c r="G4518" s="4">
        <v>41409</v>
      </c>
      <c r="H4518" s="3" t="s">
        <v>213</v>
      </c>
      <c r="I4518" s="2" t="s">
        <v>13</v>
      </c>
      <c r="J4518" s="2" t="s">
        <v>12</v>
      </c>
      <c r="K4518" s="2" t="s">
        <v>268</v>
      </c>
      <c r="L4518" s="19">
        <v>41409.521226851852</v>
      </c>
      <c r="M4518" s="2"/>
      <c r="N4518" s="2"/>
      <c r="O4518" s="2"/>
      <c r="P4518" s="2"/>
    </row>
    <row r="4519" spans="1:16" ht="60">
      <c r="A4519" s="14">
        <v>688</v>
      </c>
      <c r="B4519" s="2" t="s">
        <v>1577</v>
      </c>
      <c r="C4519" s="1" t="s">
        <v>1578</v>
      </c>
      <c r="D4519" s="3" t="s">
        <v>87</v>
      </c>
      <c r="E4519" s="4">
        <v>41409</v>
      </c>
      <c r="F4519" s="3" t="s">
        <v>15</v>
      </c>
      <c r="G4519" s="4">
        <v>41409</v>
      </c>
      <c r="H4519" s="3" t="s">
        <v>16</v>
      </c>
      <c r="I4519" s="2" t="s">
        <v>13</v>
      </c>
      <c r="J4519" s="2" t="s">
        <v>12</v>
      </c>
      <c r="K4519" s="2" t="s">
        <v>268</v>
      </c>
      <c r="L4519" s="19">
        <v>41409.517997685187</v>
      </c>
      <c r="M4519" s="2"/>
      <c r="N4519" s="2"/>
      <c r="O4519" s="2"/>
      <c r="P4519" s="2"/>
    </row>
    <row r="4520" spans="1:16" ht="30">
      <c r="A4520" s="14">
        <v>687</v>
      </c>
      <c r="B4520" s="2" t="s">
        <v>1481</v>
      </c>
      <c r="C4520" s="1" t="s">
        <v>1579</v>
      </c>
      <c r="D4520" s="3" t="s">
        <v>1056</v>
      </c>
      <c r="E4520" s="4">
        <v>41409</v>
      </c>
      <c r="F4520" s="3" t="s">
        <v>15</v>
      </c>
      <c r="G4520" s="4">
        <v>41409</v>
      </c>
      <c r="H4520" s="3" t="s">
        <v>16</v>
      </c>
      <c r="I4520" s="2" t="s">
        <v>13</v>
      </c>
      <c r="J4520" s="2" t="s">
        <v>12</v>
      </c>
      <c r="K4520" s="2" t="s">
        <v>268</v>
      </c>
      <c r="L4520" s="19">
        <v>41409.516539351855</v>
      </c>
      <c r="M4520" s="2"/>
      <c r="N4520" s="2"/>
      <c r="O4520" s="2"/>
      <c r="P4520" s="2"/>
    </row>
    <row r="4521" spans="1:16" ht="30">
      <c r="A4521" s="14">
        <v>686</v>
      </c>
      <c r="B4521" s="2" t="s">
        <v>1047</v>
      </c>
      <c r="C4521" s="1" t="s">
        <v>1580</v>
      </c>
      <c r="D4521" s="3" t="s">
        <v>731</v>
      </c>
      <c r="E4521" s="4">
        <v>41409</v>
      </c>
      <c r="F4521" s="3" t="s">
        <v>15</v>
      </c>
      <c r="G4521" s="4">
        <v>41409</v>
      </c>
      <c r="H4521" s="3" t="s">
        <v>16</v>
      </c>
      <c r="I4521" s="2" t="s">
        <v>13</v>
      </c>
      <c r="J4521" s="2" t="s">
        <v>12</v>
      </c>
      <c r="K4521" s="2" t="s">
        <v>268</v>
      </c>
      <c r="L4521" s="19">
        <v>41409.474317129629</v>
      </c>
      <c r="M4521" s="2"/>
      <c r="N4521" s="2"/>
      <c r="O4521" s="2"/>
      <c r="P4521" s="2"/>
    </row>
    <row r="4522" spans="1:16" ht="45">
      <c r="A4522" s="14">
        <v>685</v>
      </c>
      <c r="B4522" s="2" t="s">
        <v>1581</v>
      </c>
      <c r="C4522" s="1" t="s">
        <v>1664</v>
      </c>
      <c r="D4522" s="3" t="s">
        <v>488</v>
      </c>
      <c r="E4522" s="4">
        <v>41409</v>
      </c>
      <c r="F4522" s="3" t="s">
        <v>15</v>
      </c>
      <c r="G4522" s="4">
        <v>41409</v>
      </c>
      <c r="H4522" s="3" t="s">
        <v>19</v>
      </c>
      <c r="I4522" s="2" t="s">
        <v>13</v>
      </c>
      <c r="J4522" s="2" t="s">
        <v>12</v>
      </c>
      <c r="K4522" s="2" t="s">
        <v>268</v>
      </c>
      <c r="L4522" s="19">
        <v>41417.466689814813</v>
      </c>
      <c r="M4522" s="2"/>
      <c r="N4522" s="2"/>
      <c r="O4522" s="2"/>
      <c r="P4522" s="2"/>
    </row>
    <row r="4523" spans="1:16" ht="150">
      <c r="A4523" s="14">
        <v>684</v>
      </c>
      <c r="B4523" s="2" t="s">
        <v>1582</v>
      </c>
      <c r="C4523" s="1" t="s">
        <v>1583</v>
      </c>
      <c r="D4523" s="3" t="s">
        <v>803</v>
      </c>
      <c r="E4523" s="4">
        <v>41409</v>
      </c>
      <c r="F4523" s="3" t="s">
        <v>15</v>
      </c>
      <c r="G4523" s="4">
        <v>41409</v>
      </c>
      <c r="H4523" s="3" t="s">
        <v>56</v>
      </c>
      <c r="I4523" s="2" t="s">
        <v>13</v>
      </c>
      <c r="J4523" s="2" t="s">
        <v>12</v>
      </c>
      <c r="K4523" s="2" t="s">
        <v>268</v>
      </c>
      <c r="L4523" s="19">
        <v>41409.404108796298</v>
      </c>
      <c r="M4523" s="2"/>
      <c r="N4523" s="2"/>
      <c r="O4523" s="2"/>
      <c r="P4523" s="2"/>
    </row>
    <row r="4524" spans="1:16" ht="30">
      <c r="A4524" s="14">
        <v>683</v>
      </c>
      <c r="B4524" s="2" t="s">
        <v>472</v>
      </c>
      <c r="C4524" s="1" t="s">
        <v>1584</v>
      </c>
      <c r="D4524" s="3" t="s">
        <v>474</v>
      </c>
      <c r="E4524" s="4">
        <v>41409</v>
      </c>
      <c r="F4524" s="3" t="s">
        <v>15</v>
      </c>
      <c r="G4524" s="4">
        <v>41409</v>
      </c>
      <c r="H4524" s="3" t="s">
        <v>16</v>
      </c>
      <c r="I4524" s="2" t="s">
        <v>13</v>
      </c>
      <c r="J4524" s="2" t="s">
        <v>12</v>
      </c>
      <c r="K4524" s="2" t="s">
        <v>268</v>
      </c>
      <c r="L4524" s="19">
        <v>41409.372118055559</v>
      </c>
      <c r="M4524" s="2"/>
      <c r="N4524" s="2"/>
      <c r="O4524" s="2"/>
      <c r="P4524" s="2"/>
    </row>
    <row r="4525" spans="1:16" ht="30">
      <c r="A4525" s="14">
        <v>682</v>
      </c>
      <c r="B4525" s="2" t="s">
        <v>1585</v>
      </c>
      <c r="C4525" s="1" t="s">
        <v>1586</v>
      </c>
      <c r="D4525" s="3" t="s">
        <v>1054</v>
      </c>
      <c r="E4525" s="4">
        <v>41409</v>
      </c>
      <c r="F4525" s="3" t="s">
        <v>15</v>
      </c>
      <c r="G4525" s="4">
        <v>41409</v>
      </c>
      <c r="H4525" s="3" t="s">
        <v>16</v>
      </c>
      <c r="I4525" s="2" t="s">
        <v>13</v>
      </c>
      <c r="J4525" s="2" t="s">
        <v>12</v>
      </c>
      <c r="K4525" s="2" t="s">
        <v>268</v>
      </c>
      <c r="L4525" s="19">
        <v>41409.367974537039</v>
      </c>
      <c r="M4525" s="2"/>
      <c r="N4525" s="2"/>
      <c r="O4525" s="2"/>
      <c r="P4525" s="2"/>
    </row>
    <row r="4526" spans="1:16" ht="45">
      <c r="A4526" s="14">
        <v>681</v>
      </c>
      <c r="B4526" s="2" t="s">
        <v>1587</v>
      </c>
      <c r="C4526" s="1" t="s">
        <v>1588</v>
      </c>
      <c r="D4526" s="3" t="s">
        <v>92</v>
      </c>
      <c r="E4526" s="4">
        <v>41408</v>
      </c>
      <c r="F4526" s="3" t="s">
        <v>15</v>
      </c>
      <c r="G4526" s="4">
        <v>41408</v>
      </c>
      <c r="H4526" s="3" t="s">
        <v>204</v>
      </c>
      <c r="I4526" s="2" t="s">
        <v>13</v>
      </c>
      <c r="J4526" s="2" t="s">
        <v>12</v>
      </c>
      <c r="K4526" s="2" t="s">
        <v>268</v>
      </c>
      <c r="L4526" s="19">
        <v>41408.752222222225</v>
      </c>
      <c r="M4526" s="2"/>
      <c r="N4526" s="2"/>
      <c r="O4526" s="2"/>
      <c r="P4526" s="2"/>
    </row>
    <row r="4527" spans="1:16" ht="60">
      <c r="A4527" s="14">
        <v>680</v>
      </c>
      <c r="B4527" s="2" t="s">
        <v>1589</v>
      </c>
      <c r="C4527" s="1" t="s">
        <v>1590</v>
      </c>
      <c r="D4527" s="3" t="s">
        <v>389</v>
      </c>
      <c r="E4527" s="4">
        <v>41408</v>
      </c>
      <c r="F4527" s="3" t="s">
        <v>15</v>
      </c>
      <c r="G4527" s="4">
        <v>41408</v>
      </c>
      <c r="H4527" s="3" t="s">
        <v>58</v>
      </c>
      <c r="I4527" s="2" t="s">
        <v>13</v>
      </c>
      <c r="J4527" s="2" t="s">
        <v>12</v>
      </c>
      <c r="K4527" s="2" t="s">
        <v>268</v>
      </c>
      <c r="L4527" s="19">
        <v>41408.738645833335</v>
      </c>
      <c r="M4527" s="2"/>
      <c r="N4527" s="2"/>
      <c r="O4527" s="2"/>
      <c r="P4527" s="2"/>
    </row>
    <row r="4528" spans="1:16" ht="105">
      <c r="A4528" s="14">
        <v>679</v>
      </c>
      <c r="B4528" s="2" t="s">
        <v>1479</v>
      </c>
      <c r="C4528" s="1" t="s">
        <v>1591</v>
      </c>
      <c r="D4528" s="3" t="s">
        <v>363</v>
      </c>
      <c r="E4528" s="4">
        <v>41408</v>
      </c>
      <c r="F4528" s="3" t="s">
        <v>15</v>
      </c>
      <c r="G4528" s="4">
        <v>41408</v>
      </c>
      <c r="H4528" s="3" t="s">
        <v>204</v>
      </c>
      <c r="I4528" s="2" t="s">
        <v>13</v>
      </c>
      <c r="J4528" s="2" t="s">
        <v>12</v>
      </c>
      <c r="K4528" s="2" t="s">
        <v>268</v>
      </c>
      <c r="L4528" s="19">
        <v>41408.737719907411</v>
      </c>
      <c r="M4528" s="2"/>
      <c r="N4528" s="2"/>
      <c r="O4528" s="2"/>
      <c r="P4528" s="2"/>
    </row>
    <row r="4529" spans="1:16" ht="45">
      <c r="A4529" s="14">
        <v>678</v>
      </c>
      <c r="B4529" s="2" t="s">
        <v>1592</v>
      </c>
      <c r="C4529" s="1" t="s">
        <v>1593</v>
      </c>
      <c r="D4529" s="3" t="s">
        <v>24</v>
      </c>
      <c r="E4529" s="4">
        <v>41407</v>
      </c>
      <c r="F4529" s="3" t="s">
        <v>15</v>
      </c>
      <c r="G4529" s="4">
        <v>41408</v>
      </c>
      <c r="H4529" s="3" t="s">
        <v>16</v>
      </c>
      <c r="I4529" s="2" t="s">
        <v>13</v>
      </c>
      <c r="J4529" s="2" t="s">
        <v>12</v>
      </c>
      <c r="K4529" s="2" t="s">
        <v>268</v>
      </c>
      <c r="L4529" s="19">
        <v>41408.732442129629</v>
      </c>
      <c r="M4529" s="2"/>
      <c r="N4529" s="2"/>
      <c r="O4529" s="2"/>
      <c r="P4529" s="2"/>
    </row>
    <row r="4530" spans="1:16" ht="45">
      <c r="A4530" s="14">
        <v>677</v>
      </c>
      <c r="B4530" s="2" t="s">
        <v>1112</v>
      </c>
      <c r="C4530" s="1" t="s">
        <v>1594</v>
      </c>
      <c r="D4530" s="3" t="s">
        <v>861</v>
      </c>
      <c r="E4530" s="4">
        <v>41408</v>
      </c>
      <c r="F4530" s="3" t="s">
        <v>15</v>
      </c>
      <c r="G4530" s="4">
        <v>41408</v>
      </c>
      <c r="H4530" s="3" t="s">
        <v>16</v>
      </c>
      <c r="I4530" s="2" t="s">
        <v>13</v>
      </c>
      <c r="J4530" s="2" t="s">
        <v>12</v>
      </c>
      <c r="K4530" s="2" t="s">
        <v>268</v>
      </c>
      <c r="L4530" s="19">
        <v>41408.677291666667</v>
      </c>
      <c r="M4530" s="2"/>
      <c r="N4530" s="2"/>
      <c r="O4530" s="2"/>
      <c r="P4530" s="2"/>
    </row>
    <row r="4531" spans="1:16">
      <c r="A4531" s="14">
        <v>676</v>
      </c>
      <c r="B4531" s="2" t="s">
        <v>1595</v>
      </c>
      <c r="C4531" s="1" t="s">
        <v>1596</v>
      </c>
      <c r="D4531" s="3" t="s">
        <v>366</v>
      </c>
      <c r="E4531" s="4">
        <v>41408</v>
      </c>
      <c r="F4531" s="3" t="s">
        <v>15</v>
      </c>
      <c r="G4531" s="4">
        <v>41408</v>
      </c>
      <c r="H4531" s="3" t="s">
        <v>16</v>
      </c>
      <c r="I4531" s="2" t="s">
        <v>13</v>
      </c>
      <c r="J4531" s="2" t="s">
        <v>12</v>
      </c>
      <c r="K4531" s="2" t="s">
        <v>268</v>
      </c>
      <c r="L4531" s="19">
        <v>41408.659930555557</v>
      </c>
      <c r="M4531" s="2"/>
      <c r="N4531" s="2"/>
      <c r="O4531" s="2"/>
      <c r="P4531" s="2"/>
    </row>
    <row r="4532" spans="1:16" ht="60">
      <c r="A4532" s="14">
        <v>675</v>
      </c>
      <c r="B4532" s="2" t="s">
        <v>1597</v>
      </c>
      <c r="C4532" s="1" t="s">
        <v>1598</v>
      </c>
      <c r="D4532" s="3" t="s">
        <v>742</v>
      </c>
      <c r="E4532" s="4">
        <v>41408</v>
      </c>
      <c r="F4532" s="3" t="s">
        <v>15</v>
      </c>
      <c r="G4532" s="4">
        <v>41408</v>
      </c>
      <c r="H4532" s="3" t="s">
        <v>16</v>
      </c>
      <c r="I4532" s="2" t="s">
        <v>13</v>
      </c>
      <c r="J4532" s="2" t="s">
        <v>12</v>
      </c>
      <c r="K4532" s="2" t="s">
        <v>268</v>
      </c>
      <c r="L4532" s="19">
        <v>41408.655023148145</v>
      </c>
      <c r="M4532" s="2"/>
      <c r="N4532" s="2"/>
      <c r="O4532" s="2"/>
      <c r="P4532" s="2"/>
    </row>
    <row r="4533" spans="1:16" ht="90">
      <c r="A4533" s="14">
        <v>674</v>
      </c>
      <c r="B4533" s="2" t="s">
        <v>1599</v>
      </c>
      <c r="C4533" s="1" t="s">
        <v>1665</v>
      </c>
      <c r="D4533" s="3" t="s">
        <v>105</v>
      </c>
      <c r="E4533" s="4">
        <v>41408</v>
      </c>
      <c r="F4533" s="3" t="s">
        <v>15</v>
      </c>
      <c r="G4533" s="4">
        <v>41410</v>
      </c>
      <c r="H4533" s="3" t="s">
        <v>29</v>
      </c>
      <c r="I4533" s="2" t="s">
        <v>13</v>
      </c>
      <c r="J4533" s="2" t="s">
        <v>12</v>
      </c>
      <c r="K4533" s="2" t="s">
        <v>268</v>
      </c>
      <c r="L4533" s="19">
        <v>41417.431550925925</v>
      </c>
      <c r="M4533" s="2"/>
      <c r="N4533" s="2"/>
      <c r="O4533" s="2"/>
      <c r="P4533" s="2"/>
    </row>
    <row r="4534" spans="1:16" ht="30">
      <c r="A4534" s="14">
        <v>673</v>
      </c>
      <c r="B4534" s="2" t="s">
        <v>1600</v>
      </c>
      <c r="C4534" s="1" t="s">
        <v>1601</v>
      </c>
      <c r="D4534" s="3" t="s">
        <v>4732</v>
      </c>
      <c r="E4534" s="4">
        <v>41408</v>
      </c>
      <c r="F4534" s="3" t="s">
        <v>15</v>
      </c>
      <c r="G4534" s="4">
        <v>41408</v>
      </c>
      <c r="H4534" s="3" t="s">
        <v>16</v>
      </c>
      <c r="I4534" s="2" t="s">
        <v>13</v>
      </c>
      <c r="J4534" s="2" t="s">
        <v>12</v>
      </c>
      <c r="K4534" s="2" t="s">
        <v>268</v>
      </c>
      <c r="L4534" s="19">
        <v>41408.622071759259</v>
      </c>
      <c r="M4534" s="2"/>
      <c r="N4534" s="2"/>
      <c r="O4534" s="2"/>
      <c r="P4534" s="2"/>
    </row>
    <row r="4535" spans="1:16" ht="30">
      <c r="A4535" s="14">
        <v>672</v>
      </c>
      <c r="B4535" s="2" t="s">
        <v>1602</v>
      </c>
      <c r="C4535" s="1" t="s">
        <v>1603</v>
      </c>
      <c r="D4535" s="3" t="s">
        <v>4732</v>
      </c>
      <c r="E4535" s="4">
        <v>41408</v>
      </c>
      <c r="F4535" s="3" t="s">
        <v>15</v>
      </c>
      <c r="G4535" s="4">
        <v>41408</v>
      </c>
      <c r="H4535" s="3" t="s">
        <v>16</v>
      </c>
      <c r="I4535" s="2" t="s">
        <v>13</v>
      </c>
      <c r="J4535" s="2" t="s">
        <v>12</v>
      </c>
      <c r="K4535" s="2" t="s">
        <v>268</v>
      </c>
      <c r="L4535" s="19">
        <v>41408.621504629627</v>
      </c>
      <c r="M4535" s="2"/>
      <c r="N4535" s="2"/>
      <c r="O4535" s="2"/>
      <c r="P4535" s="2"/>
    </row>
    <row r="4536" spans="1:16" ht="30">
      <c r="A4536" s="14">
        <v>671</v>
      </c>
      <c r="B4536" s="2" t="s">
        <v>1392</v>
      </c>
      <c r="C4536" s="1" t="s">
        <v>1666</v>
      </c>
      <c r="D4536" s="3" t="s">
        <v>1393</v>
      </c>
      <c r="E4536" s="4">
        <v>41408</v>
      </c>
      <c r="F4536" s="3" t="s">
        <v>15</v>
      </c>
      <c r="G4536" s="4">
        <v>41408</v>
      </c>
      <c r="H4536" s="3" t="s">
        <v>29</v>
      </c>
      <c r="I4536" s="2" t="s">
        <v>13</v>
      </c>
      <c r="J4536" s="2" t="s">
        <v>12</v>
      </c>
      <c r="K4536" s="2" t="s">
        <v>268</v>
      </c>
      <c r="L4536" s="19">
        <v>41417.425254629627</v>
      </c>
      <c r="M4536" s="2"/>
      <c r="N4536" s="2"/>
      <c r="O4536" s="2"/>
      <c r="P4536" s="2"/>
    </row>
    <row r="4537" spans="1:16" ht="75">
      <c r="A4537" s="14">
        <v>670</v>
      </c>
      <c r="B4537" s="2" t="s">
        <v>1394</v>
      </c>
      <c r="C4537" s="1" t="s">
        <v>2275</v>
      </c>
      <c r="D4537" s="3" t="s">
        <v>964</v>
      </c>
      <c r="E4537" s="4">
        <v>41408</v>
      </c>
      <c r="F4537" s="3" t="s">
        <v>102</v>
      </c>
      <c r="G4537" s="4">
        <v>41408</v>
      </c>
      <c r="H4537" s="3" t="s">
        <v>51</v>
      </c>
      <c r="I4537" s="2" t="s">
        <v>13</v>
      </c>
      <c r="J4537" s="2" t="s">
        <v>12</v>
      </c>
      <c r="K4537" s="2" t="s">
        <v>268</v>
      </c>
      <c r="L4537" s="19">
        <v>41464.453009259261</v>
      </c>
      <c r="M4537" s="2"/>
      <c r="N4537" s="2"/>
      <c r="O4537" s="2"/>
      <c r="P4537" s="2"/>
    </row>
    <row r="4538" spans="1:16" ht="45">
      <c r="A4538" s="14">
        <v>669</v>
      </c>
      <c r="B4538" s="2" t="s">
        <v>1395</v>
      </c>
      <c r="C4538" s="1" t="s">
        <v>1396</v>
      </c>
      <c r="D4538" s="3" t="s">
        <v>271</v>
      </c>
      <c r="E4538" s="4">
        <v>41408</v>
      </c>
      <c r="F4538" s="3" t="s">
        <v>15</v>
      </c>
      <c r="G4538" s="4">
        <v>41408</v>
      </c>
      <c r="H4538" s="3" t="s">
        <v>16</v>
      </c>
      <c r="I4538" s="2" t="s">
        <v>13</v>
      </c>
      <c r="J4538" s="2" t="s">
        <v>12</v>
      </c>
      <c r="K4538" s="2" t="s">
        <v>268</v>
      </c>
      <c r="L4538" s="19">
        <v>41408.415798611109</v>
      </c>
      <c r="M4538" s="2"/>
      <c r="N4538" s="2"/>
      <c r="O4538" s="2"/>
      <c r="P4538" s="2"/>
    </row>
    <row r="4539" spans="1:16" ht="75">
      <c r="A4539" s="14">
        <v>668</v>
      </c>
      <c r="B4539" s="2" t="s">
        <v>1397</v>
      </c>
      <c r="C4539" s="1" t="s">
        <v>1398</v>
      </c>
      <c r="D4539" s="3" t="s">
        <v>1156</v>
      </c>
      <c r="E4539" s="4">
        <v>41407</v>
      </c>
      <c r="F4539" s="3" t="s">
        <v>15</v>
      </c>
      <c r="G4539" s="4">
        <v>41407</v>
      </c>
      <c r="H4539" s="3" t="s">
        <v>52</v>
      </c>
      <c r="I4539" s="2" t="s">
        <v>13</v>
      </c>
      <c r="J4539" s="2" t="s">
        <v>12</v>
      </c>
      <c r="K4539" s="2" t="s">
        <v>268</v>
      </c>
      <c r="L4539" s="19">
        <v>41407.704398148147</v>
      </c>
      <c r="M4539" s="2"/>
      <c r="N4539" s="2"/>
      <c r="O4539" s="2"/>
      <c r="P4539" s="2"/>
    </row>
    <row r="4540" spans="1:16" ht="60">
      <c r="A4540" s="14">
        <v>667</v>
      </c>
      <c r="B4540" s="2" t="s">
        <v>1399</v>
      </c>
      <c r="C4540" s="1" t="s">
        <v>1400</v>
      </c>
      <c r="D4540" s="3" t="s">
        <v>227</v>
      </c>
      <c r="E4540" s="4">
        <v>41407</v>
      </c>
      <c r="F4540" s="3" t="s">
        <v>15</v>
      </c>
      <c r="G4540" s="4">
        <v>41407</v>
      </c>
      <c r="H4540" s="3" t="s">
        <v>42</v>
      </c>
      <c r="I4540" s="2" t="s">
        <v>13</v>
      </c>
      <c r="J4540" s="2" t="s">
        <v>12</v>
      </c>
      <c r="K4540" s="2" t="s">
        <v>268</v>
      </c>
      <c r="L4540" s="19">
        <v>41407.673738425925</v>
      </c>
      <c r="M4540" s="2"/>
      <c r="N4540" s="2"/>
      <c r="O4540" s="2"/>
      <c r="P4540" s="2"/>
    </row>
    <row r="4541" spans="1:16" ht="30">
      <c r="A4541" s="14">
        <v>666</v>
      </c>
      <c r="B4541" s="2" t="s">
        <v>1401</v>
      </c>
      <c r="C4541" s="1" t="s">
        <v>1402</v>
      </c>
      <c r="D4541" s="3" t="s">
        <v>24</v>
      </c>
      <c r="E4541" s="4">
        <v>41404</v>
      </c>
      <c r="F4541" s="3" t="s">
        <v>15</v>
      </c>
      <c r="G4541" s="4">
        <v>41404</v>
      </c>
      <c r="H4541" s="3" t="s">
        <v>16</v>
      </c>
      <c r="I4541" s="2" t="s">
        <v>13</v>
      </c>
      <c r="J4541" s="2" t="s">
        <v>12</v>
      </c>
      <c r="K4541" s="2" t="s">
        <v>268</v>
      </c>
      <c r="L4541" s="19">
        <v>41407.571759259263</v>
      </c>
      <c r="M4541" s="2"/>
      <c r="N4541" s="2"/>
      <c r="O4541" s="2"/>
      <c r="P4541" s="2"/>
    </row>
    <row r="4542" spans="1:16" ht="30">
      <c r="A4542" s="14">
        <v>665</v>
      </c>
      <c r="B4542" s="2" t="s">
        <v>1115</v>
      </c>
      <c r="C4542" s="1" t="s">
        <v>85</v>
      </c>
      <c r="D4542" s="3" t="s">
        <v>4732</v>
      </c>
      <c r="E4542" s="4">
        <v>41404</v>
      </c>
      <c r="F4542" s="3" t="s">
        <v>15</v>
      </c>
      <c r="G4542" s="4">
        <v>41404</v>
      </c>
      <c r="H4542" s="3" t="s">
        <v>16</v>
      </c>
      <c r="I4542" s="2" t="s">
        <v>13</v>
      </c>
      <c r="J4542" s="2" t="s">
        <v>12</v>
      </c>
      <c r="K4542" s="2" t="s">
        <v>268</v>
      </c>
      <c r="L4542" s="19">
        <v>41407.571134259262</v>
      </c>
      <c r="M4542" s="2"/>
      <c r="N4542" s="2"/>
      <c r="O4542" s="2"/>
      <c r="P4542" s="2"/>
    </row>
    <row r="4543" spans="1:16" ht="30">
      <c r="A4543" s="14">
        <v>664</v>
      </c>
      <c r="B4543" s="2" t="s">
        <v>438</v>
      </c>
      <c r="C4543" s="1" t="s">
        <v>836</v>
      </c>
      <c r="D4543" s="3" t="s">
        <v>4732</v>
      </c>
      <c r="E4543" s="4">
        <v>41404</v>
      </c>
      <c r="F4543" s="3" t="s">
        <v>15</v>
      </c>
      <c r="G4543" s="4">
        <v>41404</v>
      </c>
      <c r="H4543" s="3" t="s">
        <v>16</v>
      </c>
      <c r="I4543" s="2" t="s">
        <v>13</v>
      </c>
      <c r="J4543" s="2" t="s">
        <v>12</v>
      </c>
      <c r="K4543" s="2" t="s">
        <v>268</v>
      </c>
      <c r="L4543" s="19">
        <v>41407.570150462961</v>
      </c>
      <c r="M4543" s="2"/>
      <c r="N4543" s="2"/>
      <c r="O4543" s="2"/>
      <c r="P4543" s="2"/>
    </row>
    <row r="4544" spans="1:16" ht="60">
      <c r="A4544" s="14">
        <v>663</v>
      </c>
      <c r="B4544" s="2" t="s">
        <v>1403</v>
      </c>
      <c r="C4544" s="1" t="s">
        <v>1667</v>
      </c>
      <c r="D4544" s="3" t="s">
        <v>803</v>
      </c>
      <c r="E4544" s="4">
        <v>41407</v>
      </c>
      <c r="F4544" s="3" t="s">
        <v>15</v>
      </c>
      <c r="G4544" s="4">
        <v>41407</v>
      </c>
      <c r="H4544" s="3" t="s">
        <v>56</v>
      </c>
      <c r="I4544" s="2" t="s">
        <v>13</v>
      </c>
      <c r="J4544" s="2" t="s">
        <v>12</v>
      </c>
      <c r="K4544" s="2" t="s">
        <v>268</v>
      </c>
      <c r="L4544" s="19">
        <v>41417.424733796295</v>
      </c>
      <c r="M4544" s="2"/>
      <c r="N4544" s="2"/>
      <c r="O4544" s="2"/>
      <c r="P4544" s="2"/>
    </row>
    <row r="4545" spans="1:16" ht="60">
      <c r="A4545" s="14">
        <v>662</v>
      </c>
      <c r="B4545" s="2" t="s">
        <v>1404</v>
      </c>
      <c r="C4545" s="1" t="s">
        <v>1405</v>
      </c>
      <c r="D4545" s="3" t="s">
        <v>274</v>
      </c>
      <c r="E4545" s="4">
        <v>41407</v>
      </c>
      <c r="F4545" s="3" t="s">
        <v>15</v>
      </c>
      <c r="G4545" s="4">
        <v>41407</v>
      </c>
      <c r="H4545" s="3" t="s">
        <v>16</v>
      </c>
      <c r="I4545" s="2" t="s">
        <v>13</v>
      </c>
      <c r="J4545" s="2" t="s">
        <v>12</v>
      </c>
      <c r="K4545" s="2" t="s">
        <v>268</v>
      </c>
      <c r="L4545" s="19">
        <v>41407.551261574074</v>
      </c>
      <c r="M4545" s="2"/>
      <c r="N4545" s="2"/>
      <c r="O4545" s="2"/>
      <c r="P4545" s="2"/>
    </row>
    <row r="4546" spans="1:16" ht="45">
      <c r="A4546" s="14">
        <v>661</v>
      </c>
      <c r="B4546" s="2" t="s">
        <v>1406</v>
      </c>
      <c r="C4546" s="1" t="s">
        <v>1407</v>
      </c>
      <c r="D4546" s="3" t="s">
        <v>1408</v>
      </c>
      <c r="E4546" s="4">
        <v>41407</v>
      </c>
      <c r="F4546" s="3" t="s">
        <v>15</v>
      </c>
      <c r="G4546" s="4">
        <v>41407</v>
      </c>
      <c r="H4546" s="3" t="s">
        <v>40</v>
      </c>
      <c r="I4546" s="2" t="s">
        <v>13</v>
      </c>
      <c r="J4546" s="2" t="s">
        <v>12</v>
      </c>
      <c r="K4546" s="2" t="s">
        <v>268</v>
      </c>
      <c r="L4546" s="19">
        <v>41408.457268518519</v>
      </c>
      <c r="M4546" s="2"/>
      <c r="N4546" s="2"/>
      <c r="O4546" s="2"/>
      <c r="P4546" s="2"/>
    </row>
    <row r="4547" spans="1:16" ht="105">
      <c r="A4547" s="14">
        <v>660</v>
      </c>
      <c r="B4547" s="2" t="s">
        <v>1409</v>
      </c>
      <c r="C4547" s="1" t="s">
        <v>1410</v>
      </c>
      <c r="D4547" s="3" t="s">
        <v>377</v>
      </c>
      <c r="E4547" s="4">
        <v>41407</v>
      </c>
      <c r="F4547" s="3" t="s">
        <v>15</v>
      </c>
      <c r="G4547" s="4">
        <v>41407</v>
      </c>
      <c r="H4547" s="3" t="s">
        <v>16</v>
      </c>
      <c r="I4547" s="2" t="s">
        <v>13</v>
      </c>
      <c r="J4547" s="2" t="s">
        <v>12</v>
      </c>
      <c r="K4547" s="2" t="s">
        <v>277</v>
      </c>
      <c r="L4547" s="19">
        <v>41407.401736111111</v>
      </c>
      <c r="M4547" s="2"/>
      <c r="N4547" s="2"/>
      <c r="O4547" s="2"/>
      <c r="P4547" s="2"/>
    </row>
    <row r="4548" spans="1:16" ht="45">
      <c r="A4548" s="14">
        <v>659</v>
      </c>
      <c r="B4548" s="2" t="s">
        <v>1411</v>
      </c>
      <c r="C4548" s="1" t="s">
        <v>1412</v>
      </c>
      <c r="D4548" s="3" t="s">
        <v>401</v>
      </c>
      <c r="E4548" s="4">
        <v>41407</v>
      </c>
      <c r="F4548" s="3" t="s">
        <v>15</v>
      </c>
      <c r="G4548" s="4">
        <v>41407</v>
      </c>
      <c r="H4548" s="3" t="s">
        <v>16</v>
      </c>
      <c r="I4548" s="2" t="s">
        <v>13</v>
      </c>
      <c r="J4548" s="2" t="s">
        <v>12</v>
      </c>
      <c r="K4548" s="2" t="s">
        <v>277</v>
      </c>
      <c r="L4548" s="19">
        <v>41407.373402777775</v>
      </c>
      <c r="M4548" s="2"/>
      <c r="N4548" s="2"/>
      <c r="O4548" s="2"/>
      <c r="P4548" s="2"/>
    </row>
    <row r="4549" spans="1:16" ht="60">
      <c r="A4549" s="14">
        <v>658</v>
      </c>
      <c r="B4549" s="2" t="s">
        <v>1413</v>
      </c>
      <c r="C4549" s="1" t="s">
        <v>1414</v>
      </c>
      <c r="D4549" s="3" t="s">
        <v>1415</v>
      </c>
      <c r="E4549" s="4">
        <v>41404</v>
      </c>
      <c r="F4549" s="3" t="s">
        <v>15</v>
      </c>
      <c r="G4549" s="4">
        <v>41404</v>
      </c>
      <c r="H4549" s="3" t="s">
        <v>16</v>
      </c>
      <c r="I4549" s="2" t="s">
        <v>13</v>
      </c>
      <c r="J4549" s="2" t="s">
        <v>12</v>
      </c>
      <c r="K4549" s="2" t="s">
        <v>277</v>
      </c>
      <c r="L4549" s="19">
        <v>41404.651909722219</v>
      </c>
      <c r="M4549" s="2"/>
      <c r="N4549" s="2"/>
      <c r="O4549" s="2"/>
      <c r="P4549" s="2"/>
    </row>
    <row r="4550" spans="1:16">
      <c r="A4550" s="14">
        <v>657</v>
      </c>
      <c r="B4550" s="2" t="s">
        <v>1416</v>
      </c>
      <c r="C4550" s="1" t="s">
        <v>1417</v>
      </c>
      <c r="D4550" s="3" t="s">
        <v>255</v>
      </c>
      <c r="E4550" s="4">
        <v>41404</v>
      </c>
      <c r="F4550" s="3" t="s">
        <v>15</v>
      </c>
      <c r="G4550" s="4">
        <v>41404</v>
      </c>
      <c r="H4550" s="3" t="s">
        <v>16</v>
      </c>
      <c r="I4550" s="2" t="s">
        <v>13</v>
      </c>
      <c r="J4550" s="2" t="s">
        <v>12</v>
      </c>
      <c r="K4550" s="2" t="s">
        <v>277</v>
      </c>
      <c r="L4550" s="19">
        <v>41404.648993055554</v>
      </c>
      <c r="M4550" s="2"/>
      <c r="N4550" s="2"/>
      <c r="O4550" s="2"/>
      <c r="P4550" s="2"/>
    </row>
    <row r="4551" spans="1:16" ht="75">
      <c r="A4551" s="14">
        <v>656</v>
      </c>
      <c r="B4551" s="2" t="s">
        <v>1418</v>
      </c>
      <c r="C4551" s="1" t="s">
        <v>1419</v>
      </c>
      <c r="D4551" s="3" t="s">
        <v>87</v>
      </c>
      <c r="E4551" s="4">
        <v>41404</v>
      </c>
      <c r="F4551" s="3" t="s">
        <v>15</v>
      </c>
      <c r="G4551" s="4">
        <v>41404</v>
      </c>
      <c r="H4551" s="3" t="s">
        <v>56</v>
      </c>
      <c r="I4551" s="2" t="s">
        <v>13</v>
      </c>
      <c r="J4551" s="2" t="s">
        <v>12</v>
      </c>
      <c r="K4551" s="2" t="s">
        <v>268</v>
      </c>
      <c r="L4551" s="19">
        <v>41417.423391203702</v>
      </c>
      <c r="M4551" s="2"/>
      <c r="N4551" s="2"/>
      <c r="O4551" s="2"/>
      <c r="P4551" s="2"/>
    </row>
    <row r="4552" spans="1:16" ht="60">
      <c r="A4552" s="14">
        <v>655</v>
      </c>
      <c r="B4552" s="2" t="s">
        <v>1420</v>
      </c>
      <c r="C4552" s="1" t="s">
        <v>2276</v>
      </c>
      <c r="D4552" s="3" t="s">
        <v>186</v>
      </c>
      <c r="E4552" s="4">
        <v>41404</v>
      </c>
      <c r="F4552" s="3" t="s">
        <v>15</v>
      </c>
      <c r="G4552" s="4">
        <v>41407</v>
      </c>
      <c r="H4552" s="3" t="s">
        <v>213</v>
      </c>
      <c r="I4552" s="2" t="s">
        <v>13</v>
      </c>
      <c r="J4552" s="2" t="s">
        <v>12</v>
      </c>
      <c r="K4552" s="2" t="s">
        <v>268</v>
      </c>
      <c r="L4552" s="19">
        <v>41464.452581018515</v>
      </c>
      <c r="M4552" s="2"/>
      <c r="N4552" s="2"/>
      <c r="O4552" s="2"/>
      <c r="P4552" s="2"/>
    </row>
    <row r="4553" spans="1:16" ht="60">
      <c r="A4553" s="14">
        <v>654</v>
      </c>
      <c r="B4553" s="2" t="s">
        <v>1421</v>
      </c>
      <c r="C4553" s="1" t="s">
        <v>1422</v>
      </c>
      <c r="D4553" s="3" t="s">
        <v>366</v>
      </c>
      <c r="E4553" s="4">
        <v>41404</v>
      </c>
      <c r="F4553" s="3" t="s">
        <v>15</v>
      </c>
      <c r="G4553" s="4">
        <v>41404</v>
      </c>
      <c r="H4553" s="3" t="s">
        <v>16</v>
      </c>
      <c r="I4553" s="2" t="s">
        <v>13</v>
      </c>
      <c r="J4553" s="2" t="s">
        <v>12</v>
      </c>
      <c r="K4553" s="2" t="s">
        <v>268</v>
      </c>
      <c r="L4553" s="19">
        <v>41404.423113425924</v>
      </c>
      <c r="M4553" s="2"/>
      <c r="N4553" s="2"/>
      <c r="O4553" s="2"/>
      <c r="P4553" s="2"/>
    </row>
    <row r="4554" spans="1:16" ht="60">
      <c r="A4554" s="14">
        <v>653</v>
      </c>
      <c r="B4554" s="2" t="s">
        <v>1423</v>
      </c>
      <c r="C4554" s="1" t="s">
        <v>1424</v>
      </c>
      <c r="D4554" s="3" t="s">
        <v>1060</v>
      </c>
      <c r="E4554" s="4">
        <v>41403</v>
      </c>
      <c r="F4554" s="3" t="s">
        <v>15</v>
      </c>
      <c r="G4554" s="4">
        <v>41403</v>
      </c>
      <c r="H4554" s="3" t="s">
        <v>56</v>
      </c>
      <c r="I4554" s="2" t="s">
        <v>13</v>
      </c>
      <c r="J4554" s="2" t="s">
        <v>12</v>
      </c>
      <c r="K4554" s="2" t="s">
        <v>268</v>
      </c>
      <c r="L4554" s="19">
        <v>41408.461875000001</v>
      </c>
      <c r="M4554" s="2"/>
      <c r="N4554" s="2"/>
      <c r="O4554" s="2"/>
      <c r="P4554" s="2"/>
    </row>
    <row r="4555" spans="1:16" ht="30">
      <c r="A4555" s="14">
        <v>652</v>
      </c>
      <c r="B4555" s="2" t="s">
        <v>672</v>
      </c>
      <c r="C4555" s="1" t="s">
        <v>1116</v>
      </c>
      <c r="D4555" s="3" t="s">
        <v>4732</v>
      </c>
      <c r="E4555" s="4">
        <v>41403</v>
      </c>
      <c r="F4555" s="3" t="s">
        <v>15</v>
      </c>
      <c r="G4555" s="4">
        <v>41403</v>
      </c>
      <c r="H4555" s="3" t="s">
        <v>16</v>
      </c>
      <c r="I4555" s="2" t="s">
        <v>13</v>
      </c>
      <c r="J4555" s="2" t="s">
        <v>12</v>
      </c>
      <c r="K4555" s="2" t="s">
        <v>268</v>
      </c>
      <c r="L4555" s="19">
        <v>41403.775543981479</v>
      </c>
      <c r="M4555" s="2"/>
      <c r="N4555" s="2"/>
      <c r="O4555" s="2"/>
      <c r="P4555" s="2"/>
    </row>
    <row r="4556" spans="1:16" ht="60">
      <c r="A4556" s="14">
        <v>651</v>
      </c>
      <c r="B4556" s="2" t="s">
        <v>1425</v>
      </c>
      <c r="C4556" s="1" t="s">
        <v>1426</v>
      </c>
      <c r="D4556" s="3" t="s">
        <v>149</v>
      </c>
      <c r="E4556" s="4">
        <v>41401</v>
      </c>
      <c r="F4556" s="3" t="s">
        <v>15</v>
      </c>
      <c r="G4556" s="4">
        <v>41404</v>
      </c>
      <c r="H4556" s="3" t="s">
        <v>56</v>
      </c>
      <c r="I4556" s="2" t="s">
        <v>13</v>
      </c>
      <c r="J4556" s="2" t="s">
        <v>12</v>
      </c>
      <c r="K4556" s="2" t="s">
        <v>268</v>
      </c>
      <c r="L4556" s="19">
        <v>41408.462291666663</v>
      </c>
      <c r="M4556" s="2"/>
      <c r="N4556" s="2"/>
      <c r="O4556" s="2"/>
      <c r="P4556" s="2"/>
    </row>
    <row r="4557" spans="1:16" ht="30">
      <c r="A4557" s="14">
        <v>650</v>
      </c>
      <c r="B4557" s="2" t="s">
        <v>1427</v>
      </c>
      <c r="C4557" s="1" t="s">
        <v>1428</v>
      </c>
      <c r="D4557" s="3" t="s">
        <v>1429</v>
      </c>
      <c r="E4557" s="4">
        <v>41403</v>
      </c>
      <c r="F4557" s="3" t="s">
        <v>15</v>
      </c>
      <c r="G4557" s="4">
        <v>41403</v>
      </c>
      <c r="H4557" s="3" t="s">
        <v>16</v>
      </c>
      <c r="I4557" s="2" t="s">
        <v>13</v>
      </c>
      <c r="J4557" s="2" t="s">
        <v>12</v>
      </c>
      <c r="K4557" s="2" t="s">
        <v>268</v>
      </c>
      <c r="L4557" s="19">
        <v>41403.712002314816</v>
      </c>
      <c r="M4557" s="2"/>
      <c r="N4557" s="2"/>
      <c r="O4557" s="2"/>
      <c r="P4557" s="2"/>
    </row>
    <row r="4558" spans="1:16" ht="90">
      <c r="A4558" s="14">
        <v>649</v>
      </c>
      <c r="B4558" s="2" t="s">
        <v>1430</v>
      </c>
      <c r="C4558" s="1" t="s">
        <v>1431</v>
      </c>
      <c r="D4558" s="3" t="s">
        <v>182</v>
      </c>
      <c r="E4558" s="4">
        <v>41403</v>
      </c>
      <c r="F4558" s="3" t="s">
        <v>15</v>
      </c>
      <c r="G4558" s="4">
        <v>41403</v>
      </c>
      <c r="H4558" s="3" t="s">
        <v>40</v>
      </c>
      <c r="I4558" s="2" t="s">
        <v>13</v>
      </c>
      <c r="J4558" s="2" t="s">
        <v>12</v>
      </c>
      <c r="K4558" s="2" t="s">
        <v>268</v>
      </c>
      <c r="L4558" s="19">
        <v>41403.695243055554</v>
      </c>
      <c r="M4558" s="2"/>
      <c r="N4558" s="2"/>
      <c r="O4558" s="2"/>
      <c r="P4558" s="2"/>
    </row>
    <row r="4559" spans="1:16" ht="90">
      <c r="A4559" s="14">
        <v>648</v>
      </c>
      <c r="B4559" s="2" t="s">
        <v>1432</v>
      </c>
      <c r="C4559" s="1" t="s">
        <v>1431</v>
      </c>
      <c r="D4559" s="3" t="s">
        <v>182</v>
      </c>
      <c r="E4559" s="4">
        <v>41403</v>
      </c>
      <c r="F4559" s="3" t="s">
        <v>15</v>
      </c>
      <c r="G4559" s="4">
        <v>41403</v>
      </c>
      <c r="H4559" s="3" t="s">
        <v>40</v>
      </c>
      <c r="I4559" s="2" t="s">
        <v>13</v>
      </c>
      <c r="J4559" s="2" t="s">
        <v>12</v>
      </c>
      <c r="K4559" s="2" t="s">
        <v>268</v>
      </c>
      <c r="L4559" s="19">
        <v>41403.684351851851</v>
      </c>
      <c r="M4559" s="2"/>
      <c r="N4559" s="2"/>
      <c r="O4559" s="2"/>
      <c r="P4559" s="2"/>
    </row>
    <row r="4560" spans="1:16" ht="45">
      <c r="A4560" s="14">
        <v>647</v>
      </c>
      <c r="B4560" s="2" t="s">
        <v>1433</v>
      </c>
      <c r="C4560" s="1" t="s">
        <v>1434</v>
      </c>
      <c r="D4560" s="3" t="s">
        <v>653</v>
      </c>
      <c r="E4560" s="4">
        <v>41403</v>
      </c>
      <c r="F4560" s="3" t="s">
        <v>15</v>
      </c>
      <c r="G4560" s="4">
        <v>41403</v>
      </c>
      <c r="H4560" s="3" t="s">
        <v>213</v>
      </c>
      <c r="I4560" s="2" t="s">
        <v>13</v>
      </c>
      <c r="J4560" s="2" t="s">
        <v>12</v>
      </c>
      <c r="K4560" s="2" t="s">
        <v>268</v>
      </c>
      <c r="L4560" s="19">
        <v>41403.683564814812</v>
      </c>
      <c r="M4560" s="2"/>
      <c r="N4560" s="2"/>
      <c r="O4560" s="2"/>
      <c r="P4560" s="2"/>
    </row>
    <row r="4561" spans="1:16" ht="90">
      <c r="A4561" s="14">
        <v>646</v>
      </c>
      <c r="B4561" s="2" t="s">
        <v>1435</v>
      </c>
      <c r="C4561" s="1" t="s">
        <v>1436</v>
      </c>
      <c r="D4561" s="3" t="s">
        <v>659</v>
      </c>
      <c r="E4561" s="4">
        <v>41403</v>
      </c>
      <c r="F4561" s="3" t="s">
        <v>15</v>
      </c>
      <c r="G4561" s="4">
        <v>41403</v>
      </c>
      <c r="H4561" s="3" t="s">
        <v>42</v>
      </c>
      <c r="I4561" s="2" t="s">
        <v>13</v>
      </c>
      <c r="J4561" s="2" t="s">
        <v>12</v>
      </c>
      <c r="K4561" s="2" t="s">
        <v>277</v>
      </c>
      <c r="L4561" s="19">
        <v>41403.571423611109</v>
      </c>
      <c r="M4561" s="2"/>
      <c r="N4561" s="2"/>
      <c r="O4561" s="2"/>
      <c r="P4561" s="2"/>
    </row>
    <row r="4562" spans="1:16" ht="105">
      <c r="A4562" s="14">
        <v>645</v>
      </c>
      <c r="B4562" s="2" t="s">
        <v>1437</v>
      </c>
      <c r="C4562" s="1" t="s">
        <v>1438</v>
      </c>
      <c r="D4562" s="3" t="s">
        <v>288</v>
      </c>
      <c r="E4562" s="4">
        <v>41403</v>
      </c>
      <c r="F4562" s="3" t="s">
        <v>15</v>
      </c>
      <c r="G4562" s="4">
        <v>41407</v>
      </c>
      <c r="H4562" s="3" t="s">
        <v>213</v>
      </c>
      <c r="I4562" s="2" t="s">
        <v>13</v>
      </c>
      <c r="J4562" s="2" t="s">
        <v>12</v>
      </c>
      <c r="K4562" s="2" t="s">
        <v>268</v>
      </c>
      <c r="L4562" s="19">
        <v>41408.463090277779</v>
      </c>
      <c r="M4562" s="2"/>
      <c r="N4562" s="2"/>
      <c r="O4562" s="2"/>
      <c r="P4562" s="2"/>
    </row>
    <row r="4563" spans="1:16" ht="45">
      <c r="A4563" s="14">
        <v>644</v>
      </c>
      <c r="B4563" s="2" t="s">
        <v>1128</v>
      </c>
      <c r="C4563" s="1" t="s">
        <v>1439</v>
      </c>
      <c r="D4563" s="3" t="s">
        <v>1130</v>
      </c>
      <c r="E4563" s="4">
        <v>41403</v>
      </c>
      <c r="F4563" s="3" t="s">
        <v>15</v>
      </c>
      <c r="G4563" s="4">
        <v>41403</v>
      </c>
      <c r="H4563" s="3" t="s">
        <v>16</v>
      </c>
      <c r="I4563" s="2" t="s">
        <v>13</v>
      </c>
      <c r="J4563" s="2" t="s">
        <v>12</v>
      </c>
      <c r="K4563" s="2" t="s">
        <v>268</v>
      </c>
      <c r="L4563" s="19">
        <v>41403.552511574075</v>
      </c>
      <c r="M4563" s="2"/>
      <c r="N4563" s="2"/>
      <c r="O4563" s="2"/>
      <c r="P4563" s="2"/>
    </row>
    <row r="4564" spans="1:16" ht="30">
      <c r="A4564" s="14">
        <v>643</v>
      </c>
      <c r="B4564" s="2" t="s">
        <v>1440</v>
      </c>
      <c r="C4564" s="1" t="s">
        <v>1441</v>
      </c>
      <c r="D4564" s="3" t="s">
        <v>525</v>
      </c>
      <c r="E4564" s="4">
        <v>41403</v>
      </c>
      <c r="F4564" s="3" t="s">
        <v>15</v>
      </c>
      <c r="G4564" s="4">
        <v>41403</v>
      </c>
      <c r="H4564" s="3" t="s">
        <v>16</v>
      </c>
      <c r="I4564" s="2" t="s">
        <v>13</v>
      </c>
      <c r="J4564" s="2" t="s">
        <v>12</v>
      </c>
      <c r="K4564" s="2" t="s">
        <v>268</v>
      </c>
      <c r="L4564" s="19">
        <v>41403.475092592591</v>
      </c>
      <c r="M4564" s="2"/>
      <c r="N4564" s="2"/>
      <c r="O4564" s="2"/>
      <c r="P4564" s="2"/>
    </row>
    <row r="4565" spans="1:16" ht="45">
      <c r="A4565" s="14">
        <v>642</v>
      </c>
      <c r="B4565" s="2" t="s">
        <v>641</v>
      </c>
      <c r="C4565" s="1" t="s">
        <v>1442</v>
      </c>
      <c r="D4565" s="3" t="s">
        <v>77</v>
      </c>
      <c r="E4565" s="4">
        <v>41403</v>
      </c>
      <c r="F4565" s="3" t="s">
        <v>15</v>
      </c>
      <c r="G4565" s="4">
        <v>41403</v>
      </c>
      <c r="H4565" s="3" t="s">
        <v>16</v>
      </c>
      <c r="I4565" s="2" t="s">
        <v>13</v>
      </c>
      <c r="J4565" s="2" t="s">
        <v>12</v>
      </c>
      <c r="K4565" s="2" t="s">
        <v>268</v>
      </c>
      <c r="L4565" s="19">
        <v>41403.463055555556</v>
      </c>
      <c r="M4565" s="2"/>
      <c r="N4565" s="2"/>
      <c r="O4565" s="2"/>
      <c r="P4565" s="2"/>
    </row>
    <row r="4566" spans="1:16" ht="45">
      <c r="A4566" s="14">
        <v>641</v>
      </c>
      <c r="B4566" s="2" t="s">
        <v>1443</v>
      </c>
      <c r="C4566" s="1" t="s">
        <v>1444</v>
      </c>
      <c r="D4566" s="3" t="s">
        <v>291</v>
      </c>
      <c r="E4566" s="4">
        <v>41403</v>
      </c>
      <c r="F4566" s="3" t="s">
        <v>15</v>
      </c>
      <c r="G4566" s="4">
        <v>41403</v>
      </c>
      <c r="H4566" s="3" t="s">
        <v>29</v>
      </c>
      <c r="I4566" s="2" t="s">
        <v>13</v>
      </c>
      <c r="J4566" s="2" t="s">
        <v>12</v>
      </c>
      <c r="K4566" s="2" t="s">
        <v>268</v>
      </c>
      <c r="L4566" s="19">
        <v>41403.460752314815</v>
      </c>
      <c r="M4566" s="2"/>
      <c r="N4566" s="2"/>
      <c r="O4566" s="2"/>
      <c r="P4566" s="2"/>
    </row>
    <row r="4567" spans="1:16" ht="75">
      <c r="A4567" s="14">
        <v>640</v>
      </c>
      <c r="B4567" s="2" t="s">
        <v>1445</v>
      </c>
      <c r="C4567" s="1" t="s">
        <v>1446</v>
      </c>
      <c r="D4567" s="3" t="s">
        <v>335</v>
      </c>
      <c r="E4567" s="4">
        <v>41403</v>
      </c>
      <c r="F4567" s="3" t="s">
        <v>15</v>
      </c>
      <c r="G4567" s="4">
        <v>41403</v>
      </c>
      <c r="H4567" s="3" t="s">
        <v>213</v>
      </c>
      <c r="I4567" s="2" t="s">
        <v>13</v>
      </c>
      <c r="J4567" s="2" t="s">
        <v>12</v>
      </c>
      <c r="K4567" s="2" t="s">
        <v>268</v>
      </c>
      <c r="L4567" s="19">
        <v>41403.459282407406</v>
      </c>
      <c r="M4567" s="2"/>
      <c r="N4567" s="2"/>
      <c r="O4567" s="2"/>
      <c r="P4567" s="2"/>
    </row>
    <row r="4568" spans="1:16" ht="45">
      <c r="A4568" s="14">
        <v>639</v>
      </c>
      <c r="B4568" s="2" t="s">
        <v>1447</v>
      </c>
      <c r="C4568" s="1" t="s">
        <v>1448</v>
      </c>
      <c r="D4568" s="3" t="s">
        <v>8176</v>
      </c>
      <c r="E4568" s="4">
        <v>41403</v>
      </c>
      <c r="F4568" s="3" t="s">
        <v>15</v>
      </c>
      <c r="G4568" s="4">
        <v>41403</v>
      </c>
      <c r="H4568" s="3" t="s">
        <v>52</v>
      </c>
      <c r="I4568" s="2" t="s">
        <v>13</v>
      </c>
      <c r="J4568" s="2" t="s">
        <v>12</v>
      </c>
      <c r="K4568" s="2" t="s">
        <v>268</v>
      </c>
      <c r="L4568" s="19">
        <v>41417.423020833332</v>
      </c>
      <c r="M4568" s="2"/>
      <c r="N4568" s="2"/>
      <c r="O4568" s="2"/>
      <c r="P4568" s="2"/>
    </row>
    <row r="4569" spans="1:16" ht="60">
      <c r="A4569" s="14">
        <v>638</v>
      </c>
      <c r="B4569" s="2" t="s">
        <v>1449</v>
      </c>
      <c r="C4569" s="1" t="s">
        <v>1450</v>
      </c>
      <c r="D4569" s="3" t="s">
        <v>653</v>
      </c>
      <c r="E4569" s="4">
        <v>41403</v>
      </c>
      <c r="F4569" s="3" t="s">
        <v>15</v>
      </c>
      <c r="G4569" s="4">
        <v>41403</v>
      </c>
      <c r="H4569" s="3" t="s">
        <v>16</v>
      </c>
      <c r="I4569" s="2" t="s">
        <v>13</v>
      </c>
      <c r="J4569" s="2" t="s">
        <v>12</v>
      </c>
      <c r="K4569" s="2" t="s">
        <v>268</v>
      </c>
      <c r="L4569" s="19">
        <v>41403.449062500003</v>
      </c>
      <c r="M4569" s="2"/>
      <c r="N4569" s="2"/>
      <c r="O4569" s="2"/>
      <c r="P4569" s="2"/>
    </row>
    <row r="4570" spans="1:16" ht="60">
      <c r="A4570" s="14">
        <v>637</v>
      </c>
      <c r="B4570" s="2" t="s">
        <v>1451</v>
      </c>
      <c r="C4570" s="1" t="s">
        <v>1452</v>
      </c>
      <c r="D4570" s="3" t="s">
        <v>389</v>
      </c>
      <c r="E4570" s="4">
        <v>41403</v>
      </c>
      <c r="F4570" s="3" t="s">
        <v>15</v>
      </c>
      <c r="G4570" s="4">
        <v>41403</v>
      </c>
      <c r="H4570" s="3" t="s">
        <v>29</v>
      </c>
      <c r="I4570" s="2" t="s">
        <v>13</v>
      </c>
      <c r="J4570" s="2" t="s">
        <v>12</v>
      </c>
      <c r="K4570" s="2" t="s">
        <v>268</v>
      </c>
      <c r="L4570" s="19">
        <v>41403.431238425925</v>
      </c>
      <c r="M4570" s="2"/>
      <c r="N4570" s="2"/>
      <c r="O4570" s="2"/>
      <c r="P4570" s="2"/>
    </row>
    <row r="4571" spans="1:16" ht="60">
      <c r="A4571" s="14">
        <v>636</v>
      </c>
      <c r="B4571" s="2" t="s">
        <v>1453</v>
      </c>
      <c r="C4571" s="1" t="s">
        <v>1668</v>
      </c>
      <c r="D4571" s="3" t="s">
        <v>162</v>
      </c>
      <c r="E4571" s="4">
        <v>41402</v>
      </c>
      <c r="F4571" s="3" t="s">
        <v>15</v>
      </c>
      <c r="G4571" s="4">
        <v>41402</v>
      </c>
      <c r="H4571" s="3" t="s">
        <v>19</v>
      </c>
      <c r="I4571" s="2" t="s">
        <v>13</v>
      </c>
      <c r="J4571" s="2" t="s">
        <v>12</v>
      </c>
      <c r="K4571" s="2" t="s">
        <v>268</v>
      </c>
      <c r="L4571" s="19">
        <v>41417.422222222223</v>
      </c>
      <c r="M4571" s="2"/>
      <c r="N4571" s="2"/>
      <c r="O4571" s="2"/>
      <c r="P4571" s="2"/>
    </row>
    <row r="4572" spans="1:16" ht="75">
      <c r="A4572" s="14">
        <v>635</v>
      </c>
      <c r="B4572" s="2" t="s">
        <v>1454</v>
      </c>
      <c r="C4572" s="1" t="s">
        <v>1915</v>
      </c>
      <c r="D4572" s="3" t="s">
        <v>638</v>
      </c>
      <c r="E4572" s="4">
        <v>41402</v>
      </c>
      <c r="F4572" s="3" t="s">
        <v>15</v>
      </c>
      <c r="G4572" s="4">
        <v>41403</v>
      </c>
      <c r="H4572" s="3" t="s">
        <v>213</v>
      </c>
      <c r="I4572" s="2" t="s">
        <v>13</v>
      </c>
      <c r="J4572" s="2" t="s">
        <v>12</v>
      </c>
      <c r="K4572" s="2" t="s">
        <v>268</v>
      </c>
      <c r="L4572" s="19">
        <v>41436.421805555554</v>
      </c>
      <c r="M4572" s="2"/>
      <c r="N4572" s="2"/>
      <c r="O4572" s="2"/>
      <c r="P4572" s="2"/>
    </row>
    <row r="4573" spans="1:16" ht="60">
      <c r="A4573" s="14">
        <v>634</v>
      </c>
      <c r="B4573" s="2" t="s">
        <v>1455</v>
      </c>
      <c r="C4573" s="1" t="s">
        <v>1456</v>
      </c>
      <c r="D4573" s="3" t="s">
        <v>107</v>
      </c>
      <c r="E4573" s="4">
        <v>41400</v>
      </c>
      <c r="F4573" s="3" t="s">
        <v>15</v>
      </c>
      <c r="G4573" s="4">
        <v>41400</v>
      </c>
      <c r="H4573" s="3" t="s">
        <v>42</v>
      </c>
      <c r="I4573" s="2" t="s">
        <v>13</v>
      </c>
      <c r="J4573" s="2" t="s">
        <v>12</v>
      </c>
      <c r="K4573" s="2" t="s">
        <v>268</v>
      </c>
      <c r="L4573" s="19">
        <v>41402.689050925925</v>
      </c>
      <c r="M4573" s="2"/>
      <c r="N4573" s="2"/>
      <c r="O4573" s="2"/>
      <c r="P4573" s="2"/>
    </row>
    <row r="4574" spans="1:16" ht="30">
      <c r="A4574" s="14">
        <v>633</v>
      </c>
      <c r="B4574" s="2" t="s">
        <v>874</v>
      </c>
      <c r="C4574" s="1" t="s">
        <v>1457</v>
      </c>
      <c r="D4574" s="3" t="s">
        <v>215</v>
      </c>
      <c r="E4574" s="4">
        <v>41402</v>
      </c>
      <c r="F4574" s="3" t="s">
        <v>15</v>
      </c>
      <c r="G4574" s="4">
        <v>41402</v>
      </c>
      <c r="H4574" s="3" t="s">
        <v>16</v>
      </c>
      <c r="I4574" s="2" t="s">
        <v>13</v>
      </c>
      <c r="J4574" s="2" t="s">
        <v>12</v>
      </c>
      <c r="K4574" s="2" t="s">
        <v>268</v>
      </c>
      <c r="L4574" s="19">
        <v>41402.675671296296</v>
      </c>
      <c r="M4574" s="2"/>
      <c r="N4574" s="2"/>
      <c r="O4574" s="2"/>
      <c r="P4574" s="2"/>
    </row>
    <row r="4575" spans="1:16" ht="45">
      <c r="A4575" s="14">
        <v>632</v>
      </c>
      <c r="B4575" s="2" t="s">
        <v>1458</v>
      </c>
      <c r="C4575" s="1" t="s">
        <v>1459</v>
      </c>
      <c r="D4575" s="3" t="s">
        <v>514</v>
      </c>
      <c r="E4575" s="4">
        <v>41402</v>
      </c>
      <c r="F4575" s="3" t="s">
        <v>15</v>
      </c>
      <c r="G4575" s="4">
        <v>41403</v>
      </c>
      <c r="H4575" s="3" t="s">
        <v>55</v>
      </c>
      <c r="I4575" s="2" t="s">
        <v>13</v>
      </c>
      <c r="J4575" s="2" t="s">
        <v>12</v>
      </c>
      <c r="K4575" s="2" t="s">
        <v>268</v>
      </c>
      <c r="L4575" s="19">
        <v>41408.456724537034</v>
      </c>
      <c r="M4575" s="2"/>
      <c r="N4575" s="2"/>
      <c r="O4575" s="2"/>
      <c r="P4575" s="2"/>
    </row>
    <row r="4576" spans="1:16" ht="60">
      <c r="A4576" s="14">
        <v>631</v>
      </c>
      <c r="B4576" s="2" t="s">
        <v>1460</v>
      </c>
      <c r="C4576" s="1" t="s">
        <v>1461</v>
      </c>
      <c r="D4576" s="3" t="s">
        <v>1054</v>
      </c>
      <c r="E4576" s="4">
        <v>41400</v>
      </c>
      <c r="F4576" s="3" t="s">
        <v>15</v>
      </c>
      <c r="G4576" s="4">
        <v>41400</v>
      </c>
      <c r="H4576" s="3" t="s">
        <v>46</v>
      </c>
      <c r="I4576" s="2" t="s">
        <v>13</v>
      </c>
      <c r="J4576" s="2" t="s">
        <v>12</v>
      </c>
      <c r="K4576" s="2" t="s">
        <v>268</v>
      </c>
      <c r="L4576" s="19">
        <v>41402.648888888885</v>
      </c>
      <c r="M4576" s="2"/>
      <c r="N4576" s="2"/>
      <c r="O4576" s="2"/>
      <c r="P4576" s="2"/>
    </row>
    <row r="4577" spans="1:16" ht="60">
      <c r="A4577" s="14">
        <v>630</v>
      </c>
      <c r="B4577" s="2" t="s">
        <v>1425</v>
      </c>
      <c r="C4577" s="1" t="s">
        <v>1462</v>
      </c>
      <c r="D4577" s="3" t="s">
        <v>149</v>
      </c>
      <c r="E4577" s="4">
        <v>41402</v>
      </c>
      <c r="F4577" s="3" t="s">
        <v>15</v>
      </c>
      <c r="G4577" s="4">
        <v>41404</v>
      </c>
      <c r="H4577" s="3" t="s">
        <v>56</v>
      </c>
      <c r="I4577" s="2" t="s">
        <v>13</v>
      </c>
      <c r="J4577" s="2" t="s">
        <v>12</v>
      </c>
      <c r="K4577" s="2" t="s">
        <v>268</v>
      </c>
      <c r="L4577" s="19">
        <v>41408.456412037034</v>
      </c>
      <c r="M4577" s="2"/>
      <c r="N4577" s="2"/>
      <c r="O4577" s="2"/>
      <c r="P4577" s="2"/>
    </row>
    <row r="4578" spans="1:16" ht="75">
      <c r="A4578" s="14">
        <v>629</v>
      </c>
      <c r="B4578" s="2" t="s">
        <v>1463</v>
      </c>
      <c r="C4578" s="1" t="s">
        <v>1464</v>
      </c>
      <c r="D4578" s="3" t="s">
        <v>734</v>
      </c>
      <c r="E4578" s="4">
        <v>41402</v>
      </c>
      <c r="F4578" s="3" t="s">
        <v>15</v>
      </c>
      <c r="G4578" s="4">
        <v>41403</v>
      </c>
      <c r="H4578" s="3" t="s">
        <v>19</v>
      </c>
      <c r="I4578" s="2" t="s">
        <v>13</v>
      </c>
      <c r="J4578" s="2" t="s">
        <v>12</v>
      </c>
      <c r="K4578" s="2" t="s">
        <v>268</v>
      </c>
      <c r="L4578" s="19">
        <v>41408.456041666665</v>
      </c>
      <c r="M4578" s="2"/>
      <c r="N4578" s="2"/>
      <c r="O4578" s="2"/>
      <c r="P4578" s="2"/>
    </row>
    <row r="4579" spans="1:16" ht="60">
      <c r="A4579" s="14">
        <v>628</v>
      </c>
      <c r="B4579" s="2" t="s">
        <v>1465</v>
      </c>
      <c r="C4579" s="1" t="s">
        <v>1466</v>
      </c>
      <c r="D4579" s="3" t="s">
        <v>1002</v>
      </c>
      <c r="E4579" s="4">
        <v>41401</v>
      </c>
      <c r="F4579" s="3" t="s">
        <v>15</v>
      </c>
      <c r="G4579" s="4">
        <v>41401</v>
      </c>
      <c r="H4579" s="3" t="s">
        <v>16</v>
      </c>
      <c r="I4579" s="2" t="s">
        <v>13</v>
      </c>
      <c r="J4579" s="2" t="s">
        <v>12</v>
      </c>
      <c r="K4579" s="2" t="s">
        <v>268</v>
      </c>
      <c r="L4579" s="19">
        <v>41402.616979166669</v>
      </c>
      <c r="M4579" s="2"/>
      <c r="N4579" s="2"/>
      <c r="O4579" s="2"/>
      <c r="P4579" s="2"/>
    </row>
    <row r="4580" spans="1:16" ht="90">
      <c r="A4580" s="14">
        <v>627</v>
      </c>
      <c r="B4580" s="2" t="s">
        <v>1467</v>
      </c>
      <c r="C4580" s="1" t="s">
        <v>1468</v>
      </c>
      <c r="D4580" s="3" t="s">
        <v>615</v>
      </c>
      <c r="E4580" s="4">
        <v>41401</v>
      </c>
      <c r="F4580" s="3" t="s">
        <v>15</v>
      </c>
      <c r="G4580" s="4">
        <v>41401</v>
      </c>
      <c r="H4580" s="3" t="s">
        <v>29</v>
      </c>
      <c r="I4580" s="2" t="s">
        <v>13</v>
      </c>
      <c r="J4580" s="2" t="s">
        <v>12</v>
      </c>
      <c r="K4580" s="2" t="s">
        <v>268</v>
      </c>
      <c r="L4580" s="19">
        <v>41443.4374537037</v>
      </c>
      <c r="M4580" s="2"/>
      <c r="N4580" s="2"/>
      <c r="O4580" s="2"/>
      <c r="P4580" s="2"/>
    </row>
    <row r="4581" spans="1:16" ht="60">
      <c r="A4581" s="14">
        <v>626</v>
      </c>
      <c r="B4581" s="2" t="s">
        <v>1469</v>
      </c>
      <c r="C4581" s="1" t="s">
        <v>1470</v>
      </c>
      <c r="D4581" s="3" t="s">
        <v>1471</v>
      </c>
      <c r="E4581" s="4">
        <v>41402</v>
      </c>
      <c r="F4581" s="3" t="s">
        <v>15</v>
      </c>
      <c r="G4581" s="4">
        <v>41402</v>
      </c>
      <c r="H4581" s="3" t="s">
        <v>16</v>
      </c>
      <c r="I4581" s="2" t="s">
        <v>13</v>
      </c>
      <c r="J4581" s="2" t="s">
        <v>12</v>
      </c>
      <c r="K4581" s="2" t="s">
        <v>268</v>
      </c>
      <c r="L4581" s="19">
        <v>41402.61173611111</v>
      </c>
      <c r="M4581" s="2"/>
      <c r="N4581" s="2"/>
      <c r="O4581" s="2"/>
      <c r="P4581" s="2"/>
    </row>
    <row r="4582" spans="1:16">
      <c r="A4582" s="14">
        <v>625</v>
      </c>
      <c r="B4582" s="2" t="s">
        <v>1472</v>
      </c>
      <c r="C4582" s="1" t="s">
        <v>1473</v>
      </c>
      <c r="D4582" s="3" t="s">
        <v>332</v>
      </c>
      <c r="E4582" s="4">
        <v>41402</v>
      </c>
      <c r="F4582" s="3" t="s">
        <v>15</v>
      </c>
      <c r="G4582" s="4">
        <v>41402</v>
      </c>
      <c r="H4582" s="3" t="s">
        <v>16</v>
      </c>
      <c r="I4582" s="2" t="s">
        <v>13</v>
      </c>
      <c r="J4582" s="2" t="s">
        <v>12</v>
      </c>
      <c r="K4582" s="2" t="s">
        <v>268</v>
      </c>
      <c r="L4582" s="19">
        <v>41402.604687500003</v>
      </c>
      <c r="M4582" s="2"/>
      <c r="N4582" s="2"/>
      <c r="O4582" s="2"/>
      <c r="P4582" s="2"/>
    </row>
    <row r="4583" spans="1:16" ht="45">
      <c r="A4583" s="14">
        <v>624</v>
      </c>
      <c r="B4583" s="2" t="s">
        <v>1474</v>
      </c>
      <c r="C4583" s="1" t="s">
        <v>1475</v>
      </c>
      <c r="D4583" s="3" t="s">
        <v>1142</v>
      </c>
      <c r="E4583" s="4">
        <v>41401</v>
      </c>
      <c r="F4583" s="3" t="s">
        <v>15</v>
      </c>
      <c r="G4583" s="4">
        <v>41401</v>
      </c>
      <c r="H4583" s="3" t="s">
        <v>42</v>
      </c>
      <c r="I4583" s="2" t="s">
        <v>13</v>
      </c>
      <c r="J4583" s="2" t="s">
        <v>12</v>
      </c>
      <c r="K4583" s="2" t="s">
        <v>268</v>
      </c>
      <c r="L4583" s="19">
        <v>41402.562106481484</v>
      </c>
      <c r="M4583" s="2"/>
      <c r="N4583" s="2"/>
      <c r="O4583" s="2"/>
      <c r="P4583" s="2"/>
    </row>
    <row r="4584" spans="1:16" ht="75">
      <c r="A4584" s="14">
        <v>623</v>
      </c>
      <c r="B4584" s="2" t="s">
        <v>1476</v>
      </c>
      <c r="C4584" s="1" t="s">
        <v>2023</v>
      </c>
      <c r="D4584" s="3" t="s">
        <v>335</v>
      </c>
      <c r="E4584" s="4">
        <v>41402</v>
      </c>
      <c r="F4584" s="3" t="s">
        <v>15</v>
      </c>
      <c r="G4584" s="4">
        <v>41404</v>
      </c>
      <c r="H4584" s="3" t="s">
        <v>213</v>
      </c>
      <c r="I4584" s="2" t="s">
        <v>13</v>
      </c>
      <c r="J4584" s="2" t="s">
        <v>12</v>
      </c>
      <c r="K4584" s="2" t="s">
        <v>268</v>
      </c>
      <c r="L4584" s="19">
        <v>41443.431898148148</v>
      </c>
      <c r="M4584" s="2"/>
      <c r="N4584" s="2"/>
      <c r="O4584" s="2"/>
      <c r="P4584" s="2"/>
    </row>
    <row r="4585" spans="1:16" ht="30">
      <c r="A4585" s="14">
        <v>622</v>
      </c>
      <c r="B4585" s="2" t="s">
        <v>1477</v>
      </c>
      <c r="C4585" s="1" t="s">
        <v>1478</v>
      </c>
      <c r="D4585" s="3" t="s">
        <v>1429</v>
      </c>
      <c r="E4585" s="4">
        <v>41402</v>
      </c>
      <c r="F4585" s="3" t="s">
        <v>15</v>
      </c>
      <c r="G4585" s="4">
        <v>41402</v>
      </c>
      <c r="H4585" s="3" t="s">
        <v>40</v>
      </c>
      <c r="I4585" s="2" t="s">
        <v>13</v>
      </c>
      <c r="J4585" s="2" t="s">
        <v>12</v>
      </c>
      <c r="K4585" s="2" t="s">
        <v>268</v>
      </c>
      <c r="L4585" s="19">
        <v>41402.551041666666</v>
      </c>
      <c r="M4585" s="2"/>
      <c r="N4585" s="2"/>
      <c r="O4585" s="2"/>
      <c r="P4585" s="2"/>
    </row>
    <row r="4586" spans="1:16" ht="30">
      <c r="A4586" s="14">
        <v>621</v>
      </c>
      <c r="B4586" s="2" t="s">
        <v>1479</v>
      </c>
      <c r="C4586" s="1" t="s">
        <v>1480</v>
      </c>
      <c r="D4586" s="3" t="s">
        <v>363</v>
      </c>
      <c r="E4586" s="4">
        <v>41402</v>
      </c>
      <c r="F4586" s="3" t="s">
        <v>15</v>
      </c>
      <c r="G4586" s="4">
        <v>41402</v>
      </c>
      <c r="H4586" s="3" t="s">
        <v>204</v>
      </c>
      <c r="I4586" s="2" t="s">
        <v>13</v>
      </c>
      <c r="J4586" s="2" t="s">
        <v>12</v>
      </c>
      <c r="K4586" s="2" t="s">
        <v>277</v>
      </c>
      <c r="L4586" s="19">
        <v>41402.550300925926</v>
      </c>
      <c r="M4586" s="2"/>
      <c r="N4586" s="2"/>
      <c r="O4586" s="2"/>
      <c r="P4586" s="2"/>
    </row>
    <row r="4587" spans="1:16" ht="45">
      <c r="A4587" s="14">
        <v>620</v>
      </c>
      <c r="B4587" s="2" t="s">
        <v>1481</v>
      </c>
      <c r="C4587" s="1" t="s">
        <v>1482</v>
      </c>
      <c r="D4587" s="3" t="s">
        <v>1056</v>
      </c>
      <c r="E4587" s="4">
        <v>41402</v>
      </c>
      <c r="F4587" s="3" t="s">
        <v>15</v>
      </c>
      <c r="G4587" s="4">
        <v>41402</v>
      </c>
      <c r="H4587" s="3" t="s">
        <v>16</v>
      </c>
      <c r="I4587" s="2" t="s">
        <v>13</v>
      </c>
      <c r="J4587" s="2" t="s">
        <v>12</v>
      </c>
      <c r="K4587" s="2" t="s">
        <v>268</v>
      </c>
      <c r="L4587" s="19">
        <v>41402.549131944441</v>
      </c>
      <c r="M4587" s="2"/>
      <c r="N4587" s="2"/>
      <c r="O4587" s="2"/>
      <c r="P4587" s="2"/>
    </row>
    <row r="4588" spans="1:16" ht="30">
      <c r="A4588" s="14">
        <v>619</v>
      </c>
      <c r="B4588" s="2" t="s">
        <v>1225</v>
      </c>
      <c r="C4588" s="1" t="s">
        <v>1483</v>
      </c>
      <c r="D4588" s="3" t="s">
        <v>555</v>
      </c>
      <c r="E4588" s="4">
        <v>41402</v>
      </c>
      <c r="F4588" s="3" t="s">
        <v>15</v>
      </c>
      <c r="G4588" s="4">
        <v>41402</v>
      </c>
      <c r="H4588" s="3" t="s">
        <v>16</v>
      </c>
      <c r="I4588" s="2" t="s">
        <v>13</v>
      </c>
      <c r="J4588" s="2" t="s">
        <v>12</v>
      </c>
      <c r="K4588" s="2" t="s">
        <v>268</v>
      </c>
      <c r="L4588" s="19">
        <v>41402.539884259262</v>
      </c>
      <c r="M4588" s="2"/>
      <c r="N4588" s="2"/>
      <c r="O4588" s="2"/>
      <c r="P4588" s="2"/>
    </row>
    <row r="4589" spans="1:16" ht="45">
      <c r="A4589" s="14">
        <v>618</v>
      </c>
      <c r="B4589" s="2" t="s">
        <v>1484</v>
      </c>
      <c r="C4589" s="1" t="s">
        <v>1485</v>
      </c>
      <c r="D4589" s="3" t="s">
        <v>73</v>
      </c>
      <c r="E4589" s="4">
        <v>41402</v>
      </c>
      <c r="F4589" s="3" t="s">
        <v>15</v>
      </c>
      <c r="G4589" s="4">
        <v>41402</v>
      </c>
      <c r="H4589" s="3" t="s">
        <v>53</v>
      </c>
      <c r="I4589" s="2" t="s">
        <v>13</v>
      </c>
      <c r="J4589" s="2" t="s">
        <v>12</v>
      </c>
      <c r="K4589" s="2" t="s">
        <v>268</v>
      </c>
      <c r="L4589" s="19">
        <v>41402.538287037038</v>
      </c>
      <c r="M4589" s="2"/>
      <c r="N4589" s="2"/>
      <c r="O4589" s="2"/>
      <c r="P4589" s="2"/>
    </row>
    <row r="4590" spans="1:16">
      <c r="A4590" s="14">
        <v>617</v>
      </c>
      <c r="B4590" s="2" t="s">
        <v>1486</v>
      </c>
      <c r="C4590" s="1" t="s">
        <v>1487</v>
      </c>
      <c r="D4590" s="3" t="s">
        <v>73</v>
      </c>
      <c r="E4590" s="4">
        <v>41402</v>
      </c>
      <c r="F4590" s="3" t="s">
        <v>15</v>
      </c>
      <c r="G4590" s="4">
        <v>41402</v>
      </c>
      <c r="H4590" s="3" t="s">
        <v>16</v>
      </c>
      <c r="I4590" s="2" t="s">
        <v>13</v>
      </c>
      <c r="J4590" s="2" t="s">
        <v>12</v>
      </c>
      <c r="K4590" s="2" t="s">
        <v>268</v>
      </c>
      <c r="L4590" s="19">
        <v>41402.534050925926</v>
      </c>
      <c r="M4590" s="2"/>
      <c r="N4590" s="2"/>
      <c r="O4590" s="2"/>
      <c r="P4590" s="2"/>
    </row>
    <row r="4591" spans="1:16" ht="60">
      <c r="A4591" s="14">
        <v>616</v>
      </c>
      <c r="B4591" s="2" t="s">
        <v>1488</v>
      </c>
      <c r="C4591" s="1" t="s">
        <v>1489</v>
      </c>
      <c r="D4591" s="3" t="s">
        <v>586</v>
      </c>
      <c r="E4591" s="4">
        <v>41402</v>
      </c>
      <c r="F4591" s="3" t="s">
        <v>15</v>
      </c>
      <c r="G4591" s="4">
        <v>41402</v>
      </c>
      <c r="H4591" s="3" t="s">
        <v>213</v>
      </c>
      <c r="I4591" s="2" t="s">
        <v>13</v>
      </c>
      <c r="J4591" s="2" t="s">
        <v>12</v>
      </c>
      <c r="K4591" s="2" t="s">
        <v>268</v>
      </c>
      <c r="L4591" s="19">
        <v>41408.455729166664</v>
      </c>
      <c r="M4591" s="2"/>
      <c r="N4591" s="2"/>
      <c r="O4591" s="2"/>
      <c r="P4591" s="2"/>
    </row>
    <row r="4592" spans="1:16" ht="60">
      <c r="A4592" s="14">
        <v>615</v>
      </c>
      <c r="B4592" s="2" t="s">
        <v>1490</v>
      </c>
      <c r="C4592" s="1" t="s">
        <v>1491</v>
      </c>
      <c r="D4592" s="3" t="s">
        <v>449</v>
      </c>
      <c r="E4592" s="4">
        <v>41402</v>
      </c>
      <c r="F4592" s="3" t="s">
        <v>15</v>
      </c>
      <c r="G4592" s="4">
        <v>41402</v>
      </c>
      <c r="H4592" s="3" t="s">
        <v>51</v>
      </c>
      <c r="I4592" s="2" t="s">
        <v>13</v>
      </c>
      <c r="J4592" s="2" t="s">
        <v>12</v>
      </c>
      <c r="K4592" s="2" t="s">
        <v>268</v>
      </c>
      <c r="L4592" s="19">
        <v>41402.52915509259</v>
      </c>
      <c r="M4592" s="2"/>
      <c r="N4592" s="2"/>
      <c r="O4592" s="2"/>
      <c r="P4592" s="2"/>
    </row>
    <row r="4593" spans="1:16">
      <c r="A4593" s="14">
        <v>614</v>
      </c>
      <c r="B4593" s="2" t="s">
        <v>1096</v>
      </c>
      <c r="C4593" s="1" t="s">
        <v>1492</v>
      </c>
      <c r="D4593" s="3" t="s">
        <v>700</v>
      </c>
      <c r="E4593" s="4">
        <v>41402</v>
      </c>
      <c r="F4593" s="3" t="s">
        <v>15</v>
      </c>
      <c r="G4593" s="4">
        <v>41402</v>
      </c>
      <c r="H4593" s="3" t="s">
        <v>16</v>
      </c>
      <c r="I4593" s="2" t="s">
        <v>13</v>
      </c>
      <c r="J4593" s="2" t="s">
        <v>12</v>
      </c>
      <c r="K4593" s="2" t="s">
        <v>268</v>
      </c>
      <c r="L4593" s="19">
        <v>41402.519236111111</v>
      </c>
      <c r="M4593" s="2"/>
      <c r="N4593" s="2"/>
      <c r="O4593" s="2"/>
      <c r="P4593" s="2"/>
    </row>
    <row r="4594" spans="1:16" ht="30">
      <c r="A4594" s="14">
        <v>613</v>
      </c>
      <c r="B4594" s="2" t="s">
        <v>1493</v>
      </c>
      <c r="C4594" s="1" t="s">
        <v>1494</v>
      </c>
      <c r="D4594" s="3" t="s">
        <v>1495</v>
      </c>
      <c r="E4594" s="4">
        <v>41401</v>
      </c>
      <c r="F4594" s="3" t="s">
        <v>15</v>
      </c>
      <c r="G4594" s="4">
        <v>41401</v>
      </c>
      <c r="H4594" s="3" t="s">
        <v>16</v>
      </c>
      <c r="I4594" s="2" t="s">
        <v>13</v>
      </c>
      <c r="J4594" s="2" t="s">
        <v>12</v>
      </c>
      <c r="K4594" s="2" t="s">
        <v>268</v>
      </c>
      <c r="L4594" s="19">
        <v>41401.744189814817</v>
      </c>
      <c r="M4594" s="2"/>
      <c r="N4594" s="2"/>
      <c r="O4594" s="2"/>
      <c r="P4594" s="2"/>
    </row>
    <row r="4595" spans="1:16" ht="45">
      <c r="A4595" s="14">
        <v>612</v>
      </c>
      <c r="B4595" s="2" t="s">
        <v>1496</v>
      </c>
      <c r="C4595" s="1" t="s">
        <v>1497</v>
      </c>
      <c r="D4595" s="3" t="s">
        <v>26</v>
      </c>
      <c r="E4595" s="4">
        <v>41400</v>
      </c>
      <c r="F4595" s="3" t="s">
        <v>15</v>
      </c>
      <c r="G4595" s="4">
        <v>41400</v>
      </c>
      <c r="H4595" s="3" t="s">
        <v>52</v>
      </c>
      <c r="I4595" s="2" t="s">
        <v>13</v>
      </c>
      <c r="J4595" s="2" t="s">
        <v>12</v>
      </c>
      <c r="K4595" s="2" t="s">
        <v>268</v>
      </c>
      <c r="L4595" s="19">
        <v>41401.441388888888</v>
      </c>
      <c r="M4595" s="2"/>
      <c r="N4595" s="2"/>
      <c r="O4595" s="2"/>
      <c r="P4595" s="2"/>
    </row>
    <row r="4596" spans="1:16" ht="90">
      <c r="A4596" s="14">
        <v>611</v>
      </c>
      <c r="B4596" s="2" t="s">
        <v>1498</v>
      </c>
      <c r="C4596" s="1" t="s">
        <v>1499</v>
      </c>
      <c r="D4596" s="3" t="s">
        <v>169</v>
      </c>
      <c r="E4596" s="4">
        <v>41401</v>
      </c>
      <c r="F4596" s="3" t="s">
        <v>15</v>
      </c>
      <c r="G4596" s="4">
        <v>41401</v>
      </c>
      <c r="H4596" s="3" t="s">
        <v>53</v>
      </c>
      <c r="I4596" s="2" t="s">
        <v>13</v>
      </c>
      <c r="J4596" s="2" t="s">
        <v>12</v>
      </c>
      <c r="K4596" s="2" t="s">
        <v>268</v>
      </c>
      <c r="L4596" s="19">
        <v>41401.439837962964</v>
      </c>
      <c r="M4596" s="2"/>
      <c r="N4596" s="2"/>
      <c r="O4596" s="2"/>
      <c r="P4596" s="2"/>
    </row>
    <row r="4597" spans="1:16" ht="75">
      <c r="A4597" s="14">
        <v>610</v>
      </c>
      <c r="B4597" s="2" t="s">
        <v>1286</v>
      </c>
      <c r="C4597" s="1" t="s">
        <v>1287</v>
      </c>
      <c r="D4597" s="3" t="s">
        <v>449</v>
      </c>
      <c r="E4597" s="4">
        <v>41401</v>
      </c>
      <c r="F4597" s="3" t="s">
        <v>15</v>
      </c>
      <c r="G4597" s="4">
        <v>41401</v>
      </c>
      <c r="H4597" s="3" t="s">
        <v>204</v>
      </c>
      <c r="I4597" s="2" t="s">
        <v>13</v>
      </c>
      <c r="J4597" s="2" t="s">
        <v>12</v>
      </c>
      <c r="K4597" s="2" t="s">
        <v>268</v>
      </c>
      <c r="L4597" s="19">
        <v>41408.455613425926</v>
      </c>
      <c r="M4597" s="2"/>
      <c r="N4597" s="2"/>
      <c r="O4597" s="2"/>
      <c r="P4597" s="2"/>
    </row>
    <row r="4598" spans="1:16" ht="60">
      <c r="A4598" s="14">
        <v>609</v>
      </c>
      <c r="B4598" s="2" t="s">
        <v>1288</v>
      </c>
      <c r="C4598" s="1" t="s">
        <v>1289</v>
      </c>
      <c r="D4598" s="3" t="s">
        <v>2018</v>
      </c>
      <c r="E4598" s="4">
        <v>41400</v>
      </c>
      <c r="F4598" s="3" t="s">
        <v>15</v>
      </c>
      <c r="G4598" s="4">
        <v>41400</v>
      </c>
      <c r="H4598" s="3" t="s">
        <v>29</v>
      </c>
      <c r="I4598" s="2" t="s">
        <v>13</v>
      </c>
      <c r="J4598" s="2" t="s">
        <v>12</v>
      </c>
      <c r="K4598" s="2" t="s">
        <v>268</v>
      </c>
      <c r="L4598" s="19">
        <v>41400.667210648149</v>
      </c>
      <c r="M4598" s="2"/>
      <c r="N4598" s="2"/>
      <c r="O4598" s="2"/>
      <c r="P4598" s="2"/>
    </row>
    <row r="4599" spans="1:16" ht="45">
      <c r="A4599" s="14">
        <v>608</v>
      </c>
      <c r="B4599" s="2" t="s">
        <v>1290</v>
      </c>
      <c r="C4599" s="1" t="s">
        <v>1291</v>
      </c>
      <c r="D4599" s="3" t="s">
        <v>64</v>
      </c>
      <c r="E4599" s="4">
        <v>41400</v>
      </c>
      <c r="F4599" s="3" t="s">
        <v>15</v>
      </c>
      <c r="G4599" s="4">
        <v>41400</v>
      </c>
      <c r="H4599" s="3" t="s">
        <v>16</v>
      </c>
      <c r="I4599" s="2" t="s">
        <v>13</v>
      </c>
      <c r="J4599" s="2" t="s">
        <v>12</v>
      </c>
      <c r="K4599" s="2" t="s">
        <v>268</v>
      </c>
      <c r="L4599" s="19">
        <v>41400.582557870373</v>
      </c>
      <c r="M4599" s="2"/>
      <c r="N4599" s="2"/>
      <c r="O4599" s="2"/>
      <c r="P4599" s="2"/>
    </row>
    <row r="4600" spans="1:16" ht="45">
      <c r="A4600" s="14">
        <v>607</v>
      </c>
      <c r="B4600" s="2" t="s">
        <v>1292</v>
      </c>
      <c r="C4600" s="1" t="s">
        <v>1293</v>
      </c>
      <c r="D4600" s="3" t="s">
        <v>530</v>
      </c>
      <c r="E4600" s="4">
        <v>41400</v>
      </c>
      <c r="F4600" s="3" t="s">
        <v>15</v>
      </c>
      <c r="G4600" s="4">
        <v>41400</v>
      </c>
      <c r="H4600" s="3" t="s">
        <v>16</v>
      </c>
      <c r="I4600" s="2" t="s">
        <v>13</v>
      </c>
      <c r="J4600" s="2" t="s">
        <v>12</v>
      </c>
      <c r="K4600" s="2" t="s">
        <v>268</v>
      </c>
      <c r="L4600" s="19">
        <v>41400.467314814814</v>
      </c>
      <c r="M4600" s="2"/>
      <c r="N4600" s="2"/>
      <c r="O4600" s="2"/>
      <c r="P4600" s="2"/>
    </row>
    <row r="4601" spans="1:16" ht="45">
      <c r="A4601" s="14">
        <v>606</v>
      </c>
      <c r="B4601" s="2" t="s">
        <v>1294</v>
      </c>
      <c r="C4601" s="1" t="s">
        <v>1295</v>
      </c>
      <c r="D4601" s="3" t="s">
        <v>734</v>
      </c>
      <c r="E4601" s="4">
        <v>41400</v>
      </c>
      <c r="F4601" s="3" t="s">
        <v>15</v>
      </c>
      <c r="G4601" s="4">
        <v>41400</v>
      </c>
      <c r="H4601" s="3" t="s">
        <v>40</v>
      </c>
      <c r="I4601" s="2" t="s">
        <v>13</v>
      </c>
      <c r="J4601" s="2" t="s">
        <v>12</v>
      </c>
      <c r="K4601" s="2" t="s">
        <v>268</v>
      </c>
      <c r="L4601" s="19">
        <v>41400.466157407405</v>
      </c>
      <c r="M4601" s="2"/>
      <c r="N4601" s="2"/>
      <c r="O4601" s="2"/>
      <c r="P4601" s="2"/>
    </row>
    <row r="4602" spans="1:16" ht="30">
      <c r="A4602" s="14">
        <v>605</v>
      </c>
      <c r="B4602" s="2" t="s">
        <v>1296</v>
      </c>
      <c r="C4602" s="1" t="s">
        <v>81</v>
      </c>
      <c r="D4602" s="3" t="s">
        <v>4732</v>
      </c>
      <c r="E4602" s="4">
        <v>41400</v>
      </c>
      <c r="F4602" s="3" t="s">
        <v>15</v>
      </c>
      <c r="G4602" s="4">
        <v>41400</v>
      </c>
      <c r="H4602" s="3" t="s">
        <v>16</v>
      </c>
      <c r="I4602" s="2" t="s">
        <v>13</v>
      </c>
      <c r="J4602" s="2" t="s">
        <v>12</v>
      </c>
      <c r="K4602" s="2" t="s">
        <v>268</v>
      </c>
      <c r="L4602" s="19">
        <v>41400.445324074077</v>
      </c>
      <c r="M4602" s="2"/>
      <c r="N4602" s="2"/>
      <c r="O4602" s="2"/>
      <c r="P4602" s="2"/>
    </row>
    <row r="4603" spans="1:16" ht="45">
      <c r="A4603" s="14">
        <v>604</v>
      </c>
      <c r="B4603" s="2" t="s">
        <v>1297</v>
      </c>
      <c r="C4603" s="1" t="s">
        <v>1298</v>
      </c>
      <c r="D4603" s="3" t="s">
        <v>24</v>
      </c>
      <c r="E4603" s="4">
        <v>41400</v>
      </c>
      <c r="F4603" s="3" t="s">
        <v>15</v>
      </c>
      <c r="G4603" s="4">
        <v>41400</v>
      </c>
      <c r="H4603" s="3" t="s">
        <v>40</v>
      </c>
      <c r="I4603" s="2" t="s">
        <v>13</v>
      </c>
      <c r="J4603" s="2" t="s">
        <v>12</v>
      </c>
      <c r="K4603" s="2" t="s">
        <v>268</v>
      </c>
      <c r="L4603" s="19">
        <v>41400.439768518518</v>
      </c>
      <c r="M4603" s="2"/>
      <c r="N4603" s="2"/>
      <c r="O4603" s="2"/>
      <c r="P4603" s="2"/>
    </row>
    <row r="4604" spans="1:16" ht="45">
      <c r="A4604" s="14">
        <v>603</v>
      </c>
      <c r="B4604" s="2" t="s">
        <v>1299</v>
      </c>
      <c r="C4604" s="1" t="s">
        <v>1300</v>
      </c>
      <c r="D4604" s="3" t="s">
        <v>1301</v>
      </c>
      <c r="E4604" s="4">
        <v>41400</v>
      </c>
      <c r="F4604" s="3" t="s">
        <v>15</v>
      </c>
      <c r="G4604" s="4">
        <v>41400</v>
      </c>
      <c r="H4604" s="3" t="s">
        <v>40</v>
      </c>
      <c r="I4604" s="2" t="s">
        <v>13</v>
      </c>
      <c r="J4604" s="2" t="s">
        <v>12</v>
      </c>
      <c r="K4604" s="2" t="s">
        <v>268</v>
      </c>
      <c r="L4604" s="19">
        <v>41400.437465277777</v>
      </c>
      <c r="M4604" s="2"/>
      <c r="N4604" s="2"/>
      <c r="O4604" s="2"/>
      <c r="P4604" s="2"/>
    </row>
    <row r="4605" spans="1:16" ht="90">
      <c r="A4605" s="14">
        <v>602</v>
      </c>
      <c r="B4605" s="2" t="s">
        <v>1302</v>
      </c>
      <c r="C4605" s="1" t="s">
        <v>1303</v>
      </c>
      <c r="D4605" s="3" t="s">
        <v>77</v>
      </c>
      <c r="E4605" s="4">
        <v>41397</v>
      </c>
      <c r="F4605" s="3" t="s">
        <v>15</v>
      </c>
      <c r="G4605" s="4">
        <v>41397</v>
      </c>
      <c r="H4605" s="3" t="s">
        <v>40</v>
      </c>
      <c r="I4605" s="2" t="s">
        <v>13</v>
      </c>
      <c r="J4605" s="2" t="s">
        <v>12</v>
      </c>
      <c r="K4605" s="2" t="s">
        <v>268</v>
      </c>
      <c r="L4605" s="19">
        <v>41401.415810185186</v>
      </c>
      <c r="M4605" s="2"/>
      <c r="N4605" s="2"/>
      <c r="O4605" s="2"/>
      <c r="P4605" s="2"/>
    </row>
    <row r="4606" spans="1:16" ht="60">
      <c r="A4606" s="14">
        <v>601</v>
      </c>
      <c r="B4606" s="2" t="s">
        <v>1304</v>
      </c>
      <c r="C4606" s="1" t="s">
        <v>1305</v>
      </c>
      <c r="D4606" s="3" t="s">
        <v>224</v>
      </c>
      <c r="E4606" s="4">
        <v>41397</v>
      </c>
      <c r="F4606" s="3" t="s">
        <v>15</v>
      </c>
      <c r="G4606" s="4">
        <v>41397</v>
      </c>
      <c r="H4606" s="3" t="s">
        <v>40</v>
      </c>
      <c r="I4606" s="2" t="s">
        <v>13</v>
      </c>
      <c r="J4606" s="2" t="s">
        <v>12</v>
      </c>
      <c r="K4606" s="2" t="s">
        <v>268</v>
      </c>
      <c r="L4606" s="19">
        <v>41397.532071759262</v>
      </c>
      <c r="M4606" s="2"/>
      <c r="N4606" s="2"/>
      <c r="O4606" s="2"/>
      <c r="P4606" s="2"/>
    </row>
    <row r="4607" spans="1:16" ht="30">
      <c r="A4607" s="14">
        <v>600</v>
      </c>
      <c r="B4607" s="2" t="s">
        <v>1306</v>
      </c>
      <c r="C4607" s="1" t="s">
        <v>1307</v>
      </c>
      <c r="D4607" s="3" t="s">
        <v>162</v>
      </c>
      <c r="E4607" s="4">
        <v>41397</v>
      </c>
      <c r="F4607" s="3" t="s">
        <v>15</v>
      </c>
      <c r="G4607" s="4">
        <v>41397</v>
      </c>
      <c r="H4607" s="3" t="s">
        <v>19</v>
      </c>
      <c r="I4607" s="2" t="s">
        <v>13</v>
      </c>
      <c r="J4607" s="2" t="s">
        <v>12</v>
      </c>
      <c r="K4607" s="2" t="s">
        <v>268</v>
      </c>
      <c r="L4607" s="19">
        <v>41397.424537037034</v>
      </c>
      <c r="M4607" s="2"/>
      <c r="N4607" s="2"/>
      <c r="O4607" s="2"/>
      <c r="P4607" s="2"/>
    </row>
    <row r="4608" spans="1:16" ht="30">
      <c r="A4608" s="14">
        <v>599</v>
      </c>
      <c r="B4608" s="2" t="s">
        <v>799</v>
      </c>
      <c r="C4608" s="1" t="s">
        <v>1308</v>
      </c>
      <c r="D4608" s="3" t="s">
        <v>401</v>
      </c>
      <c r="E4608" s="4">
        <v>41397</v>
      </c>
      <c r="F4608" s="3" t="s">
        <v>15</v>
      </c>
      <c r="G4608" s="4">
        <v>41397</v>
      </c>
      <c r="H4608" s="3" t="s">
        <v>16</v>
      </c>
      <c r="I4608" s="2" t="s">
        <v>13</v>
      </c>
      <c r="J4608" s="2" t="s">
        <v>12</v>
      </c>
      <c r="K4608" s="2" t="s">
        <v>268</v>
      </c>
      <c r="L4608" s="19">
        <v>41397.403113425928</v>
      </c>
      <c r="M4608" s="2"/>
      <c r="N4608" s="2"/>
      <c r="O4608" s="2"/>
      <c r="P4608" s="2"/>
    </row>
    <row r="4609" spans="1:16">
      <c r="A4609" s="14">
        <v>598</v>
      </c>
      <c r="B4609" s="2" t="s">
        <v>1309</v>
      </c>
      <c r="C4609" s="1" t="s">
        <v>1310</v>
      </c>
      <c r="D4609" s="3" t="s">
        <v>960</v>
      </c>
      <c r="E4609" s="4">
        <v>41397</v>
      </c>
      <c r="F4609" s="3" t="s">
        <v>15</v>
      </c>
      <c r="G4609" s="4">
        <v>41397</v>
      </c>
      <c r="H4609" s="3" t="s">
        <v>16</v>
      </c>
      <c r="I4609" s="2" t="s">
        <v>13</v>
      </c>
      <c r="J4609" s="2" t="s">
        <v>12</v>
      </c>
      <c r="K4609" s="2" t="s">
        <v>277</v>
      </c>
      <c r="L4609" s="19">
        <v>41397.367743055554</v>
      </c>
      <c r="M4609" s="2"/>
      <c r="N4609" s="2"/>
      <c r="O4609" s="2"/>
      <c r="P4609" s="2"/>
    </row>
    <row r="4610" spans="1:16" ht="75">
      <c r="A4610" s="14">
        <v>596</v>
      </c>
      <c r="B4610" s="2" t="s">
        <v>1311</v>
      </c>
      <c r="C4610" s="1" t="s">
        <v>1312</v>
      </c>
      <c r="D4610" s="3" t="s">
        <v>449</v>
      </c>
      <c r="E4610" s="4">
        <v>41396</v>
      </c>
      <c r="F4610" s="3" t="s">
        <v>102</v>
      </c>
      <c r="G4610" s="4">
        <v>41396</v>
      </c>
      <c r="H4610" s="3" t="s">
        <v>54</v>
      </c>
      <c r="I4610" s="2" t="s">
        <v>13</v>
      </c>
      <c r="J4610" s="2" t="s">
        <v>12</v>
      </c>
      <c r="K4610" s="2" t="s">
        <v>268</v>
      </c>
      <c r="L4610" s="19">
        <v>41396.761412037034</v>
      </c>
      <c r="M4610" s="2"/>
      <c r="N4610" s="2"/>
      <c r="O4610" s="2"/>
      <c r="P4610" s="2"/>
    </row>
    <row r="4611" spans="1:16" ht="75">
      <c r="A4611" s="14">
        <v>595</v>
      </c>
      <c r="B4611" s="2" t="s">
        <v>1313</v>
      </c>
      <c r="C4611" s="1" t="s">
        <v>1314</v>
      </c>
      <c r="D4611" s="3" t="s">
        <v>1222</v>
      </c>
      <c r="E4611" s="4">
        <v>41396</v>
      </c>
      <c r="F4611" s="3" t="s">
        <v>15</v>
      </c>
      <c r="G4611" s="4">
        <v>41396</v>
      </c>
      <c r="H4611" s="3" t="s">
        <v>51</v>
      </c>
      <c r="I4611" s="2" t="s">
        <v>13</v>
      </c>
      <c r="J4611" s="2" t="s">
        <v>12</v>
      </c>
      <c r="K4611" s="2" t="s">
        <v>268</v>
      </c>
      <c r="L4611" s="19">
        <v>41396.760266203702</v>
      </c>
      <c r="M4611" s="2"/>
      <c r="N4611" s="2"/>
      <c r="O4611" s="2"/>
      <c r="P4611" s="2"/>
    </row>
    <row r="4612" spans="1:16" ht="75">
      <c r="A4612" s="14">
        <v>594</v>
      </c>
      <c r="B4612" s="2" t="s">
        <v>1315</v>
      </c>
      <c r="C4612" s="1" t="s">
        <v>1316</v>
      </c>
      <c r="D4612" s="3" t="s">
        <v>620</v>
      </c>
      <c r="E4612" s="4">
        <v>41396</v>
      </c>
      <c r="F4612" s="3" t="s">
        <v>15</v>
      </c>
      <c r="G4612" s="4">
        <v>41396</v>
      </c>
      <c r="H4612" s="3" t="s">
        <v>56</v>
      </c>
      <c r="I4612" s="2" t="s">
        <v>13</v>
      </c>
      <c r="J4612" s="2" t="s">
        <v>12</v>
      </c>
      <c r="K4612" s="2" t="s">
        <v>268</v>
      </c>
      <c r="L4612" s="19">
        <v>41401.429444444446</v>
      </c>
      <c r="M4612" s="2"/>
      <c r="N4612" s="2"/>
      <c r="O4612" s="2"/>
      <c r="P4612" s="2"/>
    </row>
    <row r="4613" spans="1:16" ht="60">
      <c r="A4613" s="14">
        <v>593</v>
      </c>
      <c r="B4613" s="2" t="s">
        <v>1317</v>
      </c>
      <c r="C4613" s="1" t="s">
        <v>1318</v>
      </c>
      <c r="D4613" s="3" t="s">
        <v>24</v>
      </c>
      <c r="E4613" s="4">
        <v>41396</v>
      </c>
      <c r="F4613" s="3" t="s">
        <v>15</v>
      </c>
      <c r="G4613" s="4">
        <v>41396</v>
      </c>
      <c r="H4613" s="3" t="s">
        <v>29</v>
      </c>
      <c r="I4613" s="2" t="s">
        <v>13</v>
      </c>
      <c r="J4613" s="2" t="s">
        <v>12</v>
      </c>
      <c r="K4613" s="2" t="s">
        <v>268</v>
      </c>
      <c r="L4613" s="19">
        <v>41396.755243055559</v>
      </c>
      <c r="M4613" s="2"/>
      <c r="N4613" s="2"/>
      <c r="O4613" s="2"/>
      <c r="P4613" s="2"/>
    </row>
    <row r="4614" spans="1:16" ht="45">
      <c r="A4614" s="14">
        <v>592</v>
      </c>
      <c r="B4614" s="2" t="s">
        <v>1319</v>
      </c>
      <c r="C4614" s="1" t="s">
        <v>1320</v>
      </c>
      <c r="D4614" s="3" t="s">
        <v>104</v>
      </c>
      <c r="E4614" s="4">
        <v>41396</v>
      </c>
      <c r="F4614" s="3" t="s">
        <v>15</v>
      </c>
      <c r="G4614" s="4">
        <v>41396</v>
      </c>
      <c r="H4614" s="3" t="s">
        <v>16</v>
      </c>
      <c r="I4614" s="2" t="s">
        <v>13</v>
      </c>
      <c r="J4614" s="2" t="s">
        <v>12</v>
      </c>
      <c r="K4614" s="2" t="s">
        <v>268</v>
      </c>
      <c r="L4614" s="19">
        <v>41396.751087962963</v>
      </c>
      <c r="M4614" s="2"/>
      <c r="N4614" s="2"/>
      <c r="O4614" s="2"/>
      <c r="P4614" s="2"/>
    </row>
    <row r="4615" spans="1:16" ht="45">
      <c r="A4615" s="14">
        <v>591</v>
      </c>
      <c r="B4615" s="2" t="s">
        <v>1321</v>
      </c>
      <c r="C4615" s="1" t="s">
        <v>1500</v>
      </c>
      <c r="D4615" s="3" t="s">
        <v>169</v>
      </c>
      <c r="E4615" s="4">
        <v>41396</v>
      </c>
      <c r="F4615" s="3" t="s">
        <v>15</v>
      </c>
      <c r="G4615" s="4">
        <v>41396</v>
      </c>
      <c r="H4615" s="3" t="s">
        <v>56</v>
      </c>
      <c r="I4615" s="2" t="s">
        <v>13</v>
      </c>
      <c r="J4615" s="2" t="s">
        <v>12</v>
      </c>
      <c r="K4615" s="2" t="s">
        <v>268</v>
      </c>
      <c r="L4615" s="19">
        <v>41403.501493055555</v>
      </c>
      <c r="M4615" s="2"/>
      <c r="N4615" s="2"/>
      <c r="O4615" s="2"/>
      <c r="P4615" s="2"/>
    </row>
    <row r="4616" spans="1:16" ht="75">
      <c r="A4616" s="14">
        <v>590</v>
      </c>
      <c r="B4616" s="2" t="s">
        <v>1322</v>
      </c>
      <c r="C4616" s="1" t="s">
        <v>1323</v>
      </c>
      <c r="D4616" s="3" t="s">
        <v>620</v>
      </c>
      <c r="E4616" s="4">
        <v>41396</v>
      </c>
      <c r="F4616" s="3" t="s">
        <v>102</v>
      </c>
      <c r="G4616" s="4">
        <v>41396</v>
      </c>
      <c r="H4616" s="3" t="s">
        <v>16</v>
      </c>
      <c r="I4616" s="2" t="s">
        <v>13</v>
      </c>
      <c r="J4616" s="2" t="s">
        <v>12</v>
      </c>
      <c r="K4616" s="2" t="s">
        <v>268</v>
      </c>
      <c r="L4616" s="19">
        <v>41396.573993055557</v>
      </c>
      <c r="M4616" s="2"/>
      <c r="N4616" s="2"/>
      <c r="O4616" s="2"/>
      <c r="P4616" s="2"/>
    </row>
    <row r="4617" spans="1:16" ht="30">
      <c r="A4617" s="14">
        <v>589</v>
      </c>
      <c r="B4617" s="2" t="s">
        <v>1324</v>
      </c>
      <c r="C4617" s="1" t="s">
        <v>1325</v>
      </c>
      <c r="D4617" s="3" t="s">
        <v>620</v>
      </c>
      <c r="E4617" s="4">
        <v>41396</v>
      </c>
      <c r="F4617" s="3" t="s">
        <v>15</v>
      </c>
      <c r="G4617" s="4">
        <v>41396</v>
      </c>
      <c r="H4617" s="3" t="s">
        <v>204</v>
      </c>
      <c r="I4617" s="2" t="s">
        <v>13</v>
      </c>
      <c r="J4617" s="2" t="s">
        <v>12</v>
      </c>
      <c r="K4617" s="2" t="s">
        <v>277</v>
      </c>
      <c r="L4617" s="19">
        <v>41402.551874999997</v>
      </c>
      <c r="M4617" s="2"/>
      <c r="N4617" s="2"/>
      <c r="O4617" s="2"/>
      <c r="P4617" s="2"/>
    </row>
    <row r="4618" spans="1:16">
      <c r="A4618" s="14">
        <v>588</v>
      </c>
      <c r="B4618" s="2" t="s">
        <v>1326</v>
      </c>
      <c r="C4618" s="1" t="s">
        <v>1326</v>
      </c>
      <c r="D4618" s="3" t="s">
        <v>152</v>
      </c>
      <c r="E4618" s="4">
        <v>41396</v>
      </c>
      <c r="F4618" s="3" t="s">
        <v>15</v>
      </c>
      <c r="G4618" s="4">
        <v>41396</v>
      </c>
      <c r="H4618" s="3" t="s">
        <v>51</v>
      </c>
      <c r="I4618" s="2" t="s">
        <v>13</v>
      </c>
      <c r="J4618" s="2" t="s">
        <v>12</v>
      </c>
      <c r="K4618" s="2" t="s">
        <v>268</v>
      </c>
      <c r="L4618" s="19">
        <v>41396.571701388886</v>
      </c>
      <c r="M4618" s="2"/>
      <c r="N4618" s="2"/>
      <c r="O4618" s="2"/>
      <c r="P4618" s="2"/>
    </row>
    <row r="4619" spans="1:16" ht="30">
      <c r="A4619" s="14">
        <v>587</v>
      </c>
      <c r="B4619" s="2" t="s">
        <v>1327</v>
      </c>
      <c r="C4619" s="1" t="s">
        <v>1328</v>
      </c>
      <c r="D4619" s="3" t="s">
        <v>393</v>
      </c>
      <c r="E4619" s="4">
        <v>41396</v>
      </c>
      <c r="F4619" s="3" t="s">
        <v>15</v>
      </c>
      <c r="G4619" s="4">
        <v>41396</v>
      </c>
      <c r="H4619" s="3" t="s">
        <v>40</v>
      </c>
      <c r="I4619" s="2" t="s">
        <v>13</v>
      </c>
      <c r="J4619" s="2" t="s">
        <v>12</v>
      </c>
      <c r="K4619" s="2" t="s">
        <v>268</v>
      </c>
      <c r="L4619" s="19">
        <v>41401.428680555553</v>
      </c>
      <c r="M4619" s="2"/>
      <c r="N4619" s="2"/>
      <c r="O4619" s="2"/>
      <c r="P4619" s="2"/>
    </row>
    <row r="4620" spans="1:16" ht="60">
      <c r="A4620" s="14">
        <v>586</v>
      </c>
      <c r="B4620" s="2" t="s">
        <v>1329</v>
      </c>
      <c r="C4620" s="1" t="s">
        <v>1330</v>
      </c>
      <c r="D4620" s="3" t="s">
        <v>24</v>
      </c>
      <c r="E4620" s="4">
        <v>41396</v>
      </c>
      <c r="F4620" s="3" t="s">
        <v>15</v>
      </c>
      <c r="G4620" s="4">
        <v>41396</v>
      </c>
      <c r="H4620" s="3" t="s">
        <v>40</v>
      </c>
      <c r="I4620" s="2" t="s">
        <v>13</v>
      </c>
      <c r="J4620" s="2" t="s">
        <v>12</v>
      </c>
      <c r="K4620" s="2" t="s">
        <v>268</v>
      </c>
      <c r="L4620" s="19">
        <v>41396.561006944445</v>
      </c>
      <c r="M4620" s="2"/>
      <c r="N4620" s="2"/>
      <c r="O4620" s="2"/>
      <c r="P4620" s="2"/>
    </row>
    <row r="4621" spans="1:16" ht="45">
      <c r="A4621" s="14">
        <v>585</v>
      </c>
      <c r="B4621" s="2" t="s">
        <v>1331</v>
      </c>
      <c r="C4621" s="1" t="s">
        <v>1332</v>
      </c>
      <c r="D4621" s="3" t="s">
        <v>950</v>
      </c>
      <c r="E4621" s="4">
        <v>41396</v>
      </c>
      <c r="F4621" s="3" t="s">
        <v>15</v>
      </c>
      <c r="G4621" s="4">
        <v>41396</v>
      </c>
      <c r="H4621" s="3" t="s">
        <v>53</v>
      </c>
      <c r="I4621" s="2" t="s">
        <v>13</v>
      </c>
      <c r="J4621" s="2" t="s">
        <v>12</v>
      </c>
      <c r="K4621" s="2" t="s">
        <v>268</v>
      </c>
      <c r="L4621" s="19">
        <v>41396.557916666665</v>
      </c>
      <c r="M4621" s="2"/>
      <c r="N4621" s="2"/>
      <c r="O4621" s="2"/>
      <c r="P4621" s="2"/>
    </row>
    <row r="4622" spans="1:16" ht="60">
      <c r="A4622" s="14">
        <v>584</v>
      </c>
      <c r="B4622" s="2" t="s">
        <v>1333</v>
      </c>
      <c r="C4622" s="1" t="s">
        <v>1334</v>
      </c>
      <c r="D4622" s="3" t="s">
        <v>24</v>
      </c>
      <c r="E4622" s="4">
        <v>41424</v>
      </c>
      <c r="F4622" s="3" t="s">
        <v>15</v>
      </c>
      <c r="G4622" s="4">
        <v>41424</v>
      </c>
      <c r="H4622" s="3" t="s">
        <v>29</v>
      </c>
      <c r="I4622" s="2" t="s">
        <v>13</v>
      </c>
      <c r="J4622" s="2" t="s">
        <v>12</v>
      </c>
      <c r="K4622" s="2" t="s">
        <v>268</v>
      </c>
      <c r="L4622" s="19">
        <v>41396.545671296299</v>
      </c>
      <c r="M4622" s="2"/>
      <c r="N4622" s="2"/>
      <c r="O4622" s="2"/>
      <c r="P4622" s="2"/>
    </row>
    <row r="4623" spans="1:16" ht="30">
      <c r="A4623" s="14">
        <v>583</v>
      </c>
      <c r="B4623" s="2" t="s">
        <v>1335</v>
      </c>
      <c r="C4623" s="1" t="s">
        <v>1336</v>
      </c>
      <c r="D4623" s="3" t="s">
        <v>24</v>
      </c>
      <c r="E4623" s="4">
        <v>41394</v>
      </c>
      <c r="F4623" s="3" t="s">
        <v>15</v>
      </c>
      <c r="G4623" s="4">
        <v>41394</v>
      </c>
      <c r="H4623" s="3" t="s">
        <v>29</v>
      </c>
      <c r="I4623" s="2" t="s">
        <v>13</v>
      </c>
      <c r="J4623" s="2" t="s">
        <v>12</v>
      </c>
      <c r="K4623" s="2" t="s">
        <v>268</v>
      </c>
      <c r="L4623" s="19">
        <v>41396.544849537036</v>
      </c>
      <c r="M4623" s="2"/>
      <c r="N4623" s="2"/>
      <c r="O4623" s="2"/>
      <c r="P4623" s="2"/>
    </row>
    <row r="4624" spans="1:16" ht="45">
      <c r="A4624" s="14">
        <v>582</v>
      </c>
      <c r="B4624" s="2" t="s">
        <v>1337</v>
      </c>
      <c r="C4624" s="1" t="s">
        <v>1913</v>
      </c>
      <c r="D4624" s="3" t="s">
        <v>1060</v>
      </c>
      <c r="E4624" s="4">
        <v>41396</v>
      </c>
      <c r="F4624" s="3" t="s">
        <v>15</v>
      </c>
      <c r="G4624" s="4">
        <v>41396</v>
      </c>
      <c r="H4624" s="3" t="s">
        <v>56</v>
      </c>
      <c r="I4624" s="2" t="s">
        <v>13</v>
      </c>
      <c r="J4624" s="2" t="s">
        <v>12</v>
      </c>
      <c r="K4624" s="2" t="s">
        <v>268</v>
      </c>
      <c r="L4624" s="19">
        <v>41431.588055555556</v>
      </c>
      <c r="M4624" s="2"/>
      <c r="N4624" s="2"/>
      <c r="O4624" s="2"/>
      <c r="P4624" s="2"/>
    </row>
    <row r="4625" spans="1:16" ht="45">
      <c r="A4625" s="14">
        <v>581</v>
      </c>
      <c r="B4625" s="2" t="s">
        <v>1338</v>
      </c>
      <c r="C4625" s="1" t="s">
        <v>1339</v>
      </c>
      <c r="D4625" s="3" t="s">
        <v>24</v>
      </c>
      <c r="E4625" s="4">
        <v>41396</v>
      </c>
      <c r="F4625" s="3" t="s">
        <v>15</v>
      </c>
      <c r="G4625" s="4">
        <v>41396</v>
      </c>
      <c r="H4625" s="3" t="s">
        <v>29</v>
      </c>
      <c r="I4625" s="2" t="s">
        <v>13</v>
      </c>
      <c r="J4625" s="2" t="s">
        <v>12</v>
      </c>
      <c r="K4625" s="2" t="s">
        <v>268</v>
      </c>
      <c r="L4625" s="19">
        <v>41396.526666666665</v>
      </c>
      <c r="M4625" s="2"/>
      <c r="N4625" s="2"/>
      <c r="O4625" s="2"/>
      <c r="P4625" s="2"/>
    </row>
    <row r="4626" spans="1:16" ht="75">
      <c r="A4626" s="14">
        <v>580</v>
      </c>
      <c r="B4626" s="2" t="s">
        <v>1340</v>
      </c>
      <c r="C4626" s="1" t="s">
        <v>1341</v>
      </c>
      <c r="D4626" s="3" t="s">
        <v>291</v>
      </c>
      <c r="E4626" s="4">
        <v>41423</v>
      </c>
      <c r="F4626" s="3" t="s">
        <v>15</v>
      </c>
      <c r="G4626" s="4">
        <v>41423</v>
      </c>
      <c r="H4626" s="3" t="s">
        <v>29</v>
      </c>
      <c r="I4626" s="2" t="s">
        <v>13</v>
      </c>
      <c r="J4626" s="2" t="s">
        <v>12</v>
      </c>
      <c r="K4626" s="2" t="s">
        <v>277</v>
      </c>
      <c r="L4626" s="19">
        <v>41422.467789351853</v>
      </c>
      <c r="M4626" s="2"/>
      <c r="N4626" s="2"/>
      <c r="O4626" s="2"/>
      <c r="P4626" s="2"/>
    </row>
    <row r="4627" spans="1:16" ht="75">
      <c r="A4627" s="14">
        <v>579</v>
      </c>
      <c r="B4627" s="2" t="s">
        <v>1342</v>
      </c>
      <c r="C4627" s="1" t="s">
        <v>1673</v>
      </c>
      <c r="D4627" s="3" t="s">
        <v>620</v>
      </c>
      <c r="E4627" s="4">
        <v>41396</v>
      </c>
      <c r="F4627" s="3" t="s">
        <v>15</v>
      </c>
      <c r="G4627" s="4">
        <v>41397</v>
      </c>
      <c r="H4627" s="3" t="s">
        <v>54</v>
      </c>
      <c r="I4627" s="2" t="s">
        <v>13</v>
      </c>
      <c r="J4627" s="2" t="s">
        <v>12</v>
      </c>
      <c r="K4627" s="2" t="s">
        <v>268</v>
      </c>
      <c r="L4627" s="19">
        <v>41422.459247685183</v>
      </c>
      <c r="M4627" s="2"/>
      <c r="N4627" s="2"/>
      <c r="O4627" s="2"/>
      <c r="P4627" s="2"/>
    </row>
    <row r="4628" spans="1:16" ht="60">
      <c r="A4628" s="14">
        <v>578</v>
      </c>
      <c r="B4628" s="2" t="s">
        <v>1343</v>
      </c>
      <c r="C4628" s="1" t="s">
        <v>1344</v>
      </c>
      <c r="D4628" s="3" t="s">
        <v>586</v>
      </c>
      <c r="E4628" s="4">
        <v>41396</v>
      </c>
      <c r="F4628" s="3" t="s">
        <v>15</v>
      </c>
      <c r="G4628" s="4">
        <v>41396</v>
      </c>
      <c r="H4628" s="3" t="s">
        <v>29</v>
      </c>
      <c r="I4628" s="2" t="s">
        <v>13</v>
      </c>
      <c r="J4628" s="2" t="s">
        <v>12</v>
      </c>
      <c r="K4628" s="2" t="s">
        <v>268</v>
      </c>
      <c r="L4628" s="19">
        <v>41396.454039351855</v>
      </c>
      <c r="M4628" s="2"/>
      <c r="N4628" s="2"/>
      <c r="O4628" s="2"/>
      <c r="P4628" s="2"/>
    </row>
    <row r="4629" spans="1:16" ht="30">
      <c r="A4629" s="14">
        <v>577</v>
      </c>
      <c r="B4629" s="2" t="s">
        <v>1345</v>
      </c>
      <c r="C4629" s="1" t="s">
        <v>1346</v>
      </c>
      <c r="D4629" s="3" t="s">
        <v>1347</v>
      </c>
      <c r="E4629" s="4">
        <v>41396</v>
      </c>
      <c r="F4629" s="3" t="s">
        <v>15</v>
      </c>
      <c r="G4629" s="4">
        <v>41396</v>
      </c>
      <c r="H4629" s="3" t="s">
        <v>40</v>
      </c>
      <c r="I4629" s="2" t="s">
        <v>13</v>
      </c>
      <c r="J4629" s="2" t="s">
        <v>12</v>
      </c>
      <c r="K4629" s="2" t="s">
        <v>268</v>
      </c>
      <c r="L4629" s="19">
        <v>41396.430659722224</v>
      </c>
      <c r="M4629" s="2"/>
      <c r="N4629" s="2"/>
      <c r="O4629" s="2"/>
      <c r="P4629" s="2"/>
    </row>
    <row r="4630" spans="1:16" ht="75">
      <c r="A4630" s="14">
        <v>576</v>
      </c>
      <c r="B4630" s="2" t="s">
        <v>1348</v>
      </c>
      <c r="C4630" s="1" t="s">
        <v>1349</v>
      </c>
      <c r="D4630" s="3" t="s">
        <v>335</v>
      </c>
      <c r="E4630" s="4">
        <v>41394</v>
      </c>
      <c r="F4630" s="3" t="s">
        <v>15</v>
      </c>
      <c r="G4630" s="4">
        <v>41394</v>
      </c>
      <c r="H4630" s="3" t="s">
        <v>58</v>
      </c>
      <c r="I4630" s="2" t="s">
        <v>13</v>
      </c>
      <c r="J4630" s="2" t="s">
        <v>12</v>
      </c>
      <c r="K4630" s="2" t="s">
        <v>268</v>
      </c>
      <c r="L4630" s="19">
        <v>41394.796446759261</v>
      </c>
      <c r="M4630" s="2"/>
      <c r="N4630" s="2"/>
      <c r="O4630" s="2"/>
      <c r="P4630" s="2"/>
    </row>
    <row r="4631" spans="1:16" ht="120">
      <c r="A4631" s="14">
        <v>575</v>
      </c>
      <c r="B4631" s="2" t="s">
        <v>1350</v>
      </c>
      <c r="C4631" s="1" t="s">
        <v>1351</v>
      </c>
      <c r="D4631" s="3" t="s">
        <v>852</v>
      </c>
      <c r="E4631" s="4">
        <v>41393</v>
      </c>
      <c r="F4631" s="3" t="s">
        <v>15</v>
      </c>
      <c r="G4631" s="4">
        <v>41393</v>
      </c>
      <c r="H4631" s="3" t="s">
        <v>42</v>
      </c>
      <c r="I4631" s="2" t="s">
        <v>13</v>
      </c>
      <c r="J4631" s="2" t="s">
        <v>12</v>
      </c>
      <c r="K4631" s="2" t="s">
        <v>277</v>
      </c>
      <c r="L4631" s="19">
        <v>41394.544409722221</v>
      </c>
      <c r="M4631" s="2"/>
      <c r="N4631" s="2"/>
      <c r="O4631" s="2"/>
      <c r="P4631" s="2"/>
    </row>
    <row r="4632" spans="1:16" ht="150">
      <c r="A4632" s="14">
        <v>574</v>
      </c>
      <c r="B4632" s="2" t="s">
        <v>1352</v>
      </c>
      <c r="C4632" s="1" t="s">
        <v>1353</v>
      </c>
      <c r="D4632" s="3" t="s">
        <v>852</v>
      </c>
      <c r="E4632" s="4">
        <v>41394</v>
      </c>
      <c r="F4632" s="3" t="s">
        <v>15</v>
      </c>
      <c r="G4632" s="4">
        <v>41394</v>
      </c>
      <c r="H4632" s="3" t="s">
        <v>42</v>
      </c>
      <c r="I4632" s="2" t="s">
        <v>13</v>
      </c>
      <c r="J4632" s="2" t="s">
        <v>12</v>
      </c>
      <c r="K4632" s="2" t="s">
        <v>277</v>
      </c>
      <c r="L4632" s="19">
        <v>41394.543576388889</v>
      </c>
      <c r="M4632" s="2"/>
      <c r="N4632" s="2"/>
      <c r="O4632" s="2"/>
      <c r="P4632" s="2"/>
    </row>
    <row r="4633" spans="1:16" ht="120">
      <c r="A4633" s="14">
        <v>573</v>
      </c>
      <c r="B4633" s="2" t="s">
        <v>1354</v>
      </c>
      <c r="C4633" s="1" t="s">
        <v>1355</v>
      </c>
      <c r="D4633" s="3" t="s">
        <v>1356</v>
      </c>
      <c r="E4633" s="4">
        <v>41394</v>
      </c>
      <c r="F4633" s="3" t="s">
        <v>15</v>
      </c>
      <c r="G4633" s="4">
        <v>41394</v>
      </c>
      <c r="H4633" s="3" t="s">
        <v>42</v>
      </c>
      <c r="I4633" s="2" t="s">
        <v>13</v>
      </c>
      <c r="J4633" s="2" t="s">
        <v>12</v>
      </c>
      <c r="K4633" s="2" t="s">
        <v>277</v>
      </c>
      <c r="L4633" s="19">
        <v>41394.542939814812</v>
      </c>
      <c r="M4633" s="2"/>
      <c r="N4633" s="2"/>
      <c r="O4633" s="2"/>
      <c r="P4633" s="2"/>
    </row>
    <row r="4634" spans="1:16" ht="45">
      <c r="A4634" s="14">
        <v>572</v>
      </c>
      <c r="B4634" s="2" t="s">
        <v>1357</v>
      </c>
      <c r="C4634" s="1" t="s">
        <v>1358</v>
      </c>
      <c r="D4634" s="3" t="s">
        <v>449</v>
      </c>
      <c r="E4634" s="4">
        <v>41388</v>
      </c>
      <c r="F4634" s="3" t="s">
        <v>15</v>
      </c>
      <c r="G4634" s="4">
        <v>41388</v>
      </c>
      <c r="H4634" s="3" t="s">
        <v>53</v>
      </c>
      <c r="I4634" s="2" t="s">
        <v>13</v>
      </c>
      <c r="J4634" s="2" t="s">
        <v>12</v>
      </c>
      <c r="K4634" s="2" t="s">
        <v>268</v>
      </c>
      <c r="L4634" s="19">
        <v>41401.427175925928</v>
      </c>
      <c r="M4634" s="2"/>
      <c r="N4634" s="2"/>
      <c r="O4634" s="2"/>
      <c r="P4634" s="2"/>
    </row>
    <row r="4635" spans="1:16" ht="60">
      <c r="A4635" s="14">
        <v>571</v>
      </c>
      <c r="B4635" s="2" t="s">
        <v>1359</v>
      </c>
      <c r="C4635" s="1" t="s">
        <v>1360</v>
      </c>
      <c r="D4635" s="3" t="s">
        <v>659</v>
      </c>
      <c r="E4635" s="4">
        <v>41388</v>
      </c>
      <c r="F4635" s="3" t="s">
        <v>15</v>
      </c>
      <c r="G4635" s="4">
        <v>41391</v>
      </c>
      <c r="H4635" s="3" t="s">
        <v>45</v>
      </c>
      <c r="I4635" s="2" t="s">
        <v>13</v>
      </c>
      <c r="J4635" s="2" t="s">
        <v>12</v>
      </c>
      <c r="K4635" s="2" t="s">
        <v>268</v>
      </c>
      <c r="L4635" s="19">
        <v>41401.43109953704</v>
      </c>
      <c r="M4635" s="2"/>
      <c r="N4635" s="2"/>
      <c r="O4635" s="2"/>
      <c r="P4635" s="2"/>
    </row>
    <row r="4636" spans="1:16" ht="45">
      <c r="A4636" s="14">
        <v>570</v>
      </c>
      <c r="B4636" s="2" t="s">
        <v>1361</v>
      </c>
      <c r="C4636" s="1" t="s">
        <v>1362</v>
      </c>
      <c r="D4636" s="3" t="s">
        <v>149</v>
      </c>
      <c r="E4636" s="4">
        <v>41394</v>
      </c>
      <c r="F4636" s="3" t="s">
        <v>15</v>
      </c>
      <c r="G4636" s="4">
        <v>41394</v>
      </c>
      <c r="H4636" s="3" t="s">
        <v>42</v>
      </c>
      <c r="I4636" s="2" t="s">
        <v>13</v>
      </c>
      <c r="J4636" s="2" t="s">
        <v>12</v>
      </c>
      <c r="K4636" s="2" t="s">
        <v>268</v>
      </c>
      <c r="L4636" s="19">
        <v>41394.49962962963</v>
      </c>
      <c r="M4636" s="2"/>
      <c r="N4636" s="2"/>
      <c r="O4636" s="2"/>
      <c r="P4636" s="2"/>
    </row>
    <row r="4637" spans="1:16" ht="30">
      <c r="A4637" s="14">
        <v>569</v>
      </c>
      <c r="B4637" s="2" t="s">
        <v>1363</v>
      </c>
      <c r="C4637" s="1" t="s">
        <v>1364</v>
      </c>
      <c r="D4637" s="3" t="s">
        <v>1365</v>
      </c>
      <c r="E4637" s="4">
        <v>41394</v>
      </c>
      <c r="F4637" s="3" t="s">
        <v>15</v>
      </c>
      <c r="G4637" s="4">
        <v>41394</v>
      </c>
      <c r="H4637" s="3" t="s">
        <v>40</v>
      </c>
      <c r="I4637" s="2" t="s">
        <v>13</v>
      </c>
      <c r="J4637" s="2" t="s">
        <v>12</v>
      </c>
      <c r="K4637" s="2" t="s">
        <v>268</v>
      </c>
      <c r="L4637" s="19">
        <v>41394.496678240743</v>
      </c>
      <c r="M4637" s="2"/>
      <c r="N4637" s="2"/>
      <c r="O4637" s="2"/>
      <c r="P4637" s="2"/>
    </row>
    <row r="4638" spans="1:16" ht="45">
      <c r="A4638" s="14">
        <v>568</v>
      </c>
      <c r="B4638" s="2" t="s">
        <v>1366</v>
      </c>
      <c r="C4638" s="1" t="s">
        <v>1367</v>
      </c>
      <c r="D4638" s="3" t="s">
        <v>803</v>
      </c>
      <c r="E4638" s="4">
        <v>41394</v>
      </c>
      <c r="F4638" s="3" t="s">
        <v>15</v>
      </c>
      <c r="G4638" s="4">
        <v>41394</v>
      </c>
      <c r="H4638" s="3" t="s">
        <v>58</v>
      </c>
      <c r="I4638" s="2" t="s">
        <v>13</v>
      </c>
      <c r="J4638" s="2" t="s">
        <v>12</v>
      </c>
      <c r="K4638" s="2" t="s">
        <v>277</v>
      </c>
      <c r="L4638" s="19">
        <v>41394.489201388889</v>
      </c>
      <c r="M4638" s="2"/>
      <c r="N4638" s="2"/>
      <c r="O4638" s="2"/>
      <c r="P4638" s="2"/>
    </row>
    <row r="4639" spans="1:16">
      <c r="A4639" s="14">
        <v>567</v>
      </c>
      <c r="B4639" s="2" t="s">
        <v>1368</v>
      </c>
      <c r="C4639" s="1" t="s">
        <v>1369</v>
      </c>
      <c r="D4639" s="3" t="s">
        <v>586</v>
      </c>
      <c r="E4639" s="4">
        <v>41394</v>
      </c>
      <c r="F4639" s="3" t="s">
        <v>15</v>
      </c>
      <c r="G4639" s="4">
        <v>41394</v>
      </c>
      <c r="H4639" s="3" t="s">
        <v>54</v>
      </c>
      <c r="I4639" s="2" t="s">
        <v>13</v>
      </c>
      <c r="J4639" s="2" t="s">
        <v>12</v>
      </c>
      <c r="K4639" s="2" t="s">
        <v>268</v>
      </c>
      <c r="L4639" s="19">
        <v>41394.487627314818</v>
      </c>
      <c r="M4639" s="2"/>
      <c r="N4639" s="2"/>
      <c r="O4639" s="2"/>
      <c r="P4639" s="2"/>
    </row>
    <row r="4640" spans="1:16" ht="45">
      <c r="A4640" s="14">
        <v>566</v>
      </c>
      <c r="B4640" s="2" t="s">
        <v>1231</v>
      </c>
      <c r="C4640" s="1" t="s">
        <v>1232</v>
      </c>
      <c r="D4640" s="3" t="s">
        <v>227</v>
      </c>
      <c r="E4640" s="4">
        <v>41393</v>
      </c>
      <c r="F4640" s="3" t="s">
        <v>15</v>
      </c>
      <c r="G4640" s="4">
        <v>41394</v>
      </c>
      <c r="H4640" s="3" t="s">
        <v>42</v>
      </c>
      <c r="I4640" s="2" t="s">
        <v>13</v>
      </c>
      <c r="J4640" s="2" t="s">
        <v>12</v>
      </c>
      <c r="K4640" s="2" t="s">
        <v>268</v>
      </c>
      <c r="L4640" s="19">
        <v>41394.375034722223</v>
      </c>
      <c r="M4640" s="2"/>
      <c r="N4640" s="2"/>
      <c r="O4640" s="2"/>
      <c r="P4640" s="2"/>
    </row>
    <row r="4641" spans="1:16">
      <c r="A4641" s="14">
        <v>565</v>
      </c>
      <c r="B4641" s="2" t="s">
        <v>1233</v>
      </c>
      <c r="C4641" s="1" t="s">
        <v>1234</v>
      </c>
      <c r="D4641" s="3" t="s">
        <v>620</v>
      </c>
      <c r="E4641" s="4">
        <v>41393</v>
      </c>
      <c r="F4641" s="3" t="s">
        <v>15</v>
      </c>
      <c r="G4641" s="4">
        <v>41393</v>
      </c>
      <c r="H4641" s="3" t="s">
        <v>40</v>
      </c>
      <c r="I4641" s="2" t="s">
        <v>13</v>
      </c>
      <c r="J4641" s="2" t="s">
        <v>12</v>
      </c>
      <c r="K4641" s="2" t="s">
        <v>268</v>
      </c>
      <c r="L4641" s="19">
        <v>41393.728993055556</v>
      </c>
      <c r="M4641" s="2"/>
      <c r="N4641" s="2"/>
      <c r="O4641" s="2"/>
      <c r="P4641" s="2"/>
    </row>
    <row r="4642" spans="1:16" ht="75">
      <c r="A4642" s="14">
        <v>564</v>
      </c>
      <c r="B4642" s="2" t="s">
        <v>1235</v>
      </c>
      <c r="C4642" s="1" t="s">
        <v>1370</v>
      </c>
      <c r="D4642" s="3" t="s">
        <v>247</v>
      </c>
      <c r="E4642" s="4">
        <v>41390</v>
      </c>
      <c r="F4642" s="3" t="s">
        <v>15</v>
      </c>
      <c r="G4642" s="4">
        <v>41390</v>
      </c>
      <c r="H4642" s="3" t="s">
        <v>55</v>
      </c>
      <c r="I4642" s="2" t="s">
        <v>13</v>
      </c>
      <c r="J4642" s="2" t="s">
        <v>12</v>
      </c>
      <c r="K4642" s="2" t="s">
        <v>268</v>
      </c>
      <c r="L4642" s="19">
        <v>41401.431469907409</v>
      </c>
      <c r="M4642" s="2"/>
      <c r="N4642" s="2"/>
      <c r="O4642" s="2"/>
      <c r="P4642" s="2"/>
    </row>
    <row r="4643" spans="1:16" ht="45">
      <c r="A4643" s="14">
        <v>563</v>
      </c>
      <c r="B4643" s="2" t="s">
        <v>1236</v>
      </c>
      <c r="C4643" s="1" t="s">
        <v>1371</v>
      </c>
      <c r="D4643" s="3" t="s">
        <v>1237</v>
      </c>
      <c r="E4643" s="4">
        <v>41390</v>
      </c>
      <c r="F4643" s="3" t="s">
        <v>15</v>
      </c>
      <c r="G4643" s="4">
        <v>41393</v>
      </c>
      <c r="H4643" s="3" t="s">
        <v>40</v>
      </c>
      <c r="I4643" s="2" t="s">
        <v>13</v>
      </c>
      <c r="J4643" s="2" t="s">
        <v>12</v>
      </c>
      <c r="K4643" s="2" t="s">
        <v>268</v>
      </c>
      <c r="L4643" s="19">
        <v>41401.428935185184</v>
      </c>
      <c r="M4643" s="2"/>
      <c r="N4643" s="2"/>
      <c r="O4643" s="2"/>
      <c r="P4643" s="2"/>
    </row>
    <row r="4644" spans="1:16" ht="45">
      <c r="A4644" s="14">
        <v>562</v>
      </c>
      <c r="B4644" s="2" t="s">
        <v>1238</v>
      </c>
      <c r="C4644" s="1" t="s">
        <v>1239</v>
      </c>
      <c r="D4644" s="3" t="s">
        <v>1153</v>
      </c>
      <c r="E4644" s="4">
        <v>41393</v>
      </c>
      <c r="F4644" s="3" t="s">
        <v>15</v>
      </c>
      <c r="G4644" s="4">
        <v>41393</v>
      </c>
      <c r="H4644" s="3" t="s">
        <v>54</v>
      </c>
      <c r="I4644" s="2" t="s">
        <v>13</v>
      </c>
      <c r="J4644" s="2" t="s">
        <v>12</v>
      </c>
      <c r="K4644" s="2" t="s">
        <v>268</v>
      </c>
      <c r="L4644" s="19">
        <v>41393.595000000001</v>
      </c>
      <c r="M4644" s="2"/>
      <c r="N4644" s="2"/>
      <c r="O4644" s="2"/>
      <c r="P4644" s="2"/>
    </row>
    <row r="4645" spans="1:16" ht="30">
      <c r="A4645" s="14">
        <v>561</v>
      </c>
      <c r="B4645" s="2" t="s">
        <v>1240</v>
      </c>
      <c r="C4645" s="1" t="s">
        <v>1241</v>
      </c>
      <c r="D4645" s="3" t="s">
        <v>1242</v>
      </c>
      <c r="E4645" s="4">
        <v>41393</v>
      </c>
      <c r="F4645" s="3" t="s">
        <v>15</v>
      </c>
      <c r="G4645" s="4">
        <v>41393</v>
      </c>
      <c r="H4645" s="3" t="s">
        <v>53</v>
      </c>
      <c r="I4645" s="2" t="s">
        <v>13</v>
      </c>
      <c r="J4645" s="2" t="s">
        <v>12</v>
      </c>
      <c r="K4645" s="2" t="s">
        <v>268</v>
      </c>
      <c r="L4645" s="19">
        <v>41393.577743055554</v>
      </c>
      <c r="M4645" s="2"/>
      <c r="N4645" s="2"/>
      <c r="O4645" s="2"/>
      <c r="P4645" s="2"/>
    </row>
    <row r="4646" spans="1:16" ht="60">
      <c r="A4646" s="14">
        <v>560</v>
      </c>
      <c r="B4646" s="2" t="s">
        <v>1243</v>
      </c>
      <c r="C4646" s="1" t="s">
        <v>1244</v>
      </c>
      <c r="D4646" s="3" t="s">
        <v>84</v>
      </c>
      <c r="E4646" s="4">
        <v>41393</v>
      </c>
      <c r="F4646" s="3" t="s">
        <v>15</v>
      </c>
      <c r="G4646" s="4">
        <v>41393</v>
      </c>
      <c r="H4646" s="3" t="s">
        <v>42</v>
      </c>
      <c r="I4646" s="2" t="s">
        <v>13</v>
      </c>
      <c r="J4646" s="2" t="s">
        <v>12</v>
      </c>
      <c r="K4646" s="2" t="s">
        <v>268</v>
      </c>
      <c r="L4646" s="19">
        <v>41393.571400462963</v>
      </c>
      <c r="M4646" s="2"/>
      <c r="N4646" s="2"/>
      <c r="O4646" s="2"/>
      <c r="P4646" s="2"/>
    </row>
    <row r="4647" spans="1:16" ht="30">
      <c r="A4647" s="14">
        <v>559</v>
      </c>
      <c r="B4647" s="2" t="s">
        <v>1245</v>
      </c>
      <c r="C4647" s="1" t="s">
        <v>1246</v>
      </c>
      <c r="D4647" s="3" t="s">
        <v>589</v>
      </c>
      <c r="E4647" s="4">
        <v>41393</v>
      </c>
      <c r="F4647" s="3" t="s">
        <v>15</v>
      </c>
      <c r="G4647" s="4">
        <v>41393</v>
      </c>
      <c r="H4647" s="3" t="s">
        <v>53</v>
      </c>
      <c r="I4647" s="2" t="s">
        <v>13</v>
      </c>
      <c r="J4647" s="2" t="s">
        <v>12</v>
      </c>
      <c r="K4647" s="2" t="s">
        <v>268</v>
      </c>
      <c r="L4647" s="19">
        <v>41393.570543981485</v>
      </c>
      <c r="M4647" s="2"/>
      <c r="N4647" s="2"/>
      <c r="O4647" s="2"/>
      <c r="P4647" s="2"/>
    </row>
    <row r="4648" spans="1:16" ht="30">
      <c r="A4648" s="14">
        <v>558</v>
      </c>
      <c r="B4648" s="2" t="s">
        <v>1247</v>
      </c>
      <c r="C4648" s="1" t="s">
        <v>1248</v>
      </c>
      <c r="D4648" s="3" t="s">
        <v>1249</v>
      </c>
      <c r="E4648" s="4">
        <v>41393</v>
      </c>
      <c r="F4648" s="3" t="s">
        <v>15</v>
      </c>
      <c r="G4648" s="4">
        <v>41393</v>
      </c>
      <c r="H4648" s="3" t="s">
        <v>16</v>
      </c>
      <c r="I4648" s="2" t="s">
        <v>13</v>
      </c>
      <c r="J4648" s="2" t="s">
        <v>12</v>
      </c>
      <c r="K4648" s="2" t="s">
        <v>268</v>
      </c>
      <c r="L4648" s="19">
        <v>41393.569050925929</v>
      </c>
      <c r="M4648" s="2"/>
      <c r="N4648" s="2"/>
      <c r="O4648" s="2"/>
      <c r="P4648" s="2"/>
    </row>
    <row r="4649" spans="1:16" ht="60">
      <c r="A4649" s="14">
        <v>557</v>
      </c>
      <c r="B4649" s="2" t="s">
        <v>1250</v>
      </c>
      <c r="C4649" s="1" t="s">
        <v>1251</v>
      </c>
      <c r="D4649" s="3" t="s">
        <v>316</v>
      </c>
      <c r="E4649" s="4">
        <v>41393</v>
      </c>
      <c r="F4649" s="3" t="s">
        <v>15</v>
      </c>
      <c r="G4649" s="4">
        <v>41393</v>
      </c>
      <c r="H4649" s="3" t="s">
        <v>40</v>
      </c>
      <c r="I4649" s="2" t="s">
        <v>13</v>
      </c>
      <c r="J4649" s="2" t="s">
        <v>12</v>
      </c>
      <c r="K4649" s="2" t="s">
        <v>268</v>
      </c>
      <c r="L4649" s="19">
        <v>41393.568090277775</v>
      </c>
      <c r="M4649" s="2"/>
      <c r="N4649" s="2"/>
      <c r="O4649" s="2"/>
      <c r="P4649" s="2"/>
    </row>
    <row r="4650" spans="1:16" ht="30">
      <c r="A4650" s="14">
        <v>556</v>
      </c>
      <c r="B4650" s="2" t="s">
        <v>1252</v>
      </c>
      <c r="C4650" s="1" t="s">
        <v>1372</v>
      </c>
      <c r="D4650" s="3" t="s">
        <v>1121</v>
      </c>
      <c r="E4650" s="4">
        <v>41393</v>
      </c>
      <c r="F4650" s="3" t="s">
        <v>15</v>
      </c>
      <c r="G4650" s="4">
        <v>41393</v>
      </c>
      <c r="H4650" s="3" t="s">
        <v>53</v>
      </c>
      <c r="I4650" s="2" t="s">
        <v>13</v>
      </c>
      <c r="J4650" s="2" t="s">
        <v>12</v>
      </c>
      <c r="K4650" s="2" t="s">
        <v>268</v>
      </c>
      <c r="L4650" s="19">
        <v>41401.428020833337</v>
      </c>
      <c r="M4650" s="2"/>
      <c r="N4650" s="2"/>
      <c r="O4650" s="2"/>
      <c r="P4650" s="2"/>
    </row>
    <row r="4651" spans="1:16" ht="30">
      <c r="A4651" s="14">
        <v>555</v>
      </c>
      <c r="B4651" s="2" t="s">
        <v>1253</v>
      </c>
      <c r="C4651" s="1" t="s">
        <v>1373</v>
      </c>
      <c r="D4651" s="3" t="s">
        <v>682</v>
      </c>
      <c r="E4651" s="4">
        <v>41393</v>
      </c>
      <c r="F4651" s="3" t="s">
        <v>15</v>
      </c>
      <c r="G4651" s="4">
        <v>41393</v>
      </c>
      <c r="H4651" s="3" t="s">
        <v>53</v>
      </c>
      <c r="I4651" s="2" t="s">
        <v>13</v>
      </c>
      <c r="J4651" s="2" t="s">
        <v>12</v>
      </c>
      <c r="K4651" s="2" t="s">
        <v>268</v>
      </c>
      <c r="L4651" s="19">
        <v>41401.42765046296</v>
      </c>
      <c r="M4651" s="2"/>
      <c r="N4651" s="2"/>
      <c r="O4651" s="2"/>
      <c r="P4651" s="2"/>
    </row>
    <row r="4652" spans="1:16" ht="45">
      <c r="A4652" s="14">
        <v>554</v>
      </c>
      <c r="B4652" s="2" t="s">
        <v>1254</v>
      </c>
      <c r="C4652" s="1" t="s">
        <v>1255</v>
      </c>
      <c r="D4652" s="3" t="s">
        <v>24</v>
      </c>
      <c r="E4652" s="4">
        <v>41393</v>
      </c>
      <c r="F4652" s="3" t="s">
        <v>15</v>
      </c>
      <c r="G4652" s="4">
        <v>41393</v>
      </c>
      <c r="H4652" s="3" t="s">
        <v>40</v>
      </c>
      <c r="I4652" s="2" t="s">
        <v>13</v>
      </c>
      <c r="J4652" s="2" t="s">
        <v>12</v>
      </c>
      <c r="K4652" s="2" t="s">
        <v>268</v>
      </c>
      <c r="L4652" s="19">
        <v>41393.39398148148</v>
      </c>
      <c r="M4652" s="2"/>
      <c r="N4652" s="2"/>
      <c r="O4652" s="2"/>
      <c r="P4652" s="2"/>
    </row>
    <row r="4653" spans="1:16" ht="120">
      <c r="A4653" s="14">
        <v>553</v>
      </c>
      <c r="B4653" s="2" t="s">
        <v>1256</v>
      </c>
      <c r="C4653" s="1" t="s">
        <v>1374</v>
      </c>
      <c r="D4653" s="3" t="s">
        <v>1257</v>
      </c>
      <c r="E4653" s="4">
        <v>41389</v>
      </c>
      <c r="F4653" s="3" t="s">
        <v>15</v>
      </c>
      <c r="G4653" s="4">
        <v>41389</v>
      </c>
      <c r="H4653" s="3" t="s">
        <v>29</v>
      </c>
      <c r="I4653" s="2" t="s">
        <v>13</v>
      </c>
      <c r="J4653" s="2" t="s">
        <v>12</v>
      </c>
      <c r="K4653" s="2" t="s">
        <v>268</v>
      </c>
      <c r="L4653" s="19">
        <v>41401.42324074074</v>
      </c>
      <c r="M4653" s="2"/>
      <c r="N4653" s="2"/>
      <c r="O4653" s="2"/>
      <c r="P4653" s="2"/>
    </row>
    <row r="4654" spans="1:16" ht="105">
      <c r="A4654" s="14">
        <v>552</v>
      </c>
      <c r="B4654" s="2" t="s">
        <v>1258</v>
      </c>
      <c r="C4654" s="1" t="s">
        <v>1375</v>
      </c>
      <c r="D4654" s="3" t="s">
        <v>586</v>
      </c>
      <c r="E4654" s="4">
        <v>41389</v>
      </c>
      <c r="F4654" s="3" t="s">
        <v>15</v>
      </c>
      <c r="G4654" s="4">
        <v>41389</v>
      </c>
      <c r="H4654" s="3" t="s">
        <v>58</v>
      </c>
      <c r="I4654" s="2" t="s">
        <v>13</v>
      </c>
      <c r="J4654" s="2" t="s">
        <v>12</v>
      </c>
      <c r="K4654" s="2" t="s">
        <v>268</v>
      </c>
      <c r="L4654" s="19">
        <v>41401.422569444447</v>
      </c>
      <c r="M4654" s="2"/>
      <c r="N4654" s="2"/>
      <c r="O4654" s="2"/>
      <c r="P4654" s="2"/>
    </row>
    <row r="4655" spans="1:16" ht="75">
      <c r="A4655" s="14">
        <v>551</v>
      </c>
      <c r="B4655" s="2" t="s">
        <v>1259</v>
      </c>
      <c r="C4655" s="1" t="s">
        <v>1260</v>
      </c>
      <c r="D4655" s="3" t="s">
        <v>24</v>
      </c>
      <c r="E4655" s="4">
        <v>41389</v>
      </c>
      <c r="F4655" s="3" t="s">
        <v>15</v>
      </c>
      <c r="G4655" s="4">
        <v>41389</v>
      </c>
      <c r="H4655" s="3" t="s">
        <v>40</v>
      </c>
      <c r="I4655" s="2" t="s">
        <v>13</v>
      </c>
      <c r="J4655" s="2" t="s">
        <v>12</v>
      </c>
      <c r="K4655" s="2" t="s">
        <v>268</v>
      </c>
      <c r="L4655" s="19">
        <v>41389.539131944446</v>
      </c>
      <c r="M4655" s="2"/>
      <c r="N4655" s="2"/>
      <c r="O4655" s="2"/>
      <c r="P4655" s="2"/>
    </row>
    <row r="4656" spans="1:16" ht="105">
      <c r="A4656" s="14">
        <v>550</v>
      </c>
      <c r="B4656" s="2" t="s">
        <v>1261</v>
      </c>
      <c r="C4656" s="1" t="s">
        <v>1262</v>
      </c>
      <c r="D4656" s="3" t="s">
        <v>1263</v>
      </c>
      <c r="E4656" s="4">
        <v>41389</v>
      </c>
      <c r="F4656" s="3" t="s">
        <v>15</v>
      </c>
      <c r="G4656" s="4">
        <v>41389</v>
      </c>
      <c r="H4656" s="3" t="s">
        <v>29</v>
      </c>
      <c r="I4656" s="2" t="s">
        <v>13</v>
      </c>
      <c r="J4656" s="2" t="s">
        <v>12</v>
      </c>
      <c r="K4656" s="2" t="s">
        <v>268</v>
      </c>
      <c r="L4656" s="19">
        <v>41389.523449074077</v>
      </c>
      <c r="M4656" s="2"/>
      <c r="N4656" s="2"/>
      <c r="O4656" s="2"/>
      <c r="P4656" s="2"/>
    </row>
    <row r="4657" spans="1:16" ht="105">
      <c r="A4657" s="14">
        <v>549</v>
      </c>
      <c r="B4657" s="2" t="s">
        <v>1264</v>
      </c>
      <c r="C4657" s="1" t="s">
        <v>1376</v>
      </c>
      <c r="D4657" s="3" t="s">
        <v>1265</v>
      </c>
      <c r="E4657" s="4">
        <v>41386</v>
      </c>
      <c r="F4657" s="3" t="s">
        <v>15</v>
      </c>
      <c r="G4657" s="4">
        <v>41387</v>
      </c>
      <c r="H4657" s="3" t="s">
        <v>29</v>
      </c>
      <c r="I4657" s="2" t="s">
        <v>13</v>
      </c>
      <c r="J4657" s="2" t="s">
        <v>12</v>
      </c>
      <c r="K4657" s="2" t="s">
        <v>268</v>
      </c>
      <c r="L4657" s="19">
        <v>41401.426608796297</v>
      </c>
      <c r="M4657" s="2"/>
      <c r="N4657" s="2"/>
      <c r="O4657" s="2"/>
      <c r="P4657" s="2"/>
    </row>
    <row r="4658" spans="1:16" ht="60">
      <c r="A4658" s="14">
        <v>548</v>
      </c>
      <c r="B4658" s="2" t="s">
        <v>1266</v>
      </c>
      <c r="C4658" s="1" t="s">
        <v>1377</v>
      </c>
      <c r="D4658" s="3" t="s">
        <v>1267</v>
      </c>
      <c r="E4658" s="4">
        <v>41387</v>
      </c>
      <c r="F4658" s="3" t="s">
        <v>15</v>
      </c>
      <c r="G4658" s="4">
        <v>41388</v>
      </c>
      <c r="H4658" s="3" t="s">
        <v>53</v>
      </c>
      <c r="I4658" s="2" t="s">
        <v>13</v>
      </c>
      <c r="J4658" s="2" t="s">
        <v>12</v>
      </c>
      <c r="K4658" s="2" t="s">
        <v>268</v>
      </c>
      <c r="L4658" s="19">
        <v>41401.422673611109</v>
      </c>
      <c r="M4658" s="2"/>
      <c r="N4658" s="2"/>
      <c r="O4658" s="2"/>
      <c r="P4658" s="2"/>
    </row>
    <row r="4659" spans="1:16" ht="30">
      <c r="A4659" s="14">
        <v>547</v>
      </c>
      <c r="B4659" s="2" t="s">
        <v>1268</v>
      </c>
      <c r="C4659" s="1" t="s">
        <v>1378</v>
      </c>
      <c r="D4659" s="3" t="s">
        <v>803</v>
      </c>
      <c r="E4659" s="4">
        <v>41388</v>
      </c>
      <c r="F4659" s="3" t="s">
        <v>15</v>
      </c>
      <c r="G4659" s="4">
        <v>41389</v>
      </c>
      <c r="H4659" s="3" t="s">
        <v>50</v>
      </c>
      <c r="I4659" s="2" t="s">
        <v>13</v>
      </c>
      <c r="J4659" s="2" t="s">
        <v>12</v>
      </c>
      <c r="K4659" s="2" t="s">
        <v>268</v>
      </c>
      <c r="L4659" s="19">
        <v>41401.421307870369</v>
      </c>
      <c r="M4659" s="2"/>
      <c r="N4659" s="2"/>
      <c r="O4659" s="2"/>
      <c r="P4659" s="2"/>
    </row>
    <row r="4660" spans="1:16" ht="90">
      <c r="A4660" s="14">
        <v>546</v>
      </c>
      <c r="B4660" s="2" t="s">
        <v>1269</v>
      </c>
      <c r="C4660" s="1" t="s">
        <v>1379</v>
      </c>
      <c r="D4660" s="3" t="s">
        <v>1130</v>
      </c>
      <c r="E4660" s="4">
        <v>41388</v>
      </c>
      <c r="F4660" s="3" t="s">
        <v>15</v>
      </c>
      <c r="G4660" s="4">
        <v>41393</v>
      </c>
      <c r="H4660" s="3" t="s">
        <v>49</v>
      </c>
      <c r="I4660" s="2" t="s">
        <v>13</v>
      </c>
      <c r="J4660" s="2" t="s">
        <v>12</v>
      </c>
      <c r="K4660" s="2" t="s">
        <v>268</v>
      </c>
      <c r="L4660" s="19">
        <v>41401.420578703706</v>
      </c>
      <c r="M4660" s="2"/>
      <c r="N4660" s="2"/>
      <c r="O4660" s="2"/>
      <c r="P4660" s="2"/>
    </row>
    <row r="4661" spans="1:16" ht="45">
      <c r="A4661" s="14">
        <v>545</v>
      </c>
      <c r="B4661" s="2" t="s">
        <v>1270</v>
      </c>
      <c r="C4661" s="1" t="s">
        <v>1271</v>
      </c>
      <c r="D4661" s="3" t="s">
        <v>1130</v>
      </c>
      <c r="E4661" s="4">
        <v>41387</v>
      </c>
      <c r="F4661" s="3" t="s">
        <v>15</v>
      </c>
      <c r="G4661" s="4">
        <v>41387</v>
      </c>
      <c r="H4661" s="3" t="s">
        <v>49</v>
      </c>
      <c r="I4661" s="2" t="s">
        <v>13</v>
      </c>
      <c r="J4661" s="2" t="s">
        <v>12</v>
      </c>
      <c r="K4661" s="2" t="s">
        <v>268</v>
      </c>
      <c r="L4661" s="19">
        <v>41388.445891203701</v>
      </c>
      <c r="M4661" s="2"/>
      <c r="N4661" s="2"/>
      <c r="O4661" s="2"/>
      <c r="P4661" s="2"/>
    </row>
    <row r="4662" spans="1:16" ht="45">
      <c r="A4662" s="14">
        <v>544</v>
      </c>
      <c r="B4662" s="2" t="s">
        <v>1272</v>
      </c>
      <c r="C4662" s="1" t="s">
        <v>1273</v>
      </c>
      <c r="D4662" s="3" t="s">
        <v>247</v>
      </c>
      <c r="E4662" s="4">
        <v>41387</v>
      </c>
      <c r="F4662" s="3" t="s">
        <v>15</v>
      </c>
      <c r="G4662" s="4">
        <v>41387</v>
      </c>
      <c r="H4662" s="3" t="s">
        <v>40</v>
      </c>
      <c r="I4662" s="2" t="s">
        <v>13</v>
      </c>
      <c r="J4662" s="2" t="s">
        <v>12</v>
      </c>
      <c r="K4662" s="2" t="s">
        <v>268</v>
      </c>
      <c r="L4662" s="19">
        <v>41408.455138888887</v>
      </c>
      <c r="M4662" s="2"/>
      <c r="N4662" s="2"/>
      <c r="O4662" s="2"/>
      <c r="P4662" s="2"/>
    </row>
    <row r="4663" spans="1:16" ht="30">
      <c r="A4663" s="14">
        <v>543</v>
      </c>
      <c r="B4663" s="2" t="s">
        <v>1274</v>
      </c>
      <c r="C4663" s="1" t="s">
        <v>1275</v>
      </c>
      <c r="D4663" s="3" t="s">
        <v>1276</v>
      </c>
      <c r="E4663" s="4">
        <v>41388</v>
      </c>
      <c r="F4663" s="3" t="s">
        <v>15</v>
      </c>
      <c r="G4663" s="4">
        <v>41388</v>
      </c>
      <c r="H4663" s="3" t="s">
        <v>40</v>
      </c>
      <c r="I4663" s="2" t="s">
        <v>13</v>
      </c>
      <c r="J4663" s="2" t="s">
        <v>12</v>
      </c>
      <c r="K4663" s="2" t="s">
        <v>268</v>
      </c>
      <c r="L4663" s="19">
        <v>41388.441377314812</v>
      </c>
      <c r="M4663" s="2"/>
      <c r="N4663" s="2"/>
      <c r="O4663" s="2"/>
      <c r="P4663" s="2"/>
    </row>
    <row r="4664" spans="1:16" ht="45">
      <c r="A4664" s="14">
        <v>542</v>
      </c>
      <c r="B4664" s="2" t="s">
        <v>1277</v>
      </c>
      <c r="C4664" s="1" t="s">
        <v>1278</v>
      </c>
      <c r="D4664" s="3" t="s">
        <v>1279</v>
      </c>
      <c r="E4664" s="4">
        <v>41388</v>
      </c>
      <c r="F4664" s="3" t="s">
        <v>15</v>
      </c>
      <c r="G4664" s="4">
        <v>41388</v>
      </c>
      <c r="H4664" s="3" t="s">
        <v>40</v>
      </c>
      <c r="I4664" s="2" t="s">
        <v>13</v>
      </c>
      <c r="J4664" s="2" t="s">
        <v>12</v>
      </c>
      <c r="K4664" s="2" t="s">
        <v>268</v>
      </c>
      <c r="L4664" s="19">
        <v>41388.440011574072</v>
      </c>
      <c r="M4664" s="2"/>
      <c r="N4664" s="2"/>
      <c r="O4664" s="2"/>
      <c r="P4664" s="2"/>
    </row>
    <row r="4665" spans="1:16" ht="75">
      <c r="A4665" s="14">
        <v>541</v>
      </c>
      <c r="B4665" s="2" t="s">
        <v>1280</v>
      </c>
      <c r="C4665" s="1" t="s">
        <v>1281</v>
      </c>
      <c r="D4665" s="3" t="s">
        <v>1282</v>
      </c>
      <c r="E4665" s="4">
        <v>41387</v>
      </c>
      <c r="F4665" s="3" t="s">
        <v>15</v>
      </c>
      <c r="G4665" s="4">
        <v>41387</v>
      </c>
      <c r="H4665" s="3" t="s">
        <v>58</v>
      </c>
      <c r="I4665" s="2" t="s">
        <v>13</v>
      </c>
      <c r="J4665" s="2" t="s">
        <v>12</v>
      </c>
      <c r="K4665" s="2" t="s">
        <v>268</v>
      </c>
      <c r="L4665" s="19">
        <v>41388.435543981483</v>
      </c>
      <c r="M4665" s="2"/>
      <c r="N4665" s="2"/>
      <c r="O4665" s="2"/>
      <c r="P4665" s="2"/>
    </row>
    <row r="4666" spans="1:16" ht="60">
      <c r="A4666" s="14">
        <v>540</v>
      </c>
      <c r="B4666" s="2" t="s">
        <v>1283</v>
      </c>
      <c r="C4666" s="1" t="s">
        <v>1380</v>
      </c>
      <c r="D4666" s="3" t="s">
        <v>98</v>
      </c>
      <c r="E4666" s="4">
        <v>41388</v>
      </c>
      <c r="F4666" s="3" t="s">
        <v>15</v>
      </c>
      <c r="G4666" s="4">
        <v>41388</v>
      </c>
      <c r="H4666" s="3" t="s">
        <v>40</v>
      </c>
      <c r="I4666" s="2" t="s">
        <v>13</v>
      </c>
      <c r="J4666" s="2" t="s">
        <v>12</v>
      </c>
      <c r="K4666" s="2" t="s">
        <v>268</v>
      </c>
      <c r="L4666" s="19">
        <v>41401.422974537039</v>
      </c>
      <c r="M4666" s="2"/>
      <c r="N4666" s="2"/>
      <c r="O4666" s="2"/>
      <c r="P4666" s="2"/>
    </row>
    <row r="4667" spans="1:16" ht="45">
      <c r="A4667" s="14">
        <v>539</v>
      </c>
      <c r="B4667" s="2" t="s">
        <v>1284</v>
      </c>
      <c r="C4667" s="1" t="s">
        <v>1285</v>
      </c>
      <c r="D4667" s="3" t="s">
        <v>237</v>
      </c>
      <c r="E4667" s="4">
        <v>41388</v>
      </c>
      <c r="F4667" s="3" t="s">
        <v>15</v>
      </c>
      <c r="G4667" s="4">
        <v>41388</v>
      </c>
      <c r="H4667" s="3" t="s">
        <v>58</v>
      </c>
      <c r="I4667" s="2" t="s">
        <v>13</v>
      </c>
      <c r="J4667" s="2" t="s">
        <v>12</v>
      </c>
      <c r="K4667" s="2" t="s">
        <v>268</v>
      </c>
      <c r="L4667" s="19">
        <v>41388.419745370367</v>
      </c>
      <c r="M4667" s="2"/>
      <c r="N4667" s="2"/>
      <c r="O4667" s="2"/>
      <c r="P4667" s="2"/>
    </row>
    <row r="4668" spans="1:16" ht="30">
      <c r="A4668" s="14">
        <v>538</v>
      </c>
      <c r="B4668" s="2" t="s">
        <v>1016</v>
      </c>
      <c r="C4668" s="1" t="s">
        <v>1017</v>
      </c>
      <c r="D4668" s="3" t="s">
        <v>1018</v>
      </c>
      <c r="E4668" s="4">
        <v>41387</v>
      </c>
      <c r="F4668" s="3" t="s">
        <v>15</v>
      </c>
      <c r="G4668" s="4">
        <v>41387</v>
      </c>
      <c r="H4668" s="3" t="s">
        <v>19</v>
      </c>
      <c r="I4668" s="2" t="s">
        <v>13</v>
      </c>
      <c r="J4668" s="2" t="s">
        <v>12</v>
      </c>
      <c r="K4668" s="2" t="s">
        <v>268</v>
      </c>
      <c r="L4668" s="19">
        <v>41387.515046296299</v>
      </c>
      <c r="M4668" s="2"/>
      <c r="N4668" s="2"/>
      <c r="O4668" s="2"/>
      <c r="P4668" s="2"/>
    </row>
    <row r="4669" spans="1:16" ht="45">
      <c r="A4669" s="14">
        <v>537</v>
      </c>
      <c r="B4669" s="2" t="s">
        <v>1019</v>
      </c>
      <c r="C4669" s="1" t="s">
        <v>1381</v>
      </c>
      <c r="D4669" s="3" t="s">
        <v>1020</v>
      </c>
      <c r="E4669" s="4">
        <v>41387</v>
      </c>
      <c r="F4669" s="3" t="s">
        <v>15</v>
      </c>
      <c r="G4669" s="4">
        <v>41387</v>
      </c>
      <c r="H4669" s="3" t="s">
        <v>53</v>
      </c>
      <c r="I4669" s="2" t="s">
        <v>13</v>
      </c>
      <c r="J4669" s="2" t="s">
        <v>12</v>
      </c>
      <c r="K4669" s="2" t="s">
        <v>268</v>
      </c>
      <c r="L4669" s="19">
        <v>41401.422060185185</v>
      </c>
      <c r="M4669" s="2"/>
      <c r="N4669" s="2"/>
      <c r="O4669" s="2"/>
      <c r="P4669" s="2"/>
    </row>
    <row r="4670" spans="1:16" ht="90">
      <c r="A4670" s="14">
        <v>536</v>
      </c>
      <c r="B4670" s="2" t="s">
        <v>1021</v>
      </c>
      <c r="C4670" s="1" t="s">
        <v>1382</v>
      </c>
      <c r="D4670" s="3" t="s">
        <v>87</v>
      </c>
      <c r="E4670" s="4">
        <v>41386</v>
      </c>
      <c r="F4670" s="3" t="s">
        <v>15</v>
      </c>
      <c r="G4670" s="4">
        <v>41386</v>
      </c>
      <c r="H4670" s="3" t="s">
        <v>29</v>
      </c>
      <c r="I4670" s="2" t="s">
        <v>13</v>
      </c>
      <c r="J4670" s="2" t="s">
        <v>12</v>
      </c>
      <c r="K4670" s="2" t="s">
        <v>268</v>
      </c>
      <c r="L4670" s="19">
        <v>41401.418576388889</v>
      </c>
      <c r="M4670" s="2"/>
      <c r="N4670" s="2"/>
      <c r="O4670" s="2"/>
      <c r="P4670" s="2"/>
    </row>
    <row r="4671" spans="1:16" ht="45">
      <c r="A4671" s="14">
        <v>535</v>
      </c>
      <c r="B4671" s="2" t="s">
        <v>1022</v>
      </c>
      <c r="C4671" s="1" t="s">
        <v>1383</v>
      </c>
      <c r="D4671" s="3" t="s">
        <v>549</v>
      </c>
      <c r="E4671" s="4">
        <v>41386</v>
      </c>
      <c r="F4671" s="3" t="s">
        <v>15</v>
      </c>
      <c r="G4671" s="4">
        <v>41388</v>
      </c>
      <c r="H4671" s="3" t="s">
        <v>19</v>
      </c>
      <c r="I4671" s="2" t="s">
        <v>13</v>
      </c>
      <c r="J4671" s="2" t="s">
        <v>12</v>
      </c>
      <c r="K4671" s="2" t="s">
        <v>268</v>
      </c>
      <c r="L4671" s="19">
        <v>41401.42</v>
      </c>
      <c r="M4671" s="2"/>
      <c r="N4671" s="2"/>
      <c r="O4671" s="2"/>
      <c r="P4671" s="2"/>
    </row>
    <row r="4672" spans="1:16" ht="45">
      <c r="A4672" s="14">
        <v>534</v>
      </c>
      <c r="B4672" s="2" t="s">
        <v>1023</v>
      </c>
      <c r="C4672" s="1" t="s">
        <v>1024</v>
      </c>
      <c r="D4672" s="3" t="s">
        <v>1025</v>
      </c>
      <c r="E4672" s="4">
        <v>41386</v>
      </c>
      <c r="F4672" s="3" t="s">
        <v>15</v>
      </c>
      <c r="G4672" s="4">
        <v>41386</v>
      </c>
      <c r="H4672" s="3" t="s">
        <v>40</v>
      </c>
      <c r="I4672" s="2" t="s">
        <v>13</v>
      </c>
      <c r="J4672" s="2" t="s">
        <v>12</v>
      </c>
      <c r="K4672" s="2" t="s">
        <v>268</v>
      </c>
      <c r="L4672" s="19">
        <v>41386.587384259263</v>
      </c>
      <c r="M4672" s="2"/>
      <c r="N4672" s="2"/>
      <c r="O4672" s="2"/>
      <c r="P4672" s="2"/>
    </row>
    <row r="4673" spans="1:16" ht="60">
      <c r="A4673" s="14">
        <v>533</v>
      </c>
      <c r="B4673" s="2" t="s">
        <v>1026</v>
      </c>
      <c r="C4673" s="1" t="s">
        <v>1384</v>
      </c>
      <c r="D4673" s="3" t="s">
        <v>105</v>
      </c>
      <c r="E4673" s="4">
        <v>41380</v>
      </c>
      <c r="F4673" s="3" t="s">
        <v>15</v>
      </c>
      <c r="G4673" s="4">
        <v>41380</v>
      </c>
      <c r="H4673" s="3" t="s">
        <v>56</v>
      </c>
      <c r="I4673" s="2" t="s">
        <v>13</v>
      </c>
      <c r="J4673" s="2" t="s">
        <v>12</v>
      </c>
      <c r="K4673" s="2" t="s">
        <v>268</v>
      </c>
      <c r="L4673" s="19">
        <v>41401.417118055557</v>
      </c>
      <c r="M4673" s="2"/>
      <c r="N4673" s="2"/>
      <c r="O4673" s="2"/>
      <c r="P4673" s="2"/>
    </row>
    <row r="4674" spans="1:16" ht="45">
      <c r="A4674" s="14">
        <v>532</v>
      </c>
      <c r="B4674" s="2" t="s">
        <v>1027</v>
      </c>
      <c r="C4674" s="1" t="s">
        <v>1385</v>
      </c>
      <c r="D4674" s="3" t="s">
        <v>449</v>
      </c>
      <c r="E4674" s="4">
        <v>41386</v>
      </c>
      <c r="F4674" s="3" t="s">
        <v>15</v>
      </c>
      <c r="G4674" s="4">
        <v>41386</v>
      </c>
      <c r="H4674" s="3" t="s">
        <v>57</v>
      </c>
      <c r="I4674" s="2" t="s">
        <v>13</v>
      </c>
      <c r="J4674" s="2" t="s">
        <v>12</v>
      </c>
      <c r="K4674" s="2" t="s">
        <v>268</v>
      </c>
      <c r="L4674" s="19">
        <v>41401.418912037036</v>
      </c>
      <c r="M4674" s="2"/>
      <c r="N4674" s="2"/>
      <c r="O4674" s="2"/>
      <c r="P4674" s="2"/>
    </row>
    <row r="4675" spans="1:16" ht="60">
      <c r="A4675" s="14">
        <v>531</v>
      </c>
      <c r="B4675" s="2" t="s">
        <v>1028</v>
      </c>
      <c r="C4675" s="1" t="s">
        <v>1029</v>
      </c>
      <c r="D4675" s="3" t="s">
        <v>765</v>
      </c>
      <c r="E4675" s="4">
        <v>41383</v>
      </c>
      <c r="F4675" s="3" t="s">
        <v>15</v>
      </c>
      <c r="G4675" s="4">
        <v>41383</v>
      </c>
      <c r="H4675" s="3" t="s">
        <v>42</v>
      </c>
      <c r="I4675" s="2" t="s">
        <v>13</v>
      </c>
      <c r="J4675" s="2" t="s">
        <v>12</v>
      </c>
      <c r="K4675" s="2" t="s">
        <v>277</v>
      </c>
      <c r="L4675" s="19">
        <v>41383.495555555557</v>
      </c>
      <c r="M4675" s="2"/>
      <c r="N4675" s="2"/>
      <c r="O4675" s="2"/>
      <c r="P4675" s="2"/>
    </row>
    <row r="4676" spans="1:16" ht="45">
      <c r="A4676" s="14">
        <v>530</v>
      </c>
      <c r="B4676" s="2" t="s">
        <v>1030</v>
      </c>
      <c r="C4676" s="1" t="s">
        <v>1031</v>
      </c>
      <c r="D4676" s="3" t="s">
        <v>1032</v>
      </c>
      <c r="E4676" s="4">
        <v>41382</v>
      </c>
      <c r="F4676" s="3" t="s">
        <v>15</v>
      </c>
      <c r="G4676" s="4">
        <v>41382</v>
      </c>
      <c r="H4676" s="3" t="s">
        <v>16</v>
      </c>
      <c r="I4676" s="2" t="s">
        <v>13</v>
      </c>
      <c r="J4676" s="2" t="s">
        <v>12</v>
      </c>
      <c r="K4676" s="2" t="s">
        <v>268</v>
      </c>
      <c r="L4676" s="19">
        <v>41382.640983796293</v>
      </c>
      <c r="M4676" s="2"/>
      <c r="N4676" s="2"/>
      <c r="O4676" s="2"/>
      <c r="P4676" s="2"/>
    </row>
    <row r="4677" spans="1:16" ht="45">
      <c r="A4677" s="14">
        <v>529</v>
      </c>
      <c r="B4677" s="2" t="s">
        <v>1033</v>
      </c>
      <c r="C4677" s="1" t="s">
        <v>1034</v>
      </c>
      <c r="D4677" s="3" t="s">
        <v>497</v>
      </c>
      <c r="E4677" s="4">
        <v>41382</v>
      </c>
      <c r="F4677" s="3" t="s">
        <v>15</v>
      </c>
      <c r="G4677" s="4">
        <v>41382</v>
      </c>
      <c r="H4677" s="3" t="s">
        <v>42</v>
      </c>
      <c r="I4677" s="2" t="s">
        <v>13</v>
      </c>
      <c r="J4677" s="2" t="s">
        <v>12</v>
      </c>
      <c r="K4677" s="2" t="s">
        <v>268</v>
      </c>
      <c r="L4677" s="19">
        <v>41382.554560185185</v>
      </c>
      <c r="M4677" s="2"/>
      <c r="N4677" s="2"/>
      <c r="O4677" s="2"/>
      <c r="P4677" s="2"/>
    </row>
    <row r="4678" spans="1:16" ht="30">
      <c r="A4678" s="14">
        <v>528</v>
      </c>
      <c r="B4678" s="2" t="s">
        <v>1035</v>
      </c>
      <c r="C4678" s="1" t="s">
        <v>1036</v>
      </c>
      <c r="D4678" s="3" t="s">
        <v>1037</v>
      </c>
      <c r="E4678" s="4">
        <v>41382</v>
      </c>
      <c r="F4678" s="3" t="s">
        <v>15</v>
      </c>
      <c r="G4678" s="4">
        <v>41382</v>
      </c>
      <c r="H4678" s="3" t="s">
        <v>54</v>
      </c>
      <c r="I4678" s="2" t="s">
        <v>13</v>
      </c>
      <c r="J4678" s="2" t="s">
        <v>12</v>
      </c>
      <c r="K4678" s="2" t="s">
        <v>268</v>
      </c>
      <c r="L4678" s="19">
        <v>41382.55091435185</v>
      </c>
      <c r="M4678" s="2"/>
      <c r="N4678" s="2"/>
      <c r="O4678" s="2"/>
      <c r="P4678" s="2"/>
    </row>
    <row r="4679" spans="1:16" ht="60">
      <c r="A4679" s="14">
        <v>527</v>
      </c>
      <c r="B4679" s="2" t="s">
        <v>1038</v>
      </c>
      <c r="C4679" s="1" t="s">
        <v>1386</v>
      </c>
      <c r="D4679" s="3" t="s">
        <v>194</v>
      </c>
      <c r="E4679" s="4">
        <v>41382</v>
      </c>
      <c r="F4679" s="3" t="s">
        <v>15</v>
      </c>
      <c r="G4679" s="4">
        <v>41383</v>
      </c>
      <c r="H4679" s="3" t="s">
        <v>69</v>
      </c>
      <c r="I4679" s="2" t="s">
        <v>13</v>
      </c>
      <c r="J4679" s="2" t="s">
        <v>12</v>
      </c>
      <c r="K4679" s="2" t="s">
        <v>268</v>
      </c>
      <c r="L4679" s="19">
        <v>41401.416608796295</v>
      </c>
      <c r="M4679" s="2"/>
      <c r="N4679" s="2"/>
      <c r="O4679" s="2"/>
      <c r="P4679" s="2"/>
    </row>
    <row r="4680" spans="1:16" ht="30">
      <c r="A4680" s="14">
        <v>526</v>
      </c>
      <c r="B4680" s="2" t="s">
        <v>1039</v>
      </c>
      <c r="C4680" s="1" t="s">
        <v>1040</v>
      </c>
      <c r="D4680" s="3" t="s">
        <v>64</v>
      </c>
      <c r="E4680" s="4">
        <v>41381</v>
      </c>
      <c r="F4680" s="3" t="s">
        <v>15</v>
      </c>
      <c r="G4680" s="4">
        <v>41382</v>
      </c>
      <c r="H4680" s="3" t="s">
        <v>16</v>
      </c>
      <c r="I4680" s="2" t="s">
        <v>13</v>
      </c>
      <c r="J4680" s="2" t="s">
        <v>12</v>
      </c>
      <c r="K4680" s="2" t="s">
        <v>277</v>
      </c>
      <c r="L4680" s="19">
        <v>41382.512731481482</v>
      </c>
      <c r="M4680" s="2"/>
      <c r="N4680" s="2"/>
      <c r="O4680" s="2"/>
      <c r="P4680" s="2"/>
    </row>
    <row r="4681" spans="1:16">
      <c r="A4681" s="14">
        <v>525</v>
      </c>
      <c r="B4681" s="2" t="s">
        <v>1041</v>
      </c>
      <c r="C4681" s="1" t="s">
        <v>1042</v>
      </c>
      <c r="D4681" s="3" t="s">
        <v>4732</v>
      </c>
      <c r="E4681" s="4">
        <v>41382</v>
      </c>
      <c r="F4681" s="3" t="s">
        <v>15</v>
      </c>
      <c r="G4681" s="4">
        <v>41382</v>
      </c>
      <c r="H4681" s="3" t="s">
        <v>16</v>
      </c>
      <c r="I4681" s="2" t="s">
        <v>13</v>
      </c>
      <c r="J4681" s="2" t="s">
        <v>12</v>
      </c>
      <c r="K4681" s="2" t="s">
        <v>277</v>
      </c>
      <c r="L4681" s="19">
        <v>41382.396805555552</v>
      </c>
      <c r="M4681" s="2"/>
      <c r="N4681" s="2"/>
      <c r="O4681" s="2"/>
      <c r="P4681" s="2"/>
    </row>
    <row r="4682" spans="1:16">
      <c r="A4682" s="14">
        <v>524</v>
      </c>
      <c r="B4682" s="2" t="s">
        <v>1043</v>
      </c>
      <c r="C4682" s="1" t="s">
        <v>1044</v>
      </c>
      <c r="D4682" s="3" t="s">
        <v>271</v>
      </c>
      <c r="E4682" s="4">
        <v>41382</v>
      </c>
      <c r="F4682" s="3" t="s">
        <v>102</v>
      </c>
      <c r="G4682" s="4">
        <v>41382</v>
      </c>
      <c r="H4682" s="3" t="s">
        <v>16</v>
      </c>
      <c r="I4682" s="2" t="s">
        <v>13</v>
      </c>
      <c r="J4682" s="2" t="s">
        <v>12</v>
      </c>
      <c r="K4682" s="2" t="s">
        <v>277</v>
      </c>
      <c r="L4682" s="19">
        <v>41382.351238425923</v>
      </c>
      <c r="M4682" s="2"/>
      <c r="N4682" s="2"/>
      <c r="O4682" s="2"/>
      <c r="P4682" s="2"/>
    </row>
    <row r="4683" spans="1:16">
      <c r="A4683" s="14">
        <v>523</v>
      </c>
      <c r="B4683" s="2" t="s">
        <v>1045</v>
      </c>
      <c r="C4683" s="1" t="s">
        <v>1046</v>
      </c>
      <c r="D4683" s="3" t="s">
        <v>104</v>
      </c>
      <c r="E4683" s="4">
        <v>41382</v>
      </c>
      <c r="F4683" s="3" t="s">
        <v>15</v>
      </c>
      <c r="G4683" s="4">
        <v>41382</v>
      </c>
      <c r="H4683" s="3" t="s">
        <v>16</v>
      </c>
      <c r="I4683" s="2" t="s">
        <v>13</v>
      </c>
      <c r="J4683" s="2" t="s">
        <v>12</v>
      </c>
      <c r="K4683" s="2" t="s">
        <v>277</v>
      </c>
      <c r="L4683" s="19">
        <v>41382.350486111114</v>
      </c>
      <c r="M4683" s="2"/>
      <c r="N4683" s="2"/>
      <c r="O4683" s="2"/>
      <c r="P4683" s="2"/>
    </row>
    <row r="4684" spans="1:16" ht="30">
      <c r="A4684" s="14">
        <v>522</v>
      </c>
      <c r="B4684" s="2" t="s">
        <v>1047</v>
      </c>
      <c r="C4684" s="1" t="s">
        <v>1048</v>
      </c>
      <c r="D4684" s="3" t="s">
        <v>731</v>
      </c>
      <c r="E4684" s="4">
        <v>41381</v>
      </c>
      <c r="F4684" s="3" t="s">
        <v>15</v>
      </c>
      <c r="G4684" s="4">
        <v>41381</v>
      </c>
      <c r="H4684" s="3" t="s">
        <v>16</v>
      </c>
      <c r="I4684" s="2" t="s">
        <v>13</v>
      </c>
      <c r="J4684" s="2" t="s">
        <v>12</v>
      </c>
      <c r="K4684" s="2" t="s">
        <v>268</v>
      </c>
      <c r="L4684" s="19">
        <v>41381.74181712963</v>
      </c>
      <c r="M4684" s="2"/>
      <c r="N4684" s="2"/>
      <c r="O4684" s="2"/>
      <c r="P4684" s="2"/>
    </row>
    <row r="4685" spans="1:16">
      <c r="A4685" s="14">
        <v>521</v>
      </c>
      <c r="B4685" s="2" t="s">
        <v>1049</v>
      </c>
      <c r="C4685" s="1" t="s">
        <v>1050</v>
      </c>
      <c r="D4685" s="3" t="s">
        <v>1051</v>
      </c>
      <c r="E4685" s="4">
        <v>41381</v>
      </c>
      <c r="F4685" s="3" t="s">
        <v>15</v>
      </c>
      <c r="G4685" s="4">
        <v>41381</v>
      </c>
      <c r="H4685" s="3" t="s">
        <v>16</v>
      </c>
      <c r="I4685" s="2" t="s">
        <v>13</v>
      </c>
      <c r="J4685" s="2" t="s">
        <v>12</v>
      </c>
      <c r="K4685" s="2" t="s">
        <v>268</v>
      </c>
      <c r="L4685" s="19">
        <v>41381.702372685184</v>
      </c>
      <c r="M4685" s="2"/>
      <c r="N4685" s="2"/>
      <c r="O4685" s="2"/>
      <c r="P4685" s="2"/>
    </row>
    <row r="4686" spans="1:16" ht="60">
      <c r="A4686" s="14">
        <v>520</v>
      </c>
      <c r="B4686" s="2" t="s">
        <v>1052</v>
      </c>
      <c r="C4686" s="1" t="s">
        <v>1053</v>
      </c>
      <c r="D4686" s="3" t="s">
        <v>1054</v>
      </c>
      <c r="E4686" s="4">
        <v>41375</v>
      </c>
      <c r="F4686" s="3" t="s">
        <v>15</v>
      </c>
      <c r="G4686" s="4">
        <v>41380</v>
      </c>
      <c r="H4686" s="3" t="s">
        <v>56</v>
      </c>
      <c r="I4686" s="2" t="s">
        <v>13</v>
      </c>
      <c r="J4686" s="2" t="s">
        <v>12</v>
      </c>
      <c r="K4686" s="2" t="s">
        <v>268</v>
      </c>
      <c r="L4686" s="19">
        <v>41381.695694444446</v>
      </c>
      <c r="M4686" s="2"/>
      <c r="N4686" s="2"/>
      <c r="O4686" s="2"/>
      <c r="P4686" s="2"/>
    </row>
    <row r="4687" spans="1:16">
      <c r="A4687" s="14">
        <v>519</v>
      </c>
      <c r="B4687" s="2" t="s">
        <v>816</v>
      </c>
      <c r="C4687" s="1" t="s">
        <v>1055</v>
      </c>
      <c r="D4687" s="3" t="s">
        <v>1056</v>
      </c>
      <c r="E4687" s="4">
        <v>41381</v>
      </c>
      <c r="F4687" s="3" t="s">
        <v>15</v>
      </c>
      <c r="G4687" s="4">
        <v>41381</v>
      </c>
      <c r="H4687" s="3" t="s">
        <v>40</v>
      </c>
      <c r="I4687" s="2" t="s">
        <v>13</v>
      </c>
      <c r="J4687" s="2" t="s">
        <v>12</v>
      </c>
      <c r="K4687" s="2" t="s">
        <v>268</v>
      </c>
      <c r="L4687" s="19">
        <v>41381.655057870368</v>
      </c>
      <c r="M4687" s="2"/>
      <c r="N4687" s="2"/>
      <c r="O4687" s="2"/>
      <c r="P4687" s="2"/>
    </row>
    <row r="4688" spans="1:16" ht="30">
      <c r="A4688" s="14">
        <v>518</v>
      </c>
      <c r="B4688" s="2" t="s">
        <v>911</v>
      </c>
      <c r="C4688" s="1" t="s">
        <v>1057</v>
      </c>
      <c r="D4688" s="3" t="s">
        <v>247</v>
      </c>
      <c r="E4688" s="4">
        <v>41381</v>
      </c>
      <c r="F4688" s="3" t="s">
        <v>15</v>
      </c>
      <c r="G4688" s="4">
        <v>41381</v>
      </c>
      <c r="H4688" s="3" t="s">
        <v>42</v>
      </c>
      <c r="I4688" s="2" t="s">
        <v>13</v>
      </c>
      <c r="J4688" s="2" t="s">
        <v>12</v>
      </c>
      <c r="K4688" s="2" t="s">
        <v>268</v>
      </c>
      <c r="L4688" s="19">
        <v>41381.648611111108</v>
      </c>
      <c r="M4688" s="2"/>
      <c r="N4688" s="2"/>
      <c r="O4688" s="2"/>
      <c r="P4688" s="2"/>
    </row>
    <row r="4689" spans="1:16" ht="60">
      <c r="A4689" s="14">
        <v>517</v>
      </c>
      <c r="B4689" s="2" t="s">
        <v>1058</v>
      </c>
      <c r="C4689" s="1" t="s">
        <v>1059</v>
      </c>
      <c r="D4689" s="3" t="s">
        <v>1060</v>
      </c>
      <c r="E4689" s="4">
        <v>41380</v>
      </c>
      <c r="F4689" s="3" t="s">
        <v>15</v>
      </c>
      <c r="G4689" s="4">
        <v>41381</v>
      </c>
      <c r="H4689" s="3" t="s">
        <v>50</v>
      </c>
      <c r="I4689" s="2" t="s">
        <v>13</v>
      </c>
      <c r="J4689" s="2" t="s">
        <v>12</v>
      </c>
      <c r="K4689" s="2" t="s">
        <v>277</v>
      </c>
      <c r="L4689" s="19">
        <v>41382.516446759262</v>
      </c>
      <c r="M4689" s="2"/>
      <c r="N4689" s="2"/>
      <c r="O4689" s="2"/>
      <c r="P4689" s="2"/>
    </row>
    <row r="4690" spans="1:16" ht="90">
      <c r="A4690" s="14">
        <v>516</v>
      </c>
      <c r="B4690" s="2" t="s">
        <v>1061</v>
      </c>
      <c r="C4690" s="1" t="s">
        <v>1062</v>
      </c>
      <c r="D4690" s="3" t="s">
        <v>555</v>
      </c>
      <c r="E4690" s="4">
        <v>41381</v>
      </c>
      <c r="F4690" s="3" t="s">
        <v>15</v>
      </c>
      <c r="G4690" s="4">
        <v>41381</v>
      </c>
      <c r="H4690" s="3" t="s">
        <v>54</v>
      </c>
      <c r="I4690" s="2" t="s">
        <v>13</v>
      </c>
      <c r="J4690" s="2" t="s">
        <v>12</v>
      </c>
      <c r="K4690" s="2" t="s">
        <v>268</v>
      </c>
      <c r="L4690" s="19">
        <v>41381.55878472222</v>
      </c>
      <c r="M4690" s="2"/>
      <c r="N4690" s="2"/>
      <c r="O4690" s="2"/>
      <c r="P4690" s="2"/>
    </row>
    <row r="4691" spans="1:16">
      <c r="A4691" s="14">
        <v>515</v>
      </c>
      <c r="B4691" s="2" t="s">
        <v>1063</v>
      </c>
      <c r="C4691" s="1" t="s">
        <v>1064</v>
      </c>
      <c r="D4691" s="3" t="s">
        <v>4732</v>
      </c>
      <c r="E4691" s="4">
        <v>41381</v>
      </c>
      <c r="F4691" s="3" t="s">
        <v>15</v>
      </c>
      <c r="G4691" s="4">
        <v>41381</v>
      </c>
      <c r="H4691" s="3" t="s">
        <v>16</v>
      </c>
      <c r="I4691" s="2" t="s">
        <v>13</v>
      </c>
      <c r="J4691" s="2" t="s">
        <v>12</v>
      </c>
      <c r="K4691" s="2" t="s">
        <v>268</v>
      </c>
      <c r="L4691" s="19">
        <v>41381.539583333331</v>
      </c>
      <c r="M4691" s="2"/>
      <c r="N4691" s="2"/>
      <c r="O4691" s="2"/>
      <c r="P4691" s="2"/>
    </row>
    <row r="4692" spans="1:16" ht="60">
      <c r="A4692" s="14">
        <v>514</v>
      </c>
      <c r="B4692" s="2" t="s">
        <v>1065</v>
      </c>
      <c r="C4692" s="1" t="s">
        <v>1066</v>
      </c>
      <c r="D4692" s="3" t="s">
        <v>446</v>
      </c>
      <c r="E4692" s="4">
        <v>41381</v>
      </c>
      <c r="F4692" s="3" t="s">
        <v>15</v>
      </c>
      <c r="G4692" s="4">
        <v>41381</v>
      </c>
      <c r="H4692" s="3" t="s">
        <v>56</v>
      </c>
      <c r="I4692" s="2" t="s">
        <v>13</v>
      </c>
      <c r="J4692" s="2" t="s">
        <v>12</v>
      </c>
      <c r="K4692" s="2" t="s">
        <v>268</v>
      </c>
      <c r="L4692" s="19">
        <v>41387.504733796297</v>
      </c>
      <c r="M4692" s="2"/>
      <c r="N4692" s="2"/>
      <c r="O4692" s="2"/>
      <c r="P4692" s="2"/>
    </row>
    <row r="4693" spans="1:16" ht="60">
      <c r="A4693" s="14">
        <v>513</v>
      </c>
      <c r="B4693" s="2" t="s">
        <v>1067</v>
      </c>
      <c r="C4693" s="1" t="s">
        <v>1068</v>
      </c>
      <c r="D4693" s="3" t="s">
        <v>734</v>
      </c>
      <c r="E4693" s="4">
        <v>41381</v>
      </c>
      <c r="F4693" s="3" t="s">
        <v>15</v>
      </c>
      <c r="G4693" s="4">
        <v>41381</v>
      </c>
      <c r="H4693" s="3" t="s">
        <v>57</v>
      </c>
      <c r="I4693" s="2" t="s">
        <v>13</v>
      </c>
      <c r="J4693" s="2" t="s">
        <v>12</v>
      </c>
      <c r="K4693" s="2" t="s">
        <v>268</v>
      </c>
      <c r="L4693" s="19">
        <v>41381.532870370371</v>
      </c>
      <c r="M4693" s="2"/>
      <c r="N4693" s="2"/>
      <c r="O4693" s="2"/>
      <c r="P4693" s="2"/>
    </row>
    <row r="4694" spans="1:16" ht="30">
      <c r="A4694" s="14">
        <v>512</v>
      </c>
      <c r="B4694" s="2" t="s">
        <v>1069</v>
      </c>
      <c r="C4694" s="1" t="s">
        <v>1070</v>
      </c>
      <c r="D4694" s="3" t="s">
        <v>1071</v>
      </c>
      <c r="E4694" s="4">
        <v>41381</v>
      </c>
      <c r="F4694" s="3" t="s">
        <v>15</v>
      </c>
      <c r="G4694" s="4">
        <v>41381</v>
      </c>
      <c r="H4694" s="3" t="s">
        <v>16</v>
      </c>
      <c r="I4694" s="2" t="s">
        <v>13</v>
      </c>
      <c r="J4694" s="2" t="s">
        <v>12</v>
      </c>
      <c r="K4694" s="2" t="s">
        <v>268</v>
      </c>
      <c r="L4694" s="19">
        <v>41381.527974537035</v>
      </c>
      <c r="M4694" s="2"/>
      <c r="N4694" s="2"/>
      <c r="O4694" s="2"/>
      <c r="P4694" s="2"/>
    </row>
    <row r="4695" spans="1:16" ht="75">
      <c r="A4695" s="14">
        <v>511</v>
      </c>
      <c r="B4695" s="2" t="s">
        <v>1072</v>
      </c>
      <c r="C4695" s="1" t="s">
        <v>1073</v>
      </c>
      <c r="D4695" s="3" t="s">
        <v>586</v>
      </c>
      <c r="E4695" s="4">
        <v>41381</v>
      </c>
      <c r="F4695" s="3" t="s">
        <v>15</v>
      </c>
      <c r="G4695" s="4">
        <v>41381</v>
      </c>
      <c r="H4695" s="3" t="s">
        <v>16</v>
      </c>
      <c r="I4695" s="2" t="s">
        <v>13</v>
      </c>
      <c r="J4695" s="2" t="s">
        <v>12</v>
      </c>
      <c r="K4695" s="2" t="s">
        <v>277</v>
      </c>
      <c r="L4695" s="19">
        <v>41381.518530092595</v>
      </c>
      <c r="M4695" s="2"/>
      <c r="N4695" s="2"/>
      <c r="O4695" s="2"/>
      <c r="P4695" s="2"/>
    </row>
    <row r="4696" spans="1:16" ht="30">
      <c r="A4696" s="14">
        <v>510</v>
      </c>
      <c r="B4696" s="2" t="s">
        <v>1074</v>
      </c>
      <c r="C4696" s="1" t="s">
        <v>1075</v>
      </c>
      <c r="D4696" s="3" t="s">
        <v>162</v>
      </c>
      <c r="E4696" s="4">
        <v>41381</v>
      </c>
      <c r="F4696" s="3" t="s">
        <v>15</v>
      </c>
      <c r="G4696" s="4">
        <v>41381</v>
      </c>
      <c r="H4696" s="3" t="s">
        <v>16</v>
      </c>
      <c r="I4696" s="2" t="s">
        <v>13</v>
      </c>
      <c r="J4696" s="2" t="s">
        <v>12</v>
      </c>
      <c r="K4696" s="2" t="s">
        <v>277</v>
      </c>
      <c r="L4696" s="19">
        <v>41381.474560185183</v>
      </c>
      <c r="M4696" s="2"/>
      <c r="N4696" s="2"/>
      <c r="O4696" s="2"/>
      <c r="P4696" s="2"/>
    </row>
    <row r="4697" spans="1:16" ht="30">
      <c r="A4697" s="14">
        <v>509</v>
      </c>
      <c r="B4697" s="2" t="s">
        <v>1076</v>
      </c>
      <c r="C4697" s="1" t="s">
        <v>1387</v>
      </c>
      <c r="D4697" s="3" t="s">
        <v>379</v>
      </c>
      <c r="E4697" s="4">
        <v>41380</v>
      </c>
      <c r="F4697" s="3" t="s">
        <v>15</v>
      </c>
      <c r="G4697" s="4">
        <v>41380</v>
      </c>
      <c r="H4697" s="3" t="s">
        <v>19</v>
      </c>
      <c r="I4697" s="2" t="s">
        <v>13</v>
      </c>
      <c r="J4697" s="2" t="s">
        <v>12</v>
      </c>
      <c r="K4697" s="2" t="s">
        <v>268</v>
      </c>
      <c r="L4697" s="19">
        <v>41401.431770833333</v>
      </c>
      <c r="M4697" s="2"/>
      <c r="N4697" s="2"/>
      <c r="O4697" s="2"/>
      <c r="P4697" s="2"/>
    </row>
    <row r="4698" spans="1:16" ht="30">
      <c r="A4698" s="14">
        <v>508</v>
      </c>
      <c r="B4698" s="2" t="s">
        <v>1077</v>
      </c>
      <c r="C4698" s="1" t="s">
        <v>1078</v>
      </c>
      <c r="D4698" s="3" t="s">
        <v>530</v>
      </c>
      <c r="E4698" s="4">
        <v>41380</v>
      </c>
      <c r="F4698" s="3" t="s">
        <v>15</v>
      </c>
      <c r="G4698" s="4">
        <v>41380</v>
      </c>
      <c r="H4698" s="3" t="s">
        <v>16</v>
      </c>
      <c r="I4698" s="2" t="s">
        <v>13</v>
      </c>
      <c r="J4698" s="2" t="s">
        <v>12</v>
      </c>
      <c r="K4698" s="2" t="s">
        <v>268</v>
      </c>
      <c r="L4698" s="19">
        <v>41380.632094907407</v>
      </c>
      <c r="M4698" s="2"/>
      <c r="N4698" s="2"/>
      <c r="O4698" s="2"/>
      <c r="P4698" s="2"/>
    </row>
    <row r="4699" spans="1:16" ht="60">
      <c r="A4699" s="14">
        <v>507</v>
      </c>
      <c r="B4699" s="2" t="s">
        <v>1079</v>
      </c>
      <c r="C4699" s="1" t="s">
        <v>1388</v>
      </c>
      <c r="D4699" s="3" t="s">
        <v>379</v>
      </c>
      <c r="E4699" s="4">
        <v>41380</v>
      </c>
      <c r="F4699" s="3" t="s">
        <v>15</v>
      </c>
      <c r="G4699" s="4">
        <v>41382</v>
      </c>
      <c r="H4699" s="3" t="s">
        <v>19</v>
      </c>
      <c r="I4699" s="2" t="s">
        <v>13</v>
      </c>
      <c r="J4699" s="2" t="s">
        <v>12</v>
      </c>
      <c r="K4699" s="2" t="s">
        <v>268</v>
      </c>
      <c r="L4699" s="19">
        <v>41401.432106481479</v>
      </c>
      <c r="M4699" s="2"/>
      <c r="N4699" s="2"/>
      <c r="O4699" s="2"/>
      <c r="P4699" s="2"/>
    </row>
    <row r="4700" spans="1:16" ht="30">
      <c r="A4700" s="14">
        <v>506</v>
      </c>
      <c r="B4700" s="2" t="s">
        <v>1080</v>
      </c>
      <c r="C4700" s="1" t="s">
        <v>1081</v>
      </c>
      <c r="D4700" s="3" t="s">
        <v>288</v>
      </c>
      <c r="E4700" s="4">
        <v>41379</v>
      </c>
      <c r="F4700" s="3" t="s">
        <v>15</v>
      </c>
      <c r="G4700" s="4">
        <v>41380</v>
      </c>
      <c r="H4700" s="3" t="s">
        <v>16</v>
      </c>
      <c r="I4700" s="2" t="s">
        <v>13</v>
      </c>
      <c r="J4700" s="2" t="s">
        <v>12</v>
      </c>
      <c r="K4700" s="2" t="s">
        <v>268</v>
      </c>
      <c r="L4700" s="19">
        <v>41380.569224537037</v>
      </c>
      <c r="M4700" s="2"/>
      <c r="N4700" s="2"/>
      <c r="O4700" s="2"/>
      <c r="P4700" s="2"/>
    </row>
    <row r="4701" spans="1:16" ht="30">
      <c r="A4701" s="14">
        <v>505</v>
      </c>
      <c r="B4701" s="2" t="s">
        <v>872</v>
      </c>
      <c r="C4701" s="1" t="s">
        <v>1082</v>
      </c>
      <c r="D4701" s="3" t="s">
        <v>66</v>
      </c>
      <c r="E4701" s="4">
        <v>41380</v>
      </c>
      <c r="F4701" s="3" t="s">
        <v>15</v>
      </c>
      <c r="G4701" s="4">
        <v>41380</v>
      </c>
      <c r="H4701" s="3" t="s">
        <v>16</v>
      </c>
      <c r="I4701" s="2" t="s">
        <v>13</v>
      </c>
      <c r="J4701" s="2" t="s">
        <v>12</v>
      </c>
      <c r="K4701" s="2" t="s">
        <v>268</v>
      </c>
      <c r="L4701" s="19">
        <v>41380.567800925928</v>
      </c>
      <c r="M4701" s="2"/>
      <c r="N4701" s="2"/>
      <c r="O4701" s="2"/>
      <c r="P4701" s="2"/>
    </row>
    <row r="4702" spans="1:16" ht="45">
      <c r="A4702" s="14">
        <v>504</v>
      </c>
      <c r="B4702" s="2" t="s">
        <v>1083</v>
      </c>
      <c r="C4702" s="1" t="s">
        <v>1084</v>
      </c>
      <c r="D4702" s="3" t="s">
        <v>274</v>
      </c>
      <c r="E4702" s="4">
        <v>41380</v>
      </c>
      <c r="F4702" s="3" t="s">
        <v>15</v>
      </c>
      <c r="G4702" s="4">
        <v>41380</v>
      </c>
      <c r="H4702" s="3" t="s">
        <v>16</v>
      </c>
      <c r="I4702" s="2" t="s">
        <v>13</v>
      </c>
      <c r="J4702" s="2" t="s">
        <v>12</v>
      </c>
      <c r="K4702" s="2" t="s">
        <v>268</v>
      </c>
      <c r="L4702" s="19">
        <v>41380.477037037039</v>
      </c>
      <c r="M4702" s="2"/>
      <c r="N4702" s="2"/>
      <c r="O4702" s="2"/>
      <c r="P4702" s="2"/>
    </row>
    <row r="4703" spans="1:16" ht="60">
      <c r="A4703" s="14">
        <v>503</v>
      </c>
      <c r="B4703" s="2" t="s">
        <v>1085</v>
      </c>
      <c r="C4703" s="1" t="s">
        <v>1086</v>
      </c>
      <c r="D4703" s="3" t="s">
        <v>274</v>
      </c>
      <c r="E4703" s="4">
        <v>41380</v>
      </c>
      <c r="F4703" s="3" t="s">
        <v>15</v>
      </c>
      <c r="G4703" s="4">
        <v>41380</v>
      </c>
      <c r="H4703" s="3" t="s">
        <v>16</v>
      </c>
      <c r="I4703" s="2" t="s">
        <v>13</v>
      </c>
      <c r="J4703" s="2" t="s">
        <v>12</v>
      </c>
      <c r="K4703" s="2" t="s">
        <v>268</v>
      </c>
      <c r="L4703" s="19">
        <v>41380.466909722221</v>
      </c>
      <c r="M4703" s="2"/>
      <c r="N4703" s="2"/>
      <c r="O4703" s="2"/>
      <c r="P4703" s="2"/>
    </row>
    <row r="4704" spans="1:16" ht="30">
      <c r="A4704" s="14">
        <v>502</v>
      </c>
      <c r="B4704" s="2" t="s">
        <v>1087</v>
      </c>
      <c r="C4704" s="1" t="s">
        <v>1088</v>
      </c>
      <c r="D4704" s="3" t="s">
        <v>130</v>
      </c>
      <c r="E4704" s="4">
        <v>41380</v>
      </c>
      <c r="F4704" s="3" t="s">
        <v>15</v>
      </c>
      <c r="G4704" s="4">
        <v>41380</v>
      </c>
      <c r="H4704" s="3" t="s">
        <v>40</v>
      </c>
      <c r="I4704" s="2" t="s">
        <v>13</v>
      </c>
      <c r="J4704" s="2" t="s">
        <v>12</v>
      </c>
      <c r="K4704" s="2" t="s">
        <v>268</v>
      </c>
      <c r="L4704" s="19">
        <v>41380.455277777779</v>
      </c>
      <c r="M4704" s="2"/>
      <c r="N4704" s="2"/>
      <c r="O4704" s="2"/>
      <c r="P4704" s="2"/>
    </row>
    <row r="4705" spans="1:16" ht="30">
      <c r="A4705" s="14">
        <v>501</v>
      </c>
      <c r="B4705" s="2" t="s">
        <v>1089</v>
      </c>
      <c r="C4705" s="1" t="s">
        <v>1090</v>
      </c>
      <c r="D4705" s="3" t="s">
        <v>363</v>
      </c>
      <c r="E4705" s="4">
        <v>41380</v>
      </c>
      <c r="F4705" s="3" t="s">
        <v>15</v>
      </c>
      <c r="G4705" s="4">
        <v>41380</v>
      </c>
      <c r="H4705" s="3" t="s">
        <v>16</v>
      </c>
      <c r="I4705" s="2" t="s">
        <v>13</v>
      </c>
      <c r="J4705" s="2" t="s">
        <v>12</v>
      </c>
      <c r="K4705" s="2" t="s">
        <v>268</v>
      </c>
      <c r="L4705" s="19">
        <v>41380.42701388889</v>
      </c>
      <c r="M4705" s="2"/>
      <c r="N4705" s="2"/>
      <c r="O4705" s="2"/>
      <c r="P4705" s="2"/>
    </row>
    <row r="4706" spans="1:16" ht="45">
      <c r="A4706" s="14">
        <v>500</v>
      </c>
      <c r="B4706" s="2" t="s">
        <v>1091</v>
      </c>
      <c r="C4706" s="1" t="s">
        <v>1092</v>
      </c>
      <c r="D4706" s="3" t="s">
        <v>4732</v>
      </c>
      <c r="E4706" s="4">
        <v>41380</v>
      </c>
      <c r="F4706" s="3" t="s">
        <v>15</v>
      </c>
      <c r="G4706" s="4">
        <v>41380</v>
      </c>
      <c r="H4706" s="3" t="s">
        <v>16</v>
      </c>
      <c r="I4706" s="2" t="s">
        <v>13</v>
      </c>
      <c r="J4706" s="2" t="s">
        <v>12</v>
      </c>
      <c r="K4706" s="2" t="s">
        <v>268</v>
      </c>
      <c r="L4706" s="19">
        <v>41380.359351851854</v>
      </c>
      <c r="M4706" s="2"/>
      <c r="N4706" s="2"/>
      <c r="O4706" s="2"/>
      <c r="P4706" s="2"/>
    </row>
    <row r="4707" spans="1:16" ht="45">
      <c r="A4707" s="14">
        <v>499</v>
      </c>
      <c r="B4707" s="2" t="s">
        <v>846</v>
      </c>
      <c r="C4707" s="1" t="s">
        <v>847</v>
      </c>
      <c r="D4707" s="3" t="s">
        <v>4732</v>
      </c>
      <c r="E4707" s="4">
        <v>41379</v>
      </c>
      <c r="F4707" s="3" t="s">
        <v>15</v>
      </c>
      <c r="G4707" s="4">
        <v>41379</v>
      </c>
      <c r="H4707" s="3" t="s">
        <v>16</v>
      </c>
      <c r="I4707" s="2" t="s">
        <v>13</v>
      </c>
      <c r="J4707" s="2" t="s">
        <v>12</v>
      </c>
      <c r="K4707" s="2" t="s">
        <v>268</v>
      </c>
      <c r="L4707" s="19">
        <v>41379.722372685188</v>
      </c>
      <c r="M4707" s="2"/>
      <c r="N4707" s="2"/>
      <c r="O4707" s="2"/>
      <c r="P4707" s="2"/>
    </row>
    <row r="4708" spans="1:16" ht="90">
      <c r="A4708" s="14">
        <v>498</v>
      </c>
      <c r="B4708" s="2" t="s">
        <v>1093</v>
      </c>
      <c r="C4708" s="1" t="s">
        <v>1094</v>
      </c>
      <c r="D4708" s="3" t="s">
        <v>1095</v>
      </c>
      <c r="E4708" s="4">
        <v>41379</v>
      </c>
      <c r="F4708" s="3" t="s">
        <v>15</v>
      </c>
      <c r="G4708" s="4">
        <v>41379</v>
      </c>
      <c r="H4708" s="3" t="s">
        <v>16</v>
      </c>
      <c r="I4708" s="2" t="s">
        <v>13</v>
      </c>
      <c r="J4708" s="2" t="s">
        <v>12</v>
      </c>
      <c r="K4708" s="2" t="s">
        <v>268</v>
      </c>
      <c r="L4708" s="19">
        <v>41379.718993055554</v>
      </c>
      <c r="M4708" s="2"/>
      <c r="N4708" s="2"/>
      <c r="O4708" s="2"/>
      <c r="P4708" s="2"/>
    </row>
    <row r="4709" spans="1:16">
      <c r="A4709" s="14">
        <v>497</v>
      </c>
      <c r="B4709" s="2" t="s">
        <v>1096</v>
      </c>
      <c r="C4709" s="1" t="s">
        <v>1097</v>
      </c>
      <c r="D4709" s="3" t="s">
        <v>700</v>
      </c>
      <c r="E4709" s="4">
        <v>41379</v>
      </c>
      <c r="F4709" s="3" t="s">
        <v>15</v>
      </c>
      <c r="G4709" s="4">
        <v>41379</v>
      </c>
      <c r="H4709" s="3" t="s">
        <v>16</v>
      </c>
      <c r="I4709" s="2" t="s">
        <v>13</v>
      </c>
      <c r="J4709" s="2" t="s">
        <v>12</v>
      </c>
      <c r="K4709" s="2" t="s">
        <v>268</v>
      </c>
      <c r="L4709" s="19">
        <v>41379.658807870372</v>
      </c>
      <c r="M4709" s="2"/>
      <c r="N4709" s="2"/>
      <c r="O4709" s="2"/>
      <c r="P4709" s="2"/>
    </row>
    <row r="4710" spans="1:16" ht="60">
      <c r="A4710" s="14">
        <v>496</v>
      </c>
      <c r="B4710" s="2" t="s">
        <v>1098</v>
      </c>
      <c r="C4710" s="1" t="s">
        <v>1099</v>
      </c>
      <c r="D4710" s="3" t="s">
        <v>64</v>
      </c>
      <c r="E4710" s="4">
        <v>41375</v>
      </c>
      <c r="F4710" s="3" t="s">
        <v>15</v>
      </c>
      <c r="G4710" s="4">
        <v>41375</v>
      </c>
      <c r="H4710" s="3" t="s">
        <v>56</v>
      </c>
      <c r="I4710" s="2" t="s">
        <v>13</v>
      </c>
      <c r="J4710" s="2" t="s">
        <v>12</v>
      </c>
      <c r="K4710" s="2" t="s">
        <v>268</v>
      </c>
      <c r="L4710" s="19">
        <v>41379.631261574075</v>
      </c>
      <c r="M4710" s="2"/>
      <c r="N4710" s="2"/>
      <c r="O4710" s="2"/>
      <c r="P4710" s="2"/>
    </row>
    <row r="4711" spans="1:16" ht="45">
      <c r="A4711" s="14">
        <v>495</v>
      </c>
      <c r="B4711" s="2" t="s">
        <v>1100</v>
      </c>
      <c r="C4711" s="1" t="s">
        <v>1101</v>
      </c>
      <c r="D4711" s="3" t="s">
        <v>26</v>
      </c>
      <c r="E4711" s="4">
        <v>41379</v>
      </c>
      <c r="F4711" s="3" t="s">
        <v>15</v>
      </c>
      <c r="G4711" s="4">
        <v>41379</v>
      </c>
      <c r="H4711" s="3" t="s">
        <v>16</v>
      </c>
      <c r="I4711" s="2" t="s">
        <v>13</v>
      </c>
      <c r="J4711" s="2" t="s">
        <v>12</v>
      </c>
      <c r="K4711" s="2" t="s">
        <v>268</v>
      </c>
      <c r="L4711" s="19">
        <v>41379.585405092592</v>
      </c>
      <c r="M4711" s="2"/>
      <c r="N4711" s="2"/>
      <c r="O4711" s="2"/>
      <c r="P4711" s="2"/>
    </row>
    <row r="4712" spans="1:16" ht="105">
      <c r="A4712" s="14">
        <v>494</v>
      </c>
      <c r="B4712" s="2" t="s">
        <v>1102</v>
      </c>
      <c r="C4712" s="1" t="s">
        <v>1103</v>
      </c>
      <c r="D4712" s="3" t="s">
        <v>227</v>
      </c>
      <c r="E4712" s="4">
        <v>41379</v>
      </c>
      <c r="F4712" s="3" t="s">
        <v>15</v>
      </c>
      <c r="G4712" s="4">
        <v>41379</v>
      </c>
      <c r="H4712" s="3" t="s">
        <v>42</v>
      </c>
      <c r="I4712" s="2" t="s">
        <v>13</v>
      </c>
      <c r="J4712" s="2" t="s">
        <v>12</v>
      </c>
      <c r="K4712" s="2" t="s">
        <v>268</v>
      </c>
      <c r="L4712" s="19">
        <v>41379.485706018517</v>
      </c>
      <c r="M4712" s="2"/>
      <c r="N4712" s="2"/>
      <c r="O4712" s="2"/>
      <c r="P4712" s="2"/>
    </row>
    <row r="4713" spans="1:16" ht="45">
      <c r="A4713" s="14">
        <v>493</v>
      </c>
      <c r="B4713" s="2" t="s">
        <v>1104</v>
      </c>
      <c r="C4713" s="1" t="s">
        <v>1105</v>
      </c>
      <c r="D4713" s="3" t="s">
        <v>18</v>
      </c>
      <c r="E4713" s="4">
        <v>41379</v>
      </c>
      <c r="F4713" s="3" t="s">
        <v>15</v>
      </c>
      <c r="G4713" s="4">
        <v>41379</v>
      </c>
      <c r="H4713" s="3" t="s">
        <v>19</v>
      </c>
      <c r="I4713" s="2" t="s">
        <v>13</v>
      </c>
      <c r="J4713" s="2" t="s">
        <v>12</v>
      </c>
      <c r="K4713" s="2" t="s">
        <v>268</v>
      </c>
      <c r="L4713" s="19">
        <v>41387.504340277781</v>
      </c>
      <c r="M4713" s="2"/>
      <c r="N4713" s="2"/>
      <c r="O4713" s="2"/>
      <c r="P4713" s="2"/>
    </row>
    <row r="4714" spans="1:16" ht="30">
      <c r="A4714" s="14">
        <v>492</v>
      </c>
      <c r="B4714" s="2" t="s">
        <v>1106</v>
      </c>
      <c r="C4714" s="1" t="s">
        <v>1107</v>
      </c>
      <c r="D4714" s="3" t="s">
        <v>215</v>
      </c>
      <c r="E4714" s="4">
        <v>41379</v>
      </c>
      <c r="F4714" s="3" t="s">
        <v>15</v>
      </c>
      <c r="G4714" s="4">
        <v>41379</v>
      </c>
      <c r="H4714" s="3" t="s">
        <v>19</v>
      </c>
      <c r="I4714" s="2" t="s">
        <v>13</v>
      </c>
      <c r="J4714" s="2" t="s">
        <v>12</v>
      </c>
      <c r="K4714" s="2" t="s">
        <v>268</v>
      </c>
      <c r="L4714" s="19">
        <v>41408.455000000002</v>
      </c>
      <c r="M4714" s="2"/>
      <c r="N4714" s="2"/>
      <c r="O4714" s="2"/>
      <c r="P4714" s="2"/>
    </row>
    <row r="4715" spans="1:16" ht="45">
      <c r="A4715" s="14">
        <v>491</v>
      </c>
      <c r="B4715" s="2" t="s">
        <v>1108</v>
      </c>
      <c r="C4715" s="1" t="s">
        <v>1109</v>
      </c>
      <c r="D4715" s="3" t="s">
        <v>335</v>
      </c>
      <c r="E4715" s="4">
        <v>41379</v>
      </c>
      <c r="F4715" s="3" t="s">
        <v>15</v>
      </c>
      <c r="G4715" s="4">
        <v>41379</v>
      </c>
      <c r="H4715" s="3" t="s">
        <v>16</v>
      </c>
      <c r="I4715" s="2" t="s">
        <v>13</v>
      </c>
      <c r="J4715" s="2" t="s">
        <v>12</v>
      </c>
      <c r="K4715" s="2" t="s">
        <v>268</v>
      </c>
      <c r="L4715" s="19">
        <v>41379.456145833334</v>
      </c>
      <c r="M4715" s="2"/>
      <c r="N4715" s="2"/>
      <c r="O4715" s="2"/>
      <c r="P4715" s="2"/>
    </row>
    <row r="4716" spans="1:16" ht="30">
      <c r="A4716" s="14">
        <v>490</v>
      </c>
      <c r="B4716" s="2" t="s">
        <v>1110</v>
      </c>
      <c r="C4716" s="1" t="s">
        <v>1111</v>
      </c>
      <c r="D4716" s="3" t="s">
        <v>731</v>
      </c>
      <c r="E4716" s="4">
        <v>41379</v>
      </c>
      <c r="F4716" s="3" t="s">
        <v>15</v>
      </c>
      <c r="G4716" s="4">
        <v>41379</v>
      </c>
      <c r="H4716" s="3" t="s">
        <v>16</v>
      </c>
      <c r="I4716" s="2" t="s">
        <v>13</v>
      </c>
      <c r="J4716" s="2" t="s">
        <v>12</v>
      </c>
      <c r="K4716" s="2" t="s">
        <v>268</v>
      </c>
      <c r="L4716" s="19">
        <v>41379.450960648152</v>
      </c>
      <c r="M4716" s="2"/>
      <c r="N4716" s="2"/>
      <c r="O4716" s="2"/>
      <c r="P4716" s="2"/>
    </row>
    <row r="4717" spans="1:16" ht="45">
      <c r="A4717" s="14">
        <v>489</v>
      </c>
      <c r="B4717" s="2" t="s">
        <v>1112</v>
      </c>
      <c r="C4717" s="1" t="s">
        <v>1113</v>
      </c>
      <c r="D4717" s="3" t="s">
        <v>474</v>
      </c>
      <c r="E4717" s="4">
        <v>41379</v>
      </c>
      <c r="F4717" s="3" t="s">
        <v>15</v>
      </c>
      <c r="G4717" s="4">
        <v>41379</v>
      </c>
      <c r="H4717" s="3" t="s">
        <v>16</v>
      </c>
      <c r="I4717" s="2" t="s">
        <v>13</v>
      </c>
      <c r="J4717" s="2" t="s">
        <v>12</v>
      </c>
      <c r="K4717" s="2" t="s">
        <v>268</v>
      </c>
      <c r="L4717" s="19">
        <v>41379.445787037039</v>
      </c>
      <c r="M4717" s="2"/>
      <c r="N4717" s="2"/>
      <c r="O4717" s="2"/>
      <c r="P4717" s="2"/>
    </row>
    <row r="4718" spans="1:16" ht="30">
      <c r="A4718" s="14">
        <v>488</v>
      </c>
      <c r="B4718" s="2" t="s">
        <v>799</v>
      </c>
      <c r="C4718" s="1" t="s">
        <v>1114</v>
      </c>
      <c r="D4718" s="3" t="s">
        <v>401</v>
      </c>
      <c r="E4718" s="4">
        <v>41379</v>
      </c>
      <c r="F4718" s="3" t="s">
        <v>15</v>
      </c>
      <c r="G4718" s="4">
        <v>41379</v>
      </c>
      <c r="H4718" s="3" t="s">
        <v>16</v>
      </c>
      <c r="I4718" s="2" t="s">
        <v>13</v>
      </c>
      <c r="J4718" s="2" t="s">
        <v>12</v>
      </c>
      <c r="K4718" s="2" t="s">
        <v>268</v>
      </c>
      <c r="L4718" s="19">
        <v>41379.443182870367</v>
      </c>
      <c r="M4718" s="2"/>
      <c r="N4718" s="2"/>
      <c r="O4718" s="2"/>
      <c r="P4718" s="2"/>
    </row>
    <row r="4719" spans="1:16" ht="30">
      <c r="A4719" s="14">
        <v>487</v>
      </c>
      <c r="B4719" s="2" t="s">
        <v>1115</v>
      </c>
      <c r="C4719" s="1" t="s">
        <v>85</v>
      </c>
      <c r="D4719" s="3" t="s">
        <v>4732</v>
      </c>
      <c r="E4719" s="4">
        <v>41379</v>
      </c>
      <c r="F4719" s="3" t="s">
        <v>15</v>
      </c>
      <c r="G4719" s="4">
        <v>41379</v>
      </c>
      <c r="H4719" s="3" t="s">
        <v>16</v>
      </c>
      <c r="I4719" s="2" t="s">
        <v>13</v>
      </c>
      <c r="J4719" s="2" t="s">
        <v>12</v>
      </c>
      <c r="K4719" s="2" t="s">
        <v>268</v>
      </c>
      <c r="L4719" s="19">
        <v>41379.436006944445</v>
      </c>
      <c r="M4719" s="2"/>
      <c r="N4719" s="2"/>
      <c r="O4719" s="2"/>
      <c r="P4719" s="2"/>
    </row>
    <row r="4720" spans="1:16" ht="30">
      <c r="A4720" s="14">
        <v>486</v>
      </c>
      <c r="B4720" s="2" t="s">
        <v>672</v>
      </c>
      <c r="C4720" s="1" t="s">
        <v>1116</v>
      </c>
      <c r="D4720" s="3" t="s">
        <v>4732</v>
      </c>
      <c r="E4720" s="4">
        <v>41379</v>
      </c>
      <c r="F4720" s="3" t="s">
        <v>15</v>
      </c>
      <c r="G4720" s="4">
        <v>41379</v>
      </c>
      <c r="H4720" s="3" t="s">
        <v>16</v>
      </c>
      <c r="I4720" s="2" t="s">
        <v>13</v>
      </c>
      <c r="J4720" s="2" t="s">
        <v>12</v>
      </c>
      <c r="K4720" s="2" t="s">
        <v>268</v>
      </c>
      <c r="L4720" s="19">
        <v>41379.434027777781</v>
      </c>
      <c r="M4720" s="2"/>
      <c r="N4720" s="2"/>
      <c r="O4720" s="2"/>
      <c r="P4720" s="2"/>
    </row>
    <row r="4721" spans="1:16" ht="120">
      <c r="A4721" s="14">
        <v>485</v>
      </c>
      <c r="B4721" s="2" t="s">
        <v>1117</v>
      </c>
      <c r="C4721" s="1" t="s">
        <v>1118</v>
      </c>
      <c r="D4721" s="3" t="s">
        <v>32</v>
      </c>
      <c r="E4721" s="4">
        <v>41379</v>
      </c>
      <c r="F4721" s="3" t="s">
        <v>15</v>
      </c>
      <c r="G4721" s="4">
        <v>41379</v>
      </c>
      <c r="H4721" s="3" t="s">
        <v>29</v>
      </c>
      <c r="I4721" s="2" t="s">
        <v>13</v>
      </c>
      <c r="J4721" s="2" t="s">
        <v>12</v>
      </c>
      <c r="K4721" s="2" t="s">
        <v>268</v>
      </c>
      <c r="L4721" s="19">
        <v>41379.505949074075</v>
      </c>
      <c r="M4721" s="2"/>
      <c r="N4721" s="2"/>
      <c r="O4721" s="2"/>
      <c r="P4721" s="2"/>
    </row>
    <row r="4722" spans="1:16" ht="75">
      <c r="A4722" s="14">
        <v>484</v>
      </c>
      <c r="B4722" s="2" t="s">
        <v>1119</v>
      </c>
      <c r="C4722" s="1" t="s">
        <v>1120</v>
      </c>
      <c r="D4722" s="3" t="s">
        <v>1121</v>
      </c>
      <c r="E4722" s="4">
        <v>41379</v>
      </c>
      <c r="F4722" s="3" t="s">
        <v>15</v>
      </c>
      <c r="G4722" s="4">
        <v>41379</v>
      </c>
      <c r="H4722" s="3" t="s">
        <v>53</v>
      </c>
      <c r="I4722" s="2" t="s">
        <v>13</v>
      </c>
      <c r="J4722" s="2" t="s">
        <v>12</v>
      </c>
      <c r="K4722" s="2" t="s">
        <v>268</v>
      </c>
      <c r="L4722" s="19">
        <v>41380.572314814817</v>
      </c>
      <c r="M4722" s="2"/>
      <c r="N4722" s="2"/>
      <c r="O4722" s="2"/>
      <c r="P4722" s="2"/>
    </row>
    <row r="4723" spans="1:16" ht="45">
      <c r="A4723" s="14">
        <v>483</v>
      </c>
      <c r="B4723" s="2" t="s">
        <v>1122</v>
      </c>
      <c r="C4723" s="1" t="s">
        <v>1123</v>
      </c>
      <c r="D4723" s="3" t="s">
        <v>731</v>
      </c>
      <c r="E4723" s="4">
        <v>41379</v>
      </c>
      <c r="F4723" s="3" t="s">
        <v>15</v>
      </c>
      <c r="G4723" s="4">
        <v>41379</v>
      </c>
      <c r="H4723" s="3" t="s">
        <v>16</v>
      </c>
      <c r="I4723" s="2" t="s">
        <v>13</v>
      </c>
      <c r="J4723" s="2" t="s">
        <v>12</v>
      </c>
      <c r="K4723" s="2" t="s">
        <v>268</v>
      </c>
      <c r="L4723" s="19">
        <v>41379.424791666665</v>
      </c>
      <c r="M4723" s="2"/>
      <c r="N4723" s="2"/>
      <c r="O4723" s="2"/>
      <c r="P4723" s="2"/>
    </row>
    <row r="4724" spans="1:16" ht="30">
      <c r="A4724" s="14">
        <v>482</v>
      </c>
      <c r="B4724" s="2" t="s">
        <v>1124</v>
      </c>
      <c r="C4724" s="1" t="s">
        <v>1125</v>
      </c>
      <c r="D4724" s="3" t="s">
        <v>4732</v>
      </c>
      <c r="E4724" s="4">
        <v>41376</v>
      </c>
      <c r="F4724" s="3" t="s">
        <v>15</v>
      </c>
      <c r="G4724" s="4">
        <v>41376</v>
      </c>
      <c r="H4724" s="3" t="s">
        <v>16</v>
      </c>
      <c r="I4724" s="2" t="s">
        <v>13</v>
      </c>
      <c r="J4724" s="2" t="s">
        <v>12</v>
      </c>
      <c r="K4724" s="2" t="s">
        <v>268</v>
      </c>
      <c r="L4724" s="19">
        <v>41376.663634259261</v>
      </c>
      <c r="M4724" s="2"/>
      <c r="N4724" s="2"/>
      <c r="O4724" s="2"/>
      <c r="P4724" s="2"/>
    </row>
    <row r="4725" spans="1:16" ht="90">
      <c r="A4725" s="14">
        <v>481</v>
      </c>
      <c r="B4725" s="2" t="s">
        <v>1126</v>
      </c>
      <c r="C4725" s="1" t="s">
        <v>1127</v>
      </c>
      <c r="D4725" s="3" t="s">
        <v>24</v>
      </c>
      <c r="E4725" s="4">
        <v>41375</v>
      </c>
      <c r="F4725" s="3" t="s">
        <v>15</v>
      </c>
      <c r="G4725" s="4">
        <v>41376</v>
      </c>
      <c r="H4725" s="3" t="s">
        <v>16</v>
      </c>
      <c r="I4725" s="2" t="s">
        <v>13</v>
      </c>
      <c r="J4725" s="2" t="s">
        <v>12</v>
      </c>
      <c r="K4725" s="2" t="s">
        <v>268</v>
      </c>
      <c r="L4725" s="19">
        <v>41376.626689814817</v>
      </c>
      <c r="M4725" s="2"/>
      <c r="N4725" s="2"/>
      <c r="O4725" s="2"/>
      <c r="P4725" s="2"/>
    </row>
    <row r="4726" spans="1:16" ht="30">
      <c r="A4726" s="14">
        <v>480</v>
      </c>
      <c r="B4726" s="2" t="s">
        <v>1128</v>
      </c>
      <c r="C4726" s="1" t="s">
        <v>1129</v>
      </c>
      <c r="D4726" s="3" t="s">
        <v>1130</v>
      </c>
      <c r="E4726" s="4">
        <v>41376</v>
      </c>
      <c r="F4726" s="3" t="s">
        <v>15</v>
      </c>
      <c r="G4726" s="4">
        <v>41376</v>
      </c>
      <c r="H4726" s="3" t="s">
        <v>16</v>
      </c>
      <c r="I4726" s="2" t="s">
        <v>13</v>
      </c>
      <c r="J4726" s="2" t="s">
        <v>12</v>
      </c>
      <c r="K4726" s="2" t="s">
        <v>268</v>
      </c>
      <c r="L4726" s="19">
        <v>41376.607777777775</v>
      </c>
      <c r="M4726" s="2"/>
      <c r="N4726" s="2"/>
      <c r="O4726" s="2"/>
      <c r="P4726" s="2"/>
    </row>
    <row r="4727" spans="1:16" ht="75">
      <c r="A4727" s="14">
        <v>479</v>
      </c>
      <c r="B4727" s="2" t="s">
        <v>1131</v>
      </c>
      <c r="C4727" s="1" t="s">
        <v>1132</v>
      </c>
      <c r="D4727" s="3" t="s">
        <v>1133</v>
      </c>
      <c r="E4727" s="4">
        <v>41376</v>
      </c>
      <c r="F4727" s="3" t="s">
        <v>15</v>
      </c>
      <c r="G4727" s="4">
        <v>41376</v>
      </c>
      <c r="H4727" s="3" t="s">
        <v>16</v>
      </c>
      <c r="I4727" s="2" t="s">
        <v>13</v>
      </c>
      <c r="J4727" s="2" t="s">
        <v>12</v>
      </c>
      <c r="K4727" s="2" t="s">
        <v>268</v>
      </c>
      <c r="L4727" s="19">
        <v>41376.604768518519</v>
      </c>
      <c r="M4727" s="2"/>
      <c r="N4727" s="2"/>
      <c r="O4727" s="2"/>
      <c r="P4727" s="2"/>
    </row>
    <row r="4728" spans="1:16" ht="45">
      <c r="A4728" s="14">
        <v>478</v>
      </c>
      <c r="B4728" s="2" t="s">
        <v>1134</v>
      </c>
      <c r="C4728" s="1" t="s">
        <v>1135</v>
      </c>
      <c r="D4728" s="3" t="s">
        <v>24</v>
      </c>
      <c r="E4728" s="4">
        <v>41376</v>
      </c>
      <c r="F4728" s="3" t="s">
        <v>15</v>
      </c>
      <c r="G4728" s="4">
        <v>41376</v>
      </c>
      <c r="H4728" s="3" t="s">
        <v>16</v>
      </c>
      <c r="I4728" s="2" t="s">
        <v>13</v>
      </c>
      <c r="J4728" s="2" t="s">
        <v>12</v>
      </c>
      <c r="K4728" s="2" t="s">
        <v>268</v>
      </c>
      <c r="L4728" s="19">
        <v>41376.593344907407</v>
      </c>
      <c r="M4728" s="2"/>
      <c r="N4728" s="2"/>
      <c r="O4728" s="2"/>
      <c r="P4728" s="2"/>
    </row>
    <row r="4729" spans="1:16" ht="30">
      <c r="A4729" s="14">
        <v>477</v>
      </c>
      <c r="B4729" s="2" t="s">
        <v>1136</v>
      </c>
      <c r="C4729" s="1" t="s">
        <v>1137</v>
      </c>
      <c r="D4729" s="3" t="s">
        <v>267</v>
      </c>
      <c r="E4729" s="4">
        <v>41375</v>
      </c>
      <c r="F4729" s="3" t="s">
        <v>15</v>
      </c>
      <c r="G4729" s="4">
        <v>41376</v>
      </c>
      <c r="H4729" s="3" t="s">
        <v>56</v>
      </c>
      <c r="I4729" s="2" t="s">
        <v>13</v>
      </c>
      <c r="J4729" s="2" t="s">
        <v>12</v>
      </c>
      <c r="K4729" s="2" t="s">
        <v>268</v>
      </c>
      <c r="L4729" s="19">
        <v>41380.572476851848</v>
      </c>
      <c r="M4729" s="2"/>
      <c r="N4729" s="2"/>
      <c r="O4729" s="2"/>
      <c r="P4729" s="2"/>
    </row>
    <row r="4730" spans="1:16" ht="45">
      <c r="A4730" s="14">
        <v>476</v>
      </c>
      <c r="B4730" s="2" t="s">
        <v>1138</v>
      </c>
      <c r="C4730" s="1" t="s">
        <v>1139</v>
      </c>
      <c r="D4730" s="3" t="s">
        <v>5672</v>
      </c>
      <c r="E4730" s="4">
        <v>41372</v>
      </c>
      <c r="F4730" s="3" t="s">
        <v>15</v>
      </c>
      <c r="G4730" s="4">
        <v>41376</v>
      </c>
      <c r="H4730" s="3" t="s">
        <v>56</v>
      </c>
      <c r="I4730" s="2" t="s">
        <v>13</v>
      </c>
      <c r="J4730" s="2" t="s">
        <v>12</v>
      </c>
      <c r="K4730" s="2" t="s">
        <v>268</v>
      </c>
      <c r="L4730" s="19">
        <v>41376.54409722222</v>
      </c>
      <c r="M4730" s="2"/>
      <c r="N4730" s="2"/>
      <c r="O4730" s="2"/>
      <c r="P4730" s="2"/>
    </row>
    <row r="4731" spans="1:16" ht="45">
      <c r="A4731" s="14">
        <v>475</v>
      </c>
      <c r="B4731" s="2" t="s">
        <v>1140</v>
      </c>
      <c r="C4731" s="1" t="s">
        <v>1141</v>
      </c>
      <c r="D4731" s="3" t="s">
        <v>1142</v>
      </c>
      <c r="E4731" s="4">
        <v>41376</v>
      </c>
      <c r="F4731" s="3" t="s">
        <v>15</v>
      </c>
      <c r="G4731" s="4">
        <v>41376</v>
      </c>
      <c r="H4731" s="3" t="s">
        <v>42</v>
      </c>
      <c r="I4731" s="2" t="s">
        <v>13</v>
      </c>
      <c r="J4731" s="2" t="s">
        <v>12</v>
      </c>
      <c r="K4731" s="2" t="s">
        <v>268</v>
      </c>
      <c r="L4731" s="19">
        <v>41376.521851851852</v>
      </c>
      <c r="M4731" s="2"/>
      <c r="N4731" s="2"/>
      <c r="O4731" s="2"/>
      <c r="P4731" s="2"/>
    </row>
    <row r="4732" spans="1:16" ht="60">
      <c r="A4732" s="14">
        <v>474</v>
      </c>
      <c r="B4732" s="2" t="s">
        <v>1143</v>
      </c>
      <c r="C4732" s="1" t="s">
        <v>1144</v>
      </c>
      <c r="D4732" s="3" t="s">
        <v>866</v>
      </c>
      <c r="E4732" s="4">
        <v>41376</v>
      </c>
      <c r="F4732" s="3" t="s">
        <v>15</v>
      </c>
      <c r="G4732" s="4">
        <v>41376</v>
      </c>
      <c r="H4732" s="3" t="s">
        <v>16</v>
      </c>
      <c r="I4732" s="2" t="s">
        <v>13</v>
      </c>
      <c r="J4732" s="2" t="s">
        <v>12</v>
      </c>
      <c r="K4732" s="2" t="s">
        <v>268</v>
      </c>
      <c r="L4732" s="19">
        <v>41376.514884259261</v>
      </c>
      <c r="M4732" s="2"/>
      <c r="N4732" s="2"/>
      <c r="O4732" s="2"/>
      <c r="P4732" s="2"/>
    </row>
    <row r="4733" spans="1:16" ht="75">
      <c r="A4733" s="14">
        <v>473</v>
      </c>
      <c r="B4733" s="2" t="s">
        <v>1145</v>
      </c>
      <c r="C4733" s="1" t="s">
        <v>1146</v>
      </c>
      <c r="D4733" s="3" t="s">
        <v>755</v>
      </c>
      <c r="E4733" s="4">
        <v>41376</v>
      </c>
      <c r="F4733" s="3" t="s">
        <v>15</v>
      </c>
      <c r="G4733" s="4">
        <v>41376</v>
      </c>
      <c r="H4733" s="3" t="s">
        <v>53</v>
      </c>
      <c r="I4733" s="2" t="s">
        <v>13</v>
      </c>
      <c r="J4733" s="2" t="s">
        <v>12</v>
      </c>
      <c r="K4733" s="2" t="s">
        <v>268</v>
      </c>
      <c r="L4733" s="19">
        <v>41376.513773148145</v>
      </c>
      <c r="M4733" s="2"/>
      <c r="N4733" s="2"/>
      <c r="O4733" s="2"/>
      <c r="P4733" s="2"/>
    </row>
    <row r="4734" spans="1:16" ht="60">
      <c r="A4734" s="14">
        <v>472</v>
      </c>
      <c r="B4734" s="2" t="s">
        <v>1147</v>
      </c>
      <c r="C4734" s="1" t="s">
        <v>1148</v>
      </c>
      <c r="D4734" s="3" t="s">
        <v>586</v>
      </c>
      <c r="E4734" s="4">
        <v>41376</v>
      </c>
      <c r="F4734" s="3" t="s">
        <v>15</v>
      </c>
      <c r="G4734" s="4">
        <v>41376</v>
      </c>
      <c r="H4734" s="3" t="s">
        <v>16</v>
      </c>
      <c r="I4734" s="2" t="s">
        <v>13</v>
      </c>
      <c r="J4734" s="2" t="s">
        <v>12</v>
      </c>
      <c r="K4734" s="2" t="s">
        <v>268</v>
      </c>
      <c r="L4734" s="19">
        <v>41376.505925925929</v>
      </c>
      <c r="M4734" s="2"/>
      <c r="N4734" s="2"/>
      <c r="O4734" s="2"/>
      <c r="P4734" s="2"/>
    </row>
    <row r="4735" spans="1:16" ht="90">
      <c r="A4735" s="14">
        <v>471</v>
      </c>
      <c r="B4735" s="2" t="s">
        <v>1149</v>
      </c>
      <c r="C4735" s="1" t="s">
        <v>1150</v>
      </c>
      <c r="D4735" s="3" t="s">
        <v>274</v>
      </c>
      <c r="E4735" s="4">
        <v>41376</v>
      </c>
      <c r="F4735" s="3" t="s">
        <v>15</v>
      </c>
      <c r="G4735" s="4">
        <v>41376</v>
      </c>
      <c r="H4735" s="3" t="s">
        <v>16</v>
      </c>
      <c r="I4735" s="2" t="s">
        <v>13</v>
      </c>
      <c r="J4735" s="2" t="s">
        <v>12</v>
      </c>
      <c r="K4735" s="2" t="s">
        <v>268</v>
      </c>
      <c r="L4735" s="19">
        <v>41376.496805555558</v>
      </c>
      <c r="M4735" s="2"/>
      <c r="N4735" s="2"/>
      <c r="O4735" s="2"/>
      <c r="P4735" s="2"/>
    </row>
    <row r="4736" spans="1:16" ht="75">
      <c r="A4736" s="14">
        <v>470</v>
      </c>
      <c r="B4736" s="2" t="s">
        <v>1151</v>
      </c>
      <c r="C4736" s="1" t="s">
        <v>1152</v>
      </c>
      <c r="D4736" s="3" t="s">
        <v>1153</v>
      </c>
      <c r="E4736" s="4">
        <v>41376</v>
      </c>
      <c r="F4736" s="3" t="s">
        <v>102</v>
      </c>
      <c r="G4736" s="4">
        <v>41376</v>
      </c>
      <c r="H4736" s="3" t="s">
        <v>58</v>
      </c>
      <c r="I4736" s="2" t="s">
        <v>13</v>
      </c>
      <c r="J4736" s="2" t="s">
        <v>12</v>
      </c>
      <c r="K4736" s="2" t="s">
        <v>268</v>
      </c>
      <c r="L4736" s="19">
        <v>41376.493078703701</v>
      </c>
      <c r="M4736" s="2"/>
      <c r="N4736" s="2"/>
      <c r="O4736" s="2"/>
      <c r="P4736" s="2"/>
    </row>
    <row r="4737" spans="1:16" ht="60">
      <c r="A4737" s="14">
        <v>469</v>
      </c>
      <c r="B4737" s="2" t="s">
        <v>1154</v>
      </c>
      <c r="C4737" s="1" t="s">
        <v>1155</v>
      </c>
      <c r="D4737" s="3" t="s">
        <v>1156</v>
      </c>
      <c r="E4737" s="4">
        <v>41376</v>
      </c>
      <c r="F4737" s="3" t="s">
        <v>15</v>
      </c>
      <c r="G4737" s="4">
        <v>41376</v>
      </c>
      <c r="H4737" s="3" t="s">
        <v>42</v>
      </c>
      <c r="I4737" s="2" t="s">
        <v>13</v>
      </c>
      <c r="J4737" s="2" t="s">
        <v>12</v>
      </c>
      <c r="K4737" s="2" t="s">
        <v>268</v>
      </c>
      <c r="L4737" s="19">
        <v>41376.492048611108</v>
      </c>
      <c r="M4737" s="2"/>
      <c r="N4737" s="2"/>
      <c r="O4737" s="2"/>
      <c r="P4737" s="2"/>
    </row>
    <row r="4738" spans="1:16" ht="45">
      <c r="A4738" s="14">
        <v>468</v>
      </c>
      <c r="B4738" s="2" t="s">
        <v>1157</v>
      </c>
      <c r="C4738" s="1" t="s">
        <v>1158</v>
      </c>
      <c r="D4738" s="3" t="s">
        <v>561</v>
      </c>
      <c r="E4738" s="4">
        <v>41376</v>
      </c>
      <c r="F4738" s="3" t="s">
        <v>15</v>
      </c>
      <c r="G4738" s="4">
        <v>41376</v>
      </c>
      <c r="H4738" s="3" t="s">
        <v>42</v>
      </c>
      <c r="I4738" s="2" t="s">
        <v>13</v>
      </c>
      <c r="J4738" s="2" t="s">
        <v>12</v>
      </c>
      <c r="K4738" s="2" t="s">
        <v>268</v>
      </c>
      <c r="L4738" s="19">
        <v>41376.49</v>
      </c>
      <c r="M4738" s="2"/>
      <c r="N4738" s="2"/>
      <c r="O4738" s="2"/>
      <c r="P4738" s="2"/>
    </row>
    <row r="4739" spans="1:16" ht="30">
      <c r="A4739" s="14">
        <v>467</v>
      </c>
      <c r="B4739" s="2" t="s">
        <v>1159</v>
      </c>
      <c r="C4739" s="1" t="s">
        <v>33</v>
      </c>
      <c r="D4739" s="3" t="s">
        <v>4732</v>
      </c>
      <c r="E4739" s="4">
        <v>41376</v>
      </c>
      <c r="F4739" s="3" t="s">
        <v>15</v>
      </c>
      <c r="G4739" s="4">
        <v>41376</v>
      </c>
      <c r="H4739" s="3" t="s">
        <v>16</v>
      </c>
      <c r="I4739" s="2" t="s">
        <v>13</v>
      </c>
      <c r="J4739" s="2" t="s">
        <v>12</v>
      </c>
      <c r="K4739" s="2" t="s">
        <v>268</v>
      </c>
      <c r="L4739" s="19">
        <v>41376.447314814817</v>
      </c>
      <c r="M4739" s="2"/>
      <c r="N4739" s="2"/>
      <c r="O4739" s="2"/>
      <c r="P4739" s="2"/>
    </row>
    <row r="4740" spans="1:16" ht="30">
      <c r="A4740" s="14">
        <v>466</v>
      </c>
      <c r="B4740" s="2" t="s">
        <v>1160</v>
      </c>
      <c r="C4740" s="1" t="s">
        <v>1161</v>
      </c>
      <c r="D4740" s="3" t="s">
        <v>73</v>
      </c>
      <c r="E4740" s="4">
        <v>41376</v>
      </c>
      <c r="F4740" s="3" t="s">
        <v>15</v>
      </c>
      <c r="G4740" s="4">
        <v>41376</v>
      </c>
      <c r="H4740" s="3" t="s">
        <v>16</v>
      </c>
      <c r="I4740" s="2" t="s">
        <v>13</v>
      </c>
      <c r="J4740" s="2" t="s">
        <v>12</v>
      </c>
      <c r="K4740" s="2" t="s">
        <v>268</v>
      </c>
      <c r="L4740" s="19">
        <v>41376.444548611114</v>
      </c>
      <c r="M4740" s="2"/>
      <c r="N4740" s="2"/>
      <c r="O4740" s="2"/>
      <c r="P4740" s="2"/>
    </row>
    <row r="4741" spans="1:16" ht="30">
      <c r="A4741" s="14">
        <v>465</v>
      </c>
      <c r="B4741" s="2" t="s">
        <v>1162</v>
      </c>
      <c r="C4741" s="1" t="s">
        <v>1163</v>
      </c>
      <c r="D4741" s="3" t="s">
        <v>1164</v>
      </c>
      <c r="E4741" s="4">
        <v>41376</v>
      </c>
      <c r="F4741" s="3" t="s">
        <v>15</v>
      </c>
      <c r="G4741" s="4">
        <v>41376</v>
      </c>
      <c r="H4741" s="3" t="s">
        <v>40</v>
      </c>
      <c r="I4741" s="2" t="s">
        <v>13</v>
      </c>
      <c r="J4741" s="2" t="s">
        <v>12</v>
      </c>
      <c r="K4741" s="2" t="s">
        <v>268</v>
      </c>
      <c r="L4741" s="19">
        <v>41376.429571759261</v>
      </c>
      <c r="M4741" s="2"/>
      <c r="N4741" s="2"/>
      <c r="O4741" s="2"/>
      <c r="P4741" s="2"/>
    </row>
    <row r="4742" spans="1:16" ht="30">
      <c r="A4742" s="14">
        <v>464</v>
      </c>
      <c r="B4742" s="2" t="s">
        <v>1165</v>
      </c>
      <c r="C4742" s="1" t="s">
        <v>1166</v>
      </c>
      <c r="D4742" s="3" t="s">
        <v>1167</v>
      </c>
      <c r="E4742" s="4">
        <v>41376</v>
      </c>
      <c r="F4742" s="3" t="s">
        <v>15</v>
      </c>
      <c r="G4742" s="4">
        <v>41376</v>
      </c>
      <c r="H4742" s="3" t="s">
        <v>16</v>
      </c>
      <c r="I4742" s="2" t="s">
        <v>13</v>
      </c>
      <c r="J4742" s="2" t="s">
        <v>12</v>
      </c>
      <c r="K4742" s="2" t="s">
        <v>268</v>
      </c>
      <c r="L4742" s="19">
        <v>41376.395787037036</v>
      </c>
      <c r="M4742" s="2"/>
      <c r="N4742" s="2"/>
      <c r="O4742" s="2"/>
      <c r="P4742" s="2"/>
    </row>
    <row r="4743" spans="1:16" ht="45">
      <c r="A4743" s="14">
        <v>463</v>
      </c>
      <c r="B4743" s="2" t="s">
        <v>740</v>
      </c>
      <c r="C4743" s="1" t="s">
        <v>1168</v>
      </c>
      <c r="D4743" s="3" t="s">
        <v>653</v>
      </c>
      <c r="E4743" s="4">
        <v>41376</v>
      </c>
      <c r="F4743" s="3" t="s">
        <v>15</v>
      </c>
      <c r="G4743" s="4">
        <v>41376</v>
      </c>
      <c r="H4743" s="3" t="s">
        <v>16</v>
      </c>
      <c r="I4743" s="2" t="s">
        <v>13</v>
      </c>
      <c r="J4743" s="2" t="s">
        <v>12</v>
      </c>
      <c r="K4743" s="2" t="s">
        <v>268</v>
      </c>
      <c r="L4743" s="19">
        <v>41376.390706018516</v>
      </c>
      <c r="M4743" s="2"/>
      <c r="N4743" s="2"/>
      <c r="O4743" s="2"/>
      <c r="P4743" s="2"/>
    </row>
    <row r="4744" spans="1:16" ht="30">
      <c r="A4744" s="14">
        <v>462</v>
      </c>
      <c r="B4744" s="2" t="s">
        <v>1169</v>
      </c>
      <c r="C4744" s="1" t="s">
        <v>1170</v>
      </c>
      <c r="D4744" s="3" t="s">
        <v>1142</v>
      </c>
      <c r="E4744" s="4">
        <v>41375</v>
      </c>
      <c r="F4744" s="3" t="s">
        <v>15</v>
      </c>
      <c r="G4744" s="4">
        <v>41375</v>
      </c>
      <c r="H4744" s="3" t="s">
        <v>42</v>
      </c>
      <c r="I4744" s="2" t="s">
        <v>13</v>
      </c>
      <c r="J4744" s="2" t="s">
        <v>12</v>
      </c>
      <c r="K4744" s="2" t="s">
        <v>268</v>
      </c>
      <c r="L4744" s="19">
        <v>41375.654849537037</v>
      </c>
      <c r="M4744" s="2"/>
      <c r="N4744" s="2"/>
      <c r="O4744" s="2"/>
      <c r="P4744" s="2"/>
    </row>
    <row r="4745" spans="1:16" ht="60">
      <c r="A4745" s="14">
        <v>461</v>
      </c>
      <c r="B4745" s="2" t="s">
        <v>1171</v>
      </c>
      <c r="C4745" s="1" t="s">
        <v>1172</v>
      </c>
      <c r="D4745" s="3" t="s">
        <v>1142</v>
      </c>
      <c r="E4745" s="4">
        <v>41375</v>
      </c>
      <c r="F4745" s="3" t="s">
        <v>15</v>
      </c>
      <c r="G4745" s="4">
        <v>41375</v>
      </c>
      <c r="H4745" s="3" t="s">
        <v>42</v>
      </c>
      <c r="I4745" s="2" t="s">
        <v>13</v>
      </c>
      <c r="J4745" s="2" t="s">
        <v>12</v>
      </c>
      <c r="K4745" s="2" t="s">
        <v>268</v>
      </c>
      <c r="L4745" s="19">
        <v>41375.653263888889</v>
      </c>
      <c r="M4745" s="2"/>
      <c r="N4745" s="2"/>
      <c r="O4745" s="2"/>
      <c r="P4745" s="2"/>
    </row>
    <row r="4746" spans="1:16" ht="30">
      <c r="A4746" s="14">
        <v>460</v>
      </c>
      <c r="B4746" s="2" t="s">
        <v>1173</v>
      </c>
      <c r="C4746" s="1" t="s">
        <v>1174</v>
      </c>
      <c r="D4746" s="3" t="s">
        <v>1142</v>
      </c>
      <c r="E4746" s="4">
        <v>41375</v>
      </c>
      <c r="F4746" s="3" t="s">
        <v>15</v>
      </c>
      <c r="G4746" s="4">
        <v>41375</v>
      </c>
      <c r="H4746" s="3" t="s">
        <v>54</v>
      </c>
      <c r="I4746" s="2" t="s">
        <v>13</v>
      </c>
      <c r="J4746" s="2" t="s">
        <v>12</v>
      </c>
      <c r="K4746" s="2" t="s">
        <v>268</v>
      </c>
      <c r="L4746" s="19">
        <v>41375.648090277777</v>
      </c>
      <c r="M4746" s="2"/>
      <c r="N4746" s="2"/>
      <c r="O4746" s="2"/>
      <c r="P4746" s="2"/>
    </row>
    <row r="4747" spans="1:16" ht="45">
      <c r="A4747" s="14">
        <v>459</v>
      </c>
      <c r="B4747" s="2" t="s">
        <v>1175</v>
      </c>
      <c r="C4747" s="1" t="s">
        <v>1176</v>
      </c>
      <c r="D4747" s="3" t="s">
        <v>572</v>
      </c>
      <c r="E4747" s="4">
        <v>41375</v>
      </c>
      <c r="F4747" s="3" t="s">
        <v>15</v>
      </c>
      <c r="G4747" s="4">
        <v>41375</v>
      </c>
      <c r="H4747" s="3" t="s">
        <v>42</v>
      </c>
      <c r="I4747" s="2" t="s">
        <v>13</v>
      </c>
      <c r="J4747" s="2" t="s">
        <v>12</v>
      </c>
      <c r="K4747" s="2" t="s">
        <v>268</v>
      </c>
      <c r="L4747" s="19">
        <v>41375.593726851854</v>
      </c>
      <c r="M4747" s="2"/>
      <c r="N4747" s="2"/>
      <c r="O4747" s="2"/>
      <c r="P4747" s="2"/>
    </row>
    <row r="4748" spans="1:16" ht="60">
      <c r="A4748" s="14">
        <v>458</v>
      </c>
      <c r="B4748" s="2" t="s">
        <v>1177</v>
      </c>
      <c r="C4748" s="1" t="s">
        <v>1178</v>
      </c>
      <c r="D4748" s="3" t="s">
        <v>1179</v>
      </c>
      <c r="E4748" s="4">
        <v>41375</v>
      </c>
      <c r="F4748" s="3" t="s">
        <v>15</v>
      </c>
      <c r="G4748" s="4">
        <v>41375</v>
      </c>
      <c r="H4748" s="3" t="s">
        <v>58</v>
      </c>
      <c r="I4748" s="2" t="s">
        <v>13</v>
      </c>
      <c r="J4748" s="2" t="s">
        <v>12</v>
      </c>
      <c r="K4748" s="2" t="s">
        <v>268</v>
      </c>
      <c r="L4748" s="19">
        <v>41375.560960648145</v>
      </c>
      <c r="M4748" s="2"/>
      <c r="N4748" s="2"/>
      <c r="O4748" s="2"/>
      <c r="P4748" s="2"/>
    </row>
    <row r="4749" spans="1:16" ht="45">
      <c r="A4749" s="14">
        <v>457</v>
      </c>
      <c r="B4749" s="2" t="s">
        <v>1180</v>
      </c>
      <c r="C4749" s="1" t="s">
        <v>1181</v>
      </c>
      <c r="D4749" s="3" t="s">
        <v>500</v>
      </c>
      <c r="E4749" s="4">
        <v>41375</v>
      </c>
      <c r="F4749" s="3" t="s">
        <v>15</v>
      </c>
      <c r="G4749" s="4">
        <v>41375</v>
      </c>
      <c r="H4749" s="3" t="s">
        <v>16</v>
      </c>
      <c r="I4749" s="2" t="s">
        <v>13</v>
      </c>
      <c r="J4749" s="2" t="s">
        <v>12</v>
      </c>
      <c r="K4749" s="2" t="s">
        <v>268</v>
      </c>
      <c r="L4749" s="19">
        <v>41375.456631944442</v>
      </c>
      <c r="M4749" s="2"/>
      <c r="N4749" s="2"/>
      <c r="O4749" s="2"/>
      <c r="P4749" s="2"/>
    </row>
    <row r="4750" spans="1:16" ht="45">
      <c r="A4750" s="14">
        <v>456</v>
      </c>
      <c r="B4750" s="2" t="s">
        <v>1182</v>
      </c>
      <c r="C4750" s="1" t="s">
        <v>1389</v>
      </c>
      <c r="D4750" s="3" t="s">
        <v>1060</v>
      </c>
      <c r="E4750" s="4">
        <v>41375</v>
      </c>
      <c r="F4750" s="3" t="s">
        <v>15</v>
      </c>
      <c r="G4750" s="4">
        <v>41375</v>
      </c>
      <c r="H4750" s="3" t="s">
        <v>29</v>
      </c>
      <c r="I4750" s="2" t="s">
        <v>13</v>
      </c>
      <c r="J4750" s="2" t="s">
        <v>12</v>
      </c>
      <c r="K4750" s="2" t="s">
        <v>268</v>
      </c>
      <c r="L4750" s="19">
        <v>41396.427442129629</v>
      </c>
      <c r="M4750" s="2"/>
      <c r="N4750" s="2"/>
      <c r="O4750" s="2"/>
      <c r="P4750" s="2"/>
    </row>
    <row r="4751" spans="1:16" ht="30">
      <c r="A4751" s="14">
        <v>455</v>
      </c>
      <c r="B4751" s="2" t="s">
        <v>409</v>
      </c>
      <c r="C4751" s="1" t="s">
        <v>1183</v>
      </c>
      <c r="D4751" s="3" t="s">
        <v>411</v>
      </c>
      <c r="E4751" s="4">
        <v>41375</v>
      </c>
      <c r="F4751" s="3" t="s">
        <v>15</v>
      </c>
      <c r="G4751" s="4">
        <v>41375</v>
      </c>
      <c r="H4751" s="3" t="s">
        <v>16</v>
      </c>
      <c r="I4751" s="2" t="s">
        <v>13</v>
      </c>
      <c r="J4751" s="2" t="s">
        <v>12</v>
      </c>
      <c r="K4751" s="2" t="s">
        <v>268</v>
      </c>
      <c r="L4751" s="19">
        <v>41375.359537037039</v>
      </c>
      <c r="M4751" s="2"/>
      <c r="N4751" s="2"/>
      <c r="O4751" s="2"/>
      <c r="P4751" s="2"/>
    </row>
    <row r="4752" spans="1:16" ht="45">
      <c r="A4752" s="14">
        <v>454</v>
      </c>
      <c r="B4752" s="2" t="s">
        <v>726</v>
      </c>
      <c r="C4752" s="1" t="s">
        <v>1184</v>
      </c>
      <c r="D4752" s="3" t="s">
        <v>274</v>
      </c>
      <c r="E4752" s="4">
        <v>41375</v>
      </c>
      <c r="F4752" s="3" t="s">
        <v>15</v>
      </c>
      <c r="G4752" s="4">
        <v>41375</v>
      </c>
      <c r="H4752" s="3" t="s">
        <v>16</v>
      </c>
      <c r="I4752" s="2" t="s">
        <v>13</v>
      </c>
      <c r="J4752" s="2" t="s">
        <v>12</v>
      </c>
      <c r="K4752" s="2" t="s">
        <v>268</v>
      </c>
      <c r="L4752" s="19">
        <v>41375.35670138889</v>
      </c>
      <c r="M4752" s="2"/>
      <c r="N4752" s="2"/>
      <c r="O4752" s="2"/>
      <c r="P4752" s="2"/>
    </row>
    <row r="4753" spans="1:16" ht="135">
      <c r="A4753" s="14">
        <v>453</v>
      </c>
      <c r="B4753" s="2" t="s">
        <v>709</v>
      </c>
      <c r="C4753" s="1" t="s">
        <v>1185</v>
      </c>
      <c r="D4753" s="3" t="s">
        <v>377</v>
      </c>
      <c r="E4753" s="4">
        <v>41375</v>
      </c>
      <c r="F4753" s="3" t="s">
        <v>15</v>
      </c>
      <c r="G4753" s="4">
        <v>41375</v>
      </c>
      <c r="H4753" s="3" t="s">
        <v>16</v>
      </c>
      <c r="I4753" s="2" t="s">
        <v>13</v>
      </c>
      <c r="J4753" s="2" t="s">
        <v>12</v>
      </c>
      <c r="K4753" s="2" t="s">
        <v>268</v>
      </c>
      <c r="L4753" s="19">
        <v>41375.352569444447</v>
      </c>
      <c r="M4753" s="2"/>
      <c r="N4753" s="2"/>
      <c r="O4753" s="2"/>
      <c r="P4753" s="2"/>
    </row>
    <row r="4754" spans="1:16" ht="45">
      <c r="A4754" s="14">
        <v>452</v>
      </c>
      <c r="B4754" s="2" t="s">
        <v>1186</v>
      </c>
      <c r="C4754" s="1" t="s">
        <v>1187</v>
      </c>
      <c r="D4754" s="3" t="s">
        <v>577</v>
      </c>
      <c r="E4754" s="4">
        <v>41375</v>
      </c>
      <c r="F4754" s="3" t="s">
        <v>15</v>
      </c>
      <c r="G4754" s="4">
        <v>41375</v>
      </c>
      <c r="H4754" s="3" t="s">
        <v>48</v>
      </c>
      <c r="I4754" s="2" t="s">
        <v>13</v>
      </c>
      <c r="J4754" s="2" t="s">
        <v>12</v>
      </c>
      <c r="K4754" s="2" t="s">
        <v>268</v>
      </c>
      <c r="L4754" s="19">
        <v>41375.34642361111</v>
      </c>
      <c r="M4754" s="2"/>
      <c r="N4754" s="2"/>
      <c r="O4754" s="2"/>
      <c r="P4754" s="2"/>
    </row>
    <row r="4755" spans="1:16" ht="45">
      <c r="A4755" s="14">
        <v>451</v>
      </c>
      <c r="B4755" s="2" t="s">
        <v>1188</v>
      </c>
      <c r="C4755" s="1" t="s">
        <v>1189</v>
      </c>
      <c r="D4755" s="3" t="s">
        <v>1060</v>
      </c>
      <c r="E4755" s="4">
        <v>41374</v>
      </c>
      <c r="F4755" s="3" t="s">
        <v>15</v>
      </c>
      <c r="G4755" s="4">
        <v>41374</v>
      </c>
      <c r="H4755" s="3" t="s">
        <v>45</v>
      </c>
      <c r="I4755" s="2" t="s">
        <v>13</v>
      </c>
      <c r="J4755" s="2" t="s">
        <v>12</v>
      </c>
      <c r="K4755" s="2" t="s">
        <v>268</v>
      </c>
      <c r="L4755" s="19">
        <v>41396.426747685182</v>
      </c>
      <c r="M4755" s="2"/>
      <c r="N4755" s="2"/>
      <c r="O4755" s="2"/>
      <c r="P4755" s="2"/>
    </row>
    <row r="4756" spans="1:16" ht="30">
      <c r="A4756" s="14">
        <v>450</v>
      </c>
      <c r="B4756" s="2" t="s">
        <v>1190</v>
      </c>
      <c r="C4756" s="1" t="s">
        <v>1191</v>
      </c>
      <c r="D4756" s="3" t="s">
        <v>26</v>
      </c>
      <c r="E4756" s="4">
        <v>41374</v>
      </c>
      <c r="F4756" s="3" t="s">
        <v>15</v>
      </c>
      <c r="G4756" s="4">
        <v>41374</v>
      </c>
      <c r="H4756" s="3" t="s">
        <v>16</v>
      </c>
      <c r="I4756" s="2" t="s">
        <v>13</v>
      </c>
      <c r="J4756" s="2" t="s">
        <v>12</v>
      </c>
      <c r="K4756" s="2" t="s">
        <v>268</v>
      </c>
      <c r="L4756" s="19">
        <v>41374.547361111108</v>
      </c>
      <c r="M4756" s="2"/>
      <c r="N4756" s="2"/>
      <c r="O4756" s="2"/>
      <c r="P4756" s="2"/>
    </row>
    <row r="4757" spans="1:16" ht="45">
      <c r="A4757" s="14">
        <v>449</v>
      </c>
      <c r="B4757" s="2" t="s">
        <v>541</v>
      </c>
      <c r="C4757" s="1" t="s">
        <v>1192</v>
      </c>
      <c r="D4757" s="3" t="s">
        <v>543</v>
      </c>
      <c r="E4757" s="4">
        <v>41374</v>
      </c>
      <c r="F4757" s="3" t="s">
        <v>15</v>
      </c>
      <c r="G4757" s="4">
        <v>41374</v>
      </c>
      <c r="H4757" s="3" t="s">
        <v>16</v>
      </c>
      <c r="I4757" s="2" t="s">
        <v>13</v>
      </c>
      <c r="J4757" s="2" t="s">
        <v>12</v>
      </c>
      <c r="K4757" s="2" t="s">
        <v>268</v>
      </c>
      <c r="L4757" s="19">
        <v>41374.39261574074</v>
      </c>
      <c r="M4757" s="2"/>
      <c r="N4757" s="2"/>
      <c r="O4757" s="2"/>
      <c r="P4757" s="2"/>
    </row>
    <row r="4758" spans="1:16" ht="30">
      <c r="A4758" s="14">
        <v>448</v>
      </c>
      <c r="B4758" s="2" t="s">
        <v>1193</v>
      </c>
      <c r="C4758" s="1" t="s">
        <v>1194</v>
      </c>
      <c r="D4758" s="3" t="s">
        <v>525</v>
      </c>
      <c r="E4758" s="4">
        <v>41374</v>
      </c>
      <c r="F4758" s="3" t="s">
        <v>15</v>
      </c>
      <c r="G4758" s="4">
        <v>41374</v>
      </c>
      <c r="H4758" s="3" t="s">
        <v>16</v>
      </c>
      <c r="I4758" s="2" t="s">
        <v>13</v>
      </c>
      <c r="J4758" s="2" t="s">
        <v>12</v>
      </c>
      <c r="K4758" s="2" t="s">
        <v>268</v>
      </c>
      <c r="L4758" s="19">
        <v>41374.355231481481</v>
      </c>
      <c r="M4758" s="2"/>
      <c r="N4758" s="2"/>
      <c r="O4758" s="2"/>
      <c r="P4758" s="2"/>
    </row>
    <row r="4759" spans="1:16" ht="75">
      <c r="A4759" s="14">
        <v>447</v>
      </c>
      <c r="B4759" s="2" t="s">
        <v>1195</v>
      </c>
      <c r="C4759" s="1" t="s">
        <v>1196</v>
      </c>
      <c r="D4759" s="3" t="s">
        <v>291</v>
      </c>
      <c r="E4759" s="4">
        <v>41374</v>
      </c>
      <c r="F4759" s="3" t="s">
        <v>15</v>
      </c>
      <c r="G4759" s="4">
        <v>41374</v>
      </c>
      <c r="H4759" s="3" t="s">
        <v>53</v>
      </c>
      <c r="I4759" s="2" t="s">
        <v>13</v>
      </c>
      <c r="J4759" s="2" t="s">
        <v>12</v>
      </c>
      <c r="K4759" s="2" t="s">
        <v>268</v>
      </c>
      <c r="L4759" s="19">
        <v>41380.572118055556</v>
      </c>
      <c r="M4759" s="2"/>
      <c r="N4759" s="2"/>
      <c r="O4759" s="2"/>
      <c r="P4759" s="2"/>
    </row>
    <row r="4760" spans="1:16" ht="45">
      <c r="A4760" s="14">
        <v>446</v>
      </c>
      <c r="B4760" s="2" t="s">
        <v>269</v>
      </c>
      <c r="C4760" s="1" t="s">
        <v>1197</v>
      </c>
      <c r="D4760" s="3" t="s">
        <v>271</v>
      </c>
      <c r="E4760" s="4">
        <v>41374</v>
      </c>
      <c r="F4760" s="3" t="s">
        <v>15</v>
      </c>
      <c r="G4760" s="4">
        <v>41374</v>
      </c>
      <c r="H4760" s="3" t="s">
        <v>16</v>
      </c>
      <c r="I4760" s="2" t="s">
        <v>13</v>
      </c>
      <c r="J4760" s="2" t="s">
        <v>12</v>
      </c>
      <c r="K4760" s="2" t="s">
        <v>268</v>
      </c>
      <c r="L4760" s="19">
        <v>41374.348009259258</v>
      </c>
      <c r="M4760" s="2"/>
      <c r="N4760" s="2"/>
      <c r="O4760" s="2"/>
      <c r="P4760" s="2"/>
    </row>
    <row r="4761" spans="1:16" ht="30">
      <c r="A4761" s="14">
        <v>445</v>
      </c>
      <c r="B4761" s="2" t="s">
        <v>1198</v>
      </c>
      <c r="C4761" s="1" t="s">
        <v>1199</v>
      </c>
      <c r="D4761" s="3" t="s">
        <v>92</v>
      </c>
      <c r="E4761" s="4">
        <v>41374</v>
      </c>
      <c r="F4761" s="3" t="s">
        <v>15</v>
      </c>
      <c r="G4761" s="4">
        <v>41374</v>
      </c>
      <c r="H4761" s="3" t="s">
        <v>40</v>
      </c>
      <c r="I4761" s="2" t="s">
        <v>13</v>
      </c>
      <c r="J4761" s="2" t="s">
        <v>12</v>
      </c>
      <c r="K4761" s="2" t="s">
        <v>268</v>
      </c>
      <c r="L4761" s="19">
        <v>41380.572847222225</v>
      </c>
      <c r="M4761" s="2"/>
      <c r="N4761" s="2"/>
      <c r="O4761" s="2"/>
      <c r="P4761" s="2"/>
    </row>
    <row r="4762" spans="1:16">
      <c r="A4762" s="14">
        <v>444</v>
      </c>
      <c r="B4762" s="2" t="s">
        <v>1200</v>
      </c>
      <c r="C4762" s="1" t="s">
        <v>1201</v>
      </c>
      <c r="D4762" s="3" t="s">
        <v>169</v>
      </c>
      <c r="E4762" s="4">
        <v>41374</v>
      </c>
      <c r="F4762" s="3" t="s">
        <v>15</v>
      </c>
      <c r="G4762" s="4">
        <v>41374</v>
      </c>
      <c r="H4762" s="3" t="s">
        <v>16</v>
      </c>
      <c r="I4762" s="2" t="s">
        <v>13</v>
      </c>
      <c r="J4762" s="2" t="s">
        <v>12</v>
      </c>
      <c r="K4762" s="2" t="s">
        <v>268</v>
      </c>
      <c r="L4762" s="19">
        <v>41374.325428240743</v>
      </c>
      <c r="M4762" s="2"/>
      <c r="N4762" s="2"/>
      <c r="O4762" s="2"/>
      <c r="P4762" s="2"/>
    </row>
    <row r="4763" spans="1:16" ht="135">
      <c r="A4763" s="14">
        <v>443</v>
      </c>
      <c r="B4763" s="2" t="s">
        <v>1202</v>
      </c>
      <c r="C4763" s="1" t="s">
        <v>1390</v>
      </c>
      <c r="D4763" s="3" t="s">
        <v>454</v>
      </c>
      <c r="E4763" s="4">
        <v>41373</v>
      </c>
      <c r="F4763" s="3" t="s">
        <v>15</v>
      </c>
      <c r="G4763" s="4">
        <v>41373</v>
      </c>
      <c r="H4763" s="3" t="s">
        <v>45</v>
      </c>
      <c r="I4763" s="2" t="s">
        <v>13</v>
      </c>
      <c r="J4763" s="2" t="s">
        <v>12</v>
      </c>
      <c r="K4763" s="2" t="s">
        <v>268</v>
      </c>
      <c r="L4763" s="19">
        <v>41396.426423611112</v>
      </c>
      <c r="M4763" s="2"/>
      <c r="N4763" s="2"/>
      <c r="O4763" s="2"/>
      <c r="P4763" s="2"/>
    </row>
    <row r="4764" spans="1:16">
      <c r="A4764" s="14">
        <v>442</v>
      </c>
      <c r="B4764" s="2" t="s">
        <v>641</v>
      </c>
      <c r="C4764" s="1" t="s">
        <v>1203</v>
      </c>
      <c r="D4764" s="3" t="s">
        <v>77</v>
      </c>
      <c r="E4764" s="4">
        <v>41373</v>
      </c>
      <c r="F4764" s="3" t="s">
        <v>15</v>
      </c>
      <c r="G4764" s="4">
        <v>41373</v>
      </c>
      <c r="H4764" s="3" t="s">
        <v>16</v>
      </c>
      <c r="I4764" s="2" t="s">
        <v>13</v>
      </c>
      <c r="J4764" s="2" t="s">
        <v>12</v>
      </c>
      <c r="K4764" s="2" t="s">
        <v>268</v>
      </c>
      <c r="L4764" s="19">
        <v>41373.6878125</v>
      </c>
      <c r="M4764" s="2"/>
      <c r="N4764" s="2"/>
      <c r="O4764" s="2"/>
      <c r="P4764" s="2"/>
    </row>
    <row r="4765" spans="1:16" ht="45">
      <c r="A4765" s="14">
        <v>441</v>
      </c>
      <c r="B4765" s="2" t="s">
        <v>1204</v>
      </c>
      <c r="C4765" s="1" t="s">
        <v>1205</v>
      </c>
      <c r="D4765" s="3" t="s">
        <v>446</v>
      </c>
      <c r="E4765" s="4">
        <v>41373</v>
      </c>
      <c r="F4765" s="3" t="s">
        <v>15</v>
      </c>
      <c r="G4765" s="4">
        <v>41373</v>
      </c>
      <c r="H4765" s="3" t="s">
        <v>16</v>
      </c>
      <c r="I4765" s="2" t="s">
        <v>13</v>
      </c>
      <c r="J4765" s="2" t="s">
        <v>12</v>
      </c>
      <c r="K4765" s="2" t="s">
        <v>268</v>
      </c>
      <c r="L4765" s="19">
        <v>41373.683807870373</v>
      </c>
      <c r="M4765" s="2"/>
      <c r="N4765" s="2"/>
      <c r="O4765" s="2"/>
      <c r="P4765" s="2"/>
    </row>
    <row r="4766" spans="1:16" ht="45">
      <c r="A4766" s="14">
        <v>440</v>
      </c>
      <c r="B4766" s="2" t="s">
        <v>1206</v>
      </c>
      <c r="C4766" s="1" t="s">
        <v>1207</v>
      </c>
      <c r="D4766" s="3" t="s">
        <v>446</v>
      </c>
      <c r="E4766" s="4">
        <v>41373</v>
      </c>
      <c r="F4766" s="3" t="s">
        <v>15</v>
      </c>
      <c r="G4766" s="4">
        <v>41373</v>
      </c>
      <c r="H4766" s="3" t="s">
        <v>16</v>
      </c>
      <c r="I4766" s="2" t="s">
        <v>13</v>
      </c>
      <c r="J4766" s="2" t="s">
        <v>12</v>
      </c>
      <c r="K4766" s="2" t="s">
        <v>268</v>
      </c>
      <c r="L4766" s="19">
        <v>41373.680868055555</v>
      </c>
      <c r="M4766" s="2"/>
      <c r="N4766" s="2"/>
      <c r="O4766" s="2"/>
      <c r="P4766" s="2"/>
    </row>
    <row r="4767" spans="1:16">
      <c r="A4767" s="14">
        <v>439</v>
      </c>
      <c r="B4767" s="2" t="s">
        <v>1208</v>
      </c>
      <c r="C4767" s="1" t="s">
        <v>1209</v>
      </c>
      <c r="D4767" s="3" t="s">
        <v>267</v>
      </c>
      <c r="E4767" s="4">
        <v>41373</v>
      </c>
      <c r="F4767" s="3" t="s">
        <v>15</v>
      </c>
      <c r="G4767" s="4">
        <v>41373</v>
      </c>
      <c r="H4767" s="3" t="s">
        <v>56</v>
      </c>
      <c r="I4767" s="2" t="s">
        <v>13</v>
      </c>
      <c r="J4767" s="2" t="s">
        <v>12</v>
      </c>
      <c r="K4767" s="2" t="s">
        <v>268</v>
      </c>
      <c r="L4767" s="19">
        <v>41379.537476851852</v>
      </c>
      <c r="M4767" s="2"/>
      <c r="N4767" s="2"/>
      <c r="O4767" s="2"/>
      <c r="P4767" s="2"/>
    </row>
    <row r="4768" spans="1:16" ht="30">
      <c r="A4768" s="14">
        <v>438</v>
      </c>
      <c r="B4768" s="2" t="s">
        <v>1210</v>
      </c>
      <c r="C4768" s="1" t="s">
        <v>1211</v>
      </c>
      <c r="D4768" s="3" t="s">
        <v>98</v>
      </c>
      <c r="E4768" s="4">
        <v>41373</v>
      </c>
      <c r="F4768" s="3" t="s">
        <v>15</v>
      </c>
      <c r="G4768" s="4">
        <v>41373</v>
      </c>
      <c r="H4768" s="3" t="s">
        <v>16</v>
      </c>
      <c r="I4768" s="2" t="s">
        <v>13</v>
      </c>
      <c r="J4768" s="2" t="s">
        <v>12</v>
      </c>
      <c r="K4768" s="2" t="s">
        <v>268</v>
      </c>
      <c r="L4768" s="19">
        <v>41373.658217592594</v>
      </c>
      <c r="M4768" s="2"/>
      <c r="N4768" s="2"/>
      <c r="O4768" s="2"/>
      <c r="P4768" s="2"/>
    </row>
    <row r="4769" spans="1:16" ht="30">
      <c r="A4769" s="14">
        <v>437</v>
      </c>
      <c r="B4769" s="2" t="s">
        <v>1212</v>
      </c>
      <c r="C4769" s="1" t="s">
        <v>1213</v>
      </c>
      <c r="D4769" s="3" t="s">
        <v>247</v>
      </c>
      <c r="E4769" s="4">
        <v>41366</v>
      </c>
      <c r="F4769" s="3" t="s">
        <v>15</v>
      </c>
      <c r="G4769" s="4">
        <v>41367</v>
      </c>
      <c r="H4769" s="3" t="s">
        <v>42</v>
      </c>
      <c r="I4769" s="2" t="s">
        <v>13</v>
      </c>
      <c r="J4769" s="2" t="s">
        <v>12</v>
      </c>
      <c r="K4769" s="2" t="s">
        <v>268</v>
      </c>
      <c r="L4769" s="19">
        <v>41379.536840277775</v>
      </c>
      <c r="M4769" s="2"/>
      <c r="N4769" s="2"/>
      <c r="O4769" s="2"/>
      <c r="P4769" s="2"/>
    </row>
    <row r="4770" spans="1:16" ht="45">
      <c r="A4770" s="14">
        <v>436</v>
      </c>
      <c r="B4770" s="2" t="s">
        <v>1214</v>
      </c>
      <c r="C4770" s="1" t="s">
        <v>1215</v>
      </c>
      <c r="D4770" s="3" t="s">
        <v>500</v>
      </c>
      <c r="E4770" s="4">
        <v>41369</v>
      </c>
      <c r="F4770" s="3" t="s">
        <v>15</v>
      </c>
      <c r="G4770" s="4">
        <v>41372</v>
      </c>
      <c r="H4770" s="3" t="s">
        <v>58</v>
      </c>
      <c r="I4770" s="2" t="s">
        <v>13</v>
      </c>
      <c r="J4770" s="2" t="s">
        <v>12</v>
      </c>
      <c r="K4770" s="2" t="s">
        <v>268</v>
      </c>
      <c r="L4770" s="19">
        <v>41373.643842592595</v>
      </c>
      <c r="M4770" s="2"/>
      <c r="N4770" s="2"/>
      <c r="O4770" s="2"/>
      <c r="P4770" s="2"/>
    </row>
    <row r="4771" spans="1:16">
      <c r="A4771" s="14">
        <v>435</v>
      </c>
      <c r="B4771" s="2" t="s">
        <v>1216</v>
      </c>
      <c r="C4771" s="1" t="s">
        <v>1217</v>
      </c>
      <c r="D4771" s="3" t="s">
        <v>500</v>
      </c>
      <c r="E4771" s="4">
        <v>41373</v>
      </c>
      <c r="F4771" s="3" t="s">
        <v>15</v>
      </c>
      <c r="G4771" s="4">
        <v>41373</v>
      </c>
      <c r="H4771" s="3" t="s">
        <v>40</v>
      </c>
      <c r="I4771" s="2" t="s">
        <v>13</v>
      </c>
      <c r="J4771" s="2" t="s">
        <v>12</v>
      </c>
      <c r="K4771" s="2" t="s">
        <v>268</v>
      </c>
      <c r="L4771" s="19">
        <v>41373.642152777778</v>
      </c>
      <c r="M4771" s="2"/>
      <c r="N4771" s="2"/>
      <c r="O4771" s="2"/>
      <c r="P4771" s="2"/>
    </row>
    <row r="4772" spans="1:16" ht="45">
      <c r="A4772" s="14">
        <v>434</v>
      </c>
      <c r="B4772" s="2" t="s">
        <v>1218</v>
      </c>
      <c r="C4772" s="1" t="s">
        <v>1219</v>
      </c>
      <c r="D4772" s="3" t="s">
        <v>500</v>
      </c>
      <c r="E4772" s="4">
        <v>41369</v>
      </c>
      <c r="F4772" s="3" t="s">
        <v>15</v>
      </c>
      <c r="G4772" s="4">
        <v>41373</v>
      </c>
      <c r="H4772" s="3" t="s">
        <v>56</v>
      </c>
      <c r="I4772" s="2" t="s">
        <v>13</v>
      </c>
      <c r="J4772" s="2" t="s">
        <v>12</v>
      </c>
      <c r="K4772" s="2" t="s">
        <v>268</v>
      </c>
      <c r="L4772" s="19">
        <v>41373.627662037034</v>
      </c>
      <c r="M4772" s="2"/>
      <c r="N4772" s="2"/>
      <c r="O4772" s="2"/>
      <c r="P4772" s="2"/>
    </row>
    <row r="4773" spans="1:16" ht="45">
      <c r="A4773" s="14">
        <v>433</v>
      </c>
      <c r="B4773" s="2" t="s">
        <v>1220</v>
      </c>
      <c r="C4773" s="1" t="s">
        <v>1221</v>
      </c>
      <c r="D4773" s="3" t="s">
        <v>1222</v>
      </c>
      <c r="E4773" s="4">
        <v>41373</v>
      </c>
      <c r="F4773" s="3" t="s">
        <v>15</v>
      </c>
      <c r="G4773" s="4">
        <v>41373</v>
      </c>
      <c r="H4773" s="3" t="s">
        <v>19</v>
      </c>
      <c r="I4773" s="2" t="s">
        <v>13</v>
      </c>
      <c r="J4773" s="2" t="s">
        <v>12</v>
      </c>
      <c r="K4773" s="2" t="s">
        <v>268</v>
      </c>
      <c r="L4773" s="19">
        <v>41382.548159722224</v>
      </c>
      <c r="M4773" s="2"/>
      <c r="N4773" s="2"/>
      <c r="O4773" s="2"/>
      <c r="P4773" s="2"/>
    </row>
    <row r="4774" spans="1:16" ht="45">
      <c r="A4774" s="14">
        <v>432</v>
      </c>
      <c r="B4774" s="2" t="s">
        <v>1223</v>
      </c>
      <c r="C4774" s="1" t="s">
        <v>1224</v>
      </c>
      <c r="D4774" s="3" t="s">
        <v>186</v>
      </c>
      <c r="E4774" s="4">
        <v>41373</v>
      </c>
      <c r="F4774" s="3" t="s">
        <v>15</v>
      </c>
      <c r="G4774" s="4">
        <v>41373</v>
      </c>
      <c r="H4774" s="3" t="s">
        <v>55</v>
      </c>
      <c r="I4774" s="2" t="s">
        <v>13</v>
      </c>
      <c r="J4774" s="2" t="s">
        <v>12</v>
      </c>
      <c r="K4774" s="2" t="s">
        <v>268</v>
      </c>
      <c r="L4774" s="19">
        <v>41380.573206018518</v>
      </c>
      <c r="M4774" s="2"/>
      <c r="N4774" s="2"/>
      <c r="O4774" s="2"/>
      <c r="P4774" s="2"/>
    </row>
    <row r="4775" spans="1:16" ht="60">
      <c r="A4775" s="14">
        <v>431</v>
      </c>
      <c r="B4775" s="2" t="s">
        <v>1225</v>
      </c>
      <c r="C4775" s="1" t="s">
        <v>1226</v>
      </c>
      <c r="D4775" s="3" t="s">
        <v>555</v>
      </c>
      <c r="E4775" s="4">
        <v>41373</v>
      </c>
      <c r="F4775" s="3" t="s">
        <v>15</v>
      </c>
      <c r="G4775" s="4">
        <v>41373</v>
      </c>
      <c r="H4775" s="3" t="s">
        <v>16</v>
      </c>
      <c r="I4775" s="2" t="s">
        <v>13</v>
      </c>
      <c r="J4775" s="2" t="s">
        <v>12</v>
      </c>
      <c r="K4775" s="2" t="s">
        <v>268</v>
      </c>
      <c r="L4775" s="19">
        <v>41373.536793981482</v>
      </c>
      <c r="M4775" s="2"/>
      <c r="N4775" s="2"/>
      <c r="O4775" s="2"/>
      <c r="P4775" s="2"/>
    </row>
    <row r="4776" spans="1:16" ht="75">
      <c r="A4776" s="14">
        <v>429</v>
      </c>
      <c r="B4776" s="2" t="s">
        <v>1227</v>
      </c>
      <c r="C4776" s="1" t="s">
        <v>1228</v>
      </c>
      <c r="D4776" s="3" t="s">
        <v>1229</v>
      </c>
      <c r="E4776" s="4">
        <v>41373</v>
      </c>
      <c r="F4776" s="3" t="s">
        <v>15</v>
      </c>
      <c r="G4776" s="4">
        <v>41373</v>
      </c>
      <c r="H4776" s="3" t="s">
        <v>19</v>
      </c>
      <c r="I4776" s="2" t="s">
        <v>13</v>
      </c>
      <c r="J4776" s="2" t="s">
        <v>12</v>
      </c>
      <c r="K4776" s="2" t="s">
        <v>268</v>
      </c>
      <c r="L4776" s="19">
        <v>41380.573379629626</v>
      </c>
      <c r="M4776" s="2"/>
      <c r="N4776" s="2"/>
      <c r="O4776" s="2"/>
      <c r="P4776" s="2"/>
    </row>
    <row r="4777" spans="1:16" ht="45">
      <c r="A4777" s="14">
        <v>428</v>
      </c>
      <c r="B4777" s="2" t="s">
        <v>859</v>
      </c>
      <c r="C4777" s="1" t="s">
        <v>1230</v>
      </c>
      <c r="D4777" s="3" t="s">
        <v>861</v>
      </c>
      <c r="E4777" s="4">
        <v>41372</v>
      </c>
      <c r="F4777" s="3" t="s">
        <v>15</v>
      </c>
      <c r="G4777" s="4">
        <v>41373</v>
      </c>
      <c r="H4777" s="3" t="s">
        <v>16</v>
      </c>
      <c r="I4777" s="2" t="s">
        <v>13</v>
      </c>
      <c r="J4777" s="2" t="s">
        <v>12</v>
      </c>
      <c r="K4777" s="2" t="s">
        <v>268</v>
      </c>
      <c r="L4777" s="19">
        <v>41373.456331018519</v>
      </c>
      <c r="M4777" s="2"/>
      <c r="N4777" s="2"/>
      <c r="O4777" s="2"/>
      <c r="P4777" s="2"/>
    </row>
    <row r="4778" spans="1:16">
      <c r="A4778" s="14">
        <v>427</v>
      </c>
      <c r="B4778" s="2" t="s">
        <v>714</v>
      </c>
      <c r="C4778" s="1" t="s">
        <v>959</v>
      </c>
      <c r="D4778" s="3" t="s">
        <v>960</v>
      </c>
      <c r="E4778" s="4">
        <v>41373</v>
      </c>
      <c r="F4778" s="3" t="s">
        <v>15</v>
      </c>
      <c r="G4778" s="4">
        <v>41373</v>
      </c>
      <c r="H4778" s="3" t="s">
        <v>16</v>
      </c>
      <c r="I4778" s="2" t="s">
        <v>13</v>
      </c>
      <c r="J4778" s="2" t="s">
        <v>12</v>
      </c>
      <c r="K4778" s="2" t="s">
        <v>268</v>
      </c>
      <c r="L4778" s="19">
        <v>41373.428715277776</v>
      </c>
      <c r="M4778" s="2"/>
      <c r="N4778" s="2"/>
      <c r="O4778" s="2"/>
      <c r="P4778" s="2"/>
    </row>
    <row r="4779" spans="1:16" ht="30">
      <c r="A4779" s="14">
        <v>426</v>
      </c>
      <c r="B4779" s="2" t="s">
        <v>794</v>
      </c>
      <c r="C4779" s="1" t="s">
        <v>961</v>
      </c>
      <c r="D4779" s="3" t="s">
        <v>304</v>
      </c>
      <c r="E4779" s="4">
        <v>41373</v>
      </c>
      <c r="F4779" s="3" t="s">
        <v>15</v>
      </c>
      <c r="G4779" s="4">
        <v>41373</v>
      </c>
      <c r="H4779" s="3" t="s">
        <v>40</v>
      </c>
      <c r="I4779" s="2" t="s">
        <v>13</v>
      </c>
      <c r="J4779" s="2" t="s">
        <v>12</v>
      </c>
      <c r="K4779" s="2" t="s">
        <v>268</v>
      </c>
      <c r="L4779" s="19">
        <v>41373.426944444444</v>
      </c>
      <c r="M4779" s="2"/>
      <c r="N4779" s="2"/>
      <c r="O4779" s="2"/>
      <c r="P4779" s="2"/>
    </row>
    <row r="4780" spans="1:16" ht="30">
      <c r="A4780" s="14">
        <v>425</v>
      </c>
      <c r="B4780" s="2" t="s">
        <v>962</v>
      </c>
      <c r="C4780" s="1" t="s">
        <v>963</v>
      </c>
      <c r="D4780" s="3" t="s">
        <v>964</v>
      </c>
      <c r="E4780" s="4">
        <v>41372</v>
      </c>
      <c r="F4780" s="3" t="s">
        <v>15</v>
      </c>
      <c r="G4780" s="4">
        <v>41372</v>
      </c>
      <c r="H4780" s="3" t="s">
        <v>42</v>
      </c>
      <c r="I4780" s="2" t="s">
        <v>13</v>
      </c>
      <c r="J4780" s="2" t="s">
        <v>12</v>
      </c>
      <c r="K4780" s="2" t="s">
        <v>268</v>
      </c>
      <c r="L4780" s="19">
        <v>41373.374710648146</v>
      </c>
      <c r="M4780" s="2"/>
      <c r="N4780" s="2"/>
      <c r="O4780" s="2"/>
      <c r="P4780" s="2"/>
    </row>
    <row r="4781" spans="1:16" ht="30">
      <c r="A4781" s="14">
        <v>424</v>
      </c>
      <c r="B4781" s="2" t="s">
        <v>965</v>
      </c>
      <c r="C4781" s="1" t="s">
        <v>627</v>
      </c>
      <c r="D4781" s="3" t="s">
        <v>4732</v>
      </c>
      <c r="E4781" s="4">
        <v>41372</v>
      </c>
      <c r="F4781" s="3" t="s">
        <v>15</v>
      </c>
      <c r="G4781" s="4">
        <v>41372</v>
      </c>
      <c r="H4781" s="3" t="s">
        <v>16</v>
      </c>
      <c r="I4781" s="2" t="s">
        <v>13</v>
      </c>
      <c r="J4781" s="2" t="s">
        <v>12</v>
      </c>
      <c r="K4781" s="2" t="s">
        <v>268</v>
      </c>
      <c r="L4781" s="19">
        <v>41372.492407407408</v>
      </c>
      <c r="M4781" s="2"/>
      <c r="N4781" s="2"/>
      <c r="O4781" s="2"/>
      <c r="P4781" s="2"/>
    </row>
    <row r="4782" spans="1:16" ht="30">
      <c r="A4782" s="14">
        <v>423</v>
      </c>
      <c r="B4782" s="2" t="s">
        <v>799</v>
      </c>
      <c r="C4782" s="1" t="s">
        <v>966</v>
      </c>
      <c r="D4782" s="3" t="s">
        <v>401</v>
      </c>
      <c r="E4782" s="4">
        <v>41372</v>
      </c>
      <c r="F4782" s="3" t="s">
        <v>15</v>
      </c>
      <c r="G4782" s="4">
        <v>41372</v>
      </c>
      <c r="H4782" s="3" t="s">
        <v>16</v>
      </c>
      <c r="I4782" s="2" t="s">
        <v>13</v>
      </c>
      <c r="J4782" s="2" t="s">
        <v>12</v>
      </c>
      <c r="K4782" s="2" t="s">
        <v>268</v>
      </c>
      <c r="L4782" s="19">
        <v>41372.486319444448</v>
      </c>
      <c r="M4782" s="2"/>
      <c r="N4782" s="2"/>
      <c r="O4782" s="2"/>
      <c r="P4782" s="2"/>
    </row>
    <row r="4783" spans="1:16" ht="75">
      <c r="A4783" s="14">
        <v>422</v>
      </c>
      <c r="B4783" s="2" t="s">
        <v>967</v>
      </c>
      <c r="C4783" s="1" t="s">
        <v>968</v>
      </c>
      <c r="D4783" s="3" t="s">
        <v>2019</v>
      </c>
      <c r="E4783" s="4">
        <v>41372</v>
      </c>
      <c r="F4783" s="3" t="s">
        <v>15</v>
      </c>
      <c r="G4783" s="4">
        <v>41372</v>
      </c>
      <c r="H4783" s="3" t="s">
        <v>58</v>
      </c>
      <c r="I4783" s="2" t="s">
        <v>13</v>
      </c>
      <c r="J4783" s="2" t="s">
        <v>12</v>
      </c>
      <c r="K4783" s="2" t="s">
        <v>268</v>
      </c>
      <c r="L4783" s="19">
        <v>41372.478437500002</v>
      </c>
      <c r="M4783" s="2"/>
      <c r="N4783" s="2"/>
      <c r="O4783" s="2"/>
      <c r="P4783" s="2"/>
    </row>
    <row r="4784" spans="1:16">
      <c r="A4784" s="14">
        <v>421</v>
      </c>
      <c r="B4784" s="2" t="s">
        <v>969</v>
      </c>
      <c r="C4784" s="1" t="s">
        <v>970</v>
      </c>
      <c r="D4784" s="3" t="s">
        <v>8176</v>
      </c>
      <c r="E4784" s="4">
        <v>41372</v>
      </c>
      <c r="F4784" s="3" t="s">
        <v>15</v>
      </c>
      <c r="G4784" s="4">
        <v>41372</v>
      </c>
      <c r="H4784" s="3" t="s">
        <v>42</v>
      </c>
      <c r="I4784" s="2" t="s">
        <v>13</v>
      </c>
      <c r="J4784" s="2" t="s">
        <v>12</v>
      </c>
      <c r="K4784" s="2" t="s">
        <v>268</v>
      </c>
      <c r="L4784" s="19">
        <v>41372.447314814817</v>
      </c>
      <c r="M4784" s="2"/>
      <c r="N4784" s="2"/>
      <c r="O4784" s="2"/>
      <c r="P4784" s="2"/>
    </row>
    <row r="4785" spans="1:16">
      <c r="A4785" s="14">
        <v>420</v>
      </c>
      <c r="B4785" s="2" t="s">
        <v>971</v>
      </c>
      <c r="C4785" s="1" t="s">
        <v>972</v>
      </c>
      <c r="D4785" s="3" t="s">
        <v>3515</v>
      </c>
      <c r="E4785" s="4">
        <v>41372</v>
      </c>
      <c r="F4785" s="3" t="s">
        <v>15</v>
      </c>
      <c r="G4785" s="4">
        <v>41372</v>
      </c>
      <c r="H4785" s="3" t="s">
        <v>40</v>
      </c>
      <c r="I4785" s="2" t="s">
        <v>13</v>
      </c>
      <c r="J4785" s="2" t="s">
        <v>12</v>
      </c>
      <c r="K4785" s="2" t="s">
        <v>268</v>
      </c>
      <c r="L4785" s="19">
        <v>41372.406631944446</v>
      </c>
      <c r="M4785" s="2"/>
      <c r="N4785" s="2"/>
      <c r="O4785" s="2"/>
      <c r="P4785" s="2"/>
    </row>
    <row r="4786" spans="1:16" ht="30">
      <c r="A4786" s="14">
        <v>419</v>
      </c>
      <c r="B4786" s="2" t="s">
        <v>973</v>
      </c>
      <c r="C4786" s="1" t="s">
        <v>974</v>
      </c>
      <c r="D4786" s="3" t="s">
        <v>304</v>
      </c>
      <c r="E4786" s="4">
        <v>41372</v>
      </c>
      <c r="F4786" s="3" t="s">
        <v>15</v>
      </c>
      <c r="G4786" s="4">
        <v>41372</v>
      </c>
      <c r="H4786" s="3" t="s">
        <v>40</v>
      </c>
      <c r="I4786" s="2" t="s">
        <v>13</v>
      </c>
      <c r="J4786" s="2" t="s">
        <v>12</v>
      </c>
      <c r="K4786" s="2" t="s">
        <v>268</v>
      </c>
      <c r="L4786" s="19">
        <v>41372.404675925929</v>
      </c>
      <c r="M4786" s="2"/>
      <c r="N4786" s="2"/>
      <c r="O4786" s="2"/>
      <c r="P4786" s="2"/>
    </row>
    <row r="4787" spans="1:16">
      <c r="A4787" s="14">
        <v>418</v>
      </c>
      <c r="B4787" s="2" t="s">
        <v>975</v>
      </c>
      <c r="C4787" s="1" t="s">
        <v>976</v>
      </c>
      <c r="D4787" s="3" t="s">
        <v>73</v>
      </c>
      <c r="E4787" s="4">
        <v>41369</v>
      </c>
      <c r="F4787" s="3" t="s">
        <v>15</v>
      </c>
      <c r="G4787" s="4">
        <v>41372</v>
      </c>
      <c r="H4787" s="3" t="s">
        <v>16</v>
      </c>
      <c r="I4787" s="2" t="s">
        <v>13</v>
      </c>
      <c r="J4787" s="2" t="s">
        <v>12</v>
      </c>
      <c r="K4787" s="2" t="s">
        <v>268</v>
      </c>
      <c r="L4787" s="19">
        <v>41372.361493055556</v>
      </c>
      <c r="M4787" s="2"/>
      <c r="N4787" s="2"/>
      <c r="O4787" s="2"/>
      <c r="P4787" s="2"/>
    </row>
    <row r="4788" spans="1:16" ht="60">
      <c r="A4788" s="14">
        <v>417</v>
      </c>
      <c r="B4788" s="2" t="s">
        <v>977</v>
      </c>
      <c r="C4788" s="1" t="s">
        <v>978</v>
      </c>
      <c r="D4788" s="3" t="s">
        <v>979</v>
      </c>
      <c r="E4788" s="4">
        <v>41372</v>
      </c>
      <c r="F4788" s="3" t="s">
        <v>15</v>
      </c>
      <c r="G4788" s="4">
        <v>41372</v>
      </c>
      <c r="H4788" s="3" t="s">
        <v>16</v>
      </c>
      <c r="I4788" s="2" t="s">
        <v>13</v>
      </c>
      <c r="J4788" s="2" t="s">
        <v>12</v>
      </c>
      <c r="K4788" s="2" t="s">
        <v>268</v>
      </c>
      <c r="L4788" s="19">
        <v>41372.331331018519</v>
      </c>
      <c r="M4788" s="2"/>
      <c r="N4788" s="2"/>
      <c r="O4788" s="2"/>
      <c r="P4788" s="2"/>
    </row>
    <row r="4789" spans="1:16">
      <c r="A4789" s="14">
        <v>416</v>
      </c>
      <c r="B4789" s="2" t="s">
        <v>980</v>
      </c>
      <c r="C4789" s="1" t="s">
        <v>981</v>
      </c>
      <c r="D4789" s="3" t="s">
        <v>731</v>
      </c>
      <c r="E4789" s="4">
        <v>41369</v>
      </c>
      <c r="F4789" s="3" t="s">
        <v>15</v>
      </c>
      <c r="G4789" s="4">
        <v>41369</v>
      </c>
      <c r="H4789" s="3" t="s">
        <v>16</v>
      </c>
      <c r="I4789" s="2" t="s">
        <v>13</v>
      </c>
      <c r="J4789" s="2" t="s">
        <v>12</v>
      </c>
      <c r="K4789" s="2" t="s">
        <v>277</v>
      </c>
      <c r="L4789" s="19">
        <v>41369.522928240738</v>
      </c>
      <c r="M4789" s="2"/>
      <c r="N4789" s="2"/>
      <c r="O4789" s="2"/>
      <c r="P4789" s="2"/>
    </row>
    <row r="4790" spans="1:16" ht="45">
      <c r="A4790" s="14">
        <v>415</v>
      </c>
      <c r="B4790" s="2" t="s">
        <v>982</v>
      </c>
      <c r="C4790" s="1" t="s">
        <v>983</v>
      </c>
      <c r="D4790" s="3" t="s">
        <v>192</v>
      </c>
      <c r="E4790" s="4">
        <v>41368</v>
      </c>
      <c r="F4790" s="3" t="s">
        <v>15</v>
      </c>
      <c r="G4790" s="4">
        <v>41376</v>
      </c>
      <c r="H4790" s="3" t="s">
        <v>50</v>
      </c>
      <c r="I4790" s="2" t="s">
        <v>13</v>
      </c>
      <c r="J4790" s="2" t="s">
        <v>12</v>
      </c>
      <c r="K4790" s="2" t="s">
        <v>277</v>
      </c>
      <c r="L4790" s="19">
        <v>41380.571805555555</v>
      </c>
      <c r="M4790" s="2"/>
      <c r="N4790" s="2"/>
      <c r="O4790" s="2"/>
      <c r="P4790" s="2"/>
    </row>
    <row r="4791" spans="1:16" ht="409.5">
      <c r="A4791" s="14">
        <v>414</v>
      </c>
      <c r="B4791" s="2" t="s">
        <v>984</v>
      </c>
      <c r="C4791" s="1" t="s">
        <v>985</v>
      </c>
      <c r="D4791" s="3" t="s">
        <v>285</v>
      </c>
      <c r="E4791" s="4">
        <v>41367</v>
      </c>
      <c r="F4791" s="3" t="s">
        <v>15</v>
      </c>
      <c r="G4791" s="4">
        <v>41368</v>
      </c>
      <c r="H4791" s="3" t="s">
        <v>54</v>
      </c>
      <c r="I4791" s="2" t="s">
        <v>13</v>
      </c>
      <c r="J4791" s="2" t="s">
        <v>12</v>
      </c>
      <c r="K4791" s="2" t="s">
        <v>268</v>
      </c>
      <c r="L4791" s="19">
        <v>41368.753692129627</v>
      </c>
      <c r="M4791" s="2"/>
      <c r="N4791" s="2"/>
      <c r="O4791" s="2"/>
      <c r="P4791" s="2"/>
    </row>
    <row r="4792" spans="1:16" ht="30">
      <c r="A4792" s="14">
        <v>413</v>
      </c>
      <c r="B4792" s="2" t="s">
        <v>986</v>
      </c>
      <c r="C4792" s="1" t="s">
        <v>987</v>
      </c>
      <c r="D4792" s="3" t="s">
        <v>408</v>
      </c>
      <c r="E4792" s="4">
        <v>41367</v>
      </c>
      <c r="F4792" s="3" t="s">
        <v>15</v>
      </c>
      <c r="G4792" s="4">
        <v>41367</v>
      </c>
      <c r="H4792" s="3" t="s">
        <v>40</v>
      </c>
      <c r="I4792" s="2" t="s">
        <v>13</v>
      </c>
      <c r="J4792" s="2" t="s">
        <v>12</v>
      </c>
      <c r="K4792" s="2" t="s">
        <v>268</v>
      </c>
      <c r="L4792" s="19">
        <v>41368.751712962963</v>
      </c>
      <c r="M4792" s="2"/>
      <c r="N4792" s="2"/>
      <c r="O4792" s="2"/>
      <c r="P4792" s="2"/>
    </row>
    <row r="4793" spans="1:16" ht="180">
      <c r="A4793" s="14">
        <v>412</v>
      </c>
      <c r="B4793" s="2" t="s">
        <v>988</v>
      </c>
      <c r="C4793" s="1" t="s">
        <v>989</v>
      </c>
      <c r="D4793" s="3" t="s">
        <v>285</v>
      </c>
      <c r="E4793" s="4">
        <v>41367</v>
      </c>
      <c r="F4793" s="3" t="s">
        <v>15</v>
      </c>
      <c r="G4793" s="4">
        <v>41368</v>
      </c>
      <c r="H4793" s="3" t="s">
        <v>45</v>
      </c>
      <c r="I4793" s="2" t="s">
        <v>13</v>
      </c>
      <c r="J4793" s="2" t="s">
        <v>12</v>
      </c>
      <c r="K4793" s="2" t="s">
        <v>268</v>
      </c>
      <c r="L4793" s="19">
        <v>41368.732789351852</v>
      </c>
      <c r="M4793" s="2"/>
      <c r="N4793" s="2"/>
      <c r="O4793" s="2"/>
      <c r="P4793" s="2"/>
    </row>
    <row r="4794" spans="1:16" ht="30">
      <c r="A4794" s="14">
        <v>411</v>
      </c>
      <c r="B4794" s="2" t="s">
        <v>990</v>
      </c>
      <c r="C4794" s="1" t="s">
        <v>991</v>
      </c>
      <c r="D4794" s="3" t="s">
        <v>992</v>
      </c>
      <c r="E4794" s="4">
        <v>41367</v>
      </c>
      <c r="F4794" s="3" t="s">
        <v>15</v>
      </c>
      <c r="G4794" s="4">
        <v>41367</v>
      </c>
      <c r="H4794" s="3" t="s">
        <v>44</v>
      </c>
      <c r="I4794" s="2" t="s">
        <v>13</v>
      </c>
      <c r="J4794" s="2" t="s">
        <v>12</v>
      </c>
      <c r="K4794" s="2" t="s">
        <v>268</v>
      </c>
      <c r="L4794" s="19">
        <v>41368.729618055557</v>
      </c>
      <c r="M4794" s="2"/>
      <c r="N4794" s="2"/>
      <c r="O4794" s="2"/>
      <c r="P4794" s="2"/>
    </row>
    <row r="4795" spans="1:16" ht="60">
      <c r="A4795" s="14">
        <v>410</v>
      </c>
      <c r="B4795" s="2" t="s">
        <v>993</v>
      </c>
      <c r="C4795" s="1" t="s">
        <v>994</v>
      </c>
      <c r="D4795" s="3" t="s">
        <v>18</v>
      </c>
      <c r="E4795" s="4">
        <v>41368</v>
      </c>
      <c r="F4795" s="3" t="s">
        <v>15</v>
      </c>
      <c r="G4795" s="4">
        <v>41368</v>
      </c>
      <c r="H4795" s="3" t="s">
        <v>19</v>
      </c>
      <c r="I4795" s="2" t="s">
        <v>13</v>
      </c>
      <c r="J4795" s="2" t="s">
        <v>12</v>
      </c>
      <c r="K4795" s="2" t="s">
        <v>268</v>
      </c>
      <c r="L4795" s="19">
        <v>41379.537175925929</v>
      </c>
      <c r="M4795" s="2"/>
      <c r="N4795" s="2"/>
      <c r="O4795" s="2"/>
      <c r="P4795" s="2"/>
    </row>
    <row r="4796" spans="1:16" ht="45">
      <c r="A4796" s="14">
        <v>409</v>
      </c>
      <c r="B4796" s="2" t="s">
        <v>272</v>
      </c>
      <c r="C4796" s="1" t="s">
        <v>995</v>
      </c>
      <c r="D4796" s="3" t="s">
        <v>274</v>
      </c>
      <c r="E4796" s="4">
        <v>41367</v>
      </c>
      <c r="F4796" s="3" t="s">
        <v>15</v>
      </c>
      <c r="G4796" s="4">
        <v>41368</v>
      </c>
      <c r="H4796" s="3" t="s">
        <v>16</v>
      </c>
      <c r="I4796" s="2" t="s">
        <v>13</v>
      </c>
      <c r="J4796" s="2" t="s">
        <v>12</v>
      </c>
      <c r="K4796" s="2" t="s">
        <v>268</v>
      </c>
      <c r="L4796" s="19">
        <v>41368.683865740742</v>
      </c>
      <c r="M4796" s="2"/>
      <c r="N4796" s="2"/>
      <c r="O4796" s="2"/>
      <c r="P4796" s="2"/>
    </row>
    <row r="4797" spans="1:16" ht="60">
      <c r="A4797" s="14">
        <v>408</v>
      </c>
      <c r="B4797" s="2" t="s">
        <v>996</v>
      </c>
      <c r="C4797" s="1" t="s">
        <v>997</v>
      </c>
      <c r="D4797" s="3" t="s">
        <v>500</v>
      </c>
      <c r="E4797" s="4">
        <v>41368</v>
      </c>
      <c r="F4797" s="3" t="s">
        <v>102</v>
      </c>
      <c r="G4797" s="4">
        <v>41368</v>
      </c>
      <c r="H4797" s="3" t="s">
        <v>56</v>
      </c>
      <c r="I4797" s="2" t="s">
        <v>13</v>
      </c>
      <c r="J4797" s="2" t="s">
        <v>12</v>
      </c>
      <c r="K4797" s="2" t="s">
        <v>268</v>
      </c>
      <c r="L4797" s="19">
        <v>41368.682222222225</v>
      </c>
      <c r="M4797" s="2"/>
      <c r="N4797" s="2"/>
      <c r="O4797" s="2"/>
      <c r="P4797" s="2"/>
    </row>
    <row r="4798" spans="1:16" ht="30">
      <c r="A4798" s="14">
        <v>407</v>
      </c>
      <c r="B4798" s="2" t="s">
        <v>998</v>
      </c>
      <c r="C4798" s="1" t="s">
        <v>999</v>
      </c>
      <c r="D4798" s="3" t="s">
        <v>488</v>
      </c>
      <c r="E4798" s="4">
        <v>41368</v>
      </c>
      <c r="F4798" s="3" t="s">
        <v>15</v>
      </c>
      <c r="G4798" s="4">
        <v>41368</v>
      </c>
      <c r="H4798" s="3" t="s">
        <v>19</v>
      </c>
      <c r="I4798" s="2" t="s">
        <v>13</v>
      </c>
      <c r="J4798" s="2" t="s">
        <v>12</v>
      </c>
      <c r="K4798" s="2" t="s">
        <v>277</v>
      </c>
      <c r="L4798" s="19">
        <v>41379.725115740737</v>
      </c>
      <c r="M4798" s="2"/>
      <c r="N4798" s="2"/>
      <c r="O4798" s="2"/>
      <c r="P4798" s="2"/>
    </row>
    <row r="4799" spans="1:16" ht="45">
      <c r="A4799" s="14">
        <v>406</v>
      </c>
      <c r="B4799" s="2" t="s">
        <v>1000</v>
      </c>
      <c r="C4799" s="1" t="s">
        <v>1391</v>
      </c>
      <c r="D4799" s="3" t="s">
        <v>586</v>
      </c>
      <c r="E4799" s="4">
        <v>41368</v>
      </c>
      <c r="F4799" s="3" t="s">
        <v>15</v>
      </c>
      <c r="G4799" s="4">
        <v>41368</v>
      </c>
      <c r="H4799" s="3" t="s">
        <v>69</v>
      </c>
      <c r="I4799" s="2" t="s">
        <v>13</v>
      </c>
      <c r="J4799" s="2" t="s">
        <v>12</v>
      </c>
      <c r="K4799" s="2" t="s">
        <v>268</v>
      </c>
      <c r="L4799" s="19">
        <v>41396.424675925926</v>
      </c>
      <c r="M4799" s="2"/>
      <c r="N4799" s="2"/>
      <c r="O4799" s="2"/>
      <c r="P4799" s="2"/>
    </row>
    <row r="4800" spans="1:16" ht="30">
      <c r="A4800" s="14">
        <v>405</v>
      </c>
      <c r="B4800" s="2" t="s">
        <v>1001</v>
      </c>
      <c r="C4800" s="1" t="s">
        <v>1015</v>
      </c>
      <c r="D4800" s="3" t="s">
        <v>1002</v>
      </c>
      <c r="E4800" s="4">
        <v>41368</v>
      </c>
      <c r="F4800" s="3" t="s">
        <v>15</v>
      </c>
      <c r="G4800" s="4">
        <v>41372</v>
      </c>
      <c r="H4800" s="3" t="s">
        <v>59</v>
      </c>
      <c r="I4800" s="2" t="s">
        <v>13</v>
      </c>
      <c r="J4800" s="2" t="s">
        <v>12</v>
      </c>
      <c r="K4800" s="2" t="s">
        <v>268</v>
      </c>
      <c r="L4800" s="19">
        <v>41373.522152777776</v>
      </c>
      <c r="M4800" s="2"/>
      <c r="N4800" s="2"/>
      <c r="O4800" s="2"/>
      <c r="P4800" s="2"/>
    </row>
    <row r="4801" spans="1:16" ht="60">
      <c r="A4801" s="14">
        <v>404</v>
      </c>
      <c r="B4801" s="2" t="s">
        <v>1003</v>
      </c>
      <c r="C4801" s="1" t="s">
        <v>1004</v>
      </c>
      <c r="D4801" s="3" t="s">
        <v>446</v>
      </c>
      <c r="E4801" s="4">
        <v>41366</v>
      </c>
      <c r="F4801" s="3" t="s">
        <v>15</v>
      </c>
      <c r="G4801" s="4">
        <v>41367</v>
      </c>
      <c r="H4801" s="3" t="s">
        <v>16</v>
      </c>
      <c r="I4801" s="2" t="s">
        <v>13</v>
      </c>
      <c r="J4801" s="2" t="s">
        <v>12</v>
      </c>
      <c r="K4801" s="2" t="s">
        <v>268</v>
      </c>
      <c r="L4801" s="19">
        <v>41368.481666666667</v>
      </c>
      <c r="M4801" s="2"/>
      <c r="N4801" s="2"/>
      <c r="O4801" s="2"/>
      <c r="P4801" s="2"/>
    </row>
    <row r="4802" spans="1:16" ht="60">
      <c r="A4802" s="14">
        <v>403</v>
      </c>
      <c r="B4802" s="2" t="s">
        <v>1005</v>
      </c>
      <c r="C4802" s="1" t="s">
        <v>1006</v>
      </c>
      <c r="D4802" s="3" t="s">
        <v>1007</v>
      </c>
      <c r="E4802" s="4">
        <v>41367</v>
      </c>
      <c r="F4802" s="3" t="s">
        <v>15</v>
      </c>
      <c r="G4802" s="4">
        <v>41367</v>
      </c>
      <c r="H4802" s="3" t="s">
        <v>42</v>
      </c>
      <c r="I4802" s="2" t="s">
        <v>13</v>
      </c>
      <c r="J4802" s="2" t="s">
        <v>12</v>
      </c>
      <c r="K4802" s="2" t="s">
        <v>268</v>
      </c>
      <c r="L4802" s="19">
        <v>41367.425949074073</v>
      </c>
      <c r="M4802" s="2"/>
      <c r="N4802" s="2"/>
      <c r="O4802" s="2"/>
      <c r="P4802" s="2"/>
    </row>
    <row r="4803" spans="1:16" ht="30">
      <c r="A4803" s="14">
        <v>402</v>
      </c>
      <c r="B4803" s="2" t="s">
        <v>1008</v>
      </c>
      <c r="C4803" s="1" t="s">
        <v>1009</v>
      </c>
      <c r="D4803" s="3" t="s">
        <v>1010</v>
      </c>
      <c r="E4803" s="4">
        <v>41367</v>
      </c>
      <c r="F4803" s="3" t="s">
        <v>15</v>
      </c>
      <c r="G4803" s="4">
        <v>41367</v>
      </c>
      <c r="H4803" s="3" t="s">
        <v>40</v>
      </c>
      <c r="I4803" s="2" t="s">
        <v>13</v>
      </c>
      <c r="J4803" s="2" t="s">
        <v>12</v>
      </c>
      <c r="K4803" s="2" t="s">
        <v>268</v>
      </c>
      <c r="L4803" s="19">
        <v>41367.382210648146</v>
      </c>
      <c r="M4803" s="2"/>
      <c r="N4803" s="2"/>
      <c r="O4803" s="2"/>
      <c r="P4803" s="2"/>
    </row>
    <row r="4804" spans="1:16" ht="30">
      <c r="A4804" s="14">
        <v>401</v>
      </c>
      <c r="B4804" s="2" t="s">
        <v>1011</v>
      </c>
      <c r="C4804" s="1" t="s">
        <v>1012</v>
      </c>
      <c r="D4804" s="3" t="s">
        <v>215</v>
      </c>
      <c r="E4804" s="4">
        <v>41366</v>
      </c>
      <c r="F4804" s="3" t="s">
        <v>15</v>
      </c>
      <c r="G4804" s="4">
        <v>41366</v>
      </c>
      <c r="H4804" s="3" t="s">
        <v>16</v>
      </c>
      <c r="I4804" s="2" t="s">
        <v>13</v>
      </c>
      <c r="J4804" s="2" t="s">
        <v>12</v>
      </c>
      <c r="K4804" s="2" t="s">
        <v>268</v>
      </c>
      <c r="L4804" s="19">
        <v>41366.735659722224</v>
      </c>
      <c r="M4804" s="2"/>
      <c r="N4804" s="2"/>
      <c r="O4804" s="2"/>
      <c r="P4804" s="2"/>
    </row>
    <row r="4805" spans="1:16" ht="90">
      <c r="A4805" s="14">
        <v>400</v>
      </c>
      <c r="B4805" s="2" t="s">
        <v>1013</v>
      </c>
      <c r="C4805" s="1" t="s">
        <v>1014</v>
      </c>
      <c r="D4805" s="3" t="s">
        <v>274</v>
      </c>
      <c r="E4805" s="4">
        <v>41366</v>
      </c>
      <c r="F4805" s="3" t="s">
        <v>15</v>
      </c>
      <c r="G4805" s="4">
        <v>41366</v>
      </c>
      <c r="H4805" s="3" t="s">
        <v>16</v>
      </c>
      <c r="I4805" s="2" t="s">
        <v>13</v>
      </c>
      <c r="J4805" s="2" t="s">
        <v>12</v>
      </c>
      <c r="K4805" s="2" t="s">
        <v>268</v>
      </c>
      <c r="L4805" s="19">
        <v>41366.73265046296</v>
      </c>
      <c r="M4805" s="2"/>
      <c r="N4805" s="2"/>
      <c r="O4805" s="2"/>
      <c r="P4805" s="2"/>
    </row>
    <row r="4806" spans="1:16" ht="45">
      <c r="A4806" s="14">
        <v>399</v>
      </c>
      <c r="B4806" s="2" t="s">
        <v>621</v>
      </c>
      <c r="C4806" s="1" t="s">
        <v>936</v>
      </c>
      <c r="D4806" s="3" t="s">
        <v>546</v>
      </c>
      <c r="E4806" s="4">
        <v>41366</v>
      </c>
      <c r="F4806" s="3" t="s">
        <v>15</v>
      </c>
      <c r="G4806" s="4">
        <v>41366</v>
      </c>
      <c r="H4806" s="3" t="s">
        <v>29</v>
      </c>
      <c r="I4806" s="2" t="s">
        <v>13</v>
      </c>
      <c r="J4806" s="2" t="s">
        <v>12</v>
      </c>
      <c r="K4806" s="2" t="s">
        <v>268</v>
      </c>
      <c r="L4806" s="19">
        <v>41368.728738425925</v>
      </c>
      <c r="M4806" s="2"/>
      <c r="N4806" s="2"/>
      <c r="O4806" s="2"/>
      <c r="P4806" s="2"/>
    </row>
    <row r="4807" spans="1:16" ht="45">
      <c r="A4807" s="14">
        <v>398</v>
      </c>
      <c r="B4807" s="2" t="s">
        <v>937</v>
      </c>
      <c r="C4807" s="1" t="s">
        <v>938</v>
      </c>
      <c r="D4807" s="3" t="s">
        <v>304</v>
      </c>
      <c r="E4807" s="4">
        <v>41366</v>
      </c>
      <c r="F4807" s="3" t="s">
        <v>15</v>
      </c>
      <c r="G4807" s="4">
        <v>41366</v>
      </c>
      <c r="H4807" s="3" t="s">
        <v>40</v>
      </c>
      <c r="I4807" s="2" t="s">
        <v>13</v>
      </c>
      <c r="J4807" s="2" t="s">
        <v>12</v>
      </c>
      <c r="K4807" s="2" t="s">
        <v>268</v>
      </c>
      <c r="L4807" s="19">
        <v>41366.485393518517</v>
      </c>
      <c r="M4807" s="2"/>
      <c r="N4807" s="2"/>
      <c r="O4807" s="2"/>
      <c r="P4807" s="2"/>
    </row>
    <row r="4808" spans="1:16" ht="60">
      <c r="A4808" s="14">
        <v>397</v>
      </c>
      <c r="B4808" s="2" t="s">
        <v>939</v>
      </c>
      <c r="C4808" s="1" t="s">
        <v>940</v>
      </c>
      <c r="D4808" s="3" t="s">
        <v>449</v>
      </c>
      <c r="E4808" s="4">
        <v>41365</v>
      </c>
      <c r="F4808" s="3" t="s">
        <v>15</v>
      </c>
      <c r="G4808" s="4">
        <v>41366</v>
      </c>
      <c r="H4808" s="3" t="s">
        <v>42</v>
      </c>
      <c r="I4808" s="2" t="s">
        <v>13</v>
      </c>
      <c r="J4808" s="2" t="s">
        <v>12</v>
      </c>
      <c r="K4808" s="2" t="s">
        <v>268</v>
      </c>
      <c r="L4808" s="19">
        <v>41366.467187499999</v>
      </c>
      <c r="M4808" s="2"/>
      <c r="N4808" s="2"/>
      <c r="O4808" s="2"/>
      <c r="P4808" s="2"/>
    </row>
    <row r="4809" spans="1:16" ht="45">
      <c r="A4809" s="14">
        <v>396</v>
      </c>
      <c r="B4809" s="2" t="s">
        <v>941</v>
      </c>
      <c r="C4809" s="1" t="s">
        <v>942</v>
      </c>
      <c r="D4809" s="3" t="s">
        <v>549</v>
      </c>
      <c r="E4809" s="4">
        <v>41365</v>
      </c>
      <c r="F4809" s="3" t="s">
        <v>15</v>
      </c>
      <c r="G4809" s="4">
        <v>41365</v>
      </c>
      <c r="H4809" s="3" t="s">
        <v>19</v>
      </c>
      <c r="I4809" s="2" t="s">
        <v>13</v>
      </c>
      <c r="J4809" s="2" t="s">
        <v>12</v>
      </c>
      <c r="K4809" s="2" t="s">
        <v>268</v>
      </c>
      <c r="L4809" s="19">
        <v>41373.521990740737</v>
      </c>
      <c r="M4809" s="2"/>
      <c r="N4809" s="2"/>
      <c r="O4809" s="2"/>
      <c r="P4809" s="2"/>
    </row>
    <row r="4810" spans="1:16" ht="60">
      <c r="A4810" s="14">
        <v>395</v>
      </c>
      <c r="B4810" s="2" t="s">
        <v>943</v>
      </c>
      <c r="C4810" s="1" t="s">
        <v>944</v>
      </c>
      <c r="D4810" s="3" t="s">
        <v>945</v>
      </c>
      <c r="E4810" s="4">
        <v>41365</v>
      </c>
      <c r="F4810" s="3" t="s">
        <v>15</v>
      </c>
      <c r="G4810" s="4">
        <v>41365</v>
      </c>
      <c r="H4810" s="3" t="s">
        <v>56</v>
      </c>
      <c r="I4810" s="2" t="s">
        <v>13</v>
      </c>
      <c r="J4810" s="2" t="s">
        <v>12</v>
      </c>
      <c r="K4810" s="2" t="s">
        <v>268</v>
      </c>
      <c r="L4810" s="19">
        <v>41373.522337962961</v>
      </c>
      <c r="M4810" s="2"/>
      <c r="N4810" s="2"/>
      <c r="O4810" s="2"/>
      <c r="P4810" s="2"/>
    </row>
    <row r="4811" spans="1:16" ht="45">
      <c r="A4811" s="14">
        <v>394</v>
      </c>
      <c r="B4811" s="2" t="s">
        <v>778</v>
      </c>
      <c r="C4811" s="1" t="s">
        <v>946</v>
      </c>
      <c r="D4811" s="3" t="s">
        <v>947</v>
      </c>
      <c r="E4811" s="4">
        <v>41365</v>
      </c>
      <c r="F4811" s="3" t="s">
        <v>15</v>
      </c>
      <c r="G4811" s="4">
        <v>41365</v>
      </c>
      <c r="H4811" s="3" t="s">
        <v>29</v>
      </c>
      <c r="I4811" s="2" t="s">
        <v>13</v>
      </c>
      <c r="J4811" s="2" t="s">
        <v>12</v>
      </c>
      <c r="K4811" s="2" t="s">
        <v>268</v>
      </c>
      <c r="L4811" s="19">
        <v>41365.623935185184</v>
      </c>
      <c r="M4811" s="2"/>
      <c r="N4811" s="2"/>
      <c r="O4811" s="2"/>
      <c r="P4811" s="2"/>
    </row>
    <row r="4812" spans="1:16" ht="75">
      <c r="A4812" s="14">
        <v>393</v>
      </c>
      <c r="B4812" s="2" t="s">
        <v>948</v>
      </c>
      <c r="C4812" s="1" t="s">
        <v>949</v>
      </c>
      <c r="D4812" s="3" t="s">
        <v>950</v>
      </c>
      <c r="E4812" s="4">
        <v>41365</v>
      </c>
      <c r="F4812" s="3" t="s">
        <v>15</v>
      </c>
      <c r="G4812" s="4">
        <v>41365</v>
      </c>
      <c r="H4812" s="3" t="s">
        <v>40</v>
      </c>
      <c r="I4812" s="2" t="s">
        <v>13</v>
      </c>
      <c r="J4812" s="2" t="s">
        <v>12</v>
      </c>
      <c r="K4812" s="2" t="s">
        <v>268</v>
      </c>
      <c r="L4812" s="19">
        <v>41366.435532407406</v>
      </c>
      <c r="M4812" s="2"/>
      <c r="N4812" s="2"/>
      <c r="O4812" s="2"/>
      <c r="P4812" s="2"/>
    </row>
    <row r="4813" spans="1:16" ht="30">
      <c r="A4813" s="14">
        <v>392</v>
      </c>
      <c r="B4813" s="2" t="s">
        <v>951</v>
      </c>
      <c r="C4813" s="1" t="s">
        <v>952</v>
      </c>
      <c r="D4813" s="3" t="s">
        <v>169</v>
      </c>
      <c r="E4813" s="4">
        <v>41360</v>
      </c>
      <c r="F4813" s="3" t="s">
        <v>15</v>
      </c>
      <c r="G4813" s="4">
        <v>41360</v>
      </c>
      <c r="H4813" s="3" t="s">
        <v>56</v>
      </c>
      <c r="I4813" s="2" t="s">
        <v>13</v>
      </c>
      <c r="J4813" s="2" t="s">
        <v>12</v>
      </c>
      <c r="K4813" s="2" t="s">
        <v>268</v>
      </c>
      <c r="L4813" s="19">
        <v>41373.521736111114</v>
      </c>
      <c r="M4813" s="2"/>
      <c r="N4813" s="2"/>
      <c r="O4813" s="2"/>
      <c r="P4813" s="2"/>
    </row>
    <row r="4814" spans="1:16" ht="60">
      <c r="A4814" s="14">
        <v>391</v>
      </c>
      <c r="B4814" s="2" t="s">
        <v>953</v>
      </c>
      <c r="C4814" s="1" t="s">
        <v>954</v>
      </c>
      <c r="D4814" s="3" t="s">
        <v>363</v>
      </c>
      <c r="E4814" s="4">
        <v>41361</v>
      </c>
      <c r="F4814" s="3" t="s">
        <v>15</v>
      </c>
      <c r="G4814" s="4">
        <v>41361</v>
      </c>
      <c r="H4814" s="3" t="s">
        <v>40</v>
      </c>
      <c r="I4814" s="2" t="s">
        <v>13</v>
      </c>
      <c r="J4814" s="2" t="s">
        <v>12</v>
      </c>
      <c r="K4814" s="2" t="s">
        <v>268</v>
      </c>
      <c r="L4814" s="19">
        <v>41361.436469907407</v>
      </c>
      <c r="M4814" s="2"/>
      <c r="N4814" s="2"/>
      <c r="O4814" s="2"/>
      <c r="P4814" s="2"/>
    </row>
    <row r="4815" spans="1:16" ht="45">
      <c r="A4815" s="14">
        <v>390</v>
      </c>
      <c r="B4815" s="2" t="s">
        <v>955</v>
      </c>
      <c r="C4815" s="1" t="s">
        <v>956</v>
      </c>
      <c r="D4815" s="3" t="s">
        <v>950</v>
      </c>
      <c r="E4815" s="4">
        <v>41361</v>
      </c>
      <c r="F4815" s="3" t="s">
        <v>15</v>
      </c>
      <c r="G4815" s="4">
        <v>41361</v>
      </c>
      <c r="H4815" s="3" t="s">
        <v>40</v>
      </c>
      <c r="I4815" s="2" t="s">
        <v>13</v>
      </c>
      <c r="J4815" s="2" t="s">
        <v>12</v>
      </c>
      <c r="K4815" s="2" t="s">
        <v>268</v>
      </c>
      <c r="L4815" s="19">
        <v>41366.436354166668</v>
      </c>
      <c r="M4815" s="2"/>
      <c r="N4815" s="2"/>
      <c r="O4815" s="2"/>
      <c r="P4815" s="2"/>
    </row>
    <row r="4816" spans="1:16" ht="90">
      <c r="A4816" s="14">
        <v>389</v>
      </c>
      <c r="B4816" s="2" t="s">
        <v>876</v>
      </c>
      <c r="C4816" s="1" t="s">
        <v>877</v>
      </c>
      <c r="D4816" s="3" t="s">
        <v>247</v>
      </c>
      <c r="E4816" s="4">
        <v>41361</v>
      </c>
      <c r="F4816" s="3" t="s">
        <v>15</v>
      </c>
      <c r="G4816" s="4">
        <v>41361</v>
      </c>
      <c r="H4816" s="3" t="s">
        <v>54</v>
      </c>
      <c r="I4816" s="2" t="s">
        <v>13</v>
      </c>
      <c r="J4816" s="2" t="s">
        <v>12</v>
      </c>
      <c r="K4816" s="2" t="s">
        <v>268</v>
      </c>
      <c r="L4816" s="19">
        <v>41361.395439814813</v>
      </c>
      <c r="M4816" s="2"/>
      <c r="N4816" s="2"/>
      <c r="O4816" s="2"/>
      <c r="P4816" s="2"/>
    </row>
    <row r="4817" spans="1:16" ht="105">
      <c r="A4817" s="14">
        <v>388</v>
      </c>
      <c r="B4817" s="2" t="s">
        <v>878</v>
      </c>
      <c r="C4817" s="1" t="s">
        <v>879</v>
      </c>
      <c r="D4817" s="3" t="s">
        <v>880</v>
      </c>
      <c r="E4817" s="4">
        <v>41360</v>
      </c>
      <c r="F4817" s="3" t="s">
        <v>15</v>
      </c>
      <c r="G4817" s="4">
        <v>41360</v>
      </c>
      <c r="H4817" s="3" t="s">
        <v>57</v>
      </c>
      <c r="I4817" s="2" t="s">
        <v>13</v>
      </c>
      <c r="J4817" s="2" t="s">
        <v>12</v>
      </c>
      <c r="K4817" s="2" t="s">
        <v>268</v>
      </c>
      <c r="L4817" s="19">
        <v>41360.468622685185</v>
      </c>
      <c r="M4817" s="2"/>
      <c r="N4817" s="2"/>
      <c r="O4817" s="2"/>
      <c r="P4817" s="2"/>
    </row>
    <row r="4818" spans="1:16" ht="45">
      <c r="A4818" s="14">
        <v>387</v>
      </c>
      <c r="B4818" s="2" t="s">
        <v>881</v>
      </c>
      <c r="C4818" s="1" t="s">
        <v>957</v>
      </c>
      <c r="D4818" s="3" t="s">
        <v>488</v>
      </c>
      <c r="E4818" s="4">
        <v>41360</v>
      </c>
      <c r="F4818" s="3" t="s">
        <v>15</v>
      </c>
      <c r="G4818" s="4">
        <v>41360</v>
      </c>
      <c r="H4818" s="3" t="s">
        <v>19</v>
      </c>
      <c r="I4818" s="2" t="s">
        <v>13</v>
      </c>
      <c r="J4818" s="2" t="s">
        <v>12</v>
      </c>
      <c r="K4818" s="2" t="s">
        <v>268</v>
      </c>
      <c r="L4818" s="19">
        <v>41366.436261574076</v>
      </c>
      <c r="M4818" s="2"/>
      <c r="N4818" s="2"/>
      <c r="O4818" s="2"/>
      <c r="P4818" s="2"/>
    </row>
    <row r="4819" spans="1:16" ht="45">
      <c r="A4819" s="14">
        <v>386</v>
      </c>
      <c r="B4819" s="2" t="s">
        <v>882</v>
      </c>
      <c r="C4819" s="1" t="s">
        <v>883</v>
      </c>
      <c r="D4819" s="3" t="s">
        <v>884</v>
      </c>
      <c r="E4819" s="4">
        <v>41360</v>
      </c>
      <c r="F4819" s="3" t="s">
        <v>15</v>
      </c>
      <c r="G4819" s="4">
        <v>41360</v>
      </c>
      <c r="H4819" s="3" t="s">
        <v>40</v>
      </c>
      <c r="I4819" s="2" t="s">
        <v>13</v>
      </c>
      <c r="J4819" s="2" t="s">
        <v>12</v>
      </c>
      <c r="K4819" s="2" t="s">
        <v>268</v>
      </c>
      <c r="L4819" s="19">
        <v>41360.421944444446</v>
      </c>
      <c r="M4819" s="2"/>
      <c r="N4819" s="2"/>
      <c r="O4819" s="2"/>
      <c r="P4819" s="2"/>
    </row>
    <row r="4820" spans="1:16" ht="30">
      <c r="A4820" s="14">
        <v>385</v>
      </c>
      <c r="B4820" s="2" t="s">
        <v>885</v>
      </c>
      <c r="C4820" s="1" t="s">
        <v>958</v>
      </c>
      <c r="D4820" s="3" t="s">
        <v>558</v>
      </c>
      <c r="E4820" s="4">
        <v>41359</v>
      </c>
      <c r="F4820" s="3" t="s">
        <v>15</v>
      </c>
      <c r="G4820" s="4">
        <v>41359</v>
      </c>
      <c r="H4820" s="3" t="s">
        <v>42</v>
      </c>
      <c r="I4820" s="2" t="s">
        <v>13</v>
      </c>
      <c r="J4820" s="2" t="s">
        <v>12</v>
      </c>
      <c r="K4820" s="2" t="s">
        <v>268</v>
      </c>
      <c r="L4820" s="19">
        <v>41361.439849537041</v>
      </c>
      <c r="M4820" s="2"/>
      <c r="N4820" s="2"/>
      <c r="O4820" s="2"/>
      <c r="P4820" s="2"/>
    </row>
    <row r="4821" spans="1:16" ht="90">
      <c r="A4821" s="14">
        <v>384</v>
      </c>
      <c r="B4821" s="2" t="s">
        <v>886</v>
      </c>
      <c r="C4821" s="1" t="s">
        <v>887</v>
      </c>
      <c r="D4821" s="3" t="s">
        <v>22</v>
      </c>
      <c r="E4821" s="4">
        <v>41359</v>
      </c>
      <c r="F4821" s="3" t="s">
        <v>15</v>
      </c>
      <c r="G4821" s="4">
        <v>41359</v>
      </c>
      <c r="H4821" s="3" t="s">
        <v>29</v>
      </c>
      <c r="I4821" s="2" t="s">
        <v>13</v>
      </c>
      <c r="J4821" s="2" t="s">
        <v>12</v>
      </c>
      <c r="K4821" s="2" t="s">
        <v>268</v>
      </c>
      <c r="L4821" s="19">
        <v>41361.412708333337</v>
      </c>
      <c r="M4821" s="2"/>
      <c r="N4821" s="2"/>
      <c r="O4821" s="2"/>
      <c r="P4821" s="2"/>
    </row>
    <row r="4822" spans="1:16" ht="45">
      <c r="A4822" s="14">
        <v>383</v>
      </c>
      <c r="B4822" s="2" t="s">
        <v>888</v>
      </c>
      <c r="C4822" s="1" t="s">
        <v>889</v>
      </c>
      <c r="D4822" s="3" t="s">
        <v>22</v>
      </c>
      <c r="E4822" s="4">
        <v>41359</v>
      </c>
      <c r="F4822" s="3" t="s">
        <v>15</v>
      </c>
      <c r="G4822" s="4">
        <v>41359</v>
      </c>
      <c r="H4822" s="3" t="s">
        <v>51</v>
      </c>
      <c r="I4822" s="2" t="s">
        <v>13</v>
      </c>
      <c r="J4822" s="2" t="s">
        <v>12</v>
      </c>
      <c r="K4822" s="2" t="s">
        <v>268</v>
      </c>
      <c r="L4822" s="19">
        <v>41359.713900462964</v>
      </c>
      <c r="M4822" s="2"/>
      <c r="N4822" s="2"/>
      <c r="O4822" s="2"/>
      <c r="P4822" s="2"/>
    </row>
    <row r="4823" spans="1:16" ht="75">
      <c r="A4823" s="14">
        <v>382</v>
      </c>
      <c r="B4823" s="2" t="s">
        <v>890</v>
      </c>
      <c r="C4823" s="1" t="s">
        <v>891</v>
      </c>
      <c r="D4823" s="3" t="s">
        <v>186</v>
      </c>
      <c r="E4823" s="4">
        <v>41359</v>
      </c>
      <c r="F4823" s="3" t="s">
        <v>15</v>
      </c>
      <c r="G4823" s="4">
        <v>41359</v>
      </c>
      <c r="H4823" s="3" t="s">
        <v>69</v>
      </c>
      <c r="I4823" s="2" t="s">
        <v>13</v>
      </c>
      <c r="J4823" s="2" t="s">
        <v>12</v>
      </c>
      <c r="K4823" s="2" t="s">
        <v>268</v>
      </c>
      <c r="L4823" s="19">
        <v>41359.710659722223</v>
      </c>
      <c r="M4823" s="2"/>
      <c r="N4823" s="2"/>
      <c r="O4823" s="2"/>
      <c r="P4823" s="2"/>
    </row>
    <row r="4824" spans="1:16" ht="60">
      <c r="A4824" s="14">
        <v>381</v>
      </c>
      <c r="B4824" s="2" t="s">
        <v>892</v>
      </c>
      <c r="C4824" s="1" t="s">
        <v>893</v>
      </c>
      <c r="D4824" s="3" t="s">
        <v>894</v>
      </c>
      <c r="E4824" s="4">
        <v>41359</v>
      </c>
      <c r="F4824" s="3" t="s">
        <v>15</v>
      </c>
      <c r="G4824" s="4">
        <v>41359</v>
      </c>
      <c r="H4824" s="3" t="s">
        <v>54</v>
      </c>
      <c r="I4824" s="2" t="s">
        <v>13</v>
      </c>
      <c r="J4824" s="2" t="s">
        <v>12</v>
      </c>
      <c r="K4824" s="2" t="s">
        <v>268</v>
      </c>
      <c r="L4824" s="19">
        <v>41359.69767361111</v>
      </c>
      <c r="M4824" s="2"/>
      <c r="N4824" s="2"/>
      <c r="O4824" s="2"/>
      <c r="P4824" s="2"/>
    </row>
    <row r="4825" spans="1:16" ht="30">
      <c r="A4825" s="14">
        <v>380</v>
      </c>
      <c r="B4825" s="2" t="s">
        <v>895</v>
      </c>
      <c r="C4825" s="1" t="s">
        <v>896</v>
      </c>
      <c r="D4825" s="3" t="s">
        <v>247</v>
      </c>
      <c r="E4825" s="4">
        <v>41359</v>
      </c>
      <c r="F4825" s="3" t="s">
        <v>15</v>
      </c>
      <c r="G4825" s="4">
        <v>41359</v>
      </c>
      <c r="H4825" s="3" t="s">
        <v>42</v>
      </c>
      <c r="I4825" s="2" t="s">
        <v>13</v>
      </c>
      <c r="J4825" s="2" t="s">
        <v>12</v>
      </c>
      <c r="K4825" s="2" t="s">
        <v>268</v>
      </c>
      <c r="L4825" s="19">
        <v>41359.6955787037</v>
      </c>
      <c r="M4825" s="2"/>
      <c r="N4825" s="2"/>
      <c r="O4825" s="2"/>
      <c r="P4825" s="2"/>
    </row>
    <row r="4826" spans="1:16" ht="45">
      <c r="A4826" s="14">
        <v>379</v>
      </c>
      <c r="B4826" s="2" t="s">
        <v>897</v>
      </c>
      <c r="C4826" s="1" t="s">
        <v>898</v>
      </c>
      <c r="D4826" s="3" t="s">
        <v>271</v>
      </c>
      <c r="E4826" s="4">
        <v>41359</v>
      </c>
      <c r="F4826" s="3" t="s">
        <v>15</v>
      </c>
      <c r="G4826" s="4">
        <v>41359</v>
      </c>
      <c r="H4826" s="3" t="s">
        <v>56</v>
      </c>
      <c r="I4826" s="2" t="s">
        <v>13</v>
      </c>
      <c r="J4826" s="2" t="s">
        <v>12</v>
      </c>
      <c r="K4826" s="2" t="s">
        <v>268</v>
      </c>
      <c r="L4826" s="19">
        <v>41359.694224537037</v>
      </c>
      <c r="M4826" s="2"/>
      <c r="N4826" s="2"/>
      <c r="O4826" s="2"/>
      <c r="P4826" s="2"/>
    </row>
    <row r="4827" spans="1:16" ht="60">
      <c r="A4827" s="14">
        <v>378</v>
      </c>
      <c r="B4827" s="2" t="s">
        <v>899</v>
      </c>
      <c r="C4827" s="1" t="s">
        <v>900</v>
      </c>
      <c r="D4827" s="3" t="s">
        <v>299</v>
      </c>
      <c r="E4827" s="4">
        <v>41359</v>
      </c>
      <c r="F4827" s="3" t="s">
        <v>15</v>
      </c>
      <c r="G4827" s="4">
        <v>41359</v>
      </c>
      <c r="H4827" s="3" t="s">
        <v>29</v>
      </c>
      <c r="I4827" s="2" t="s">
        <v>13</v>
      </c>
      <c r="J4827" s="2" t="s">
        <v>12</v>
      </c>
      <c r="K4827" s="2" t="s">
        <v>268</v>
      </c>
      <c r="L4827" s="19">
        <v>41359.693541666667</v>
      </c>
      <c r="M4827" s="2"/>
      <c r="N4827" s="2"/>
      <c r="O4827" s="2"/>
      <c r="P4827" s="2"/>
    </row>
    <row r="4828" spans="1:16" ht="60">
      <c r="A4828" s="14">
        <v>377</v>
      </c>
      <c r="B4828" s="2" t="s">
        <v>901</v>
      </c>
      <c r="C4828" s="1" t="s">
        <v>902</v>
      </c>
      <c r="D4828" s="3" t="s">
        <v>92</v>
      </c>
      <c r="E4828" s="4">
        <v>41359</v>
      </c>
      <c r="F4828" s="3" t="s">
        <v>15</v>
      </c>
      <c r="G4828" s="4">
        <v>41359</v>
      </c>
      <c r="H4828" s="3" t="s">
        <v>57</v>
      </c>
      <c r="I4828" s="2" t="s">
        <v>13</v>
      </c>
      <c r="J4828" s="2" t="s">
        <v>12</v>
      </c>
      <c r="K4828" s="2" t="s">
        <v>268</v>
      </c>
      <c r="L4828" s="19">
        <v>41359.461921296293</v>
      </c>
      <c r="M4828" s="2"/>
      <c r="N4828" s="2"/>
      <c r="O4828" s="2"/>
      <c r="P4828" s="2"/>
    </row>
    <row r="4829" spans="1:16" ht="45">
      <c r="A4829" s="14">
        <v>376</v>
      </c>
      <c r="B4829" s="2" t="s">
        <v>903</v>
      </c>
      <c r="C4829" s="1" t="s">
        <v>904</v>
      </c>
      <c r="D4829" s="3" t="s">
        <v>500</v>
      </c>
      <c r="E4829" s="4">
        <v>41359</v>
      </c>
      <c r="F4829" s="3" t="s">
        <v>15</v>
      </c>
      <c r="G4829" s="4">
        <v>41359</v>
      </c>
      <c r="H4829" s="3" t="s">
        <v>40</v>
      </c>
      <c r="I4829" s="2" t="s">
        <v>13</v>
      </c>
      <c r="J4829" s="2" t="s">
        <v>12</v>
      </c>
      <c r="K4829" s="2" t="s">
        <v>268</v>
      </c>
      <c r="L4829" s="19">
        <v>41359.40797453704</v>
      </c>
      <c r="M4829" s="2"/>
      <c r="N4829" s="2"/>
      <c r="O4829" s="2"/>
      <c r="P4829" s="2"/>
    </row>
    <row r="4830" spans="1:16" ht="135">
      <c r="A4830" s="14">
        <v>375</v>
      </c>
      <c r="B4830" s="2" t="s">
        <v>905</v>
      </c>
      <c r="C4830" s="1" t="s">
        <v>906</v>
      </c>
      <c r="D4830" s="3" t="s">
        <v>247</v>
      </c>
      <c r="E4830" s="4">
        <v>41359</v>
      </c>
      <c r="F4830" s="3" t="s">
        <v>15</v>
      </c>
      <c r="G4830" s="4">
        <v>41359</v>
      </c>
      <c r="H4830" s="3" t="s">
        <v>40</v>
      </c>
      <c r="I4830" s="2" t="s">
        <v>13</v>
      </c>
      <c r="J4830" s="2" t="s">
        <v>12</v>
      </c>
      <c r="K4830" s="2" t="s">
        <v>268</v>
      </c>
      <c r="L4830" s="19">
        <v>41359.408101851855</v>
      </c>
      <c r="M4830" s="2"/>
      <c r="N4830" s="2"/>
      <c r="O4830" s="2"/>
      <c r="P4830" s="2"/>
    </row>
    <row r="4831" spans="1:16" ht="30">
      <c r="A4831" s="14">
        <v>374</v>
      </c>
      <c r="B4831" s="2" t="s">
        <v>907</v>
      </c>
      <c r="C4831" s="1" t="s">
        <v>908</v>
      </c>
      <c r="D4831" s="3" t="s">
        <v>716</v>
      </c>
      <c r="E4831" s="4">
        <v>41359</v>
      </c>
      <c r="F4831" s="3" t="s">
        <v>15</v>
      </c>
      <c r="G4831" s="4">
        <v>41359</v>
      </c>
      <c r="H4831" s="3" t="s">
        <v>204</v>
      </c>
      <c r="I4831" s="2" t="s">
        <v>13</v>
      </c>
      <c r="J4831" s="2" t="s">
        <v>12</v>
      </c>
      <c r="K4831" s="2" t="s">
        <v>277</v>
      </c>
      <c r="L4831" s="19">
        <v>41402.552627314813</v>
      </c>
      <c r="M4831" s="2"/>
      <c r="N4831" s="2"/>
      <c r="O4831" s="2"/>
      <c r="P4831" s="2"/>
    </row>
    <row r="4832" spans="1:16">
      <c r="A4832" s="14">
        <v>373</v>
      </c>
      <c r="B4832" s="2" t="s">
        <v>909</v>
      </c>
      <c r="C4832" s="1" t="s">
        <v>910</v>
      </c>
      <c r="D4832" s="3" t="s">
        <v>247</v>
      </c>
      <c r="E4832" s="4">
        <v>41358</v>
      </c>
      <c r="F4832" s="3" t="s">
        <v>15</v>
      </c>
      <c r="G4832" s="4">
        <v>41358</v>
      </c>
      <c r="H4832" s="3" t="s">
        <v>54</v>
      </c>
      <c r="I4832" s="2" t="s">
        <v>13</v>
      </c>
      <c r="J4832" s="2" t="s">
        <v>12</v>
      </c>
      <c r="K4832" s="2" t="s">
        <v>268</v>
      </c>
      <c r="L4832" s="19">
        <v>41358.729189814818</v>
      </c>
      <c r="M4832" s="2"/>
      <c r="N4832" s="2"/>
      <c r="O4832" s="2"/>
      <c r="P4832" s="2"/>
    </row>
    <row r="4833" spans="1:16" ht="45">
      <c r="A4833" s="14">
        <v>372</v>
      </c>
      <c r="B4833" s="2" t="s">
        <v>911</v>
      </c>
      <c r="C4833" s="1" t="s">
        <v>912</v>
      </c>
      <c r="D4833" s="3" t="s">
        <v>247</v>
      </c>
      <c r="E4833" s="4">
        <v>41358</v>
      </c>
      <c r="F4833" s="3" t="s">
        <v>15</v>
      </c>
      <c r="G4833" s="4">
        <v>41358</v>
      </c>
      <c r="H4833" s="3" t="s">
        <v>42</v>
      </c>
      <c r="I4833" s="2" t="s">
        <v>13</v>
      </c>
      <c r="J4833" s="2" t="s">
        <v>12</v>
      </c>
      <c r="K4833" s="2" t="s">
        <v>268</v>
      </c>
      <c r="L4833" s="19">
        <v>41358.680358796293</v>
      </c>
      <c r="M4833" s="2"/>
      <c r="N4833" s="2"/>
      <c r="O4833" s="2"/>
      <c r="P4833" s="2"/>
    </row>
    <row r="4834" spans="1:16" ht="45">
      <c r="A4834" s="14">
        <v>371</v>
      </c>
      <c r="B4834" s="2" t="s">
        <v>913</v>
      </c>
      <c r="C4834" s="1" t="s">
        <v>914</v>
      </c>
      <c r="D4834" s="3" t="s">
        <v>915</v>
      </c>
      <c r="E4834" s="4">
        <v>41358</v>
      </c>
      <c r="F4834" s="3" t="s">
        <v>15</v>
      </c>
      <c r="G4834" s="4">
        <v>41358</v>
      </c>
      <c r="H4834" s="3" t="s">
        <v>56</v>
      </c>
      <c r="I4834" s="2" t="s">
        <v>13</v>
      </c>
      <c r="J4834" s="2" t="s">
        <v>12</v>
      </c>
      <c r="K4834" s="2" t="s">
        <v>268</v>
      </c>
      <c r="L4834" s="19">
        <v>41366.436145833337</v>
      </c>
      <c r="M4834" s="2"/>
      <c r="N4834" s="2"/>
      <c r="O4834" s="2"/>
      <c r="P4834" s="2"/>
    </row>
    <row r="4835" spans="1:16" ht="60">
      <c r="A4835" s="14">
        <v>370</v>
      </c>
      <c r="B4835" s="2" t="s">
        <v>916</v>
      </c>
      <c r="C4835" s="1" t="s">
        <v>917</v>
      </c>
      <c r="D4835" s="3" t="s">
        <v>379</v>
      </c>
      <c r="E4835" s="4">
        <v>41358</v>
      </c>
      <c r="F4835" s="3" t="s">
        <v>15</v>
      </c>
      <c r="G4835" s="4">
        <v>41358</v>
      </c>
      <c r="H4835" s="3" t="s">
        <v>19</v>
      </c>
      <c r="I4835" s="2" t="s">
        <v>13</v>
      </c>
      <c r="J4835" s="2" t="s">
        <v>12</v>
      </c>
      <c r="K4835" s="2" t="s">
        <v>268</v>
      </c>
      <c r="L4835" s="19">
        <v>41360.556956018518</v>
      </c>
      <c r="M4835" s="2"/>
      <c r="N4835" s="2"/>
      <c r="O4835" s="2"/>
      <c r="P4835" s="2"/>
    </row>
    <row r="4836" spans="1:16" ht="45">
      <c r="A4836" s="14">
        <v>369</v>
      </c>
      <c r="B4836" s="2" t="s">
        <v>918</v>
      </c>
      <c r="C4836" s="1" t="s">
        <v>919</v>
      </c>
      <c r="D4836" s="3" t="s">
        <v>379</v>
      </c>
      <c r="E4836" s="4">
        <v>41358</v>
      </c>
      <c r="F4836" s="3" t="s">
        <v>15</v>
      </c>
      <c r="G4836" s="4">
        <v>41358</v>
      </c>
      <c r="H4836" s="3" t="s">
        <v>19</v>
      </c>
      <c r="I4836" s="2" t="s">
        <v>13</v>
      </c>
      <c r="J4836" s="2" t="s">
        <v>12</v>
      </c>
      <c r="K4836" s="2" t="s">
        <v>268</v>
      </c>
      <c r="L4836" s="19">
        <v>41379.536990740744</v>
      </c>
      <c r="M4836" s="2"/>
      <c r="N4836" s="2"/>
      <c r="O4836" s="2"/>
      <c r="P4836" s="2"/>
    </row>
    <row r="4837" spans="1:16" ht="30">
      <c r="A4837" s="14">
        <v>368</v>
      </c>
      <c r="B4837" s="2" t="s">
        <v>920</v>
      </c>
      <c r="C4837" s="1" t="s">
        <v>921</v>
      </c>
      <c r="D4837" s="3" t="s">
        <v>796</v>
      </c>
      <c r="E4837" s="4">
        <v>41358</v>
      </c>
      <c r="F4837" s="3" t="s">
        <v>15</v>
      </c>
      <c r="G4837" s="4">
        <v>41358</v>
      </c>
      <c r="H4837" s="3" t="s">
        <v>40</v>
      </c>
      <c r="I4837" s="2" t="s">
        <v>13</v>
      </c>
      <c r="J4837" s="2" t="s">
        <v>12</v>
      </c>
      <c r="K4837" s="2" t="s">
        <v>268</v>
      </c>
      <c r="L4837" s="19">
        <v>41358.616041666668</v>
      </c>
      <c r="M4837" s="2"/>
      <c r="N4837" s="2"/>
      <c r="O4837" s="2"/>
      <c r="P4837" s="2"/>
    </row>
    <row r="4838" spans="1:16" ht="45">
      <c r="A4838" s="14">
        <v>367</v>
      </c>
      <c r="B4838" s="2" t="s">
        <v>922</v>
      </c>
      <c r="C4838" s="1" t="s">
        <v>923</v>
      </c>
      <c r="D4838" s="3" t="s">
        <v>924</v>
      </c>
      <c r="E4838" s="4">
        <v>41358</v>
      </c>
      <c r="F4838" s="3" t="s">
        <v>15</v>
      </c>
      <c r="G4838" s="4">
        <v>41358</v>
      </c>
      <c r="H4838" s="3" t="s">
        <v>56</v>
      </c>
      <c r="I4838" s="2" t="s">
        <v>13</v>
      </c>
      <c r="J4838" s="2" t="s">
        <v>12</v>
      </c>
      <c r="K4838" s="2" t="s">
        <v>268</v>
      </c>
      <c r="L4838" s="19">
        <v>41366.435891203706</v>
      </c>
      <c r="M4838" s="2"/>
      <c r="N4838" s="2"/>
      <c r="O4838" s="2"/>
      <c r="P4838" s="2"/>
    </row>
    <row r="4839" spans="1:16" ht="105">
      <c r="A4839" s="14">
        <v>366</v>
      </c>
      <c r="B4839" s="2" t="s">
        <v>367</v>
      </c>
      <c r="C4839" s="1" t="s">
        <v>925</v>
      </c>
      <c r="D4839" s="3" t="s">
        <v>555</v>
      </c>
      <c r="E4839" s="4">
        <v>41358</v>
      </c>
      <c r="F4839" s="3" t="s">
        <v>15</v>
      </c>
      <c r="G4839" s="4">
        <v>41358</v>
      </c>
      <c r="H4839" s="3" t="s">
        <v>58</v>
      </c>
      <c r="I4839" s="2" t="s">
        <v>13</v>
      </c>
      <c r="J4839" s="2" t="s">
        <v>12</v>
      </c>
      <c r="K4839" s="2" t="s">
        <v>268</v>
      </c>
      <c r="L4839" s="19">
        <v>41358.448472222219</v>
      </c>
      <c r="M4839" s="2"/>
      <c r="N4839" s="2"/>
      <c r="O4839" s="2"/>
      <c r="P4839" s="2"/>
    </row>
    <row r="4840" spans="1:16" ht="45">
      <c r="A4840" s="14">
        <v>365</v>
      </c>
      <c r="B4840" s="2" t="s">
        <v>926</v>
      </c>
      <c r="C4840" s="1" t="s">
        <v>927</v>
      </c>
      <c r="D4840" s="3" t="s">
        <v>555</v>
      </c>
      <c r="E4840" s="4">
        <v>41358</v>
      </c>
      <c r="F4840" s="3" t="s">
        <v>15</v>
      </c>
      <c r="G4840" s="4">
        <v>41358</v>
      </c>
      <c r="H4840" s="3" t="s">
        <v>29</v>
      </c>
      <c r="I4840" s="2" t="s">
        <v>13</v>
      </c>
      <c r="J4840" s="2" t="s">
        <v>12</v>
      </c>
      <c r="K4840" s="2" t="s">
        <v>268</v>
      </c>
      <c r="L4840" s="19">
        <v>41358.418136574073</v>
      </c>
      <c r="M4840" s="2"/>
      <c r="N4840" s="2"/>
      <c r="O4840" s="2"/>
      <c r="P4840" s="2"/>
    </row>
    <row r="4841" spans="1:16">
      <c r="A4841" s="14">
        <v>364</v>
      </c>
      <c r="B4841" s="2" t="s">
        <v>928</v>
      </c>
      <c r="C4841" s="1" t="s">
        <v>929</v>
      </c>
      <c r="D4841" s="3" t="s">
        <v>861</v>
      </c>
      <c r="E4841" s="4">
        <v>41355</v>
      </c>
      <c r="F4841" s="3" t="s">
        <v>15</v>
      </c>
      <c r="G4841" s="4">
        <v>41355</v>
      </c>
      <c r="H4841" s="3" t="s">
        <v>58</v>
      </c>
      <c r="I4841" s="2" t="s">
        <v>13</v>
      </c>
      <c r="J4841" s="2" t="s">
        <v>12</v>
      </c>
      <c r="K4841" s="2" t="s">
        <v>268</v>
      </c>
      <c r="L4841" s="19">
        <v>41355.608993055554</v>
      </c>
      <c r="M4841" s="2"/>
      <c r="N4841" s="2"/>
      <c r="O4841" s="2"/>
      <c r="P4841" s="2"/>
    </row>
    <row r="4842" spans="1:16" ht="45">
      <c r="A4842" s="14">
        <v>363</v>
      </c>
      <c r="B4842" s="2" t="s">
        <v>930</v>
      </c>
      <c r="C4842" s="1" t="s">
        <v>931</v>
      </c>
      <c r="D4842" s="3" t="s">
        <v>87</v>
      </c>
      <c r="E4842" s="4">
        <v>41341</v>
      </c>
      <c r="F4842" s="3" t="s">
        <v>15</v>
      </c>
      <c r="G4842" s="4">
        <v>41355</v>
      </c>
      <c r="H4842" s="3" t="s">
        <v>45</v>
      </c>
      <c r="I4842" s="2" t="s">
        <v>13</v>
      </c>
      <c r="J4842" s="2" t="s">
        <v>12</v>
      </c>
      <c r="K4842" s="2" t="s">
        <v>268</v>
      </c>
      <c r="L4842" s="19">
        <v>41355.526550925926</v>
      </c>
      <c r="M4842" s="2"/>
      <c r="N4842" s="2"/>
      <c r="O4842" s="2"/>
      <c r="P4842" s="2"/>
    </row>
    <row r="4843" spans="1:16">
      <c r="A4843" s="14">
        <v>362</v>
      </c>
      <c r="B4843" s="2" t="s">
        <v>932</v>
      </c>
      <c r="C4843" s="1" t="s">
        <v>933</v>
      </c>
      <c r="D4843" s="3" t="s">
        <v>24</v>
      </c>
      <c r="E4843" s="4">
        <v>41355</v>
      </c>
      <c r="F4843" s="3" t="s">
        <v>15</v>
      </c>
      <c r="G4843" s="4">
        <v>41355</v>
      </c>
      <c r="H4843" s="3" t="s">
        <v>40</v>
      </c>
      <c r="I4843" s="2" t="s">
        <v>13</v>
      </c>
      <c r="J4843" s="2" t="s">
        <v>12</v>
      </c>
      <c r="K4843" s="2" t="s">
        <v>268</v>
      </c>
      <c r="L4843" s="19">
        <v>41355.511388888888</v>
      </c>
      <c r="M4843" s="2"/>
      <c r="N4843" s="2"/>
      <c r="O4843" s="2"/>
      <c r="P4843" s="2"/>
    </row>
    <row r="4844" spans="1:16" ht="45">
      <c r="A4844" s="14">
        <v>361</v>
      </c>
      <c r="B4844" s="2" t="s">
        <v>934</v>
      </c>
      <c r="C4844" s="1" t="s">
        <v>935</v>
      </c>
      <c r="D4844" s="3" t="s">
        <v>349</v>
      </c>
      <c r="E4844" s="4">
        <v>41355</v>
      </c>
      <c r="F4844" s="3" t="s">
        <v>15</v>
      </c>
      <c r="G4844" s="4">
        <v>41355</v>
      </c>
      <c r="H4844" s="3" t="s">
        <v>58</v>
      </c>
      <c r="I4844" s="2" t="s">
        <v>13</v>
      </c>
      <c r="J4844" s="2" t="s">
        <v>12</v>
      </c>
      <c r="K4844" s="2" t="s">
        <v>268</v>
      </c>
      <c r="L4844" s="19">
        <v>41355.485891203702</v>
      </c>
      <c r="M4844" s="2"/>
      <c r="N4844" s="2"/>
      <c r="O4844" s="2"/>
      <c r="P4844" s="2"/>
    </row>
    <row r="4845" spans="1:16" ht="45">
      <c r="A4845" s="14">
        <v>360</v>
      </c>
      <c r="B4845" s="2" t="s">
        <v>753</v>
      </c>
      <c r="C4845" s="1" t="s">
        <v>754</v>
      </c>
      <c r="D4845" s="3" t="s">
        <v>755</v>
      </c>
      <c r="E4845" s="4">
        <v>41354</v>
      </c>
      <c r="F4845" s="3" t="s">
        <v>102</v>
      </c>
      <c r="G4845" s="4">
        <v>41354</v>
      </c>
      <c r="H4845" s="3" t="s">
        <v>29</v>
      </c>
      <c r="I4845" s="2" t="s">
        <v>13</v>
      </c>
      <c r="J4845" s="2" t="s">
        <v>12</v>
      </c>
      <c r="K4845" s="2" t="s">
        <v>268</v>
      </c>
      <c r="L4845" s="19">
        <v>41354.504305555558</v>
      </c>
      <c r="M4845" s="2"/>
      <c r="N4845" s="2"/>
      <c r="O4845" s="2"/>
      <c r="P4845" s="2"/>
    </row>
    <row r="4846" spans="1:16" ht="105">
      <c r="A4846" s="14">
        <v>359</v>
      </c>
      <c r="B4846" s="2" t="s">
        <v>756</v>
      </c>
      <c r="C4846" s="1" t="s">
        <v>757</v>
      </c>
      <c r="D4846" s="3" t="s">
        <v>149</v>
      </c>
      <c r="E4846" s="4">
        <v>41353</v>
      </c>
      <c r="F4846" s="3" t="s">
        <v>15</v>
      </c>
      <c r="G4846" s="4">
        <v>41354</v>
      </c>
      <c r="H4846" s="3" t="s">
        <v>213</v>
      </c>
      <c r="I4846" s="2" t="s">
        <v>13</v>
      </c>
      <c r="J4846" s="2" t="s">
        <v>12</v>
      </c>
      <c r="K4846" s="2" t="s">
        <v>268</v>
      </c>
      <c r="L4846" s="19">
        <v>41354.476990740739</v>
      </c>
      <c r="M4846" s="2"/>
      <c r="N4846" s="2"/>
      <c r="O4846" s="2"/>
      <c r="P4846" s="2"/>
    </row>
    <row r="4847" spans="1:16" ht="45">
      <c r="A4847" s="14">
        <v>358</v>
      </c>
      <c r="B4847" s="2" t="s">
        <v>758</v>
      </c>
      <c r="C4847" s="1" t="s">
        <v>759</v>
      </c>
      <c r="D4847" s="3" t="s">
        <v>304</v>
      </c>
      <c r="E4847" s="4">
        <v>41354</v>
      </c>
      <c r="F4847" s="3" t="s">
        <v>15</v>
      </c>
      <c r="G4847" s="4">
        <v>41354</v>
      </c>
      <c r="H4847" s="3" t="s">
        <v>40</v>
      </c>
      <c r="I4847" s="2" t="s">
        <v>13</v>
      </c>
      <c r="J4847" s="2" t="s">
        <v>12</v>
      </c>
      <c r="K4847" s="2" t="s">
        <v>268</v>
      </c>
      <c r="L4847" s="19">
        <v>41354.443865740737</v>
      </c>
      <c r="M4847" s="2"/>
      <c r="N4847" s="2"/>
      <c r="O4847" s="2"/>
      <c r="P4847" s="2"/>
    </row>
    <row r="4848" spans="1:16" ht="45">
      <c r="A4848" s="14">
        <v>357</v>
      </c>
      <c r="B4848" s="2" t="s">
        <v>760</v>
      </c>
      <c r="C4848" s="1" t="s">
        <v>761</v>
      </c>
      <c r="D4848" s="3" t="s">
        <v>762</v>
      </c>
      <c r="E4848" s="4">
        <v>41354</v>
      </c>
      <c r="F4848" s="3" t="s">
        <v>15</v>
      </c>
      <c r="G4848" s="4">
        <v>41354</v>
      </c>
      <c r="H4848" s="3" t="s">
        <v>58</v>
      </c>
      <c r="I4848" s="2" t="s">
        <v>13</v>
      </c>
      <c r="J4848" s="2" t="s">
        <v>12</v>
      </c>
      <c r="K4848" s="2" t="s">
        <v>268</v>
      </c>
      <c r="L4848" s="19">
        <v>41354.441678240742</v>
      </c>
      <c r="M4848" s="2"/>
      <c r="N4848" s="2"/>
      <c r="O4848" s="2"/>
      <c r="P4848" s="2"/>
    </row>
    <row r="4849" spans="1:16" ht="60">
      <c r="A4849" s="14">
        <v>356</v>
      </c>
      <c r="B4849" s="2" t="s">
        <v>763</v>
      </c>
      <c r="C4849" s="1" t="s">
        <v>764</v>
      </c>
      <c r="D4849" s="3" t="s">
        <v>765</v>
      </c>
      <c r="E4849" s="4">
        <v>41354</v>
      </c>
      <c r="F4849" s="3" t="s">
        <v>102</v>
      </c>
      <c r="G4849" s="4">
        <v>41354</v>
      </c>
      <c r="H4849" s="3" t="s">
        <v>56</v>
      </c>
      <c r="I4849" s="2" t="s">
        <v>13</v>
      </c>
      <c r="J4849" s="2" t="s">
        <v>12</v>
      </c>
      <c r="K4849" s="2" t="s">
        <v>268</v>
      </c>
      <c r="L4849" s="19">
        <v>41354.411412037036</v>
      </c>
      <c r="M4849" s="2"/>
      <c r="N4849" s="2"/>
      <c r="O4849" s="2"/>
      <c r="P4849" s="2"/>
    </row>
    <row r="4850" spans="1:16">
      <c r="A4850" s="14">
        <v>355</v>
      </c>
      <c r="B4850" s="2" t="s">
        <v>766</v>
      </c>
      <c r="C4850" s="1" t="s">
        <v>767</v>
      </c>
      <c r="D4850" s="3" t="s">
        <v>398</v>
      </c>
      <c r="E4850" s="4">
        <v>41354</v>
      </c>
      <c r="F4850" s="3" t="s">
        <v>15</v>
      </c>
      <c r="G4850" s="4">
        <v>41354</v>
      </c>
      <c r="H4850" s="3" t="s">
        <v>40</v>
      </c>
      <c r="I4850" s="2" t="s">
        <v>13</v>
      </c>
      <c r="J4850" s="2" t="s">
        <v>12</v>
      </c>
      <c r="K4850" s="2" t="s">
        <v>268</v>
      </c>
      <c r="L4850" s="19">
        <v>41354.410381944443</v>
      </c>
      <c r="M4850" s="2"/>
      <c r="N4850" s="2"/>
      <c r="O4850" s="2"/>
      <c r="P4850" s="2"/>
    </row>
    <row r="4851" spans="1:16">
      <c r="A4851" s="14">
        <v>354</v>
      </c>
      <c r="B4851" s="2" t="s">
        <v>768</v>
      </c>
      <c r="C4851" s="1" t="s">
        <v>769</v>
      </c>
      <c r="D4851" s="3" t="s">
        <v>503</v>
      </c>
      <c r="E4851" s="4">
        <v>41354</v>
      </c>
      <c r="F4851" s="3" t="s">
        <v>15</v>
      </c>
      <c r="G4851" s="4">
        <v>41354</v>
      </c>
      <c r="H4851" s="3" t="s">
        <v>29</v>
      </c>
      <c r="I4851" s="2" t="s">
        <v>13</v>
      </c>
      <c r="J4851" s="2" t="s">
        <v>12</v>
      </c>
      <c r="K4851" s="2" t="s">
        <v>268</v>
      </c>
      <c r="L4851" s="19">
        <v>41354.442430555559</v>
      </c>
      <c r="M4851" s="2"/>
      <c r="N4851" s="2"/>
      <c r="O4851" s="2"/>
      <c r="P4851" s="2"/>
    </row>
    <row r="4852" spans="1:16" ht="75">
      <c r="A4852" s="14">
        <v>353</v>
      </c>
      <c r="B4852" s="2" t="s">
        <v>770</v>
      </c>
      <c r="C4852" s="1" t="s">
        <v>771</v>
      </c>
      <c r="D4852" s="3" t="s">
        <v>363</v>
      </c>
      <c r="E4852" s="4">
        <v>41353</v>
      </c>
      <c r="F4852" s="3" t="s">
        <v>15</v>
      </c>
      <c r="G4852" s="4">
        <v>41353</v>
      </c>
      <c r="H4852" s="3" t="s">
        <v>55</v>
      </c>
      <c r="I4852" s="2" t="s">
        <v>13</v>
      </c>
      <c r="J4852" s="2" t="s">
        <v>12</v>
      </c>
      <c r="K4852" s="2" t="s">
        <v>268</v>
      </c>
      <c r="L4852" s="19">
        <v>41353.525185185186</v>
      </c>
      <c r="M4852" s="2"/>
      <c r="N4852" s="2"/>
      <c r="O4852" s="2"/>
      <c r="P4852" s="2"/>
    </row>
    <row r="4853" spans="1:16" ht="45">
      <c r="A4853" s="14">
        <v>352</v>
      </c>
      <c r="B4853" s="2" t="s">
        <v>772</v>
      </c>
      <c r="C4853" s="1" t="s">
        <v>773</v>
      </c>
      <c r="D4853" s="3" t="s">
        <v>457</v>
      </c>
      <c r="E4853" s="4">
        <v>41353</v>
      </c>
      <c r="F4853" s="3" t="s">
        <v>15</v>
      </c>
      <c r="G4853" s="4">
        <v>41353</v>
      </c>
      <c r="H4853" s="3" t="s">
        <v>29</v>
      </c>
      <c r="I4853" s="2" t="s">
        <v>13</v>
      </c>
      <c r="J4853" s="2" t="s">
        <v>12</v>
      </c>
      <c r="K4853" s="2" t="s">
        <v>268</v>
      </c>
      <c r="L4853" s="19">
        <v>41353.492280092592</v>
      </c>
      <c r="M4853" s="2"/>
      <c r="N4853" s="2"/>
      <c r="O4853" s="2"/>
      <c r="P4853" s="2"/>
    </row>
    <row r="4854" spans="1:16" ht="135">
      <c r="A4854" s="14">
        <v>351</v>
      </c>
      <c r="B4854" s="2" t="s">
        <v>774</v>
      </c>
      <c r="C4854" s="1" t="s">
        <v>775</v>
      </c>
      <c r="D4854" s="3" t="s">
        <v>638</v>
      </c>
      <c r="E4854" s="4">
        <v>41353</v>
      </c>
      <c r="F4854" s="3" t="s">
        <v>15</v>
      </c>
      <c r="G4854" s="4">
        <v>41353</v>
      </c>
      <c r="H4854" s="3" t="s">
        <v>50</v>
      </c>
      <c r="I4854" s="2" t="s">
        <v>13</v>
      </c>
      <c r="J4854" s="2" t="s">
        <v>12</v>
      </c>
      <c r="K4854" s="2" t="s">
        <v>268</v>
      </c>
      <c r="L4854" s="19">
        <v>41373.521851851852</v>
      </c>
      <c r="M4854" s="2"/>
      <c r="N4854" s="2"/>
      <c r="O4854" s="2"/>
      <c r="P4854" s="2"/>
    </row>
    <row r="4855" spans="1:16" ht="75">
      <c r="A4855" s="14">
        <v>350</v>
      </c>
      <c r="B4855" s="2" t="s">
        <v>776</v>
      </c>
      <c r="C4855" s="1" t="s">
        <v>777</v>
      </c>
      <c r="D4855" s="3" t="s">
        <v>500</v>
      </c>
      <c r="E4855" s="4">
        <v>41353</v>
      </c>
      <c r="F4855" s="3" t="s">
        <v>15</v>
      </c>
      <c r="G4855" s="4">
        <v>41353</v>
      </c>
      <c r="H4855" s="3" t="s">
        <v>42</v>
      </c>
      <c r="I4855" s="2" t="s">
        <v>13</v>
      </c>
      <c r="J4855" s="2" t="s">
        <v>12</v>
      </c>
      <c r="K4855" s="2" t="s">
        <v>268</v>
      </c>
      <c r="L4855" s="19">
        <v>41353.365405092591</v>
      </c>
      <c r="M4855" s="2"/>
      <c r="N4855" s="2"/>
      <c r="O4855" s="2"/>
      <c r="P4855" s="2"/>
    </row>
    <row r="4856" spans="1:16">
      <c r="A4856" s="14">
        <v>349</v>
      </c>
      <c r="B4856" s="2" t="s">
        <v>778</v>
      </c>
      <c r="C4856" s="1" t="s">
        <v>779</v>
      </c>
      <c r="D4856" s="3" t="s">
        <v>457</v>
      </c>
      <c r="E4856" s="4">
        <v>41352</v>
      </c>
      <c r="F4856" s="3" t="s">
        <v>15</v>
      </c>
      <c r="G4856" s="4">
        <v>41352</v>
      </c>
      <c r="H4856" s="3" t="s">
        <v>29</v>
      </c>
      <c r="I4856" s="2" t="s">
        <v>13</v>
      </c>
      <c r="J4856" s="2" t="s">
        <v>12</v>
      </c>
      <c r="K4856" s="2" t="s">
        <v>268</v>
      </c>
      <c r="L4856" s="19">
        <v>41352.719456018516</v>
      </c>
      <c r="M4856" s="2"/>
      <c r="N4856" s="2"/>
      <c r="O4856" s="2"/>
      <c r="P4856" s="2"/>
    </row>
    <row r="4857" spans="1:16">
      <c r="A4857" s="14">
        <v>348</v>
      </c>
      <c r="B4857" s="2" t="s">
        <v>778</v>
      </c>
      <c r="C4857" s="1" t="s">
        <v>780</v>
      </c>
      <c r="D4857" s="3" t="s">
        <v>503</v>
      </c>
      <c r="E4857" s="4">
        <v>41352</v>
      </c>
      <c r="F4857" s="3" t="s">
        <v>15</v>
      </c>
      <c r="G4857" s="4">
        <v>41352</v>
      </c>
      <c r="H4857" s="3" t="s">
        <v>29</v>
      </c>
      <c r="I4857" s="2" t="s">
        <v>13</v>
      </c>
      <c r="J4857" s="2" t="s">
        <v>12</v>
      </c>
      <c r="K4857" s="2" t="s">
        <v>268</v>
      </c>
      <c r="L4857" s="19">
        <v>41352.718587962961</v>
      </c>
      <c r="M4857" s="2"/>
      <c r="N4857" s="2"/>
      <c r="O4857" s="2"/>
      <c r="P4857" s="2"/>
    </row>
    <row r="4858" spans="1:16" ht="135">
      <c r="A4858" s="14">
        <v>347</v>
      </c>
      <c r="B4858" s="2" t="s">
        <v>781</v>
      </c>
      <c r="C4858" s="1" t="s">
        <v>782</v>
      </c>
      <c r="D4858" s="3" t="s">
        <v>783</v>
      </c>
      <c r="E4858" s="4">
        <v>41352</v>
      </c>
      <c r="F4858" s="3" t="s">
        <v>15</v>
      </c>
      <c r="G4858" s="4">
        <v>41352</v>
      </c>
      <c r="H4858" s="3" t="s">
        <v>56</v>
      </c>
      <c r="I4858" s="2" t="s">
        <v>13</v>
      </c>
      <c r="J4858" s="2" t="s">
        <v>12</v>
      </c>
      <c r="K4858" s="2" t="s">
        <v>268</v>
      </c>
      <c r="L4858" s="19">
        <v>41361.412534722222</v>
      </c>
      <c r="M4858" s="2"/>
      <c r="N4858" s="2"/>
      <c r="O4858" s="2"/>
      <c r="P4858" s="2"/>
    </row>
    <row r="4859" spans="1:16" ht="60">
      <c r="A4859" s="14">
        <v>346</v>
      </c>
      <c r="B4859" s="2" t="s">
        <v>784</v>
      </c>
      <c r="C4859" s="1" t="s">
        <v>785</v>
      </c>
      <c r="D4859" s="3" t="s">
        <v>638</v>
      </c>
      <c r="E4859" s="4">
        <v>41352</v>
      </c>
      <c r="F4859" s="3" t="s">
        <v>15</v>
      </c>
      <c r="G4859" s="4">
        <v>41352</v>
      </c>
      <c r="H4859" s="3" t="s">
        <v>50</v>
      </c>
      <c r="I4859" s="2" t="s">
        <v>13</v>
      </c>
      <c r="J4859" s="2" t="s">
        <v>12</v>
      </c>
      <c r="K4859" s="2" t="s">
        <v>268</v>
      </c>
      <c r="L4859" s="19">
        <v>41361.412372685183</v>
      </c>
      <c r="M4859" s="2"/>
      <c r="N4859" s="2"/>
      <c r="O4859" s="2"/>
      <c r="P4859" s="2"/>
    </row>
    <row r="4860" spans="1:16" ht="90">
      <c r="A4860" s="14">
        <v>345</v>
      </c>
      <c r="B4860" s="2" t="s">
        <v>786</v>
      </c>
      <c r="C4860" s="1" t="s">
        <v>787</v>
      </c>
      <c r="D4860" s="3" t="s">
        <v>449</v>
      </c>
      <c r="E4860" s="4">
        <v>41352</v>
      </c>
      <c r="F4860" s="3" t="s">
        <v>15</v>
      </c>
      <c r="G4860" s="4">
        <v>41352</v>
      </c>
      <c r="H4860" s="3" t="s">
        <v>58</v>
      </c>
      <c r="I4860" s="2" t="s">
        <v>13</v>
      </c>
      <c r="J4860" s="2" t="s">
        <v>12</v>
      </c>
      <c r="K4860" s="2" t="s">
        <v>268</v>
      </c>
      <c r="L4860" s="19">
        <v>41352.598761574074</v>
      </c>
      <c r="M4860" s="2"/>
      <c r="N4860" s="2"/>
      <c r="O4860" s="2"/>
      <c r="P4860" s="2"/>
    </row>
    <row r="4861" spans="1:16" ht="45">
      <c r="A4861" s="14">
        <v>344</v>
      </c>
      <c r="B4861" s="2" t="s">
        <v>788</v>
      </c>
      <c r="C4861" s="1" t="s">
        <v>789</v>
      </c>
      <c r="D4861" s="3" t="s">
        <v>408</v>
      </c>
      <c r="E4861" s="4">
        <v>41352</v>
      </c>
      <c r="F4861" s="3" t="s">
        <v>15</v>
      </c>
      <c r="G4861" s="4">
        <v>41352</v>
      </c>
      <c r="H4861" s="3" t="s">
        <v>29</v>
      </c>
      <c r="I4861" s="2" t="s">
        <v>13</v>
      </c>
      <c r="J4861" s="2" t="s">
        <v>12</v>
      </c>
      <c r="K4861" s="2" t="s">
        <v>268</v>
      </c>
      <c r="L4861" s="19">
        <v>41353.365740740737</v>
      </c>
      <c r="M4861" s="2"/>
      <c r="N4861" s="2"/>
      <c r="O4861" s="2"/>
      <c r="P4861" s="2"/>
    </row>
    <row r="4862" spans="1:16" ht="30">
      <c r="A4862" s="14">
        <v>343</v>
      </c>
      <c r="B4862" s="2" t="s">
        <v>790</v>
      </c>
      <c r="C4862" s="1" t="s">
        <v>791</v>
      </c>
      <c r="D4862" s="3" t="s">
        <v>457</v>
      </c>
      <c r="E4862" s="4">
        <v>41352</v>
      </c>
      <c r="F4862" s="3" t="s">
        <v>15</v>
      </c>
      <c r="G4862" s="4">
        <v>41352</v>
      </c>
      <c r="H4862" s="3" t="s">
        <v>29</v>
      </c>
      <c r="I4862" s="2" t="s">
        <v>13</v>
      </c>
      <c r="J4862" s="2" t="s">
        <v>12</v>
      </c>
      <c r="K4862" s="2" t="s">
        <v>268</v>
      </c>
      <c r="L4862" s="19">
        <v>41352.486643518518</v>
      </c>
      <c r="M4862" s="2"/>
      <c r="N4862" s="2"/>
      <c r="O4862" s="2"/>
      <c r="P4862" s="2"/>
    </row>
    <row r="4863" spans="1:16" ht="60">
      <c r="A4863" s="14">
        <v>342</v>
      </c>
      <c r="B4863" s="2" t="s">
        <v>792</v>
      </c>
      <c r="C4863" s="1" t="s">
        <v>793</v>
      </c>
      <c r="D4863" s="3" t="s">
        <v>271</v>
      </c>
      <c r="E4863" s="4">
        <v>41352</v>
      </c>
      <c r="F4863" s="3" t="s">
        <v>102</v>
      </c>
      <c r="G4863" s="4">
        <v>41352</v>
      </c>
      <c r="H4863" s="3" t="s">
        <v>56</v>
      </c>
      <c r="I4863" s="2" t="s">
        <v>13</v>
      </c>
      <c r="J4863" s="2" t="s">
        <v>12</v>
      </c>
      <c r="K4863" s="2" t="s">
        <v>268</v>
      </c>
      <c r="L4863" s="19">
        <v>41352.48578703704</v>
      </c>
      <c r="M4863" s="2"/>
      <c r="N4863" s="2"/>
      <c r="O4863" s="2"/>
      <c r="P4863" s="2"/>
    </row>
    <row r="4864" spans="1:16" ht="135">
      <c r="A4864" s="14">
        <v>341</v>
      </c>
      <c r="B4864" s="2" t="s">
        <v>794</v>
      </c>
      <c r="C4864" s="1" t="s">
        <v>795</v>
      </c>
      <c r="D4864" s="3" t="s">
        <v>796</v>
      </c>
      <c r="E4864" s="4">
        <v>41352</v>
      </c>
      <c r="F4864" s="3" t="s">
        <v>15</v>
      </c>
      <c r="G4864" s="4">
        <v>41352</v>
      </c>
      <c r="H4864" s="3" t="s">
        <v>40</v>
      </c>
      <c r="I4864" s="2" t="s">
        <v>13</v>
      </c>
      <c r="J4864" s="2" t="s">
        <v>12</v>
      </c>
      <c r="K4864" s="2" t="s">
        <v>268</v>
      </c>
      <c r="L4864" s="19">
        <v>41352.484803240739</v>
      </c>
      <c r="M4864" s="2"/>
      <c r="N4864" s="2"/>
      <c r="O4864" s="2"/>
      <c r="P4864" s="2"/>
    </row>
    <row r="4865" spans="1:16" ht="30">
      <c r="A4865" s="14">
        <v>340</v>
      </c>
      <c r="B4865" s="2" t="s">
        <v>794</v>
      </c>
      <c r="C4865" s="1" t="s">
        <v>797</v>
      </c>
      <c r="D4865" s="3" t="s">
        <v>798</v>
      </c>
      <c r="E4865" s="4">
        <v>41352</v>
      </c>
      <c r="F4865" s="3" t="s">
        <v>15</v>
      </c>
      <c r="G4865" s="4">
        <v>41352</v>
      </c>
      <c r="H4865" s="3" t="s">
        <v>40</v>
      </c>
      <c r="I4865" s="2" t="s">
        <v>13</v>
      </c>
      <c r="J4865" s="2" t="s">
        <v>12</v>
      </c>
      <c r="K4865" s="2" t="s">
        <v>268</v>
      </c>
      <c r="L4865" s="19">
        <v>41352.483912037038</v>
      </c>
      <c r="M4865" s="2"/>
      <c r="N4865" s="2"/>
      <c r="O4865" s="2"/>
      <c r="P4865" s="2"/>
    </row>
    <row r="4866" spans="1:16">
      <c r="A4866" s="14">
        <v>339</v>
      </c>
      <c r="B4866" s="2" t="s">
        <v>799</v>
      </c>
      <c r="C4866" s="1" t="s">
        <v>800</v>
      </c>
      <c r="D4866" s="3" t="s">
        <v>401</v>
      </c>
      <c r="E4866" s="4">
        <v>41351</v>
      </c>
      <c r="F4866" s="3" t="s">
        <v>15</v>
      </c>
      <c r="G4866" s="4">
        <v>41351</v>
      </c>
      <c r="H4866" s="3" t="s">
        <v>16</v>
      </c>
      <c r="I4866" s="2" t="s">
        <v>13</v>
      </c>
      <c r="J4866" s="2" t="s">
        <v>12</v>
      </c>
      <c r="K4866" s="2" t="s">
        <v>268</v>
      </c>
      <c r="L4866" s="19">
        <v>41352.478819444441</v>
      </c>
      <c r="M4866" s="2"/>
      <c r="N4866" s="2"/>
      <c r="O4866" s="2"/>
      <c r="P4866" s="2"/>
    </row>
    <row r="4867" spans="1:16">
      <c r="A4867" s="14">
        <v>338</v>
      </c>
      <c r="B4867" s="2" t="s">
        <v>801</v>
      </c>
      <c r="C4867" s="1" t="s">
        <v>802</v>
      </c>
      <c r="D4867" s="3" t="s">
        <v>803</v>
      </c>
      <c r="E4867" s="4">
        <v>41351</v>
      </c>
      <c r="F4867" s="3" t="s">
        <v>15</v>
      </c>
      <c r="G4867" s="4">
        <v>41351</v>
      </c>
      <c r="H4867" s="3" t="s">
        <v>56</v>
      </c>
      <c r="I4867" s="2" t="s">
        <v>13</v>
      </c>
      <c r="J4867" s="2" t="s">
        <v>12</v>
      </c>
      <c r="K4867" s="2" t="s">
        <v>268</v>
      </c>
      <c r="L4867" s="19">
        <v>41353.412395833337</v>
      </c>
      <c r="M4867" s="2"/>
      <c r="N4867" s="2"/>
      <c r="O4867" s="2"/>
      <c r="P4867" s="2"/>
    </row>
    <row r="4868" spans="1:16" ht="60">
      <c r="A4868" s="14">
        <v>337</v>
      </c>
      <c r="B4868" s="2" t="s">
        <v>804</v>
      </c>
      <c r="C4868" s="1" t="s">
        <v>805</v>
      </c>
      <c r="D4868" s="3" t="s">
        <v>149</v>
      </c>
      <c r="E4868" s="4">
        <v>41351</v>
      </c>
      <c r="F4868" s="3" t="s">
        <v>15</v>
      </c>
      <c r="G4868" s="4">
        <v>41351</v>
      </c>
      <c r="H4868" s="3" t="s">
        <v>42</v>
      </c>
      <c r="I4868" s="2" t="s">
        <v>13</v>
      </c>
      <c r="J4868" s="2" t="s">
        <v>12</v>
      </c>
      <c r="K4868" s="2" t="s">
        <v>268</v>
      </c>
      <c r="L4868" s="19">
        <v>41351.749351851853</v>
      </c>
      <c r="M4868" s="2"/>
      <c r="N4868" s="2"/>
      <c r="O4868" s="2"/>
      <c r="P4868" s="2"/>
    </row>
    <row r="4869" spans="1:16" ht="45">
      <c r="A4869" s="14">
        <v>336</v>
      </c>
      <c r="B4869" s="2" t="s">
        <v>806</v>
      </c>
      <c r="C4869" s="1" t="s">
        <v>807</v>
      </c>
      <c r="D4869" s="3" t="s">
        <v>26</v>
      </c>
      <c r="E4869" s="4">
        <v>41351</v>
      </c>
      <c r="F4869" s="3" t="s">
        <v>15</v>
      </c>
      <c r="G4869" s="4">
        <v>41351</v>
      </c>
      <c r="H4869" s="3" t="s">
        <v>56</v>
      </c>
      <c r="I4869" s="2" t="s">
        <v>13</v>
      </c>
      <c r="J4869" s="2" t="s">
        <v>12</v>
      </c>
      <c r="K4869" s="2" t="s">
        <v>268</v>
      </c>
      <c r="L4869" s="19">
        <v>41359.408506944441</v>
      </c>
      <c r="M4869" s="2"/>
      <c r="N4869" s="2"/>
      <c r="O4869" s="2"/>
      <c r="P4869" s="2"/>
    </row>
    <row r="4870" spans="1:16">
      <c r="A4870" s="14">
        <v>335</v>
      </c>
      <c r="B4870" s="2" t="s">
        <v>808</v>
      </c>
      <c r="C4870" s="1" t="s">
        <v>809</v>
      </c>
      <c r="D4870" s="3" t="s">
        <v>810</v>
      </c>
      <c r="E4870" s="4">
        <v>41351</v>
      </c>
      <c r="F4870" s="3" t="s">
        <v>15</v>
      </c>
      <c r="G4870" s="4">
        <v>41351</v>
      </c>
      <c r="H4870" s="3" t="s">
        <v>58</v>
      </c>
      <c r="I4870" s="2" t="s">
        <v>13</v>
      </c>
      <c r="J4870" s="2" t="s">
        <v>12</v>
      </c>
      <c r="K4870" s="2" t="s">
        <v>268</v>
      </c>
      <c r="L4870" s="19">
        <v>41351.741863425923</v>
      </c>
      <c r="M4870" s="2"/>
      <c r="N4870" s="2"/>
      <c r="O4870" s="2"/>
      <c r="P4870" s="2"/>
    </row>
    <row r="4871" spans="1:16" ht="45">
      <c r="A4871" s="14">
        <v>334</v>
      </c>
      <c r="B4871" s="2" t="s">
        <v>811</v>
      </c>
      <c r="C4871" s="1" t="s">
        <v>812</v>
      </c>
      <c r="D4871" s="3" t="s">
        <v>18</v>
      </c>
      <c r="E4871" s="4">
        <v>41351</v>
      </c>
      <c r="F4871" s="3" t="s">
        <v>15</v>
      </c>
      <c r="G4871" s="4">
        <v>41351</v>
      </c>
      <c r="H4871" s="3" t="s">
        <v>19</v>
      </c>
      <c r="I4871" s="2" t="s">
        <v>13</v>
      </c>
      <c r="J4871" s="2" t="s">
        <v>12</v>
      </c>
      <c r="K4871" s="2" t="s">
        <v>268</v>
      </c>
      <c r="L4871" s="19">
        <v>41360.556562500002</v>
      </c>
      <c r="M4871" s="2"/>
      <c r="N4871" s="2"/>
      <c r="O4871" s="2"/>
      <c r="P4871" s="2"/>
    </row>
    <row r="4872" spans="1:16" ht="45">
      <c r="A4872" s="14">
        <v>333</v>
      </c>
      <c r="B4872" s="2" t="s">
        <v>813</v>
      </c>
      <c r="C4872" s="1" t="s">
        <v>814</v>
      </c>
      <c r="D4872" s="3" t="s">
        <v>304</v>
      </c>
      <c r="E4872" s="4">
        <v>41351</v>
      </c>
      <c r="F4872" s="3" t="s">
        <v>15</v>
      </c>
      <c r="G4872" s="4">
        <v>41351</v>
      </c>
      <c r="H4872" s="3" t="s">
        <v>40</v>
      </c>
      <c r="I4872" s="2" t="s">
        <v>13</v>
      </c>
      <c r="J4872" s="2" t="s">
        <v>12</v>
      </c>
      <c r="K4872" s="2" t="s">
        <v>268</v>
      </c>
      <c r="L4872" s="19">
        <v>41351.714363425926</v>
      </c>
      <c r="M4872" s="2"/>
      <c r="N4872" s="2"/>
      <c r="O4872" s="2"/>
      <c r="P4872" s="2"/>
    </row>
    <row r="4873" spans="1:16" ht="45">
      <c r="A4873" s="14">
        <v>332</v>
      </c>
      <c r="B4873" s="2" t="s">
        <v>541</v>
      </c>
      <c r="C4873" s="1" t="s">
        <v>815</v>
      </c>
      <c r="D4873" s="3" t="s">
        <v>543</v>
      </c>
      <c r="E4873" s="4">
        <v>41351</v>
      </c>
      <c r="F4873" s="3" t="s">
        <v>15</v>
      </c>
      <c r="G4873" s="4">
        <v>41351</v>
      </c>
      <c r="H4873" s="3" t="s">
        <v>16</v>
      </c>
      <c r="I4873" s="2" t="s">
        <v>13</v>
      </c>
      <c r="J4873" s="2" t="s">
        <v>12</v>
      </c>
      <c r="K4873" s="2" t="s">
        <v>268</v>
      </c>
      <c r="L4873" s="19">
        <v>41351.499849537038</v>
      </c>
      <c r="M4873" s="2"/>
      <c r="N4873" s="2"/>
      <c r="O4873" s="2"/>
      <c r="P4873" s="2"/>
    </row>
    <row r="4874" spans="1:16">
      <c r="A4874" s="14">
        <v>331</v>
      </c>
      <c r="B4874" s="2" t="s">
        <v>816</v>
      </c>
      <c r="C4874" s="1" t="s">
        <v>817</v>
      </c>
      <c r="D4874" s="3" t="s">
        <v>304</v>
      </c>
      <c r="E4874" s="4">
        <v>41348</v>
      </c>
      <c r="F4874" s="3" t="s">
        <v>15</v>
      </c>
      <c r="G4874" s="4">
        <v>41348</v>
      </c>
      <c r="H4874" s="3" t="s">
        <v>40</v>
      </c>
      <c r="I4874" s="2" t="s">
        <v>13</v>
      </c>
      <c r="J4874" s="2" t="s">
        <v>12</v>
      </c>
      <c r="K4874" s="2" t="s">
        <v>268</v>
      </c>
      <c r="L4874" s="19">
        <v>41351.499143518522</v>
      </c>
      <c r="M4874" s="2"/>
      <c r="N4874" s="2"/>
      <c r="O4874" s="2"/>
      <c r="P4874" s="2"/>
    </row>
    <row r="4875" spans="1:16" ht="30">
      <c r="A4875" s="14">
        <v>330</v>
      </c>
      <c r="B4875" s="2" t="s">
        <v>818</v>
      </c>
      <c r="C4875" s="1" t="s">
        <v>819</v>
      </c>
      <c r="D4875" s="3" t="s">
        <v>95</v>
      </c>
      <c r="E4875" s="4">
        <v>41351</v>
      </c>
      <c r="F4875" s="3" t="s">
        <v>15</v>
      </c>
      <c r="G4875" s="4">
        <v>41351</v>
      </c>
      <c r="H4875" s="3" t="s">
        <v>54</v>
      </c>
      <c r="I4875" s="2" t="s">
        <v>13</v>
      </c>
      <c r="J4875" s="2" t="s">
        <v>12</v>
      </c>
      <c r="K4875" s="2" t="s">
        <v>268</v>
      </c>
      <c r="L4875" s="19">
        <v>41351.481747685182</v>
      </c>
      <c r="M4875" s="2"/>
      <c r="N4875" s="2"/>
      <c r="O4875" s="2"/>
      <c r="P4875" s="2"/>
    </row>
    <row r="4876" spans="1:16" ht="30">
      <c r="A4876" s="14">
        <v>329</v>
      </c>
      <c r="B4876" s="2" t="s">
        <v>820</v>
      </c>
      <c r="C4876" s="1" t="s">
        <v>821</v>
      </c>
      <c r="D4876" s="3" t="s">
        <v>822</v>
      </c>
      <c r="E4876" s="4">
        <v>41351</v>
      </c>
      <c r="F4876" s="3" t="s">
        <v>15</v>
      </c>
      <c r="G4876" s="4">
        <v>41351</v>
      </c>
      <c r="H4876" s="3" t="s">
        <v>40</v>
      </c>
      <c r="I4876" s="2" t="s">
        <v>13</v>
      </c>
      <c r="J4876" s="2" t="s">
        <v>12</v>
      </c>
      <c r="K4876" s="2" t="s">
        <v>268</v>
      </c>
      <c r="L4876" s="19">
        <v>41351.460555555554</v>
      </c>
      <c r="M4876" s="2"/>
      <c r="N4876" s="2"/>
      <c r="O4876" s="2"/>
      <c r="P4876" s="2"/>
    </row>
    <row r="4877" spans="1:16">
      <c r="A4877" s="14">
        <v>328</v>
      </c>
      <c r="B4877" s="2" t="s">
        <v>823</v>
      </c>
      <c r="C4877" s="1" t="s">
        <v>824</v>
      </c>
      <c r="D4877" s="3" t="s">
        <v>825</v>
      </c>
      <c r="E4877" s="4">
        <v>41351</v>
      </c>
      <c r="F4877" s="3" t="s">
        <v>15</v>
      </c>
      <c r="G4877" s="4">
        <v>41351</v>
      </c>
      <c r="H4877" s="3" t="s">
        <v>40</v>
      </c>
      <c r="I4877" s="2" t="s">
        <v>13</v>
      </c>
      <c r="J4877" s="2" t="s">
        <v>12</v>
      </c>
      <c r="K4877" s="2" t="s">
        <v>277</v>
      </c>
      <c r="L4877" s="19">
        <v>41351.366099537037</v>
      </c>
      <c r="M4877" s="2"/>
      <c r="N4877" s="2"/>
      <c r="O4877" s="2"/>
      <c r="P4877" s="2"/>
    </row>
    <row r="4878" spans="1:16" ht="45">
      <c r="A4878" s="14">
        <v>327</v>
      </c>
      <c r="B4878" s="2" t="s">
        <v>826</v>
      </c>
      <c r="C4878" s="1" t="s">
        <v>827</v>
      </c>
      <c r="D4878" s="3" t="s">
        <v>449</v>
      </c>
      <c r="E4878" s="4">
        <v>41351</v>
      </c>
      <c r="F4878" s="3" t="s">
        <v>15</v>
      </c>
      <c r="G4878" s="4">
        <v>41353</v>
      </c>
      <c r="H4878" s="3" t="s">
        <v>53</v>
      </c>
      <c r="I4878" s="2" t="s">
        <v>13</v>
      </c>
      <c r="J4878" s="2" t="s">
        <v>12</v>
      </c>
      <c r="K4878" s="2" t="s">
        <v>268</v>
      </c>
      <c r="L4878" s="19">
        <v>41353.366400462961</v>
      </c>
      <c r="M4878" s="2"/>
      <c r="N4878" s="2"/>
      <c r="O4878" s="2"/>
      <c r="P4878" s="2"/>
    </row>
    <row r="4879" spans="1:16">
      <c r="A4879" s="14">
        <v>326</v>
      </c>
      <c r="B4879" s="2" t="s">
        <v>828</v>
      </c>
      <c r="C4879" s="1" t="s">
        <v>829</v>
      </c>
      <c r="D4879" s="3" t="s">
        <v>22</v>
      </c>
      <c r="E4879" s="4">
        <v>41351</v>
      </c>
      <c r="F4879" s="3" t="s">
        <v>15</v>
      </c>
      <c r="G4879" s="4">
        <v>41351</v>
      </c>
      <c r="H4879" s="3" t="s">
        <v>29</v>
      </c>
      <c r="I4879" s="2" t="s">
        <v>13</v>
      </c>
      <c r="J4879" s="2" t="s">
        <v>12</v>
      </c>
      <c r="K4879" s="2" t="s">
        <v>268</v>
      </c>
      <c r="L4879" s="19">
        <v>41353.366226851853</v>
      </c>
      <c r="M4879" s="2"/>
      <c r="N4879" s="2"/>
      <c r="O4879" s="2"/>
      <c r="P4879" s="2"/>
    </row>
    <row r="4880" spans="1:16" ht="75">
      <c r="A4880" s="14">
        <v>325</v>
      </c>
      <c r="B4880" s="2" t="s">
        <v>830</v>
      </c>
      <c r="C4880" s="1" t="s">
        <v>831</v>
      </c>
      <c r="D4880" s="3" t="s">
        <v>149</v>
      </c>
      <c r="E4880" s="4">
        <v>41351</v>
      </c>
      <c r="F4880" s="3" t="s">
        <v>15</v>
      </c>
      <c r="G4880" s="4">
        <v>41351</v>
      </c>
      <c r="H4880" s="3" t="s">
        <v>213</v>
      </c>
      <c r="I4880" s="2" t="s">
        <v>13</v>
      </c>
      <c r="J4880" s="2" t="s">
        <v>12</v>
      </c>
      <c r="K4880" s="2" t="s">
        <v>277</v>
      </c>
      <c r="L4880" s="19">
        <v>41353.522256944445</v>
      </c>
      <c r="M4880" s="2"/>
      <c r="N4880" s="2"/>
      <c r="O4880" s="2"/>
      <c r="P4880" s="2"/>
    </row>
    <row r="4881" spans="1:16" ht="105">
      <c r="A4881" s="14">
        <v>324</v>
      </c>
      <c r="B4881" s="2" t="s">
        <v>832</v>
      </c>
      <c r="C4881" s="1" t="s">
        <v>833</v>
      </c>
      <c r="D4881" s="3" t="s">
        <v>149</v>
      </c>
      <c r="E4881" s="4">
        <v>41351</v>
      </c>
      <c r="F4881" s="3" t="s">
        <v>15</v>
      </c>
      <c r="G4881" s="4">
        <v>41351</v>
      </c>
      <c r="H4881" s="3" t="s">
        <v>69</v>
      </c>
      <c r="I4881" s="2" t="s">
        <v>13</v>
      </c>
      <c r="J4881" s="2" t="s">
        <v>12</v>
      </c>
      <c r="K4881" s="2" t="s">
        <v>277</v>
      </c>
      <c r="L4881" s="19">
        <v>41353.522870370369</v>
      </c>
      <c r="M4881" s="2"/>
      <c r="N4881" s="2"/>
      <c r="O4881" s="2"/>
      <c r="P4881" s="2"/>
    </row>
    <row r="4882" spans="1:16" ht="30">
      <c r="A4882" s="14">
        <v>323</v>
      </c>
      <c r="B4882" s="2" t="s">
        <v>834</v>
      </c>
      <c r="C4882" s="1" t="s">
        <v>835</v>
      </c>
      <c r="D4882" s="3" t="s">
        <v>653</v>
      </c>
      <c r="E4882" s="4">
        <v>41348</v>
      </c>
      <c r="F4882" s="3" t="s">
        <v>15</v>
      </c>
      <c r="G4882" s="4">
        <v>41348</v>
      </c>
      <c r="H4882" s="3" t="s">
        <v>40</v>
      </c>
      <c r="I4882" s="2" t="s">
        <v>13</v>
      </c>
      <c r="J4882" s="2" t="s">
        <v>12</v>
      </c>
      <c r="K4882" s="2" t="s">
        <v>268</v>
      </c>
      <c r="L4882" s="19">
        <v>41353.365868055553</v>
      </c>
      <c r="M4882" s="2"/>
      <c r="N4882" s="2"/>
      <c r="O4882" s="2"/>
      <c r="P4882" s="2"/>
    </row>
    <row r="4883" spans="1:16" ht="30">
      <c r="A4883" s="14">
        <v>322</v>
      </c>
      <c r="B4883" s="2" t="s">
        <v>438</v>
      </c>
      <c r="C4883" s="1" t="s">
        <v>836</v>
      </c>
      <c r="D4883" s="3" t="s">
        <v>4732</v>
      </c>
      <c r="E4883" s="4">
        <v>41348</v>
      </c>
      <c r="F4883" s="3" t="s">
        <v>15</v>
      </c>
      <c r="G4883" s="4">
        <v>41348</v>
      </c>
      <c r="H4883" s="3" t="s">
        <v>16</v>
      </c>
      <c r="I4883" s="2" t="s">
        <v>13</v>
      </c>
      <c r="J4883" s="2" t="s">
        <v>12</v>
      </c>
      <c r="K4883" s="2" t="s">
        <v>268</v>
      </c>
      <c r="L4883" s="19">
        <v>41348.612118055556</v>
      </c>
      <c r="M4883" s="2"/>
      <c r="N4883" s="2"/>
      <c r="O4883" s="2"/>
      <c r="P4883" s="2"/>
    </row>
    <row r="4884" spans="1:16">
      <c r="A4884" s="14">
        <v>321</v>
      </c>
      <c r="B4884" s="2" t="s">
        <v>837</v>
      </c>
      <c r="C4884" s="1" t="s">
        <v>838</v>
      </c>
      <c r="D4884" s="3" t="s">
        <v>132</v>
      </c>
      <c r="E4884" s="4">
        <v>41348</v>
      </c>
      <c r="F4884" s="3" t="s">
        <v>15</v>
      </c>
      <c r="G4884" s="4">
        <v>41348</v>
      </c>
      <c r="H4884" s="3" t="s">
        <v>40</v>
      </c>
      <c r="I4884" s="2" t="s">
        <v>13</v>
      </c>
      <c r="J4884" s="2" t="s">
        <v>12</v>
      </c>
      <c r="K4884" s="2" t="s">
        <v>268</v>
      </c>
      <c r="L4884" s="19">
        <v>41348.609733796293</v>
      </c>
      <c r="M4884" s="2"/>
      <c r="N4884" s="2"/>
      <c r="O4884" s="2"/>
      <c r="P4884" s="2"/>
    </row>
    <row r="4885" spans="1:16" ht="75">
      <c r="A4885" s="14">
        <v>320</v>
      </c>
      <c r="B4885" s="2" t="s">
        <v>839</v>
      </c>
      <c r="C4885" s="1" t="s">
        <v>840</v>
      </c>
      <c r="D4885" s="3" t="s">
        <v>586</v>
      </c>
      <c r="E4885" s="4">
        <v>41348</v>
      </c>
      <c r="F4885" s="3" t="s">
        <v>15</v>
      </c>
      <c r="G4885" s="4">
        <v>41348</v>
      </c>
      <c r="H4885" s="3" t="s">
        <v>40</v>
      </c>
      <c r="I4885" s="2" t="s">
        <v>13</v>
      </c>
      <c r="J4885" s="2" t="s">
        <v>12</v>
      </c>
      <c r="K4885" s="2" t="s">
        <v>268</v>
      </c>
      <c r="L4885" s="19">
        <v>41353.366030092591</v>
      </c>
      <c r="M4885" s="2"/>
      <c r="N4885" s="2"/>
      <c r="O4885" s="2"/>
      <c r="P4885" s="2"/>
    </row>
    <row r="4886" spans="1:16" ht="45">
      <c r="A4886" s="14">
        <v>319</v>
      </c>
      <c r="B4886" s="2" t="s">
        <v>841</v>
      </c>
      <c r="C4886" s="1" t="s">
        <v>842</v>
      </c>
      <c r="D4886" s="3" t="s">
        <v>149</v>
      </c>
      <c r="E4886" s="4">
        <v>41348</v>
      </c>
      <c r="F4886" s="3" t="s">
        <v>15</v>
      </c>
      <c r="G4886" s="4">
        <v>41348</v>
      </c>
      <c r="H4886" s="3" t="s">
        <v>55</v>
      </c>
      <c r="I4886" s="2" t="s">
        <v>13</v>
      </c>
      <c r="J4886" s="2" t="s">
        <v>12</v>
      </c>
      <c r="K4886" s="2" t="s">
        <v>277</v>
      </c>
      <c r="L4886" s="19">
        <v>41348.362071759257</v>
      </c>
      <c r="M4886" s="2"/>
      <c r="N4886" s="2"/>
      <c r="O4886" s="2"/>
      <c r="P4886" s="2"/>
    </row>
    <row r="4887" spans="1:16" ht="45">
      <c r="A4887" s="14">
        <v>318</v>
      </c>
      <c r="B4887" s="2" t="s">
        <v>470</v>
      </c>
      <c r="C4887" s="1" t="s">
        <v>843</v>
      </c>
      <c r="D4887" s="3" t="s">
        <v>152</v>
      </c>
      <c r="E4887" s="4">
        <v>41348</v>
      </c>
      <c r="F4887" s="3" t="s">
        <v>15</v>
      </c>
      <c r="G4887" s="4">
        <v>41348</v>
      </c>
      <c r="H4887" s="3" t="s">
        <v>16</v>
      </c>
      <c r="I4887" s="2" t="s">
        <v>13</v>
      </c>
      <c r="J4887" s="2" t="s">
        <v>12</v>
      </c>
      <c r="K4887" s="2" t="s">
        <v>268</v>
      </c>
      <c r="L4887" s="19">
        <v>41348.3596412037</v>
      </c>
      <c r="M4887" s="2"/>
      <c r="N4887" s="2"/>
      <c r="O4887" s="2"/>
      <c r="P4887" s="2"/>
    </row>
    <row r="4888" spans="1:16" ht="45">
      <c r="A4888" s="14">
        <v>317</v>
      </c>
      <c r="B4888" s="2" t="s">
        <v>844</v>
      </c>
      <c r="C4888" s="1" t="s">
        <v>845</v>
      </c>
      <c r="D4888" s="3" t="s">
        <v>152</v>
      </c>
      <c r="E4888" s="4">
        <v>41348</v>
      </c>
      <c r="F4888" s="3" t="s">
        <v>15</v>
      </c>
      <c r="G4888" s="4">
        <v>41348</v>
      </c>
      <c r="H4888" s="3" t="s">
        <v>16</v>
      </c>
      <c r="I4888" s="2" t="s">
        <v>13</v>
      </c>
      <c r="J4888" s="2" t="s">
        <v>12</v>
      </c>
      <c r="K4888" s="2" t="s">
        <v>268</v>
      </c>
      <c r="L4888" s="19">
        <v>41348.358368055553</v>
      </c>
      <c r="M4888" s="2"/>
      <c r="N4888" s="2"/>
      <c r="O4888" s="2"/>
      <c r="P4888" s="2"/>
    </row>
    <row r="4889" spans="1:16" ht="45">
      <c r="A4889" s="14">
        <v>316</v>
      </c>
      <c r="B4889" s="2" t="s">
        <v>846</v>
      </c>
      <c r="C4889" s="1" t="s">
        <v>847</v>
      </c>
      <c r="D4889" s="3" t="s">
        <v>4732</v>
      </c>
      <c r="E4889" s="4">
        <v>41347</v>
      </c>
      <c r="F4889" s="3" t="s">
        <v>15</v>
      </c>
      <c r="G4889" s="4">
        <v>41347</v>
      </c>
      <c r="H4889" s="3" t="s">
        <v>16</v>
      </c>
      <c r="I4889" s="2" t="s">
        <v>13</v>
      </c>
      <c r="J4889" s="2" t="s">
        <v>12</v>
      </c>
      <c r="K4889" s="2" t="s">
        <v>268</v>
      </c>
      <c r="L4889" s="19">
        <v>41347.761863425927</v>
      </c>
      <c r="M4889" s="2"/>
      <c r="N4889" s="2"/>
      <c r="O4889" s="2"/>
      <c r="P4889" s="2"/>
    </row>
    <row r="4890" spans="1:16" ht="45">
      <c r="A4890" s="14">
        <v>315</v>
      </c>
      <c r="B4890" s="2" t="s">
        <v>848</v>
      </c>
      <c r="C4890" s="1" t="s">
        <v>849</v>
      </c>
      <c r="D4890" s="3" t="s">
        <v>291</v>
      </c>
      <c r="E4890" s="4">
        <v>41347</v>
      </c>
      <c r="F4890" s="3" t="s">
        <v>15</v>
      </c>
      <c r="G4890" s="4">
        <v>41347</v>
      </c>
      <c r="H4890" s="3" t="s">
        <v>29</v>
      </c>
      <c r="I4890" s="2" t="s">
        <v>13</v>
      </c>
      <c r="J4890" s="2" t="s">
        <v>12</v>
      </c>
      <c r="K4890" s="2" t="s">
        <v>277</v>
      </c>
      <c r="L4890" s="19">
        <v>41347.64335648148</v>
      </c>
      <c r="M4890" s="2"/>
      <c r="N4890" s="2"/>
      <c r="O4890" s="2"/>
      <c r="P4890" s="2"/>
    </row>
    <row r="4891" spans="1:16">
      <c r="A4891" s="14">
        <v>314</v>
      </c>
      <c r="B4891" s="2" t="s">
        <v>850</v>
      </c>
      <c r="C4891" s="1" t="s">
        <v>851</v>
      </c>
      <c r="D4891" s="3" t="s">
        <v>852</v>
      </c>
      <c r="E4891" s="4">
        <v>41347</v>
      </c>
      <c r="F4891" s="3" t="s">
        <v>15</v>
      </c>
      <c r="G4891" s="4">
        <v>41347</v>
      </c>
      <c r="H4891" s="3" t="s">
        <v>29</v>
      </c>
      <c r="I4891" s="2" t="s">
        <v>13</v>
      </c>
      <c r="J4891" s="2" t="s">
        <v>12</v>
      </c>
      <c r="K4891" s="2" t="s">
        <v>277</v>
      </c>
      <c r="L4891" s="19">
        <v>41348.36074074074</v>
      </c>
      <c r="M4891" s="2"/>
      <c r="N4891" s="2"/>
      <c r="O4891" s="2"/>
      <c r="P4891" s="2"/>
    </row>
    <row r="4892" spans="1:16">
      <c r="A4892" s="14">
        <v>313</v>
      </c>
      <c r="B4892" s="2" t="s">
        <v>853</v>
      </c>
      <c r="C4892" s="1" t="s">
        <v>854</v>
      </c>
      <c r="D4892" s="3" t="s">
        <v>656</v>
      </c>
      <c r="E4892" s="4">
        <v>41347</v>
      </c>
      <c r="F4892" s="3" t="s">
        <v>15</v>
      </c>
      <c r="G4892" s="4">
        <v>41347</v>
      </c>
      <c r="H4892" s="3" t="s">
        <v>40</v>
      </c>
      <c r="I4892" s="2" t="s">
        <v>13</v>
      </c>
      <c r="J4892" s="2" t="s">
        <v>12</v>
      </c>
      <c r="K4892" s="2" t="s">
        <v>277</v>
      </c>
      <c r="L4892" s="19">
        <v>41347.641840277778</v>
      </c>
      <c r="M4892" s="2"/>
      <c r="N4892" s="2"/>
      <c r="O4892" s="2"/>
      <c r="P4892" s="2"/>
    </row>
    <row r="4893" spans="1:16" ht="30">
      <c r="A4893" s="14">
        <v>312</v>
      </c>
      <c r="B4893" s="2" t="s">
        <v>855</v>
      </c>
      <c r="C4893" s="1" t="s">
        <v>856</v>
      </c>
      <c r="D4893" s="3" t="s">
        <v>104</v>
      </c>
      <c r="E4893" s="4">
        <v>41347</v>
      </c>
      <c r="F4893" s="3" t="s">
        <v>15</v>
      </c>
      <c r="G4893" s="4">
        <v>41347</v>
      </c>
      <c r="H4893" s="3" t="s">
        <v>16</v>
      </c>
      <c r="I4893" s="2" t="s">
        <v>13</v>
      </c>
      <c r="J4893" s="2" t="s">
        <v>12</v>
      </c>
      <c r="K4893" s="2" t="s">
        <v>268</v>
      </c>
      <c r="L4893" s="19">
        <v>41347.617685185185</v>
      </c>
      <c r="M4893" s="2"/>
      <c r="N4893" s="2"/>
      <c r="O4893" s="2"/>
      <c r="P4893" s="2"/>
    </row>
    <row r="4894" spans="1:16" ht="30">
      <c r="A4894" s="14">
        <v>311</v>
      </c>
      <c r="B4894" s="2" t="s">
        <v>857</v>
      </c>
      <c r="C4894" s="1" t="s">
        <v>858</v>
      </c>
      <c r="D4894" s="3" t="s">
        <v>77</v>
      </c>
      <c r="E4894" s="4">
        <v>41347</v>
      </c>
      <c r="F4894" s="3" t="s">
        <v>15</v>
      </c>
      <c r="G4894" s="4">
        <v>41347</v>
      </c>
      <c r="H4894" s="3" t="s">
        <v>16</v>
      </c>
      <c r="I4894" s="2" t="s">
        <v>13</v>
      </c>
      <c r="J4894" s="2" t="s">
        <v>12</v>
      </c>
      <c r="K4894" s="2" t="s">
        <v>268</v>
      </c>
      <c r="L4894" s="19">
        <v>41347.605624999997</v>
      </c>
      <c r="M4894" s="2"/>
      <c r="N4894" s="2"/>
      <c r="O4894" s="2"/>
      <c r="P4894" s="2"/>
    </row>
    <row r="4895" spans="1:16" ht="45">
      <c r="A4895" s="14">
        <v>310</v>
      </c>
      <c r="B4895" s="2" t="s">
        <v>859</v>
      </c>
      <c r="C4895" s="1" t="s">
        <v>860</v>
      </c>
      <c r="D4895" s="3" t="s">
        <v>861</v>
      </c>
      <c r="E4895" s="4">
        <v>41347</v>
      </c>
      <c r="F4895" s="3" t="s">
        <v>15</v>
      </c>
      <c r="G4895" s="4">
        <v>41347</v>
      </c>
      <c r="H4895" s="3" t="s">
        <v>16</v>
      </c>
      <c r="I4895" s="2" t="s">
        <v>13</v>
      </c>
      <c r="J4895" s="2" t="s">
        <v>12</v>
      </c>
      <c r="K4895" s="2" t="s">
        <v>268</v>
      </c>
      <c r="L4895" s="19">
        <v>41347.525937500002</v>
      </c>
      <c r="M4895" s="2"/>
      <c r="N4895" s="2"/>
      <c r="O4895" s="2"/>
      <c r="P4895" s="2"/>
    </row>
    <row r="4896" spans="1:16" ht="30">
      <c r="A4896" s="14">
        <v>309</v>
      </c>
      <c r="B4896" s="2" t="s">
        <v>862</v>
      </c>
      <c r="C4896" s="1" t="s">
        <v>863</v>
      </c>
      <c r="D4896" s="3" t="s">
        <v>111</v>
      </c>
      <c r="E4896" s="4">
        <v>41345</v>
      </c>
      <c r="F4896" s="3" t="s">
        <v>15</v>
      </c>
      <c r="G4896" s="4">
        <v>41347</v>
      </c>
      <c r="H4896" s="3" t="s">
        <v>56</v>
      </c>
      <c r="I4896" s="2" t="s">
        <v>13</v>
      </c>
      <c r="J4896" s="2" t="s">
        <v>12</v>
      </c>
      <c r="K4896" s="2" t="s">
        <v>268</v>
      </c>
      <c r="L4896" s="19">
        <v>41347.505231481482</v>
      </c>
      <c r="M4896" s="2"/>
      <c r="N4896" s="2"/>
      <c r="O4896" s="2"/>
      <c r="P4896" s="2"/>
    </row>
    <row r="4897" spans="1:16">
      <c r="A4897" s="14">
        <v>308</v>
      </c>
      <c r="B4897" s="2" t="s">
        <v>864</v>
      </c>
      <c r="C4897" s="1" t="s">
        <v>865</v>
      </c>
      <c r="D4897" s="3" t="s">
        <v>866</v>
      </c>
      <c r="E4897" s="4">
        <v>41347</v>
      </c>
      <c r="F4897" s="3" t="s">
        <v>15</v>
      </c>
      <c r="G4897" s="4">
        <v>41347</v>
      </c>
      <c r="H4897" s="3" t="s">
        <v>40</v>
      </c>
      <c r="I4897" s="2" t="s">
        <v>13</v>
      </c>
      <c r="J4897" s="2" t="s">
        <v>12</v>
      </c>
      <c r="K4897" s="2" t="s">
        <v>268</v>
      </c>
      <c r="L4897" s="19">
        <v>41347.485578703701</v>
      </c>
      <c r="M4897" s="2"/>
      <c r="N4897" s="2"/>
      <c r="O4897" s="2"/>
      <c r="P4897" s="2"/>
    </row>
    <row r="4898" spans="1:16">
      <c r="A4898" s="14">
        <v>307</v>
      </c>
      <c r="B4898" s="2" t="s">
        <v>867</v>
      </c>
      <c r="C4898" s="1" t="s">
        <v>868</v>
      </c>
      <c r="D4898" s="3" t="s">
        <v>92</v>
      </c>
      <c r="E4898" s="4">
        <v>41347</v>
      </c>
      <c r="F4898" s="3" t="s">
        <v>15</v>
      </c>
      <c r="G4898" s="4">
        <v>41347</v>
      </c>
      <c r="H4898" s="3" t="s">
        <v>40</v>
      </c>
      <c r="I4898" s="2" t="s">
        <v>13</v>
      </c>
      <c r="J4898" s="2" t="s">
        <v>12</v>
      </c>
      <c r="K4898" s="2" t="s">
        <v>268</v>
      </c>
      <c r="L4898" s="19">
        <v>41347.485023148147</v>
      </c>
      <c r="M4898" s="2"/>
      <c r="N4898" s="2"/>
      <c r="O4898" s="2"/>
      <c r="P4898" s="2"/>
    </row>
    <row r="4899" spans="1:16">
      <c r="A4899" s="14">
        <v>306</v>
      </c>
      <c r="B4899" s="2" t="s">
        <v>869</v>
      </c>
      <c r="C4899" s="1" t="s">
        <v>870</v>
      </c>
      <c r="D4899" s="3" t="s">
        <v>377</v>
      </c>
      <c r="E4899" s="4">
        <v>41347</v>
      </c>
      <c r="F4899" s="3" t="s">
        <v>15</v>
      </c>
      <c r="G4899" s="4">
        <v>41347</v>
      </c>
      <c r="H4899" s="3" t="s">
        <v>40</v>
      </c>
      <c r="I4899" s="2" t="s">
        <v>13</v>
      </c>
      <c r="J4899" s="2" t="s">
        <v>12</v>
      </c>
      <c r="K4899" s="2" t="s">
        <v>268</v>
      </c>
      <c r="L4899" s="19">
        <v>41347.480775462966</v>
      </c>
      <c r="M4899" s="2"/>
      <c r="N4899" s="2"/>
      <c r="O4899" s="2"/>
      <c r="P4899" s="2"/>
    </row>
    <row r="4900" spans="1:16" ht="30">
      <c r="A4900" s="14">
        <v>305</v>
      </c>
      <c r="B4900" s="2" t="s">
        <v>412</v>
      </c>
      <c r="C4900" s="1" t="s">
        <v>871</v>
      </c>
      <c r="D4900" s="3" t="s">
        <v>363</v>
      </c>
      <c r="E4900" s="4">
        <v>41347</v>
      </c>
      <c r="F4900" s="3" t="s">
        <v>15</v>
      </c>
      <c r="G4900" s="4">
        <v>41347</v>
      </c>
      <c r="H4900" s="3" t="s">
        <v>16</v>
      </c>
      <c r="I4900" s="2" t="s">
        <v>13</v>
      </c>
      <c r="J4900" s="2" t="s">
        <v>12</v>
      </c>
      <c r="K4900" s="2" t="s">
        <v>268</v>
      </c>
      <c r="L4900" s="19">
        <v>41347.471446759257</v>
      </c>
      <c r="M4900" s="2"/>
      <c r="N4900" s="2"/>
      <c r="O4900" s="2"/>
      <c r="P4900" s="2"/>
    </row>
    <row r="4901" spans="1:16">
      <c r="A4901" s="14">
        <v>304</v>
      </c>
      <c r="B4901" s="2" t="s">
        <v>872</v>
      </c>
      <c r="C4901" s="1" t="s">
        <v>873</v>
      </c>
      <c r="D4901" s="3" t="s">
        <v>66</v>
      </c>
      <c r="E4901" s="4">
        <v>41347</v>
      </c>
      <c r="F4901" s="3" t="s">
        <v>15</v>
      </c>
      <c r="G4901" s="4">
        <v>41347</v>
      </c>
      <c r="H4901" s="3" t="s">
        <v>16</v>
      </c>
      <c r="I4901" s="2" t="s">
        <v>13</v>
      </c>
      <c r="J4901" s="2" t="s">
        <v>12</v>
      </c>
      <c r="K4901" s="2" t="s">
        <v>268</v>
      </c>
      <c r="L4901" s="19">
        <v>41347.439409722225</v>
      </c>
      <c r="M4901" s="2"/>
      <c r="N4901" s="2"/>
      <c r="O4901" s="2"/>
      <c r="P4901" s="2"/>
    </row>
    <row r="4902" spans="1:16" ht="30">
      <c r="A4902" s="14">
        <v>303</v>
      </c>
      <c r="B4902" s="2" t="s">
        <v>874</v>
      </c>
      <c r="C4902" s="1" t="s">
        <v>875</v>
      </c>
      <c r="D4902" s="3" t="s">
        <v>215</v>
      </c>
      <c r="E4902" s="4">
        <v>41347</v>
      </c>
      <c r="F4902" s="3" t="s">
        <v>15</v>
      </c>
      <c r="G4902" s="4">
        <v>41347</v>
      </c>
      <c r="H4902" s="3" t="s">
        <v>16</v>
      </c>
      <c r="I4902" s="2" t="s">
        <v>13</v>
      </c>
      <c r="J4902" s="2" t="s">
        <v>12</v>
      </c>
      <c r="K4902" s="2" t="s">
        <v>268</v>
      </c>
      <c r="L4902" s="19">
        <v>41347.403287037036</v>
      </c>
      <c r="M4902" s="2"/>
      <c r="N4902" s="2"/>
      <c r="O4902" s="2"/>
      <c r="P4902" s="2"/>
    </row>
    <row r="4903" spans="1:16" ht="30">
      <c r="A4903" s="14">
        <v>302</v>
      </c>
      <c r="B4903" s="2" t="s">
        <v>668</v>
      </c>
      <c r="C4903" s="1" t="s">
        <v>669</v>
      </c>
      <c r="D4903" s="3" t="s">
        <v>192</v>
      </c>
      <c r="E4903" s="4">
        <v>41347</v>
      </c>
      <c r="F4903" s="3" t="s">
        <v>15</v>
      </c>
      <c r="G4903" s="4">
        <v>41347</v>
      </c>
      <c r="H4903" s="3" t="s">
        <v>42</v>
      </c>
      <c r="I4903" s="2" t="s">
        <v>13</v>
      </c>
      <c r="J4903" s="2" t="s">
        <v>12</v>
      </c>
      <c r="K4903" s="2" t="s">
        <v>277</v>
      </c>
      <c r="L4903" s="19">
        <v>41347.36141203704</v>
      </c>
      <c r="M4903" s="2"/>
      <c r="N4903" s="2"/>
      <c r="O4903" s="2"/>
      <c r="P4903" s="2"/>
    </row>
    <row r="4904" spans="1:16">
      <c r="A4904" s="14">
        <v>301</v>
      </c>
      <c r="B4904" s="2" t="s">
        <v>670</v>
      </c>
      <c r="C4904" s="1" t="s">
        <v>671</v>
      </c>
      <c r="D4904" s="3" t="s">
        <v>32</v>
      </c>
      <c r="E4904" s="4">
        <v>41346</v>
      </c>
      <c r="F4904" s="3" t="s">
        <v>15</v>
      </c>
      <c r="G4904" s="4">
        <v>41346</v>
      </c>
      <c r="H4904" s="3" t="s">
        <v>40</v>
      </c>
      <c r="I4904" s="2" t="s">
        <v>13</v>
      </c>
      <c r="J4904" s="2" t="s">
        <v>12</v>
      </c>
      <c r="K4904" s="2" t="s">
        <v>268</v>
      </c>
      <c r="L4904" s="19">
        <v>41347.341203703705</v>
      </c>
      <c r="M4904" s="2"/>
      <c r="N4904" s="2"/>
      <c r="O4904" s="2"/>
      <c r="P4904" s="2"/>
    </row>
    <row r="4905" spans="1:16" ht="45">
      <c r="A4905" s="14">
        <v>300</v>
      </c>
      <c r="B4905" s="2" t="s">
        <v>672</v>
      </c>
      <c r="C4905" s="1" t="s">
        <v>673</v>
      </c>
      <c r="D4905" s="3" t="s">
        <v>4732</v>
      </c>
      <c r="E4905" s="4">
        <v>41347</v>
      </c>
      <c r="F4905" s="3" t="s">
        <v>15</v>
      </c>
      <c r="G4905" s="4">
        <v>41347</v>
      </c>
      <c r="H4905" s="3" t="s">
        <v>16</v>
      </c>
      <c r="I4905" s="2" t="s">
        <v>13</v>
      </c>
      <c r="J4905" s="2" t="s">
        <v>12</v>
      </c>
      <c r="K4905" s="2" t="s">
        <v>268</v>
      </c>
      <c r="L4905" s="19">
        <v>41347.340509259258</v>
      </c>
      <c r="M4905" s="2"/>
      <c r="N4905" s="2"/>
      <c r="O4905" s="2"/>
      <c r="P4905" s="2"/>
    </row>
    <row r="4906" spans="1:16" ht="30">
      <c r="A4906" s="14">
        <v>299</v>
      </c>
      <c r="B4906" s="2" t="s">
        <v>674</v>
      </c>
      <c r="C4906" s="1" t="s">
        <v>675</v>
      </c>
      <c r="D4906" s="3" t="s">
        <v>586</v>
      </c>
      <c r="E4906" s="4">
        <v>41346</v>
      </c>
      <c r="F4906" s="3" t="s">
        <v>15</v>
      </c>
      <c r="G4906" s="4">
        <v>41346</v>
      </c>
      <c r="H4906" s="3" t="s">
        <v>19</v>
      </c>
      <c r="I4906" s="2" t="s">
        <v>13</v>
      </c>
      <c r="J4906" s="2" t="s">
        <v>12</v>
      </c>
      <c r="K4906" s="2" t="s">
        <v>268</v>
      </c>
      <c r="L4906" s="19">
        <v>41354.442673611113</v>
      </c>
      <c r="M4906" s="2"/>
      <c r="N4906" s="2"/>
      <c r="O4906" s="2"/>
      <c r="P4906" s="2"/>
    </row>
    <row r="4907" spans="1:16" ht="30">
      <c r="A4907" s="14">
        <v>298</v>
      </c>
      <c r="B4907" s="2" t="s">
        <v>676</v>
      </c>
      <c r="C4907" s="1" t="s">
        <v>677</v>
      </c>
      <c r="D4907" s="3" t="s">
        <v>586</v>
      </c>
      <c r="E4907" s="4">
        <v>41346</v>
      </c>
      <c r="F4907" s="3" t="s">
        <v>15</v>
      </c>
      <c r="G4907" s="4">
        <v>41346</v>
      </c>
      <c r="H4907" s="3" t="s">
        <v>16</v>
      </c>
      <c r="I4907" s="2" t="s">
        <v>13</v>
      </c>
      <c r="J4907" s="2" t="s">
        <v>12</v>
      </c>
      <c r="K4907" s="2" t="s">
        <v>277</v>
      </c>
      <c r="L4907" s="19">
        <v>41346.718414351853</v>
      </c>
      <c r="M4907" s="2"/>
      <c r="N4907" s="2"/>
      <c r="O4907" s="2"/>
      <c r="P4907" s="2"/>
    </row>
    <row r="4908" spans="1:16">
      <c r="A4908" s="14">
        <v>297</v>
      </c>
      <c r="B4908" s="2" t="s">
        <v>678</v>
      </c>
      <c r="C4908" s="1" t="s">
        <v>679</v>
      </c>
      <c r="D4908" s="3" t="s">
        <v>285</v>
      </c>
      <c r="E4908" s="4">
        <v>41346</v>
      </c>
      <c r="F4908" s="3" t="s">
        <v>15</v>
      </c>
      <c r="G4908" s="4">
        <v>41346</v>
      </c>
      <c r="H4908" s="3" t="s">
        <v>16</v>
      </c>
      <c r="I4908" s="2" t="s">
        <v>13</v>
      </c>
      <c r="J4908" s="2" t="s">
        <v>12</v>
      </c>
      <c r="K4908" s="2" t="s">
        <v>277</v>
      </c>
      <c r="L4908" s="19">
        <v>41346.69730324074</v>
      </c>
      <c r="M4908" s="2"/>
      <c r="N4908" s="2"/>
      <c r="O4908" s="2"/>
      <c r="P4908" s="2"/>
    </row>
    <row r="4909" spans="1:16" ht="45">
      <c r="A4909" s="14">
        <v>296</v>
      </c>
      <c r="B4909" s="2" t="s">
        <v>680</v>
      </c>
      <c r="C4909" s="1" t="s">
        <v>681</v>
      </c>
      <c r="D4909" s="3" t="s">
        <v>682</v>
      </c>
      <c r="E4909" s="4">
        <v>41346</v>
      </c>
      <c r="F4909" s="3" t="s">
        <v>15</v>
      </c>
      <c r="G4909" s="4">
        <v>41346</v>
      </c>
      <c r="H4909" s="3" t="s">
        <v>16</v>
      </c>
      <c r="I4909" s="2" t="s">
        <v>13</v>
      </c>
      <c r="J4909" s="2" t="s">
        <v>12</v>
      </c>
      <c r="K4909" s="2" t="s">
        <v>268</v>
      </c>
      <c r="L4909" s="19">
        <v>41346.663645833331</v>
      </c>
      <c r="M4909" s="2"/>
      <c r="N4909" s="2"/>
      <c r="O4909" s="2"/>
      <c r="P4909" s="2"/>
    </row>
    <row r="4910" spans="1:16">
      <c r="A4910" s="14">
        <v>295</v>
      </c>
      <c r="B4910" s="2" t="s">
        <v>683</v>
      </c>
      <c r="C4910" s="1" t="s">
        <v>684</v>
      </c>
      <c r="D4910" s="3" t="s">
        <v>32</v>
      </c>
      <c r="E4910" s="4">
        <v>41346</v>
      </c>
      <c r="F4910" s="3" t="s">
        <v>15</v>
      </c>
      <c r="G4910" s="4">
        <v>41346</v>
      </c>
      <c r="H4910" s="3" t="s">
        <v>40</v>
      </c>
      <c r="I4910" s="2" t="s">
        <v>13</v>
      </c>
      <c r="J4910" s="2" t="s">
        <v>12</v>
      </c>
      <c r="K4910" s="2" t="s">
        <v>268</v>
      </c>
      <c r="L4910" s="19">
        <v>41346.653993055559</v>
      </c>
      <c r="M4910" s="2"/>
      <c r="N4910" s="2"/>
      <c r="O4910" s="2"/>
      <c r="P4910" s="2"/>
    </row>
    <row r="4911" spans="1:16">
      <c r="A4911" s="14">
        <v>294</v>
      </c>
      <c r="B4911" s="2" t="s">
        <v>685</v>
      </c>
      <c r="C4911" s="1" t="s">
        <v>686</v>
      </c>
      <c r="D4911" s="3" t="s">
        <v>32</v>
      </c>
      <c r="E4911" s="4">
        <v>41346</v>
      </c>
      <c r="F4911" s="3" t="s">
        <v>15</v>
      </c>
      <c r="G4911" s="4">
        <v>41346</v>
      </c>
      <c r="H4911" s="3" t="s">
        <v>16</v>
      </c>
      <c r="I4911" s="2" t="s">
        <v>13</v>
      </c>
      <c r="J4911" s="2" t="s">
        <v>12</v>
      </c>
      <c r="K4911" s="2" t="s">
        <v>268</v>
      </c>
      <c r="L4911" s="19">
        <v>41346.653148148151</v>
      </c>
      <c r="M4911" s="2"/>
      <c r="N4911" s="2"/>
      <c r="O4911" s="2"/>
      <c r="P4911" s="2"/>
    </row>
    <row r="4912" spans="1:16" ht="60">
      <c r="A4912" s="14">
        <v>293</v>
      </c>
      <c r="B4912" s="2" t="s">
        <v>687</v>
      </c>
      <c r="C4912" s="1" t="s">
        <v>688</v>
      </c>
      <c r="D4912" s="3" t="s">
        <v>586</v>
      </c>
      <c r="E4912" s="4">
        <v>41346</v>
      </c>
      <c r="F4912" s="3" t="s">
        <v>15</v>
      </c>
      <c r="G4912" s="4">
        <v>41346</v>
      </c>
      <c r="H4912" s="3" t="s">
        <v>40</v>
      </c>
      <c r="I4912" s="2" t="s">
        <v>13</v>
      </c>
      <c r="J4912" s="2" t="s">
        <v>12</v>
      </c>
      <c r="K4912" s="2" t="s">
        <v>277</v>
      </c>
      <c r="L4912" s="19">
        <v>41346.718622685185</v>
      </c>
      <c r="M4912" s="2"/>
      <c r="N4912" s="2"/>
      <c r="O4912" s="2"/>
      <c r="P4912" s="2"/>
    </row>
    <row r="4913" spans="1:16">
      <c r="A4913" s="14">
        <v>292</v>
      </c>
      <c r="B4913" s="2" t="s">
        <v>689</v>
      </c>
      <c r="C4913" s="1" t="s">
        <v>690</v>
      </c>
      <c r="D4913" s="3" t="s">
        <v>530</v>
      </c>
      <c r="E4913" s="4">
        <v>41345</v>
      </c>
      <c r="F4913" s="3" t="s">
        <v>15</v>
      </c>
      <c r="G4913" s="4">
        <v>41346</v>
      </c>
      <c r="H4913" s="3" t="s">
        <v>40</v>
      </c>
      <c r="I4913" s="2" t="s">
        <v>13</v>
      </c>
      <c r="J4913" s="2" t="s">
        <v>12</v>
      </c>
      <c r="K4913" s="2" t="s">
        <v>268</v>
      </c>
      <c r="L4913" s="19">
        <v>41346.407939814817</v>
      </c>
      <c r="M4913" s="2"/>
      <c r="N4913" s="2"/>
      <c r="O4913" s="2"/>
      <c r="P4913" s="2"/>
    </row>
    <row r="4914" spans="1:16">
      <c r="A4914" s="14">
        <v>291</v>
      </c>
      <c r="B4914" s="2" t="s">
        <v>691</v>
      </c>
      <c r="C4914" s="1" t="s">
        <v>692</v>
      </c>
      <c r="D4914" s="3" t="s">
        <v>4732</v>
      </c>
      <c r="E4914" s="4">
        <v>41345</v>
      </c>
      <c r="F4914" s="3" t="s">
        <v>15</v>
      </c>
      <c r="G4914" s="4">
        <v>41346</v>
      </c>
      <c r="H4914" s="3" t="s">
        <v>40</v>
      </c>
      <c r="I4914" s="2" t="s">
        <v>13</v>
      </c>
      <c r="J4914" s="2" t="s">
        <v>12</v>
      </c>
      <c r="K4914" s="2" t="s">
        <v>268</v>
      </c>
      <c r="L4914" s="19">
        <v>41346.401504629626</v>
      </c>
      <c r="M4914" s="2"/>
      <c r="N4914" s="2"/>
      <c r="O4914" s="2"/>
      <c r="P4914" s="2"/>
    </row>
    <row r="4915" spans="1:16">
      <c r="A4915" s="14">
        <v>290</v>
      </c>
      <c r="B4915" s="2" t="s">
        <v>693</v>
      </c>
      <c r="C4915" s="1" t="s">
        <v>694</v>
      </c>
      <c r="D4915" s="3" t="s">
        <v>4732</v>
      </c>
      <c r="E4915" s="4">
        <v>41345</v>
      </c>
      <c r="F4915" s="3" t="s">
        <v>15</v>
      </c>
      <c r="G4915" s="4">
        <v>41346</v>
      </c>
      <c r="H4915" s="3" t="s">
        <v>40</v>
      </c>
      <c r="I4915" s="2" t="s">
        <v>13</v>
      </c>
      <c r="J4915" s="2" t="s">
        <v>12</v>
      </c>
      <c r="K4915" s="2" t="s">
        <v>268</v>
      </c>
      <c r="L4915" s="19">
        <v>41346.395428240743</v>
      </c>
      <c r="M4915" s="2"/>
      <c r="N4915" s="2"/>
      <c r="O4915" s="2"/>
      <c r="P4915" s="2"/>
    </row>
    <row r="4916" spans="1:16">
      <c r="A4916" s="14">
        <v>289</v>
      </c>
      <c r="B4916" s="2" t="s">
        <v>472</v>
      </c>
      <c r="C4916" s="1" t="s">
        <v>695</v>
      </c>
      <c r="D4916" s="3" t="s">
        <v>474</v>
      </c>
      <c r="E4916" s="4">
        <v>41346</v>
      </c>
      <c r="F4916" s="3" t="s">
        <v>15</v>
      </c>
      <c r="G4916" s="4">
        <v>41346</v>
      </c>
      <c r="H4916" s="3" t="s">
        <v>16</v>
      </c>
      <c r="I4916" s="2" t="s">
        <v>13</v>
      </c>
      <c r="J4916" s="2" t="s">
        <v>12</v>
      </c>
      <c r="K4916" s="2" t="s">
        <v>268</v>
      </c>
      <c r="L4916" s="19">
        <v>41346.367361111108</v>
      </c>
      <c r="M4916" s="2"/>
      <c r="N4916" s="2"/>
      <c r="O4916" s="2"/>
      <c r="P4916" s="2"/>
    </row>
    <row r="4917" spans="1:16" ht="30">
      <c r="A4917" s="14">
        <v>288</v>
      </c>
      <c r="B4917" s="2" t="s">
        <v>696</v>
      </c>
      <c r="C4917" s="1" t="s">
        <v>697</v>
      </c>
      <c r="D4917" s="3" t="s">
        <v>4732</v>
      </c>
      <c r="E4917" s="4">
        <v>41341</v>
      </c>
      <c r="F4917" s="3" t="s">
        <v>15</v>
      </c>
      <c r="G4917" s="4">
        <v>41345</v>
      </c>
      <c r="H4917" s="3" t="s">
        <v>56</v>
      </c>
      <c r="I4917" s="2" t="s">
        <v>13</v>
      </c>
      <c r="J4917" s="2" t="s">
        <v>12</v>
      </c>
      <c r="K4917" s="2" t="s">
        <v>268</v>
      </c>
      <c r="L4917" s="19">
        <v>41345.719375000001</v>
      </c>
      <c r="M4917" s="2"/>
      <c r="N4917" s="2"/>
      <c r="O4917" s="2"/>
      <c r="P4917" s="2"/>
    </row>
    <row r="4918" spans="1:16" ht="60">
      <c r="A4918" s="14">
        <v>287</v>
      </c>
      <c r="B4918" s="2" t="s">
        <v>698</v>
      </c>
      <c r="C4918" s="1" t="s">
        <v>699</v>
      </c>
      <c r="D4918" s="3" t="s">
        <v>700</v>
      </c>
      <c r="E4918" s="4">
        <v>41345</v>
      </c>
      <c r="F4918" s="3" t="s">
        <v>15</v>
      </c>
      <c r="G4918" s="4">
        <v>41345</v>
      </c>
      <c r="H4918" s="3" t="s">
        <v>16</v>
      </c>
      <c r="I4918" s="2" t="s">
        <v>13</v>
      </c>
      <c r="J4918" s="2" t="s">
        <v>12</v>
      </c>
      <c r="K4918" s="2" t="s">
        <v>268</v>
      </c>
      <c r="L4918" s="19">
        <v>41345.664085648146</v>
      </c>
      <c r="M4918" s="2"/>
      <c r="N4918" s="2"/>
      <c r="O4918" s="2"/>
      <c r="P4918" s="2"/>
    </row>
    <row r="4919" spans="1:16" ht="45">
      <c r="A4919" s="14">
        <v>286</v>
      </c>
      <c r="B4919" s="2" t="s">
        <v>701</v>
      </c>
      <c r="C4919" s="1" t="s">
        <v>702</v>
      </c>
      <c r="D4919" s="3" t="s">
        <v>500</v>
      </c>
      <c r="E4919" s="4">
        <v>41345</v>
      </c>
      <c r="F4919" s="3" t="s">
        <v>15</v>
      </c>
      <c r="G4919" s="4">
        <v>41345</v>
      </c>
      <c r="H4919" s="3" t="s">
        <v>69</v>
      </c>
      <c r="I4919" s="2" t="s">
        <v>13</v>
      </c>
      <c r="J4919" s="2" t="s">
        <v>12</v>
      </c>
      <c r="K4919" s="2" t="s">
        <v>277</v>
      </c>
      <c r="L4919" s="19">
        <v>41379.724502314813</v>
      </c>
      <c r="M4919" s="2"/>
      <c r="N4919" s="2"/>
      <c r="O4919" s="2"/>
      <c r="P4919" s="2"/>
    </row>
    <row r="4920" spans="1:16" ht="45">
      <c r="A4920" s="14">
        <v>285</v>
      </c>
      <c r="B4920" s="2" t="s">
        <v>703</v>
      </c>
      <c r="C4920" s="1" t="s">
        <v>704</v>
      </c>
      <c r="D4920" s="3" t="s">
        <v>500</v>
      </c>
      <c r="E4920" s="4">
        <v>41340</v>
      </c>
      <c r="F4920" s="3" t="s">
        <v>15</v>
      </c>
      <c r="G4920" s="4">
        <v>41345</v>
      </c>
      <c r="H4920" s="3" t="s">
        <v>56</v>
      </c>
      <c r="I4920" s="2" t="s">
        <v>13</v>
      </c>
      <c r="J4920" s="2" t="s">
        <v>12</v>
      </c>
      <c r="K4920" s="2" t="s">
        <v>268</v>
      </c>
      <c r="L4920" s="19">
        <v>41345.539409722223</v>
      </c>
      <c r="M4920" s="2"/>
      <c r="N4920" s="2"/>
      <c r="O4920" s="2"/>
      <c r="P4920" s="2"/>
    </row>
    <row r="4921" spans="1:16">
      <c r="A4921" s="14">
        <v>284</v>
      </c>
      <c r="B4921" s="2" t="s">
        <v>705</v>
      </c>
      <c r="C4921" s="1" t="s">
        <v>706</v>
      </c>
      <c r="D4921" s="3" t="s">
        <v>192</v>
      </c>
      <c r="E4921" s="4">
        <v>41344</v>
      </c>
      <c r="F4921" s="3" t="s">
        <v>15</v>
      </c>
      <c r="G4921" s="4">
        <v>41344</v>
      </c>
      <c r="H4921" s="3" t="s">
        <v>213</v>
      </c>
      <c r="I4921" s="2" t="s">
        <v>13</v>
      </c>
      <c r="J4921" s="2" t="s">
        <v>12</v>
      </c>
      <c r="K4921" s="2" t="s">
        <v>268</v>
      </c>
      <c r="L4921" s="19">
        <v>41345.514108796298</v>
      </c>
      <c r="M4921" s="2"/>
      <c r="N4921" s="2"/>
      <c r="O4921" s="2"/>
      <c r="P4921" s="2"/>
    </row>
    <row r="4922" spans="1:16" ht="45">
      <c r="A4922" s="14">
        <v>283</v>
      </c>
      <c r="B4922" s="2" t="s">
        <v>707</v>
      </c>
      <c r="C4922" s="1" t="s">
        <v>708</v>
      </c>
      <c r="D4922" s="3" t="s">
        <v>558</v>
      </c>
      <c r="E4922" s="4">
        <v>41345</v>
      </c>
      <c r="F4922" s="3" t="s">
        <v>15</v>
      </c>
      <c r="G4922" s="4">
        <v>41345</v>
      </c>
      <c r="H4922" s="3" t="s">
        <v>58</v>
      </c>
      <c r="I4922" s="2" t="s">
        <v>13</v>
      </c>
      <c r="J4922" s="2" t="s">
        <v>12</v>
      </c>
      <c r="K4922" s="2" t="s">
        <v>268</v>
      </c>
      <c r="L4922" s="19">
        <v>41345.508391203701</v>
      </c>
      <c r="M4922" s="2"/>
      <c r="N4922" s="2"/>
      <c r="O4922" s="2"/>
      <c r="P4922" s="2"/>
    </row>
    <row r="4923" spans="1:16" ht="105">
      <c r="A4923" s="14">
        <v>282</v>
      </c>
      <c r="B4923" s="2" t="s">
        <v>709</v>
      </c>
      <c r="C4923" s="1" t="s">
        <v>710</v>
      </c>
      <c r="D4923" s="3" t="s">
        <v>377</v>
      </c>
      <c r="E4923" s="4">
        <v>41345</v>
      </c>
      <c r="F4923" s="3" t="s">
        <v>15</v>
      </c>
      <c r="G4923" s="4">
        <v>41345</v>
      </c>
      <c r="H4923" s="3" t="s">
        <v>16</v>
      </c>
      <c r="I4923" s="2" t="s">
        <v>13</v>
      </c>
      <c r="J4923" s="2" t="s">
        <v>12</v>
      </c>
      <c r="K4923" s="2" t="s">
        <v>268</v>
      </c>
      <c r="L4923" s="19">
        <v>41345.499386574076</v>
      </c>
      <c r="M4923" s="2"/>
      <c r="N4923" s="2"/>
      <c r="O4923" s="2"/>
      <c r="P4923" s="2"/>
    </row>
    <row r="4924" spans="1:16" ht="30">
      <c r="A4924" s="14">
        <v>281</v>
      </c>
      <c r="B4924" s="2" t="s">
        <v>711</v>
      </c>
      <c r="C4924" s="1" t="s">
        <v>712</v>
      </c>
      <c r="D4924" s="3" t="s">
        <v>713</v>
      </c>
      <c r="E4924" s="4">
        <v>41345</v>
      </c>
      <c r="F4924" s="3" t="s">
        <v>15</v>
      </c>
      <c r="G4924" s="4">
        <v>41345</v>
      </c>
      <c r="H4924" s="3" t="s">
        <v>54</v>
      </c>
      <c r="I4924" s="2" t="s">
        <v>13</v>
      </c>
      <c r="J4924" s="2" t="s">
        <v>12</v>
      </c>
      <c r="K4924" s="2" t="s">
        <v>268</v>
      </c>
      <c r="L4924" s="19">
        <v>41345.461168981485</v>
      </c>
      <c r="M4924" s="2"/>
      <c r="N4924" s="2"/>
      <c r="O4924" s="2"/>
      <c r="P4924" s="2"/>
    </row>
    <row r="4925" spans="1:16" ht="30">
      <c r="A4925" s="14">
        <v>280</v>
      </c>
      <c r="B4925" s="2" t="s">
        <v>714</v>
      </c>
      <c r="C4925" s="1" t="s">
        <v>715</v>
      </c>
      <c r="D4925" s="3" t="s">
        <v>716</v>
      </c>
      <c r="E4925" s="4">
        <v>41345</v>
      </c>
      <c r="F4925" s="3" t="s">
        <v>15</v>
      </c>
      <c r="G4925" s="4">
        <v>41345</v>
      </c>
      <c r="H4925" s="3" t="s">
        <v>16</v>
      </c>
      <c r="I4925" s="2" t="s">
        <v>13</v>
      </c>
      <c r="J4925" s="2" t="s">
        <v>12</v>
      </c>
      <c r="K4925" s="2" t="s">
        <v>268</v>
      </c>
      <c r="L4925" s="19">
        <v>41345.458796296298</v>
      </c>
      <c r="M4925" s="2"/>
      <c r="N4925" s="2"/>
      <c r="O4925" s="2"/>
      <c r="P4925" s="2"/>
    </row>
    <row r="4926" spans="1:16" ht="30">
      <c r="A4926" s="14">
        <v>279</v>
      </c>
      <c r="B4926" s="2" t="s">
        <v>717</v>
      </c>
      <c r="C4926" s="1" t="s">
        <v>718</v>
      </c>
      <c r="D4926" s="3" t="s">
        <v>335</v>
      </c>
      <c r="E4926" s="4">
        <v>41344</v>
      </c>
      <c r="F4926" s="3" t="s">
        <v>15</v>
      </c>
      <c r="G4926" s="4">
        <v>41344</v>
      </c>
      <c r="H4926" s="3" t="s">
        <v>16</v>
      </c>
      <c r="I4926" s="2" t="s">
        <v>13</v>
      </c>
      <c r="J4926" s="2" t="s">
        <v>12</v>
      </c>
      <c r="K4926" s="2" t="s">
        <v>268</v>
      </c>
      <c r="L4926" s="19">
        <v>41344.703148148146</v>
      </c>
      <c r="M4926" s="2"/>
      <c r="N4926" s="2"/>
      <c r="O4926" s="2"/>
      <c r="P4926" s="2"/>
    </row>
    <row r="4927" spans="1:16" ht="75">
      <c r="A4927" s="14">
        <v>278</v>
      </c>
      <c r="B4927" s="2" t="s">
        <v>719</v>
      </c>
      <c r="C4927" s="1" t="s">
        <v>720</v>
      </c>
      <c r="D4927" s="3" t="s">
        <v>446</v>
      </c>
      <c r="E4927" s="4">
        <v>41344</v>
      </c>
      <c r="F4927" s="3" t="s">
        <v>15</v>
      </c>
      <c r="G4927" s="4">
        <v>41344</v>
      </c>
      <c r="H4927" s="3" t="s">
        <v>16</v>
      </c>
      <c r="I4927" s="2" t="s">
        <v>13</v>
      </c>
      <c r="J4927" s="2" t="s">
        <v>12</v>
      </c>
      <c r="K4927" s="2" t="s">
        <v>277</v>
      </c>
      <c r="L4927" s="19">
        <v>41344.661076388889</v>
      </c>
      <c r="M4927" s="2"/>
      <c r="N4927" s="2"/>
      <c r="O4927" s="2"/>
      <c r="P4927" s="2"/>
    </row>
    <row r="4928" spans="1:16" ht="30">
      <c r="A4928" s="14">
        <v>277</v>
      </c>
      <c r="B4928" s="2" t="s">
        <v>721</v>
      </c>
      <c r="C4928" s="1" t="s">
        <v>722</v>
      </c>
      <c r="D4928" s="3" t="s">
        <v>723</v>
      </c>
      <c r="E4928" s="4">
        <v>41344</v>
      </c>
      <c r="F4928" s="3" t="s">
        <v>15</v>
      </c>
      <c r="G4928" s="4">
        <v>41344</v>
      </c>
      <c r="H4928" s="3" t="s">
        <v>42</v>
      </c>
      <c r="I4928" s="2" t="s">
        <v>13</v>
      </c>
      <c r="J4928" s="2" t="s">
        <v>12</v>
      </c>
      <c r="K4928" s="2" t="s">
        <v>277</v>
      </c>
      <c r="L4928" s="19">
        <v>41344.563692129632</v>
      </c>
      <c r="M4928" s="2"/>
      <c r="N4928" s="2"/>
      <c r="O4928" s="2"/>
      <c r="P4928" s="2"/>
    </row>
    <row r="4929" spans="1:16" ht="30">
      <c r="A4929" s="14">
        <v>276</v>
      </c>
      <c r="B4929" s="2" t="s">
        <v>724</v>
      </c>
      <c r="C4929" s="1" t="s">
        <v>725</v>
      </c>
      <c r="D4929" s="3" t="s">
        <v>26</v>
      </c>
      <c r="E4929" s="4">
        <v>41344</v>
      </c>
      <c r="F4929" s="3" t="s">
        <v>15</v>
      </c>
      <c r="G4929" s="4">
        <v>41344</v>
      </c>
      <c r="H4929" s="3" t="s">
        <v>16</v>
      </c>
      <c r="I4929" s="2" t="s">
        <v>13</v>
      </c>
      <c r="J4929" s="2" t="s">
        <v>12</v>
      </c>
      <c r="K4929" s="2" t="s">
        <v>268</v>
      </c>
      <c r="L4929" s="19">
        <v>41344.510231481479</v>
      </c>
      <c r="M4929" s="2"/>
      <c r="N4929" s="2"/>
      <c r="O4929" s="2"/>
      <c r="P4929" s="2"/>
    </row>
    <row r="4930" spans="1:16" ht="45">
      <c r="A4930" s="14">
        <v>275</v>
      </c>
      <c r="B4930" s="2" t="s">
        <v>726</v>
      </c>
      <c r="C4930" s="1" t="s">
        <v>727</v>
      </c>
      <c r="D4930" s="3" t="s">
        <v>274</v>
      </c>
      <c r="E4930" s="4">
        <v>41344</v>
      </c>
      <c r="F4930" s="3" t="s">
        <v>15</v>
      </c>
      <c r="G4930" s="4">
        <v>41344</v>
      </c>
      <c r="H4930" s="3" t="s">
        <v>40</v>
      </c>
      <c r="I4930" s="2" t="s">
        <v>13</v>
      </c>
      <c r="J4930" s="2" t="s">
        <v>12</v>
      </c>
      <c r="K4930" s="2" t="s">
        <v>268</v>
      </c>
      <c r="L4930" s="19">
        <v>41344.467372685183</v>
      </c>
      <c r="M4930" s="2"/>
      <c r="N4930" s="2"/>
      <c r="O4930" s="2"/>
      <c r="P4930" s="2"/>
    </row>
    <row r="4931" spans="1:16" ht="60">
      <c r="A4931" s="14">
        <v>274</v>
      </c>
      <c r="B4931" s="2" t="s">
        <v>302</v>
      </c>
      <c r="C4931" s="1" t="s">
        <v>728</v>
      </c>
      <c r="D4931" s="3" t="s">
        <v>304</v>
      </c>
      <c r="E4931" s="4">
        <v>41344</v>
      </c>
      <c r="F4931" s="3" t="s">
        <v>15</v>
      </c>
      <c r="G4931" s="4">
        <v>41344</v>
      </c>
      <c r="H4931" s="3" t="s">
        <v>40</v>
      </c>
      <c r="I4931" s="2" t="s">
        <v>13</v>
      </c>
      <c r="J4931" s="2" t="s">
        <v>12</v>
      </c>
      <c r="K4931" s="2" t="s">
        <v>277</v>
      </c>
      <c r="L4931" s="19">
        <v>41344.456145833334</v>
      </c>
      <c r="M4931" s="2"/>
      <c r="N4931" s="2"/>
      <c r="O4931" s="2"/>
      <c r="P4931" s="2"/>
    </row>
    <row r="4932" spans="1:16" ht="30">
      <c r="A4932" s="14">
        <v>273</v>
      </c>
      <c r="B4932" s="2" t="s">
        <v>729</v>
      </c>
      <c r="C4932" s="1" t="s">
        <v>730</v>
      </c>
      <c r="D4932" s="3" t="s">
        <v>731</v>
      </c>
      <c r="E4932" s="4">
        <v>41344</v>
      </c>
      <c r="F4932" s="3" t="s">
        <v>15</v>
      </c>
      <c r="G4932" s="4">
        <v>41344</v>
      </c>
      <c r="H4932" s="3" t="s">
        <v>16</v>
      </c>
      <c r="I4932" s="2" t="s">
        <v>13</v>
      </c>
      <c r="J4932" s="2" t="s">
        <v>12</v>
      </c>
      <c r="K4932" s="2" t="s">
        <v>277</v>
      </c>
      <c r="L4932" s="19">
        <v>41344.455497685187</v>
      </c>
      <c r="M4932" s="2"/>
      <c r="N4932" s="2"/>
      <c r="O4932" s="2"/>
      <c r="P4932" s="2"/>
    </row>
    <row r="4933" spans="1:16" ht="60">
      <c r="A4933" s="14">
        <v>272</v>
      </c>
      <c r="B4933" s="2" t="s">
        <v>732</v>
      </c>
      <c r="C4933" s="1" t="s">
        <v>733</v>
      </c>
      <c r="D4933" s="3" t="s">
        <v>734</v>
      </c>
      <c r="E4933" s="4">
        <v>41344</v>
      </c>
      <c r="F4933" s="3" t="s">
        <v>15</v>
      </c>
      <c r="G4933" s="4">
        <v>41344</v>
      </c>
      <c r="H4933" s="3" t="s">
        <v>40</v>
      </c>
      <c r="I4933" s="2" t="s">
        <v>13</v>
      </c>
      <c r="J4933" s="2" t="s">
        <v>12</v>
      </c>
      <c r="K4933" s="2" t="s">
        <v>268</v>
      </c>
      <c r="L4933" s="19">
        <v>41344.4374537037</v>
      </c>
      <c r="M4933" s="2"/>
      <c r="N4933" s="2"/>
      <c r="O4933" s="2"/>
      <c r="P4933" s="2"/>
    </row>
    <row r="4934" spans="1:16" ht="45">
      <c r="A4934" s="14">
        <v>271</v>
      </c>
      <c r="B4934" s="2" t="s">
        <v>735</v>
      </c>
      <c r="C4934" s="1" t="s">
        <v>736</v>
      </c>
      <c r="D4934" s="3" t="s">
        <v>446</v>
      </c>
      <c r="E4934" s="4">
        <v>41341</v>
      </c>
      <c r="F4934" s="3" t="s">
        <v>15</v>
      </c>
      <c r="G4934" s="4">
        <v>41341</v>
      </c>
      <c r="H4934" s="3" t="s">
        <v>16</v>
      </c>
      <c r="I4934" s="2" t="s">
        <v>13</v>
      </c>
      <c r="J4934" s="2" t="s">
        <v>12</v>
      </c>
      <c r="K4934" s="2" t="s">
        <v>268</v>
      </c>
      <c r="L4934" s="19">
        <v>41341.60528935185</v>
      </c>
      <c r="M4934" s="2"/>
      <c r="N4934" s="2"/>
      <c r="O4934" s="2"/>
      <c r="P4934" s="2"/>
    </row>
    <row r="4935" spans="1:16" ht="30">
      <c r="A4935" s="14">
        <v>270</v>
      </c>
      <c r="B4935" s="2" t="s">
        <v>737</v>
      </c>
      <c r="C4935" s="1" t="s">
        <v>738</v>
      </c>
      <c r="D4935" s="3" t="s">
        <v>4732</v>
      </c>
      <c r="E4935" s="4">
        <v>41341</v>
      </c>
      <c r="F4935" s="3" t="s">
        <v>15</v>
      </c>
      <c r="G4935" s="4">
        <v>41341</v>
      </c>
      <c r="H4935" s="3" t="s">
        <v>16</v>
      </c>
      <c r="I4935" s="2" t="s">
        <v>13</v>
      </c>
      <c r="J4935" s="2" t="s">
        <v>12</v>
      </c>
      <c r="K4935" s="2" t="s">
        <v>268</v>
      </c>
      <c r="L4935" s="19">
        <v>41341.517650462964</v>
      </c>
      <c r="M4935" s="2"/>
      <c r="N4935" s="2"/>
      <c r="O4935" s="2"/>
      <c r="P4935" s="2"/>
    </row>
    <row r="4936" spans="1:16" ht="60">
      <c r="A4936" s="14">
        <v>269</v>
      </c>
      <c r="B4936" s="2" t="s">
        <v>672</v>
      </c>
      <c r="C4936" s="1" t="s">
        <v>739</v>
      </c>
      <c r="D4936" s="3" t="s">
        <v>4732</v>
      </c>
      <c r="E4936" s="4">
        <v>41341</v>
      </c>
      <c r="F4936" s="3" t="s">
        <v>15</v>
      </c>
      <c r="G4936" s="4">
        <v>41341</v>
      </c>
      <c r="H4936" s="3" t="s">
        <v>16</v>
      </c>
      <c r="I4936" s="2" t="s">
        <v>13</v>
      </c>
      <c r="J4936" s="2" t="s">
        <v>12</v>
      </c>
      <c r="K4936" s="2" t="s">
        <v>268</v>
      </c>
      <c r="L4936" s="19">
        <v>41341.515196759261</v>
      </c>
      <c r="M4936" s="2"/>
      <c r="N4936" s="2"/>
      <c r="O4936" s="2"/>
      <c r="P4936" s="2"/>
    </row>
    <row r="4937" spans="1:16" ht="30">
      <c r="A4937" s="14">
        <v>268</v>
      </c>
      <c r="B4937" s="2" t="s">
        <v>740</v>
      </c>
      <c r="C4937" s="1" t="s">
        <v>741</v>
      </c>
      <c r="D4937" s="3" t="s">
        <v>742</v>
      </c>
      <c r="E4937" s="4">
        <v>41341</v>
      </c>
      <c r="F4937" s="3" t="s">
        <v>15</v>
      </c>
      <c r="G4937" s="4">
        <v>41341</v>
      </c>
      <c r="H4937" s="3" t="s">
        <v>16</v>
      </c>
      <c r="I4937" s="2" t="s">
        <v>13</v>
      </c>
      <c r="J4937" s="2" t="s">
        <v>12</v>
      </c>
      <c r="K4937" s="2" t="s">
        <v>268</v>
      </c>
      <c r="L4937" s="19">
        <v>41341.474826388891</v>
      </c>
      <c r="M4937" s="2"/>
      <c r="N4937" s="2"/>
      <c r="O4937" s="2"/>
      <c r="P4937" s="2"/>
    </row>
    <row r="4938" spans="1:16">
      <c r="A4938" s="14">
        <v>267</v>
      </c>
      <c r="B4938" s="2" t="s">
        <v>740</v>
      </c>
      <c r="C4938" s="1" t="s">
        <v>743</v>
      </c>
      <c r="D4938" s="3" t="s">
        <v>4732</v>
      </c>
      <c r="E4938" s="4">
        <v>41341</v>
      </c>
      <c r="F4938" s="3" t="s">
        <v>15</v>
      </c>
      <c r="G4938" s="4">
        <v>41341</v>
      </c>
      <c r="H4938" s="3" t="s">
        <v>16</v>
      </c>
      <c r="I4938" s="2" t="s">
        <v>13</v>
      </c>
      <c r="J4938" s="2" t="s">
        <v>12</v>
      </c>
      <c r="K4938" s="2" t="s">
        <v>268</v>
      </c>
      <c r="L4938" s="19">
        <v>41341.474328703705</v>
      </c>
      <c r="M4938" s="2"/>
      <c r="N4938" s="2"/>
      <c r="O4938" s="2"/>
      <c r="P4938" s="2"/>
    </row>
    <row r="4939" spans="1:16" ht="45">
      <c r="A4939" s="14">
        <v>266</v>
      </c>
      <c r="B4939" s="2" t="s">
        <v>744</v>
      </c>
      <c r="C4939" s="1" t="s">
        <v>745</v>
      </c>
      <c r="D4939" s="3" t="s">
        <v>746</v>
      </c>
      <c r="E4939" s="4">
        <v>41340</v>
      </c>
      <c r="F4939" s="3" t="s">
        <v>15</v>
      </c>
      <c r="G4939" s="4">
        <v>41340</v>
      </c>
      <c r="H4939" s="3" t="s">
        <v>58</v>
      </c>
      <c r="I4939" s="2" t="s">
        <v>13</v>
      </c>
      <c r="J4939" s="2" t="s">
        <v>12</v>
      </c>
      <c r="K4939" s="2" t="s">
        <v>268</v>
      </c>
      <c r="L4939" s="19">
        <v>41340.78533564815</v>
      </c>
      <c r="M4939" s="2"/>
      <c r="N4939" s="2"/>
      <c r="O4939" s="2"/>
      <c r="P4939" s="2"/>
    </row>
    <row r="4940" spans="1:16">
      <c r="A4940" s="14">
        <v>265</v>
      </c>
      <c r="B4940" s="2" t="s">
        <v>740</v>
      </c>
      <c r="C4940" s="1" t="s">
        <v>747</v>
      </c>
      <c r="D4940" s="3" t="s">
        <v>98</v>
      </c>
      <c r="E4940" s="4">
        <v>41340</v>
      </c>
      <c r="F4940" s="3" t="s">
        <v>15</v>
      </c>
      <c r="G4940" s="4">
        <v>41340</v>
      </c>
      <c r="H4940" s="3" t="s">
        <v>16</v>
      </c>
      <c r="I4940" s="2" t="s">
        <v>13</v>
      </c>
      <c r="J4940" s="2" t="s">
        <v>12</v>
      </c>
      <c r="K4940" s="2" t="s">
        <v>268</v>
      </c>
      <c r="L4940" s="19">
        <v>41340.650185185186</v>
      </c>
      <c r="M4940" s="2"/>
      <c r="N4940" s="2"/>
      <c r="O4940" s="2"/>
      <c r="P4940" s="2"/>
    </row>
    <row r="4941" spans="1:16" ht="75">
      <c r="A4941" s="14">
        <v>264</v>
      </c>
      <c r="B4941" s="2" t="s">
        <v>748</v>
      </c>
      <c r="C4941" s="1" t="s">
        <v>749</v>
      </c>
      <c r="D4941" s="3" t="s">
        <v>84</v>
      </c>
      <c r="E4941" s="4">
        <v>41340</v>
      </c>
      <c r="F4941" s="3" t="s">
        <v>15</v>
      </c>
      <c r="G4941" s="4">
        <v>41340</v>
      </c>
      <c r="H4941" s="3" t="s">
        <v>40</v>
      </c>
      <c r="I4941" s="2" t="s">
        <v>13</v>
      </c>
      <c r="J4941" s="2" t="s">
        <v>12</v>
      </c>
      <c r="K4941" s="2" t="s">
        <v>268</v>
      </c>
      <c r="L4941" s="19">
        <v>41345.642256944448</v>
      </c>
      <c r="M4941" s="2"/>
      <c r="N4941" s="2"/>
      <c r="O4941" s="2"/>
      <c r="P4941" s="2"/>
    </row>
    <row r="4942" spans="1:16" ht="90">
      <c r="A4942" s="14">
        <v>263</v>
      </c>
      <c r="B4942" s="2" t="s">
        <v>750</v>
      </c>
      <c r="C4942" s="1" t="s">
        <v>751</v>
      </c>
      <c r="D4942" s="3" t="s">
        <v>4732</v>
      </c>
      <c r="E4942" s="4">
        <v>41340</v>
      </c>
      <c r="F4942" s="3" t="s">
        <v>15</v>
      </c>
      <c r="G4942" s="4">
        <v>41340</v>
      </c>
      <c r="H4942" s="3" t="s">
        <v>16</v>
      </c>
      <c r="I4942" s="2" t="s">
        <v>13</v>
      </c>
      <c r="J4942" s="2" t="s">
        <v>12</v>
      </c>
      <c r="K4942" s="2" t="s">
        <v>268</v>
      </c>
      <c r="L4942" s="19">
        <v>41340.541631944441</v>
      </c>
      <c r="M4942" s="2"/>
      <c r="N4942" s="2"/>
      <c r="O4942" s="2"/>
      <c r="P4942" s="2"/>
    </row>
    <row r="4943" spans="1:16" ht="45">
      <c r="A4943" s="14">
        <v>262</v>
      </c>
      <c r="B4943" s="2" t="s">
        <v>618</v>
      </c>
      <c r="C4943" s="1" t="s">
        <v>619</v>
      </c>
      <c r="D4943" s="3" t="s">
        <v>620</v>
      </c>
      <c r="E4943" s="4">
        <v>41340</v>
      </c>
      <c r="F4943" s="3" t="s">
        <v>15</v>
      </c>
      <c r="G4943" s="4">
        <v>41340</v>
      </c>
      <c r="H4943" s="3" t="s">
        <v>16</v>
      </c>
      <c r="I4943" s="2" t="s">
        <v>13</v>
      </c>
      <c r="J4943" s="2" t="s">
        <v>12</v>
      </c>
      <c r="K4943" s="2" t="s">
        <v>277</v>
      </c>
      <c r="L4943" s="19">
        <v>41347.363819444443</v>
      </c>
      <c r="M4943" s="2"/>
      <c r="N4943" s="2"/>
      <c r="O4943" s="2"/>
      <c r="P4943" s="2"/>
    </row>
    <row r="4944" spans="1:16" ht="30">
      <c r="A4944" s="14">
        <v>261</v>
      </c>
      <c r="B4944" s="2" t="s">
        <v>621</v>
      </c>
      <c r="C4944" s="1" t="s">
        <v>622</v>
      </c>
      <c r="D4944" s="3" t="s">
        <v>104</v>
      </c>
      <c r="E4944" s="4">
        <v>41340</v>
      </c>
      <c r="F4944" s="3" t="s">
        <v>15</v>
      </c>
      <c r="G4944" s="4">
        <v>41340</v>
      </c>
      <c r="H4944" s="3" t="s">
        <v>29</v>
      </c>
      <c r="I4944" s="2" t="s">
        <v>13</v>
      </c>
      <c r="J4944" s="2" t="s">
        <v>12</v>
      </c>
      <c r="K4944" s="2" t="s">
        <v>268</v>
      </c>
      <c r="L4944" s="19">
        <v>41340.476423611108</v>
      </c>
      <c r="M4944" s="2"/>
      <c r="N4944" s="2"/>
      <c r="O4944" s="2"/>
      <c r="P4944" s="2"/>
    </row>
    <row r="4945" spans="1:16" ht="60">
      <c r="A4945" s="14">
        <v>260</v>
      </c>
      <c r="B4945" s="2" t="s">
        <v>623</v>
      </c>
      <c r="C4945" s="1" t="s">
        <v>624</v>
      </c>
      <c r="D4945" s="3" t="s">
        <v>625</v>
      </c>
      <c r="E4945" s="4">
        <v>41340</v>
      </c>
      <c r="F4945" s="3" t="s">
        <v>15</v>
      </c>
      <c r="G4945" s="4">
        <v>41340</v>
      </c>
      <c r="H4945" s="3" t="s">
        <v>16</v>
      </c>
      <c r="I4945" s="2" t="s">
        <v>13</v>
      </c>
      <c r="J4945" s="2" t="s">
        <v>12</v>
      </c>
      <c r="K4945" s="2" t="s">
        <v>268</v>
      </c>
      <c r="L4945" s="19">
        <v>41340.41511574074</v>
      </c>
      <c r="M4945" s="2"/>
      <c r="N4945" s="2"/>
      <c r="O4945" s="2"/>
      <c r="P4945" s="2"/>
    </row>
    <row r="4946" spans="1:16" ht="30">
      <c r="A4946" s="14">
        <v>259</v>
      </c>
      <c r="B4946" s="2" t="s">
        <v>626</v>
      </c>
      <c r="C4946" s="1" t="s">
        <v>627</v>
      </c>
      <c r="D4946" s="3" t="s">
        <v>4732</v>
      </c>
      <c r="E4946" s="4">
        <v>41340</v>
      </c>
      <c r="F4946" s="3" t="s">
        <v>15</v>
      </c>
      <c r="G4946" s="4">
        <v>41340</v>
      </c>
      <c r="H4946" s="3" t="s">
        <v>16</v>
      </c>
      <c r="I4946" s="2" t="s">
        <v>13</v>
      </c>
      <c r="J4946" s="2" t="s">
        <v>12</v>
      </c>
      <c r="K4946" s="2" t="s">
        <v>277</v>
      </c>
      <c r="L4946" s="19">
        <v>41340.389062499999</v>
      </c>
      <c r="M4946" s="2"/>
      <c r="N4946" s="2"/>
      <c r="O4946" s="2"/>
      <c r="P4946" s="2"/>
    </row>
    <row r="4947" spans="1:16" ht="75">
      <c r="A4947" s="14">
        <v>258</v>
      </c>
      <c r="B4947" s="2" t="s">
        <v>628</v>
      </c>
      <c r="C4947" s="1" t="s">
        <v>629</v>
      </c>
      <c r="D4947" s="3" t="s">
        <v>192</v>
      </c>
      <c r="E4947" s="4">
        <v>41339</v>
      </c>
      <c r="F4947" s="3" t="s">
        <v>15</v>
      </c>
      <c r="G4947" s="4">
        <v>41339</v>
      </c>
      <c r="H4947" s="3" t="s">
        <v>40</v>
      </c>
      <c r="I4947" s="2" t="s">
        <v>13</v>
      </c>
      <c r="J4947" s="2" t="s">
        <v>12</v>
      </c>
      <c r="K4947" s="2" t="s">
        <v>268</v>
      </c>
      <c r="L4947" s="19">
        <v>41345.643125000002</v>
      </c>
      <c r="M4947" s="2"/>
      <c r="N4947" s="2"/>
      <c r="O4947" s="2"/>
      <c r="P4947" s="2"/>
    </row>
    <row r="4948" spans="1:16">
      <c r="A4948" s="14">
        <v>257</v>
      </c>
      <c r="B4948" s="2" t="s">
        <v>630</v>
      </c>
      <c r="C4948" s="1" t="s">
        <v>631</v>
      </c>
      <c r="D4948" s="3" t="s">
        <v>73</v>
      </c>
      <c r="E4948" s="4">
        <v>41339</v>
      </c>
      <c r="F4948" s="3" t="s">
        <v>15</v>
      </c>
      <c r="G4948" s="4">
        <v>41339</v>
      </c>
      <c r="H4948" s="3" t="s">
        <v>16</v>
      </c>
      <c r="I4948" s="2" t="s">
        <v>13</v>
      </c>
      <c r="J4948" s="2" t="s">
        <v>12</v>
      </c>
      <c r="K4948" s="2" t="s">
        <v>268</v>
      </c>
      <c r="L4948" s="19">
        <v>41339.436180555553</v>
      </c>
      <c r="M4948" s="2"/>
      <c r="N4948" s="2"/>
      <c r="O4948" s="2"/>
      <c r="P4948" s="2"/>
    </row>
    <row r="4949" spans="1:16" ht="45">
      <c r="A4949" s="14">
        <v>256</v>
      </c>
      <c r="B4949" s="2" t="s">
        <v>632</v>
      </c>
      <c r="C4949" s="1" t="s">
        <v>633</v>
      </c>
      <c r="D4949" s="3" t="s">
        <v>206</v>
      </c>
      <c r="E4949" s="4">
        <v>41339</v>
      </c>
      <c r="F4949" s="3" t="s">
        <v>15</v>
      </c>
      <c r="G4949" s="4">
        <v>41339</v>
      </c>
      <c r="H4949" s="3" t="s">
        <v>204</v>
      </c>
      <c r="I4949" s="2" t="s">
        <v>13</v>
      </c>
      <c r="J4949" s="2" t="s">
        <v>12</v>
      </c>
      <c r="K4949" s="2" t="s">
        <v>277</v>
      </c>
      <c r="L4949" s="19">
        <v>41402.553298611114</v>
      </c>
      <c r="M4949" s="2"/>
      <c r="N4949" s="2"/>
      <c r="O4949" s="2"/>
      <c r="P4949" s="2"/>
    </row>
    <row r="4950" spans="1:16" ht="30">
      <c r="A4950" s="14">
        <v>255</v>
      </c>
      <c r="B4950" s="2" t="s">
        <v>634</v>
      </c>
      <c r="C4950" s="1" t="s">
        <v>635</v>
      </c>
      <c r="D4950" s="3" t="s">
        <v>111</v>
      </c>
      <c r="E4950" s="4">
        <v>41339</v>
      </c>
      <c r="F4950" s="3" t="s">
        <v>15</v>
      </c>
      <c r="G4950" s="4">
        <v>41339</v>
      </c>
      <c r="H4950" s="3" t="s">
        <v>16</v>
      </c>
      <c r="I4950" s="2" t="s">
        <v>13</v>
      </c>
      <c r="J4950" s="2" t="s">
        <v>12</v>
      </c>
      <c r="K4950" s="2" t="s">
        <v>268</v>
      </c>
      <c r="L4950" s="19">
        <v>41339.41269675926</v>
      </c>
      <c r="M4950" s="2"/>
      <c r="N4950" s="2"/>
      <c r="O4950" s="2"/>
      <c r="P4950" s="2"/>
    </row>
    <row r="4951" spans="1:16" ht="30">
      <c r="A4951" s="14">
        <v>254</v>
      </c>
      <c r="B4951" s="2" t="s">
        <v>636</v>
      </c>
      <c r="C4951" s="1" t="s">
        <v>637</v>
      </c>
      <c r="D4951" s="3" t="s">
        <v>638</v>
      </c>
      <c r="E4951" s="4">
        <v>41338</v>
      </c>
      <c r="F4951" s="3" t="s">
        <v>15</v>
      </c>
      <c r="G4951" s="4">
        <v>41338</v>
      </c>
      <c r="H4951" s="3" t="s">
        <v>213</v>
      </c>
      <c r="I4951" s="2" t="s">
        <v>13</v>
      </c>
      <c r="J4951" s="2" t="s">
        <v>12</v>
      </c>
      <c r="K4951" s="2" t="s">
        <v>268</v>
      </c>
      <c r="L4951" s="19">
        <v>41339.41196759259</v>
      </c>
      <c r="M4951" s="2"/>
      <c r="N4951" s="2"/>
      <c r="O4951" s="2"/>
      <c r="P4951" s="2"/>
    </row>
    <row r="4952" spans="1:16">
      <c r="A4952" s="14">
        <v>253</v>
      </c>
      <c r="B4952" s="2" t="s">
        <v>639</v>
      </c>
      <c r="C4952" s="1" t="s">
        <v>640</v>
      </c>
      <c r="D4952" s="3" t="s">
        <v>408</v>
      </c>
      <c r="E4952" s="4">
        <v>41339</v>
      </c>
      <c r="F4952" s="3" t="s">
        <v>15</v>
      </c>
      <c r="G4952" s="4">
        <v>41339</v>
      </c>
      <c r="H4952" s="3" t="s">
        <v>51</v>
      </c>
      <c r="I4952" s="2" t="s">
        <v>13</v>
      </c>
      <c r="J4952" s="2" t="s">
        <v>12</v>
      </c>
      <c r="K4952" s="2" t="s">
        <v>277</v>
      </c>
      <c r="L4952" s="19">
        <v>41339.38385416667</v>
      </c>
      <c r="M4952" s="2"/>
      <c r="N4952" s="2"/>
      <c r="O4952" s="2"/>
      <c r="P4952" s="2"/>
    </row>
    <row r="4953" spans="1:16" ht="60">
      <c r="A4953" s="14">
        <v>252</v>
      </c>
      <c r="B4953" s="2" t="s">
        <v>641</v>
      </c>
      <c r="C4953" s="1" t="s">
        <v>642</v>
      </c>
      <c r="D4953" s="3" t="s">
        <v>77</v>
      </c>
      <c r="E4953" s="4">
        <v>41338</v>
      </c>
      <c r="F4953" s="3" t="s">
        <v>15</v>
      </c>
      <c r="G4953" s="4">
        <v>41338</v>
      </c>
      <c r="H4953" s="3" t="s">
        <v>16</v>
      </c>
      <c r="I4953" s="2" t="s">
        <v>13</v>
      </c>
      <c r="J4953" s="2" t="s">
        <v>12</v>
      </c>
      <c r="K4953" s="2" t="s">
        <v>268</v>
      </c>
      <c r="L4953" s="19">
        <v>41338.678356481483</v>
      </c>
      <c r="M4953" s="2"/>
      <c r="N4953" s="2"/>
      <c r="O4953" s="2"/>
      <c r="P4953" s="2"/>
    </row>
    <row r="4954" spans="1:16" ht="30">
      <c r="A4954" s="14">
        <v>251</v>
      </c>
      <c r="B4954" s="2" t="s">
        <v>643</v>
      </c>
      <c r="C4954" s="1" t="s">
        <v>644</v>
      </c>
      <c r="D4954" s="3" t="s">
        <v>430</v>
      </c>
      <c r="E4954" s="4">
        <v>41338</v>
      </c>
      <c r="F4954" s="3" t="s">
        <v>15</v>
      </c>
      <c r="G4954" s="4">
        <v>41338</v>
      </c>
      <c r="H4954" s="3" t="s">
        <v>16</v>
      </c>
      <c r="I4954" s="2" t="s">
        <v>13</v>
      </c>
      <c r="J4954" s="2" t="s">
        <v>12</v>
      </c>
      <c r="K4954" s="2" t="s">
        <v>268</v>
      </c>
      <c r="L4954" s="19">
        <v>41338.616574074076</v>
      </c>
      <c r="M4954" s="2"/>
      <c r="N4954" s="2"/>
      <c r="O4954" s="2"/>
      <c r="P4954" s="2"/>
    </row>
    <row r="4955" spans="1:16" ht="30">
      <c r="A4955" s="14">
        <v>250</v>
      </c>
      <c r="B4955" s="2" t="s">
        <v>645</v>
      </c>
      <c r="C4955" s="1" t="s">
        <v>646</v>
      </c>
      <c r="D4955" s="3" t="s">
        <v>98</v>
      </c>
      <c r="E4955" s="4">
        <v>41338</v>
      </c>
      <c r="F4955" s="3" t="s">
        <v>15</v>
      </c>
      <c r="G4955" s="4">
        <v>41338</v>
      </c>
      <c r="H4955" s="3" t="s">
        <v>54</v>
      </c>
      <c r="I4955" s="2" t="s">
        <v>13</v>
      </c>
      <c r="J4955" s="2" t="s">
        <v>12</v>
      </c>
      <c r="K4955" s="2" t="s">
        <v>268</v>
      </c>
      <c r="L4955" s="19">
        <v>41338.507164351853</v>
      </c>
      <c r="M4955" s="2"/>
      <c r="N4955" s="2"/>
      <c r="O4955" s="2"/>
      <c r="P4955" s="2"/>
    </row>
    <row r="4956" spans="1:16" ht="30">
      <c r="A4956" s="14">
        <v>249</v>
      </c>
      <c r="B4956" s="2" t="s">
        <v>647</v>
      </c>
      <c r="C4956" s="1" t="s">
        <v>648</v>
      </c>
      <c r="D4956" s="3" t="s">
        <v>149</v>
      </c>
      <c r="E4956" s="4">
        <v>41338</v>
      </c>
      <c r="F4956" s="3" t="s">
        <v>15</v>
      </c>
      <c r="G4956" s="4">
        <v>41338</v>
      </c>
      <c r="H4956" s="3" t="s">
        <v>49</v>
      </c>
      <c r="I4956" s="2" t="s">
        <v>13</v>
      </c>
      <c r="J4956" s="2" t="s">
        <v>12</v>
      </c>
      <c r="K4956" s="2" t="s">
        <v>268</v>
      </c>
      <c r="L4956" s="19">
        <v>41347.405092592591</v>
      </c>
      <c r="M4956" s="2"/>
      <c r="N4956" s="2"/>
      <c r="O4956" s="2"/>
      <c r="P4956" s="2"/>
    </row>
    <row r="4957" spans="1:16" ht="30">
      <c r="A4957" s="14">
        <v>248</v>
      </c>
      <c r="B4957" s="2" t="s">
        <v>649</v>
      </c>
      <c r="C4957" s="1" t="s">
        <v>650</v>
      </c>
      <c r="D4957" s="3" t="s">
        <v>615</v>
      </c>
      <c r="E4957" s="4">
        <v>41338</v>
      </c>
      <c r="F4957" s="3" t="s">
        <v>15</v>
      </c>
      <c r="G4957" s="4">
        <v>41338</v>
      </c>
      <c r="H4957" s="3" t="s">
        <v>29</v>
      </c>
      <c r="I4957" s="2" t="s">
        <v>13</v>
      </c>
      <c r="J4957" s="2" t="s">
        <v>12</v>
      </c>
      <c r="K4957" s="2" t="s">
        <v>268</v>
      </c>
      <c r="L4957" s="19">
        <v>41338.505439814813</v>
      </c>
      <c r="M4957" s="2"/>
      <c r="N4957" s="2"/>
      <c r="O4957" s="2"/>
      <c r="P4957" s="2"/>
    </row>
    <row r="4958" spans="1:16" ht="30">
      <c r="A4958" s="14">
        <v>247</v>
      </c>
      <c r="B4958" s="2" t="s">
        <v>651</v>
      </c>
      <c r="C4958" s="1" t="s">
        <v>652</v>
      </c>
      <c r="D4958" s="3" t="s">
        <v>653</v>
      </c>
      <c r="E4958" s="4">
        <v>41338</v>
      </c>
      <c r="F4958" s="3" t="s">
        <v>15</v>
      </c>
      <c r="G4958" s="4">
        <v>41338</v>
      </c>
      <c r="H4958" s="3" t="s">
        <v>16</v>
      </c>
      <c r="I4958" s="2" t="s">
        <v>13</v>
      </c>
      <c r="J4958" s="2" t="s">
        <v>12</v>
      </c>
      <c r="K4958" s="2" t="s">
        <v>268</v>
      </c>
      <c r="L4958" s="19">
        <v>41338.503125000003</v>
      </c>
      <c r="M4958" s="2"/>
      <c r="N4958" s="2"/>
      <c r="O4958" s="2"/>
      <c r="P4958" s="2"/>
    </row>
    <row r="4959" spans="1:16">
      <c r="A4959" s="14">
        <v>246</v>
      </c>
      <c r="B4959" s="2" t="s">
        <v>654</v>
      </c>
      <c r="C4959" s="1" t="s">
        <v>655</v>
      </c>
      <c r="D4959" s="3" t="s">
        <v>656</v>
      </c>
      <c r="E4959" s="4">
        <v>41338</v>
      </c>
      <c r="F4959" s="3" t="s">
        <v>15</v>
      </c>
      <c r="G4959" s="4">
        <v>41338</v>
      </c>
      <c r="H4959" s="3" t="s">
        <v>58</v>
      </c>
      <c r="I4959" s="2" t="s">
        <v>13</v>
      </c>
      <c r="J4959" s="2" t="s">
        <v>12</v>
      </c>
      <c r="K4959" s="2" t="s">
        <v>268</v>
      </c>
      <c r="L4959" s="19">
        <v>41339.439606481479</v>
      </c>
      <c r="M4959" s="2"/>
      <c r="N4959" s="2"/>
      <c r="O4959" s="2"/>
      <c r="P4959" s="2"/>
    </row>
    <row r="4960" spans="1:16" ht="30">
      <c r="A4960" s="14">
        <v>245</v>
      </c>
      <c r="B4960" s="2" t="s">
        <v>657</v>
      </c>
      <c r="C4960" s="1" t="s">
        <v>658</v>
      </c>
      <c r="D4960" s="3" t="s">
        <v>659</v>
      </c>
      <c r="E4960" s="4">
        <v>41338</v>
      </c>
      <c r="F4960" s="3" t="s">
        <v>15</v>
      </c>
      <c r="G4960" s="4">
        <v>41338</v>
      </c>
      <c r="H4960" s="3" t="s">
        <v>58</v>
      </c>
      <c r="I4960" s="2" t="s">
        <v>13</v>
      </c>
      <c r="J4960" s="2" t="s">
        <v>12</v>
      </c>
      <c r="K4960" s="2" t="s">
        <v>277</v>
      </c>
      <c r="L4960" s="19">
        <v>41338.392187500001</v>
      </c>
      <c r="M4960" s="2"/>
      <c r="N4960" s="2"/>
      <c r="O4960" s="2"/>
      <c r="P4960" s="2"/>
    </row>
    <row r="4961" spans="1:16" ht="30">
      <c r="A4961" s="14">
        <v>244</v>
      </c>
      <c r="B4961" s="2" t="s">
        <v>660</v>
      </c>
      <c r="C4961" s="1" t="s">
        <v>661</v>
      </c>
      <c r="D4961" s="3" t="s">
        <v>620</v>
      </c>
      <c r="E4961" s="4">
        <v>41337</v>
      </c>
      <c r="F4961" s="3" t="s">
        <v>15</v>
      </c>
      <c r="G4961" s="4">
        <v>41337</v>
      </c>
      <c r="H4961" s="3" t="s">
        <v>59</v>
      </c>
      <c r="I4961" s="2" t="s">
        <v>13</v>
      </c>
      <c r="J4961" s="2" t="s">
        <v>12</v>
      </c>
      <c r="K4961" s="2" t="s">
        <v>268</v>
      </c>
      <c r="L4961" s="19">
        <v>41338.481956018521</v>
      </c>
      <c r="M4961" s="2"/>
      <c r="N4961" s="2"/>
      <c r="O4961" s="2"/>
      <c r="P4961" s="2"/>
    </row>
    <row r="4962" spans="1:16" ht="30">
      <c r="A4962" s="14">
        <v>243</v>
      </c>
      <c r="B4962" s="2" t="s">
        <v>662</v>
      </c>
      <c r="C4962" s="1" t="s">
        <v>663</v>
      </c>
      <c r="D4962" s="3" t="s">
        <v>393</v>
      </c>
      <c r="E4962" s="4">
        <v>41337</v>
      </c>
      <c r="F4962" s="3" t="s">
        <v>15</v>
      </c>
      <c r="G4962" s="4">
        <v>41337</v>
      </c>
      <c r="H4962" s="3" t="s">
        <v>16</v>
      </c>
      <c r="I4962" s="2" t="s">
        <v>13</v>
      </c>
      <c r="J4962" s="2" t="s">
        <v>12</v>
      </c>
      <c r="K4962" s="2" t="s">
        <v>268</v>
      </c>
      <c r="L4962" s="19">
        <v>41337.761365740742</v>
      </c>
      <c r="M4962" s="2"/>
      <c r="N4962" s="2"/>
      <c r="O4962" s="2"/>
      <c r="P4962" s="2"/>
    </row>
    <row r="4963" spans="1:16">
      <c r="A4963" s="14">
        <v>242</v>
      </c>
      <c r="B4963" s="2" t="s">
        <v>664</v>
      </c>
      <c r="C4963" s="1" t="s">
        <v>665</v>
      </c>
      <c r="D4963" s="3" t="s">
        <v>530</v>
      </c>
      <c r="E4963" s="4">
        <v>41337</v>
      </c>
      <c r="F4963" s="3" t="s">
        <v>15</v>
      </c>
      <c r="G4963" s="4">
        <v>41337</v>
      </c>
      <c r="H4963" s="3" t="s">
        <v>16</v>
      </c>
      <c r="I4963" s="2" t="s">
        <v>13</v>
      </c>
      <c r="J4963" s="2" t="s">
        <v>12</v>
      </c>
      <c r="K4963" s="2" t="s">
        <v>268</v>
      </c>
      <c r="L4963" s="19">
        <v>41337.745104166665</v>
      </c>
      <c r="M4963" s="2"/>
      <c r="N4963" s="2"/>
      <c r="O4963" s="2"/>
      <c r="P4963" s="2"/>
    </row>
    <row r="4964" spans="1:16">
      <c r="A4964" s="14">
        <v>241</v>
      </c>
      <c r="B4964" s="2" t="s">
        <v>666</v>
      </c>
      <c r="C4964" s="1" t="s">
        <v>667</v>
      </c>
      <c r="D4964" s="3" t="s">
        <v>304</v>
      </c>
      <c r="E4964" s="4">
        <v>41337</v>
      </c>
      <c r="F4964" s="3" t="s">
        <v>15</v>
      </c>
      <c r="G4964" s="4">
        <v>41337</v>
      </c>
      <c r="H4964" s="3" t="s">
        <v>40</v>
      </c>
      <c r="I4964" s="2" t="s">
        <v>13</v>
      </c>
      <c r="J4964" s="2" t="s">
        <v>12</v>
      </c>
      <c r="K4964" s="2" t="s">
        <v>268</v>
      </c>
      <c r="L4964" s="19">
        <v>41337.399780092594</v>
      </c>
      <c r="M4964" s="2"/>
      <c r="N4964" s="2"/>
      <c r="O4964" s="2"/>
      <c r="P4964" s="2"/>
    </row>
    <row r="4965" spans="1:16">
      <c r="A4965" s="14">
        <v>240</v>
      </c>
      <c r="B4965" s="2" t="s">
        <v>573</v>
      </c>
      <c r="C4965" s="1" t="s">
        <v>574</v>
      </c>
      <c r="D4965" s="3" t="s">
        <v>525</v>
      </c>
      <c r="E4965" s="4">
        <v>41333</v>
      </c>
      <c r="F4965" s="3" t="s">
        <v>15</v>
      </c>
      <c r="G4965" s="4">
        <v>41333</v>
      </c>
      <c r="H4965" s="3" t="s">
        <v>16</v>
      </c>
      <c r="I4965" s="2" t="s">
        <v>13</v>
      </c>
      <c r="J4965" s="2" t="s">
        <v>12</v>
      </c>
      <c r="K4965" s="2" t="s">
        <v>268</v>
      </c>
      <c r="L4965" s="19">
        <v>41339.440682870372</v>
      </c>
      <c r="M4965" s="2"/>
      <c r="N4965" s="2"/>
      <c r="O4965" s="2"/>
      <c r="P4965" s="2"/>
    </row>
    <row r="4966" spans="1:16" ht="30">
      <c r="A4966" s="14">
        <v>239</v>
      </c>
      <c r="B4966" s="2" t="s">
        <v>575</v>
      </c>
      <c r="C4966" s="1" t="s">
        <v>576</v>
      </c>
      <c r="D4966" s="3" t="s">
        <v>577</v>
      </c>
      <c r="E4966" s="4">
        <v>41333</v>
      </c>
      <c r="F4966" s="3" t="s">
        <v>15</v>
      </c>
      <c r="G4966" s="4">
        <v>41333</v>
      </c>
      <c r="H4966" s="3" t="s">
        <v>44</v>
      </c>
      <c r="I4966" s="2" t="s">
        <v>13</v>
      </c>
      <c r="J4966" s="2" t="s">
        <v>12</v>
      </c>
      <c r="K4966" s="2" t="s">
        <v>268</v>
      </c>
      <c r="L4966" s="19">
        <v>41339.44121527778</v>
      </c>
      <c r="M4966" s="2"/>
      <c r="N4966" s="2"/>
      <c r="O4966" s="2"/>
      <c r="P4966" s="2"/>
    </row>
    <row r="4967" spans="1:16" ht="30">
      <c r="A4967" s="14">
        <v>238</v>
      </c>
      <c r="B4967" s="2" t="s">
        <v>578</v>
      </c>
      <c r="C4967" s="1" t="s">
        <v>579</v>
      </c>
      <c r="D4967" s="3" t="s">
        <v>488</v>
      </c>
      <c r="E4967" s="4">
        <v>41331</v>
      </c>
      <c r="F4967" s="3" t="s">
        <v>15</v>
      </c>
      <c r="G4967" s="4">
        <v>41331</v>
      </c>
      <c r="H4967" s="3" t="s">
        <v>54</v>
      </c>
      <c r="I4967" s="2" t="s">
        <v>13</v>
      </c>
      <c r="J4967" s="2" t="s">
        <v>12</v>
      </c>
      <c r="K4967" s="2" t="s">
        <v>268</v>
      </c>
      <c r="L4967" s="19">
        <v>41331.743090277778</v>
      </c>
      <c r="M4967" s="2"/>
      <c r="N4967" s="2"/>
      <c r="O4967" s="2"/>
      <c r="P4967" s="2"/>
    </row>
    <row r="4968" spans="1:16" ht="105">
      <c r="A4968" s="14">
        <v>237</v>
      </c>
      <c r="B4968" s="2" t="s">
        <v>580</v>
      </c>
      <c r="C4968" s="1" t="s">
        <v>581</v>
      </c>
      <c r="D4968" s="3" t="s">
        <v>192</v>
      </c>
      <c r="E4968" s="4">
        <v>41331</v>
      </c>
      <c r="F4968" s="3" t="s">
        <v>15</v>
      </c>
      <c r="G4968" s="4">
        <v>41332</v>
      </c>
      <c r="H4968" s="3" t="s">
        <v>213</v>
      </c>
      <c r="I4968" s="2" t="s">
        <v>13</v>
      </c>
      <c r="J4968" s="2" t="s">
        <v>12</v>
      </c>
      <c r="K4968" s="2" t="s">
        <v>268</v>
      </c>
      <c r="L4968" s="19">
        <v>41333.513726851852</v>
      </c>
      <c r="M4968" s="2"/>
      <c r="N4968" s="2"/>
      <c r="O4968" s="2"/>
      <c r="P4968" s="2"/>
    </row>
    <row r="4969" spans="1:16">
      <c r="A4969" s="14">
        <v>236</v>
      </c>
      <c r="B4969" s="2" t="s">
        <v>582</v>
      </c>
      <c r="C4969" s="1" t="s">
        <v>583</v>
      </c>
      <c r="D4969" s="3" t="s">
        <v>401</v>
      </c>
      <c r="E4969" s="4">
        <v>41331</v>
      </c>
      <c r="F4969" s="3" t="s">
        <v>15</v>
      </c>
      <c r="G4969" s="4">
        <v>41331</v>
      </c>
      <c r="H4969" s="3" t="s">
        <v>16</v>
      </c>
      <c r="I4969" s="2" t="s">
        <v>13</v>
      </c>
      <c r="J4969" s="2" t="s">
        <v>12</v>
      </c>
      <c r="K4969" s="2" t="s">
        <v>268</v>
      </c>
      <c r="L4969" s="19">
        <v>41331.739282407405</v>
      </c>
      <c r="M4969" s="2"/>
      <c r="N4969" s="2"/>
      <c r="O4969" s="2"/>
      <c r="P4969" s="2"/>
    </row>
    <row r="4970" spans="1:16">
      <c r="A4970" s="14">
        <v>235</v>
      </c>
      <c r="B4970" s="2" t="s">
        <v>584</v>
      </c>
      <c r="C4970" s="1" t="s">
        <v>585</v>
      </c>
      <c r="D4970" s="3" t="s">
        <v>586</v>
      </c>
      <c r="E4970" s="4">
        <v>41331</v>
      </c>
      <c r="F4970" s="3" t="s">
        <v>15</v>
      </c>
      <c r="G4970" s="4">
        <v>41331</v>
      </c>
      <c r="H4970" s="3" t="s">
        <v>29</v>
      </c>
      <c r="I4970" s="2" t="s">
        <v>13</v>
      </c>
      <c r="J4970" s="2" t="s">
        <v>12</v>
      </c>
      <c r="K4970" s="2" t="s">
        <v>268</v>
      </c>
      <c r="L4970" s="19">
        <v>41333.513495370367</v>
      </c>
      <c r="M4970" s="2"/>
      <c r="N4970" s="2"/>
      <c r="O4970" s="2"/>
      <c r="P4970" s="2"/>
    </row>
    <row r="4971" spans="1:16">
      <c r="A4971" s="14">
        <v>234</v>
      </c>
      <c r="B4971" s="2" t="s">
        <v>587</v>
      </c>
      <c r="C4971" s="1" t="s">
        <v>588</v>
      </c>
      <c r="D4971" s="3" t="s">
        <v>589</v>
      </c>
      <c r="E4971" s="4">
        <v>41331</v>
      </c>
      <c r="F4971" s="3" t="s">
        <v>15</v>
      </c>
      <c r="G4971" s="4">
        <v>41331</v>
      </c>
      <c r="H4971" s="3" t="s">
        <v>29</v>
      </c>
      <c r="I4971" s="2" t="s">
        <v>13</v>
      </c>
      <c r="J4971" s="2" t="s">
        <v>12</v>
      </c>
      <c r="K4971" s="2" t="s">
        <v>268</v>
      </c>
      <c r="L4971" s="19">
        <v>41339.440925925926</v>
      </c>
      <c r="M4971" s="2"/>
      <c r="N4971" s="2"/>
      <c r="O4971" s="2"/>
      <c r="P4971" s="2"/>
    </row>
    <row r="4972" spans="1:16">
      <c r="A4972" s="14">
        <v>233</v>
      </c>
      <c r="B4972" s="2" t="s">
        <v>590</v>
      </c>
      <c r="C4972" s="1" t="s">
        <v>591</v>
      </c>
      <c r="D4972" s="3" t="s">
        <v>8176</v>
      </c>
      <c r="E4972" s="4">
        <v>41331</v>
      </c>
      <c r="F4972" s="3" t="s">
        <v>15</v>
      </c>
      <c r="G4972" s="4">
        <v>41331</v>
      </c>
      <c r="H4972" s="3" t="s">
        <v>42</v>
      </c>
      <c r="I4972" s="2" t="s">
        <v>13</v>
      </c>
      <c r="J4972" s="2" t="s">
        <v>12</v>
      </c>
      <c r="K4972" s="2" t="s">
        <v>268</v>
      </c>
      <c r="L4972" s="19">
        <v>41331.73605324074</v>
      </c>
      <c r="M4972" s="2"/>
      <c r="N4972" s="2"/>
      <c r="O4972" s="2"/>
      <c r="P4972" s="2"/>
    </row>
    <row r="4973" spans="1:16">
      <c r="A4973" s="14">
        <v>232</v>
      </c>
      <c r="B4973" s="2" t="s">
        <v>592</v>
      </c>
      <c r="C4973" s="1" t="s">
        <v>593</v>
      </c>
      <c r="D4973" s="3" t="s">
        <v>488</v>
      </c>
      <c r="E4973" s="4">
        <v>41331</v>
      </c>
      <c r="F4973" s="3" t="s">
        <v>15</v>
      </c>
      <c r="G4973" s="4">
        <v>41331</v>
      </c>
      <c r="H4973" s="3" t="s">
        <v>19</v>
      </c>
      <c r="I4973" s="2" t="s">
        <v>13</v>
      </c>
      <c r="J4973" s="2" t="s">
        <v>12</v>
      </c>
      <c r="K4973" s="2" t="s">
        <v>268</v>
      </c>
      <c r="L4973" s="19">
        <v>41331.734375</v>
      </c>
      <c r="M4973" s="2"/>
      <c r="N4973" s="2"/>
      <c r="O4973" s="2"/>
      <c r="P4973" s="2"/>
    </row>
    <row r="4974" spans="1:16" ht="60">
      <c r="A4974" s="14">
        <v>231</v>
      </c>
      <c r="B4974" s="2" t="s">
        <v>594</v>
      </c>
      <c r="C4974" s="1" t="s">
        <v>595</v>
      </c>
      <c r="D4974" s="3" t="s">
        <v>558</v>
      </c>
      <c r="E4974" s="4">
        <v>41330</v>
      </c>
      <c r="F4974" s="3" t="s">
        <v>102</v>
      </c>
      <c r="G4974" s="4">
        <v>41330</v>
      </c>
      <c r="H4974" s="3" t="s">
        <v>56</v>
      </c>
      <c r="I4974" s="2" t="s">
        <v>13</v>
      </c>
      <c r="J4974" s="2" t="s">
        <v>12</v>
      </c>
      <c r="K4974" s="2" t="s">
        <v>277</v>
      </c>
      <c r="L4974" s="19">
        <v>41330.516226851854</v>
      </c>
      <c r="M4974" s="2"/>
      <c r="N4974" s="2"/>
      <c r="O4974" s="2"/>
      <c r="P4974" s="2"/>
    </row>
    <row r="4975" spans="1:16">
      <c r="A4975" s="14">
        <v>230</v>
      </c>
      <c r="B4975" s="2" t="s">
        <v>596</v>
      </c>
      <c r="C4975" s="1" t="s">
        <v>597</v>
      </c>
      <c r="D4975" s="3" t="s">
        <v>8176</v>
      </c>
      <c r="E4975" s="4">
        <v>41330</v>
      </c>
      <c r="F4975" s="3" t="s">
        <v>15</v>
      </c>
      <c r="G4975" s="4">
        <v>41330</v>
      </c>
      <c r="H4975" s="3" t="s">
        <v>42</v>
      </c>
      <c r="I4975" s="2" t="s">
        <v>13</v>
      </c>
      <c r="J4975" s="2" t="s">
        <v>12</v>
      </c>
      <c r="K4975" s="2" t="s">
        <v>277</v>
      </c>
      <c r="L4975" s="19">
        <v>41330.515266203707</v>
      </c>
      <c r="M4975" s="2"/>
      <c r="N4975" s="2"/>
      <c r="O4975" s="2"/>
      <c r="P4975" s="2"/>
    </row>
    <row r="4976" spans="1:16" ht="75">
      <c r="A4976" s="14">
        <v>229</v>
      </c>
      <c r="B4976" s="2" t="s">
        <v>598</v>
      </c>
      <c r="C4976" s="1" t="s">
        <v>599</v>
      </c>
      <c r="D4976" s="3" t="s">
        <v>299</v>
      </c>
      <c r="E4976" s="4">
        <v>41330</v>
      </c>
      <c r="F4976" s="3" t="s">
        <v>15</v>
      </c>
      <c r="G4976" s="4">
        <v>41330</v>
      </c>
      <c r="H4976" s="3" t="s">
        <v>58</v>
      </c>
      <c r="I4976" s="2" t="s">
        <v>13</v>
      </c>
      <c r="J4976" s="2" t="s">
        <v>12</v>
      </c>
      <c r="K4976" s="2" t="s">
        <v>277</v>
      </c>
      <c r="L4976" s="19">
        <v>41330.514444444445</v>
      </c>
      <c r="M4976" s="2"/>
      <c r="N4976" s="2"/>
      <c r="O4976" s="2"/>
      <c r="P4976" s="2"/>
    </row>
    <row r="4977" spans="1:16" ht="60">
      <c r="A4977" s="14">
        <v>228</v>
      </c>
      <c r="B4977" s="2" t="s">
        <v>600</v>
      </c>
      <c r="C4977" s="1" t="s">
        <v>601</v>
      </c>
      <c r="D4977" s="3" t="s">
        <v>446</v>
      </c>
      <c r="E4977" s="4">
        <v>41330</v>
      </c>
      <c r="F4977" s="3" t="s">
        <v>15</v>
      </c>
      <c r="G4977" s="4">
        <v>41330</v>
      </c>
      <c r="H4977" s="3" t="s">
        <v>16</v>
      </c>
      <c r="I4977" s="2" t="s">
        <v>13</v>
      </c>
      <c r="J4977" s="2" t="s">
        <v>12</v>
      </c>
      <c r="K4977" s="2" t="s">
        <v>277</v>
      </c>
      <c r="L4977" s="19">
        <v>41330.513680555552</v>
      </c>
      <c r="M4977" s="2"/>
      <c r="N4977" s="2"/>
      <c r="O4977" s="2"/>
      <c r="P4977" s="2"/>
    </row>
    <row r="4978" spans="1:16" ht="45">
      <c r="A4978" s="14">
        <v>227</v>
      </c>
      <c r="B4978" s="2" t="s">
        <v>602</v>
      </c>
      <c r="C4978" s="1" t="s">
        <v>603</v>
      </c>
      <c r="D4978" s="3" t="s">
        <v>299</v>
      </c>
      <c r="E4978" s="4">
        <v>41327</v>
      </c>
      <c r="F4978" s="3" t="s">
        <v>15</v>
      </c>
      <c r="G4978" s="4">
        <v>41327</v>
      </c>
      <c r="H4978" s="3" t="s">
        <v>16</v>
      </c>
      <c r="I4978" s="2" t="s">
        <v>13</v>
      </c>
      <c r="J4978" s="2" t="s">
        <v>12</v>
      </c>
      <c r="K4978" s="2" t="s">
        <v>268</v>
      </c>
      <c r="L4978" s="19">
        <v>41327.605925925927</v>
      </c>
      <c r="M4978" s="2"/>
      <c r="N4978" s="2"/>
      <c r="O4978" s="2"/>
      <c r="P4978" s="2"/>
    </row>
    <row r="4979" spans="1:16" ht="45">
      <c r="A4979" s="14">
        <v>226</v>
      </c>
      <c r="B4979" s="2" t="s">
        <v>604</v>
      </c>
      <c r="C4979" s="1" t="s">
        <v>605</v>
      </c>
      <c r="D4979" s="3" t="s">
        <v>606</v>
      </c>
      <c r="E4979" s="4">
        <v>41327</v>
      </c>
      <c r="F4979" s="3" t="s">
        <v>15</v>
      </c>
      <c r="G4979" s="4">
        <v>41327</v>
      </c>
      <c r="H4979" s="3" t="s">
        <v>204</v>
      </c>
      <c r="I4979" s="2" t="s">
        <v>13</v>
      </c>
      <c r="J4979" s="2" t="s">
        <v>12</v>
      </c>
      <c r="K4979" s="2" t="s">
        <v>277</v>
      </c>
      <c r="L4979" s="19">
        <v>41402.553553240738</v>
      </c>
      <c r="M4979" s="2"/>
      <c r="N4979" s="2"/>
      <c r="O4979" s="2"/>
      <c r="P4979" s="2"/>
    </row>
    <row r="4980" spans="1:16" ht="90">
      <c r="A4980" s="14">
        <v>225</v>
      </c>
      <c r="B4980" s="2" t="s">
        <v>607</v>
      </c>
      <c r="C4980" s="1" t="s">
        <v>608</v>
      </c>
      <c r="D4980" s="3" t="s">
        <v>149</v>
      </c>
      <c r="E4980" s="4">
        <v>41325</v>
      </c>
      <c r="F4980" s="3" t="s">
        <v>15</v>
      </c>
      <c r="G4980" s="4">
        <v>41345</v>
      </c>
      <c r="H4980" s="3" t="s">
        <v>69</v>
      </c>
      <c r="I4980" s="2" t="s">
        <v>13</v>
      </c>
      <c r="J4980" s="2" t="s">
        <v>12</v>
      </c>
      <c r="K4980" s="2" t="s">
        <v>277</v>
      </c>
      <c r="L4980" s="19">
        <v>41347.362638888888</v>
      </c>
      <c r="M4980" s="2"/>
      <c r="N4980" s="2"/>
      <c r="O4980" s="2"/>
      <c r="P4980" s="2"/>
    </row>
    <row r="4981" spans="1:16" ht="30">
      <c r="A4981" s="14">
        <v>224</v>
      </c>
      <c r="B4981" s="2" t="s">
        <v>450</v>
      </c>
      <c r="C4981" s="1" t="s">
        <v>451</v>
      </c>
      <c r="D4981" s="3" t="s">
        <v>3515</v>
      </c>
      <c r="E4981" s="4">
        <v>41327</v>
      </c>
      <c r="F4981" s="3" t="s">
        <v>15</v>
      </c>
      <c r="G4981" s="4">
        <v>41327</v>
      </c>
      <c r="H4981" s="3" t="s">
        <v>58</v>
      </c>
      <c r="I4981" s="2" t="s">
        <v>13</v>
      </c>
      <c r="J4981" s="2" t="s">
        <v>12</v>
      </c>
      <c r="K4981" s="2" t="s">
        <v>277</v>
      </c>
      <c r="L4981" s="19">
        <v>41327.403124999997</v>
      </c>
      <c r="M4981" s="2"/>
      <c r="N4981" s="2"/>
      <c r="O4981" s="2"/>
      <c r="P4981" s="2"/>
    </row>
    <row r="4982" spans="1:16">
      <c r="A4982" s="14">
        <v>223</v>
      </c>
      <c r="B4982" s="2" t="s">
        <v>609</v>
      </c>
      <c r="C4982" s="1" t="s">
        <v>610</v>
      </c>
      <c r="D4982" s="3" t="s">
        <v>24</v>
      </c>
      <c r="E4982" s="4">
        <v>41327</v>
      </c>
      <c r="F4982" s="3" t="s">
        <v>15</v>
      </c>
      <c r="G4982" s="4">
        <v>41327</v>
      </c>
      <c r="H4982" s="3" t="s">
        <v>40</v>
      </c>
      <c r="I4982" s="2" t="s">
        <v>13</v>
      </c>
      <c r="J4982" s="2" t="s">
        <v>12</v>
      </c>
      <c r="K4982" s="2" t="s">
        <v>277</v>
      </c>
      <c r="L4982" s="19">
        <v>41327.376180555555</v>
      </c>
      <c r="M4982" s="2"/>
      <c r="N4982" s="2"/>
      <c r="O4982" s="2"/>
      <c r="P4982" s="2"/>
    </row>
    <row r="4983" spans="1:16" ht="120">
      <c r="A4983" s="14">
        <v>222</v>
      </c>
      <c r="B4983" s="2" t="s">
        <v>611</v>
      </c>
      <c r="C4983" s="1" t="s">
        <v>612</v>
      </c>
      <c r="D4983" s="3" t="s">
        <v>64</v>
      </c>
      <c r="E4983" s="4">
        <v>41326</v>
      </c>
      <c r="F4983" s="3" t="s">
        <v>15</v>
      </c>
      <c r="G4983" s="4">
        <v>41327</v>
      </c>
      <c r="H4983" s="3" t="s">
        <v>29</v>
      </c>
      <c r="I4983" s="2" t="s">
        <v>13</v>
      </c>
      <c r="J4983" s="2" t="s">
        <v>12</v>
      </c>
      <c r="K4983" s="2" t="s">
        <v>268</v>
      </c>
      <c r="L4983" s="19">
        <v>41333.512592592589</v>
      </c>
      <c r="M4983" s="2"/>
      <c r="N4983" s="2"/>
      <c r="O4983" s="2"/>
      <c r="P4983" s="2"/>
    </row>
    <row r="4984" spans="1:16" ht="60">
      <c r="A4984" s="14">
        <v>221</v>
      </c>
      <c r="B4984" s="2" t="s">
        <v>613</v>
      </c>
      <c r="C4984" s="1" t="s">
        <v>614</v>
      </c>
      <c r="D4984" s="3" t="s">
        <v>615</v>
      </c>
      <c r="E4984" s="4">
        <v>41326</v>
      </c>
      <c r="F4984" s="3" t="s">
        <v>15</v>
      </c>
      <c r="G4984" s="4">
        <v>41327</v>
      </c>
      <c r="H4984" s="3" t="s">
        <v>29</v>
      </c>
      <c r="I4984" s="2" t="s">
        <v>13</v>
      </c>
      <c r="J4984" s="2" t="s">
        <v>12</v>
      </c>
      <c r="K4984" s="2" t="s">
        <v>277</v>
      </c>
      <c r="L4984" s="19">
        <v>41347.362997685188</v>
      </c>
      <c r="M4984" s="2"/>
      <c r="N4984" s="2"/>
      <c r="O4984" s="2"/>
      <c r="P4984" s="2"/>
    </row>
    <row r="4985" spans="1:16" ht="120">
      <c r="A4985" s="14">
        <v>220</v>
      </c>
      <c r="B4985" s="2" t="s">
        <v>616</v>
      </c>
      <c r="C4985" s="1" t="s">
        <v>617</v>
      </c>
      <c r="D4985" s="3" t="s">
        <v>449</v>
      </c>
      <c r="E4985" s="4">
        <v>41326</v>
      </c>
      <c r="F4985" s="3" t="s">
        <v>15</v>
      </c>
      <c r="G4985" s="4">
        <v>41326</v>
      </c>
      <c r="H4985" s="3" t="s">
        <v>58</v>
      </c>
      <c r="I4985" s="2" t="s">
        <v>13</v>
      </c>
      <c r="J4985" s="2" t="s">
        <v>12</v>
      </c>
      <c r="K4985" s="2" t="s">
        <v>277</v>
      </c>
      <c r="L4985" s="19">
        <v>41326.74287037037</v>
      </c>
      <c r="M4985" s="2"/>
      <c r="N4985" s="2"/>
      <c r="O4985" s="2"/>
      <c r="P4985" s="2"/>
    </row>
    <row r="4986" spans="1:16" ht="30">
      <c r="A4986" s="14">
        <v>219</v>
      </c>
      <c r="B4986" s="2" t="s">
        <v>551</v>
      </c>
      <c r="C4986" s="1" t="s">
        <v>552</v>
      </c>
      <c r="D4986" s="3" t="s">
        <v>355</v>
      </c>
      <c r="E4986" s="4">
        <v>41326</v>
      </c>
      <c r="F4986" s="3" t="s">
        <v>15</v>
      </c>
      <c r="G4986" s="4">
        <v>41326</v>
      </c>
      <c r="H4986" s="3" t="s">
        <v>58</v>
      </c>
      <c r="I4986" s="2" t="s">
        <v>13</v>
      </c>
      <c r="J4986" s="2" t="s">
        <v>12</v>
      </c>
      <c r="K4986" s="2" t="s">
        <v>277</v>
      </c>
      <c r="L4986" s="19">
        <v>41326.4840625</v>
      </c>
      <c r="M4986" s="2"/>
      <c r="N4986" s="2"/>
      <c r="O4986" s="2"/>
      <c r="P4986" s="2"/>
    </row>
    <row r="4987" spans="1:16">
      <c r="A4987" s="14">
        <v>218</v>
      </c>
      <c r="B4987" s="2" t="s">
        <v>553</v>
      </c>
      <c r="C4987" s="1" t="s">
        <v>554</v>
      </c>
      <c r="D4987" s="3" t="s">
        <v>555</v>
      </c>
      <c r="E4987" s="4">
        <v>41325</v>
      </c>
      <c r="F4987" s="3" t="s">
        <v>15</v>
      </c>
      <c r="G4987" s="4">
        <v>41325</v>
      </c>
      <c r="H4987" s="3" t="s">
        <v>56</v>
      </c>
      <c r="I4987" s="2" t="s">
        <v>13</v>
      </c>
      <c r="J4987" s="2" t="s">
        <v>12</v>
      </c>
      <c r="K4987" s="2" t="s">
        <v>277</v>
      </c>
      <c r="L4987" s="19">
        <v>41327.654386574075</v>
      </c>
      <c r="M4987" s="2"/>
      <c r="N4987" s="2"/>
      <c r="O4987" s="2"/>
      <c r="P4987" s="2"/>
    </row>
    <row r="4988" spans="1:16" ht="45">
      <c r="A4988" s="14">
        <v>217</v>
      </c>
      <c r="B4988" s="2" t="s">
        <v>556</v>
      </c>
      <c r="C4988" s="1" t="s">
        <v>557</v>
      </c>
      <c r="D4988" s="3" t="s">
        <v>558</v>
      </c>
      <c r="E4988" s="4">
        <v>41325</v>
      </c>
      <c r="F4988" s="3" t="s">
        <v>15</v>
      </c>
      <c r="G4988" s="4">
        <v>41325</v>
      </c>
      <c r="H4988" s="3" t="s">
        <v>19</v>
      </c>
      <c r="I4988" s="2" t="s">
        <v>13</v>
      </c>
      <c r="J4988" s="2" t="s">
        <v>12</v>
      </c>
      <c r="K4988" s="2" t="s">
        <v>268</v>
      </c>
      <c r="L4988" s="19">
        <v>41339.440810185188</v>
      </c>
      <c r="M4988" s="2"/>
      <c r="N4988" s="2"/>
      <c r="O4988" s="2"/>
      <c r="P4988" s="2"/>
    </row>
    <row r="4989" spans="1:16">
      <c r="A4989" s="14">
        <v>216</v>
      </c>
      <c r="B4989" s="2" t="s">
        <v>559</v>
      </c>
      <c r="C4989" s="1" t="s">
        <v>560</v>
      </c>
      <c r="D4989" s="3" t="s">
        <v>561</v>
      </c>
      <c r="E4989" s="4">
        <v>41325</v>
      </c>
      <c r="F4989" s="3" t="s">
        <v>15</v>
      </c>
      <c r="G4989" s="4">
        <v>41326</v>
      </c>
      <c r="H4989" s="3" t="s">
        <v>19</v>
      </c>
      <c r="I4989" s="2" t="s">
        <v>13</v>
      </c>
      <c r="J4989" s="2" t="s">
        <v>12</v>
      </c>
      <c r="K4989" s="2" t="s">
        <v>277</v>
      </c>
      <c r="L4989" s="19">
        <v>41327.42396990741</v>
      </c>
      <c r="M4989" s="2"/>
      <c r="N4989" s="2"/>
      <c r="O4989" s="2"/>
      <c r="P4989" s="2"/>
    </row>
    <row r="4990" spans="1:16" ht="75">
      <c r="A4990" s="14">
        <v>215</v>
      </c>
      <c r="B4990" s="2" t="s">
        <v>562</v>
      </c>
      <c r="C4990" s="1" t="s">
        <v>563</v>
      </c>
      <c r="D4990" s="3" t="s">
        <v>564</v>
      </c>
      <c r="E4990" s="4">
        <v>41324</v>
      </c>
      <c r="F4990" s="3" t="s">
        <v>15</v>
      </c>
      <c r="G4990" s="4">
        <v>41325</v>
      </c>
      <c r="H4990" s="3" t="s">
        <v>55</v>
      </c>
      <c r="I4990" s="2" t="s">
        <v>13</v>
      </c>
      <c r="J4990" s="2" t="s">
        <v>12</v>
      </c>
      <c r="K4990" s="2" t="s">
        <v>277</v>
      </c>
      <c r="L4990" s="19">
        <v>41327.65347222222</v>
      </c>
      <c r="M4990" s="2"/>
      <c r="N4990" s="2"/>
      <c r="O4990" s="2"/>
      <c r="P4990" s="2"/>
    </row>
    <row r="4991" spans="1:16" ht="45">
      <c r="A4991" s="14">
        <v>214</v>
      </c>
      <c r="B4991" s="2" t="s">
        <v>565</v>
      </c>
      <c r="C4991" s="1" t="s">
        <v>566</v>
      </c>
      <c r="D4991" s="3" t="s">
        <v>567</v>
      </c>
      <c r="E4991" s="4">
        <v>41324</v>
      </c>
      <c r="F4991" s="3" t="s">
        <v>15</v>
      </c>
      <c r="G4991" s="4">
        <v>41324</v>
      </c>
      <c r="H4991" s="3" t="s">
        <v>40</v>
      </c>
      <c r="I4991" s="2" t="s">
        <v>13</v>
      </c>
      <c r="J4991" s="2" t="s">
        <v>12</v>
      </c>
      <c r="K4991" s="2" t="s">
        <v>277</v>
      </c>
      <c r="L4991" s="19">
        <v>41324.641863425924</v>
      </c>
      <c r="M4991" s="2"/>
      <c r="N4991" s="2"/>
      <c r="O4991" s="2"/>
      <c r="P4991" s="2"/>
    </row>
    <row r="4992" spans="1:16">
      <c r="A4992" s="14">
        <v>213</v>
      </c>
      <c r="B4992" s="2" t="s">
        <v>239</v>
      </c>
      <c r="C4992" s="1" t="s">
        <v>568</v>
      </c>
      <c r="D4992" s="3" t="s">
        <v>569</v>
      </c>
      <c r="E4992" s="4">
        <v>41324</v>
      </c>
      <c r="F4992" s="3" t="s">
        <v>15</v>
      </c>
      <c r="G4992" s="4">
        <v>41324</v>
      </c>
      <c r="H4992" s="3" t="s">
        <v>40</v>
      </c>
      <c r="I4992" s="2" t="s">
        <v>13</v>
      </c>
      <c r="J4992" s="2" t="s">
        <v>12</v>
      </c>
      <c r="K4992" s="2" t="s">
        <v>277</v>
      </c>
      <c r="L4992" s="19">
        <v>41324.641041666669</v>
      </c>
      <c r="M4992" s="2"/>
      <c r="N4992" s="2"/>
      <c r="O4992" s="2"/>
      <c r="P4992" s="2"/>
    </row>
    <row r="4993" spans="1:16" ht="45">
      <c r="A4993" s="14">
        <v>212</v>
      </c>
      <c r="B4993" s="2" t="s">
        <v>570</v>
      </c>
      <c r="C4993" s="1" t="s">
        <v>571</v>
      </c>
      <c r="D4993" s="3" t="s">
        <v>572</v>
      </c>
      <c r="E4993" s="4">
        <v>41324</v>
      </c>
      <c r="F4993" s="3" t="s">
        <v>15</v>
      </c>
      <c r="G4993" s="4">
        <v>41324</v>
      </c>
      <c r="H4993" s="3" t="s">
        <v>19</v>
      </c>
      <c r="I4993" s="2" t="s">
        <v>13</v>
      </c>
      <c r="J4993" s="2" t="s">
        <v>12</v>
      </c>
      <c r="K4993" s="2" t="s">
        <v>277</v>
      </c>
      <c r="L4993" s="19">
        <v>41327.653229166666</v>
      </c>
      <c r="M4993" s="2"/>
      <c r="N4993" s="2"/>
      <c r="O4993" s="2"/>
      <c r="P4993" s="2"/>
    </row>
    <row r="4994" spans="1:16" ht="30">
      <c r="A4994" s="14">
        <v>211</v>
      </c>
      <c r="B4994" s="2" t="s">
        <v>450</v>
      </c>
      <c r="C4994" s="1" t="s">
        <v>494</v>
      </c>
      <c r="D4994" s="3" t="s">
        <v>3514</v>
      </c>
      <c r="E4994" s="4">
        <v>41324</v>
      </c>
      <c r="F4994" s="3" t="s">
        <v>15</v>
      </c>
      <c r="G4994" s="4">
        <v>41324</v>
      </c>
      <c r="H4994" s="3" t="s">
        <v>58</v>
      </c>
      <c r="I4994" s="2" t="s">
        <v>13</v>
      </c>
      <c r="J4994" s="2" t="s">
        <v>12</v>
      </c>
      <c r="K4994" s="2" t="s">
        <v>277</v>
      </c>
      <c r="L4994" s="19">
        <v>41324.373668981483</v>
      </c>
      <c r="M4994" s="2"/>
      <c r="N4994" s="2"/>
      <c r="O4994" s="2"/>
      <c r="P4994" s="2"/>
    </row>
    <row r="4995" spans="1:16">
      <c r="A4995" s="14">
        <v>210</v>
      </c>
      <c r="B4995" s="2" t="s">
        <v>495</v>
      </c>
      <c r="C4995" s="1" t="s">
        <v>496</v>
      </c>
      <c r="D4995" s="3" t="s">
        <v>497</v>
      </c>
      <c r="E4995" s="4">
        <v>41324</v>
      </c>
      <c r="F4995" s="3" t="s">
        <v>15</v>
      </c>
      <c r="G4995" s="4">
        <v>41324</v>
      </c>
      <c r="H4995" s="3" t="s">
        <v>29</v>
      </c>
      <c r="I4995" s="2" t="s">
        <v>13</v>
      </c>
      <c r="J4995" s="2" t="s">
        <v>12</v>
      </c>
      <c r="K4995" s="2" t="s">
        <v>277</v>
      </c>
      <c r="L4995" s="19">
        <v>41324.371550925927</v>
      </c>
      <c r="M4995" s="2"/>
      <c r="N4995" s="2"/>
      <c r="O4995" s="2"/>
      <c r="P4995" s="2"/>
    </row>
    <row r="4996" spans="1:16" ht="60">
      <c r="A4996" s="14">
        <v>209</v>
      </c>
      <c r="B4996" s="2" t="s">
        <v>498</v>
      </c>
      <c r="C4996" s="1" t="s">
        <v>499</v>
      </c>
      <c r="D4996" s="3" t="s">
        <v>500</v>
      </c>
      <c r="E4996" s="4">
        <v>41323</v>
      </c>
      <c r="F4996" s="3" t="s">
        <v>15</v>
      </c>
      <c r="G4996" s="4">
        <v>41323</v>
      </c>
      <c r="H4996" s="3" t="s">
        <v>58</v>
      </c>
      <c r="I4996" s="2" t="s">
        <v>13</v>
      </c>
      <c r="J4996" s="2" t="s">
        <v>12</v>
      </c>
      <c r="K4996" s="2" t="s">
        <v>268</v>
      </c>
      <c r="L4996" s="19">
        <v>41324.434664351851</v>
      </c>
      <c r="M4996" s="2"/>
      <c r="N4996" s="2"/>
      <c r="O4996" s="2"/>
      <c r="P4996" s="2"/>
    </row>
    <row r="4997" spans="1:16">
      <c r="A4997" s="14">
        <v>208</v>
      </c>
      <c r="B4997" s="2" t="s">
        <v>501</v>
      </c>
      <c r="C4997" s="1" t="s">
        <v>502</v>
      </c>
      <c r="D4997" s="3" t="s">
        <v>503</v>
      </c>
      <c r="E4997" s="4">
        <v>41323</v>
      </c>
      <c r="F4997" s="3" t="s">
        <v>15</v>
      </c>
      <c r="G4997" s="4">
        <v>41325</v>
      </c>
      <c r="H4997" s="3" t="s">
        <v>56</v>
      </c>
      <c r="I4997" s="2" t="s">
        <v>13</v>
      </c>
      <c r="J4997" s="2" t="s">
        <v>12</v>
      </c>
      <c r="K4997" s="2" t="s">
        <v>277</v>
      </c>
      <c r="L4997" s="19">
        <v>41327.654849537037</v>
      </c>
      <c r="M4997" s="2"/>
      <c r="N4997" s="2"/>
      <c r="O4997" s="2"/>
      <c r="P4997" s="2"/>
    </row>
    <row r="4998" spans="1:16" ht="180">
      <c r="A4998" s="14">
        <v>207</v>
      </c>
      <c r="B4998" s="2" t="s">
        <v>504</v>
      </c>
      <c r="C4998" s="1" t="s">
        <v>505</v>
      </c>
      <c r="D4998" s="3" t="s">
        <v>32</v>
      </c>
      <c r="E4998" s="4">
        <v>41323</v>
      </c>
      <c r="F4998" s="3" t="s">
        <v>15</v>
      </c>
      <c r="G4998" s="4">
        <v>41325</v>
      </c>
      <c r="H4998" s="3" t="s">
        <v>45</v>
      </c>
      <c r="I4998" s="2" t="s">
        <v>13</v>
      </c>
      <c r="J4998" s="2" t="s">
        <v>12</v>
      </c>
      <c r="K4998" s="2" t="s">
        <v>268</v>
      </c>
      <c r="L4998" s="19">
        <v>41339.441030092596</v>
      </c>
      <c r="M4998" s="2"/>
      <c r="N4998" s="2"/>
      <c r="O4998" s="2"/>
      <c r="P4998" s="2"/>
    </row>
    <row r="4999" spans="1:16">
      <c r="A4999" s="14">
        <v>206</v>
      </c>
      <c r="B4999" s="2" t="s">
        <v>506</v>
      </c>
      <c r="C4999" s="1" t="s">
        <v>507</v>
      </c>
      <c r="D4999" s="3" t="s">
        <v>32</v>
      </c>
      <c r="E4999" s="4">
        <v>41323</v>
      </c>
      <c r="F4999" s="3" t="s">
        <v>15</v>
      </c>
      <c r="G4999" s="4">
        <v>41323</v>
      </c>
      <c r="H4999" s="3" t="s">
        <v>40</v>
      </c>
      <c r="I4999" s="2" t="s">
        <v>13</v>
      </c>
      <c r="J4999" s="2" t="s">
        <v>12</v>
      </c>
      <c r="K4999" s="2" t="s">
        <v>277</v>
      </c>
      <c r="L4999" s="19">
        <v>41327.655775462961</v>
      </c>
      <c r="M4999" s="2"/>
      <c r="N4999" s="2"/>
      <c r="O4999" s="2"/>
      <c r="P4999" s="2"/>
    </row>
    <row r="5000" spans="1:16" ht="30">
      <c r="A5000" s="14">
        <v>205</v>
      </c>
      <c r="B5000" s="2" t="s">
        <v>450</v>
      </c>
      <c r="C5000" s="1" t="s">
        <v>451</v>
      </c>
      <c r="D5000" s="3" t="s">
        <v>3514</v>
      </c>
      <c r="E5000" s="4">
        <v>41323</v>
      </c>
      <c r="F5000" s="3" t="s">
        <v>15</v>
      </c>
      <c r="G5000" s="4">
        <v>41323</v>
      </c>
      <c r="H5000" s="3" t="s">
        <v>58</v>
      </c>
      <c r="I5000" s="2" t="s">
        <v>13</v>
      </c>
      <c r="J5000" s="2" t="s">
        <v>12</v>
      </c>
      <c r="K5000" s="2" t="s">
        <v>277</v>
      </c>
      <c r="L5000" s="19">
        <v>41323.669976851852</v>
      </c>
      <c r="M5000" s="2"/>
      <c r="N5000" s="2"/>
      <c r="O5000" s="2"/>
      <c r="P5000" s="2"/>
    </row>
    <row r="5001" spans="1:16">
      <c r="A5001" s="14">
        <v>204</v>
      </c>
      <c r="B5001" s="2" t="s">
        <v>508</v>
      </c>
      <c r="C5001" s="1" t="s">
        <v>509</v>
      </c>
      <c r="D5001" s="3" t="s">
        <v>26</v>
      </c>
      <c r="E5001" s="4">
        <v>41323</v>
      </c>
      <c r="F5001" s="3" t="s">
        <v>15</v>
      </c>
      <c r="G5001" s="4">
        <v>41325</v>
      </c>
      <c r="H5001" s="3" t="s">
        <v>56</v>
      </c>
      <c r="I5001" s="2" t="s">
        <v>13</v>
      </c>
      <c r="J5001" s="2" t="s">
        <v>12</v>
      </c>
      <c r="K5001" s="2" t="s">
        <v>277</v>
      </c>
      <c r="L5001" s="19">
        <v>41327.655092592591</v>
      </c>
      <c r="M5001" s="2"/>
      <c r="N5001" s="2"/>
      <c r="O5001" s="2"/>
      <c r="P5001" s="2"/>
    </row>
    <row r="5002" spans="1:16" ht="90">
      <c r="A5002" s="14">
        <v>203</v>
      </c>
      <c r="B5002" s="2" t="s">
        <v>510</v>
      </c>
      <c r="C5002" s="1" t="s">
        <v>511</v>
      </c>
      <c r="D5002" s="3" t="s">
        <v>335</v>
      </c>
      <c r="E5002" s="4">
        <v>41318</v>
      </c>
      <c r="F5002" s="3" t="s">
        <v>15</v>
      </c>
      <c r="G5002" s="4">
        <v>41325</v>
      </c>
      <c r="H5002" s="3" t="s">
        <v>69</v>
      </c>
      <c r="I5002" s="2" t="s">
        <v>13</v>
      </c>
      <c r="J5002" s="2" t="s">
        <v>12</v>
      </c>
      <c r="K5002" s="2" t="s">
        <v>277</v>
      </c>
      <c r="L5002" s="19">
        <v>41325.447847222225</v>
      </c>
      <c r="M5002" s="2"/>
      <c r="N5002" s="2"/>
      <c r="O5002" s="2"/>
      <c r="P5002" s="2"/>
    </row>
    <row r="5003" spans="1:16" ht="30">
      <c r="A5003" s="14">
        <v>202</v>
      </c>
      <c r="B5003" s="2" t="s">
        <v>512</v>
      </c>
      <c r="C5003" s="1" t="s">
        <v>513</v>
      </c>
      <c r="D5003" s="3" t="s">
        <v>514</v>
      </c>
      <c r="E5003" s="4">
        <v>41323</v>
      </c>
      <c r="F5003" s="3" t="s">
        <v>15</v>
      </c>
      <c r="G5003" s="4">
        <v>41323</v>
      </c>
      <c r="H5003" s="3" t="s">
        <v>40</v>
      </c>
      <c r="I5003" s="2" t="s">
        <v>13</v>
      </c>
      <c r="J5003" s="2" t="s">
        <v>12</v>
      </c>
      <c r="K5003" s="2" t="s">
        <v>268</v>
      </c>
      <c r="L5003" s="19">
        <v>41323.446689814817</v>
      </c>
      <c r="M5003" s="2"/>
      <c r="N5003" s="2"/>
      <c r="O5003" s="2"/>
      <c r="P5003" s="2"/>
    </row>
    <row r="5004" spans="1:16" ht="30">
      <c r="A5004" s="14">
        <v>201</v>
      </c>
      <c r="B5004" s="2" t="s">
        <v>515</v>
      </c>
      <c r="C5004" s="1" t="s">
        <v>516</v>
      </c>
      <c r="D5004" s="3" t="s">
        <v>408</v>
      </c>
      <c r="E5004" s="4">
        <v>41323</v>
      </c>
      <c r="F5004" s="3" t="s">
        <v>15</v>
      </c>
      <c r="G5004" s="4">
        <v>41324</v>
      </c>
      <c r="H5004" s="3" t="s">
        <v>56</v>
      </c>
      <c r="I5004" s="2" t="s">
        <v>13</v>
      </c>
      <c r="J5004" s="2" t="s">
        <v>12</v>
      </c>
      <c r="K5004" s="2" t="s">
        <v>277</v>
      </c>
      <c r="L5004" s="19">
        <v>41325.448136574072</v>
      </c>
      <c r="M5004" s="2"/>
      <c r="N5004" s="2"/>
      <c r="O5004" s="2"/>
      <c r="P5004" s="2"/>
    </row>
    <row r="5005" spans="1:16" ht="75">
      <c r="A5005" s="14">
        <v>200</v>
      </c>
      <c r="B5005" s="2" t="s">
        <v>517</v>
      </c>
      <c r="C5005" s="1" t="s">
        <v>518</v>
      </c>
      <c r="D5005" s="3" t="s">
        <v>446</v>
      </c>
      <c r="E5005" s="4">
        <v>41323</v>
      </c>
      <c r="F5005" s="3" t="s">
        <v>15</v>
      </c>
      <c r="G5005" s="4">
        <v>41323</v>
      </c>
      <c r="H5005" s="3" t="s">
        <v>58</v>
      </c>
      <c r="I5005" s="2" t="s">
        <v>13</v>
      </c>
      <c r="J5005" s="2" t="s">
        <v>12</v>
      </c>
      <c r="K5005" s="2" t="s">
        <v>277</v>
      </c>
      <c r="L5005" s="19">
        <v>41323.439120370371</v>
      </c>
      <c r="M5005" s="2"/>
      <c r="N5005" s="2"/>
      <c r="O5005" s="2"/>
      <c r="P5005" s="2"/>
    </row>
    <row r="5006" spans="1:16">
      <c r="A5006" s="14">
        <v>199</v>
      </c>
      <c r="B5006" s="2" t="s">
        <v>519</v>
      </c>
      <c r="C5006" s="1" t="s">
        <v>520</v>
      </c>
      <c r="D5006" s="3" t="s">
        <v>9017</v>
      </c>
      <c r="E5006" s="4">
        <v>41323</v>
      </c>
      <c r="F5006" s="3" t="s">
        <v>15</v>
      </c>
      <c r="G5006" s="4">
        <v>41323</v>
      </c>
      <c r="H5006" s="3" t="s">
        <v>40</v>
      </c>
      <c r="I5006" s="2" t="s">
        <v>13</v>
      </c>
      <c r="J5006" s="2" t="s">
        <v>12</v>
      </c>
      <c r="K5006" s="2" t="s">
        <v>268</v>
      </c>
      <c r="L5006" s="19">
        <v>41323.436423611114</v>
      </c>
      <c r="M5006" s="2"/>
      <c r="N5006" s="2"/>
      <c r="O5006" s="2"/>
      <c r="P5006" s="2"/>
    </row>
    <row r="5007" spans="1:16" ht="30">
      <c r="A5007" s="14">
        <v>198</v>
      </c>
      <c r="B5007" s="2" t="s">
        <v>521</v>
      </c>
      <c r="C5007" s="1" t="s">
        <v>522</v>
      </c>
      <c r="D5007" s="3" t="s">
        <v>98</v>
      </c>
      <c r="E5007" s="4">
        <v>41323</v>
      </c>
      <c r="F5007" s="3" t="s">
        <v>15</v>
      </c>
      <c r="G5007" s="4">
        <v>41323</v>
      </c>
      <c r="H5007" s="3" t="s">
        <v>16</v>
      </c>
      <c r="I5007" s="2" t="s">
        <v>13</v>
      </c>
      <c r="J5007" s="2" t="s">
        <v>12</v>
      </c>
      <c r="K5007" s="2" t="s">
        <v>268</v>
      </c>
      <c r="L5007" s="19">
        <v>41323.434884259259</v>
      </c>
      <c r="M5007" s="2"/>
      <c r="N5007" s="2"/>
      <c r="O5007" s="2"/>
      <c r="P5007" s="2"/>
    </row>
    <row r="5008" spans="1:16">
      <c r="A5008" s="14">
        <v>197</v>
      </c>
      <c r="B5008" s="2" t="s">
        <v>523</v>
      </c>
      <c r="C5008" s="1" t="s">
        <v>524</v>
      </c>
      <c r="D5008" s="3" t="s">
        <v>525</v>
      </c>
      <c r="E5008" s="4">
        <v>41320</v>
      </c>
      <c r="F5008" s="3" t="s">
        <v>15</v>
      </c>
      <c r="G5008" s="4">
        <v>41320</v>
      </c>
      <c r="H5008" s="3" t="s">
        <v>16</v>
      </c>
      <c r="I5008" s="2" t="s">
        <v>13</v>
      </c>
      <c r="J5008" s="2" t="s">
        <v>12</v>
      </c>
      <c r="K5008" s="2" t="s">
        <v>277</v>
      </c>
      <c r="L5008" s="19">
        <v>41320.628530092596</v>
      </c>
      <c r="M5008" s="2"/>
      <c r="N5008" s="2"/>
      <c r="O5008" s="2"/>
      <c r="P5008" s="2"/>
    </row>
    <row r="5009" spans="1:16" ht="30">
      <c r="A5009" s="14">
        <v>196</v>
      </c>
      <c r="B5009" s="2" t="s">
        <v>526</v>
      </c>
      <c r="C5009" s="1" t="s">
        <v>527</v>
      </c>
      <c r="D5009" s="3" t="s">
        <v>4732</v>
      </c>
      <c r="E5009" s="4">
        <v>41320</v>
      </c>
      <c r="F5009" s="3" t="s">
        <v>15</v>
      </c>
      <c r="G5009" s="4">
        <v>41320</v>
      </c>
      <c r="H5009" s="3" t="s">
        <v>16</v>
      </c>
      <c r="I5009" s="2" t="s">
        <v>13</v>
      </c>
      <c r="J5009" s="2" t="s">
        <v>12</v>
      </c>
      <c r="K5009" s="2" t="s">
        <v>268</v>
      </c>
      <c r="L5009" s="19">
        <v>41320.611516203702</v>
      </c>
      <c r="M5009" s="2"/>
      <c r="N5009" s="2"/>
      <c r="O5009" s="2"/>
      <c r="P5009" s="2"/>
    </row>
    <row r="5010" spans="1:16" ht="30">
      <c r="A5010" s="14">
        <v>195</v>
      </c>
      <c r="B5010" s="2" t="s">
        <v>528</v>
      </c>
      <c r="C5010" s="1" t="s">
        <v>529</v>
      </c>
      <c r="D5010" s="3" t="s">
        <v>530</v>
      </c>
      <c r="E5010" s="4">
        <v>41320</v>
      </c>
      <c r="F5010" s="3" t="s">
        <v>15</v>
      </c>
      <c r="G5010" s="4">
        <v>41320</v>
      </c>
      <c r="H5010" s="3" t="s">
        <v>16</v>
      </c>
      <c r="I5010" s="2" t="s">
        <v>13</v>
      </c>
      <c r="J5010" s="2" t="s">
        <v>12</v>
      </c>
      <c r="K5010" s="2" t="s">
        <v>277</v>
      </c>
      <c r="L5010" s="19">
        <v>41320.370300925926</v>
      </c>
      <c r="M5010" s="2"/>
      <c r="N5010" s="2"/>
      <c r="O5010" s="2"/>
      <c r="P5010" s="2"/>
    </row>
    <row r="5011" spans="1:16">
      <c r="A5011" s="14">
        <v>194</v>
      </c>
      <c r="B5011" s="2" t="s">
        <v>531</v>
      </c>
      <c r="C5011" s="1" t="s">
        <v>532</v>
      </c>
      <c r="D5011" s="3" t="s">
        <v>24</v>
      </c>
      <c r="E5011" s="4">
        <v>41319</v>
      </c>
      <c r="F5011" s="3" t="s">
        <v>15</v>
      </c>
      <c r="G5011" s="4">
        <v>41319</v>
      </c>
      <c r="H5011" s="3" t="s">
        <v>40</v>
      </c>
      <c r="I5011" s="2" t="s">
        <v>13</v>
      </c>
      <c r="J5011" s="2" t="s">
        <v>12</v>
      </c>
      <c r="K5011" s="2" t="s">
        <v>268</v>
      </c>
      <c r="L5011" s="19">
        <v>41319.545659722222</v>
      </c>
      <c r="M5011" s="2"/>
      <c r="N5011" s="2"/>
      <c r="O5011" s="2"/>
      <c r="P5011" s="2"/>
    </row>
    <row r="5012" spans="1:16">
      <c r="A5012" s="14">
        <v>193</v>
      </c>
      <c r="B5012" s="2" t="s">
        <v>533</v>
      </c>
      <c r="C5012" s="1" t="s">
        <v>534</v>
      </c>
      <c r="D5012" s="3" t="s">
        <v>107</v>
      </c>
      <c r="E5012" s="4">
        <v>41319</v>
      </c>
      <c r="F5012" s="3" t="s">
        <v>15</v>
      </c>
      <c r="G5012" s="4">
        <v>41319</v>
      </c>
      <c r="H5012" s="3" t="s">
        <v>42</v>
      </c>
      <c r="I5012" s="2" t="s">
        <v>13</v>
      </c>
      <c r="J5012" s="2" t="s">
        <v>12</v>
      </c>
      <c r="K5012" s="2" t="s">
        <v>268</v>
      </c>
      <c r="L5012" s="19">
        <v>41319.528298611112</v>
      </c>
      <c r="M5012" s="2"/>
      <c r="N5012" s="2"/>
      <c r="O5012" s="2"/>
      <c r="P5012" s="2"/>
    </row>
    <row r="5013" spans="1:16" ht="45">
      <c r="A5013" s="14">
        <v>192</v>
      </c>
      <c r="B5013" s="2" t="s">
        <v>535</v>
      </c>
      <c r="C5013" s="1" t="s">
        <v>536</v>
      </c>
      <c r="D5013" s="3" t="s">
        <v>26</v>
      </c>
      <c r="E5013" s="4">
        <v>41319</v>
      </c>
      <c r="F5013" s="3" t="s">
        <v>15</v>
      </c>
      <c r="G5013" s="4">
        <v>41325</v>
      </c>
      <c r="H5013" s="3" t="s">
        <v>56</v>
      </c>
      <c r="I5013" s="2" t="s">
        <v>13</v>
      </c>
      <c r="J5013" s="2" t="s">
        <v>12</v>
      </c>
      <c r="K5013" s="2" t="s">
        <v>268</v>
      </c>
      <c r="L5013" s="19">
        <v>41339.441423611112</v>
      </c>
      <c r="M5013" s="2"/>
      <c r="N5013" s="2"/>
      <c r="O5013" s="2"/>
      <c r="P5013" s="2"/>
    </row>
    <row r="5014" spans="1:16" ht="120">
      <c r="A5014" s="14">
        <v>191</v>
      </c>
      <c r="B5014" s="2" t="s">
        <v>537</v>
      </c>
      <c r="C5014" s="1" t="s">
        <v>538</v>
      </c>
      <c r="D5014" s="3" t="s">
        <v>291</v>
      </c>
      <c r="E5014" s="4">
        <v>41319</v>
      </c>
      <c r="F5014" s="3" t="s">
        <v>15</v>
      </c>
      <c r="G5014" s="4">
        <v>41319</v>
      </c>
      <c r="H5014" s="3" t="s">
        <v>52</v>
      </c>
      <c r="I5014" s="2" t="s">
        <v>13</v>
      </c>
      <c r="J5014" s="2" t="s">
        <v>12</v>
      </c>
      <c r="K5014" s="2" t="s">
        <v>277</v>
      </c>
      <c r="L5014" s="19">
        <v>41320.619675925926</v>
      </c>
      <c r="M5014" s="2"/>
      <c r="N5014" s="2"/>
      <c r="O5014" s="2"/>
      <c r="P5014" s="2"/>
    </row>
    <row r="5015" spans="1:16" ht="30">
      <c r="A5015" s="14">
        <v>190</v>
      </c>
      <c r="B5015" s="2" t="s">
        <v>539</v>
      </c>
      <c r="C5015" s="1" t="s">
        <v>540</v>
      </c>
      <c r="D5015" s="3" t="s">
        <v>291</v>
      </c>
      <c r="E5015" s="4">
        <v>41318</v>
      </c>
      <c r="F5015" s="3" t="s">
        <v>15</v>
      </c>
      <c r="G5015" s="4">
        <v>41318</v>
      </c>
      <c r="H5015" s="3" t="s">
        <v>29</v>
      </c>
      <c r="I5015" s="2" t="s">
        <v>13</v>
      </c>
      <c r="J5015" s="2" t="s">
        <v>12</v>
      </c>
      <c r="K5015" s="2" t="s">
        <v>268</v>
      </c>
      <c r="L5015" s="19">
        <v>41319.475219907406</v>
      </c>
      <c r="M5015" s="2"/>
      <c r="N5015" s="2"/>
      <c r="O5015" s="2"/>
      <c r="P5015" s="2"/>
    </row>
    <row r="5016" spans="1:16" ht="30">
      <c r="A5016" s="14">
        <v>189</v>
      </c>
      <c r="B5016" s="2" t="s">
        <v>541</v>
      </c>
      <c r="C5016" s="1" t="s">
        <v>542</v>
      </c>
      <c r="D5016" s="3" t="s">
        <v>543</v>
      </c>
      <c r="E5016" s="4">
        <v>41319</v>
      </c>
      <c r="F5016" s="3" t="s">
        <v>15</v>
      </c>
      <c r="G5016" s="4">
        <v>41319</v>
      </c>
      <c r="H5016" s="3" t="s">
        <v>16</v>
      </c>
      <c r="I5016" s="2" t="s">
        <v>13</v>
      </c>
      <c r="J5016" s="2" t="s">
        <v>12</v>
      </c>
      <c r="K5016" s="2" t="s">
        <v>268</v>
      </c>
      <c r="L5016" s="19">
        <v>41319.465208333335</v>
      </c>
      <c r="M5016" s="2"/>
      <c r="N5016" s="2"/>
      <c r="O5016" s="2"/>
      <c r="P5016" s="2"/>
    </row>
    <row r="5017" spans="1:16" ht="45">
      <c r="A5017" s="14">
        <v>188</v>
      </c>
      <c r="B5017" s="2" t="s">
        <v>544</v>
      </c>
      <c r="C5017" s="1" t="s">
        <v>545</v>
      </c>
      <c r="D5017" s="3" t="s">
        <v>546</v>
      </c>
      <c r="E5017" s="4">
        <v>41319</v>
      </c>
      <c r="F5017" s="3" t="s">
        <v>15</v>
      </c>
      <c r="G5017" s="4">
        <v>41319</v>
      </c>
      <c r="H5017" s="3" t="s">
        <v>29</v>
      </c>
      <c r="I5017" s="2" t="s">
        <v>13</v>
      </c>
      <c r="J5017" s="2" t="s">
        <v>12</v>
      </c>
      <c r="K5017" s="2" t="s">
        <v>268</v>
      </c>
      <c r="L5017" s="19">
        <v>41319.475439814814</v>
      </c>
      <c r="M5017" s="2"/>
      <c r="N5017" s="2"/>
      <c r="O5017" s="2"/>
      <c r="P5017" s="2"/>
    </row>
    <row r="5018" spans="1:16" ht="60">
      <c r="A5018" s="14">
        <v>187</v>
      </c>
      <c r="B5018" s="2" t="s">
        <v>547</v>
      </c>
      <c r="C5018" s="1" t="s">
        <v>548</v>
      </c>
      <c r="D5018" s="3" t="s">
        <v>549</v>
      </c>
      <c r="E5018" s="4">
        <v>41319</v>
      </c>
      <c r="F5018" s="3" t="s">
        <v>15</v>
      </c>
      <c r="G5018" s="4">
        <v>41319</v>
      </c>
      <c r="H5018" s="3" t="s">
        <v>19</v>
      </c>
      <c r="I5018" s="2" t="s">
        <v>13</v>
      </c>
      <c r="J5018" s="2" t="s">
        <v>12</v>
      </c>
      <c r="K5018" s="2" t="s">
        <v>277</v>
      </c>
      <c r="L5018" s="19">
        <v>41327.652719907404</v>
      </c>
      <c r="M5018" s="2"/>
      <c r="N5018" s="2"/>
      <c r="O5018" s="2"/>
      <c r="P5018" s="2"/>
    </row>
    <row r="5019" spans="1:16" ht="30">
      <c r="A5019" s="14">
        <v>186</v>
      </c>
      <c r="B5019" s="2" t="s">
        <v>438</v>
      </c>
      <c r="C5019" s="1" t="s">
        <v>439</v>
      </c>
      <c r="D5019" s="3" t="s">
        <v>4732</v>
      </c>
      <c r="E5019" s="4">
        <v>41318</v>
      </c>
      <c r="F5019" s="3" t="s">
        <v>15</v>
      </c>
      <c r="G5019" s="4">
        <v>41318</v>
      </c>
      <c r="H5019" s="3" t="s">
        <v>16</v>
      </c>
      <c r="I5019" s="2" t="s">
        <v>13</v>
      </c>
      <c r="J5019" s="2" t="s">
        <v>12</v>
      </c>
      <c r="K5019" s="2" t="s">
        <v>268</v>
      </c>
      <c r="L5019" s="19">
        <v>41318.652199074073</v>
      </c>
      <c r="M5019" s="2"/>
      <c r="N5019" s="2"/>
      <c r="O5019" s="2"/>
      <c r="P5019" s="2"/>
    </row>
    <row r="5020" spans="1:16">
      <c r="A5020" s="14">
        <v>185</v>
      </c>
      <c r="B5020" s="2" t="s">
        <v>440</v>
      </c>
      <c r="C5020" s="1" t="s">
        <v>441</v>
      </c>
      <c r="D5020" s="3" t="s">
        <v>366</v>
      </c>
      <c r="E5020" s="4">
        <v>41318</v>
      </c>
      <c r="F5020" s="3" t="s">
        <v>15</v>
      </c>
      <c r="G5020" s="4">
        <v>41318</v>
      </c>
      <c r="H5020" s="3" t="s">
        <v>16</v>
      </c>
      <c r="I5020" s="2" t="s">
        <v>13</v>
      </c>
      <c r="J5020" s="2" t="s">
        <v>12</v>
      </c>
      <c r="K5020" s="2" t="s">
        <v>268</v>
      </c>
      <c r="L5020" s="19">
        <v>41318.551712962966</v>
      </c>
      <c r="M5020" s="2"/>
      <c r="N5020" s="2"/>
      <c r="O5020" s="2"/>
      <c r="P5020" s="2"/>
    </row>
    <row r="5021" spans="1:16">
      <c r="A5021" s="14">
        <v>184</v>
      </c>
      <c r="B5021" s="2" t="s">
        <v>442</v>
      </c>
      <c r="C5021" s="1" t="s">
        <v>443</v>
      </c>
      <c r="D5021" s="3" t="s">
        <v>271</v>
      </c>
      <c r="E5021" s="4">
        <v>41318</v>
      </c>
      <c r="F5021" s="3" t="s">
        <v>15</v>
      </c>
      <c r="G5021" s="4">
        <v>41318</v>
      </c>
      <c r="H5021" s="3" t="s">
        <v>16</v>
      </c>
      <c r="I5021" s="2" t="s">
        <v>13</v>
      </c>
      <c r="J5021" s="2" t="s">
        <v>12</v>
      </c>
      <c r="K5021" s="2" t="s">
        <v>268</v>
      </c>
      <c r="L5021" s="19">
        <v>41318.514988425923</v>
      </c>
      <c r="M5021" s="2"/>
      <c r="N5021" s="2"/>
      <c r="O5021" s="2"/>
      <c r="P5021" s="2"/>
    </row>
    <row r="5022" spans="1:16" ht="30">
      <c r="A5022" s="14">
        <v>183</v>
      </c>
      <c r="B5022" s="2" t="s">
        <v>444</v>
      </c>
      <c r="C5022" s="1" t="s">
        <v>445</v>
      </c>
      <c r="D5022" s="3" t="s">
        <v>446</v>
      </c>
      <c r="E5022" s="4">
        <v>41318</v>
      </c>
      <c r="F5022" s="3" t="s">
        <v>15</v>
      </c>
      <c r="G5022" s="4">
        <v>41318</v>
      </c>
      <c r="H5022" s="3" t="s">
        <v>16</v>
      </c>
      <c r="I5022" s="2" t="s">
        <v>13</v>
      </c>
      <c r="J5022" s="2" t="s">
        <v>12</v>
      </c>
      <c r="K5022" s="2" t="s">
        <v>268</v>
      </c>
      <c r="L5022" s="19">
        <v>41318.463692129626</v>
      </c>
      <c r="M5022" s="2"/>
      <c r="N5022" s="2"/>
      <c r="O5022" s="2"/>
      <c r="P5022" s="2"/>
    </row>
    <row r="5023" spans="1:16" ht="30">
      <c r="A5023" s="14">
        <v>182</v>
      </c>
      <c r="B5023" s="2" t="s">
        <v>447</v>
      </c>
      <c r="C5023" s="1" t="s">
        <v>448</v>
      </c>
      <c r="D5023" s="3" t="s">
        <v>449</v>
      </c>
      <c r="E5023" s="4">
        <v>41316</v>
      </c>
      <c r="F5023" s="3" t="s">
        <v>15</v>
      </c>
      <c r="G5023" s="4">
        <v>41316</v>
      </c>
      <c r="H5023" s="3" t="s">
        <v>40</v>
      </c>
      <c r="I5023" s="2" t="s">
        <v>13</v>
      </c>
      <c r="J5023" s="2" t="s">
        <v>12</v>
      </c>
      <c r="K5023" s="2" t="s">
        <v>277</v>
      </c>
      <c r="L5023" s="19">
        <v>41317.450914351852</v>
      </c>
      <c r="M5023" s="2"/>
      <c r="N5023" s="2"/>
      <c r="O5023" s="2"/>
      <c r="P5023" s="2"/>
    </row>
    <row r="5024" spans="1:16" ht="30">
      <c r="A5024" s="14">
        <v>181</v>
      </c>
      <c r="B5024" s="2" t="s">
        <v>450</v>
      </c>
      <c r="C5024" s="1" t="s">
        <v>451</v>
      </c>
      <c r="D5024" s="3" t="s">
        <v>3514</v>
      </c>
      <c r="E5024" s="4">
        <v>41317</v>
      </c>
      <c r="F5024" s="3" t="s">
        <v>15</v>
      </c>
      <c r="G5024" s="4">
        <v>41317</v>
      </c>
      <c r="H5024" s="3" t="s">
        <v>58</v>
      </c>
      <c r="I5024" s="2" t="s">
        <v>13</v>
      </c>
      <c r="J5024" s="2" t="s">
        <v>12</v>
      </c>
      <c r="K5024" s="2" t="s">
        <v>277</v>
      </c>
      <c r="L5024" s="19">
        <v>41317.44903935185</v>
      </c>
      <c r="M5024" s="2"/>
      <c r="N5024" s="2"/>
      <c r="O5024" s="2"/>
      <c r="P5024" s="2"/>
    </row>
    <row r="5025" spans="1:16" ht="30">
      <c r="A5025" s="14">
        <v>180</v>
      </c>
      <c r="B5025" s="2" t="s">
        <v>452</v>
      </c>
      <c r="C5025" s="1" t="s">
        <v>453</v>
      </c>
      <c r="D5025" s="3" t="s">
        <v>454</v>
      </c>
      <c r="E5025" s="4">
        <v>41317</v>
      </c>
      <c r="F5025" s="3" t="s">
        <v>15</v>
      </c>
      <c r="G5025" s="4">
        <v>41317</v>
      </c>
      <c r="H5025" s="3" t="s">
        <v>16</v>
      </c>
      <c r="I5025" s="2" t="s">
        <v>13</v>
      </c>
      <c r="J5025" s="2" t="s">
        <v>12</v>
      </c>
      <c r="K5025" s="2" t="s">
        <v>277</v>
      </c>
      <c r="L5025" s="19">
        <v>41317.374212962961</v>
      </c>
      <c r="M5025" s="2"/>
      <c r="N5025" s="2"/>
      <c r="O5025" s="2"/>
      <c r="P5025" s="2"/>
    </row>
    <row r="5026" spans="1:16" ht="30">
      <c r="A5026" s="14">
        <v>179</v>
      </c>
      <c r="B5026" s="2" t="s">
        <v>455</v>
      </c>
      <c r="C5026" s="1" t="s">
        <v>456</v>
      </c>
      <c r="D5026" s="3" t="s">
        <v>457</v>
      </c>
      <c r="E5026" s="4">
        <v>41316</v>
      </c>
      <c r="F5026" s="3" t="s">
        <v>15</v>
      </c>
      <c r="G5026" s="4">
        <v>41316</v>
      </c>
      <c r="H5026" s="3" t="s">
        <v>51</v>
      </c>
      <c r="I5026" s="2" t="s">
        <v>13</v>
      </c>
      <c r="J5026" s="2" t="s">
        <v>12</v>
      </c>
      <c r="K5026" s="2" t="s">
        <v>268</v>
      </c>
      <c r="L5026" s="19">
        <v>41317.610046296293</v>
      </c>
      <c r="M5026" s="2"/>
      <c r="N5026" s="2"/>
      <c r="O5026" s="2"/>
      <c r="P5026" s="2"/>
    </row>
    <row r="5027" spans="1:16" ht="45">
      <c r="A5027" s="14">
        <v>178</v>
      </c>
      <c r="B5027" s="2" t="s">
        <v>458</v>
      </c>
      <c r="C5027" s="1" t="s">
        <v>459</v>
      </c>
      <c r="D5027" s="3" t="s">
        <v>424</v>
      </c>
      <c r="E5027" s="4">
        <v>41316</v>
      </c>
      <c r="F5027" s="3" t="s">
        <v>15</v>
      </c>
      <c r="G5027" s="4">
        <v>41317</v>
      </c>
      <c r="H5027" s="3" t="s">
        <v>56</v>
      </c>
      <c r="I5027" s="2" t="s">
        <v>13</v>
      </c>
      <c r="J5027" s="2" t="s">
        <v>12</v>
      </c>
      <c r="K5027" s="2" t="s">
        <v>268</v>
      </c>
      <c r="L5027" s="19">
        <v>41317.644479166665</v>
      </c>
      <c r="M5027" s="2"/>
      <c r="N5027" s="2"/>
      <c r="O5027" s="2"/>
      <c r="P5027" s="2"/>
    </row>
    <row r="5028" spans="1:16" ht="90">
      <c r="A5028" s="14">
        <v>177</v>
      </c>
      <c r="B5028" s="2" t="s">
        <v>460</v>
      </c>
      <c r="C5028" s="1" t="s">
        <v>461</v>
      </c>
      <c r="D5028" s="3" t="s">
        <v>335</v>
      </c>
      <c r="E5028" s="4">
        <v>41316</v>
      </c>
      <c r="F5028" s="3" t="s">
        <v>15</v>
      </c>
      <c r="G5028" s="4">
        <v>41316</v>
      </c>
      <c r="H5028" s="3" t="s">
        <v>42</v>
      </c>
      <c r="I5028" s="2" t="s">
        <v>13</v>
      </c>
      <c r="J5028" s="2" t="s">
        <v>12</v>
      </c>
      <c r="K5028" s="2" t="s">
        <v>277</v>
      </c>
      <c r="L5028" s="19">
        <v>41316.513749999998</v>
      </c>
      <c r="M5028" s="2"/>
      <c r="N5028" s="2"/>
      <c r="O5028" s="2"/>
      <c r="P5028" s="2"/>
    </row>
    <row r="5029" spans="1:16" ht="30">
      <c r="A5029" s="14">
        <v>176</v>
      </c>
      <c r="B5029" s="2" t="s">
        <v>462</v>
      </c>
      <c r="C5029" s="1" t="s">
        <v>463</v>
      </c>
      <c r="D5029" s="3" t="s">
        <v>4732</v>
      </c>
      <c r="E5029" s="4">
        <v>41316</v>
      </c>
      <c r="F5029" s="3" t="s">
        <v>15</v>
      </c>
      <c r="G5029" s="4">
        <v>41316</v>
      </c>
      <c r="H5029" s="3" t="s">
        <v>19</v>
      </c>
      <c r="I5029" s="2" t="s">
        <v>13</v>
      </c>
      <c r="J5029" s="2" t="s">
        <v>12</v>
      </c>
      <c r="K5029" s="2" t="s">
        <v>268</v>
      </c>
      <c r="L5029" s="19">
        <v>41316.51059027778</v>
      </c>
      <c r="M5029" s="2"/>
      <c r="N5029" s="2"/>
      <c r="O5029" s="2"/>
      <c r="P5029" s="2"/>
    </row>
    <row r="5030" spans="1:16" ht="90">
      <c r="A5030" s="14">
        <v>175</v>
      </c>
      <c r="B5030" s="2" t="s">
        <v>370</v>
      </c>
      <c r="C5030" s="1" t="s">
        <v>464</v>
      </c>
      <c r="D5030" s="3" t="s">
        <v>465</v>
      </c>
      <c r="E5030" s="4">
        <v>41316</v>
      </c>
      <c r="F5030" s="3" t="s">
        <v>15</v>
      </c>
      <c r="G5030" s="4">
        <v>41316</v>
      </c>
      <c r="H5030" s="3" t="s">
        <v>42</v>
      </c>
      <c r="I5030" s="2" t="s">
        <v>13</v>
      </c>
      <c r="J5030" s="2" t="s">
        <v>12</v>
      </c>
      <c r="K5030" s="2" t="s">
        <v>277</v>
      </c>
      <c r="L5030" s="19">
        <v>41316.48510416667</v>
      </c>
      <c r="M5030" s="2"/>
      <c r="N5030" s="2"/>
      <c r="O5030" s="2"/>
      <c r="P5030" s="2"/>
    </row>
    <row r="5031" spans="1:16">
      <c r="A5031" s="14">
        <v>174</v>
      </c>
      <c r="B5031" s="2" t="s">
        <v>466</v>
      </c>
      <c r="C5031" s="1" t="s">
        <v>467</v>
      </c>
      <c r="D5031" s="3" t="s">
        <v>457</v>
      </c>
      <c r="E5031" s="4">
        <v>41316</v>
      </c>
      <c r="F5031" s="3" t="s">
        <v>15</v>
      </c>
      <c r="G5031" s="4">
        <v>41316</v>
      </c>
      <c r="H5031" s="3" t="s">
        <v>42</v>
      </c>
      <c r="I5031" s="2" t="s">
        <v>13</v>
      </c>
      <c r="J5031" s="2" t="s">
        <v>12</v>
      </c>
      <c r="K5031" s="2" t="s">
        <v>268</v>
      </c>
      <c r="L5031" s="19">
        <v>41316.440196759257</v>
      </c>
      <c r="M5031" s="2"/>
      <c r="N5031" s="2"/>
      <c r="O5031" s="2"/>
      <c r="P5031" s="2"/>
    </row>
    <row r="5032" spans="1:16" ht="45">
      <c r="A5032" s="14">
        <v>173</v>
      </c>
      <c r="B5032" s="2" t="s">
        <v>468</v>
      </c>
      <c r="C5032" s="1" t="s">
        <v>469</v>
      </c>
      <c r="D5032" s="3" t="s">
        <v>408</v>
      </c>
      <c r="E5032" s="4">
        <v>41316</v>
      </c>
      <c r="F5032" s="3" t="s">
        <v>15</v>
      </c>
      <c r="G5032" s="4">
        <v>41316</v>
      </c>
      <c r="H5032" s="3" t="s">
        <v>29</v>
      </c>
      <c r="I5032" s="2" t="s">
        <v>13</v>
      </c>
      <c r="J5032" s="2" t="s">
        <v>12</v>
      </c>
      <c r="K5032" s="2" t="s">
        <v>277</v>
      </c>
      <c r="L5032" s="19">
        <v>41316.43854166667</v>
      </c>
      <c r="M5032" s="2"/>
      <c r="N5032" s="2"/>
      <c r="O5032" s="2"/>
      <c r="P5032" s="2"/>
    </row>
    <row r="5033" spans="1:16">
      <c r="A5033" s="14">
        <v>172</v>
      </c>
      <c r="B5033" s="2" t="s">
        <v>470</v>
      </c>
      <c r="C5033" s="1" t="s">
        <v>471</v>
      </c>
      <c r="D5033" s="3" t="s">
        <v>173</v>
      </c>
      <c r="E5033" s="4">
        <v>41316</v>
      </c>
      <c r="F5033" s="3" t="s">
        <v>15</v>
      </c>
      <c r="G5033" s="4">
        <v>41316</v>
      </c>
      <c r="H5033" s="3" t="s">
        <v>16</v>
      </c>
      <c r="I5033" s="2" t="s">
        <v>13</v>
      </c>
      <c r="J5033" s="2" t="s">
        <v>12</v>
      </c>
      <c r="K5033" s="2" t="s">
        <v>268</v>
      </c>
      <c r="L5033" s="19">
        <v>41316.438414351855</v>
      </c>
      <c r="M5033" s="2"/>
      <c r="N5033" s="2"/>
      <c r="O5033" s="2"/>
      <c r="P5033" s="2"/>
    </row>
    <row r="5034" spans="1:16">
      <c r="A5034" s="14">
        <v>171</v>
      </c>
      <c r="B5034" s="2" t="s">
        <v>472</v>
      </c>
      <c r="C5034" s="1" t="s">
        <v>473</v>
      </c>
      <c r="D5034" s="3" t="s">
        <v>474</v>
      </c>
      <c r="E5034" s="4">
        <v>41316</v>
      </c>
      <c r="F5034" s="3" t="s">
        <v>15</v>
      </c>
      <c r="G5034" s="4">
        <v>41316</v>
      </c>
      <c r="H5034" s="3" t="s">
        <v>16</v>
      </c>
      <c r="I5034" s="2" t="s">
        <v>13</v>
      </c>
      <c r="J5034" s="2" t="s">
        <v>12</v>
      </c>
      <c r="K5034" s="2" t="s">
        <v>268</v>
      </c>
      <c r="L5034" s="19">
        <v>41316.437673611108</v>
      </c>
      <c r="M5034" s="2"/>
      <c r="N5034" s="2"/>
      <c r="O5034" s="2"/>
      <c r="P5034" s="2"/>
    </row>
    <row r="5035" spans="1:16" ht="30">
      <c r="A5035" s="14">
        <v>170</v>
      </c>
      <c r="B5035" s="2" t="s">
        <v>475</v>
      </c>
      <c r="C5035" s="1" t="s">
        <v>476</v>
      </c>
      <c r="D5035" s="3" t="s">
        <v>87</v>
      </c>
      <c r="E5035" s="4">
        <v>41316</v>
      </c>
      <c r="F5035" s="3" t="s">
        <v>15</v>
      </c>
      <c r="G5035" s="4">
        <v>41316</v>
      </c>
      <c r="H5035" s="3" t="s">
        <v>51</v>
      </c>
      <c r="I5035" s="2" t="s">
        <v>13</v>
      </c>
      <c r="J5035" s="2" t="s">
        <v>12</v>
      </c>
      <c r="K5035" s="2" t="s">
        <v>268</v>
      </c>
      <c r="L5035" s="19">
        <v>41316.717430555553</v>
      </c>
      <c r="M5035" s="2"/>
      <c r="N5035" s="2"/>
      <c r="O5035" s="2"/>
      <c r="P5035" s="2"/>
    </row>
    <row r="5036" spans="1:16" ht="75">
      <c r="A5036" s="14">
        <v>169</v>
      </c>
      <c r="B5036" s="2" t="s">
        <v>477</v>
      </c>
      <c r="C5036" s="1" t="s">
        <v>478</v>
      </c>
      <c r="D5036" s="3" t="s">
        <v>304</v>
      </c>
      <c r="E5036" s="4">
        <v>41316</v>
      </c>
      <c r="F5036" s="3" t="s">
        <v>15</v>
      </c>
      <c r="G5036" s="4">
        <v>41316</v>
      </c>
      <c r="H5036" s="3" t="s">
        <v>40</v>
      </c>
      <c r="I5036" s="2" t="s">
        <v>13</v>
      </c>
      <c r="J5036" s="2" t="s">
        <v>12</v>
      </c>
      <c r="K5036" s="2" t="s">
        <v>268</v>
      </c>
      <c r="L5036" s="19">
        <v>41316.385613425926</v>
      </c>
      <c r="M5036" s="2"/>
      <c r="N5036" s="2"/>
      <c r="O5036" s="2"/>
      <c r="P5036" s="2"/>
    </row>
    <row r="5037" spans="1:16" ht="30">
      <c r="A5037" s="14">
        <v>168</v>
      </c>
      <c r="B5037" s="2" t="s">
        <v>479</v>
      </c>
      <c r="C5037" s="1" t="s">
        <v>480</v>
      </c>
      <c r="D5037" s="3" t="s">
        <v>446</v>
      </c>
      <c r="E5037" s="4">
        <v>41316</v>
      </c>
      <c r="F5037" s="3" t="s">
        <v>15</v>
      </c>
      <c r="G5037" s="4">
        <v>41316</v>
      </c>
      <c r="H5037" s="3" t="s">
        <v>16</v>
      </c>
      <c r="I5037" s="2" t="s">
        <v>13</v>
      </c>
      <c r="J5037" s="2" t="s">
        <v>12</v>
      </c>
      <c r="K5037" s="2" t="s">
        <v>277</v>
      </c>
      <c r="L5037" s="19">
        <v>41316.383981481478</v>
      </c>
      <c r="M5037" s="2"/>
      <c r="N5037" s="2"/>
      <c r="O5037" s="2"/>
      <c r="P5037" s="2"/>
    </row>
    <row r="5038" spans="1:16" ht="60">
      <c r="A5038" s="14">
        <v>167</v>
      </c>
      <c r="B5038" s="2" t="s">
        <v>481</v>
      </c>
      <c r="C5038" s="1" t="s">
        <v>482</v>
      </c>
      <c r="D5038" s="3" t="s">
        <v>26</v>
      </c>
      <c r="E5038" s="4">
        <v>41313</v>
      </c>
      <c r="F5038" s="3" t="s">
        <v>15</v>
      </c>
      <c r="G5038" s="4">
        <v>41313</v>
      </c>
      <c r="H5038" s="3" t="s">
        <v>16</v>
      </c>
      <c r="I5038" s="2" t="s">
        <v>13</v>
      </c>
      <c r="J5038" s="2" t="s">
        <v>12</v>
      </c>
      <c r="K5038" s="2" t="s">
        <v>277</v>
      </c>
      <c r="L5038" s="19">
        <v>41313.653182870374</v>
      </c>
      <c r="M5038" s="2"/>
      <c r="N5038" s="2"/>
      <c r="O5038" s="2"/>
      <c r="P5038" s="2"/>
    </row>
    <row r="5039" spans="1:16" ht="30">
      <c r="A5039" s="14">
        <v>166</v>
      </c>
      <c r="B5039" s="2" t="s">
        <v>483</v>
      </c>
      <c r="C5039" s="1" t="s">
        <v>484</v>
      </c>
      <c r="D5039" s="3" t="s">
        <v>18</v>
      </c>
      <c r="E5039" s="4">
        <v>41313</v>
      </c>
      <c r="F5039" s="3" t="s">
        <v>15</v>
      </c>
      <c r="G5039" s="4">
        <v>41316</v>
      </c>
      <c r="H5039" s="3" t="s">
        <v>19</v>
      </c>
      <c r="I5039" s="2" t="s">
        <v>13</v>
      </c>
      <c r="J5039" s="2" t="s">
        <v>12</v>
      </c>
      <c r="K5039" s="2" t="s">
        <v>268</v>
      </c>
      <c r="L5039" s="19">
        <v>41324.434930555559</v>
      </c>
      <c r="M5039" s="2"/>
      <c r="N5039" s="2"/>
      <c r="O5039" s="2"/>
      <c r="P5039" s="2"/>
    </row>
    <row r="5040" spans="1:16" ht="30">
      <c r="A5040" s="14">
        <v>165</v>
      </c>
      <c r="B5040" s="2" t="s">
        <v>485</v>
      </c>
      <c r="C5040" s="1" t="s">
        <v>550</v>
      </c>
      <c r="D5040" s="3" t="s">
        <v>26</v>
      </c>
      <c r="E5040" s="4">
        <v>41313</v>
      </c>
      <c r="F5040" s="3" t="s">
        <v>15</v>
      </c>
      <c r="G5040" s="4">
        <v>41318</v>
      </c>
      <c r="H5040" s="3" t="s">
        <v>56</v>
      </c>
      <c r="I5040" s="2" t="s">
        <v>13</v>
      </c>
      <c r="J5040" s="2" t="s">
        <v>12</v>
      </c>
      <c r="K5040" s="2" t="s">
        <v>268</v>
      </c>
      <c r="L5040" s="19">
        <v>41319.466550925928</v>
      </c>
      <c r="M5040" s="2"/>
      <c r="N5040" s="2"/>
      <c r="O5040" s="2"/>
      <c r="P5040" s="2"/>
    </row>
    <row r="5041" spans="1:16">
      <c r="A5041" s="14">
        <v>164</v>
      </c>
      <c r="B5041" s="2" t="s">
        <v>486</v>
      </c>
      <c r="C5041" s="1" t="s">
        <v>487</v>
      </c>
      <c r="D5041" s="3" t="s">
        <v>488</v>
      </c>
      <c r="E5041" s="4">
        <v>41313</v>
      </c>
      <c r="F5041" s="3" t="s">
        <v>15</v>
      </c>
      <c r="G5041" s="4">
        <v>41316</v>
      </c>
      <c r="H5041" s="3" t="s">
        <v>19</v>
      </c>
      <c r="I5041" s="2" t="s">
        <v>13</v>
      </c>
      <c r="J5041" s="2" t="s">
        <v>12</v>
      </c>
      <c r="K5041" s="2" t="s">
        <v>277</v>
      </c>
      <c r="L5041" s="19">
        <v>41316.59375</v>
      </c>
      <c r="M5041" s="2"/>
      <c r="N5041" s="2"/>
      <c r="O5041" s="2"/>
      <c r="P5041" s="2"/>
    </row>
    <row r="5042" spans="1:16" ht="45">
      <c r="A5042" s="14">
        <v>163</v>
      </c>
      <c r="B5042" s="2" t="s">
        <v>489</v>
      </c>
      <c r="C5042" s="1" t="s">
        <v>490</v>
      </c>
      <c r="D5042" s="3" t="s">
        <v>92</v>
      </c>
      <c r="E5042" s="4">
        <v>41313</v>
      </c>
      <c r="F5042" s="3" t="s">
        <v>102</v>
      </c>
      <c r="G5042" s="4">
        <v>41313</v>
      </c>
      <c r="H5042" s="3" t="s">
        <v>58</v>
      </c>
      <c r="I5042" s="2" t="s">
        <v>13</v>
      </c>
      <c r="J5042" s="2" t="s">
        <v>12</v>
      </c>
      <c r="K5042" s="2" t="s">
        <v>277</v>
      </c>
      <c r="L5042" s="19">
        <v>41313.390497685185</v>
      </c>
      <c r="M5042" s="2"/>
      <c r="N5042" s="2"/>
      <c r="O5042" s="2"/>
      <c r="P5042" s="2"/>
    </row>
    <row r="5043" spans="1:16" ht="30">
      <c r="A5043" s="14">
        <v>162</v>
      </c>
      <c r="B5043" s="2" t="s">
        <v>436</v>
      </c>
      <c r="C5043" s="1" t="s">
        <v>437</v>
      </c>
      <c r="D5043" s="3" t="s">
        <v>104</v>
      </c>
      <c r="E5043" s="4">
        <v>41312</v>
      </c>
      <c r="F5043" s="3" t="s">
        <v>15</v>
      </c>
      <c r="G5043" s="4">
        <v>41312</v>
      </c>
      <c r="H5043" s="3" t="s">
        <v>42</v>
      </c>
      <c r="I5043" s="2" t="s">
        <v>13</v>
      </c>
      <c r="J5043" s="2" t="s">
        <v>12</v>
      </c>
      <c r="K5043" s="2" t="s">
        <v>268</v>
      </c>
      <c r="L5043" s="19">
        <v>41312.761365740742</v>
      </c>
      <c r="M5043" s="2"/>
      <c r="N5043" s="2"/>
      <c r="O5043" s="2"/>
      <c r="P5043" s="2"/>
    </row>
    <row r="5044" spans="1:16" ht="45">
      <c r="A5044" s="14">
        <v>161</v>
      </c>
      <c r="B5044" s="2" t="s">
        <v>392</v>
      </c>
      <c r="C5044" s="1" t="s">
        <v>491</v>
      </c>
      <c r="D5044" s="3" t="s">
        <v>393</v>
      </c>
      <c r="E5044" s="4">
        <v>41310</v>
      </c>
      <c r="F5044" s="3" t="s">
        <v>15</v>
      </c>
      <c r="G5044" s="4">
        <v>41312</v>
      </c>
      <c r="H5044" s="3" t="s">
        <v>52</v>
      </c>
      <c r="I5044" s="2" t="s">
        <v>13</v>
      </c>
      <c r="J5044" s="2" t="s">
        <v>12</v>
      </c>
      <c r="K5044" s="2" t="s">
        <v>268</v>
      </c>
      <c r="L5044" s="19">
        <v>41316.386284722219</v>
      </c>
      <c r="M5044" s="2"/>
      <c r="N5044" s="2"/>
      <c r="O5044" s="2"/>
      <c r="P5044" s="2"/>
    </row>
    <row r="5045" spans="1:16" ht="45">
      <c r="A5045" s="14">
        <v>160</v>
      </c>
      <c r="B5045" s="2" t="s">
        <v>394</v>
      </c>
      <c r="C5045" s="1" t="s">
        <v>395</v>
      </c>
      <c r="D5045" s="3" t="s">
        <v>291</v>
      </c>
      <c r="E5045" s="4">
        <v>41312</v>
      </c>
      <c r="F5045" s="3" t="s">
        <v>15</v>
      </c>
      <c r="G5045" s="4">
        <v>41312</v>
      </c>
      <c r="H5045" s="3" t="s">
        <v>29</v>
      </c>
      <c r="I5045" s="2" t="s">
        <v>13</v>
      </c>
      <c r="J5045" s="2" t="s">
        <v>12</v>
      </c>
      <c r="K5045" s="2" t="s">
        <v>277</v>
      </c>
      <c r="L5045" s="19">
        <v>41317.368773148148</v>
      </c>
      <c r="M5045" s="2"/>
      <c r="N5045" s="2"/>
      <c r="O5045" s="2"/>
      <c r="P5045" s="2"/>
    </row>
    <row r="5046" spans="1:16">
      <c r="A5046" s="14">
        <v>159</v>
      </c>
      <c r="B5046" s="2" t="s">
        <v>396</v>
      </c>
      <c r="C5046" s="1" t="s">
        <v>397</v>
      </c>
      <c r="D5046" s="3" t="s">
        <v>398</v>
      </c>
      <c r="E5046" s="4">
        <v>41312</v>
      </c>
      <c r="F5046" s="3" t="s">
        <v>15</v>
      </c>
      <c r="G5046" s="4">
        <v>41312</v>
      </c>
      <c r="H5046" s="3" t="s">
        <v>40</v>
      </c>
      <c r="I5046" s="2" t="s">
        <v>13</v>
      </c>
      <c r="J5046" s="2" t="s">
        <v>12</v>
      </c>
      <c r="K5046" s="2" t="s">
        <v>268</v>
      </c>
      <c r="L5046" s="19">
        <v>41312.420173611114</v>
      </c>
      <c r="M5046" s="2"/>
      <c r="N5046" s="2"/>
      <c r="O5046" s="2"/>
      <c r="P5046" s="2"/>
    </row>
    <row r="5047" spans="1:16">
      <c r="A5047" s="14">
        <v>158</v>
      </c>
      <c r="B5047" s="2" t="s">
        <v>399</v>
      </c>
      <c r="C5047" s="1" t="s">
        <v>400</v>
      </c>
      <c r="D5047" s="3" t="s">
        <v>401</v>
      </c>
      <c r="E5047" s="4">
        <v>41312</v>
      </c>
      <c r="F5047" s="3" t="s">
        <v>15</v>
      </c>
      <c r="G5047" s="4">
        <v>41312</v>
      </c>
      <c r="H5047" s="3" t="s">
        <v>16</v>
      </c>
      <c r="I5047" s="2" t="s">
        <v>13</v>
      </c>
      <c r="J5047" s="2" t="s">
        <v>12</v>
      </c>
      <c r="K5047" s="2" t="s">
        <v>268</v>
      </c>
      <c r="L5047" s="19">
        <v>41312.40556712963</v>
      </c>
      <c r="M5047" s="2"/>
      <c r="N5047" s="2"/>
      <c r="O5047" s="2"/>
      <c r="P5047" s="2"/>
    </row>
    <row r="5048" spans="1:16">
      <c r="A5048" s="14">
        <v>157</v>
      </c>
      <c r="B5048" s="2" t="s">
        <v>402</v>
      </c>
      <c r="C5048" s="1" t="s">
        <v>403</v>
      </c>
      <c r="D5048" s="3" t="s">
        <v>335</v>
      </c>
      <c r="E5048" s="4">
        <v>41311</v>
      </c>
      <c r="F5048" s="3" t="s">
        <v>15</v>
      </c>
      <c r="G5048" s="4">
        <v>41311</v>
      </c>
      <c r="H5048" s="3" t="s">
        <v>16</v>
      </c>
      <c r="I5048" s="2" t="s">
        <v>13</v>
      </c>
      <c r="J5048" s="2" t="s">
        <v>12</v>
      </c>
      <c r="K5048" s="2" t="s">
        <v>268</v>
      </c>
      <c r="L5048" s="19">
        <v>41311.767453703702</v>
      </c>
      <c r="M5048" s="2"/>
      <c r="N5048" s="2"/>
      <c r="O5048" s="2"/>
      <c r="P5048" s="2"/>
    </row>
    <row r="5049" spans="1:16" ht="45">
      <c r="A5049" s="14">
        <v>156</v>
      </c>
      <c r="B5049" s="2" t="s">
        <v>404</v>
      </c>
      <c r="C5049" s="1" t="s">
        <v>405</v>
      </c>
      <c r="D5049" s="3" t="s">
        <v>194</v>
      </c>
      <c r="E5049" s="4">
        <v>41310</v>
      </c>
      <c r="F5049" s="3" t="s">
        <v>15</v>
      </c>
      <c r="G5049" s="4">
        <v>41353</v>
      </c>
      <c r="H5049" s="3" t="s">
        <v>69</v>
      </c>
      <c r="I5049" s="2" t="s">
        <v>13</v>
      </c>
      <c r="J5049" s="2" t="s">
        <v>12</v>
      </c>
      <c r="K5049" s="2" t="s">
        <v>277</v>
      </c>
      <c r="L5049" s="19">
        <v>41353.523159722223</v>
      </c>
      <c r="M5049" s="2"/>
      <c r="N5049" s="2"/>
      <c r="O5049" s="2"/>
      <c r="P5049" s="2"/>
    </row>
    <row r="5050" spans="1:16">
      <c r="A5050" s="14">
        <v>155</v>
      </c>
      <c r="B5050" s="2" t="s">
        <v>406</v>
      </c>
      <c r="C5050" s="1" t="s">
        <v>407</v>
      </c>
      <c r="D5050" s="3" t="s">
        <v>408</v>
      </c>
      <c r="E5050" s="4">
        <v>41310</v>
      </c>
      <c r="F5050" s="3" t="s">
        <v>15</v>
      </c>
      <c r="G5050" s="4">
        <v>41310</v>
      </c>
      <c r="H5050" s="3" t="s">
        <v>43</v>
      </c>
      <c r="I5050" s="2" t="s">
        <v>13</v>
      </c>
      <c r="J5050" s="2" t="s">
        <v>12</v>
      </c>
      <c r="K5050" s="2" t="s">
        <v>268</v>
      </c>
      <c r="L5050" s="19">
        <v>41311.581516203703</v>
      </c>
      <c r="M5050" s="2"/>
      <c r="N5050" s="2"/>
      <c r="O5050" s="2"/>
      <c r="P5050" s="2"/>
    </row>
    <row r="5051" spans="1:16">
      <c r="A5051" s="14">
        <v>154</v>
      </c>
      <c r="B5051" s="2" t="s">
        <v>409</v>
      </c>
      <c r="C5051" s="1" t="s">
        <v>410</v>
      </c>
      <c r="D5051" s="3" t="s">
        <v>411</v>
      </c>
      <c r="E5051" s="4">
        <v>41311</v>
      </c>
      <c r="F5051" s="3" t="s">
        <v>15</v>
      </c>
      <c r="G5051" s="4">
        <v>41311</v>
      </c>
      <c r="H5051" s="3" t="s">
        <v>16</v>
      </c>
      <c r="I5051" s="2" t="s">
        <v>13</v>
      </c>
      <c r="J5051" s="2" t="s">
        <v>12</v>
      </c>
      <c r="K5051" s="2" t="s">
        <v>268</v>
      </c>
      <c r="L5051" s="19">
        <v>41311.497928240744</v>
      </c>
      <c r="M5051" s="2"/>
      <c r="N5051" s="2"/>
      <c r="O5051" s="2"/>
      <c r="P5051" s="2"/>
    </row>
    <row r="5052" spans="1:16">
      <c r="A5052" s="14">
        <v>153</v>
      </c>
      <c r="B5052" s="2" t="s">
        <v>412</v>
      </c>
      <c r="C5052" s="1" t="s">
        <v>413</v>
      </c>
      <c r="D5052" s="3" t="s">
        <v>363</v>
      </c>
      <c r="E5052" s="4">
        <v>41311</v>
      </c>
      <c r="F5052" s="3" t="s">
        <v>15</v>
      </c>
      <c r="G5052" s="4">
        <v>41311</v>
      </c>
      <c r="H5052" s="3" t="s">
        <v>16</v>
      </c>
      <c r="I5052" s="2" t="s">
        <v>13</v>
      </c>
      <c r="J5052" s="2" t="s">
        <v>12</v>
      </c>
      <c r="K5052" s="2" t="s">
        <v>268</v>
      </c>
      <c r="L5052" s="19">
        <v>41311.45449074074</v>
      </c>
      <c r="M5052" s="2"/>
      <c r="N5052" s="2"/>
      <c r="O5052" s="2"/>
      <c r="P5052" s="2"/>
    </row>
    <row r="5053" spans="1:16">
      <c r="A5053" s="14">
        <v>152</v>
      </c>
      <c r="B5053" s="2" t="s">
        <v>414</v>
      </c>
      <c r="C5053" s="1" t="s">
        <v>415</v>
      </c>
      <c r="D5053" s="3" t="s">
        <v>87</v>
      </c>
      <c r="E5053" s="4">
        <v>41311</v>
      </c>
      <c r="F5053" s="3" t="s">
        <v>15</v>
      </c>
      <c r="G5053" s="4">
        <v>41311</v>
      </c>
      <c r="H5053" s="3" t="s">
        <v>16</v>
      </c>
      <c r="I5053" s="2" t="s">
        <v>13</v>
      </c>
      <c r="J5053" s="2" t="s">
        <v>12</v>
      </c>
      <c r="K5053" s="2" t="s">
        <v>268</v>
      </c>
      <c r="L5053" s="19">
        <v>41311.447974537034</v>
      </c>
      <c r="M5053" s="2"/>
      <c r="N5053" s="2"/>
      <c r="O5053" s="2"/>
      <c r="P5053" s="2"/>
    </row>
    <row r="5054" spans="1:16" ht="30">
      <c r="A5054" s="14">
        <v>151</v>
      </c>
      <c r="B5054" s="2" t="s">
        <v>416</v>
      </c>
      <c r="C5054" s="1" t="s">
        <v>417</v>
      </c>
      <c r="D5054" s="3" t="s">
        <v>255</v>
      </c>
      <c r="E5054" s="4">
        <v>41310</v>
      </c>
      <c r="F5054" s="3" t="s">
        <v>15</v>
      </c>
      <c r="G5054" s="4">
        <v>41310</v>
      </c>
      <c r="H5054" s="3" t="s">
        <v>16</v>
      </c>
      <c r="I5054" s="2" t="s">
        <v>13</v>
      </c>
      <c r="J5054" s="2" t="s">
        <v>12</v>
      </c>
      <c r="K5054" s="2" t="s">
        <v>268</v>
      </c>
      <c r="L5054" s="19">
        <v>41310.747187499997</v>
      </c>
      <c r="M5054" s="2"/>
      <c r="N5054" s="2"/>
      <c r="O5054" s="2"/>
      <c r="P5054" s="2"/>
    </row>
    <row r="5055" spans="1:16" ht="30">
      <c r="A5055" s="14">
        <v>150</v>
      </c>
      <c r="B5055" s="2" t="s">
        <v>418</v>
      </c>
      <c r="C5055" s="1" t="s">
        <v>435</v>
      </c>
      <c r="D5055" s="3" t="s">
        <v>366</v>
      </c>
      <c r="E5055" s="4">
        <v>41310</v>
      </c>
      <c r="F5055" s="3" t="s">
        <v>15</v>
      </c>
      <c r="G5055" s="4">
        <v>41312</v>
      </c>
      <c r="H5055" s="3" t="s">
        <v>56</v>
      </c>
      <c r="I5055" s="2" t="s">
        <v>13</v>
      </c>
      <c r="J5055" s="2" t="s">
        <v>12</v>
      </c>
      <c r="K5055" s="2" t="s">
        <v>268</v>
      </c>
      <c r="L5055" s="19">
        <v>41312.56726851852</v>
      </c>
      <c r="M5055" s="2"/>
      <c r="N5055" s="2"/>
      <c r="O5055" s="2"/>
      <c r="P5055" s="2"/>
    </row>
    <row r="5056" spans="1:16" ht="30">
      <c r="A5056" s="14">
        <v>149</v>
      </c>
      <c r="B5056" s="2" t="s">
        <v>419</v>
      </c>
      <c r="C5056" s="1" t="s">
        <v>420</v>
      </c>
      <c r="D5056" s="3" t="s">
        <v>421</v>
      </c>
      <c r="E5056" s="4">
        <v>41310</v>
      </c>
      <c r="F5056" s="3" t="s">
        <v>15</v>
      </c>
      <c r="G5056" s="4">
        <v>41310</v>
      </c>
      <c r="H5056" s="3" t="s">
        <v>40</v>
      </c>
      <c r="I5056" s="2" t="s">
        <v>13</v>
      </c>
      <c r="J5056" s="2" t="s">
        <v>12</v>
      </c>
      <c r="K5056" s="2" t="s">
        <v>268</v>
      </c>
      <c r="L5056" s="19">
        <v>41310.658831018518</v>
      </c>
      <c r="M5056" s="2"/>
      <c r="N5056" s="2"/>
      <c r="O5056" s="2"/>
      <c r="P5056" s="2"/>
    </row>
    <row r="5057" spans="1:16">
      <c r="A5057" s="14">
        <v>148</v>
      </c>
      <c r="B5057" s="2" t="s">
        <v>422</v>
      </c>
      <c r="C5057" s="1" t="s">
        <v>423</v>
      </c>
      <c r="D5057" s="3" t="s">
        <v>424</v>
      </c>
      <c r="E5057" s="4">
        <v>41310</v>
      </c>
      <c r="F5057" s="3" t="s">
        <v>15</v>
      </c>
      <c r="G5057" s="4">
        <v>41310</v>
      </c>
      <c r="H5057" s="3" t="s">
        <v>54</v>
      </c>
      <c r="I5057" s="2" t="s">
        <v>13</v>
      </c>
      <c r="J5057" s="2" t="s">
        <v>12</v>
      </c>
      <c r="K5057" s="2" t="s">
        <v>268</v>
      </c>
      <c r="L5057" s="19">
        <v>41310.516979166663</v>
      </c>
      <c r="M5057" s="2"/>
      <c r="N5057" s="2"/>
      <c r="O5057" s="2"/>
      <c r="P5057" s="2"/>
    </row>
    <row r="5058" spans="1:16" ht="60">
      <c r="A5058" s="14">
        <v>147</v>
      </c>
      <c r="B5058" s="2" t="s">
        <v>425</v>
      </c>
      <c r="C5058" s="1" t="s">
        <v>426</v>
      </c>
      <c r="D5058" s="3" t="s">
        <v>2018</v>
      </c>
      <c r="E5058" s="4">
        <v>41310</v>
      </c>
      <c r="F5058" s="3" t="s">
        <v>15</v>
      </c>
      <c r="G5058" s="4">
        <v>41310</v>
      </c>
      <c r="H5058" s="3" t="s">
        <v>58</v>
      </c>
      <c r="I5058" s="2" t="s">
        <v>13</v>
      </c>
      <c r="J5058" s="2" t="s">
        <v>12</v>
      </c>
      <c r="K5058" s="2" t="s">
        <v>277</v>
      </c>
      <c r="L5058" s="19">
        <v>41310.459409722222</v>
      </c>
      <c r="M5058" s="2"/>
      <c r="N5058" s="2"/>
      <c r="O5058" s="2"/>
      <c r="P5058" s="2"/>
    </row>
    <row r="5059" spans="1:16">
      <c r="A5059" s="14">
        <v>146</v>
      </c>
      <c r="B5059" s="2" t="s">
        <v>427</v>
      </c>
      <c r="C5059" s="1" t="s">
        <v>428</v>
      </c>
      <c r="D5059" s="3" t="s">
        <v>26</v>
      </c>
      <c r="E5059" s="4">
        <v>41310</v>
      </c>
      <c r="F5059" s="3" t="s">
        <v>15</v>
      </c>
      <c r="G5059" s="4">
        <v>41310</v>
      </c>
      <c r="H5059" s="3" t="s">
        <v>16</v>
      </c>
      <c r="I5059" s="2" t="s">
        <v>13</v>
      </c>
      <c r="J5059" s="2" t="s">
        <v>12</v>
      </c>
      <c r="K5059" s="2" t="s">
        <v>268</v>
      </c>
      <c r="L5059" s="19">
        <v>41310.444212962961</v>
      </c>
      <c r="M5059" s="2"/>
      <c r="N5059" s="2"/>
      <c r="O5059" s="2"/>
      <c r="P5059" s="2"/>
    </row>
    <row r="5060" spans="1:16">
      <c r="A5060" s="14">
        <v>145</v>
      </c>
      <c r="B5060" s="2" t="s">
        <v>429</v>
      </c>
      <c r="C5060" s="1" t="s">
        <v>362</v>
      </c>
      <c r="D5060" s="3" t="s">
        <v>430</v>
      </c>
      <c r="E5060" s="4">
        <v>41310</v>
      </c>
      <c r="F5060" s="3" t="s">
        <v>15</v>
      </c>
      <c r="G5060" s="4">
        <v>41310</v>
      </c>
      <c r="H5060" s="3" t="s">
        <v>16</v>
      </c>
      <c r="I5060" s="2" t="s">
        <v>13</v>
      </c>
      <c r="J5060" s="2" t="s">
        <v>12</v>
      </c>
      <c r="K5060" s="2" t="s">
        <v>268</v>
      </c>
      <c r="L5060" s="19">
        <v>41310.370706018519</v>
      </c>
      <c r="M5060" s="2"/>
      <c r="N5060" s="2"/>
      <c r="O5060" s="2"/>
      <c r="P5060" s="2"/>
    </row>
    <row r="5061" spans="1:16">
      <c r="A5061" s="14">
        <v>144</v>
      </c>
      <c r="B5061" s="2" t="s">
        <v>431</v>
      </c>
      <c r="C5061" s="1" t="s">
        <v>362</v>
      </c>
      <c r="D5061" s="3" t="s">
        <v>421</v>
      </c>
      <c r="E5061" s="4">
        <v>41309</v>
      </c>
      <c r="F5061" s="3" t="s">
        <v>15</v>
      </c>
      <c r="G5061" s="4">
        <v>41309</v>
      </c>
      <c r="H5061" s="3" t="s">
        <v>16</v>
      </c>
      <c r="I5061" s="2" t="s">
        <v>13</v>
      </c>
      <c r="J5061" s="2" t="s">
        <v>12</v>
      </c>
      <c r="K5061" s="2" t="s">
        <v>268</v>
      </c>
      <c r="L5061" s="19">
        <v>41310.368310185186</v>
      </c>
      <c r="M5061" s="2"/>
      <c r="N5061" s="2"/>
      <c r="O5061" s="2"/>
      <c r="P5061" s="2"/>
    </row>
    <row r="5062" spans="1:16" ht="30">
      <c r="A5062" s="14">
        <v>143</v>
      </c>
      <c r="B5062" s="2" t="s">
        <v>432</v>
      </c>
      <c r="C5062" s="1" t="s">
        <v>433</v>
      </c>
      <c r="D5062" s="3" t="s">
        <v>162</v>
      </c>
      <c r="E5062" s="4">
        <v>41309</v>
      </c>
      <c r="F5062" s="3" t="s">
        <v>15</v>
      </c>
      <c r="G5062" s="4">
        <v>41310</v>
      </c>
      <c r="H5062" s="3" t="s">
        <v>19</v>
      </c>
      <c r="I5062" s="2" t="s">
        <v>13</v>
      </c>
      <c r="J5062" s="2" t="s">
        <v>12</v>
      </c>
      <c r="K5062" s="2" t="s">
        <v>268</v>
      </c>
      <c r="L5062" s="19">
        <v>41312.556793981479</v>
      </c>
      <c r="M5062" s="2"/>
      <c r="N5062" s="2"/>
      <c r="O5062" s="2"/>
      <c r="P5062" s="2"/>
    </row>
    <row r="5063" spans="1:16">
      <c r="A5063" s="14">
        <v>142</v>
      </c>
      <c r="B5063" s="2" t="s">
        <v>340</v>
      </c>
      <c r="C5063" s="1" t="s">
        <v>341</v>
      </c>
      <c r="D5063" s="3" t="s">
        <v>8176</v>
      </c>
      <c r="E5063" s="4">
        <v>41309</v>
      </c>
      <c r="F5063" s="3" t="s">
        <v>15</v>
      </c>
      <c r="G5063" s="4">
        <v>41309</v>
      </c>
      <c r="H5063" s="3" t="s">
        <v>42</v>
      </c>
      <c r="I5063" s="2" t="s">
        <v>13</v>
      </c>
      <c r="J5063" s="2" t="s">
        <v>12</v>
      </c>
      <c r="K5063" s="2" t="s">
        <v>268</v>
      </c>
      <c r="L5063" s="19">
        <v>41309.499907407408</v>
      </c>
      <c r="M5063" s="2"/>
      <c r="N5063" s="2"/>
      <c r="O5063" s="2"/>
      <c r="P5063" s="2"/>
    </row>
    <row r="5064" spans="1:16">
      <c r="A5064" s="14">
        <v>141</v>
      </c>
      <c r="B5064" s="2" t="s">
        <v>342</v>
      </c>
      <c r="C5064" s="1" t="s">
        <v>343</v>
      </c>
      <c r="D5064" s="3" t="s">
        <v>344</v>
      </c>
      <c r="E5064" s="4">
        <v>41309</v>
      </c>
      <c r="F5064" s="3" t="s">
        <v>15</v>
      </c>
      <c r="G5064" s="4">
        <v>41309</v>
      </c>
      <c r="H5064" s="3" t="s">
        <v>54</v>
      </c>
      <c r="I5064" s="2" t="s">
        <v>13</v>
      </c>
      <c r="J5064" s="2" t="s">
        <v>12</v>
      </c>
      <c r="K5064" s="2" t="s">
        <v>268</v>
      </c>
      <c r="L5064" s="19">
        <v>41309.485671296294</v>
      </c>
      <c r="M5064" s="2"/>
      <c r="N5064" s="2"/>
      <c r="O5064" s="2"/>
      <c r="P5064" s="2"/>
    </row>
    <row r="5065" spans="1:16" ht="30">
      <c r="A5065" s="14">
        <v>140</v>
      </c>
      <c r="B5065" s="2" t="s">
        <v>345</v>
      </c>
      <c r="C5065" s="1" t="s">
        <v>346</v>
      </c>
      <c r="D5065" s="3" t="s">
        <v>296</v>
      </c>
      <c r="E5065" s="4">
        <v>41309</v>
      </c>
      <c r="F5065" s="3" t="s">
        <v>15</v>
      </c>
      <c r="G5065" s="4">
        <v>41309</v>
      </c>
      <c r="H5065" s="3" t="s">
        <v>42</v>
      </c>
      <c r="I5065" s="2" t="s">
        <v>13</v>
      </c>
      <c r="J5065" s="2" t="s">
        <v>12</v>
      </c>
      <c r="K5065" s="2" t="s">
        <v>277</v>
      </c>
      <c r="L5065" s="19">
        <v>41309.457986111112</v>
      </c>
      <c r="M5065" s="2"/>
      <c r="N5065" s="2"/>
      <c r="O5065" s="2"/>
      <c r="P5065" s="2"/>
    </row>
    <row r="5066" spans="1:16">
      <c r="A5066" s="14">
        <v>139</v>
      </c>
      <c r="B5066" s="2" t="s">
        <v>347</v>
      </c>
      <c r="C5066" s="1" t="s">
        <v>348</v>
      </c>
      <c r="D5066" s="3" t="s">
        <v>349</v>
      </c>
      <c r="E5066" s="4">
        <v>41309</v>
      </c>
      <c r="F5066" s="3" t="s">
        <v>15</v>
      </c>
      <c r="G5066" s="4">
        <v>41309</v>
      </c>
      <c r="H5066" s="3" t="s">
        <v>16</v>
      </c>
      <c r="I5066" s="2" t="s">
        <v>13</v>
      </c>
      <c r="J5066" s="2" t="s">
        <v>12</v>
      </c>
      <c r="K5066" s="2" t="s">
        <v>268</v>
      </c>
      <c r="L5066" s="19">
        <v>41310.370925925927</v>
      </c>
      <c r="M5066" s="2"/>
      <c r="N5066" s="2"/>
      <c r="O5066" s="2"/>
      <c r="P5066" s="2"/>
    </row>
    <row r="5067" spans="1:16" ht="30">
      <c r="A5067" s="14">
        <v>138</v>
      </c>
      <c r="B5067" s="2" t="s">
        <v>350</v>
      </c>
      <c r="C5067" s="1" t="s">
        <v>351</v>
      </c>
      <c r="D5067" s="3" t="s">
        <v>87</v>
      </c>
      <c r="E5067" s="4">
        <v>41309</v>
      </c>
      <c r="F5067" s="3" t="s">
        <v>15</v>
      </c>
      <c r="G5067" s="4">
        <v>41309</v>
      </c>
      <c r="H5067" s="3" t="s">
        <v>45</v>
      </c>
      <c r="I5067" s="2" t="s">
        <v>13</v>
      </c>
      <c r="J5067" s="2" t="s">
        <v>12</v>
      </c>
      <c r="K5067" s="2" t="s">
        <v>268</v>
      </c>
      <c r="L5067" s="19">
        <v>41310.386469907404</v>
      </c>
      <c r="M5067" s="2"/>
      <c r="N5067" s="2"/>
      <c r="O5067" s="2"/>
      <c r="P5067" s="2"/>
    </row>
    <row r="5068" spans="1:16">
      <c r="A5068" s="14">
        <v>137</v>
      </c>
      <c r="B5068" s="2" t="s">
        <v>352</v>
      </c>
      <c r="C5068" s="1" t="s">
        <v>327</v>
      </c>
      <c r="D5068" s="3" t="s">
        <v>105</v>
      </c>
      <c r="E5068" s="4">
        <v>41306</v>
      </c>
      <c r="F5068" s="3" t="s">
        <v>15</v>
      </c>
      <c r="G5068" s="4">
        <v>41306</v>
      </c>
      <c r="H5068" s="3" t="s">
        <v>16</v>
      </c>
      <c r="I5068" s="2" t="s">
        <v>13</v>
      </c>
      <c r="J5068" s="2" t="s">
        <v>12</v>
      </c>
      <c r="K5068" s="2" t="s">
        <v>277</v>
      </c>
      <c r="L5068" s="19">
        <v>41306.657650462963</v>
      </c>
      <c r="M5068" s="2"/>
      <c r="N5068" s="2"/>
      <c r="O5068" s="2"/>
      <c r="P5068" s="2"/>
    </row>
    <row r="5069" spans="1:16">
      <c r="A5069" s="14">
        <v>136</v>
      </c>
      <c r="B5069" s="2" t="s">
        <v>353</v>
      </c>
      <c r="C5069" s="1" t="s">
        <v>354</v>
      </c>
      <c r="D5069" s="3" t="s">
        <v>355</v>
      </c>
      <c r="E5069" s="4">
        <v>41306</v>
      </c>
      <c r="F5069" s="3" t="s">
        <v>15</v>
      </c>
      <c r="G5069" s="4">
        <v>41309</v>
      </c>
      <c r="H5069" s="3" t="s">
        <v>69</v>
      </c>
      <c r="I5069" s="2" t="s">
        <v>13</v>
      </c>
      <c r="J5069" s="2" t="s">
        <v>12</v>
      </c>
      <c r="K5069" s="2" t="s">
        <v>277</v>
      </c>
      <c r="L5069" s="19">
        <v>41309.635046296295</v>
      </c>
      <c r="M5069" s="2"/>
      <c r="N5069" s="2"/>
      <c r="O5069" s="2"/>
      <c r="P5069" s="2"/>
    </row>
    <row r="5070" spans="1:16">
      <c r="A5070" s="14">
        <v>135</v>
      </c>
      <c r="B5070" s="2" t="s">
        <v>356</v>
      </c>
      <c r="C5070" s="1" t="s">
        <v>357</v>
      </c>
      <c r="D5070" s="3" t="s">
        <v>104</v>
      </c>
      <c r="E5070" s="4">
        <v>41306</v>
      </c>
      <c r="F5070" s="3" t="s">
        <v>15</v>
      </c>
      <c r="G5070" s="4">
        <v>41306</v>
      </c>
      <c r="H5070" s="3" t="s">
        <v>16</v>
      </c>
      <c r="I5070" s="2" t="s">
        <v>13</v>
      </c>
      <c r="J5070" s="2" t="s">
        <v>12</v>
      </c>
      <c r="K5070" s="2" t="s">
        <v>277</v>
      </c>
      <c r="L5070" s="19">
        <v>41306.551307870373</v>
      </c>
      <c r="M5070" s="2"/>
      <c r="N5070" s="2"/>
      <c r="O5070" s="2"/>
      <c r="P5070" s="2"/>
    </row>
    <row r="5071" spans="1:16">
      <c r="A5071" s="14">
        <v>134</v>
      </c>
      <c r="B5071" s="2" t="s">
        <v>358</v>
      </c>
      <c r="C5071" s="1" t="s">
        <v>359</v>
      </c>
      <c r="D5071" s="3" t="s">
        <v>18</v>
      </c>
      <c r="E5071" s="4">
        <v>41306</v>
      </c>
      <c r="F5071" s="3" t="s">
        <v>15</v>
      </c>
      <c r="G5071" s="4">
        <v>41306</v>
      </c>
      <c r="H5071" s="3" t="s">
        <v>58</v>
      </c>
      <c r="I5071" s="2" t="s">
        <v>13</v>
      </c>
      <c r="J5071" s="2" t="s">
        <v>12</v>
      </c>
      <c r="K5071" s="2" t="s">
        <v>277</v>
      </c>
      <c r="L5071" s="19">
        <v>41306.556620370371</v>
      </c>
      <c r="M5071" s="2"/>
      <c r="N5071" s="2"/>
      <c r="O5071" s="2"/>
      <c r="P5071" s="2"/>
    </row>
    <row r="5072" spans="1:16" ht="75">
      <c r="A5072" s="14">
        <v>133</v>
      </c>
      <c r="B5072" s="2" t="s">
        <v>302</v>
      </c>
      <c r="C5072" s="1" t="s">
        <v>360</v>
      </c>
      <c r="D5072" s="3" t="s">
        <v>304</v>
      </c>
      <c r="E5072" s="4">
        <v>41306</v>
      </c>
      <c r="F5072" s="3" t="s">
        <v>15</v>
      </c>
      <c r="G5072" s="4">
        <v>41306</v>
      </c>
      <c r="H5072" s="3" t="s">
        <v>43</v>
      </c>
      <c r="I5072" s="2" t="s">
        <v>13</v>
      </c>
      <c r="J5072" s="2" t="s">
        <v>12</v>
      </c>
      <c r="K5072" s="2" t="s">
        <v>277</v>
      </c>
      <c r="L5072" s="19">
        <v>41306.533194444448</v>
      </c>
      <c r="M5072" s="2"/>
      <c r="N5072" s="2"/>
      <c r="O5072" s="2"/>
      <c r="P5072" s="2"/>
    </row>
    <row r="5073" spans="1:16">
      <c r="A5073" s="14">
        <v>132</v>
      </c>
      <c r="B5073" s="2" t="s">
        <v>361</v>
      </c>
      <c r="C5073" s="1" t="s">
        <v>362</v>
      </c>
      <c r="D5073" s="3" t="s">
        <v>363</v>
      </c>
      <c r="E5073" s="4">
        <v>41306</v>
      </c>
      <c r="F5073" s="3" t="s">
        <v>15</v>
      </c>
      <c r="G5073" s="4">
        <v>41306</v>
      </c>
      <c r="H5073" s="3" t="s">
        <v>16</v>
      </c>
      <c r="I5073" s="2" t="s">
        <v>13</v>
      </c>
      <c r="J5073" s="2" t="s">
        <v>12</v>
      </c>
      <c r="K5073" s="2" t="s">
        <v>268</v>
      </c>
      <c r="L5073" s="19">
        <v>41306.453055555554</v>
      </c>
      <c r="M5073" s="2"/>
      <c r="N5073" s="2"/>
      <c r="O5073" s="2"/>
      <c r="P5073" s="2"/>
    </row>
    <row r="5074" spans="1:16" ht="30">
      <c r="A5074" s="14">
        <v>131</v>
      </c>
      <c r="B5074" s="2" t="s">
        <v>364</v>
      </c>
      <c r="C5074" s="1" t="s">
        <v>365</v>
      </c>
      <c r="D5074" s="3" t="s">
        <v>366</v>
      </c>
      <c r="E5074" s="4">
        <v>41306</v>
      </c>
      <c r="F5074" s="3" t="s">
        <v>15</v>
      </c>
      <c r="G5074" s="4">
        <v>41306</v>
      </c>
      <c r="H5074" s="3" t="s">
        <v>16</v>
      </c>
      <c r="I5074" s="2" t="s">
        <v>13</v>
      </c>
      <c r="J5074" s="2" t="s">
        <v>12</v>
      </c>
      <c r="K5074" s="2" t="s">
        <v>268</v>
      </c>
      <c r="L5074" s="19">
        <v>41306.38244212963</v>
      </c>
      <c r="M5074" s="2"/>
      <c r="N5074" s="2"/>
      <c r="O5074" s="2"/>
      <c r="P5074" s="2"/>
    </row>
    <row r="5075" spans="1:16" ht="30">
      <c r="A5075" s="14">
        <v>130</v>
      </c>
      <c r="B5075" s="2" t="s">
        <v>367</v>
      </c>
      <c r="C5075" s="1" t="s">
        <v>368</v>
      </c>
      <c r="D5075" s="3" t="s">
        <v>369</v>
      </c>
      <c r="E5075" s="4">
        <v>41305</v>
      </c>
      <c r="F5075" s="3" t="s">
        <v>15</v>
      </c>
      <c r="G5075" s="4">
        <v>41305</v>
      </c>
      <c r="H5075" s="3" t="s">
        <v>58</v>
      </c>
      <c r="I5075" s="2" t="s">
        <v>13</v>
      </c>
      <c r="J5075" s="2" t="s">
        <v>12</v>
      </c>
      <c r="K5075" s="2" t="s">
        <v>268</v>
      </c>
      <c r="L5075" s="19">
        <v>41305.72934027778</v>
      </c>
      <c r="M5075" s="2"/>
      <c r="N5075" s="2"/>
      <c r="O5075" s="2"/>
      <c r="P5075" s="2"/>
    </row>
    <row r="5076" spans="1:16" ht="180">
      <c r="A5076" s="14">
        <v>129</v>
      </c>
      <c r="B5076" s="2" t="s">
        <v>370</v>
      </c>
      <c r="C5076" s="1" t="s">
        <v>371</v>
      </c>
      <c r="D5076" s="3" t="s">
        <v>335</v>
      </c>
      <c r="E5076" s="4">
        <v>41305</v>
      </c>
      <c r="F5076" s="3" t="s">
        <v>15</v>
      </c>
      <c r="G5076" s="4">
        <v>41305</v>
      </c>
      <c r="H5076" s="3" t="s">
        <v>42</v>
      </c>
      <c r="I5076" s="2" t="s">
        <v>13</v>
      </c>
      <c r="J5076" s="2" t="s">
        <v>12</v>
      </c>
      <c r="K5076" s="2" t="s">
        <v>277</v>
      </c>
      <c r="L5076" s="19">
        <v>41305.694513888891</v>
      </c>
      <c r="M5076" s="2"/>
      <c r="N5076" s="2"/>
      <c r="O5076" s="2"/>
      <c r="P5076" s="2"/>
    </row>
    <row r="5077" spans="1:16" ht="30">
      <c r="A5077" s="14">
        <v>128</v>
      </c>
      <c r="B5077" s="2" t="s">
        <v>372</v>
      </c>
      <c r="C5077" s="1" t="s">
        <v>373</v>
      </c>
      <c r="D5077" s="3" t="s">
        <v>374</v>
      </c>
      <c r="E5077" s="4">
        <v>41305</v>
      </c>
      <c r="F5077" s="3" t="s">
        <v>15</v>
      </c>
      <c r="G5077" s="4">
        <v>41305</v>
      </c>
      <c r="H5077" s="3" t="s">
        <v>54</v>
      </c>
      <c r="I5077" s="2" t="s">
        <v>13</v>
      </c>
      <c r="J5077" s="2" t="s">
        <v>12</v>
      </c>
      <c r="K5077" s="2" t="s">
        <v>268</v>
      </c>
      <c r="L5077" s="19">
        <v>41305.729548611111</v>
      </c>
      <c r="M5077" s="2"/>
      <c r="N5077" s="2"/>
      <c r="O5077" s="2"/>
      <c r="P5077" s="2"/>
    </row>
    <row r="5078" spans="1:16">
      <c r="A5078" s="14">
        <v>127</v>
      </c>
      <c r="B5078" s="2" t="s">
        <v>375</v>
      </c>
      <c r="C5078" s="1" t="s">
        <v>376</v>
      </c>
      <c r="D5078" s="3" t="s">
        <v>377</v>
      </c>
      <c r="E5078" s="4">
        <v>41305</v>
      </c>
      <c r="F5078" s="3" t="s">
        <v>15</v>
      </c>
      <c r="G5078" s="4">
        <v>41305</v>
      </c>
      <c r="H5078" s="3" t="s">
        <v>16</v>
      </c>
      <c r="I5078" s="2" t="s">
        <v>13</v>
      </c>
      <c r="J5078" s="2" t="s">
        <v>12</v>
      </c>
      <c r="K5078" s="2" t="s">
        <v>268</v>
      </c>
      <c r="L5078" s="19">
        <v>41305.668090277781</v>
      </c>
      <c r="M5078" s="2"/>
      <c r="N5078" s="2"/>
      <c r="O5078" s="2"/>
      <c r="P5078" s="2"/>
    </row>
    <row r="5079" spans="1:16" ht="45">
      <c r="A5079" s="14">
        <v>126</v>
      </c>
      <c r="B5079" s="2" t="s">
        <v>21</v>
      </c>
      <c r="C5079" s="1" t="s">
        <v>378</v>
      </c>
      <c r="D5079" s="3" t="s">
        <v>379</v>
      </c>
      <c r="E5079" s="4">
        <v>41305</v>
      </c>
      <c r="F5079" s="3" t="s">
        <v>15</v>
      </c>
      <c r="G5079" s="4">
        <v>41305</v>
      </c>
      <c r="H5079" s="3" t="s">
        <v>19</v>
      </c>
      <c r="I5079" s="2" t="s">
        <v>13</v>
      </c>
      <c r="J5079" s="2" t="s">
        <v>12</v>
      </c>
      <c r="K5079" s="2" t="s">
        <v>268</v>
      </c>
      <c r="L5079" s="19">
        <v>41324.436805555553</v>
      </c>
      <c r="M5079" s="2"/>
      <c r="N5079" s="2"/>
      <c r="O5079" s="2"/>
      <c r="P5079" s="2"/>
    </row>
    <row r="5080" spans="1:16">
      <c r="A5080" s="14">
        <v>125</v>
      </c>
      <c r="B5080" s="2" t="s">
        <v>380</v>
      </c>
      <c r="C5080" s="1" t="s">
        <v>381</v>
      </c>
      <c r="D5080" s="3" t="s">
        <v>382</v>
      </c>
      <c r="E5080" s="4">
        <v>41305</v>
      </c>
      <c r="F5080" s="3" t="s">
        <v>15</v>
      </c>
      <c r="G5080" s="4">
        <v>41305</v>
      </c>
      <c r="H5080" s="3" t="s">
        <v>40</v>
      </c>
      <c r="I5080" s="2" t="s">
        <v>13</v>
      </c>
      <c r="J5080" s="2" t="s">
        <v>12</v>
      </c>
      <c r="K5080" s="2" t="s">
        <v>268</v>
      </c>
      <c r="L5080" s="19">
        <v>41305.638993055552</v>
      </c>
      <c r="M5080" s="2"/>
      <c r="N5080" s="2"/>
      <c r="O5080" s="2"/>
      <c r="P5080" s="2"/>
    </row>
    <row r="5081" spans="1:16">
      <c r="A5081" s="14">
        <v>124</v>
      </c>
      <c r="B5081" s="2" t="s">
        <v>383</v>
      </c>
      <c r="C5081" s="1" t="s">
        <v>384</v>
      </c>
      <c r="D5081" s="3" t="s">
        <v>374</v>
      </c>
      <c r="E5081" s="4">
        <v>41305</v>
      </c>
      <c r="F5081" s="3" t="s">
        <v>15</v>
      </c>
      <c r="G5081" s="4">
        <v>41305</v>
      </c>
      <c r="H5081" s="3" t="s">
        <v>40</v>
      </c>
      <c r="I5081" s="2" t="s">
        <v>13</v>
      </c>
      <c r="J5081" s="2" t="s">
        <v>12</v>
      </c>
      <c r="K5081" s="2" t="s">
        <v>268</v>
      </c>
      <c r="L5081" s="19">
        <v>41305.729699074072</v>
      </c>
      <c r="M5081" s="2"/>
      <c r="N5081" s="2"/>
      <c r="O5081" s="2"/>
      <c r="P5081" s="2"/>
    </row>
    <row r="5082" spans="1:16" ht="30">
      <c r="A5082" s="14">
        <v>123</v>
      </c>
      <c r="B5082" s="2" t="s">
        <v>385</v>
      </c>
      <c r="C5082" s="1" t="s">
        <v>386</v>
      </c>
      <c r="D5082" s="3" t="s">
        <v>291</v>
      </c>
      <c r="E5082" s="4">
        <v>41305</v>
      </c>
      <c r="F5082" s="3" t="s">
        <v>15</v>
      </c>
      <c r="G5082" s="4">
        <v>41305</v>
      </c>
      <c r="H5082" s="3" t="s">
        <v>29</v>
      </c>
      <c r="I5082" s="2" t="s">
        <v>13</v>
      </c>
      <c r="J5082" s="2" t="s">
        <v>12</v>
      </c>
      <c r="K5082" s="2" t="s">
        <v>277</v>
      </c>
      <c r="L5082" s="19">
        <v>41305.539768518516</v>
      </c>
      <c r="M5082" s="2"/>
      <c r="N5082" s="2"/>
      <c r="O5082" s="2"/>
      <c r="P5082" s="2"/>
    </row>
    <row r="5083" spans="1:16">
      <c r="A5083" s="14">
        <v>122</v>
      </c>
      <c r="B5083" s="2" t="s">
        <v>387</v>
      </c>
      <c r="C5083" s="1" t="s">
        <v>388</v>
      </c>
      <c r="D5083" s="3" t="s">
        <v>389</v>
      </c>
      <c r="E5083" s="4">
        <v>41305</v>
      </c>
      <c r="F5083" s="3" t="s">
        <v>15</v>
      </c>
      <c r="G5083" s="4">
        <v>41305</v>
      </c>
      <c r="H5083" s="3" t="s">
        <v>40</v>
      </c>
      <c r="I5083" s="2" t="s">
        <v>13</v>
      </c>
      <c r="J5083" s="2" t="s">
        <v>12</v>
      </c>
      <c r="K5083" s="2" t="s">
        <v>268</v>
      </c>
      <c r="L5083" s="19">
        <v>41305.536192129628</v>
      </c>
      <c r="M5083" s="2"/>
      <c r="N5083" s="2"/>
      <c r="O5083" s="2"/>
      <c r="P5083" s="2"/>
    </row>
    <row r="5084" spans="1:16" ht="45">
      <c r="A5084" s="14">
        <v>121</v>
      </c>
      <c r="B5084" s="2" t="s">
        <v>323</v>
      </c>
      <c r="C5084" s="1" t="s">
        <v>324</v>
      </c>
      <c r="D5084" s="3" t="s">
        <v>149</v>
      </c>
      <c r="E5084" s="4">
        <v>41305</v>
      </c>
      <c r="F5084" s="3" t="s">
        <v>15</v>
      </c>
      <c r="G5084" s="4">
        <v>41305</v>
      </c>
      <c r="H5084" s="3" t="s">
        <v>42</v>
      </c>
      <c r="I5084" s="2" t="s">
        <v>13</v>
      </c>
      <c r="J5084" s="2" t="s">
        <v>12</v>
      </c>
      <c r="K5084" s="2" t="s">
        <v>277</v>
      </c>
      <c r="L5084" s="19">
        <v>41305.42287037037</v>
      </c>
      <c r="M5084" s="2"/>
      <c r="N5084" s="2"/>
      <c r="O5084" s="2"/>
      <c r="P5084" s="2"/>
    </row>
    <row r="5085" spans="1:16" ht="30">
      <c r="A5085" s="14">
        <v>120</v>
      </c>
      <c r="B5085" s="2" t="s">
        <v>325</v>
      </c>
      <c r="C5085" s="1" t="s">
        <v>492</v>
      </c>
      <c r="D5085" s="3" t="s">
        <v>149</v>
      </c>
      <c r="E5085" s="4">
        <v>41305</v>
      </c>
      <c r="F5085" s="3" t="s">
        <v>15</v>
      </c>
      <c r="G5085" s="4">
        <v>41316</v>
      </c>
      <c r="H5085" s="3" t="s">
        <v>49</v>
      </c>
      <c r="I5085" s="2" t="s">
        <v>13</v>
      </c>
      <c r="J5085" s="2" t="s">
        <v>12</v>
      </c>
      <c r="K5085" s="2" t="s">
        <v>268</v>
      </c>
      <c r="L5085" s="19">
        <v>41316.38689814815</v>
      </c>
      <c r="M5085" s="2"/>
      <c r="N5085" s="2"/>
      <c r="O5085" s="2"/>
      <c r="P5085" s="2"/>
    </row>
    <row r="5086" spans="1:16">
      <c r="A5086" s="14">
        <v>119</v>
      </c>
      <c r="B5086" s="2" t="s">
        <v>326</v>
      </c>
      <c r="C5086" s="1" t="s">
        <v>327</v>
      </c>
      <c r="D5086" s="3" t="s">
        <v>105</v>
      </c>
      <c r="E5086" s="4">
        <v>41304</v>
      </c>
      <c r="F5086" s="3" t="s">
        <v>15</v>
      </c>
      <c r="G5086" s="4">
        <v>41304</v>
      </c>
      <c r="H5086" s="3" t="s">
        <v>16</v>
      </c>
      <c r="I5086" s="2" t="s">
        <v>13</v>
      </c>
      <c r="J5086" s="2" t="s">
        <v>12</v>
      </c>
      <c r="K5086" s="2" t="s">
        <v>277</v>
      </c>
      <c r="L5086" s="19">
        <v>41304.497094907405</v>
      </c>
      <c r="M5086" s="2"/>
      <c r="N5086" s="2"/>
      <c r="O5086" s="2"/>
      <c r="P5086" s="2"/>
    </row>
    <row r="5087" spans="1:16" ht="45">
      <c r="A5087" s="14">
        <v>118</v>
      </c>
      <c r="B5087" s="2" t="s">
        <v>328</v>
      </c>
      <c r="C5087" s="1" t="s">
        <v>329</v>
      </c>
      <c r="D5087" s="3" t="s">
        <v>2018</v>
      </c>
      <c r="E5087" s="4">
        <v>41303</v>
      </c>
      <c r="F5087" s="3" t="s">
        <v>15</v>
      </c>
      <c r="G5087" s="4">
        <v>41304</v>
      </c>
      <c r="H5087" s="3" t="s">
        <v>58</v>
      </c>
      <c r="I5087" s="2" t="s">
        <v>13</v>
      </c>
      <c r="J5087" s="2" t="s">
        <v>12</v>
      </c>
      <c r="K5087" s="2" t="s">
        <v>268</v>
      </c>
      <c r="L5087" s="19">
        <v>41304.479583333334</v>
      </c>
      <c r="M5087" s="2"/>
      <c r="N5087" s="2"/>
      <c r="O5087" s="2"/>
      <c r="P5087" s="2"/>
    </row>
    <row r="5088" spans="1:16">
      <c r="A5088" s="14">
        <v>117</v>
      </c>
      <c r="B5088" s="2" t="s">
        <v>330</v>
      </c>
      <c r="C5088" s="1" t="s">
        <v>331</v>
      </c>
      <c r="D5088" s="3" t="s">
        <v>332</v>
      </c>
      <c r="E5088" s="4">
        <v>41304</v>
      </c>
      <c r="F5088" s="3" t="s">
        <v>15</v>
      </c>
      <c r="G5088" s="4">
        <v>41304</v>
      </c>
      <c r="H5088" s="3" t="s">
        <v>54</v>
      </c>
      <c r="I5088" s="2" t="s">
        <v>13</v>
      </c>
      <c r="J5088" s="2" t="s">
        <v>12</v>
      </c>
      <c r="K5088" s="2" t="s">
        <v>268</v>
      </c>
      <c r="L5088" s="19">
        <v>41304.414189814815</v>
      </c>
      <c r="M5088" s="2"/>
      <c r="N5088" s="2"/>
      <c r="O5088" s="2"/>
      <c r="P5088" s="2"/>
    </row>
    <row r="5089" spans="1:16">
      <c r="A5089" s="14">
        <v>116</v>
      </c>
      <c r="B5089" s="2" t="s">
        <v>333</v>
      </c>
      <c r="C5089" s="1" t="s">
        <v>334</v>
      </c>
      <c r="D5089" s="3" t="s">
        <v>335</v>
      </c>
      <c r="E5089" s="4">
        <v>41303</v>
      </c>
      <c r="F5089" s="3" t="s">
        <v>15</v>
      </c>
      <c r="G5089" s="4">
        <v>41304</v>
      </c>
      <c r="H5089" s="3" t="s">
        <v>58</v>
      </c>
      <c r="I5089" s="2" t="s">
        <v>13</v>
      </c>
      <c r="J5089" s="2" t="s">
        <v>12</v>
      </c>
      <c r="K5089" s="2" t="s">
        <v>268</v>
      </c>
      <c r="L5089" s="19">
        <v>41304.392465277779</v>
      </c>
      <c r="M5089" s="2"/>
      <c r="N5089" s="2"/>
      <c r="O5089" s="2"/>
      <c r="P5089" s="2"/>
    </row>
    <row r="5090" spans="1:16" ht="30">
      <c r="A5090" s="14">
        <v>115</v>
      </c>
      <c r="B5090" s="2" t="s">
        <v>336</v>
      </c>
      <c r="C5090" s="1" t="s">
        <v>337</v>
      </c>
      <c r="D5090" s="3" t="s">
        <v>291</v>
      </c>
      <c r="E5090" s="4">
        <v>41304</v>
      </c>
      <c r="F5090" s="3" t="s">
        <v>15</v>
      </c>
      <c r="G5090" s="4">
        <v>41304</v>
      </c>
      <c r="H5090" s="3" t="s">
        <v>29</v>
      </c>
      <c r="I5090" s="2" t="s">
        <v>13</v>
      </c>
      <c r="J5090" s="2" t="s">
        <v>12</v>
      </c>
      <c r="K5090" s="2" t="s">
        <v>277</v>
      </c>
      <c r="L5090" s="19">
        <v>41304.385138888887</v>
      </c>
      <c r="M5090" s="2"/>
      <c r="N5090" s="2"/>
      <c r="O5090" s="2"/>
      <c r="P5090" s="2"/>
    </row>
    <row r="5091" spans="1:16">
      <c r="A5091" s="14">
        <v>114</v>
      </c>
      <c r="B5091" s="2" t="s">
        <v>265</v>
      </c>
      <c r="C5091" s="1" t="s">
        <v>266</v>
      </c>
      <c r="D5091" s="3" t="s">
        <v>267</v>
      </c>
      <c r="E5091" s="4">
        <v>41303</v>
      </c>
      <c r="F5091" s="3" t="s">
        <v>15</v>
      </c>
      <c r="G5091" s="4">
        <v>41303</v>
      </c>
      <c r="H5091" s="3" t="s">
        <v>56</v>
      </c>
      <c r="I5091" s="2" t="s">
        <v>13</v>
      </c>
      <c r="J5091" s="2" t="s">
        <v>12</v>
      </c>
      <c r="K5091" s="2" t="s">
        <v>268</v>
      </c>
      <c r="L5091" s="19">
        <v>41303.662199074075</v>
      </c>
      <c r="M5091" s="2"/>
      <c r="N5091" s="2"/>
      <c r="O5091" s="2"/>
      <c r="P5091" s="2"/>
    </row>
    <row r="5092" spans="1:16">
      <c r="A5092" s="14">
        <v>113</v>
      </c>
      <c r="B5092" s="2" t="s">
        <v>269</v>
      </c>
      <c r="C5092" s="1" t="s">
        <v>270</v>
      </c>
      <c r="D5092" s="3" t="s">
        <v>271</v>
      </c>
      <c r="E5092" s="4">
        <v>41303</v>
      </c>
      <c r="F5092" s="3" t="s">
        <v>15</v>
      </c>
      <c r="G5092" s="4">
        <v>41303</v>
      </c>
      <c r="H5092" s="3" t="s">
        <v>16</v>
      </c>
      <c r="I5092" s="2" t="s">
        <v>13</v>
      </c>
      <c r="J5092" s="2" t="s">
        <v>12</v>
      </c>
      <c r="K5092" s="2" t="s">
        <v>268</v>
      </c>
      <c r="L5092" s="19">
        <v>41303.645358796297</v>
      </c>
      <c r="M5092" s="2"/>
      <c r="N5092" s="2"/>
      <c r="O5092" s="2"/>
      <c r="P5092" s="2"/>
    </row>
    <row r="5093" spans="1:16">
      <c r="A5093" s="14">
        <v>112</v>
      </c>
      <c r="B5093" s="2" t="s">
        <v>272</v>
      </c>
      <c r="C5093" s="1" t="s">
        <v>273</v>
      </c>
      <c r="D5093" s="3" t="s">
        <v>274</v>
      </c>
      <c r="E5093" s="4">
        <v>41303</v>
      </c>
      <c r="F5093" s="3" t="s">
        <v>15</v>
      </c>
      <c r="G5093" s="4">
        <v>41303</v>
      </c>
      <c r="H5093" s="3" t="s">
        <v>16</v>
      </c>
      <c r="I5093" s="2" t="s">
        <v>13</v>
      </c>
      <c r="J5093" s="2" t="s">
        <v>12</v>
      </c>
      <c r="K5093" s="2" t="s">
        <v>268</v>
      </c>
      <c r="L5093" s="19">
        <v>41303.636284722219</v>
      </c>
      <c r="M5093" s="2"/>
      <c r="N5093" s="2"/>
      <c r="O5093" s="2"/>
      <c r="P5093" s="2"/>
    </row>
    <row r="5094" spans="1:16" ht="135">
      <c r="A5094" s="14">
        <v>111</v>
      </c>
      <c r="B5094" s="2" t="s">
        <v>275</v>
      </c>
      <c r="C5094" s="1" t="s">
        <v>276</v>
      </c>
      <c r="D5094" s="3" t="s">
        <v>192</v>
      </c>
      <c r="E5094" s="4">
        <v>41302</v>
      </c>
      <c r="F5094" s="3" t="s">
        <v>15</v>
      </c>
      <c r="G5094" s="4">
        <v>41302</v>
      </c>
      <c r="H5094" s="3" t="s">
        <v>54</v>
      </c>
      <c r="I5094" s="2" t="s">
        <v>13</v>
      </c>
      <c r="J5094" s="2" t="s">
        <v>12</v>
      </c>
      <c r="K5094" s="2" t="s">
        <v>277</v>
      </c>
      <c r="L5094" s="19">
        <v>41303.659074074072</v>
      </c>
      <c r="M5094" s="2"/>
      <c r="N5094" s="2"/>
      <c r="O5094" s="2"/>
      <c r="P5094" s="2"/>
    </row>
    <row r="5095" spans="1:16" ht="60">
      <c r="A5095" s="14">
        <v>106</v>
      </c>
      <c r="B5095" s="2" t="s">
        <v>278</v>
      </c>
      <c r="C5095" s="1" t="s">
        <v>279</v>
      </c>
      <c r="D5095" s="3" t="s">
        <v>280</v>
      </c>
      <c r="E5095" s="4">
        <v>41302</v>
      </c>
      <c r="F5095" s="3" t="s">
        <v>15</v>
      </c>
      <c r="G5095" s="4">
        <v>41302</v>
      </c>
      <c r="H5095" s="3" t="s">
        <v>43</v>
      </c>
      <c r="I5095" s="2" t="s">
        <v>13</v>
      </c>
      <c r="J5095" s="2" t="s">
        <v>12</v>
      </c>
      <c r="K5095" s="2" t="s">
        <v>277</v>
      </c>
      <c r="L5095" s="19">
        <v>41302.733877314815</v>
      </c>
      <c r="M5095" s="2"/>
      <c r="N5095" s="2"/>
      <c r="O5095" s="2"/>
      <c r="P5095" s="2"/>
    </row>
    <row r="5096" spans="1:16" ht="30">
      <c r="A5096" s="14">
        <v>105</v>
      </c>
      <c r="B5096" s="2" t="s">
        <v>281</v>
      </c>
      <c r="C5096" s="1" t="s">
        <v>282</v>
      </c>
      <c r="D5096" s="3" t="s">
        <v>149</v>
      </c>
      <c r="E5096" s="4">
        <v>41302</v>
      </c>
      <c r="F5096" s="3" t="s">
        <v>15</v>
      </c>
      <c r="G5096" s="4">
        <v>41302</v>
      </c>
      <c r="H5096" s="3" t="s">
        <v>48</v>
      </c>
      <c r="I5096" s="2" t="s">
        <v>13</v>
      </c>
      <c r="J5096" s="2" t="s">
        <v>12</v>
      </c>
      <c r="K5096" s="2" t="s">
        <v>268</v>
      </c>
      <c r="L5096" s="19">
        <v>41303.767766203702</v>
      </c>
      <c r="M5096" s="2"/>
      <c r="N5096" s="2"/>
      <c r="O5096" s="2"/>
      <c r="P5096" s="2"/>
    </row>
    <row r="5097" spans="1:16" ht="45">
      <c r="A5097" s="14">
        <v>104</v>
      </c>
      <c r="B5097" s="2" t="s">
        <v>283</v>
      </c>
      <c r="C5097" s="1" t="s">
        <v>284</v>
      </c>
      <c r="D5097" s="3" t="s">
        <v>285</v>
      </c>
      <c r="E5097" s="4">
        <v>41302</v>
      </c>
      <c r="F5097" s="3" t="s">
        <v>15</v>
      </c>
      <c r="G5097" s="4">
        <v>41323</v>
      </c>
      <c r="H5097" s="3" t="s">
        <v>213</v>
      </c>
      <c r="I5097" s="2" t="s">
        <v>13</v>
      </c>
      <c r="J5097" s="2" t="s">
        <v>12</v>
      </c>
      <c r="K5097" s="2" t="s">
        <v>277</v>
      </c>
      <c r="L5097" s="19">
        <v>41333.506805555553</v>
      </c>
      <c r="M5097" s="2"/>
      <c r="N5097" s="2"/>
      <c r="O5097" s="2"/>
      <c r="P5097" s="2"/>
    </row>
    <row r="5098" spans="1:16">
      <c r="A5098" s="14">
        <v>103</v>
      </c>
      <c r="B5098" s="2" t="s">
        <v>286</v>
      </c>
      <c r="C5098" s="1" t="s">
        <v>287</v>
      </c>
      <c r="D5098" s="3" t="s">
        <v>288</v>
      </c>
      <c r="E5098" s="4">
        <v>41302</v>
      </c>
      <c r="F5098" s="3" t="s">
        <v>15</v>
      </c>
      <c r="G5098" s="4">
        <v>41302</v>
      </c>
      <c r="H5098" s="3" t="s">
        <v>48</v>
      </c>
      <c r="I5098" s="2" t="s">
        <v>13</v>
      </c>
      <c r="J5098" s="2" t="s">
        <v>12</v>
      </c>
      <c r="K5098" s="2" t="s">
        <v>277</v>
      </c>
      <c r="L5098" s="19">
        <v>41305.499374999999</v>
      </c>
      <c r="M5098" s="2"/>
      <c r="N5098" s="2"/>
      <c r="O5098" s="2"/>
      <c r="P5098" s="2"/>
    </row>
    <row r="5099" spans="1:16" ht="105">
      <c r="A5099" s="14">
        <v>102</v>
      </c>
      <c r="B5099" s="2" t="s">
        <v>289</v>
      </c>
      <c r="C5099" s="1" t="s">
        <v>290</v>
      </c>
      <c r="D5099" s="3" t="s">
        <v>291</v>
      </c>
      <c r="E5099" s="4">
        <v>41302</v>
      </c>
      <c r="F5099" s="3" t="s">
        <v>102</v>
      </c>
      <c r="G5099" s="4">
        <v>41302</v>
      </c>
      <c r="H5099" s="3" t="s">
        <v>29</v>
      </c>
      <c r="I5099" s="2" t="s">
        <v>13</v>
      </c>
      <c r="J5099" s="2" t="s">
        <v>12</v>
      </c>
      <c r="K5099" s="2" t="s">
        <v>277</v>
      </c>
      <c r="L5099" s="19">
        <v>41353.524375000001</v>
      </c>
      <c r="M5099" s="2"/>
      <c r="N5099" s="2"/>
      <c r="O5099" s="2"/>
      <c r="P5099" s="2"/>
    </row>
    <row r="5100" spans="1:16" ht="150">
      <c r="A5100" s="14">
        <v>101</v>
      </c>
      <c r="B5100" s="2" t="s">
        <v>292</v>
      </c>
      <c r="C5100" s="1" t="s">
        <v>293</v>
      </c>
      <c r="D5100" s="3" t="s">
        <v>64</v>
      </c>
      <c r="E5100" s="4">
        <v>41302</v>
      </c>
      <c r="F5100" s="3" t="s">
        <v>15</v>
      </c>
      <c r="G5100" s="4">
        <v>41302</v>
      </c>
      <c r="H5100" s="3" t="s">
        <v>42</v>
      </c>
      <c r="I5100" s="2" t="s">
        <v>13</v>
      </c>
      <c r="J5100" s="2" t="s">
        <v>12</v>
      </c>
      <c r="K5100" s="2" t="s">
        <v>268</v>
      </c>
      <c r="L5100" s="19">
        <v>41302.571226851855</v>
      </c>
      <c r="M5100" s="2"/>
      <c r="N5100" s="2"/>
      <c r="O5100" s="2"/>
      <c r="P5100" s="2"/>
    </row>
    <row r="5101" spans="1:16" ht="30">
      <c r="A5101" s="14">
        <v>100</v>
      </c>
      <c r="B5101" s="2" t="s">
        <v>294</v>
      </c>
      <c r="C5101" s="1" t="s">
        <v>295</v>
      </c>
      <c r="D5101" s="3" t="s">
        <v>296</v>
      </c>
      <c r="E5101" s="4">
        <v>41302</v>
      </c>
      <c r="F5101" s="3" t="s">
        <v>15</v>
      </c>
      <c r="G5101" s="4">
        <v>41302</v>
      </c>
      <c r="H5101" s="3" t="s">
        <v>51</v>
      </c>
      <c r="I5101" s="2" t="s">
        <v>13</v>
      </c>
      <c r="J5101" s="2" t="s">
        <v>12</v>
      </c>
      <c r="K5101" s="2" t="s">
        <v>268</v>
      </c>
      <c r="L5101" s="19">
        <v>41303.767268518517</v>
      </c>
      <c r="M5101" s="2"/>
      <c r="N5101" s="2"/>
      <c r="O5101" s="2"/>
      <c r="P5101" s="2"/>
    </row>
    <row r="5102" spans="1:16" ht="45">
      <c r="A5102" s="14">
        <v>99</v>
      </c>
      <c r="B5102" s="2" t="s">
        <v>297</v>
      </c>
      <c r="C5102" s="1" t="s">
        <v>298</v>
      </c>
      <c r="D5102" s="3" t="s">
        <v>299</v>
      </c>
      <c r="E5102" s="4">
        <v>41302</v>
      </c>
      <c r="F5102" s="3" t="s">
        <v>15</v>
      </c>
      <c r="G5102" s="4">
        <v>41303</v>
      </c>
      <c r="H5102" s="3" t="s">
        <v>56</v>
      </c>
      <c r="I5102" s="2" t="s">
        <v>13</v>
      </c>
      <c r="J5102" s="2" t="s">
        <v>12</v>
      </c>
      <c r="K5102" s="2" t="s">
        <v>268</v>
      </c>
      <c r="L5102" s="19">
        <v>41303.764421296299</v>
      </c>
      <c r="M5102" s="2"/>
      <c r="N5102" s="2"/>
      <c r="O5102" s="2"/>
      <c r="P5102" s="2"/>
    </row>
    <row r="5103" spans="1:16" ht="75">
      <c r="A5103" s="14">
        <v>98</v>
      </c>
      <c r="B5103" s="2" t="s">
        <v>300</v>
      </c>
      <c r="C5103" s="1" t="s">
        <v>301</v>
      </c>
      <c r="D5103" s="3" t="s">
        <v>291</v>
      </c>
      <c r="E5103" s="4">
        <v>41302</v>
      </c>
      <c r="F5103" s="3" t="s">
        <v>15</v>
      </c>
      <c r="G5103" s="4">
        <v>41302</v>
      </c>
      <c r="H5103" s="3" t="s">
        <v>29</v>
      </c>
      <c r="I5103" s="2" t="s">
        <v>13</v>
      </c>
      <c r="J5103" s="2" t="s">
        <v>12</v>
      </c>
      <c r="K5103" s="2" t="s">
        <v>268</v>
      </c>
      <c r="L5103" s="19">
        <v>41303.765509259261</v>
      </c>
      <c r="M5103" s="2"/>
      <c r="N5103" s="2"/>
      <c r="O5103" s="2"/>
      <c r="P5103" s="2"/>
    </row>
    <row r="5104" spans="1:16" ht="60">
      <c r="A5104" s="14">
        <v>97</v>
      </c>
      <c r="B5104" s="2" t="s">
        <v>302</v>
      </c>
      <c r="C5104" s="1" t="s">
        <v>303</v>
      </c>
      <c r="D5104" s="3" t="s">
        <v>304</v>
      </c>
      <c r="E5104" s="4">
        <v>41302</v>
      </c>
      <c r="F5104" s="3" t="s">
        <v>15</v>
      </c>
      <c r="G5104" s="4">
        <v>41302</v>
      </c>
      <c r="H5104" s="3" t="s">
        <v>40</v>
      </c>
      <c r="I5104" s="2" t="s">
        <v>13</v>
      </c>
      <c r="J5104" s="2" t="s">
        <v>12</v>
      </c>
      <c r="K5104" s="2" t="s">
        <v>277</v>
      </c>
      <c r="L5104" s="19">
        <v>41302.434224537035</v>
      </c>
      <c r="M5104" s="2"/>
      <c r="N5104" s="2"/>
      <c r="O5104" s="2"/>
      <c r="P5104" s="2"/>
    </row>
    <row r="5105" spans="1:16" ht="60">
      <c r="A5105" s="14">
        <v>96</v>
      </c>
      <c r="B5105" s="2" t="s">
        <v>302</v>
      </c>
      <c r="C5105" s="1" t="s">
        <v>305</v>
      </c>
      <c r="D5105" s="3" t="s">
        <v>304</v>
      </c>
      <c r="E5105" s="4">
        <v>41302</v>
      </c>
      <c r="F5105" s="3" t="s">
        <v>15</v>
      </c>
      <c r="G5105" s="4">
        <v>41302</v>
      </c>
      <c r="H5105" s="3" t="s">
        <v>40</v>
      </c>
      <c r="I5105" s="2" t="s">
        <v>13</v>
      </c>
      <c r="J5105" s="2" t="s">
        <v>12</v>
      </c>
      <c r="K5105" s="2" t="s">
        <v>277</v>
      </c>
      <c r="L5105" s="19">
        <v>41302.415486111109</v>
      </c>
      <c r="M5105" s="2"/>
      <c r="N5105" s="2"/>
      <c r="O5105" s="2"/>
      <c r="P5105" s="2"/>
    </row>
    <row r="5106" spans="1:16" ht="45">
      <c r="A5106" s="14">
        <v>95</v>
      </c>
      <c r="B5106" s="2" t="s">
        <v>306</v>
      </c>
      <c r="C5106" s="1" t="s">
        <v>307</v>
      </c>
      <c r="D5106" s="3" t="s">
        <v>107</v>
      </c>
      <c r="E5106" s="4">
        <v>41302</v>
      </c>
      <c r="F5106" s="3" t="s">
        <v>15</v>
      </c>
      <c r="G5106" s="4">
        <v>41302</v>
      </c>
      <c r="H5106" s="3" t="s">
        <v>58</v>
      </c>
      <c r="I5106" s="2" t="s">
        <v>13</v>
      </c>
      <c r="J5106" s="2" t="s">
        <v>12</v>
      </c>
      <c r="K5106" s="2" t="s">
        <v>277</v>
      </c>
      <c r="L5106" s="19">
        <v>41302.676736111112</v>
      </c>
      <c r="M5106" s="2"/>
      <c r="N5106" s="2"/>
      <c r="O5106" s="2"/>
      <c r="P5106" s="2"/>
    </row>
    <row r="5107" spans="1:16" ht="45">
      <c r="A5107" s="14">
        <v>94</v>
      </c>
      <c r="B5107" s="2" t="s">
        <v>308</v>
      </c>
      <c r="C5107" s="1" t="s">
        <v>309</v>
      </c>
      <c r="D5107" s="3" t="s">
        <v>285</v>
      </c>
      <c r="E5107" s="4">
        <v>41302</v>
      </c>
      <c r="F5107" s="3" t="s">
        <v>15</v>
      </c>
      <c r="G5107" s="4">
        <v>41302</v>
      </c>
      <c r="H5107" s="3" t="s">
        <v>57</v>
      </c>
      <c r="I5107" s="2" t="s">
        <v>13</v>
      </c>
      <c r="J5107" s="2" t="s">
        <v>12</v>
      </c>
      <c r="K5107" s="2" t="s">
        <v>277</v>
      </c>
      <c r="L5107" s="19">
        <v>41302.37809027778</v>
      </c>
      <c r="M5107" s="2"/>
      <c r="N5107" s="2"/>
      <c r="O5107" s="2"/>
      <c r="P5107" s="2"/>
    </row>
    <row r="5108" spans="1:16" ht="75">
      <c r="A5108" s="14">
        <v>93</v>
      </c>
      <c r="B5108" s="2" t="s">
        <v>310</v>
      </c>
      <c r="C5108" s="1" t="s">
        <v>311</v>
      </c>
      <c r="D5108" s="3" t="s">
        <v>149</v>
      </c>
      <c r="E5108" s="4">
        <v>41302</v>
      </c>
      <c r="F5108" s="3" t="s">
        <v>15</v>
      </c>
      <c r="G5108" s="4">
        <v>41302</v>
      </c>
      <c r="H5108" s="3" t="s">
        <v>40</v>
      </c>
      <c r="I5108" s="2" t="s">
        <v>13</v>
      </c>
      <c r="J5108" s="2" t="s">
        <v>12</v>
      </c>
      <c r="K5108" s="2" t="s">
        <v>277</v>
      </c>
      <c r="L5108" s="19">
        <v>41302.44568287037</v>
      </c>
      <c r="M5108" s="2"/>
      <c r="N5108" s="2"/>
      <c r="O5108" s="2"/>
      <c r="P5108" s="2"/>
    </row>
    <row r="5109" spans="1:16" ht="60">
      <c r="A5109" s="14">
        <v>92</v>
      </c>
      <c r="B5109" s="2" t="s">
        <v>312</v>
      </c>
      <c r="C5109" s="1" t="s">
        <v>313</v>
      </c>
      <c r="D5109" s="3" t="s">
        <v>291</v>
      </c>
      <c r="E5109" s="4">
        <v>41299</v>
      </c>
      <c r="F5109" s="3" t="s">
        <v>15</v>
      </c>
      <c r="G5109" s="4">
        <v>41299</v>
      </c>
      <c r="H5109" s="3" t="s">
        <v>43</v>
      </c>
      <c r="I5109" s="2" t="s">
        <v>13</v>
      </c>
      <c r="J5109" s="2" t="s">
        <v>12</v>
      </c>
      <c r="K5109" s="2" t="s">
        <v>277</v>
      </c>
      <c r="L5109" s="19">
        <v>41299.56962962963</v>
      </c>
      <c r="M5109" s="2"/>
      <c r="N5109" s="2"/>
      <c r="O5109" s="2"/>
      <c r="P5109" s="2"/>
    </row>
    <row r="5110" spans="1:16" ht="120">
      <c r="A5110" s="14">
        <v>91</v>
      </c>
      <c r="B5110" s="2" t="s">
        <v>314</v>
      </c>
      <c r="C5110" s="1" t="s">
        <v>315</v>
      </c>
      <c r="D5110" s="3" t="s">
        <v>316</v>
      </c>
      <c r="E5110" s="4">
        <v>41299</v>
      </c>
      <c r="F5110" s="3" t="s">
        <v>15</v>
      </c>
      <c r="G5110" s="4">
        <v>41299</v>
      </c>
      <c r="H5110" s="3" t="s">
        <v>40</v>
      </c>
      <c r="I5110" s="2" t="s">
        <v>13</v>
      </c>
      <c r="J5110" s="2" t="s">
        <v>12</v>
      </c>
      <c r="K5110" s="2" t="s">
        <v>277</v>
      </c>
      <c r="L5110" s="19">
        <v>41299.427465277775</v>
      </c>
      <c r="M5110" s="2"/>
      <c r="N5110" s="2"/>
      <c r="O5110" s="2"/>
      <c r="P5110" s="2"/>
    </row>
    <row r="5111" spans="1:16" ht="75">
      <c r="A5111" s="14">
        <v>90</v>
      </c>
      <c r="B5111" s="2" t="s">
        <v>317</v>
      </c>
      <c r="C5111" s="1" t="s">
        <v>338</v>
      </c>
      <c r="D5111" s="3" t="s">
        <v>24</v>
      </c>
      <c r="E5111" s="4">
        <v>41298</v>
      </c>
      <c r="F5111" s="3" t="s">
        <v>15</v>
      </c>
      <c r="G5111" s="4">
        <v>41304</v>
      </c>
      <c r="H5111" s="3" t="s">
        <v>56</v>
      </c>
      <c r="I5111" s="2" t="s">
        <v>13</v>
      </c>
      <c r="J5111" s="2" t="s">
        <v>12</v>
      </c>
      <c r="K5111" s="2" t="s">
        <v>268</v>
      </c>
      <c r="L5111" s="19">
        <v>41304.601307870369</v>
      </c>
      <c r="M5111" s="2"/>
      <c r="N5111" s="2"/>
      <c r="O5111" s="2"/>
      <c r="P5111" s="2"/>
    </row>
    <row r="5112" spans="1:16" ht="105">
      <c r="A5112" s="14">
        <v>89</v>
      </c>
      <c r="B5112" s="2" t="s">
        <v>262</v>
      </c>
      <c r="C5112" s="1" t="s">
        <v>339</v>
      </c>
      <c r="D5112" s="3" t="s">
        <v>162</v>
      </c>
      <c r="E5112" s="4">
        <v>41298</v>
      </c>
      <c r="F5112" s="3" t="s">
        <v>15</v>
      </c>
      <c r="G5112" s="4">
        <v>41298</v>
      </c>
      <c r="H5112" s="3" t="s">
        <v>19</v>
      </c>
      <c r="I5112" s="2" t="s">
        <v>13</v>
      </c>
      <c r="J5112" s="2" t="s">
        <v>12</v>
      </c>
      <c r="K5112" s="2" t="s">
        <v>277</v>
      </c>
      <c r="L5112" s="19">
        <v>41305.428078703706</v>
      </c>
      <c r="M5112" s="2"/>
      <c r="N5112" s="2"/>
      <c r="O5112" s="2"/>
      <c r="P5112" s="2"/>
    </row>
    <row r="5113" spans="1:16">
      <c r="A5113" s="14">
        <v>88</v>
      </c>
      <c r="B5113" s="2" t="s">
        <v>235</v>
      </c>
      <c r="C5113" s="1" t="s">
        <v>236</v>
      </c>
      <c r="D5113" s="3" t="s">
        <v>237</v>
      </c>
      <c r="E5113" s="4">
        <v>41297</v>
      </c>
      <c r="F5113" s="3" t="s">
        <v>15</v>
      </c>
      <c r="G5113" s="4">
        <v>41297</v>
      </c>
      <c r="H5113" s="3" t="s">
        <v>53</v>
      </c>
      <c r="I5113" s="2" t="s">
        <v>13</v>
      </c>
      <c r="J5113" s="2" t="s">
        <v>12</v>
      </c>
      <c r="K5113" s="2" t="s">
        <v>277</v>
      </c>
      <c r="L5113" s="19">
        <v>41298.485636574071</v>
      </c>
      <c r="M5113" s="2"/>
      <c r="N5113" s="2"/>
      <c r="O5113" s="2"/>
      <c r="P5113" s="2"/>
    </row>
    <row r="5114" spans="1:16" ht="45">
      <c r="A5114" s="14">
        <v>87</v>
      </c>
      <c r="B5114" s="2" t="s">
        <v>238</v>
      </c>
      <c r="C5114" s="1" t="s">
        <v>321</v>
      </c>
      <c r="D5114" s="3" t="s">
        <v>162</v>
      </c>
      <c r="E5114" s="4">
        <v>41297</v>
      </c>
      <c r="F5114" s="3" t="s">
        <v>15</v>
      </c>
      <c r="G5114" s="4">
        <v>41297</v>
      </c>
      <c r="H5114" s="3" t="s">
        <v>204</v>
      </c>
      <c r="I5114" s="2" t="s">
        <v>13</v>
      </c>
      <c r="J5114" s="2" t="s">
        <v>12</v>
      </c>
      <c r="K5114" s="2" t="s">
        <v>277</v>
      </c>
      <c r="L5114" s="19">
        <v>41402.554120370369</v>
      </c>
      <c r="M5114" s="2"/>
      <c r="N5114" s="2"/>
      <c r="O5114" s="2"/>
      <c r="P5114" s="2"/>
    </row>
    <row r="5115" spans="1:16" ht="30">
      <c r="A5115" s="14">
        <v>86</v>
      </c>
      <c r="B5115" s="2" t="s">
        <v>239</v>
      </c>
      <c r="C5115" s="1" t="s">
        <v>240</v>
      </c>
      <c r="D5115" s="3" t="s">
        <v>241</v>
      </c>
      <c r="E5115" s="4">
        <v>41297</v>
      </c>
      <c r="F5115" s="3" t="s">
        <v>15</v>
      </c>
      <c r="G5115" s="4">
        <v>41297</v>
      </c>
      <c r="H5115" s="3" t="s">
        <v>40</v>
      </c>
      <c r="I5115" s="2" t="s">
        <v>13</v>
      </c>
      <c r="J5115" s="2" t="s">
        <v>12</v>
      </c>
      <c r="K5115" s="2" t="s">
        <v>277</v>
      </c>
      <c r="L5115" s="19">
        <v>41297.687581018516</v>
      </c>
      <c r="M5115" s="2"/>
      <c r="N5115" s="2"/>
      <c r="O5115" s="2"/>
      <c r="P5115" s="2"/>
    </row>
    <row r="5116" spans="1:16" ht="75">
      <c r="A5116" s="14">
        <v>85</v>
      </c>
      <c r="B5116" s="2" t="s">
        <v>242</v>
      </c>
      <c r="C5116" s="1" t="s">
        <v>243</v>
      </c>
      <c r="D5116" s="3" t="s">
        <v>244</v>
      </c>
      <c r="E5116" s="4">
        <v>41297</v>
      </c>
      <c r="F5116" s="3" t="s">
        <v>15</v>
      </c>
      <c r="G5116" s="4">
        <v>41298</v>
      </c>
      <c r="H5116" s="3" t="s">
        <v>59</v>
      </c>
      <c r="I5116" s="2" t="s">
        <v>13</v>
      </c>
      <c r="J5116" s="2" t="s">
        <v>12</v>
      </c>
      <c r="K5116" s="2" t="s">
        <v>277</v>
      </c>
      <c r="L5116" s="19">
        <v>41299.44871527778</v>
      </c>
      <c r="M5116" s="2"/>
      <c r="N5116" s="2"/>
      <c r="O5116" s="2"/>
      <c r="P5116" s="2"/>
    </row>
    <row r="5117" spans="1:16" ht="135">
      <c r="A5117" s="14">
        <v>84</v>
      </c>
      <c r="B5117" s="2" t="s">
        <v>245</v>
      </c>
      <c r="C5117" s="1" t="s">
        <v>246</v>
      </c>
      <c r="D5117" s="3" t="s">
        <v>247</v>
      </c>
      <c r="E5117" s="4">
        <v>41297</v>
      </c>
      <c r="F5117" s="3" t="s">
        <v>15</v>
      </c>
      <c r="G5117" s="4">
        <v>41297</v>
      </c>
      <c r="H5117" s="3" t="s">
        <v>58</v>
      </c>
      <c r="I5117" s="2" t="s">
        <v>13</v>
      </c>
      <c r="J5117" s="2" t="s">
        <v>12</v>
      </c>
      <c r="K5117" s="2" t="s">
        <v>277</v>
      </c>
      <c r="L5117" s="19">
        <v>41297.707499999997</v>
      </c>
      <c r="M5117" s="2"/>
      <c r="N5117" s="2"/>
      <c r="O5117" s="2"/>
      <c r="P5117" s="2"/>
    </row>
    <row r="5118" spans="1:16">
      <c r="A5118" s="14">
        <v>83</v>
      </c>
      <c r="B5118" s="2" t="s">
        <v>248</v>
      </c>
      <c r="C5118" s="1" t="s">
        <v>249</v>
      </c>
      <c r="D5118" s="3" t="s">
        <v>32</v>
      </c>
      <c r="E5118" s="4">
        <v>41297</v>
      </c>
      <c r="F5118" s="3" t="s">
        <v>15</v>
      </c>
      <c r="G5118" s="4">
        <v>41297</v>
      </c>
      <c r="H5118" s="3" t="s">
        <v>40</v>
      </c>
      <c r="I5118" s="2" t="s">
        <v>13</v>
      </c>
      <c r="J5118" s="2" t="s">
        <v>12</v>
      </c>
      <c r="K5118" s="2" t="s">
        <v>277</v>
      </c>
      <c r="L5118" s="19">
        <v>41297.545347222222</v>
      </c>
      <c r="M5118" s="2"/>
      <c r="N5118" s="2"/>
      <c r="O5118" s="2"/>
      <c r="P5118" s="2"/>
    </row>
    <row r="5119" spans="1:16">
      <c r="A5119" s="14">
        <v>82</v>
      </c>
      <c r="B5119" s="2" t="s">
        <v>250</v>
      </c>
      <c r="C5119" s="1" t="s">
        <v>251</v>
      </c>
      <c r="D5119" s="3" t="s">
        <v>252</v>
      </c>
      <c r="E5119" s="4">
        <v>41297</v>
      </c>
      <c r="F5119" s="3" t="s">
        <v>15</v>
      </c>
      <c r="G5119" s="4">
        <v>41297</v>
      </c>
      <c r="H5119" s="3" t="s">
        <v>29</v>
      </c>
      <c r="I5119" s="2" t="s">
        <v>13</v>
      </c>
      <c r="J5119" s="2" t="s">
        <v>12</v>
      </c>
      <c r="K5119" s="2" t="s">
        <v>277</v>
      </c>
      <c r="L5119" s="19">
        <v>41297.48877314815</v>
      </c>
      <c r="M5119" s="2"/>
      <c r="N5119" s="2"/>
      <c r="O5119" s="2"/>
      <c r="P5119" s="2"/>
    </row>
    <row r="5120" spans="1:16" ht="30">
      <c r="A5120" s="14">
        <v>81</v>
      </c>
      <c r="B5120" s="2" t="s">
        <v>253</v>
      </c>
      <c r="C5120" s="1" t="s">
        <v>254</v>
      </c>
      <c r="D5120" s="3" t="s">
        <v>255</v>
      </c>
      <c r="E5120" s="4">
        <v>41297</v>
      </c>
      <c r="F5120" s="3" t="s">
        <v>15</v>
      </c>
      <c r="G5120" s="4">
        <v>41297</v>
      </c>
      <c r="H5120" s="3" t="s">
        <v>204</v>
      </c>
      <c r="I5120" s="2" t="s">
        <v>13</v>
      </c>
      <c r="J5120" s="2" t="s">
        <v>12</v>
      </c>
      <c r="K5120" s="2" t="s">
        <v>277</v>
      </c>
      <c r="L5120" s="19">
        <v>41402.554270833331</v>
      </c>
      <c r="M5120" s="2"/>
      <c r="N5120" s="2"/>
      <c r="O5120" s="2"/>
      <c r="P5120" s="2"/>
    </row>
    <row r="5121" spans="1:16" ht="60">
      <c r="A5121" s="14">
        <v>80</v>
      </c>
      <c r="B5121" s="2" t="s">
        <v>256</v>
      </c>
      <c r="C5121" s="1" t="s">
        <v>257</v>
      </c>
      <c r="D5121" s="3" t="s">
        <v>192</v>
      </c>
      <c r="E5121" s="4">
        <v>41297</v>
      </c>
      <c r="F5121" s="3" t="s">
        <v>15</v>
      </c>
      <c r="G5121" s="4">
        <v>41297</v>
      </c>
      <c r="H5121" s="3" t="s">
        <v>29</v>
      </c>
      <c r="I5121" s="2" t="s">
        <v>13</v>
      </c>
      <c r="J5121" s="2" t="s">
        <v>12</v>
      </c>
      <c r="K5121" s="2" t="s">
        <v>268</v>
      </c>
      <c r="L5121" s="19">
        <v>41312.738113425927</v>
      </c>
      <c r="M5121" s="2"/>
      <c r="N5121" s="2"/>
      <c r="O5121" s="2"/>
      <c r="P5121" s="2"/>
    </row>
    <row r="5122" spans="1:16" ht="75">
      <c r="A5122" s="14">
        <v>79</v>
      </c>
      <c r="B5122" s="2" t="s">
        <v>258</v>
      </c>
      <c r="C5122" s="1" t="s">
        <v>259</v>
      </c>
      <c r="D5122" s="3" t="s">
        <v>18</v>
      </c>
      <c r="E5122" s="4">
        <v>41297</v>
      </c>
      <c r="F5122" s="3" t="s">
        <v>15</v>
      </c>
      <c r="G5122" s="4">
        <v>41297</v>
      </c>
      <c r="H5122" s="3" t="s">
        <v>19</v>
      </c>
      <c r="I5122" s="2" t="s">
        <v>13</v>
      </c>
      <c r="J5122" s="2" t="s">
        <v>12</v>
      </c>
      <c r="K5122" s="2" t="s">
        <v>277</v>
      </c>
      <c r="L5122" s="19">
        <v>41299.468900462962</v>
      </c>
      <c r="M5122" s="2"/>
      <c r="N5122" s="2"/>
      <c r="O5122" s="2"/>
      <c r="P5122" s="2"/>
    </row>
    <row r="5123" spans="1:16" ht="75">
      <c r="A5123" s="14">
        <v>78</v>
      </c>
      <c r="B5123" s="2" t="s">
        <v>260</v>
      </c>
      <c r="C5123" s="1" t="s">
        <v>261</v>
      </c>
      <c r="D5123" s="3" t="s">
        <v>18</v>
      </c>
      <c r="E5123" s="4">
        <v>41296</v>
      </c>
      <c r="F5123" s="3" t="s">
        <v>15</v>
      </c>
      <c r="G5123" s="4">
        <v>41296</v>
      </c>
      <c r="H5123" s="3" t="s">
        <v>58</v>
      </c>
      <c r="I5123" s="2" t="s">
        <v>13</v>
      </c>
      <c r="J5123" s="2" t="s">
        <v>12</v>
      </c>
      <c r="K5123" s="2" t="s">
        <v>277</v>
      </c>
      <c r="L5123" s="19">
        <v>41296.721932870372</v>
      </c>
      <c r="M5123" s="2"/>
      <c r="N5123" s="2"/>
      <c r="O5123" s="2"/>
      <c r="P5123" s="2"/>
    </row>
    <row r="5124" spans="1:16" ht="30">
      <c r="A5124" s="14">
        <v>77</v>
      </c>
      <c r="B5124" s="2" t="s">
        <v>76</v>
      </c>
      <c r="C5124" s="1" t="s">
        <v>212</v>
      </c>
      <c r="D5124" s="3" t="s">
        <v>77</v>
      </c>
      <c r="E5124" s="4">
        <v>41296</v>
      </c>
      <c r="F5124" s="3" t="s">
        <v>15</v>
      </c>
      <c r="G5124" s="4">
        <v>41344</v>
      </c>
      <c r="H5124" s="3" t="s">
        <v>213</v>
      </c>
      <c r="I5124" s="2" t="s">
        <v>13</v>
      </c>
      <c r="J5124" s="2" t="s">
        <v>12</v>
      </c>
      <c r="K5124" s="2" t="s">
        <v>277</v>
      </c>
      <c r="L5124" s="19">
        <v>41347.364421296297</v>
      </c>
      <c r="M5124" s="2"/>
      <c r="N5124" s="2"/>
      <c r="O5124" s="2"/>
      <c r="P5124" s="2"/>
    </row>
    <row r="5125" spans="1:16" ht="60">
      <c r="A5125" s="14">
        <v>76</v>
      </c>
      <c r="B5125" s="2" t="s">
        <v>214</v>
      </c>
      <c r="C5125" s="1" t="s">
        <v>322</v>
      </c>
      <c r="D5125" s="3" t="s">
        <v>215</v>
      </c>
      <c r="E5125" s="4">
        <v>41296</v>
      </c>
      <c r="F5125" s="3" t="s">
        <v>15</v>
      </c>
      <c r="G5125" s="4">
        <v>41296</v>
      </c>
      <c r="H5125" s="3" t="s">
        <v>19</v>
      </c>
      <c r="I5125" s="2" t="s">
        <v>13</v>
      </c>
      <c r="J5125" s="2" t="s">
        <v>12</v>
      </c>
      <c r="K5125" s="2" t="s">
        <v>268</v>
      </c>
      <c r="L5125" s="19">
        <v>41303.773680555554</v>
      </c>
      <c r="M5125" s="2"/>
      <c r="N5125" s="2"/>
      <c r="O5125" s="2"/>
      <c r="P5125" s="2"/>
    </row>
    <row r="5126" spans="1:16" ht="60">
      <c r="A5126" s="14">
        <v>75</v>
      </c>
      <c r="B5126" s="2" t="s">
        <v>216</v>
      </c>
      <c r="C5126" s="1" t="s">
        <v>217</v>
      </c>
      <c r="D5126" s="3" t="s">
        <v>218</v>
      </c>
      <c r="E5126" s="4">
        <v>41296</v>
      </c>
      <c r="F5126" s="3" t="s">
        <v>102</v>
      </c>
      <c r="G5126" s="4">
        <v>41296</v>
      </c>
      <c r="H5126" s="3" t="s">
        <v>48</v>
      </c>
      <c r="I5126" s="2" t="s">
        <v>13</v>
      </c>
      <c r="J5126" s="2" t="s">
        <v>12</v>
      </c>
      <c r="K5126" s="2" t="s">
        <v>277</v>
      </c>
      <c r="L5126" s="19">
        <v>41296.485300925924</v>
      </c>
      <c r="M5126" s="2"/>
      <c r="N5126" s="2"/>
      <c r="O5126" s="2"/>
      <c r="P5126" s="2"/>
    </row>
    <row r="5127" spans="1:16" ht="30">
      <c r="A5127" s="14">
        <v>74</v>
      </c>
      <c r="B5127" s="2" t="s">
        <v>219</v>
      </c>
      <c r="C5127" s="1" t="s">
        <v>220</v>
      </c>
      <c r="D5127" s="3" t="s">
        <v>6449</v>
      </c>
      <c r="E5127" s="4">
        <v>41296</v>
      </c>
      <c r="F5127" s="3" t="s">
        <v>15</v>
      </c>
      <c r="G5127" s="4">
        <v>41296</v>
      </c>
      <c r="H5127" s="3" t="s">
        <v>11</v>
      </c>
      <c r="I5127" s="2" t="s">
        <v>13</v>
      </c>
      <c r="J5127" s="2" t="s">
        <v>12</v>
      </c>
      <c r="K5127" s="2" t="s">
        <v>277</v>
      </c>
      <c r="L5127" s="19">
        <v>41296.446076388886</v>
      </c>
      <c r="M5127" s="2"/>
      <c r="N5127" s="2"/>
      <c r="O5127" s="2"/>
      <c r="P5127" s="2"/>
    </row>
    <row r="5128" spans="1:16" ht="45">
      <c r="A5128" s="14">
        <v>73</v>
      </c>
      <c r="B5128" s="2" t="s">
        <v>221</v>
      </c>
      <c r="C5128" s="1" t="s">
        <v>222</v>
      </c>
      <c r="D5128" s="3" t="s">
        <v>6449</v>
      </c>
      <c r="E5128" s="4">
        <v>41296</v>
      </c>
      <c r="F5128" s="3" t="s">
        <v>15</v>
      </c>
      <c r="G5128" s="4">
        <v>41296</v>
      </c>
      <c r="H5128" s="3" t="s">
        <v>54</v>
      </c>
      <c r="I5128" s="2" t="s">
        <v>13</v>
      </c>
      <c r="J5128" s="2" t="s">
        <v>12</v>
      </c>
      <c r="K5128" s="2" t="s">
        <v>277</v>
      </c>
      <c r="L5128" s="19">
        <v>41296.437974537039</v>
      </c>
      <c r="M5128" s="2"/>
      <c r="N5128" s="2"/>
      <c r="O5128" s="2"/>
      <c r="P5128" s="2"/>
    </row>
    <row r="5129" spans="1:16" ht="30">
      <c r="A5129" s="14">
        <v>72</v>
      </c>
      <c r="B5129" s="2" t="s">
        <v>187</v>
      </c>
      <c r="C5129" s="1" t="s">
        <v>223</v>
      </c>
      <c r="D5129" s="3" t="s">
        <v>224</v>
      </c>
      <c r="E5129" s="4">
        <v>41296</v>
      </c>
      <c r="F5129" s="3" t="s">
        <v>15</v>
      </c>
      <c r="G5129" s="4">
        <v>41296</v>
      </c>
      <c r="H5129" s="3" t="s">
        <v>40</v>
      </c>
      <c r="I5129" s="2" t="s">
        <v>13</v>
      </c>
      <c r="J5129" s="2" t="s">
        <v>12</v>
      </c>
      <c r="K5129" s="2" t="s">
        <v>277</v>
      </c>
      <c r="L5129" s="19">
        <v>41296.431608796294</v>
      </c>
      <c r="M5129" s="2"/>
      <c r="N5129" s="2"/>
      <c r="O5129" s="2"/>
      <c r="P5129" s="2"/>
    </row>
    <row r="5130" spans="1:16" ht="45">
      <c r="A5130" s="14">
        <v>71</v>
      </c>
      <c r="B5130" s="2" t="s">
        <v>225</v>
      </c>
      <c r="C5130" s="1" t="s">
        <v>226</v>
      </c>
      <c r="D5130" s="3" t="s">
        <v>227</v>
      </c>
      <c r="E5130" s="4">
        <v>41296</v>
      </c>
      <c r="F5130" s="3" t="s">
        <v>102</v>
      </c>
      <c r="G5130" s="4">
        <v>41296</v>
      </c>
      <c r="H5130" s="3" t="s">
        <v>46</v>
      </c>
      <c r="I5130" s="2" t="s">
        <v>13</v>
      </c>
      <c r="J5130" s="2" t="s">
        <v>12</v>
      </c>
      <c r="K5130" s="2" t="s">
        <v>277</v>
      </c>
      <c r="L5130" s="19">
        <v>41296.384351851855</v>
      </c>
      <c r="M5130" s="2"/>
      <c r="N5130" s="2"/>
      <c r="O5130" s="2"/>
      <c r="P5130" s="2"/>
    </row>
    <row r="5131" spans="1:16" ht="45">
      <c r="A5131" s="14">
        <v>70</v>
      </c>
      <c r="B5131" s="2" t="s">
        <v>210</v>
      </c>
      <c r="C5131" s="1" t="s">
        <v>263</v>
      </c>
      <c r="D5131" s="3" t="s">
        <v>149</v>
      </c>
      <c r="E5131" s="4">
        <v>41295</v>
      </c>
      <c r="F5131" s="3" t="s">
        <v>102</v>
      </c>
      <c r="G5131" s="4">
        <v>41295</v>
      </c>
      <c r="H5131" s="3" t="s">
        <v>53</v>
      </c>
      <c r="I5131" s="2" t="s">
        <v>13</v>
      </c>
      <c r="J5131" s="2" t="s">
        <v>12</v>
      </c>
      <c r="K5131" s="2" t="s">
        <v>277</v>
      </c>
      <c r="L5131" s="19">
        <v>41298.501493055555</v>
      </c>
      <c r="M5131" s="2"/>
      <c r="N5131" s="2"/>
      <c r="O5131" s="2"/>
      <c r="P5131" s="2"/>
    </row>
    <row r="5132" spans="1:16">
      <c r="A5132" s="14">
        <v>69</v>
      </c>
      <c r="B5132" s="2" t="s">
        <v>204</v>
      </c>
      <c r="C5132" s="1" t="s">
        <v>205</v>
      </c>
      <c r="D5132" s="3" t="s">
        <v>206</v>
      </c>
      <c r="E5132" s="4">
        <v>41295</v>
      </c>
      <c r="F5132" s="3" t="s">
        <v>15</v>
      </c>
      <c r="G5132" s="4">
        <v>41295</v>
      </c>
      <c r="H5132" s="3" t="s">
        <v>204</v>
      </c>
      <c r="I5132" s="2" t="s">
        <v>13</v>
      </c>
      <c r="J5132" s="2" t="s">
        <v>12</v>
      </c>
      <c r="K5132" s="2" t="s">
        <v>277</v>
      </c>
      <c r="L5132" s="19">
        <v>41402.554456018515</v>
      </c>
      <c r="M5132" s="2"/>
      <c r="N5132" s="2"/>
      <c r="O5132" s="2"/>
      <c r="P5132" s="2"/>
    </row>
    <row r="5133" spans="1:16" ht="30">
      <c r="A5133" s="14">
        <v>68</v>
      </c>
      <c r="B5133" s="2" t="s">
        <v>207</v>
      </c>
      <c r="C5133" s="1" t="s">
        <v>208</v>
      </c>
      <c r="D5133" s="3" t="s">
        <v>209</v>
      </c>
      <c r="E5133" s="4">
        <v>41295</v>
      </c>
      <c r="F5133" s="3" t="s">
        <v>15</v>
      </c>
      <c r="G5133" s="4">
        <v>41295</v>
      </c>
      <c r="H5133" s="3" t="s">
        <v>48</v>
      </c>
      <c r="I5133" s="2" t="s">
        <v>13</v>
      </c>
      <c r="J5133" s="2" t="s">
        <v>12</v>
      </c>
      <c r="K5133" s="2" t="s">
        <v>277</v>
      </c>
      <c r="L5133" s="19">
        <v>41296.522881944446</v>
      </c>
      <c r="M5133" s="2"/>
      <c r="N5133" s="2"/>
      <c r="O5133" s="2"/>
      <c r="P5133" s="2"/>
    </row>
    <row r="5134" spans="1:16" ht="120">
      <c r="A5134" s="14">
        <v>67</v>
      </c>
      <c r="B5134" s="2" t="s">
        <v>193</v>
      </c>
      <c r="C5134" s="1" t="s">
        <v>318</v>
      </c>
      <c r="D5134" s="3" t="s">
        <v>194</v>
      </c>
      <c r="E5134" s="4">
        <v>41295</v>
      </c>
      <c r="F5134" s="3" t="s">
        <v>15</v>
      </c>
      <c r="G5134" s="4">
        <v>37645</v>
      </c>
      <c r="H5134" s="3" t="s">
        <v>45</v>
      </c>
      <c r="I5134" s="2" t="s">
        <v>13</v>
      </c>
      <c r="J5134" s="2" t="s">
        <v>12</v>
      </c>
      <c r="K5134" s="2" t="s">
        <v>277</v>
      </c>
      <c r="L5134" s="19">
        <v>41299.598437499997</v>
      </c>
      <c r="M5134" s="2"/>
      <c r="N5134" s="2"/>
      <c r="O5134" s="2"/>
      <c r="P5134" s="2"/>
    </row>
    <row r="5135" spans="1:16">
      <c r="A5135" s="14">
        <v>66</v>
      </c>
      <c r="B5135" s="2" t="s">
        <v>195</v>
      </c>
      <c r="C5135" s="1" t="s">
        <v>195</v>
      </c>
      <c r="D5135" s="3" t="s">
        <v>196</v>
      </c>
      <c r="E5135" s="4">
        <v>41295</v>
      </c>
      <c r="F5135" s="3" t="s">
        <v>15</v>
      </c>
      <c r="G5135" s="4">
        <v>41295</v>
      </c>
      <c r="H5135" s="3" t="s">
        <v>40</v>
      </c>
      <c r="I5135" s="2" t="s">
        <v>13</v>
      </c>
      <c r="J5135" s="2" t="s">
        <v>12</v>
      </c>
      <c r="K5135" s="2" t="s">
        <v>277</v>
      </c>
      <c r="L5135" s="19">
        <v>41295.684224537035</v>
      </c>
      <c r="M5135" s="2"/>
      <c r="N5135" s="2"/>
      <c r="O5135" s="2"/>
      <c r="P5135" s="2"/>
    </row>
    <row r="5136" spans="1:16" ht="60">
      <c r="A5136" s="14">
        <v>65</v>
      </c>
      <c r="B5136" s="2" t="s">
        <v>197</v>
      </c>
      <c r="C5136" s="1" t="s">
        <v>211</v>
      </c>
      <c r="D5136" s="3" t="s">
        <v>95</v>
      </c>
      <c r="E5136" s="4">
        <v>41295</v>
      </c>
      <c r="F5136" s="3" t="s">
        <v>15</v>
      </c>
      <c r="G5136" s="4">
        <v>41296</v>
      </c>
      <c r="H5136" s="3" t="s">
        <v>58</v>
      </c>
      <c r="I5136" s="2" t="s">
        <v>13</v>
      </c>
      <c r="J5136" s="2" t="s">
        <v>12</v>
      </c>
      <c r="K5136" s="2" t="s">
        <v>277</v>
      </c>
      <c r="L5136" s="19">
        <v>41296.404317129629</v>
      </c>
      <c r="M5136" s="2"/>
      <c r="N5136" s="2"/>
      <c r="O5136" s="2"/>
      <c r="P5136" s="2"/>
    </row>
    <row r="5137" spans="1:16" ht="105">
      <c r="A5137" s="14">
        <v>64</v>
      </c>
      <c r="B5137" s="2" t="s">
        <v>198</v>
      </c>
      <c r="C5137" s="1" t="s">
        <v>199</v>
      </c>
      <c r="D5137" s="3" t="s">
        <v>64</v>
      </c>
      <c r="E5137" s="4">
        <v>41295</v>
      </c>
      <c r="F5137" s="3" t="s">
        <v>15</v>
      </c>
      <c r="G5137" s="4">
        <v>41312</v>
      </c>
      <c r="H5137" s="3" t="s">
        <v>50</v>
      </c>
      <c r="I5137" s="2" t="s">
        <v>13</v>
      </c>
      <c r="J5137" s="2" t="s">
        <v>12</v>
      </c>
      <c r="K5137" s="2" t="s">
        <v>268</v>
      </c>
      <c r="L5137" s="19">
        <v>41312.738379629627</v>
      </c>
      <c r="M5137" s="2"/>
      <c r="N5137" s="2"/>
      <c r="O5137" s="2"/>
      <c r="P5137" s="2"/>
    </row>
    <row r="5138" spans="1:16" ht="45">
      <c r="A5138" s="14">
        <v>63</v>
      </c>
      <c r="B5138" s="2" t="s">
        <v>200</v>
      </c>
      <c r="C5138" s="1" t="s">
        <v>201</v>
      </c>
      <c r="D5138" s="3" t="s">
        <v>192</v>
      </c>
      <c r="E5138" s="4">
        <v>41295</v>
      </c>
      <c r="F5138" s="3" t="s">
        <v>15</v>
      </c>
      <c r="G5138" s="4">
        <v>41296</v>
      </c>
      <c r="H5138" s="3" t="s">
        <v>59</v>
      </c>
      <c r="I5138" s="2" t="s">
        <v>13</v>
      </c>
      <c r="J5138" s="2" t="s">
        <v>12</v>
      </c>
      <c r="K5138" s="2" t="s">
        <v>277</v>
      </c>
      <c r="L5138" s="19">
        <v>41296.550254629627</v>
      </c>
      <c r="M5138" s="2"/>
      <c r="N5138" s="2"/>
      <c r="O5138" s="2"/>
      <c r="P5138" s="2"/>
    </row>
    <row r="5139" spans="1:16" ht="45">
      <c r="A5139" s="14">
        <v>62</v>
      </c>
      <c r="B5139" s="2" t="s">
        <v>202</v>
      </c>
      <c r="C5139" s="1" t="s">
        <v>203</v>
      </c>
      <c r="D5139" s="3" t="s">
        <v>3516</v>
      </c>
      <c r="E5139" s="4">
        <v>41295</v>
      </c>
      <c r="F5139" s="3" t="s">
        <v>15</v>
      </c>
      <c r="G5139" s="4">
        <v>41295</v>
      </c>
      <c r="H5139" s="3" t="s">
        <v>40</v>
      </c>
      <c r="I5139" s="2" t="s">
        <v>13</v>
      </c>
      <c r="J5139" s="2" t="s">
        <v>12</v>
      </c>
      <c r="K5139" s="2" t="s">
        <v>277</v>
      </c>
      <c r="L5139" s="19">
        <v>41295.613009259258</v>
      </c>
      <c r="M5139" s="2"/>
      <c r="N5139" s="2"/>
      <c r="O5139" s="2"/>
      <c r="P5139" s="2"/>
    </row>
    <row r="5140" spans="1:16" ht="75">
      <c r="A5140" s="14">
        <v>61</v>
      </c>
      <c r="B5140" s="2" t="s">
        <v>187</v>
      </c>
      <c r="C5140" s="1" t="s">
        <v>188</v>
      </c>
      <c r="D5140" s="3" t="s">
        <v>189</v>
      </c>
      <c r="E5140" s="4">
        <v>41295</v>
      </c>
      <c r="F5140" s="3" t="s">
        <v>15</v>
      </c>
      <c r="G5140" s="4">
        <v>41295</v>
      </c>
      <c r="H5140" s="3" t="s">
        <v>40</v>
      </c>
      <c r="I5140" s="2" t="s">
        <v>13</v>
      </c>
      <c r="J5140" s="2" t="s">
        <v>12</v>
      </c>
      <c r="K5140" s="2" t="s">
        <v>277</v>
      </c>
      <c r="L5140" s="19">
        <v>41295.575682870367</v>
      </c>
      <c r="M5140" s="2"/>
      <c r="N5140" s="2"/>
      <c r="O5140" s="2"/>
      <c r="P5140" s="2"/>
    </row>
    <row r="5141" spans="1:16" ht="180">
      <c r="A5141" s="14">
        <v>60</v>
      </c>
      <c r="B5141" s="2" t="s">
        <v>190</v>
      </c>
      <c r="C5141" s="1" t="s">
        <v>191</v>
      </c>
      <c r="D5141" s="3" t="s">
        <v>192</v>
      </c>
      <c r="E5141" s="4">
        <v>41295</v>
      </c>
      <c r="F5141" s="3" t="s">
        <v>15</v>
      </c>
      <c r="G5141" s="4">
        <v>41295</v>
      </c>
      <c r="H5141" s="3" t="s">
        <v>59</v>
      </c>
      <c r="I5141" s="2" t="s">
        <v>13</v>
      </c>
      <c r="J5141" s="2" t="s">
        <v>12</v>
      </c>
      <c r="K5141" s="2" t="s">
        <v>277</v>
      </c>
      <c r="L5141" s="19">
        <v>41295.742604166669</v>
      </c>
      <c r="M5141" s="2"/>
      <c r="N5141" s="2"/>
      <c r="O5141" s="2"/>
      <c r="P5141" s="2"/>
    </row>
    <row r="5142" spans="1:16" ht="60">
      <c r="A5142" s="14">
        <v>59</v>
      </c>
      <c r="B5142" s="2" t="s">
        <v>177</v>
      </c>
      <c r="C5142" s="1" t="s">
        <v>178</v>
      </c>
      <c r="D5142" s="3" t="s">
        <v>179</v>
      </c>
      <c r="E5142" s="4">
        <v>41295</v>
      </c>
      <c r="F5142" s="3" t="s">
        <v>102</v>
      </c>
      <c r="G5142" s="4">
        <v>41295</v>
      </c>
      <c r="H5142" s="3" t="s">
        <v>57</v>
      </c>
      <c r="I5142" s="2" t="s">
        <v>13</v>
      </c>
      <c r="J5142" s="2" t="s">
        <v>12</v>
      </c>
      <c r="K5142" s="2" t="s">
        <v>277</v>
      </c>
      <c r="L5142" s="19">
        <v>41306.519733796296</v>
      </c>
      <c r="M5142" s="2"/>
      <c r="N5142" s="2"/>
      <c r="O5142" s="2"/>
      <c r="P5142" s="2"/>
    </row>
    <row r="5143" spans="1:16">
      <c r="A5143" s="14">
        <v>58</v>
      </c>
      <c r="B5143" s="2" t="s">
        <v>180</v>
      </c>
      <c r="C5143" s="1" t="s">
        <v>181</v>
      </c>
      <c r="D5143" s="3" t="s">
        <v>26</v>
      </c>
      <c r="E5143" s="4">
        <v>41295</v>
      </c>
      <c r="F5143" s="3" t="s">
        <v>15</v>
      </c>
      <c r="G5143" s="4">
        <v>41295</v>
      </c>
      <c r="H5143" s="3" t="s">
        <v>54</v>
      </c>
      <c r="I5143" s="2" t="s">
        <v>13</v>
      </c>
      <c r="J5143" s="2" t="s">
        <v>12</v>
      </c>
      <c r="K5143" s="2" t="s">
        <v>277</v>
      </c>
      <c r="L5143" s="19">
        <v>41295.597037037034</v>
      </c>
      <c r="M5143" s="2"/>
      <c r="N5143" s="2"/>
      <c r="O5143" s="2"/>
      <c r="P5143" s="2"/>
    </row>
    <row r="5144" spans="1:16" ht="30">
      <c r="A5144" s="14">
        <v>57</v>
      </c>
      <c r="B5144" s="2" t="s">
        <v>182</v>
      </c>
      <c r="C5144" s="1" t="s">
        <v>183</v>
      </c>
      <c r="D5144" s="3" t="s">
        <v>182</v>
      </c>
      <c r="E5144" s="4">
        <v>41295</v>
      </c>
      <c r="F5144" s="3" t="s">
        <v>15</v>
      </c>
      <c r="G5144" s="4">
        <v>41296</v>
      </c>
      <c r="H5144" s="3" t="s">
        <v>40</v>
      </c>
      <c r="I5144" s="2" t="s">
        <v>13</v>
      </c>
      <c r="J5144" s="2" t="s">
        <v>12</v>
      </c>
      <c r="K5144" s="2" t="s">
        <v>277</v>
      </c>
      <c r="L5144" s="19">
        <v>41296.466122685182</v>
      </c>
      <c r="M5144" s="2"/>
      <c r="N5144" s="2"/>
      <c r="O5144" s="2"/>
      <c r="P5144" s="2"/>
    </row>
    <row r="5145" spans="1:16" ht="30">
      <c r="A5145" s="14">
        <v>56</v>
      </c>
      <c r="B5145" s="2" t="s">
        <v>184</v>
      </c>
      <c r="C5145" s="1" t="s">
        <v>185</v>
      </c>
      <c r="D5145" s="3" t="s">
        <v>186</v>
      </c>
      <c r="E5145" s="4">
        <v>41295</v>
      </c>
      <c r="F5145" s="3" t="s">
        <v>15</v>
      </c>
      <c r="G5145" s="4">
        <v>41295</v>
      </c>
      <c r="H5145" s="3" t="s">
        <v>16</v>
      </c>
      <c r="I5145" s="2" t="s">
        <v>13</v>
      </c>
      <c r="J5145" s="2" t="s">
        <v>12</v>
      </c>
      <c r="K5145" s="2" t="s">
        <v>277</v>
      </c>
      <c r="L5145" s="19">
        <v>41295.372847222221</v>
      </c>
      <c r="M5145" s="2"/>
      <c r="N5145" s="2"/>
      <c r="O5145" s="2"/>
      <c r="P5145" s="2"/>
    </row>
    <row r="5146" spans="1:16" ht="30">
      <c r="A5146" s="14">
        <v>55</v>
      </c>
      <c r="B5146" s="2" t="s">
        <v>154</v>
      </c>
      <c r="C5146" s="1" t="s">
        <v>155</v>
      </c>
      <c r="D5146" s="3" t="s">
        <v>24</v>
      </c>
      <c r="E5146" s="4">
        <v>41292</v>
      </c>
      <c r="F5146" s="3" t="s">
        <v>15</v>
      </c>
      <c r="G5146" s="4">
        <v>41292</v>
      </c>
      <c r="H5146" s="3" t="s">
        <v>16</v>
      </c>
      <c r="I5146" s="2" t="s">
        <v>13</v>
      </c>
      <c r="J5146" s="2" t="s">
        <v>12</v>
      </c>
      <c r="K5146" s="2" t="s">
        <v>277</v>
      </c>
      <c r="L5146" s="19">
        <v>41292.573425925926</v>
      </c>
      <c r="M5146" s="2"/>
      <c r="N5146" s="2"/>
      <c r="O5146" s="2"/>
      <c r="P5146" s="2"/>
    </row>
    <row r="5147" spans="1:16" ht="30">
      <c r="A5147" s="14">
        <v>54</v>
      </c>
      <c r="B5147" s="2" t="s">
        <v>156</v>
      </c>
      <c r="C5147" s="1" t="s">
        <v>157</v>
      </c>
      <c r="D5147" s="3" t="s">
        <v>24</v>
      </c>
      <c r="E5147" s="4">
        <v>41292</v>
      </c>
      <c r="F5147" s="3" t="s">
        <v>15</v>
      </c>
      <c r="G5147" s="4">
        <v>41292</v>
      </c>
      <c r="H5147" s="3" t="s">
        <v>16</v>
      </c>
      <c r="I5147" s="2" t="s">
        <v>13</v>
      </c>
      <c r="J5147" s="2" t="s">
        <v>12</v>
      </c>
      <c r="K5147" s="2" t="s">
        <v>277</v>
      </c>
      <c r="L5147" s="19">
        <v>41292.565115740741</v>
      </c>
      <c r="M5147" s="2"/>
      <c r="N5147" s="2"/>
      <c r="O5147" s="2"/>
      <c r="P5147" s="2"/>
    </row>
    <row r="5148" spans="1:16" ht="30">
      <c r="A5148" s="14">
        <v>53</v>
      </c>
      <c r="B5148" s="2" t="s">
        <v>158</v>
      </c>
      <c r="C5148" s="1" t="s">
        <v>159</v>
      </c>
      <c r="D5148" s="3" t="s">
        <v>107</v>
      </c>
      <c r="E5148" s="4">
        <v>41292</v>
      </c>
      <c r="F5148" s="3" t="s">
        <v>15</v>
      </c>
      <c r="G5148" s="4">
        <v>41292</v>
      </c>
      <c r="H5148" s="3" t="s">
        <v>42</v>
      </c>
      <c r="I5148" s="2" t="s">
        <v>13</v>
      </c>
      <c r="J5148" s="2" t="s">
        <v>12</v>
      </c>
      <c r="K5148" s="2" t="s">
        <v>277</v>
      </c>
      <c r="L5148" s="19">
        <v>41292.556597222225</v>
      </c>
      <c r="M5148" s="2"/>
      <c r="N5148" s="2"/>
      <c r="O5148" s="2"/>
      <c r="P5148" s="2"/>
    </row>
    <row r="5149" spans="1:16" ht="30">
      <c r="A5149" s="14">
        <v>52</v>
      </c>
      <c r="B5149" s="2" t="s">
        <v>160</v>
      </c>
      <c r="C5149" s="1" t="s">
        <v>161</v>
      </c>
      <c r="D5149" s="3" t="s">
        <v>162</v>
      </c>
      <c r="E5149" s="4">
        <v>41292</v>
      </c>
      <c r="F5149" s="3" t="s">
        <v>15</v>
      </c>
      <c r="G5149" s="4">
        <v>41292</v>
      </c>
      <c r="H5149" s="3" t="s">
        <v>16</v>
      </c>
      <c r="I5149" s="2" t="s">
        <v>13</v>
      </c>
      <c r="J5149" s="2" t="s">
        <v>12</v>
      </c>
      <c r="K5149" s="2" t="s">
        <v>277</v>
      </c>
      <c r="L5149" s="19">
        <v>41292.521273148152</v>
      </c>
      <c r="M5149" s="2"/>
      <c r="N5149" s="2"/>
      <c r="O5149" s="2"/>
      <c r="P5149" s="2"/>
    </row>
    <row r="5150" spans="1:16" ht="75">
      <c r="A5150" s="14">
        <v>51</v>
      </c>
      <c r="B5150" s="2" t="s">
        <v>163</v>
      </c>
      <c r="C5150" s="1" t="s">
        <v>164</v>
      </c>
      <c r="D5150" s="3" t="s">
        <v>98</v>
      </c>
      <c r="E5150" s="4">
        <v>41292</v>
      </c>
      <c r="F5150" s="3" t="s">
        <v>15</v>
      </c>
      <c r="G5150" s="4">
        <v>41292</v>
      </c>
      <c r="H5150" s="3" t="s">
        <v>54</v>
      </c>
      <c r="I5150" s="2" t="s">
        <v>13</v>
      </c>
      <c r="J5150" s="2" t="s">
        <v>12</v>
      </c>
      <c r="K5150" s="2" t="s">
        <v>277</v>
      </c>
      <c r="L5150" s="19">
        <v>41292.512546296297</v>
      </c>
      <c r="M5150" s="2"/>
      <c r="N5150" s="2"/>
      <c r="O5150" s="2"/>
      <c r="P5150" s="2"/>
    </row>
    <row r="5151" spans="1:16" ht="75">
      <c r="A5151" s="14">
        <v>50</v>
      </c>
      <c r="B5151" s="2" t="s">
        <v>165</v>
      </c>
      <c r="C5151" s="1" t="s">
        <v>390</v>
      </c>
      <c r="D5151" s="3" t="s">
        <v>22</v>
      </c>
      <c r="E5151" s="4">
        <v>41292</v>
      </c>
      <c r="F5151" s="3" t="s">
        <v>15</v>
      </c>
      <c r="G5151" s="4">
        <v>41298</v>
      </c>
      <c r="H5151" s="3" t="s">
        <v>19</v>
      </c>
      <c r="I5151" s="2" t="s">
        <v>13</v>
      </c>
      <c r="J5151" s="2" t="s">
        <v>12</v>
      </c>
      <c r="K5151" s="2" t="s">
        <v>277</v>
      </c>
      <c r="L5151" s="19">
        <v>41306.520185185182</v>
      </c>
      <c r="M5151" s="2"/>
      <c r="N5151" s="2"/>
      <c r="O5151" s="2"/>
      <c r="P5151" s="2"/>
    </row>
    <row r="5152" spans="1:16" ht="30">
      <c r="A5152" s="14">
        <v>49</v>
      </c>
      <c r="B5152" s="2" t="s">
        <v>14</v>
      </c>
      <c r="C5152" s="1" t="s">
        <v>33</v>
      </c>
      <c r="D5152" s="3" t="s">
        <v>4732</v>
      </c>
      <c r="E5152" s="4">
        <v>41292</v>
      </c>
      <c r="F5152" s="3" t="s">
        <v>15</v>
      </c>
      <c r="G5152" s="4">
        <v>41292</v>
      </c>
      <c r="H5152" s="3" t="s">
        <v>16</v>
      </c>
      <c r="I5152" s="2" t="s">
        <v>13</v>
      </c>
      <c r="J5152" s="2" t="s">
        <v>12</v>
      </c>
      <c r="K5152" s="2" t="s">
        <v>277</v>
      </c>
      <c r="L5152" s="19">
        <v>41292.408773148149</v>
      </c>
      <c r="M5152" s="2"/>
      <c r="N5152" s="2"/>
      <c r="O5152" s="2"/>
      <c r="P5152" s="2"/>
    </row>
    <row r="5153" spans="1:16" ht="60">
      <c r="A5153" s="14">
        <v>48</v>
      </c>
      <c r="B5153" s="2" t="s">
        <v>167</v>
      </c>
      <c r="C5153" s="1" t="s">
        <v>168</v>
      </c>
      <c r="D5153" s="3" t="s">
        <v>169</v>
      </c>
      <c r="E5153" s="4">
        <v>41292</v>
      </c>
      <c r="F5153" s="3" t="s">
        <v>15</v>
      </c>
      <c r="G5153" s="4">
        <v>41292</v>
      </c>
      <c r="H5153" s="3" t="s">
        <v>16</v>
      </c>
      <c r="I5153" s="2" t="s">
        <v>13</v>
      </c>
      <c r="J5153" s="2" t="s">
        <v>12</v>
      </c>
      <c r="K5153" s="2" t="s">
        <v>277</v>
      </c>
      <c r="L5153" s="19">
        <v>41292.388807870368</v>
      </c>
      <c r="M5153" s="2"/>
      <c r="N5153" s="2"/>
      <c r="O5153" s="2"/>
      <c r="P5153" s="2"/>
    </row>
    <row r="5154" spans="1:16">
      <c r="A5154" s="14">
        <v>47</v>
      </c>
      <c r="B5154" s="2" t="s">
        <v>170</v>
      </c>
      <c r="C5154" s="1" t="s">
        <v>171</v>
      </c>
      <c r="D5154" s="3" t="s">
        <v>87</v>
      </c>
      <c r="E5154" s="4">
        <v>41292</v>
      </c>
      <c r="F5154" s="3" t="s">
        <v>15</v>
      </c>
      <c r="G5154" s="4">
        <v>41292</v>
      </c>
      <c r="H5154" s="3" t="s">
        <v>16</v>
      </c>
      <c r="I5154" s="2" t="s">
        <v>13</v>
      </c>
      <c r="J5154" s="2" t="s">
        <v>12</v>
      </c>
      <c r="K5154" s="2" t="s">
        <v>277</v>
      </c>
      <c r="L5154" s="19">
        <v>41292.38175925926</v>
      </c>
      <c r="M5154" s="2"/>
      <c r="N5154" s="2"/>
      <c r="O5154" s="2"/>
      <c r="P5154" s="2"/>
    </row>
    <row r="5155" spans="1:16">
      <c r="A5155" s="14">
        <v>46</v>
      </c>
      <c r="B5155" s="2" t="s">
        <v>172</v>
      </c>
      <c r="C5155" s="1" t="s">
        <v>172</v>
      </c>
      <c r="D5155" s="3" t="s">
        <v>173</v>
      </c>
      <c r="E5155" s="4">
        <v>41291</v>
      </c>
      <c r="F5155" s="3" t="s">
        <v>15</v>
      </c>
      <c r="G5155" s="4">
        <v>41291</v>
      </c>
      <c r="H5155" s="3" t="s">
        <v>16</v>
      </c>
      <c r="I5155" s="2" t="s">
        <v>13</v>
      </c>
      <c r="J5155" s="2" t="s">
        <v>12</v>
      </c>
      <c r="K5155" s="2" t="s">
        <v>277</v>
      </c>
      <c r="L5155" s="19">
        <v>41291.753831018519</v>
      </c>
      <c r="M5155" s="2"/>
      <c r="N5155" s="2"/>
      <c r="O5155" s="2"/>
      <c r="P5155" s="2"/>
    </row>
    <row r="5156" spans="1:16" ht="150">
      <c r="A5156" s="14">
        <v>45</v>
      </c>
      <c r="B5156" s="2" t="s">
        <v>148</v>
      </c>
      <c r="C5156" s="1" t="s">
        <v>319</v>
      </c>
      <c r="D5156" s="3" t="s">
        <v>149</v>
      </c>
      <c r="E5156" s="4">
        <v>41291</v>
      </c>
      <c r="F5156" s="3" t="s">
        <v>15</v>
      </c>
      <c r="G5156" s="4">
        <v>37645</v>
      </c>
      <c r="H5156" s="3" t="s">
        <v>45</v>
      </c>
      <c r="I5156" s="2" t="s">
        <v>13</v>
      </c>
      <c r="J5156" s="2" t="s">
        <v>12</v>
      </c>
      <c r="K5156" s="2" t="s">
        <v>277</v>
      </c>
      <c r="L5156" s="19">
        <v>41299.630300925928</v>
      </c>
      <c r="M5156" s="2"/>
      <c r="N5156" s="2"/>
      <c r="O5156" s="2"/>
      <c r="P5156" s="2"/>
    </row>
    <row r="5157" spans="1:16" ht="75">
      <c r="A5157" s="14">
        <v>44</v>
      </c>
      <c r="B5157" s="2" t="s">
        <v>150</v>
      </c>
      <c r="C5157" s="1" t="s">
        <v>151</v>
      </c>
      <c r="D5157" s="3" t="s">
        <v>152</v>
      </c>
      <c r="E5157" s="4">
        <v>41291</v>
      </c>
      <c r="F5157" s="3" t="s">
        <v>102</v>
      </c>
      <c r="G5157" s="4">
        <v>41291</v>
      </c>
      <c r="H5157" s="3" t="s">
        <v>42</v>
      </c>
      <c r="I5157" s="2" t="s">
        <v>13</v>
      </c>
      <c r="J5157" s="2" t="s">
        <v>12</v>
      </c>
      <c r="K5157" s="2" t="s">
        <v>277</v>
      </c>
      <c r="L5157" s="19">
        <v>41291.557615740741</v>
      </c>
      <c r="M5157" s="2"/>
      <c r="N5157" s="2"/>
      <c r="O5157" s="2"/>
      <c r="P5157" s="2"/>
    </row>
    <row r="5158" spans="1:16" ht="45">
      <c r="A5158" s="14">
        <v>43</v>
      </c>
      <c r="B5158" s="2" t="s">
        <v>100</v>
      </c>
      <c r="C5158" s="1" t="s">
        <v>153</v>
      </c>
      <c r="D5158" s="3" t="s">
        <v>4732</v>
      </c>
      <c r="E5158" s="4">
        <v>41291</v>
      </c>
      <c r="F5158" s="3" t="s">
        <v>15</v>
      </c>
      <c r="G5158" s="4">
        <v>41291</v>
      </c>
      <c r="H5158" s="3" t="s">
        <v>16</v>
      </c>
      <c r="I5158" s="2" t="s">
        <v>13</v>
      </c>
      <c r="J5158" s="2" t="s">
        <v>12</v>
      </c>
      <c r="K5158" s="2" t="s">
        <v>277</v>
      </c>
      <c r="L5158" s="19">
        <v>41291.594490740739</v>
      </c>
      <c r="M5158" s="2"/>
      <c r="N5158" s="2"/>
      <c r="O5158" s="2"/>
      <c r="P5158" s="2"/>
    </row>
    <row r="5159" spans="1:16" ht="60">
      <c r="A5159" s="14">
        <v>42</v>
      </c>
      <c r="B5159" s="2" t="s">
        <v>119</v>
      </c>
      <c r="C5159" s="1" t="s">
        <v>120</v>
      </c>
      <c r="D5159" s="3" t="s">
        <v>77</v>
      </c>
      <c r="E5159" s="4">
        <v>41291</v>
      </c>
      <c r="F5159" s="3" t="s">
        <v>15</v>
      </c>
      <c r="G5159" s="4">
        <v>41291</v>
      </c>
      <c r="H5159" s="3" t="s">
        <v>56</v>
      </c>
      <c r="I5159" s="2" t="s">
        <v>13</v>
      </c>
      <c r="J5159" s="2" t="s">
        <v>12</v>
      </c>
      <c r="K5159" s="2" t="s">
        <v>277</v>
      </c>
      <c r="L5159" s="19">
        <v>41292.63590277778</v>
      </c>
      <c r="M5159" s="2"/>
      <c r="N5159" s="2"/>
      <c r="O5159" s="2"/>
      <c r="P5159" s="2"/>
    </row>
    <row r="5160" spans="1:16" ht="60">
      <c r="A5160" s="14">
        <v>41</v>
      </c>
      <c r="B5160" s="2" t="s">
        <v>121</v>
      </c>
      <c r="C5160" s="1" t="s">
        <v>320</v>
      </c>
      <c r="D5160" s="3" t="s">
        <v>3517</v>
      </c>
      <c r="E5160" s="4">
        <v>41291</v>
      </c>
      <c r="F5160" s="3" t="s">
        <v>102</v>
      </c>
      <c r="G5160" s="4">
        <v>41291</v>
      </c>
      <c r="H5160" s="3" t="s">
        <v>57</v>
      </c>
      <c r="I5160" s="2" t="s">
        <v>13</v>
      </c>
      <c r="J5160" s="2" t="s">
        <v>12</v>
      </c>
      <c r="K5160" s="2" t="s">
        <v>277</v>
      </c>
      <c r="L5160" s="19">
        <v>41299.59946759259</v>
      </c>
      <c r="M5160" s="2"/>
      <c r="N5160" s="2"/>
      <c r="O5160" s="2"/>
      <c r="P5160" s="2"/>
    </row>
    <row r="5161" spans="1:16" ht="30">
      <c r="A5161" s="14">
        <v>40</v>
      </c>
      <c r="B5161" s="2" t="s">
        <v>122</v>
      </c>
      <c r="C5161" s="1" t="s">
        <v>123</v>
      </c>
      <c r="D5161" s="3" t="s">
        <v>26</v>
      </c>
      <c r="E5161" s="4">
        <v>41291</v>
      </c>
      <c r="F5161" s="3" t="s">
        <v>15</v>
      </c>
      <c r="G5161" s="4">
        <v>41291</v>
      </c>
      <c r="H5161" s="3" t="s">
        <v>69</v>
      </c>
      <c r="I5161" s="2" t="s">
        <v>13</v>
      </c>
      <c r="J5161" s="2" t="s">
        <v>12</v>
      </c>
      <c r="K5161" s="2" t="s">
        <v>268</v>
      </c>
      <c r="L5161" s="19">
        <v>41323.667905092596</v>
      </c>
      <c r="M5161" s="2"/>
      <c r="N5161" s="2"/>
      <c r="O5161" s="2"/>
      <c r="P5161" s="2"/>
    </row>
    <row r="5162" spans="1:16" ht="90">
      <c r="A5162" s="14">
        <v>39</v>
      </c>
      <c r="B5162" s="2" t="s">
        <v>124</v>
      </c>
      <c r="C5162" s="1" t="s">
        <v>125</v>
      </c>
      <c r="D5162" s="3" t="s">
        <v>26</v>
      </c>
      <c r="E5162" s="4">
        <v>41291</v>
      </c>
      <c r="F5162" s="3" t="s">
        <v>15</v>
      </c>
      <c r="G5162" s="4">
        <v>41298</v>
      </c>
      <c r="H5162" s="3" t="s">
        <v>69</v>
      </c>
      <c r="I5162" s="2" t="s">
        <v>13</v>
      </c>
      <c r="J5162" s="2" t="s">
        <v>12</v>
      </c>
      <c r="K5162" s="2" t="s">
        <v>268</v>
      </c>
      <c r="L5162" s="19">
        <v>41323.66783564815</v>
      </c>
      <c r="M5162" s="2"/>
      <c r="N5162" s="2"/>
      <c r="O5162" s="2"/>
      <c r="P5162" s="2"/>
    </row>
    <row r="5163" spans="1:16" ht="45">
      <c r="A5163" s="14">
        <v>38</v>
      </c>
      <c r="B5163" s="2" t="s">
        <v>126</v>
      </c>
      <c r="C5163" s="1" t="s">
        <v>127</v>
      </c>
      <c r="D5163" s="3" t="s">
        <v>26</v>
      </c>
      <c r="E5163" s="4">
        <v>41291</v>
      </c>
      <c r="F5163" s="3" t="s">
        <v>15</v>
      </c>
      <c r="G5163" s="4">
        <v>41298</v>
      </c>
      <c r="H5163" s="3" t="s">
        <v>69</v>
      </c>
      <c r="I5163" s="2" t="s">
        <v>13</v>
      </c>
      <c r="J5163" s="2" t="s">
        <v>12</v>
      </c>
      <c r="K5163" s="2" t="s">
        <v>277</v>
      </c>
      <c r="L5163" s="19">
        <v>41316.592824074076</v>
      </c>
      <c r="M5163" s="2"/>
      <c r="N5163" s="2"/>
      <c r="O5163" s="2"/>
      <c r="P5163" s="2"/>
    </row>
    <row r="5164" spans="1:16" ht="45">
      <c r="A5164" s="14">
        <v>37</v>
      </c>
      <c r="B5164" s="2" t="s">
        <v>128</v>
      </c>
      <c r="C5164" s="1" t="s">
        <v>129</v>
      </c>
      <c r="D5164" s="3" t="s">
        <v>130</v>
      </c>
      <c r="E5164" s="4">
        <v>41290</v>
      </c>
      <c r="F5164" s="3" t="s">
        <v>15</v>
      </c>
      <c r="G5164" s="4">
        <v>41290</v>
      </c>
      <c r="H5164" s="3" t="s">
        <v>40</v>
      </c>
      <c r="I5164" s="2" t="s">
        <v>13</v>
      </c>
      <c r="J5164" s="2" t="s">
        <v>12</v>
      </c>
      <c r="K5164" s="2" t="s">
        <v>277</v>
      </c>
      <c r="L5164" s="19">
        <v>41290.717256944445</v>
      </c>
      <c r="M5164" s="2"/>
      <c r="N5164" s="2"/>
      <c r="O5164" s="2"/>
      <c r="P5164" s="2"/>
    </row>
    <row r="5165" spans="1:16">
      <c r="A5165" s="14">
        <v>36</v>
      </c>
      <c r="B5165" s="2" t="s">
        <v>131</v>
      </c>
      <c r="C5165" s="1" t="s">
        <v>391</v>
      </c>
      <c r="D5165" s="3" t="s">
        <v>132</v>
      </c>
      <c r="E5165" s="4">
        <v>41290</v>
      </c>
      <c r="F5165" s="3" t="s">
        <v>102</v>
      </c>
      <c r="G5165" s="4">
        <v>41294</v>
      </c>
      <c r="H5165" s="3" t="s">
        <v>56</v>
      </c>
      <c r="I5165" s="2" t="s">
        <v>13</v>
      </c>
      <c r="J5165" s="2" t="s">
        <v>12</v>
      </c>
      <c r="K5165" s="2" t="s">
        <v>277</v>
      </c>
      <c r="L5165" s="19">
        <v>41306.520648148151</v>
      </c>
      <c r="M5165" s="2"/>
      <c r="N5165" s="2"/>
      <c r="O5165" s="2"/>
      <c r="P5165" s="2"/>
    </row>
    <row r="5166" spans="1:16" ht="60">
      <c r="A5166" s="14">
        <v>35</v>
      </c>
      <c r="B5166" s="2" t="s">
        <v>116</v>
      </c>
      <c r="C5166" s="1" t="s">
        <v>175</v>
      </c>
      <c r="D5166" s="3" t="s">
        <v>8176</v>
      </c>
      <c r="E5166" s="4">
        <v>41291</v>
      </c>
      <c r="F5166" s="3" t="s">
        <v>15</v>
      </c>
      <c r="G5166" s="4">
        <v>41292</v>
      </c>
      <c r="H5166" s="3" t="s">
        <v>42</v>
      </c>
      <c r="I5166" s="2" t="s">
        <v>13</v>
      </c>
      <c r="J5166" s="2" t="s">
        <v>12</v>
      </c>
      <c r="K5166" s="2" t="s">
        <v>277</v>
      </c>
      <c r="L5166" s="19">
        <v>41292.637106481481</v>
      </c>
      <c r="M5166" s="2"/>
      <c r="N5166" s="2"/>
      <c r="O5166" s="2"/>
      <c r="P5166" s="2"/>
    </row>
    <row r="5167" spans="1:16" ht="45">
      <c r="A5167" s="14">
        <v>34</v>
      </c>
      <c r="B5167" s="2" t="s">
        <v>99</v>
      </c>
      <c r="C5167" s="1" t="s">
        <v>112</v>
      </c>
      <c r="D5167" s="3" t="s">
        <v>26</v>
      </c>
      <c r="E5167" s="4">
        <v>41290</v>
      </c>
      <c r="F5167" s="3" t="s">
        <v>15</v>
      </c>
      <c r="G5167" s="4">
        <v>41291</v>
      </c>
      <c r="H5167" s="3" t="s">
        <v>56</v>
      </c>
      <c r="I5167" s="2" t="s">
        <v>13</v>
      </c>
      <c r="J5167" s="2" t="s">
        <v>12</v>
      </c>
      <c r="K5167" s="2" t="s">
        <v>277</v>
      </c>
      <c r="L5167" s="19">
        <v>41292.636331018519</v>
      </c>
      <c r="M5167" s="2"/>
      <c r="N5167" s="2"/>
      <c r="O5167" s="2"/>
      <c r="P5167" s="2"/>
    </row>
    <row r="5168" spans="1:16" ht="30">
      <c r="A5168" s="14">
        <v>33</v>
      </c>
      <c r="B5168" s="2" t="s">
        <v>100</v>
      </c>
      <c r="C5168" s="1" t="s">
        <v>113</v>
      </c>
      <c r="D5168" s="3" t="s">
        <v>4732</v>
      </c>
      <c r="E5168" s="4">
        <v>41290</v>
      </c>
      <c r="F5168" s="3" t="s">
        <v>15</v>
      </c>
      <c r="G5168" s="4">
        <v>41290</v>
      </c>
      <c r="H5168" s="3" t="s">
        <v>16</v>
      </c>
      <c r="I5168" s="2" t="s">
        <v>13</v>
      </c>
      <c r="J5168" s="2" t="s">
        <v>12</v>
      </c>
      <c r="K5168" s="2" t="s">
        <v>277</v>
      </c>
      <c r="L5168" s="19">
        <v>41290.508773148147</v>
      </c>
      <c r="M5168" s="2"/>
      <c r="N5168" s="2"/>
      <c r="O5168" s="2"/>
      <c r="P5168" s="2"/>
    </row>
    <row r="5169" spans="1:16" ht="60">
      <c r="A5169" s="14">
        <v>32</v>
      </c>
      <c r="B5169" s="2" t="s">
        <v>101</v>
      </c>
      <c r="C5169" s="1" t="s">
        <v>114</v>
      </c>
      <c r="D5169" s="3" t="s">
        <v>98</v>
      </c>
      <c r="E5169" s="4">
        <v>41290</v>
      </c>
      <c r="F5169" s="3" t="s">
        <v>102</v>
      </c>
      <c r="G5169" s="4">
        <v>41290</v>
      </c>
      <c r="H5169" s="3" t="s">
        <v>29</v>
      </c>
      <c r="I5169" s="2" t="s">
        <v>13</v>
      </c>
      <c r="J5169" s="2" t="s">
        <v>12</v>
      </c>
      <c r="K5169" s="2" t="s">
        <v>277</v>
      </c>
      <c r="L5169" s="19">
        <v>41290.468229166669</v>
      </c>
      <c r="M5169" s="2"/>
      <c r="N5169" s="2"/>
      <c r="O5169" s="2"/>
      <c r="P5169" s="2"/>
    </row>
    <row r="5170" spans="1:16" ht="45">
      <c r="A5170" s="14">
        <v>31</v>
      </c>
      <c r="B5170" s="2" t="s">
        <v>103</v>
      </c>
      <c r="C5170" s="1" t="s">
        <v>133</v>
      </c>
      <c r="D5170" s="3" t="s">
        <v>104</v>
      </c>
      <c r="E5170" s="4">
        <v>41290</v>
      </c>
      <c r="F5170" s="3" t="s">
        <v>15</v>
      </c>
      <c r="G5170" s="4">
        <v>41290</v>
      </c>
      <c r="H5170" s="3" t="s">
        <v>16</v>
      </c>
      <c r="I5170" s="2" t="s">
        <v>13</v>
      </c>
      <c r="J5170" s="2" t="s">
        <v>12</v>
      </c>
      <c r="K5170" s="2" t="s">
        <v>277</v>
      </c>
      <c r="L5170" s="19">
        <v>41290.466157407405</v>
      </c>
      <c r="M5170" s="2"/>
      <c r="N5170" s="2"/>
      <c r="O5170" s="2"/>
      <c r="P5170" s="2"/>
    </row>
    <row r="5171" spans="1:16">
      <c r="A5171" s="14">
        <v>30</v>
      </c>
      <c r="B5171" s="2" t="s">
        <v>134</v>
      </c>
      <c r="C5171" s="1" t="s">
        <v>228</v>
      </c>
      <c r="D5171" s="3" t="s">
        <v>105</v>
      </c>
      <c r="E5171" s="4">
        <v>41290</v>
      </c>
      <c r="F5171" s="3" t="s">
        <v>15</v>
      </c>
      <c r="G5171" s="4">
        <v>41291</v>
      </c>
      <c r="H5171" s="3" t="s">
        <v>69</v>
      </c>
      <c r="I5171" s="2" t="s">
        <v>13</v>
      </c>
      <c r="J5171" s="2" t="s">
        <v>12</v>
      </c>
      <c r="K5171" s="2" t="s">
        <v>277</v>
      </c>
      <c r="L5171" s="19">
        <v>41296.485729166663</v>
      </c>
      <c r="M5171" s="2"/>
      <c r="N5171" s="2"/>
      <c r="O5171" s="2"/>
      <c r="P5171" s="2"/>
    </row>
    <row r="5172" spans="1:16" ht="75">
      <c r="A5172" s="14">
        <v>29</v>
      </c>
      <c r="B5172" s="2" t="s">
        <v>106</v>
      </c>
      <c r="C5172" s="1" t="s">
        <v>176</v>
      </c>
      <c r="D5172" s="3" t="s">
        <v>107</v>
      </c>
      <c r="E5172" s="4">
        <v>41292</v>
      </c>
      <c r="F5172" s="3" t="s">
        <v>15</v>
      </c>
      <c r="G5172" s="4">
        <v>41292</v>
      </c>
      <c r="H5172" s="3" t="s">
        <v>42</v>
      </c>
      <c r="I5172" s="2" t="s">
        <v>13</v>
      </c>
      <c r="J5172" s="2" t="s">
        <v>12</v>
      </c>
      <c r="K5172" s="2" t="s">
        <v>277</v>
      </c>
      <c r="L5172" s="19">
        <v>41292.637881944444</v>
      </c>
      <c r="M5172" s="2"/>
      <c r="N5172" s="2"/>
      <c r="O5172" s="2"/>
      <c r="P5172" s="2"/>
    </row>
    <row r="5173" spans="1:16" ht="45">
      <c r="A5173" s="14">
        <v>28</v>
      </c>
      <c r="B5173" s="2" t="s">
        <v>108</v>
      </c>
      <c r="C5173" s="1" t="s">
        <v>115</v>
      </c>
      <c r="D5173" s="3" t="s">
        <v>109</v>
      </c>
      <c r="E5173" s="4">
        <v>41290</v>
      </c>
      <c r="F5173" s="3" t="s">
        <v>102</v>
      </c>
      <c r="G5173" s="4">
        <v>41290</v>
      </c>
      <c r="H5173" s="3" t="s">
        <v>69</v>
      </c>
      <c r="I5173" s="2" t="s">
        <v>13</v>
      </c>
      <c r="J5173" s="2" t="s">
        <v>12</v>
      </c>
      <c r="K5173" s="2" t="s">
        <v>277</v>
      </c>
      <c r="L5173" s="19">
        <v>41290.389155092591</v>
      </c>
      <c r="M5173" s="2"/>
      <c r="N5173" s="2"/>
      <c r="O5173" s="2"/>
      <c r="P5173" s="2"/>
    </row>
    <row r="5174" spans="1:16" ht="45">
      <c r="A5174" s="14">
        <v>27</v>
      </c>
      <c r="B5174" s="2" t="s">
        <v>110</v>
      </c>
      <c r="C5174" s="1" t="s">
        <v>135</v>
      </c>
      <c r="D5174" s="3" t="s">
        <v>111</v>
      </c>
      <c r="E5174" s="4">
        <v>41290</v>
      </c>
      <c r="F5174" s="3" t="s">
        <v>15</v>
      </c>
      <c r="G5174" s="4">
        <v>41291</v>
      </c>
      <c r="H5174" s="3" t="s">
        <v>40</v>
      </c>
      <c r="I5174" s="2" t="s">
        <v>13</v>
      </c>
      <c r="J5174" s="2" t="s">
        <v>12</v>
      </c>
      <c r="K5174" s="2" t="s">
        <v>277</v>
      </c>
      <c r="L5174" s="19">
        <v>41291.566331018519</v>
      </c>
      <c r="M5174" s="2"/>
      <c r="N5174" s="2"/>
      <c r="O5174" s="2"/>
      <c r="P5174" s="2"/>
    </row>
    <row r="5175" spans="1:16" ht="45">
      <c r="A5175" s="14">
        <v>26</v>
      </c>
      <c r="B5175" s="2" t="s">
        <v>97</v>
      </c>
      <c r="C5175" s="1" t="s">
        <v>136</v>
      </c>
      <c r="D5175" s="3" t="s">
        <v>98</v>
      </c>
      <c r="E5175" s="4">
        <v>41289</v>
      </c>
      <c r="F5175" s="3" t="s">
        <v>15</v>
      </c>
      <c r="G5175" s="4">
        <v>41289</v>
      </c>
      <c r="H5175" s="3" t="s">
        <v>16</v>
      </c>
      <c r="I5175" s="2" t="s">
        <v>13</v>
      </c>
      <c r="J5175" s="2" t="s">
        <v>12</v>
      </c>
      <c r="K5175" s="2" t="s">
        <v>277</v>
      </c>
      <c r="L5175" s="19">
        <v>41289.727743055555</v>
      </c>
      <c r="M5175" s="2"/>
      <c r="N5175" s="2"/>
      <c r="O5175" s="2"/>
      <c r="P5175" s="2"/>
    </row>
    <row r="5176" spans="1:16" ht="30">
      <c r="A5176" s="14">
        <v>25</v>
      </c>
      <c r="B5176" s="2" t="s">
        <v>93</v>
      </c>
      <c r="C5176" s="1" t="s">
        <v>137</v>
      </c>
      <c r="D5176" s="3" t="s">
        <v>71</v>
      </c>
      <c r="E5176" s="4">
        <v>41289</v>
      </c>
      <c r="F5176" s="3" t="s">
        <v>15</v>
      </c>
      <c r="G5176" s="4">
        <v>41289</v>
      </c>
      <c r="H5176" s="3" t="s">
        <v>29</v>
      </c>
      <c r="I5176" s="2" t="s">
        <v>13</v>
      </c>
      <c r="J5176" s="2" t="s">
        <v>12</v>
      </c>
      <c r="K5176" s="2" t="s">
        <v>277</v>
      </c>
      <c r="L5176" s="19">
        <v>41289.732488425929</v>
      </c>
      <c r="M5176" s="2"/>
      <c r="N5176" s="2"/>
      <c r="O5176" s="2"/>
      <c r="P5176" s="2"/>
    </row>
    <row r="5177" spans="1:16">
      <c r="A5177" s="14">
        <v>24</v>
      </c>
      <c r="B5177" s="2" t="s">
        <v>94</v>
      </c>
      <c r="C5177" s="1" t="s">
        <v>96</v>
      </c>
      <c r="D5177" s="3" t="s">
        <v>95</v>
      </c>
      <c r="E5177" s="4">
        <v>41289</v>
      </c>
      <c r="F5177" s="3" t="s">
        <v>15</v>
      </c>
      <c r="G5177" s="4">
        <v>41289</v>
      </c>
      <c r="H5177" s="3" t="s">
        <v>16</v>
      </c>
      <c r="I5177" s="2" t="s">
        <v>13</v>
      </c>
      <c r="J5177" s="2" t="s">
        <v>12</v>
      </c>
      <c r="K5177" s="2" t="s">
        <v>277</v>
      </c>
      <c r="L5177" s="19">
        <v>41289.689050925925</v>
      </c>
      <c r="M5177" s="2"/>
      <c r="N5177" s="2"/>
      <c r="O5177" s="2"/>
      <c r="P5177" s="2"/>
    </row>
    <row r="5178" spans="1:16">
      <c r="A5178" s="14">
        <v>23</v>
      </c>
      <c r="B5178" s="2" t="s">
        <v>91</v>
      </c>
      <c r="C5178" s="1" t="s">
        <v>138</v>
      </c>
      <c r="D5178" s="3" t="s">
        <v>92</v>
      </c>
      <c r="E5178" s="4">
        <v>41289</v>
      </c>
      <c r="F5178" s="3" t="s">
        <v>15</v>
      </c>
      <c r="G5178" s="4">
        <v>41289</v>
      </c>
      <c r="H5178" s="3" t="s">
        <v>16</v>
      </c>
      <c r="I5178" s="2" t="s">
        <v>13</v>
      </c>
      <c r="J5178" s="2" t="s">
        <v>12</v>
      </c>
      <c r="K5178" s="2" t="s">
        <v>277</v>
      </c>
      <c r="L5178" s="19">
        <v>41289.638784722221</v>
      </c>
      <c r="M5178" s="2"/>
      <c r="N5178" s="2"/>
      <c r="O5178" s="2"/>
      <c r="P5178" s="2"/>
    </row>
    <row r="5179" spans="1:16" ht="45">
      <c r="A5179" s="14">
        <v>22</v>
      </c>
      <c r="B5179" s="2" t="s">
        <v>89</v>
      </c>
      <c r="C5179" s="1" t="s">
        <v>493</v>
      </c>
      <c r="D5179" s="3" t="s">
        <v>18</v>
      </c>
      <c r="E5179" s="4">
        <v>41289</v>
      </c>
      <c r="F5179" s="3" t="s">
        <v>102</v>
      </c>
      <c r="G5179" s="4">
        <v>41316</v>
      </c>
      <c r="H5179" s="3" t="s">
        <v>50</v>
      </c>
      <c r="I5179" s="2" t="s">
        <v>13</v>
      </c>
      <c r="J5179" s="2" t="s">
        <v>12</v>
      </c>
      <c r="K5179" s="2" t="s">
        <v>277</v>
      </c>
      <c r="L5179" s="19">
        <v>41316.386388888888</v>
      </c>
      <c r="M5179" s="2"/>
      <c r="N5179" s="2"/>
      <c r="O5179" s="2"/>
      <c r="P5179" s="2"/>
    </row>
    <row r="5180" spans="1:16" ht="45">
      <c r="A5180" s="14">
        <v>21</v>
      </c>
      <c r="B5180" s="2" t="s">
        <v>88</v>
      </c>
      <c r="C5180" s="1" t="s">
        <v>139</v>
      </c>
      <c r="D5180" s="3" t="s">
        <v>18</v>
      </c>
      <c r="E5180" s="4">
        <v>41289</v>
      </c>
      <c r="F5180" s="3" t="s">
        <v>15</v>
      </c>
      <c r="G5180" s="4">
        <v>41289</v>
      </c>
      <c r="H5180" s="3" t="s">
        <v>40</v>
      </c>
      <c r="I5180" s="2" t="s">
        <v>13</v>
      </c>
      <c r="J5180" s="2" t="s">
        <v>12</v>
      </c>
      <c r="K5180" s="2" t="s">
        <v>277</v>
      </c>
      <c r="L5180" s="19">
        <v>41289.693425925929</v>
      </c>
      <c r="M5180" s="2"/>
      <c r="N5180" s="2"/>
      <c r="O5180" s="2"/>
      <c r="P5180" s="2"/>
    </row>
    <row r="5181" spans="1:16" ht="30">
      <c r="A5181" s="14">
        <v>20</v>
      </c>
      <c r="B5181" s="2" t="s">
        <v>86</v>
      </c>
      <c r="C5181" s="1" t="s">
        <v>90</v>
      </c>
      <c r="D5181" s="3" t="s">
        <v>87</v>
      </c>
      <c r="E5181" s="4">
        <v>41289</v>
      </c>
      <c r="F5181" s="3" t="s">
        <v>15</v>
      </c>
      <c r="G5181" s="4">
        <v>41289</v>
      </c>
      <c r="H5181" s="3" t="s">
        <v>16</v>
      </c>
      <c r="I5181" s="2" t="s">
        <v>13</v>
      </c>
      <c r="J5181" s="2" t="s">
        <v>12</v>
      </c>
      <c r="K5181" s="2" t="s">
        <v>277</v>
      </c>
      <c r="L5181" s="19">
        <v>41289.616886574076</v>
      </c>
      <c r="M5181" s="2"/>
      <c r="N5181" s="2"/>
      <c r="O5181" s="2"/>
      <c r="P5181" s="2"/>
    </row>
    <row r="5182" spans="1:16" ht="30">
      <c r="A5182" s="14">
        <v>19</v>
      </c>
      <c r="B5182" s="2" t="s">
        <v>83</v>
      </c>
      <c r="C5182" s="1" t="s">
        <v>140</v>
      </c>
      <c r="D5182" s="3" t="s">
        <v>84</v>
      </c>
      <c r="E5182" s="4">
        <v>41289</v>
      </c>
      <c r="F5182" s="3" t="s">
        <v>15</v>
      </c>
      <c r="G5182" s="4">
        <v>41289</v>
      </c>
      <c r="H5182" s="3" t="s">
        <v>16</v>
      </c>
      <c r="I5182" s="2" t="s">
        <v>13</v>
      </c>
      <c r="J5182" s="2" t="s">
        <v>12</v>
      </c>
      <c r="K5182" s="2" t="s">
        <v>277</v>
      </c>
      <c r="L5182" s="19">
        <v>41289.540752314817</v>
      </c>
      <c r="M5182" s="2"/>
      <c r="N5182" s="2"/>
      <c r="O5182" s="2"/>
      <c r="P5182" s="2"/>
    </row>
    <row r="5183" spans="1:16" ht="30">
      <c r="A5183" s="14">
        <v>18</v>
      </c>
      <c r="B5183" s="2" t="s">
        <v>82</v>
      </c>
      <c r="C5183" s="1" t="s">
        <v>85</v>
      </c>
      <c r="D5183" s="3" t="s">
        <v>4732</v>
      </c>
      <c r="E5183" s="4">
        <v>41289</v>
      </c>
      <c r="F5183" s="3" t="s">
        <v>15</v>
      </c>
      <c r="G5183" s="4">
        <v>41289</v>
      </c>
      <c r="H5183" s="3" t="s">
        <v>16</v>
      </c>
      <c r="I5183" s="2" t="s">
        <v>13</v>
      </c>
      <c r="J5183" s="2" t="s">
        <v>12</v>
      </c>
      <c r="K5183" s="2" t="s">
        <v>277</v>
      </c>
      <c r="L5183" s="19">
        <v>41289.538101851853</v>
      </c>
      <c r="M5183" s="2"/>
      <c r="N5183" s="2"/>
      <c r="O5183" s="2"/>
      <c r="P5183" s="2"/>
    </row>
    <row r="5184" spans="1:16" ht="30">
      <c r="A5184" s="14">
        <v>17</v>
      </c>
      <c r="B5184" s="2" t="s">
        <v>80</v>
      </c>
      <c r="C5184" s="1" t="s">
        <v>81</v>
      </c>
      <c r="D5184" s="3" t="s">
        <v>4732</v>
      </c>
      <c r="E5184" s="4">
        <v>41289</v>
      </c>
      <c r="F5184" s="3" t="s">
        <v>15</v>
      </c>
      <c r="G5184" s="4">
        <v>41289</v>
      </c>
      <c r="H5184" s="3" t="s">
        <v>16</v>
      </c>
      <c r="I5184" s="2" t="s">
        <v>13</v>
      </c>
      <c r="J5184" s="2" t="s">
        <v>12</v>
      </c>
      <c r="K5184" s="2" t="s">
        <v>277</v>
      </c>
      <c r="L5184" s="19">
        <v>41289.505277777775</v>
      </c>
      <c r="M5184" s="2"/>
      <c r="N5184" s="2"/>
      <c r="O5184" s="2"/>
      <c r="P5184" s="2"/>
    </row>
    <row r="5185" spans="1:16" ht="75">
      <c r="A5185" s="14">
        <v>16</v>
      </c>
      <c r="B5185" s="2" t="s">
        <v>76</v>
      </c>
      <c r="C5185" s="1" t="s">
        <v>141</v>
      </c>
      <c r="D5185" s="3" t="s">
        <v>77</v>
      </c>
      <c r="E5185" s="4">
        <v>41289</v>
      </c>
      <c r="F5185" s="3" t="s">
        <v>15</v>
      </c>
      <c r="G5185" s="4">
        <v>41289</v>
      </c>
      <c r="H5185" s="3" t="s">
        <v>40</v>
      </c>
      <c r="I5185" s="2" t="s">
        <v>13</v>
      </c>
      <c r="J5185" s="2" t="s">
        <v>12</v>
      </c>
      <c r="K5185" s="2" t="s">
        <v>277</v>
      </c>
      <c r="L5185" s="19">
        <v>41289.488553240742</v>
      </c>
      <c r="M5185" s="2"/>
      <c r="N5185" s="2"/>
      <c r="O5185" s="2"/>
      <c r="P5185" s="2"/>
    </row>
    <row r="5186" spans="1:16">
      <c r="A5186" s="14">
        <v>15</v>
      </c>
      <c r="B5186" s="2" t="s">
        <v>72</v>
      </c>
      <c r="C5186" s="1" t="s">
        <v>74</v>
      </c>
      <c r="D5186" s="3" t="s">
        <v>73</v>
      </c>
      <c r="E5186" s="4">
        <v>41289</v>
      </c>
      <c r="F5186" s="3" t="s">
        <v>15</v>
      </c>
      <c r="G5186" s="4">
        <v>41289</v>
      </c>
      <c r="H5186" s="3" t="s">
        <v>16</v>
      </c>
      <c r="I5186" s="2" t="s">
        <v>13</v>
      </c>
      <c r="J5186" s="2" t="s">
        <v>12</v>
      </c>
      <c r="K5186" s="2" t="s">
        <v>277</v>
      </c>
      <c r="L5186" s="19">
        <v>41289.474918981483</v>
      </c>
      <c r="M5186" s="2"/>
      <c r="N5186" s="2"/>
      <c r="O5186" s="2"/>
      <c r="P5186" s="2"/>
    </row>
    <row r="5187" spans="1:16">
      <c r="A5187" s="14">
        <v>14</v>
      </c>
      <c r="B5187" s="2" t="s">
        <v>70</v>
      </c>
      <c r="C5187" s="1" t="s">
        <v>142</v>
      </c>
      <c r="D5187" s="3" t="s">
        <v>71</v>
      </c>
      <c r="E5187" s="4">
        <v>41289</v>
      </c>
      <c r="F5187" s="3" t="s">
        <v>15</v>
      </c>
      <c r="G5187" s="4">
        <v>41289</v>
      </c>
      <c r="H5187" s="3" t="s">
        <v>29</v>
      </c>
      <c r="I5187" s="2" t="s">
        <v>13</v>
      </c>
      <c r="J5187" s="2" t="s">
        <v>12</v>
      </c>
      <c r="K5187" s="2" t="s">
        <v>277</v>
      </c>
      <c r="L5187" s="19">
        <v>41289.464108796295</v>
      </c>
      <c r="M5187" s="2"/>
      <c r="N5187" s="2"/>
      <c r="O5187" s="2"/>
      <c r="P5187" s="2"/>
    </row>
    <row r="5188" spans="1:16">
      <c r="A5188" s="14">
        <v>13</v>
      </c>
      <c r="B5188" s="2" t="s">
        <v>67</v>
      </c>
      <c r="C5188" s="1" t="s">
        <v>68</v>
      </c>
      <c r="D5188" s="3" t="s">
        <v>66</v>
      </c>
      <c r="E5188" s="4">
        <v>41289</v>
      </c>
      <c r="F5188" s="3" t="s">
        <v>15</v>
      </c>
      <c r="G5188" s="4">
        <v>41289</v>
      </c>
      <c r="H5188" s="3" t="s">
        <v>16</v>
      </c>
      <c r="I5188" s="2" t="s">
        <v>13</v>
      </c>
      <c r="J5188" s="2" t="s">
        <v>12</v>
      </c>
      <c r="K5188" s="2" t="s">
        <v>277</v>
      </c>
      <c r="L5188" s="19">
        <v>41289.443159722221</v>
      </c>
      <c r="M5188" s="2"/>
      <c r="N5188" s="2"/>
      <c r="O5188" s="2"/>
      <c r="P5188" s="2"/>
    </row>
    <row r="5189" spans="1:16">
      <c r="A5189" s="14">
        <v>12</v>
      </c>
      <c r="B5189" s="2" t="s">
        <v>65</v>
      </c>
      <c r="C5189" s="1" t="s">
        <v>143</v>
      </c>
      <c r="D5189" s="3" t="s">
        <v>66</v>
      </c>
      <c r="E5189" s="4">
        <v>41289</v>
      </c>
      <c r="F5189" s="3" t="s">
        <v>15</v>
      </c>
      <c r="G5189" s="4">
        <v>41289</v>
      </c>
      <c r="H5189" s="3" t="s">
        <v>16</v>
      </c>
      <c r="I5189" s="2" t="s">
        <v>13</v>
      </c>
      <c r="J5189" s="2" t="s">
        <v>12</v>
      </c>
      <c r="K5189" s="2" t="s">
        <v>277</v>
      </c>
      <c r="L5189" s="19">
        <v>41289.442083333335</v>
      </c>
      <c r="M5189" s="2"/>
      <c r="N5189" s="2"/>
      <c r="O5189" s="2"/>
      <c r="P5189" s="2"/>
    </row>
    <row r="5190" spans="1:16" ht="45">
      <c r="A5190" s="14">
        <v>11</v>
      </c>
      <c r="B5190" s="2" t="s">
        <v>63</v>
      </c>
      <c r="C5190" s="1" t="s">
        <v>144</v>
      </c>
      <c r="D5190" s="3" t="s">
        <v>64</v>
      </c>
      <c r="E5190" s="4">
        <v>41289</v>
      </c>
      <c r="F5190" s="3" t="s">
        <v>15</v>
      </c>
      <c r="G5190" s="4">
        <v>41295</v>
      </c>
      <c r="H5190" s="3" t="s">
        <v>69</v>
      </c>
      <c r="I5190" s="2" t="s">
        <v>13</v>
      </c>
      <c r="J5190" s="2" t="s">
        <v>12</v>
      </c>
      <c r="K5190" s="2" t="s">
        <v>277</v>
      </c>
      <c r="L5190" s="19">
        <v>41295.676817129628</v>
      </c>
      <c r="M5190" s="2"/>
      <c r="N5190" s="2"/>
      <c r="O5190" s="2"/>
      <c r="P5190" s="2"/>
    </row>
    <row r="5191" spans="1:16" ht="30">
      <c r="A5191" s="14">
        <v>10</v>
      </c>
      <c r="B5191" s="2" t="s">
        <v>31</v>
      </c>
      <c r="C5191" s="1" t="s">
        <v>37</v>
      </c>
      <c r="D5191" s="3" t="s">
        <v>32</v>
      </c>
      <c r="E5191" s="4">
        <v>41288</v>
      </c>
      <c r="F5191" s="3" t="s">
        <v>15</v>
      </c>
      <c r="G5191" s="4">
        <v>41289</v>
      </c>
      <c r="H5191" s="3" t="s">
        <v>16</v>
      </c>
      <c r="I5191" s="2" t="s">
        <v>13</v>
      </c>
      <c r="J5191" s="2" t="s">
        <v>12</v>
      </c>
      <c r="K5191" s="2" t="s">
        <v>277</v>
      </c>
      <c r="L5191" s="19">
        <v>41289.544907407406</v>
      </c>
      <c r="M5191" s="2"/>
      <c r="N5191" s="2"/>
      <c r="O5191" s="2"/>
      <c r="P5191" s="2"/>
    </row>
    <row r="5192" spans="1:16" ht="45">
      <c r="A5192" s="14">
        <v>9</v>
      </c>
      <c r="B5192" s="2" t="s">
        <v>30</v>
      </c>
      <c r="C5192" s="1" t="s">
        <v>145</v>
      </c>
      <c r="D5192" s="3" t="s">
        <v>4732</v>
      </c>
      <c r="E5192" s="4">
        <v>41288</v>
      </c>
      <c r="F5192" s="3" t="s">
        <v>15</v>
      </c>
      <c r="G5192" s="4">
        <v>41288</v>
      </c>
      <c r="H5192" s="3" t="s">
        <v>16</v>
      </c>
      <c r="I5192" s="2" t="s">
        <v>13</v>
      </c>
      <c r="J5192" s="2" t="s">
        <v>12</v>
      </c>
      <c r="K5192" s="2" t="s">
        <v>277</v>
      </c>
      <c r="L5192" s="19">
        <v>41288.659155092595</v>
      </c>
      <c r="M5192" s="2"/>
      <c r="N5192" s="2"/>
      <c r="O5192" s="2"/>
      <c r="P5192" s="2"/>
    </row>
    <row r="5193" spans="1:16">
      <c r="A5193" s="14">
        <v>8</v>
      </c>
      <c r="B5193" s="2" t="s">
        <v>27</v>
      </c>
      <c r="C5193" s="1" t="s">
        <v>36</v>
      </c>
      <c r="D5193" s="3" t="s">
        <v>28</v>
      </c>
      <c r="E5193" s="4">
        <v>41288</v>
      </c>
      <c r="F5193" s="3" t="s">
        <v>15</v>
      </c>
      <c r="G5193" s="4">
        <v>41288</v>
      </c>
      <c r="H5193" s="3" t="s">
        <v>29</v>
      </c>
      <c r="I5193" s="2" t="s">
        <v>13</v>
      </c>
      <c r="J5193" s="2" t="s">
        <v>12</v>
      </c>
      <c r="K5193" s="2" t="s">
        <v>277</v>
      </c>
      <c r="L5193" s="19">
        <v>41288.556157407409</v>
      </c>
      <c r="M5193" s="2"/>
      <c r="N5193" s="2"/>
      <c r="O5193" s="2"/>
      <c r="P5193" s="2"/>
    </row>
    <row r="5194" spans="1:16">
      <c r="A5194" s="14">
        <v>7</v>
      </c>
      <c r="B5194" s="2" t="s">
        <v>25</v>
      </c>
      <c r="C5194" s="1" t="s">
        <v>35</v>
      </c>
      <c r="D5194" s="3" t="s">
        <v>26</v>
      </c>
      <c r="E5194" s="4">
        <v>41288</v>
      </c>
      <c r="F5194" s="3" t="s">
        <v>15</v>
      </c>
      <c r="G5194" s="4">
        <v>41288</v>
      </c>
      <c r="H5194" s="3" t="s">
        <v>16</v>
      </c>
      <c r="I5194" s="2" t="s">
        <v>13</v>
      </c>
      <c r="J5194" s="2" t="s">
        <v>12</v>
      </c>
      <c r="K5194" s="2" t="s">
        <v>277</v>
      </c>
      <c r="L5194" s="19">
        <v>41288.551180555558</v>
      </c>
      <c r="M5194" s="2"/>
      <c r="N5194" s="2"/>
      <c r="O5194" s="2"/>
      <c r="P5194" s="2"/>
    </row>
    <row r="5195" spans="1:16" ht="105">
      <c r="A5195" s="14">
        <v>6</v>
      </c>
      <c r="B5195" s="2" t="s">
        <v>23</v>
      </c>
      <c r="C5195" s="1" t="s">
        <v>34</v>
      </c>
      <c r="D5195" s="3" t="s">
        <v>24</v>
      </c>
      <c r="E5195" s="4">
        <v>41288</v>
      </c>
      <c r="F5195" s="3" t="s">
        <v>15</v>
      </c>
      <c r="G5195" s="4">
        <v>41288</v>
      </c>
      <c r="H5195" s="3" t="s">
        <v>50</v>
      </c>
      <c r="I5195" s="2" t="s">
        <v>13</v>
      </c>
      <c r="J5195" s="2" t="s">
        <v>12</v>
      </c>
      <c r="K5195" s="2" t="s">
        <v>277</v>
      </c>
      <c r="L5195" s="19">
        <v>41289.478055555555</v>
      </c>
      <c r="M5195" s="2"/>
      <c r="N5195" s="2"/>
      <c r="O5195" s="2"/>
      <c r="P5195" s="2"/>
    </row>
    <row r="5196" spans="1:16" ht="60">
      <c r="A5196" s="14">
        <v>5</v>
      </c>
      <c r="B5196" s="2" t="s">
        <v>21</v>
      </c>
      <c r="C5196" s="1" t="s">
        <v>174</v>
      </c>
      <c r="D5196" s="3" t="s">
        <v>22</v>
      </c>
      <c r="E5196" s="4">
        <v>41288</v>
      </c>
      <c r="F5196" s="3" t="s">
        <v>15</v>
      </c>
      <c r="G5196" s="4">
        <v>41288</v>
      </c>
      <c r="H5196" s="3" t="s">
        <v>19</v>
      </c>
      <c r="I5196" s="2" t="s">
        <v>13</v>
      </c>
      <c r="J5196" s="2" t="s">
        <v>12</v>
      </c>
      <c r="K5196" s="2" t="s">
        <v>277</v>
      </c>
      <c r="L5196" s="19">
        <v>41292.405324074076</v>
      </c>
      <c r="M5196" s="2"/>
      <c r="N5196" s="2"/>
      <c r="O5196" s="2"/>
      <c r="P5196" s="2"/>
    </row>
    <row r="5197" spans="1:16" ht="45">
      <c r="A5197" s="14">
        <v>4</v>
      </c>
      <c r="B5197" s="2" t="s">
        <v>20</v>
      </c>
      <c r="C5197" s="1" t="s">
        <v>146</v>
      </c>
      <c r="D5197" s="3" t="s">
        <v>18</v>
      </c>
      <c r="E5197" s="4">
        <v>41288</v>
      </c>
      <c r="F5197" s="3" t="s">
        <v>15</v>
      </c>
      <c r="G5197" s="4">
        <v>41288</v>
      </c>
      <c r="H5197" s="3" t="s">
        <v>19</v>
      </c>
      <c r="I5197" s="2" t="s">
        <v>13</v>
      </c>
      <c r="J5197" s="2" t="s">
        <v>12</v>
      </c>
      <c r="K5197" s="2" t="s">
        <v>277</v>
      </c>
      <c r="L5197" s="19">
        <v>41291.529965277776</v>
      </c>
      <c r="M5197" s="2"/>
      <c r="N5197" s="2"/>
      <c r="O5197" s="2"/>
      <c r="P5197" s="2"/>
    </row>
    <row r="5198" spans="1:16" ht="60">
      <c r="A5198" s="14">
        <v>3</v>
      </c>
      <c r="B5198" s="2" t="s">
        <v>17</v>
      </c>
      <c r="C5198" s="1" t="s">
        <v>147</v>
      </c>
      <c r="D5198" s="3" t="s">
        <v>18</v>
      </c>
      <c r="E5198" s="4">
        <v>41288</v>
      </c>
      <c r="F5198" s="3" t="s">
        <v>15</v>
      </c>
      <c r="G5198" s="4">
        <v>41289</v>
      </c>
      <c r="H5198" s="3" t="s">
        <v>19</v>
      </c>
      <c r="I5198" s="2" t="s">
        <v>13</v>
      </c>
      <c r="J5198" s="2" t="s">
        <v>12</v>
      </c>
      <c r="K5198" s="2" t="s">
        <v>277</v>
      </c>
      <c r="L5198" s="19">
        <v>41289.55060185185</v>
      </c>
      <c r="M5198" s="2"/>
      <c r="N5198" s="2"/>
      <c r="O5198" s="2"/>
      <c r="P5198" s="2"/>
    </row>
    <row r="5199" spans="1:16" ht="30">
      <c r="A5199" s="14">
        <v>2</v>
      </c>
      <c r="B5199" s="2" t="s">
        <v>14</v>
      </c>
      <c r="C5199" s="1" t="s">
        <v>33</v>
      </c>
      <c r="D5199" s="3" t="s">
        <v>4732</v>
      </c>
      <c r="E5199" s="4">
        <v>41288</v>
      </c>
      <c r="F5199" s="3" t="s">
        <v>15</v>
      </c>
      <c r="G5199" s="4">
        <v>41288</v>
      </c>
      <c r="H5199" s="3" t="s">
        <v>16</v>
      </c>
      <c r="I5199" s="2" t="s">
        <v>13</v>
      </c>
      <c r="J5199" s="2" t="s">
        <v>12</v>
      </c>
      <c r="K5199" s="2" t="s">
        <v>277</v>
      </c>
      <c r="L5199" s="19">
        <v>41288.410011574073</v>
      </c>
      <c r="M5199" s="2"/>
      <c r="N5199" s="2"/>
      <c r="O5199" s="2"/>
      <c r="P5199" s="2"/>
    </row>
    <row r="5200" spans="1:16" ht="45">
      <c r="A5200" s="14">
        <v>1</v>
      </c>
      <c r="B5200" s="2" t="s">
        <v>9</v>
      </c>
      <c r="C5200" s="1" t="s">
        <v>1784</v>
      </c>
      <c r="D5200" s="3" t="s">
        <v>10</v>
      </c>
      <c r="E5200" s="4">
        <v>41288</v>
      </c>
      <c r="F5200" s="3" t="s">
        <v>15</v>
      </c>
      <c r="G5200" s="4">
        <v>41296</v>
      </c>
      <c r="H5200" s="3" t="s">
        <v>11</v>
      </c>
      <c r="I5200" s="2" t="s">
        <v>13</v>
      </c>
      <c r="J5200" s="2" t="s">
        <v>12</v>
      </c>
      <c r="K5200" s="2" t="s">
        <v>277</v>
      </c>
      <c r="L5200" s="19">
        <v>41423.416319444441</v>
      </c>
      <c r="M5200" s="2"/>
      <c r="N5200" s="2"/>
      <c r="O5200" s="2"/>
      <c r="P5200"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sheetPr filterMode="1"/>
  <dimension ref="A1:P3769"/>
  <sheetViews>
    <sheetView topLeftCell="H759" workbookViewId="0">
      <selection activeCell="L353" sqref="L353"/>
    </sheetView>
  </sheetViews>
  <sheetFormatPr baseColWidth="10" defaultRowHeight="15"/>
  <cols>
    <col min="1" max="1" width="9.42578125" bestFit="1" customWidth="1"/>
    <col min="2" max="2" width="67.7109375" bestFit="1" customWidth="1"/>
    <col min="3" max="3" width="40.5703125" bestFit="1" customWidth="1"/>
    <col min="4" max="4" width="16.42578125" style="4" bestFit="1" customWidth="1"/>
    <col min="5" max="5" width="17.5703125" bestFit="1" customWidth="1"/>
    <col min="6" max="6" width="14.140625" style="4" bestFit="1" customWidth="1"/>
    <col min="7" max="7" width="94.5703125" bestFit="1" customWidth="1"/>
    <col min="8" max="8" width="13.5703125" bestFit="1" customWidth="1"/>
    <col min="9" max="9" width="13.5703125" customWidth="1"/>
    <col min="10" max="10" width="16.85546875" style="12" bestFit="1" customWidth="1"/>
    <col min="11" max="11" width="10.42578125" style="13" bestFit="1" customWidth="1"/>
    <col min="12" max="12" width="9.42578125" style="13" bestFit="1" customWidth="1"/>
    <col min="13" max="13" width="12.85546875" style="13" bestFit="1" customWidth="1"/>
    <col min="14" max="14" width="12.85546875" style="13" customWidth="1"/>
    <col min="15" max="15" width="15.85546875" style="13" bestFit="1" customWidth="1"/>
    <col min="16" max="16" width="9.7109375" bestFit="1" customWidth="1"/>
  </cols>
  <sheetData>
    <row r="1" spans="1:16">
      <c r="A1" s="8" t="str">
        <f>Tabla_owssvr__2[[#Headers],[ID]]</f>
        <v>ID</v>
      </c>
      <c r="B1" s="8" t="str">
        <f>Tabla_owssvr__2[[#Headers],[Título]]</f>
        <v>Título</v>
      </c>
      <c r="C1" s="8" t="str">
        <f>Tabla_owssvr__2[[#Headers],[Solicitante]]</f>
        <v>Solicitante</v>
      </c>
      <c r="D1" s="9" t="str">
        <f>Tabla_owssvr__2[[#Headers],[Fecha Solicitud]]</f>
        <v>Fecha Solicitud</v>
      </c>
      <c r="E1" s="8" t="str">
        <f>Tabla_owssvr__2[[#Headers],[Estado]]</f>
        <v>Estado</v>
      </c>
      <c r="F1" s="8" t="str">
        <f>Tabla_owssvr__2[[#Headers],[Fecha Cierre]]</f>
        <v>Fecha Cierre</v>
      </c>
      <c r="G1" s="8" t="str">
        <f>Tabla_owssvr__2[[#Headers],[Categoria]]</f>
        <v>Categoria</v>
      </c>
      <c r="H1" s="8" t="s">
        <v>5148</v>
      </c>
      <c r="I1" s="8" t="s">
        <v>6785</v>
      </c>
      <c r="J1" s="10" t="s">
        <v>60</v>
      </c>
      <c r="K1" s="11" t="s">
        <v>62</v>
      </c>
      <c r="L1" s="11" t="s">
        <v>117</v>
      </c>
      <c r="M1" s="11" t="s">
        <v>118</v>
      </c>
      <c r="N1" s="11" t="s">
        <v>2091</v>
      </c>
      <c r="O1" s="8" t="s">
        <v>75</v>
      </c>
      <c r="P1" s="8" t="s">
        <v>78</v>
      </c>
    </row>
    <row r="2" spans="1:16" hidden="1">
      <c r="A2">
        <f>Tabla_owssvr__2[[#This Row],[ID]]</f>
        <v>5219</v>
      </c>
      <c r="B2" t="str">
        <f>Tabla_owssvr__2[[#This Row],[Título]]</f>
        <v>Reseteo de contraseña</v>
      </c>
      <c r="C2" t="str">
        <f>Tabla_owssvr__2[[#This Row],[Solicitante]]</f>
        <v>Villela Aguilera, Alberto Andrés, CAM</v>
      </c>
      <c r="D2" s="4">
        <f>Tabla_owssvr__2[[#This Row],[Fecha Solicitud]]</f>
        <v>41898</v>
      </c>
      <c r="E2" t="str">
        <f>Tabla_owssvr__2[[#This Row],[Estado]]</f>
        <v>Realizado</v>
      </c>
      <c r="F2" s="4">
        <f>Tabla_owssvr__2[[#This Row],[Fecha Cierre]]</f>
        <v>41898</v>
      </c>
      <c r="G2" t="str">
        <f>Tabla_owssvr__2[[#This Row],[Categoria]]</f>
        <v>Creación, modificación activación y desactivación de cuentas de red y correo electrónico.</v>
      </c>
      <c r="H2" t="str">
        <f>Tabla_owssvr__2[[#This Row],[Enviado a TI]]</f>
        <v>Si</v>
      </c>
      <c r="I2" t="str">
        <f>Tabla_owssvr__2[[#This Row],[Regiones]]</f>
        <v>No</v>
      </c>
      <c r="J2" s="12">
        <f t="shared" ref="J2:J65" si="0">VLOOKUP(G2,servicios,2,FALSE)</f>
        <v>1</v>
      </c>
      <c r="K2" s="13">
        <f t="shared" ref="K2" si="1">WORKDAY(D2*1,J2,festivos)</f>
        <v>41899</v>
      </c>
      <c r="L2" s="12">
        <f>YEAR(K2)</f>
        <v>2014</v>
      </c>
      <c r="M2" s="12">
        <f>WEEKNUM(K2,2)</f>
        <v>38</v>
      </c>
      <c r="N2" s="12">
        <f t="shared" ref="N2:N66" si="2">MONTH(K2)</f>
        <v>9</v>
      </c>
      <c r="O2" s="13" t="str">
        <f ca="1">IF(F2=0,IF(AND(TODAY()&lt;=K2),"EN TIEMPO","FUERA"),IF(AND(F2&lt;=K2),"CUMPLE","NO CUMPLE"))</f>
        <v>CUMPLE</v>
      </c>
      <c r="P2" t="str">
        <f>IF(AND(E2="Realizado",F2=0),"error","")</f>
        <v/>
      </c>
    </row>
    <row r="3" spans="1:16" hidden="1">
      <c r="A3">
        <f>Tabla_owssvr__2[[#This Row],[ID]]</f>
        <v>5218</v>
      </c>
      <c r="B3" t="str">
        <f>Tabla_owssvr__2[[#This Row],[Título]]</f>
        <v>Minutos Celular</v>
      </c>
      <c r="C3" t="str">
        <f>Tabla_owssvr__2[[#This Row],[Solicitante]]</f>
        <v>Riquelme Valdes, Eduardo, CAM</v>
      </c>
      <c r="D3" s="4">
        <f>Tabla_owssvr__2[[#This Row],[Fecha Solicitud]]</f>
        <v>41898</v>
      </c>
      <c r="E3" t="str">
        <f>Tabla_owssvr__2[[#This Row],[Estado]]</f>
        <v>Realizado</v>
      </c>
      <c r="F3" s="4">
        <f>Tabla_owssvr__2[[#This Row],[Fecha Cierre]]</f>
        <v>41898</v>
      </c>
      <c r="G3" t="str">
        <f>Tabla_owssvr__2[[#This Row],[Categoria]]</f>
        <v>1 Asignacion de minutos</v>
      </c>
      <c r="H3" t="str">
        <f>Tabla_owssvr__2[[#This Row],[Enviado a TI]]</f>
        <v>No</v>
      </c>
      <c r="I3" t="str">
        <f>Tabla_owssvr__2[[#This Row],[Regiones]]</f>
        <v>No</v>
      </c>
      <c r="J3" s="12">
        <f t="shared" si="0"/>
        <v>1</v>
      </c>
      <c r="K3" s="13">
        <f t="shared" ref="K3:K66" si="3">WORKDAY(D3*1,J3,festivos)</f>
        <v>41899</v>
      </c>
      <c r="L3" s="12">
        <f t="shared" ref="L3:L66" si="4">YEAR(K3)</f>
        <v>2014</v>
      </c>
      <c r="M3" s="12">
        <f t="shared" ref="M3:M66" si="5">WEEKNUM(K3,2)</f>
        <v>38</v>
      </c>
      <c r="N3" s="12">
        <f t="shared" si="2"/>
        <v>9</v>
      </c>
      <c r="O3" s="13" t="str">
        <f t="shared" ref="O3:O66" ca="1" si="6">IF(F3=0,IF(AND(TODAY()&lt;=K3),"EN TIEMPO","FUERA"),IF(AND(F3&lt;=K3),"CUMPLE","NO CUMPLE"))</f>
        <v>CUMPLE</v>
      </c>
      <c r="P3" t="str">
        <f t="shared" ref="P3:P66" si="7">IF(AND(E3="Realizado",F3=0),"error","")</f>
        <v/>
      </c>
    </row>
    <row r="4" spans="1:16" hidden="1">
      <c r="A4">
        <f>Tabla_owssvr__2[[#This Row],[ID]]</f>
        <v>5217</v>
      </c>
      <c r="B4" t="str">
        <f>Tabla_owssvr__2[[#This Row],[Título]]</f>
        <v>Minutos NET 96429588</v>
      </c>
      <c r="C4" t="str">
        <f>Tabla_owssvr__2[[#This Row],[Solicitante]]</f>
        <v>Morales Diaz, Mauricio Enrique, CAM</v>
      </c>
      <c r="D4" s="4">
        <f>Tabla_owssvr__2[[#This Row],[Fecha Solicitud]]</f>
        <v>41897</v>
      </c>
      <c r="E4" t="str">
        <f>Tabla_owssvr__2[[#This Row],[Estado]]</f>
        <v>Realizado</v>
      </c>
      <c r="F4" s="4">
        <f>Tabla_owssvr__2[[#This Row],[Fecha Cierre]]</f>
        <v>41897</v>
      </c>
      <c r="G4" t="str">
        <f>Tabla_owssvr__2[[#This Row],[Categoria]]</f>
        <v>1 Asignacion de minutos</v>
      </c>
      <c r="H4" t="str">
        <f>Tabla_owssvr__2[[#This Row],[Enviado a TI]]</f>
        <v>Si</v>
      </c>
      <c r="I4" t="str">
        <f>Tabla_owssvr__2[[#This Row],[Regiones]]</f>
        <v>Si</v>
      </c>
      <c r="J4" s="12">
        <f t="shared" si="0"/>
        <v>1</v>
      </c>
      <c r="K4" s="13">
        <f t="shared" si="3"/>
        <v>41898</v>
      </c>
      <c r="L4" s="12">
        <f t="shared" si="4"/>
        <v>2014</v>
      </c>
      <c r="M4" s="12">
        <f t="shared" si="5"/>
        <v>38</v>
      </c>
      <c r="N4" s="12">
        <f t="shared" si="2"/>
        <v>9</v>
      </c>
      <c r="O4" s="13" t="str">
        <f t="shared" ca="1" si="6"/>
        <v>CUMPLE</v>
      </c>
      <c r="P4" t="str">
        <f t="shared" si="7"/>
        <v/>
      </c>
    </row>
    <row r="5" spans="1:16" hidden="1">
      <c r="A5">
        <f>Tabla_owssvr__2[[#This Row],[ID]]</f>
        <v>5216</v>
      </c>
      <c r="B5" t="str">
        <f>Tabla_owssvr__2[[#This Row],[Título]]</f>
        <v>solicita telefono IP   SOT Valdivia</v>
      </c>
      <c r="C5" t="str">
        <f>Tabla_owssvr__2[[#This Row],[Solicitante]]</f>
        <v>Zuñiga Fuentes, Marcos Antonio, CAM</v>
      </c>
      <c r="D5" s="4">
        <f>Tabla_owssvr__2[[#This Row],[Fecha Solicitud]]</f>
        <v>41897</v>
      </c>
      <c r="E5" t="str">
        <f>Tabla_owssvr__2[[#This Row],[Estado]]</f>
        <v>Realizado</v>
      </c>
      <c r="F5" s="4">
        <f>Tabla_owssvr__2[[#This Row],[Fecha Cierre]]</f>
        <v>41897</v>
      </c>
      <c r="G5" t="str">
        <f>Tabla_owssvr__2[[#This Row],[Categoria]]</f>
        <v>Creación, modificación activación y desactivación de anexos telefónicos.</v>
      </c>
      <c r="H5" t="str">
        <f>Tabla_owssvr__2[[#This Row],[Enviado a TI]]</f>
        <v>Si</v>
      </c>
      <c r="I5" t="str">
        <f>Tabla_owssvr__2[[#This Row],[Regiones]]</f>
        <v>Si</v>
      </c>
      <c r="J5" s="12">
        <f t="shared" si="0"/>
        <v>1</v>
      </c>
      <c r="K5" s="13">
        <f t="shared" si="3"/>
        <v>41898</v>
      </c>
      <c r="L5" s="12">
        <f t="shared" si="4"/>
        <v>2014</v>
      </c>
      <c r="M5" s="12">
        <f t="shared" si="5"/>
        <v>38</v>
      </c>
      <c r="N5" s="12">
        <f t="shared" si="2"/>
        <v>9</v>
      </c>
      <c r="O5" s="13" t="str">
        <f t="shared" ca="1" si="6"/>
        <v>CUMPLE</v>
      </c>
      <c r="P5" t="str">
        <f t="shared" si="7"/>
        <v/>
      </c>
    </row>
    <row r="6" spans="1:16" hidden="1">
      <c r="A6">
        <f>Tabla_owssvr__2[[#This Row],[ID]]</f>
        <v>5215</v>
      </c>
      <c r="B6" t="str">
        <f>Tabla_owssvr__2[[#This Row],[Título]]</f>
        <v>Minutos Telefono</v>
      </c>
      <c r="C6" t="str">
        <f>Tabla_owssvr__2[[#This Row],[Solicitante]]</f>
        <v>Nilo Elgueta, Cristobal Ignacio, CAM</v>
      </c>
      <c r="D6" s="4">
        <f>Tabla_owssvr__2[[#This Row],[Fecha Solicitud]]</f>
        <v>41897</v>
      </c>
      <c r="E6" t="str">
        <f>Tabla_owssvr__2[[#This Row],[Estado]]</f>
        <v>Realizado</v>
      </c>
      <c r="F6" s="4">
        <f>Tabla_owssvr__2[[#This Row],[Fecha Cierre]]</f>
        <v>41897</v>
      </c>
      <c r="G6" t="str">
        <f>Tabla_owssvr__2[[#This Row],[Categoria]]</f>
        <v>1 Asignacion de minutos</v>
      </c>
      <c r="H6" t="str">
        <f>Tabla_owssvr__2[[#This Row],[Enviado a TI]]</f>
        <v>Si</v>
      </c>
      <c r="I6" t="str">
        <f>Tabla_owssvr__2[[#This Row],[Regiones]]</f>
        <v>No</v>
      </c>
      <c r="J6" s="12">
        <f t="shared" si="0"/>
        <v>1</v>
      </c>
      <c r="K6" s="13">
        <f t="shared" si="3"/>
        <v>41898</v>
      </c>
      <c r="L6" s="12">
        <f t="shared" si="4"/>
        <v>2014</v>
      </c>
      <c r="M6" s="12">
        <f t="shared" si="5"/>
        <v>38</v>
      </c>
      <c r="N6" s="12">
        <f t="shared" si="2"/>
        <v>9</v>
      </c>
      <c r="O6" s="13" t="str">
        <f t="shared" ca="1" si="6"/>
        <v>CUMPLE</v>
      </c>
      <c r="P6" t="str">
        <f t="shared" si="7"/>
        <v/>
      </c>
    </row>
    <row r="7" spans="1:16" hidden="1">
      <c r="A7">
        <f>Tabla_owssvr__2[[#This Row],[ID]]</f>
        <v>5214</v>
      </c>
      <c r="B7" t="str">
        <f>Tabla_owssvr__2[[#This Row],[Título]]</f>
        <v>Minutos Adicionales - Fono 89207981</v>
      </c>
      <c r="C7" t="str">
        <f>Tabla_owssvr__2[[#This Row],[Solicitante]]</f>
        <v>Orellana Oyarce, Pedro, CAM</v>
      </c>
      <c r="D7" s="4">
        <f>Tabla_owssvr__2[[#This Row],[Fecha Solicitud]]</f>
        <v>41897</v>
      </c>
      <c r="E7" t="str">
        <f>Tabla_owssvr__2[[#This Row],[Estado]]</f>
        <v>Realizado</v>
      </c>
      <c r="F7" s="4">
        <f>Tabla_owssvr__2[[#This Row],[Fecha Cierre]]</f>
        <v>41897</v>
      </c>
      <c r="G7" t="str">
        <f>Tabla_owssvr__2[[#This Row],[Categoria]]</f>
        <v>1 Asignacion de minutos</v>
      </c>
      <c r="H7" t="str">
        <f>Tabla_owssvr__2[[#This Row],[Enviado a TI]]</f>
        <v>Si</v>
      </c>
      <c r="I7" t="str">
        <f>Tabla_owssvr__2[[#This Row],[Regiones]]</f>
        <v>No</v>
      </c>
      <c r="J7" s="12">
        <f t="shared" si="0"/>
        <v>1</v>
      </c>
      <c r="K7" s="13">
        <f t="shared" si="3"/>
        <v>41898</v>
      </c>
      <c r="L7" s="12">
        <f t="shared" si="4"/>
        <v>2014</v>
      </c>
      <c r="M7" s="12">
        <f t="shared" si="5"/>
        <v>38</v>
      </c>
      <c r="N7" s="12">
        <f t="shared" si="2"/>
        <v>9</v>
      </c>
      <c r="O7" s="13" t="str">
        <f t="shared" ca="1" si="6"/>
        <v>CUMPLE</v>
      </c>
      <c r="P7" t="str">
        <f t="shared" si="7"/>
        <v/>
      </c>
    </row>
    <row r="8" spans="1:16" hidden="1">
      <c r="A8">
        <f>Tabla_owssvr__2[[#This Row],[ID]]</f>
        <v>5213</v>
      </c>
      <c r="B8" t="str">
        <f>Tabla_owssvr__2[[#This Row],[Título]]</f>
        <v>Solicitar Servicio Tecnico de Ricoh. Imp ID-02398</v>
      </c>
      <c r="C8" t="str">
        <f>Tabla_owssvr__2[[#This Row],[Solicitante]]</f>
        <v>Reyes Castro, Esteban Javier, EXTERNO</v>
      </c>
      <c r="D8" s="4">
        <f>Tabla_owssvr__2[[#This Row],[Fecha Solicitud]]</f>
        <v>41897</v>
      </c>
      <c r="E8" t="str">
        <f>Tabla_owssvr__2[[#This Row],[Estado]]</f>
        <v>Pendiente Proveedor</v>
      </c>
      <c r="F8" s="4">
        <f>D8</f>
        <v>41897</v>
      </c>
      <c r="G8" t="str">
        <f>Tabla_owssvr__2[[#This Row],[Categoria]]</f>
        <v>Reporte de problemas de Impresoras en Outsourcing</v>
      </c>
      <c r="H8" t="str">
        <f>Tabla_owssvr__2[[#This Row],[Enviado a TI]]</f>
        <v>Si</v>
      </c>
      <c r="I8" t="str">
        <f>Tabla_owssvr__2[[#This Row],[Regiones]]</f>
        <v>No</v>
      </c>
      <c r="J8" s="12">
        <f t="shared" si="0"/>
        <v>1</v>
      </c>
      <c r="K8" s="13">
        <f t="shared" si="3"/>
        <v>41898</v>
      </c>
      <c r="L8" s="12">
        <f t="shared" si="4"/>
        <v>2014</v>
      </c>
      <c r="M8" s="12">
        <f t="shared" si="5"/>
        <v>38</v>
      </c>
      <c r="N8" s="12">
        <f t="shared" si="2"/>
        <v>9</v>
      </c>
      <c r="O8" s="13" t="str">
        <f t="shared" ca="1" si="6"/>
        <v>CUMPLE</v>
      </c>
      <c r="P8" t="str">
        <f t="shared" si="7"/>
        <v/>
      </c>
    </row>
    <row r="9" spans="1:16" hidden="1">
      <c r="A9">
        <f>Tabla_owssvr__2[[#This Row],[ID]]</f>
        <v>5212</v>
      </c>
      <c r="B9" t="str">
        <f>Tabla_owssvr__2[[#This Row],[Título]]</f>
        <v>Problemas Laptop</v>
      </c>
      <c r="C9" t="str">
        <f>Tabla_owssvr__2[[#This Row],[Solicitante]]</f>
        <v>Pugin Gaete, Harry Isai, CAM</v>
      </c>
      <c r="D9" s="4">
        <f>Tabla_owssvr__2[[#This Row],[Fecha Solicitud]]</f>
        <v>41897</v>
      </c>
      <c r="E9" t="str">
        <f>Tabla_owssvr__2[[#This Row],[Estado]]</f>
        <v>Pendiente Proveedor</v>
      </c>
      <c r="F9" s="4">
        <f>Tabla_owssvr__2[[#This Row],[Fecha Cierre]]</f>
        <v>41897</v>
      </c>
      <c r="G9" t="str">
        <f>Tabla_owssvr__2[[#This Row],[Categoria]]</f>
        <v>Reparación de equipos (pc o notebook)</v>
      </c>
      <c r="H9" t="str">
        <f>Tabla_owssvr__2[[#This Row],[Enviado a TI]]</f>
        <v>Si</v>
      </c>
      <c r="I9" t="str">
        <f>Tabla_owssvr__2[[#This Row],[Regiones]]</f>
        <v>No</v>
      </c>
      <c r="J9" s="12">
        <f t="shared" si="0"/>
        <v>3</v>
      </c>
      <c r="K9" s="13">
        <f t="shared" si="3"/>
        <v>41904</v>
      </c>
      <c r="L9" s="12">
        <f t="shared" si="4"/>
        <v>2014</v>
      </c>
      <c r="M9" s="12">
        <f t="shared" si="5"/>
        <v>39</v>
      </c>
      <c r="N9" s="12">
        <f t="shared" si="2"/>
        <v>9</v>
      </c>
      <c r="O9" s="13" t="str">
        <f t="shared" ca="1" si="6"/>
        <v>CUMPLE</v>
      </c>
      <c r="P9" t="str">
        <f t="shared" si="7"/>
        <v/>
      </c>
    </row>
    <row r="10" spans="1:16" hidden="1">
      <c r="A10">
        <f>Tabla_owssvr__2[[#This Row],[ID]]</f>
        <v>5211</v>
      </c>
      <c r="B10" t="str">
        <f>Tabla_owssvr__2[[#This Row],[Título]]</f>
        <v>PLAN CELULAR - Asignacion de Minutos</v>
      </c>
      <c r="C10" t="str">
        <f>Tabla_owssvr__2[[#This Row],[Solicitante]]</f>
        <v>Yañez Castillo, Luis Felipe, CAM</v>
      </c>
      <c r="D10" s="4">
        <f>Tabla_owssvr__2[[#This Row],[Fecha Solicitud]]</f>
        <v>41897</v>
      </c>
      <c r="E10" t="str">
        <f>Tabla_owssvr__2[[#This Row],[Estado]]</f>
        <v>Realizado</v>
      </c>
      <c r="F10" s="4">
        <f>Tabla_owssvr__2[[#This Row],[Fecha Cierre]]</f>
        <v>41897</v>
      </c>
      <c r="G10" t="str">
        <f>Tabla_owssvr__2[[#This Row],[Categoria]]</f>
        <v>1 Asignacion de minutos</v>
      </c>
      <c r="H10" t="str">
        <f>Tabla_owssvr__2[[#This Row],[Enviado a TI]]</f>
        <v>No</v>
      </c>
      <c r="I10" t="str">
        <f>Tabla_owssvr__2[[#This Row],[Regiones]]</f>
        <v>No</v>
      </c>
      <c r="J10" s="12">
        <f t="shared" si="0"/>
        <v>1</v>
      </c>
      <c r="K10" s="13">
        <f t="shared" si="3"/>
        <v>41898</v>
      </c>
      <c r="L10" s="12">
        <f t="shared" si="4"/>
        <v>2014</v>
      </c>
      <c r="M10" s="12">
        <f t="shared" si="5"/>
        <v>38</v>
      </c>
      <c r="N10" s="12">
        <f t="shared" si="2"/>
        <v>9</v>
      </c>
      <c r="O10" s="13" t="str">
        <f t="shared" ca="1" si="6"/>
        <v>CUMPLE</v>
      </c>
      <c r="P10" t="str">
        <f t="shared" si="7"/>
        <v/>
      </c>
    </row>
    <row r="11" spans="1:16" hidden="1">
      <c r="A11">
        <f>Tabla_owssvr__2[[#This Row],[ID]]</f>
        <v>5210</v>
      </c>
      <c r="B11" t="str">
        <f>Tabla_owssvr__2[[#This Row],[Título]]</f>
        <v>Minutos On net</v>
      </c>
      <c r="C11" t="str">
        <f>Tabla_owssvr__2[[#This Row],[Solicitante]]</f>
        <v>Perez Lopez, Miguel Angel, CAM</v>
      </c>
      <c r="D11" s="4">
        <f>Tabla_owssvr__2[[#This Row],[Fecha Solicitud]]</f>
        <v>41897</v>
      </c>
      <c r="E11" t="str">
        <f>Tabla_owssvr__2[[#This Row],[Estado]]</f>
        <v>Realizado</v>
      </c>
      <c r="F11" s="4">
        <f>Tabla_owssvr__2[[#This Row],[Fecha Cierre]]</f>
        <v>41897</v>
      </c>
      <c r="G11" t="str">
        <f>Tabla_owssvr__2[[#This Row],[Categoria]]</f>
        <v>1 Asignacion de minutos</v>
      </c>
      <c r="H11" t="str">
        <f>Tabla_owssvr__2[[#This Row],[Enviado a TI]]</f>
        <v>Si</v>
      </c>
      <c r="I11" t="str">
        <f>Tabla_owssvr__2[[#This Row],[Regiones]]</f>
        <v>No</v>
      </c>
      <c r="J11" s="12">
        <f t="shared" si="0"/>
        <v>1</v>
      </c>
      <c r="K11" s="13">
        <f t="shared" si="3"/>
        <v>41898</v>
      </c>
      <c r="L11" s="12">
        <f t="shared" si="4"/>
        <v>2014</v>
      </c>
      <c r="M11" s="12">
        <f t="shared" si="5"/>
        <v>38</v>
      </c>
      <c r="N11" s="12">
        <f t="shared" si="2"/>
        <v>9</v>
      </c>
      <c r="O11" s="13" t="str">
        <f t="shared" ca="1" si="6"/>
        <v>CUMPLE</v>
      </c>
      <c r="P11" t="str">
        <f t="shared" si="7"/>
        <v/>
      </c>
    </row>
    <row r="12" spans="1:16" hidden="1">
      <c r="A12">
        <f>Tabla_owssvr__2[[#This Row],[ID]]</f>
        <v>5209</v>
      </c>
      <c r="B12" t="str">
        <f>Tabla_owssvr__2[[#This Row],[Título]]</f>
        <v>Restitucion Minutos On Net</v>
      </c>
      <c r="C12" t="str">
        <f>Tabla_owssvr__2[[#This Row],[Solicitante]]</f>
        <v>Bulnes Vergara, Marco Aurelio, CAM</v>
      </c>
      <c r="D12" s="4">
        <f>Tabla_owssvr__2[[#This Row],[Fecha Solicitud]]</f>
        <v>41897</v>
      </c>
      <c r="E12" t="str">
        <f>Tabla_owssvr__2[[#This Row],[Estado]]</f>
        <v>Realizado</v>
      </c>
      <c r="F12" s="4">
        <f>Tabla_owssvr__2[[#This Row],[Fecha Cierre]]</f>
        <v>41897</v>
      </c>
      <c r="G12" t="str">
        <f>Tabla_owssvr__2[[#This Row],[Categoria]]</f>
        <v>1 Asignacion de minutos</v>
      </c>
      <c r="H12" t="str">
        <f>Tabla_owssvr__2[[#This Row],[Enviado a TI]]</f>
        <v>No</v>
      </c>
      <c r="I12" t="str">
        <f>Tabla_owssvr__2[[#This Row],[Regiones]]</f>
        <v>No</v>
      </c>
      <c r="J12" s="12">
        <f t="shared" si="0"/>
        <v>1</v>
      </c>
      <c r="K12" s="13">
        <f t="shared" si="3"/>
        <v>41898</v>
      </c>
      <c r="L12" s="12">
        <f t="shared" si="4"/>
        <v>2014</v>
      </c>
      <c r="M12" s="12">
        <f t="shared" si="5"/>
        <v>38</v>
      </c>
      <c r="N12" s="12">
        <f t="shared" si="2"/>
        <v>9</v>
      </c>
      <c r="O12" s="13" t="str">
        <f t="shared" ca="1" si="6"/>
        <v>CUMPLE</v>
      </c>
      <c r="P12" t="str">
        <f t="shared" si="7"/>
        <v/>
      </c>
    </row>
    <row r="13" spans="1:16" hidden="1">
      <c r="A13">
        <f>Tabla_owssvr__2[[#This Row],[ID]]</f>
        <v>5208</v>
      </c>
      <c r="B13" t="str">
        <f>Tabla_owssvr__2[[#This Row],[Título]]</f>
        <v>Minutos NET</v>
      </c>
      <c r="C13" t="str">
        <f>Tabla_owssvr__2[[#This Row],[Solicitante]]</f>
        <v>Morales Diaz, Mauricio Enrique, CAM</v>
      </c>
      <c r="D13" s="4">
        <f>Tabla_owssvr__2[[#This Row],[Fecha Solicitud]]</f>
        <v>41897</v>
      </c>
      <c r="E13" t="str">
        <f>Tabla_owssvr__2[[#This Row],[Estado]]</f>
        <v>Realizado</v>
      </c>
      <c r="F13" s="4">
        <f>Tabla_owssvr__2[[#This Row],[Fecha Cierre]]</f>
        <v>41897</v>
      </c>
      <c r="G13" t="str">
        <f>Tabla_owssvr__2[[#This Row],[Categoria]]</f>
        <v>1 Asignacion de minutos</v>
      </c>
      <c r="H13" t="str">
        <f>Tabla_owssvr__2[[#This Row],[Enviado a TI]]</f>
        <v>Si</v>
      </c>
      <c r="I13" t="str">
        <f>Tabla_owssvr__2[[#This Row],[Regiones]]</f>
        <v>Si</v>
      </c>
      <c r="J13" s="12">
        <f t="shared" si="0"/>
        <v>1</v>
      </c>
      <c r="K13" s="13">
        <f t="shared" si="3"/>
        <v>41898</v>
      </c>
      <c r="L13" s="12">
        <f t="shared" si="4"/>
        <v>2014</v>
      </c>
      <c r="M13" s="12">
        <f t="shared" si="5"/>
        <v>38</v>
      </c>
      <c r="N13" s="12">
        <f t="shared" si="2"/>
        <v>9</v>
      </c>
      <c r="O13" s="13" t="str">
        <f t="shared" ca="1" si="6"/>
        <v>CUMPLE</v>
      </c>
      <c r="P13" t="str">
        <f t="shared" si="7"/>
        <v/>
      </c>
    </row>
    <row r="14" spans="1:16" hidden="1">
      <c r="A14">
        <f>Tabla_owssvr__2[[#This Row],[ID]]</f>
        <v>5207</v>
      </c>
      <c r="B14" t="str">
        <f>Tabla_owssvr__2[[#This Row],[Título]]</f>
        <v>minutos Celular; 6-3101204</v>
      </c>
      <c r="C14" t="str">
        <f>Tabla_owssvr__2[[#This Row],[Solicitante]]</f>
        <v>Dossi Muñoz, Carolina, CAM</v>
      </c>
      <c r="D14" s="4">
        <f>Tabla_owssvr__2[[#This Row],[Fecha Solicitud]]</f>
        <v>41897</v>
      </c>
      <c r="E14" t="str">
        <f>Tabla_owssvr__2[[#This Row],[Estado]]</f>
        <v>Realizado</v>
      </c>
      <c r="F14" s="4">
        <f>Tabla_owssvr__2[[#This Row],[Fecha Cierre]]</f>
        <v>41897</v>
      </c>
      <c r="G14" t="str">
        <f>Tabla_owssvr__2[[#This Row],[Categoria]]</f>
        <v>1 Asignacion de minutos</v>
      </c>
      <c r="H14" t="str">
        <f>Tabla_owssvr__2[[#This Row],[Enviado a TI]]</f>
        <v>Si</v>
      </c>
      <c r="I14" t="str">
        <f>Tabla_owssvr__2[[#This Row],[Regiones]]</f>
        <v>No</v>
      </c>
      <c r="J14" s="12">
        <f t="shared" si="0"/>
        <v>1</v>
      </c>
      <c r="K14" s="13">
        <f t="shared" si="3"/>
        <v>41898</v>
      </c>
      <c r="L14" s="12">
        <f t="shared" si="4"/>
        <v>2014</v>
      </c>
      <c r="M14" s="12">
        <f t="shared" si="5"/>
        <v>38</v>
      </c>
      <c r="N14" s="12">
        <f t="shared" si="2"/>
        <v>9</v>
      </c>
      <c r="O14" s="13" t="str">
        <f t="shared" ca="1" si="6"/>
        <v>CUMPLE</v>
      </c>
      <c r="P14" t="str">
        <f t="shared" si="7"/>
        <v/>
      </c>
    </row>
    <row r="15" spans="1:16" hidden="1">
      <c r="A15">
        <f>Tabla_owssvr__2[[#This Row],[ID]]</f>
        <v>5206</v>
      </c>
      <c r="B15" t="str">
        <f>Tabla_owssvr__2[[#This Row],[Título]]</f>
        <v>Liberación Minutos On Net</v>
      </c>
      <c r="C15" t="str">
        <f>Tabla_owssvr__2[[#This Row],[Solicitante]]</f>
        <v>Castro Marchant, Jorge, CAM</v>
      </c>
      <c r="D15" s="4">
        <f>Tabla_owssvr__2[[#This Row],[Fecha Solicitud]]</f>
        <v>41897</v>
      </c>
      <c r="E15" t="str">
        <f>Tabla_owssvr__2[[#This Row],[Estado]]</f>
        <v>Realizado</v>
      </c>
      <c r="F15" s="4">
        <f>D15</f>
        <v>41897</v>
      </c>
      <c r="G15" t="str">
        <f>Tabla_owssvr__2[[#This Row],[Categoria]]</f>
        <v>1 Asignacion de minutos</v>
      </c>
      <c r="H15" t="str">
        <f>Tabla_owssvr__2[[#This Row],[Enviado a TI]]</f>
        <v>Si</v>
      </c>
      <c r="I15" t="str">
        <f>Tabla_owssvr__2[[#This Row],[Regiones]]</f>
        <v>No</v>
      </c>
      <c r="J15" s="12">
        <f t="shared" si="0"/>
        <v>1</v>
      </c>
      <c r="K15" s="13">
        <f t="shared" si="3"/>
        <v>41898</v>
      </c>
      <c r="L15" s="12">
        <f t="shared" si="4"/>
        <v>2014</v>
      </c>
      <c r="M15" s="12">
        <f t="shared" si="5"/>
        <v>38</v>
      </c>
      <c r="N15" s="12">
        <f t="shared" si="2"/>
        <v>9</v>
      </c>
      <c r="O15" s="13" t="str">
        <f t="shared" ca="1" si="6"/>
        <v>CUMPLE</v>
      </c>
      <c r="P15" t="str">
        <f t="shared" si="7"/>
        <v/>
      </c>
    </row>
    <row r="16" spans="1:16" hidden="1">
      <c r="A16">
        <f>Tabla_owssvr__2[[#This Row],[ID]]</f>
        <v>5205</v>
      </c>
      <c r="B16" t="str">
        <f>Tabla_owssvr__2[[#This Row],[Título]]</f>
        <v>Lentitud en navigator</v>
      </c>
      <c r="C16" t="str">
        <f>Tabla_owssvr__2[[#This Row],[Solicitante]]</f>
        <v>Zaraguayo Batallas, Hilda Janett, CAM</v>
      </c>
      <c r="D16" s="4">
        <f>Tabla_owssvr__2[[#This Row],[Fecha Solicitud]]</f>
        <v>41897</v>
      </c>
      <c r="E16" t="str">
        <f>Tabla_owssvr__2[[#This Row],[Estado]]</f>
        <v>Rechazado</v>
      </c>
      <c r="F16" s="4">
        <f>Tabla_owssvr__2[[#This Row],[Fecha Cierre]]</f>
        <v>41897</v>
      </c>
      <c r="G16" t="str">
        <f>Tabla_owssvr__2[[#This Row],[Categoria]]</f>
        <v>Reporte de incidencias de servicio externos (Oracle, SAP, Synergia, GOM ….)</v>
      </c>
      <c r="H16" t="str">
        <f>Tabla_owssvr__2[[#This Row],[Enviado a TI]]</f>
        <v>Si</v>
      </c>
      <c r="I16" t="str">
        <f>Tabla_owssvr__2[[#This Row],[Regiones]]</f>
        <v>No</v>
      </c>
      <c r="J16" s="12">
        <f t="shared" si="0"/>
        <v>1</v>
      </c>
      <c r="K16" s="13">
        <f t="shared" si="3"/>
        <v>41898</v>
      </c>
      <c r="L16" s="12">
        <f t="shared" si="4"/>
        <v>2014</v>
      </c>
      <c r="M16" s="12">
        <f t="shared" si="5"/>
        <v>38</v>
      </c>
      <c r="N16" s="12">
        <f t="shared" si="2"/>
        <v>9</v>
      </c>
      <c r="O16" s="13" t="str">
        <f t="shared" ca="1" si="6"/>
        <v>CUMPLE</v>
      </c>
      <c r="P16" t="str">
        <f t="shared" si="7"/>
        <v/>
      </c>
    </row>
    <row r="17" spans="1:16" hidden="1">
      <c r="A17">
        <f>Tabla_owssvr__2[[#This Row],[ID]]</f>
        <v>5204</v>
      </c>
      <c r="B17" t="str">
        <f>Tabla_owssvr__2[[#This Row],[Título]]</f>
        <v>MINUTOS CAM (9 4691452)</v>
      </c>
      <c r="C17" t="str">
        <f>Tabla_owssvr__2[[#This Row],[Solicitante]]</f>
        <v>Toloza Garrido, Samuel Isaac, CAM</v>
      </c>
      <c r="D17" s="4">
        <f>Tabla_owssvr__2[[#This Row],[Fecha Solicitud]]</f>
        <v>41895</v>
      </c>
      <c r="E17" t="str">
        <f>Tabla_owssvr__2[[#This Row],[Estado]]</f>
        <v>Realizado</v>
      </c>
      <c r="F17" s="4">
        <f>Tabla_owssvr__2[[#This Row],[Fecha Cierre]]</f>
        <v>41895</v>
      </c>
      <c r="G17" t="str">
        <f>Tabla_owssvr__2[[#This Row],[Categoria]]</f>
        <v>1 Asignacion de minutos</v>
      </c>
      <c r="H17" t="str">
        <f>Tabla_owssvr__2[[#This Row],[Enviado a TI]]</f>
        <v>Si</v>
      </c>
      <c r="I17" t="str">
        <f>Tabla_owssvr__2[[#This Row],[Regiones]]</f>
        <v>No</v>
      </c>
      <c r="J17" s="12">
        <f t="shared" si="0"/>
        <v>1</v>
      </c>
      <c r="K17" s="13">
        <f t="shared" si="3"/>
        <v>41897</v>
      </c>
      <c r="L17" s="12">
        <f t="shared" si="4"/>
        <v>2014</v>
      </c>
      <c r="M17" s="12">
        <f t="shared" si="5"/>
        <v>38</v>
      </c>
      <c r="N17" s="12">
        <f t="shared" si="2"/>
        <v>9</v>
      </c>
      <c r="O17" s="13" t="str">
        <f t="shared" ca="1" si="6"/>
        <v>CUMPLE</v>
      </c>
      <c r="P17" t="str">
        <f t="shared" si="7"/>
        <v/>
      </c>
    </row>
    <row r="18" spans="1:16" hidden="1">
      <c r="A18">
        <f>Tabla_owssvr__2[[#This Row],[ID]]</f>
        <v>5203</v>
      </c>
      <c r="B18" t="str">
        <f>Tabla_owssvr__2[[#This Row],[Título]]</f>
        <v>Recarga de Minutos</v>
      </c>
      <c r="C18" t="str">
        <f>Tabla_owssvr__2[[#This Row],[Solicitante]]</f>
        <v>Soto Aranguiz, Francisco Javier, CAM</v>
      </c>
      <c r="D18" s="4">
        <f>Tabla_owssvr__2[[#This Row],[Fecha Solicitud]]</f>
        <v>41897</v>
      </c>
      <c r="E18" t="str">
        <f>Tabla_owssvr__2[[#This Row],[Estado]]</f>
        <v>Realizado</v>
      </c>
      <c r="F18" s="4">
        <f>Tabla_owssvr__2[[#This Row],[Fecha Cierre]]</f>
        <v>41897</v>
      </c>
      <c r="G18" t="str">
        <f>Tabla_owssvr__2[[#This Row],[Categoria]]</f>
        <v>1 Asignacion de minutos</v>
      </c>
      <c r="H18" t="str">
        <f>Tabla_owssvr__2[[#This Row],[Enviado a TI]]</f>
        <v>Si</v>
      </c>
      <c r="I18" t="str">
        <f>Tabla_owssvr__2[[#This Row],[Regiones]]</f>
        <v>No</v>
      </c>
      <c r="J18" s="12">
        <f t="shared" si="0"/>
        <v>1</v>
      </c>
      <c r="K18" s="13">
        <f t="shared" si="3"/>
        <v>41898</v>
      </c>
      <c r="L18" s="12">
        <f t="shared" si="4"/>
        <v>2014</v>
      </c>
      <c r="M18" s="12">
        <f t="shared" si="5"/>
        <v>38</v>
      </c>
      <c r="N18" s="12">
        <f t="shared" si="2"/>
        <v>9</v>
      </c>
      <c r="O18" s="13" t="str">
        <f t="shared" ca="1" si="6"/>
        <v>CUMPLE</v>
      </c>
      <c r="P18" t="str">
        <f t="shared" si="7"/>
        <v/>
      </c>
    </row>
    <row r="19" spans="1:16" hidden="1">
      <c r="A19">
        <f>Tabla_owssvr__2[[#This Row],[ID]]</f>
        <v>5202</v>
      </c>
      <c r="B19" t="str">
        <f>Tabla_owssvr__2[[#This Row],[Título]]</f>
        <v>Carga minutos On et</v>
      </c>
      <c r="C19" t="str">
        <f>Tabla_owssvr__2[[#This Row],[Solicitante]]</f>
        <v>Yelpi Caceres, Abraham, CAM</v>
      </c>
      <c r="D19" s="4">
        <f>Tabla_owssvr__2[[#This Row],[Fecha Solicitud]]</f>
        <v>41897</v>
      </c>
      <c r="E19" t="str">
        <f>Tabla_owssvr__2[[#This Row],[Estado]]</f>
        <v>Realizado</v>
      </c>
      <c r="F19" s="4">
        <f>D19</f>
        <v>41897</v>
      </c>
      <c r="G19" t="str">
        <f>Tabla_owssvr__2[[#This Row],[Categoria]]</f>
        <v>1 Asignacion de minutos</v>
      </c>
      <c r="H19" t="str">
        <f>Tabla_owssvr__2[[#This Row],[Enviado a TI]]</f>
        <v>Si</v>
      </c>
      <c r="I19" t="str">
        <f>Tabla_owssvr__2[[#This Row],[Regiones]]</f>
        <v>No</v>
      </c>
      <c r="J19" s="12">
        <f t="shared" si="0"/>
        <v>1</v>
      </c>
      <c r="K19" s="13">
        <f t="shared" si="3"/>
        <v>41898</v>
      </c>
      <c r="L19" s="12">
        <f t="shared" si="4"/>
        <v>2014</v>
      </c>
      <c r="M19" s="12">
        <f t="shared" si="5"/>
        <v>38</v>
      </c>
      <c r="N19" s="12">
        <f t="shared" si="2"/>
        <v>9</v>
      </c>
      <c r="O19" s="13" t="str">
        <f t="shared" ca="1" si="6"/>
        <v>CUMPLE</v>
      </c>
      <c r="P19" t="str">
        <f t="shared" si="7"/>
        <v/>
      </c>
    </row>
    <row r="20" spans="1:16" hidden="1">
      <c r="A20">
        <f>Tabla_owssvr__2[[#This Row],[ID]]</f>
        <v>5201</v>
      </c>
      <c r="B20" t="str">
        <f>Tabla_owssvr__2[[#This Row],[Título]]</f>
        <v>Liberación minutos on net</v>
      </c>
      <c r="C20" t="str">
        <f>Tabla_owssvr__2[[#This Row],[Solicitante]]</f>
        <v>Costa Campos, Juan, CAM</v>
      </c>
      <c r="D20" s="4">
        <f>Tabla_owssvr__2[[#This Row],[Fecha Solicitud]]</f>
        <v>41897</v>
      </c>
      <c r="E20" t="str">
        <f>Tabla_owssvr__2[[#This Row],[Estado]]</f>
        <v>Realizado</v>
      </c>
      <c r="F20" s="4">
        <f>Tabla_owssvr__2[[#This Row],[Fecha Cierre]]</f>
        <v>41897</v>
      </c>
      <c r="G20" t="str">
        <f>Tabla_owssvr__2[[#This Row],[Categoria]]</f>
        <v>1 Asignacion de minutos</v>
      </c>
      <c r="H20" t="str">
        <f>Tabla_owssvr__2[[#This Row],[Enviado a TI]]</f>
        <v>Si</v>
      </c>
      <c r="I20" t="str">
        <f>Tabla_owssvr__2[[#This Row],[Regiones]]</f>
        <v>No</v>
      </c>
      <c r="J20" s="12">
        <f t="shared" si="0"/>
        <v>1</v>
      </c>
      <c r="K20" s="13">
        <f t="shared" si="3"/>
        <v>41898</v>
      </c>
      <c r="L20" s="12">
        <f t="shared" si="4"/>
        <v>2014</v>
      </c>
      <c r="M20" s="12">
        <f t="shared" si="5"/>
        <v>38</v>
      </c>
      <c r="N20" s="12">
        <f t="shared" si="2"/>
        <v>9</v>
      </c>
      <c r="O20" s="13" t="str">
        <f t="shared" ca="1" si="6"/>
        <v>CUMPLE</v>
      </c>
      <c r="P20" t="str">
        <f t="shared" si="7"/>
        <v/>
      </c>
    </row>
    <row r="21" spans="1:16" hidden="1">
      <c r="A21">
        <f>Tabla_owssvr__2[[#This Row],[ID]]</f>
        <v>5200</v>
      </c>
      <c r="B21" t="str">
        <f>Tabla_owssvr__2[[#This Row],[Título]]</f>
        <v>Solicitud de Racarga de minutos</v>
      </c>
      <c r="C21" t="str">
        <f>Tabla_owssvr__2[[#This Row],[Solicitante]]</f>
        <v>López Pailahueque, Esteban Alonso, CAM</v>
      </c>
      <c r="D21" s="4">
        <f>Tabla_owssvr__2[[#This Row],[Fecha Solicitud]]</f>
        <v>41897</v>
      </c>
      <c r="E21" t="str">
        <f>Tabla_owssvr__2[[#This Row],[Estado]]</f>
        <v>Realizado</v>
      </c>
      <c r="F21" s="4">
        <f>Tabla_owssvr__2[[#This Row],[Fecha Cierre]]</f>
        <v>41897</v>
      </c>
      <c r="G21" t="str">
        <f>Tabla_owssvr__2[[#This Row],[Categoria]]</f>
        <v>1 Asignacion de minutos</v>
      </c>
      <c r="H21" t="str">
        <f>Tabla_owssvr__2[[#This Row],[Enviado a TI]]</f>
        <v>No</v>
      </c>
      <c r="I21" t="str">
        <f>Tabla_owssvr__2[[#This Row],[Regiones]]</f>
        <v>No</v>
      </c>
      <c r="J21" s="12">
        <f t="shared" si="0"/>
        <v>1</v>
      </c>
      <c r="K21" s="13">
        <f t="shared" si="3"/>
        <v>41898</v>
      </c>
      <c r="L21" s="12">
        <f t="shared" si="4"/>
        <v>2014</v>
      </c>
      <c r="M21" s="12">
        <f t="shared" si="5"/>
        <v>38</v>
      </c>
      <c r="N21" s="12">
        <f t="shared" si="2"/>
        <v>9</v>
      </c>
      <c r="O21" s="13" t="str">
        <f t="shared" ca="1" si="6"/>
        <v>CUMPLE</v>
      </c>
      <c r="P21" t="str">
        <f t="shared" si="7"/>
        <v/>
      </c>
    </row>
    <row r="22" spans="1:16" hidden="1">
      <c r="A22">
        <f>Tabla_owssvr__2[[#This Row],[ID]]</f>
        <v>5199</v>
      </c>
      <c r="B22" t="str">
        <f>Tabla_owssvr__2[[#This Row],[Título]]</f>
        <v>Restituir minutos</v>
      </c>
      <c r="C22" t="str">
        <f>Tabla_owssvr__2[[#This Row],[Solicitante]]</f>
        <v>Pérez Sagredo, Cristian Eduardo, CAM</v>
      </c>
      <c r="D22" s="4">
        <f>Tabla_owssvr__2[[#This Row],[Fecha Solicitud]]</f>
        <v>41897</v>
      </c>
      <c r="E22" t="str">
        <f>Tabla_owssvr__2[[#This Row],[Estado]]</f>
        <v>Realizado</v>
      </c>
      <c r="F22" s="4">
        <f>Tabla_owssvr__2[[#This Row],[Fecha Cierre]]</f>
        <v>41897</v>
      </c>
      <c r="G22" t="str">
        <f>Tabla_owssvr__2[[#This Row],[Categoria]]</f>
        <v>1 Asignacion de minutos</v>
      </c>
      <c r="H22" t="str">
        <f>Tabla_owssvr__2[[#This Row],[Enviado a TI]]</f>
        <v>Si</v>
      </c>
      <c r="I22" t="str">
        <f>Tabla_owssvr__2[[#This Row],[Regiones]]</f>
        <v>No</v>
      </c>
      <c r="J22" s="12">
        <f t="shared" si="0"/>
        <v>1</v>
      </c>
      <c r="K22" s="13">
        <f t="shared" si="3"/>
        <v>41898</v>
      </c>
      <c r="L22" s="12">
        <f t="shared" si="4"/>
        <v>2014</v>
      </c>
      <c r="M22" s="12">
        <f t="shared" si="5"/>
        <v>38</v>
      </c>
      <c r="N22" s="12">
        <f t="shared" si="2"/>
        <v>9</v>
      </c>
      <c r="O22" s="13" t="str">
        <f t="shared" ca="1" si="6"/>
        <v>CUMPLE</v>
      </c>
      <c r="P22" t="str">
        <f t="shared" si="7"/>
        <v/>
      </c>
    </row>
    <row r="23" spans="1:16" hidden="1">
      <c r="A23">
        <f>Tabla_owssvr__2[[#This Row],[ID]]</f>
        <v>5198</v>
      </c>
      <c r="B23" t="str">
        <f>Tabla_owssvr__2[[#This Row],[Título]]</f>
        <v>RESTITUCION DE MINUTOS</v>
      </c>
      <c r="C23" t="str">
        <f>Tabla_owssvr__2[[#This Row],[Solicitante]]</f>
        <v>Lagos Acuña, James Henry, CAM</v>
      </c>
      <c r="D23" s="4">
        <f>Tabla_owssvr__2[[#This Row],[Fecha Solicitud]]</f>
        <v>41897</v>
      </c>
      <c r="E23" t="str">
        <f>Tabla_owssvr__2[[#This Row],[Estado]]</f>
        <v>Realizado</v>
      </c>
      <c r="F23" s="4">
        <f>Tabla_owssvr__2[[#This Row],[Fecha Cierre]]</f>
        <v>41897</v>
      </c>
      <c r="G23" t="str">
        <f>Tabla_owssvr__2[[#This Row],[Categoria]]</f>
        <v>1 Asignacion de minutos</v>
      </c>
      <c r="H23" t="str">
        <f>Tabla_owssvr__2[[#This Row],[Enviado a TI]]</f>
        <v>No</v>
      </c>
      <c r="I23" t="str">
        <f>Tabla_owssvr__2[[#This Row],[Regiones]]</f>
        <v>No</v>
      </c>
      <c r="J23" s="12">
        <f t="shared" si="0"/>
        <v>1</v>
      </c>
      <c r="K23" s="13">
        <f t="shared" si="3"/>
        <v>41898</v>
      </c>
      <c r="L23" s="12">
        <f t="shared" si="4"/>
        <v>2014</v>
      </c>
      <c r="M23" s="12">
        <f t="shared" si="5"/>
        <v>38</v>
      </c>
      <c r="N23" s="12">
        <f t="shared" si="2"/>
        <v>9</v>
      </c>
      <c r="O23" s="13" t="str">
        <f t="shared" ca="1" si="6"/>
        <v>CUMPLE</v>
      </c>
      <c r="P23" t="str">
        <f t="shared" si="7"/>
        <v/>
      </c>
    </row>
    <row r="24" spans="1:16" hidden="1">
      <c r="A24">
        <f>Tabla_owssvr__2[[#This Row],[ID]]</f>
        <v>5197</v>
      </c>
      <c r="B24" t="str">
        <f>Tabla_owssvr__2[[#This Row],[Título]]</f>
        <v>MINUTOS OFF-NET</v>
      </c>
      <c r="C24" t="str">
        <f>Tabla_owssvr__2[[#This Row],[Solicitante]]</f>
        <v>Sanguinetti Catalan, Angelo Michel, CAM</v>
      </c>
      <c r="D24" s="4">
        <f>Tabla_owssvr__2[[#This Row],[Fecha Solicitud]]</f>
        <v>41897</v>
      </c>
      <c r="E24" t="str">
        <f>Tabla_owssvr__2[[#This Row],[Estado]]</f>
        <v>Realizado</v>
      </c>
      <c r="F24" s="4">
        <f>Tabla_owssvr__2[[#This Row],[Fecha Cierre]]</f>
        <v>41897</v>
      </c>
      <c r="G24" t="str">
        <f>Tabla_owssvr__2[[#This Row],[Categoria]]</f>
        <v>1 Asignacion de minutos</v>
      </c>
      <c r="H24" t="str">
        <f>Tabla_owssvr__2[[#This Row],[Enviado a TI]]</f>
        <v>Si</v>
      </c>
      <c r="I24" t="str">
        <f>Tabla_owssvr__2[[#This Row],[Regiones]]</f>
        <v>No</v>
      </c>
      <c r="J24" s="12">
        <f t="shared" si="0"/>
        <v>1</v>
      </c>
      <c r="K24" s="13">
        <f t="shared" si="3"/>
        <v>41898</v>
      </c>
      <c r="L24" s="12">
        <f t="shared" si="4"/>
        <v>2014</v>
      </c>
      <c r="M24" s="12">
        <f t="shared" si="5"/>
        <v>38</v>
      </c>
      <c r="N24" s="12">
        <f t="shared" si="2"/>
        <v>9</v>
      </c>
      <c r="O24" s="13" t="str">
        <f t="shared" ca="1" si="6"/>
        <v>CUMPLE</v>
      </c>
      <c r="P24" t="str">
        <f t="shared" si="7"/>
        <v/>
      </c>
    </row>
    <row r="25" spans="1:16" hidden="1">
      <c r="A25">
        <f>Tabla_owssvr__2[[#This Row],[ID]]</f>
        <v>5196</v>
      </c>
      <c r="B25" t="str">
        <f>Tabla_owssvr__2[[#This Row],[Título]]</f>
        <v>Desbloqueo Clave</v>
      </c>
      <c r="C25" t="str">
        <f>Tabla_owssvr__2[[#This Row],[Solicitante]]</f>
        <v>Soto Moya, Roberto Carlos, CAM</v>
      </c>
      <c r="D25" s="4">
        <f>Tabla_owssvr__2[[#This Row],[Fecha Solicitud]]</f>
        <v>41897</v>
      </c>
      <c r="E25" t="str">
        <f>Tabla_owssvr__2[[#This Row],[Estado]]</f>
        <v>Realizado</v>
      </c>
      <c r="F25" s="4">
        <f>Tabla_owssvr__2[[#This Row],[Fecha Cierre]]</f>
        <v>41897</v>
      </c>
      <c r="G25" t="str">
        <f>Tabla_owssvr__2[[#This Row],[Categoria]]</f>
        <v>Creación, modificación activación y desactivación de cuentas de red y correo electrónico.</v>
      </c>
      <c r="H25" t="str">
        <f>Tabla_owssvr__2[[#This Row],[Enviado a TI]]</f>
        <v>Si</v>
      </c>
      <c r="I25" t="str">
        <f>Tabla_owssvr__2[[#This Row],[Regiones]]</f>
        <v>No</v>
      </c>
      <c r="J25" s="12">
        <f t="shared" si="0"/>
        <v>1</v>
      </c>
      <c r="K25" s="13">
        <f t="shared" si="3"/>
        <v>41898</v>
      </c>
      <c r="L25" s="12">
        <f t="shared" si="4"/>
        <v>2014</v>
      </c>
      <c r="M25" s="12">
        <f t="shared" si="5"/>
        <v>38</v>
      </c>
      <c r="N25" s="12">
        <f t="shared" si="2"/>
        <v>9</v>
      </c>
      <c r="O25" s="13" t="str">
        <f t="shared" ca="1" si="6"/>
        <v>CUMPLE</v>
      </c>
      <c r="P25" t="str">
        <f t="shared" si="7"/>
        <v/>
      </c>
    </row>
    <row r="26" spans="1:16" hidden="1">
      <c r="A26">
        <f>Tabla_owssvr__2[[#This Row],[ID]]</f>
        <v>5195</v>
      </c>
      <c r="B26" t="str">
        <f>Tabla_owssvr__2[[#This Row],[Título]]</f>
        <v>Recarga de minutos</v>
      </c>
      <c r="C26" t="str">
        <f>Tabla_owssvr__2[[#This Row],[Solicitante]]</f>
        <v>Gaete Valenzuela, Iván Mario, CAM</v>
      </c>
      <c r="D26" s="4">
        <f>Tabla_owssvr__2[[#This Row],[Fecha Solicitud]]</f>
        <v>41894</v>
      </c>
      <c r="E26" t="str">
        <f>Tabla_owssvr__2[[#This Row],[Estado]]</f>
        <v>Realizado</v>
      </c>
      <c r="F26" s="4">
        <f>Tabla_owssvr__2[[#This Row],[Fecha Cierre]]</f>
        <v>41894</v>
      </c>
      <c r="G26" t="str">
        <f>Tabla_owssvr__2[[#This Row],[Categoria]]</f>
        <v>1 Asignacion de minutos</v>
      </c>
      <c r="H26" t="str">
        <f>Tabla_owssvr__2[[#This Row],[Enviado a TI]]</f>
        <v>Si</v>
      </c>
      <c r="I26" t="str">
        <f>Tabla_owssvr__2[[#This Row],[Regiones]]</f>
        <v>No</v>
      </c>
      <c r="J26" s="12">
        <f t="shared" si="0"/>
        <v>1</v>
      </c>
      <c r="K26" s="13">
        <f t="shared" si="3"/>
        <v>41897</v>
      </c>
      <c r="L26" s="12">
        <f t="shared" si="4"/>
        <v>2014</v>
      </c>
      <c r="M26" s="12">
        <f t="shared" si="5"/>
        <v>38</v>
      </c>
      <c r="N26" s="12">
        <f t="shared" si="2"/>
        <v>9</v>
      </c>
      <c r="O26" s="13" t="str">
        <f t="shared" ca="1" si="6"/>
        <v>CUMPLE</v>
      </c>
      <c r="P26" t="str">
        <f t="shared" si="7"/>
        <v/>
      </c>
    </row>
    <row r="27" spans="1:16" hidden="1">
      <c r="A27">
        <f>Tabla_owssvr__2[[#This Row],[ID]]</f>
        <v>5194</v>
      </c>
      <c r="B27" t="str">
        <f>Tabla_owssvr__2[[#This Row],[Título]]</f>
        <v>Solicitud contenedor oficina SOT</v>
      </c>
      <c r="C27" t="str">
        <f>Tabla_owssvr__2[[#This Row],[Solicitante]]</f>
        <v>Donoso Serey, Aldo Fabricio, CAM</v>
      </c>
      <c r="D27" s="4">
        <f>Tabla_owssvr__2[[#This Row],[Fecha Solicitud]]</f>
        <v>41894</v>
      </c>
      <c r="E27" t="str">
        <f>Tabla_owssvr__2[[#This Row],[Estado]]</f>
        <v>Pendiente Proveedor</v>
      </c>
      <c r="F27" s="4">
        <f>Tabla_owssvr__2[[#This Row],[Fecha Cierre]]</f>
        <v>0</v>
      </c>
      <c r="G27" t="str">
        <f>Tabla_owssvr__2[[#This Row],[Categoria]]</f>
        <v>Compra de equipamiento estándar.</v>
      </c>
      <c r="H27" t="str">
        <f>Tabla_owssvr__2[[#This Row],[Enviado a TI]]</f>
        <v>Si</v>
      </c>
      <c r="I27" t="str">
        <f>Tabla_owssvr__2[[#This Row],[Regiones]]</f>
        <v>No</v>
      </c>
      <c r="J27" s="12">
        <f t="shared" si="0"/>
        <v>10</v>
      </c>
      <c r="K27" s="13">
        <f t="shared" si="3"/>
        <v>41912</v>
      </c>
      <c r="L27" s="12">
        <f t="shared" si="4"/>
        <v>2014</v>
      </c>
      <c r="M27" s="12">
        <f t="shared" si="5"/>
        <v>40</v>
      </c>
      <c r="N27" s="12">
        <f t="shared" si="2"/>
        <v>9</v>
      </c>
      <c r="O27" s="13" t="str">
        <f t="shared" ca="1" si="6"/>
        <v>EN TIEMPO</v>
      </c>
      <c r="P27" t="str">
        <f t="shared" si="7"/>
        <v/>
      </c>
    </row>
    <row r="28" spans="1:16" hidden="1">
      <c r="A28">
        <f>Tabla_owssvr__2[[#This Row],[ID]]</f>
        <v>5193</v>
      </c>
      <c r="B28" t="str">
        <f>Tabla_owssvr__2[[#This Row],[Título]]</f>
        <v>Minutos Francisco Caceres</v>
      </c>
      <c r="C28" t="str">
        <f>Tabla_owssvr__2[[#This Row],[Solicitante]]</f>
        <v>Monardes Letelier, Israel Rodolfo, CAM</v>
      </c>
      <c r="D28" s="4">
        <f>Tabla_owssvr__2[[#This Row],[Fecha Solicitud]]</f>
        <v>41894</v>
      </c>
      <c r="E28" t="str">
        <f>Tabla_owssvr__2[[#This Row],[Estado]]</f>
        <v>Realizado</v>
      </c>
      <c r="F28" s="4">
        <f>Tabla_owssvr__2[[#This Row],[Fecha Cierre]]</f>
        <v>41894</v>
      </c>
      <c r="G28" t="str">
        <f>Tabla_owssvr__2[[#This Row],[Categoria]]</f>
        <v>1 Asignacion de minutos</v>
      </c>
      <c r="H28" t="str">
        <f>Tabla_owssvr__2[[#This Row],[Enviado a TI]]</f>
        <v>No</v>
      </c>
      <c r="I28" t="str">
        <f>Tabla_owssvr__2[[#This Row],[Regiones]]</f>
        <v>No</v>
      </c>
      <c r="J28" s="12">
        <f t="shared" si="0"/>
        <v>1</v>
      </c>
      <c r="K28" s="13">
        <f t="shared" si="3"/>
        <v>41897</v>
      </c>
      <c r="L28" s="12">
        <f t="shared" si="4"/>
        <v>2014</v>
      </c>
      <c r="M28" s="12">
        <f t="shared" si="5"/>
        <v>38</v>
      </c>
      <c r="N28" s="12">
        <f t="shared" si="2"/>
        <v>9</v>
      </c>
      <c r="O28" s="13" t="str">
        <f t="shared" ca="1" si="6"/>
        <v>CUMPLE</v>
      </c>
      <c r="P28" t="str">
        <f t="shared" si="7"/>
        <v/>
      </c>
    </row>
    <row r="29" spans="1:16" hidden="1">
      <c r="A29">
        <f>Tabla_owssvr__2[[#This Row],[ID]]</f>
        <v>5192</v>
      </c>
      <c r="B29" t="str">
        <f>Tabla_owssvr__2[[#This Row],[Título]]</f>
        <v>minutos</v>
      </c>
      <c r="C29" t="str">
        <f>Tabla_owssvr__2[[#This Row],[Solicitante]]</f>
        <v>Flores Ahumada, Manuel Alejandro, CAM</v>
      </c>
      <c r="D29" s="4">
        <f>Tabla_owssvr__2[[#This Row],[Fecha Solicitud]]</f>
        <v>41894</v>
      </c>
      <c r="E29" t="str">
        <f>Tabla_owssvr__2[[#This Row],[Estado]]</f>
        <v>Realizado</v>
      </c>
      <c r="F29" s="4">
        <f>Tabla_owssvr__2[[#This Row],[Fecha Cierre]]</f>
        <v>41894</v>
      </c>
      <c r="G29" t="str">
        <f>Tabla_owssvr__2[[#This Row],[Categoria]]</f>
        <v>1 Asignacion de minutos</v>
      </c>
      <c r="H29" t="str">
        <f>Tabla_owssvr__2[[#This Row],[Enviado a TI]]</f>
        <v>Si</v>
      </c>
      <c r="I29" t="str">
        <f>Tabla_owssvr__2[[#This Row],[Regiones]]</f>
        <v>No</v>
      </c>
      <c r="J29" s="12">
        <f t="shared" si="0"/>
        <v>1</v>
      </c>
      <c r="K29" s="13">
        <f t="shared" si="3"/>
        <v>41897</v>
      </c>
      <c r="L29" s="12">
        <f t="shared" si="4"/>
        <v>2014</v>
      </c>
      <c r="M29" s="12">
        <f t="shared" si="5"/>
        <v>38</v>
      </c>
      <c r="N29" s="12">
        <f t="shared" si="2"/>
        <v>9</v>
      </c>
      <c r="O29" s="13" t="str">
        <f t="shared" ca="1" si="6"/>
        <v>CUMPLE</v>
      </c>
      <c r="P29" t="str">
        <f t="shared" si="7"/>
        <v/>
      </c>
    </row>
    <row r="30" spans="1:16" hidden="1">
      <c r="A30">
        <f>Tabla_owssvr__2[[#This Row],[ID]]</f>
        <v>5191</v>
      </c>
      <c r="B30" t="str">
        <f>Tabla_owssvr__2[[#This Row],[Título]]</f>
        <v>Minutos Net</v>
      </c>
      <c r="C30" t="str">
        <f>Tabla_owssvr__2[[#This Row],[Solicitante]]</f>
        <v>Fuentes Maldonado, Gonzalo Eduardo, CAM</v>
      </c>
      <c r="D30" s="4">
        <f>Tabla_owssvr__2[[#This Row],[Fecha Solicitud]]</f>
        <v>41894</v>
      </c>
      <c r="E30" t="str">
        <f>Tabla_owssvr__2[[#This Row],[Estado]]</f>
        <v>Realizado</v>
      </c>
      <c r="F30" s="4">
        <f>Tabla_owssvr__2[[#This Row],[Fecha Cierre]]</f>
        <v>41894</v>
      </c>
      <c r="G30" t="str">
        <f>Tabla_owssvr__2[[#This Row],[Categoria]]</f>
        <v>1 Asignacion de minutos</v>
      </c>
      <c r="H30" t="str">
        <f>Tabla_owssvr__2[[#This Row],[Enviado a TI]]</f>
        <v>Si</v>
      </c>
      <c r="I30" t="str">
        <f>Tabla_owssvr__2[[#This Row],[Regiones]]</f>
        <v>Si</v>
      </c>
      <c r="J30" s="12">
        <f t="shared" si="0"/>
        <v>1</v>
      </c>
      <c r="K30" s="13">
        <f t="shared" si="3"/>
        <v>41897</v>
      </c>
      <c r="L30" s="12">
        <f t="shared" si="4"/>
        <v>2014</v>
      </c>
      <c r="M30" s="12">
        <f t="shared" si="5"/>
        <v>38</v>
      </c>
      <c r="N30" s="12">
        <f t="shared" si="2"/>
        <v>9</v>
      </c>
      <c r="O30" s="13" t="str">
        <f t="shared" ca="1" si="6"/>
        <v>CUMPLE</v>
      </c>
      <c r="P30" t="str">
        <f t="shared" si="7"/>
        <v/>
      </c>
    </row>
    <row r="31" spans="1:16" hidden="1">
      <c r="A31">
        <f>Tabla_owssvr__2[[#This Row],[ID]]</f>
        <v>5190</v>
      </c>
      <c r="B31" t="str">
        <f>Tabla_owssvr__2[[#This Row],[Título]]</f>
        <v>Universidad de Los Andes - Licitaccion Instalacion de cableado estructurado</v>
      </c>
      <c r="C31" t="str">
        <f>Tabla_owssvr__2[[#This Row],[Solicitante]]</f>
        <v>Carvajal Caceres, Luis Maximo, CAM</v>
      </c>
      <c r="D31" s="4">
        <f>Tabla_owssvr__2[[#This Row],[Fecha Solicitud]]</f>
        <v>41893</v>
      </c>
      <c r="E31" t="str">
        <f>Tabla_owssvr__2[[#This Row],[Estado]]</f>
        <v>Realizado</v>
      </c>
      <c r="F31" s="4">
        <f>Tabla_owssvr__2[[#This Row],[Fecha Cierre]]</f>
        <v>41894</v>
      </c>
      <c r="G31" t="str">
        <f>Tabla_owssvr__2[[#This Row],[Categoria]]</f>
        <v>Habilitación de carpetas compartidas o sitios de Sharepoint. O asignación y/o modificación de permisos.</v>
      </c>
      <c r="H31" t="str">
        <f>Tabla_owssvr__2[[#This Row],[Enviado a TI]]</f>
        <v>Si</v>
      </c>
      <c r="I31" t="str">
        <f>Tabla_owssvr__2[[#This Row],[Regiones]]</f>
        <v>No</v>
      </c>
      <c r="J31" s="12">
        <f t="shared" si="0"/>
        <v>1</v>
      </c>
      <c r="K31" s="13">
        <f t="shared" si="3"/>
        <v>41894</v>
      </c>
      <c r="L31" s="12">
        <f t="shared" si="4"/>
        <v>2014</v>
      </c>
      <c r="M31" s="12">
        <f t="shared" si="5"/>
        <v>37</v>
      </c>
      <c r="N31" s="12">
        <f t="shared" si="2"/>
        <v>9</v>
      </c>
      <c r="O31" s="13" t="str">
        <f t="shared" ca="1" si="6"/>
        <v>CUMPLE</v>
      </c>
      <c r="P31" t="str">
        <f t="shared" si="7"/>
        <v/>
      </c>
    </row>
    <row r="32" spans="1:16" hidden="1">
      <c r="A32">
        <f>Tabla_owssvr__2[[#This Row],[ID]]</f>
        <v>5189</v>
      </c>
      <c r="B32" t="str">
        <f>Tabla_owssvr__2[[#This Row],[Título]]</f>
        <v>Acceso Carpeta OOCC</v>
      </c>
      <c r="C32" t="str">
        <f>Tabla_owssvr__2[[#This Row],[Solicitante]]</f>
        <v>Mesa Sierra, Maribel, CAM</v>
      </c>
      <c r="D32" s="4">
        <f>Tabla_owssvr__2[[#This Row],[Fecha Solicitud]]</f>
        <v>41893</v>
      </c>
      <c r="E32" t="str">
        <f>Tabla_owssvr__2[[#This Row],[Estado]]</f>
        <v>Realizado</v>
      </c>
      <c r="F32" s="4">
        <f>Tabla_owssvr__2[[#This Row],[Fecha Cierre]]</f>
        <v>41894</v>
      </c>
      <c r="G32" t="str">
        <f>Tabla_owssvr__2[[#This Row],[Categoria]]</f>
        <v>Habilitación de carpetas compartidas o sitios de Sharepoint. O asignación y/o modificación de permisos.</v>
      </c>
      <c r="H32" t="str">
        <f>Tabla_owssvr__2[[#This Row],[Enviado a TI]]</f>
        <v>Si</v>
      </c>
      <c r="I32" t="str">
        <f>Tabla_owssvr__2[[#This Row],[Regiones]]</f>
        <v>No</v>
      </c>
      <c r="J32" s="12">
        <f t="shared" si="0"/>
        <v>1</v>
      </c>
      <c r="K32" s="13">
        <f t="shared" si="3"/>
        <v>41894</v>
      </c>
      <c r="L32" s="12">
        <f t="shared" si="4"/>
        <v>2014</v>
      </c>
      <c r="M32" s="12">
        <f t="shared" si="5"/>
        <v>37</v>
      </c>
      <c r="N32" s="12">
        <f t="shared" si="2"/>
        <v>9</v>
      </c>
      <c r="O32" s="13" t="str">
        <f t="shared" ca="1" si="6"/>
        <v>CUMPLE</v>
      </c>
      <c r="P32" t="str">
        <f t="shared" si="7"/>
        <v/>
      </c>
    </row>
    <row r="33" spans="1:16" hidden="1">
      <c r="A33">
        <f>Tabla_owssvr__2[[#This Row],[ID]]</f>
        <v>5188</v>
      </c>
      <c r="B33" t="str">
        <f>Tabla_owssvr__2[[#This Row],[Título]]</f>
        <v>Anexo Fijo</v>
      </c>
      <c r="C33" t="str">
        <f>Tabla_owssvr__2[[#This Row],[Solicitante]]</f>
        <v>Pajkuric Bustos, Ernesto Andrés, CAM</v>
      </c>
      <c r="D33" s="4">
        <f>Tabla_owssvr__2[[#This Row],[Fecha Solicitud]]</f>
        <v>41894</v>
      </c>
      <c r="E33" t="str">
        <f>Tabla_owssvr__2[[#This Row],[Estado]]</f>
        <v>Realizado</v>
      </c>
      <c r="F33" s="4">
        <f>Tabla_owssvr__2[[#This Row],[Fecha Cierre]]</f>
        <v>41894</v>
      </c>
      <c r="G33" t="str">
        <f>Tabla_owssvr__2[[#This Row],[Categoria]]</f>
        <v>Creación, modificación activación y desactivación de anexos telefónicos.</v>
      </c>
      <c r="H33" t="str">
        <f>Tabla_owssvr__2[[#This Row],[Enviado a TI]]</f>
        <v>No</v>
      </c>
      <c r="I33" t="str">
        <f>Tabla_owssvr__2[[#This Row],[Regiones]]</f>
        <v>No</v>
      </c>
      <c r="J33" s="12">
        <f t="shared" si="0"/>
        <v>1</v>
      </c>
      <c r="K33" s="13">
        <f t="shared" si="3"/>
        <v>41897</v>
      </c>
      <c r="L33" s="12">
        <f t="shared" si="4"/>
        <v>2014</v>
      </c>
      <c r="M33" s="12">
        <f t="shared" si="5"/>
        <v>38</v>
      </c>
      <c r="N33" s="12">
        <f t="shared" si="2"/>
        <v>9</v>
      </c>
      <c r="O33" s="13" t="str">
        <f t="shared" ca="1" si="6"/>
        <v>CUMPLE</v>
      </c>
      <c r="P33" t="str">
        <f t="shared" si="7"/>
        <v/>
      </c>
    </row>
    <row r="34" spans="1:16" hidden="1">
      <c r="A34">
        <f>Tabla_owssvr__2[[#This Row],[ID]]</f>
        <v>5187</v>
      </c>
      <c r="B34" t="str">
        <f>Tabla_owssvr__2[[#This Row],[Título]]</f>
        <v>Restitución de Minutos</v>
      </c>
      <c r="C34" t="str">
        <f>Tabla_owssvr__2[[#This Row],[Solicitante]]</f>
        <v>Gomez Rosales, Hector Ricardo, CAM</v>
      </c>
      <c r="D34" s="4">
        <f>Tabla_owssvr__2[[#This Row],[Fecha Solicitud]]</f>
        <v>41893</v>
      </c>
      <c r="E34" t="str">
        <f>Tabla_owssvr__2[[#This Row],[Estado]]</f>
        <v>Realizado</v>
      </c>
      <c r="F34" s="4">
        <f>Tabla_owssvr__2[[#This Row],[Fecha Cierre]]</f>
        <v>41894</v>
      </c>
      <c r="G34" t="str">
        <f>Tabla_owssvr__2[[#This Row],[Categoria]]</f>
        <v>1 Asignacion de minutos</v>
      </c>
      <c r="H34" t="str">
        <f>Tabla_owssvr__2[[#This Row],[Enviado a TI]]</f>
        <v>No</v>
      </c>
      <c r="I34" t="str">
        <f>Tabla_owssvr__2[[#This Row],[Regiones]]</f>
        <v>No</v>
      </c>
      <c r="J34" s="12">
        <f t="shared" si="0"/>
        <v>1</v>
      </c>
      <c r="K34" s="13">
        <f t="shared" si="3"/>
        <v>41894</v>
      </c>
      <c r="L34" s="12">
        <f t="shared" si="4"/>
        <v>2014</v>
      </c>
      <c r="M34" s="12">
        <f t="shared" si="5"/>
        <v>37</v>
      </c>
      <c r="N34" s="12">
        <f t="shared" si="2"/>
        <v>9</v>
      </c>
      <c r="O34" s="13" t="str">
        <f t="shared" ca="1" si="6"/>
        <v>CUMPLE</v>
      </c>
      <c r="P34" t="str">
        <f t="shared" si="7"/>
        <v/>
      </c>
    </row>
    <row r="35" spans="1:16" hidden="1">
      <c r="A35">
        <f>Tabla_owssvr__2[[#This Row],[ID]]</f>
        <v>5186</v>
      </c>
      <c r="B35" t="str">
        <f>Tabla_owssvr__2[[#This Row],[Título]]</f>
        <v>Bloqueo de clave</v>
      </c>
      <c r="C35" t="str">
        <f>Tabla_owssvr__2[[#This Row],[Solicitante]]</f>
        <v>Morales Diaz, Mauricio Enrique, CAM</v>
      </c>
      <c r="D35" s="4">
        <f>Tabla_owssvr__2[[#This Row],[Fecha Solicitud]]</f>
        <v>41894</v>
      </c>
      <c r="E35" t="str">
        <f>Tabla_owssvr__2[[#This Row],[Estado]]</f>
        <v>Realizado</v>
      </c>
      <c r="F35" s="4">
        <f>Tabla_owssvr__2[[#This Row],[Fecha Cierre]]</f>
        <v>41894</v>
      </c>
      <c r="G35" t="str">
        <f>Tabla_owssvr__2[[#This Row],[Categoria]]</f>
        <v>Creación, modificación activación y desactivación de cuentas de red y correo electrónico.</v>
      </c>
      <c r="H35" t="str">
        <f>Tabla_owssvr__2[[#This Row],[Enviado a TI]]</f>
        <v>Si</v>
      </c>
      <c r="I35" t="str">
        <f>Tabla_owssvr__2[[#This Row],[Regiones]]</f>
        <v>Si</v>
      </c>
      <c r="J35" s="12">
        <f t="shared" si="0"/>
        <v>1</v>
      </c>
      <c r="K35" s="13">
        <f t="shared" si="3"/>
        <v>41897</v>
      </c>
      <c r="L35" s="12">
        <f t="shared" si="4"/>
        <v>2014</v>
      </c>
      <c r="M35" s="12">
        <f t="shared" si="5"/>
        <v>38</v>
      </c>
      <c r="N35" s="12">
        <f t="shared" si="2"/>
        <v>9</v>
      </c>
      <c r="O35" s="13" t="str">
        <f t="shared" ca="1" si="6"/>
        <v>CUMPLE</v>
      </c>
      <c r="P35" t="str">
        <f t="shared" si="7"/>
        <v/>
      </c>
    </row>
    <row r="36" spans="1:16" hidden="1">
      <c r="A36">
        <f>Tabla_owssvr__2[[#This Row],[ID]]</f>
        <v>5185</v>
      </c>
      <c r="B36" t="str">
        <f>Tabla_owssvr__2[[#This Row],[Título]]</f>
        <v>Imprimir Doble Cara</v>
      </c>
      <c r="C36" t="str">
        <f>Tabla_owssvr__2[[#This Row],[Solicitante]]</f>
        <v>Messenger Masot, Ingrid, CAM</v>
      </c>
      <c r="D36" s="4">
        <f>Tabla_owssvr__2[[#This Row],[Fecha Solicitud]]</f>
        <v>41894</v>
      </c>
      <c r="E36" t="str">
        <f>Tabla_owssvr__2[[#This Row],[Estado]]</f>
        <v>Pendiente Proveedor</v>
      </c>
      <c r="F36" s="4">
        <f>D36</f>
        <v>41894</v>
      </c>
      <c r="G36" t="str">
        <f>Tabla_owssvr__2[[#This Row],[Categoria]]</f>
        <v>Instalación de nuevos software en los computadores.</v>
      </c>
      <c r="H36" t="str">
        <f>Tabla_owssvr__2[[#This Row],[Enviado a TI]]</f>
        <v>Si</v>
      </c>
      <c r="I36" t="str">
        <f>Tabla_owssvr__2[[#This Row],[Regiones]]</f>
        <v>No</v>
      </c>
      <c r="J36" s="12">
        <f t="shared" si="0"/>
        <v>1</v>
      </c>
      <c r="K36" s="13">
        <f t="shared" si="3"/>
        <v>41897</v>
      </c>
      <c r="L36" s="12">
        <f t="shared" si="4"/>
        <v>2014</v>
      </c>
      <c r="M36" s="12">
        <f t="shared" si="5"/>
        <v>38</v>
      </c>
      <c r="N36" s="12">
        <f t="shared" si="2"/>
        <v>9</v>
      </c>
      <c r="O36" s="13" t="str">
        <f t="shared" ca="1" si="6"/>
        <v>CUMPLE</v>
      </c>
      <c r="P36" t="str">
        <f t="shared" si="7"/>
        <v/>
      </c>
    </row>
    <row r="37" spans="1:16" hidden="1">
      <c r="A37">
        <f>Tabla_owssvr__2[[#This Row],[ID]]</f>
        <v>5184</v>
      </c>
      <c r="B37" t="str">
        <f>Tabla_owssvr__2[[#This Row],[Título]]</f>
        <v>Analista Servcio de Medidas</v>
      </c>
      <c r="C37" t="str">
        <f>Tabla_owssvr__2[[#This Row],[Solicitante]]</f>
        <v>Barraza Ramos, Boris, CAM</v>
      </c>
      <c r="D37" s="4">
        <f>Tabla_owssvr__2[[#This Row],[Fecha Solicitud]]</f>
        <v>41893</v>
      </c>
      <c r="E37" t="str">
        <f>Tabla_owssvr__2[[#This Row],[Estado]]</f>
        <v>Pendiente Proveedor</v>
      </c>
      <c r="F37" s="4">
        <f>Tabla_owssvr__2[[#This Row],[Fecha Cierre]]</f>
        <v>41894</v>
      </c>
      <c r="G37" t="str">
        <f>Tabla_owssvr__2[[#This Row],[Categoria]]</f>
        <v>Creación, modificación activación y desactivación de cuentas de red y correo electrónico.</v>
      </c>
      <c r="H37" t="str">
        <f>Tabla_owssvr__2[[#This Row],[Enviado a TI]]</f>
        <v>No</v>
      </c>
      <c r="I37" t="str">
        <f>Tabla_owssvr__2[[#This Row],[Regiones]]</f>
        <v>No</v>
      </c>
      <c r="J37" s="12">
        <f t="shared" si="0"/>
        <v>1</v>
      </c>
      <c r="K37" s="13">
        <f t="shared" si="3"/>
        <v>41894</v>
      </c>
      <c r="L37" s="12">
        <f t="shared" si="4"/>
        <v>2014</v>
      </c>
      <c r="M37" s="12">
        <f t="shared" si="5"/>
        <v>37</v>
      </c>
      <c r="N37" s="12">
        <f t="shared" si="2"/>
        <v>9</v>
      </c>
      <c r="O37" s="13" t="str">
        <f t="shared" ca="1" si="6"/>
        <v>CUMPLE</v>
      </c>
      <c r="P37" t="str">
        <f t="shared" si="7"/>
        <v/>
      </c>
    </row>
    <row r="38" spans="1:16" hidden="1">
      <c r="A38">
        <f>Tabla_owssvr__2[[#This Row],[ID]]</f>
        <v>5183</v>
      </c>
      <c r="B38" t="str">
        <f>Tabla_owssvr__2[[#This Row],[Título]]</f>
        <v>Skype Corporativo</v>
      </c>
      <c r="C38" t="str">
        <f>Tabla_owssvr__2[[#This Row],[Solicitante]]</f>
        <v>Orellana Cortes, Willians Elias, CAM</v>
      </c>
      <c r="D38" s="4">
        <f>Tabla_owssvr__2[[#This Row],[Fecha Solicitud]]</f>
        <v>41894</v>
      </c>
      <c r="E38" t="str">
        <f>Tabla_owssvr__2[[#This Row],[Estado]]</f>
        <v>Pendiente Proveedor</v>
      </c>
      <c r="F38" s="4">
        <f>Tabla_owssvr__2[[#This Row],[Fecha Cierre]]</f>
        <v>41894</v>
      </c>
      <c r="G38" t="str">
        <f>Tabla_owssvr__2[[#This Row],[Categoria]]</f>
        <v>Instalación de nuevos software en los computadores.</v>
      </c>
      <c r="H38" t="str">
        <f>Tabla_owssvr__2[[#This Row],[Enviado a TI]]</f>
        <v>Si</v>
      </c>
      <c r="I38" t="str">
        <f>Tabla_owssvr__2[[#This Row],[Regiones]]</f>
        <v>No</v>
      </c>
      <c r="J38" s="12">
        <f t="shared" si="0"/>
        <v>1</v>
      </c>
      <c r="K38" s="13">
        <f t="shared" si="3"/>
        <v>41897</v>
      </c>
      <c r="L38" s="12">
        <f t="shared" si="4"/>
        <v>2014</v>
      </c>
      <c r="M38" s="12">
        <f t="shared" si="5"/>
        <v>38</v>
      </c>
      <c r="N38" s="12">
        <f t="shared" si="2"/>
        <v>9</v>
      </c>
      <c r="O38" s="13" t="str">
        <f t="shared" ca="1" si="6"/>
        <v>CUMPLE</v>
      </c>
      <c r="P38" t="str">
        <f t="shared" si="7"/>
        <v/>
      </c>
    </row>
    <row r="39" spans="1:16" hidden="1">
      <c r="A39">
        <f>Tabla_owssvr__2[[#This Row],[ID]]</f>
        <v>5182</v>
      </c>
      <c r="B39" t="str">
        <f>Tabla_owssvr__2[[#This Row],[Título]]</f>
        <v>Solicitar Archivos descomprimir</v>
      </c>
      <c r="C39" t="str">
        <f>Tabla_owssvr__2[[#This Row],[Solicitante]]</f>
        <v>Lillo Triviño, Lidia Tamara, CAM</v>
      </c>
      <c r="D39" s="4">
        <f>Tabla_owssvr__2[[#This Row],[Fecha Solicitud]]</f>
        <v>41893</v>
      </c>
      <c r="E39" t="str">
        <f>Tabla_owssvr__2[[#This Row],[Estado]]</f>
        <v>Pendiente Proveedor</v>
      </c>
      <c r="F39" s="4">
        <f>D39</f>
        <v>41893</v>
      </c>
      <c r="G39" t="str">
        <f>Tabla_owssvr__2[[#This Row],[Categoria]]</f>
        <v>Instalación de nuevos software en los computadores.</v>
      </c>
      <c r="H39" t="str">
        <f>Tabla_owssvr__2[[#This Row],[Enviado a TI]]</f>
        <v>Si</v>
      </c>
      <c r="I39" t="str">
        <f>Tabla_owssvr__2[[#This Row],[Regiones]]</f>
        <v>No</v>
      </c>
      <c r="J39" s="12">
        <f t="shared" si="0"/>
        <v>1</v>
      </c>
      <c r="K39" s="13">
        <f t="shared" si="3"/>
        <v>41894</v>
      </c>
      <c r="L39" s="12">
        <f t="shared" si="4"/>
        <v>2014</v>
      </c>
      <c r="M39" s="12">
        <f t="shared" si="5"/>
        <v>37</v>
      </c>
      <c r="N39" s="12">
        <f t="shared" si="2"/>
        <v>9</v>
      </c>
      <c r="O39" s="13" t="str">
        <f t="shared" ca="1" si="6"/>
        <v>CUMPLE</v>
      </c>
      <c r="P39" t="str">
        <f t="shared" si="7"/>
        <v/>
      </c>
    </row>
    <row r="40" spans="1:16" hidden="1">
      <c r="A40">
        <f>Tabla_owssvr__2[[#This Row],[ID]]</f>
        <v>5181</v>
      </c>
      <c r="B40" t="str">
        <f>Tabla_owssvr__2[[#This Row],[Título]]</f>
        <v>Cuenta dominio bloqueada</v>
      </c>
      <c r="C40" t="str">
        <f>Tabla_owssvr__2[[#This Row],[Solicitante]]</f>
        <v>Caceres Sarabia, Francisco Antonio, CAM</v>
      </c>
      <c r="D40" s="4">
        <f>Tabla_owssvr__2[[#This Row],[Fecha Solicitud]]</f>
        <v>41894</v>
      </c>
      <c r="E40" t="str">
        <f>Tabla_owssvr__2[[#This Row],[Estado]]</f>
        <v>Realizado</v>
      </c>
      <c r="F40" s="4">
        <f>Tabla_owssvr__2[[#This Row],[Fecha Cierre]]</f>
        <v>41894</v>
      </c>
      <c r="G40" t="str">
        <f>Tabla_owssvr__2[[#This Row],[Categoria]]</f>
        <v>Creación, modificación activación y desactivación de cuentas de red y correo electrónico.</v>
      </c>
      <c r="H40" t="str">
        <f>Tabla_owssvr__2[[#This Row],[Enviado a TI]]</f>
        <v>Si</v>
      </c>
      <c r="I40" t="str">
        <f>Tabla_owssvr__2[[#This Row],[Regiones]]</f>
        <v>No</v>
      </c>
      <c r="J40" s="12">
        <f t="shared" si="0"/>
        <v>1</v>
      </c>
      <c r="K40" s="13">
        <f t="shared" si="3"/>
        <v>41897</v>
      </c>
      <c r="L40" s="12">
        <f t="shared" si="4"/>
        <v>2014</v>
      </c>
      <c r="M40" s="12">
        <f t="shared" si="5"/>
        <v>38</v>
      </c>
      <c r="N40" s="12">
        <f t="shared" si="2"/>
        <v>9</v>
      </c>
      <c r="O40" s="13" t="str">
        <f t="shared" ca="1" si="6"/>
        <v>CUMPLE</v>
      </c>
      <c r="P40" t="str">
        <f t="shared" si="7"/>
        <v/>
      </c>
    </row>
    <row r="41" spans="1:16" hidden="1">
      <c r="A41">
        <f>Tabla_owssvr__2[[#This Row],[ID]]</f>
        <v>5180</v>
      </c>
      <c r="B41" t="str">
        <f>Tabla_owssvr__2[[#This Row],[Título]]</f>
        <v>Carga Minutos Adicionales</v>
      </c>
      <c r="C41" t="str">
        <f>Tabla_owssvr__2[[#This Row],[Solicitante]]</f>
        <v>Abarca Cerda, Cristian Andres, CAM</v>
      </c>
      <c r="D41" s="4">
        <f>Tabla_owssvr__2[[#This Row],[Fecha Solicitud]]</f>
        <v>41894</v>
      </c>
      <c r="E41" t="str">
        <f>Tabla_owssvr__2[[#This Row],[Estado]]</f>
        <v>Realizado</v>
      </c>
      <c r="F41" s="4">
        <f>Tabla_owssvr__2[[#This Row],[Fecha Cierre]]</f>
        <v>41894</v>
      </c>
      <c r="G41" t="str">
        <f>Tabla_owssvr__2[[#This Row],[Categoria]]</f>
        <v>1 Asignacion de minutos</v>
      </c>
      <c r="H41" t="str">
        <f>Tabla_owssvr__2[[#This Row],[Enviado a TI]]</f>
        <v>No</v>
      </c>
      <c r="I41" t="str">
        <f>Tabla_owssvr__2[[#This Row],[Regiones]]</f>
        <v>No</v>
      </c>
      <c r="J41" s="12">
        <f t="shared" si="0"/>
        <v>1</v>
      </c>
      <c r="K41" s="13">
        <f t="shared" si="3"/>
        <v>41897</v>
      </c>
      <c r="L41" s="12">
        <f t="shared" si="4"/>
        <v>2014</v>
      </c>
      <c r="M41" s="12">
        <f t="shared" si="5"/>
        <v>38</v>
      </c>
      <c r="N41" s="12">
        <f t="shared" si="2"/>
        <v>9</v>
      </c>
      <c r="O41" s="13" t="str">
        <f t="shared" ca="1" si="6"/>
        <v>CUMPLE</v>
      </c>
      <c r="P41" t="str">
        <f t="shared" si="7"/>
        <v/>
      </c>
    </row>
    <row r="42" spans="1:16" hidden="1">
      <c r="A42">
        <f>Tabla_owssvr__2[[#This Row],[ID]]</f>
        <v>5179</v>
      </c>
      <c r="B42" t="str">
        <f>Tabla_owssvr__2[[#This Row],[Título]]</f>
        <v>Restitucion de Minutos On net Patricio Carvajal y Mauricio Basaez</v>
      </c>
      <c r="C42" t="str">
        <f>Tabla_owssvr__2[[#This Row],[Solicitante]]</f>
        <v>Basaez Araya, Mauricio, CAM</v>
      </c>
      <c r="D42" s="4">
        <f>Tabla_owssvr__2[[#This Row],[Fecha Solicitud]]</f>
        <v>41894</v>
      </c>
      <c r="E42" t="str">
        <f>Tabla_owssvr__2[[#This Row],[Estado]]</f>
        <v>Realizado</v>
      </c>
      <c r="F42" s="4">
        <f>Tabla_owssvr__2[[#This Row],[Fecha Cierre]]</f>
        <v>41894</v>
      </c>
      <c r="G42" t="str">
        <f>Tabla_owssvr__2[[#This Row],[Categoria]]</f>
        <v>1 Asignacion de minutos</v>
      </c>
      <c r="H42" t="str">
        <f>Tabla_owssvr__2[[#This Row],[Enviado a TI]]</f>
        <v>Si</v>
      </c>
      <c r="I42" t="str">
        <f>Tabla_owssvr__2[[#This Row],[Regiones]]</f>
        <v>No</v>
      </c>
      <c r="J42" s="12">
        <f t="shared" si="0"/>
        <v>1</v>
      </c>
      <c r="K42" s="13">
        <f t="shared" si="3"/>
        <v>41897</v>
      </c>
      <c r="L42" s="12">
        <f t="shared" si="4"/>
        <v>2014</v>
      </c>
      <c r="M42" s="12">
        <f t="shared" si="5"/>
        <v>38</v>
      </c>
      <c r="N42" s="12">
        <f t="shared" si="2"/>
        <v>9</v>
      </c>
      <c r="O42" s="13" t="str">
        <f t="shared" ca="1" si="6"/>
        <v>CUMPLE</v>
      </c>
      <c r="P42" t="str">
        <f t="shared" si="7"/>
        <v/>
      </c>
    </row>
    <row r="43" spans="1:16" hidden="1">
      <c r="A43">
        <f>Tabla_owssvr__2[[#This Row],[ID]]</f>
        <v>5178</v>
      </c>
      <c r="B43" t="str">
        <f>Tabla_owssvr__2[[#This Row],[Título]]</f>
        <v>Carpeta compartida Facturación OOEE y OOCC</v>
      </c>
      <c r="C43" t="str">
        <f>Tabla_owssvr__2[[#This Row],[Solicitante]]</f>
        <v>Nilo Elgueta, Cristobal Ignacio, CAM</v>
      </c>
      <c r="D43" s="4">
        <f>Tabla_owssvr__2[[#This Row],[Fecha Solicitud]]</f>
        <v>41894</v>
      </c>
      <c r="E43" t="str">
        <f>Tabla_owssvr__2[[#This Row],[Estado]]</f>
        <v>Realizado</v>
      </c>
      <c r="F43" s="4">
        <f>Tabla_owssvr__2[[#This Row],[Fecha Cierre]]</f>
        <v>41894</v>
      </c>
      <c r="G43" t="str">
        <f>Tabla_owssvr__2[[#This Row],[Categoria]]</f>
        <v>Habilitación de carpetas compartidas o sitios de Sharepoint. O asignación y/o modificación de permisos.</v>
      </c>
      <c r="H43" t="str">
        <f>Tabla_owssvr__2[[#This Row],[Enviado a TI]]</f>
        <v>Si</v>
      </c>
      <c r="I43" t="str">
        <f>Tabla_owssvr__2[[#This Row],[Regiones]]</f>
        <v>No</v>
      </c>
      <c r="J43" s="12">
        <f t="shared" si="0"/>
        <v>1</v>
      </c>
      <c r="K43" s="13">
        <f t="shared" si="3"/>
        <v>41897</v>
      </c>
      <c r="L43" s="12">
        <f t="shared" si="4"/>
        <v>2014</v>
      </c>
      <c r="M43" s="12">
        <f t="shared" si="5"/>
        <v>38</v>
      </c>
      <c r="N43" s="12">
        <f t="shared" si="2"/>
        <v>9</v>
      </c>
      <c r="O43" s="13" t="str">
        <f t="shared" ca="1" si="6"/>
        <v>CUMPLE</v>
      </c>
      <c r="P43" t="str">
        <f t="shared" si="7"/>
        <v/>
      </c>
    </row>
    <row r="44" spans="1:16" hidden="1">
      <c r="A44">
        <f>Tabla_owssvr__2[[#This Row],[ID]]</f>
        <v>5177</v>
      </c>
      <c r="B44" t="str">
        <f>Tabla_owssvr__2[[#This Row],[Título]]</f>
        <v>Solicitar alta de equipo</v>
      </c>
      <c r="C44" t="str">
        <f>Tabla_owssvr__2[[#This Row],[Solicitante]]</f>
        <v>Técnico Mesa de Ayuda, Externo</v>
      </c>
      <c r="D44" s="4">
        <f>Tabla_owssvr__2[[#This Row],[Fecha Solicitud]]</f>
        <v>41894</v>
      </c>
      <c r="E44" t="str">
        <f>Tabla_owssvr__2[[#This Row],[Estado]]</f>
        <v>Realizado</v>
      </c>
      <c r="F44" s="4">
        <f>Tabla_owssvr__2[[#This Row],[Fecha Cierre]]</f>
        <v>41894</v>
      </c>
      <c r="G44" t="str">
        <f>Tabla_owssvr__2[[#This Row],[Categoria]]</f>
        <v>1 Asignacion de minutos</v>
      </c>
      <c r="H44" t="str">
        <f>Tabla_owssvr__2[[#This Row],[Enviado a TI]]</f>
        <v>No</v>
      </c>
      <c r="I44" t="str">
        <f>Tabla_owssvr__2[[#This Row],[Regiones]]</f>
        <v>No</v>
      </c>
      <c r="J44" s="12">
        <f t="shared" si="0"/>
        <v>1</v>
      </c>
      <c r="K44" s="13">
        <f t="shared" si="3"/>
        <v>41897</v>
      </c>
      <c r="L44" s="12">
        <f t="shared" si="4"/>
        <v>2014</v>
      </c>
      <c r="M44" s="12">
        <f t="shared" si="5"/>
        <v>38</v>
      </c>
      <c r="N44" s="12">
        <f t="shared" si="2"/>
        <v>9</v>
      </c>
      <c r="O44" s="13" t="str">
        <f t="shared" ca="1" si="6"/>
        <v>CUMPLE</v>
      </c>
      <c r="P44" t="str">
        <f t="shared" si="7"/>
        <v/>
      </c>
    </row>
    <row r="45" spans="1:16" hidden="1">
      <c r="A45">
        <f>Tabla_owssvr__2[[#This Row],[ID]]</f>
        <v>5176</v>
      </c>
      <c r="B45" t="str">
        <f>Tabla_owssvr__2[[#This Row],[Título]]</f>
        <v>Reposición minutos Luis Delgado</v>
      </c>
      <c r="C45" t="str">
        <f>Tabla_owssvr__2[[#This Row],[Solicitante]]</f>
        <v>Delgado Bastidas, Luis Orlando, CAM</v>
      </c>
      <c r="D45" s="4">
        <f>Tabla_owssvr__2[[#This Row],[Fecha Solicitud]]</f>
        <v>41894</v>
      </c>
      <c r="E45" t="str">
        <f>Tabla_owssvr__2[[#This Row],[Estado]]</f>
        <v>Realizado</v>
      </c>
      <c r="F45" s="4">
        <f>Tabla_owssvr__2[[#This Row],[Fecha Cierre]]</f>
        <v>41894</v>
      </c>
      <c r="G45" t="str">
        <f>Tabla_owssvr__2[[#This Row],[Categoria]]</f>
        <v>1 Asignacion de minutos</v>
      </c>
      <c r="H45" t="str">
        <f>Tabla_owssvr__2[[#This Row],[Enviado a TI]]</f>
        <v>No</v>
      </c>
      <c r="I45" t="str">
        <f>Tabla_owssvr__2[[#This Row],[Regiones]]</f>
        <v>Si</v>
      </c>
      <c r="J45" s="12">
        <f t="shared" si="0"/>
        <v>1</v>
      </c>
      <c r="K45" s="13">
        <f t="shared" si="3"/>
        <v>41897</v>
      </c>
      <c r="L45" s="12">
        <f t="shared" si="4"/>
        <v>2014</v>
      </c>
      <c r="M45" s="12">
        <f t="shared" si="5"/>
        <v>38</v>
      </c>
      <c r="N45" s="12">
        <f t="shared" si="2"/>
        <v>9</v>
      </c>
      <c r="O45" s="13" t="str">
        <f t="shared" ca="1" si="6"/>
        <v>CUMPLE</v>
      </c>
      <c r="P45" t="str">
        <f t="shared" si="7"/>
        <v/>
      </c>
    </row>
    <row r="46" spans="1:16" hidden="1">
      <c r="A46">
        <f>Tabla_owssvr__2[[#This Row],[ID]]</f>
        <v>5175</v>
      </c>
      <c r="B46" t="str">
        <f>Tabla_owssvr__2[[#This Row],[Título]]</f>
        <v>Carga telefonica Urgente</v>
      </c>
      <c r="C46" t="str">
        <f>Tabla_owssvr__2[[#This Row],[Solicitante]]</f>
        <v>Campos Vargas, Daniel Alfonso, CAM</v>
      </c>
      <c r="D46" s="4">
        <f>Tabla_owssvr__2[[#This Row],[Fecha Solicitud]]</f>
        <v>41893</v>
      </c>
      <c r="E46" t="str">
        <f>Tabla_owssvr__2[[#This Row],[Estado]]</f>
        <v>Realizado</v>
      </c>
      <c r="F46" s="4">
        <f>D46</f>
        <v>41893</v>
      </c>
      <c r="G46" t="str">
        <f>Tabla_owssvr__2[[#This Row],[Categoria]]</f>
        <v>1 Asignacion de minutos</v>
      </c>
      <c r="H46" t="str">
        <f>Tabla_owssvr__2[[#This Row],[Enviado a TI]]</f>
        <v>No</v>
      </c>
      <c r="I46" t="str">
        <f>Tabla_owssvr__2[[#This Row],[Regiones]]</f>
        <v>No</v>
      </c>
      <c r="J46" s="12">
        <f t="shared" si="0"/>
        <v>1</v>
      </c>
      <c r="K46" s="13">
        <f t="shared" si="3"/>
        <v>41894</v>
      </c>
      <c r="L46" s="12">
        <f t="shared" si="4"/>
        <v>2014</v>
      </c>
      <c r="M46" s="12">
        <f t="shared" si="5"/>
        <v>37</v>
      </c>
      <c r="N46" s="12">
        <f t="shared" si="2"/>
        <v>9</v>
      </c>
      <c r="O46" s="13" t="str">
        <f t="shared" ca="1" si="6"/>
        <v>CUMPLE</v>
      </c>
      <c r="P46" t="str">
        <f t="shared" si="7"/>
        <v/>
      </c>
    </row>
    <row r="47" spans="1:16" hidden="1">
      <c r="A47">
        <f>Tabla_owssvr__2[[#This Row],[ID]]</f>
        <v>5174</v>
      </c>
      <c r="B47" t="str">
        <f>Tabla_owssvr__2[[#This Row],[Título]]</f>
        <v>Cotizar IMPRESORA -AA1409002</v>
      </c>
      <c r="C47" t="str">
        <f>Tabla_owssvr__2[[#This Row],[Solicitante]]</f>
        <v>Jara San Martin, Rene Mauricio, CAM</v>
      </c>
      <c r="D47" s="4">
        <f>Tabla_owssvr__2[[#This Row],[Fecha Solicitud]]</f>
        <v>41893</v>
      </c>
      <c r="E47" t="str">
        <f>Tabla_owssvr__2[[#This Row],[Estado]]</f>
        <v>Pendiente Proveedor</v>
      </c>
      <c r="F47" s="4">
        <f>Tabla_owssvr__2[[#This Row],[Fecha Cierre]]</f>
        <v>41893</v>
      </c>
      <c r="G47" t="str">
        <f>Tabla_owssvr__2[[#This Row],[Categoria]]</f>
        <v>Compra de equipamiento habitual no estándar.</v>
      </c>
      <c r="H47" t="str">
        <f>Tabla_owssvr__2[[#This Row],[Enviado a TI]]</f>
        <v>No</v>
      </c>
      <c r="I47" t="str">
        <f>Tabla_owssvr__2[[#This Row],[Regiones]]</f>
        <v>No</v>
      </c>
      <c r="J47" s="12">
        <f t="shared" si="0"/>
        <v>10</v>
      </c>
      <c r="K47" s="13">
        <f t="shared" si="3"/>
        <v>41911</v>
      </c>
      <c r="L47" s="12">
        <f t="shared" si="4"/>
        <v>2014</v>
      </c>
      <c r="M47" s="12">
        <f t="shared" si="5"/>
        <v>40</v>
      </c>
      <c r="N47" s="12">
        <f t="shared" si="2"/>
        <v>9</v>
      </c>
      <c r="O47" s="13" t="str">
        <f t="shared" ca="1" si="6"/>
        <v>CUMPLE</v>
      </c>
      <c r="P47" t="str">
        <f t="shared" si="7"/>
        <v/>
      </c>
    </row>
    <row r="48" spans="1:16" hidden="1">
      <c r="A48">
        <f>Tabla_owssvr__2[[#This Row],[ID]]</f>
        <v>5173</v>
      </c>
      <c r="B48" t="str">
        <f>Tabla_owssvr__2[[#This Row],[Título]]</f>
        <v>Activación Plan de datos 11C</v>
      </c>
      <c r="C48" t="str">
        <f>Tabla_owssvr__2[[#This Row],[Solicitante]]</f>
        <v>Vergara Vergara, Manuel Jesus, CAM</v>
      </c>
      <c r="D48" s="4">
        <f>Tabla_owssvr__2[[#This Row],[Fecha Solicitud]]</f>
        <v>41893</v>
      </c>
      <c r="E48" t="str">
        <f>Tabla_owssvr__2[[#This Row],[Estado]]</f>
        <v>Pendiente Proveedor</v>
      </c>
      <c r="F48" s="4">
        <f>Tabla_owssvr__2[[#This Row],[Fecha Cierre]]</f>
        <v>41893</v>
      </c>
      <c r="G48" t="str">
        <f>Tabla_owssvr__2[[#This Row],[Categoria]]</f>
        <v>1 Asignacion de minutos</v>
      </c>
      <c r="H48" t="str">
        <f>Tabla_owssvr__2[[#This Row],[Enviado a TI]]</f>
        <v>No</v>
      </c>
      <c r="I48" t="str">
        <f>Tabla_owssvr__2[[#This Row],[Regiones]]</f>
        <v>No</v>
      </c>
      <c r="J48" s="12">
        <f t="shared" si="0"/>
        <v>1</v>
      </c>
      <c r="K48" s="13">
        <f t="shared" si="3"/>
        <v>41894</v>
      </c>
      <c r="L48" s="12">
        <f t="shared" si="4"/>
        <v>2014</v>
      </c>
      <c r="M48" s="12">
        <f t="shared" si="5"/>
        <v>37</v>
      </c>
      <c r="N48" s="12">
        <f t="shared" si="2"/>
        <v>9</v>
      </c>
      <c r="O48" s="13" t="str">
        <f t="shared" ca="1" si="6"/>
        <v>CUMPLE</v>
      </c>
      <c r="P48" t="str">
        <f t="shared" si="7"/>
        <v/>
      </c>
    </row>
    <row r="49" spans="1:16" hidden="1">
      <c r="A49">
        <f>Tabla_owssvr__2[[#This Row],[ID]]</f>
        <v>5172</v>
      </c>
      <c r="B49" t="str">
        <f>Tabla_owssvr__2[[#This Row],[Título]]</f>
        <v>Restitución de minutos</v>
      </c>
      <c r="C49" t="str">
        <f>Tabla_owssvr__2[[#This Row],[Solicitante]]</f>
        <v>Lopez Olate, Abraham Esteban, CAM</v>
      </c>
      <c r="D49" s="4">
        <f>Tabla_owssvr__2[[#This Row],[Fecha Solicitud]]</f>
        <v>41893</v>
      </c>
      <c r="E49" t="str">
        <f>Tabla_owssvr__2[[#This Row],[Estado]]</f>
        <v>Realizado</v>
      </c>
      <c r="F49" s="4">
        <f>Tabla_owssvr__2[[#This Row],[Fecha Cierre]]</f>
        <v>41893</v>
      </c>
      <c r="G49" t="str">
        <f>Tabla_owssvr__2[[#This Row],[Categoria]]</f>
        <v>1 Asignacion de minutos</v>
      </c>
      <c r="H49" t="str">
        <f>Tabla_owssvr__2[[#This Row],[Enviado a TI]]</f>
        <v>Si</v>
      </c>
      <c r="I49" t="str">
        <f>Tabla_owssvr__2[[#This Row],[Regiones]]</f>
        <v>No</v>
      </c>
      <c r="J49" s="12">
        <f t="shared" si="0"/>
        <v>1</v>
      </c>
      <c r="K49" s="13">
        <f t="shared" si="3"/>
        <v>41894</v>
      </c>
      <c r="L49" s="12">
        <f t="shared" si="4"/>
        <v>2014</v>
      </c>
      <c r="M49" s="12">
        <f t="shared" si="5"/>
        <v>37</v>
      </c>
      <c r="N49" s="12">
        <f t="shared" si="2"/>
        <v>9</v>
      </c>
      <c r="O49" s="13" t="str">
        <f t="shared" ca="1" si="6"/>
        <v>CUMPLE</v>
      </c>
      <c r="P49" t="str">
        <f t="shared" si="7"/>
        <v/>
      </c>
    </row>
    <row r="50" spans="1:16" hidden="1">
      <c r="A50">
        <f>Tabla_owssvr__2[[#This Row],[ID]]</f>
        <v>5171</v>
      </c>
      <c r="B50" t="str">
        <f>Tabla_owssvr__2[[#This Row],[Título]]</f>
        <v>Restitución de minutos</v>
      </c>
      <c r="C50" t="str">
        <f>Tabla_owssvr__2[[#This Row],[Solicitante]]</f>
        <v>Duarte Fuentes, Luis Alfredo, CAM</v>
      </c>
      <c r="D50" s="4">
        <f>Tabla_owssvr__2[[#This Row],[Fecha Solicitud]]</f>
        <v>41893</v>
      </c>
      <c r="E50" t="str">
        <f>Tabla_owssvr__2[[#This Row],[Estado]]</f>
        <v>Realizado</v>
      </c>
      <c r="F50" s="4">
        <f>D50</f>
        <v>41893</v>
      </c>
      <c r="G50" t="str">
        <f>Tabla_owssvr__2[[#This Row],[Categoria]]</f>
        <v>1 Asignacion de minutos</v>
      </c>
      <c r="H50" t="str">
        <f>Tabla_owssvr__2[[#This Row],[Enviado a TI]]</f>
        <v>Si</v>
      </c>
      <c r="I50" t="str">
        <f>Tabla_owssvr__2[[#This Row],[Regiones]]</f>
        <v>No</v>
      </c>
      <c r="J50" s="12">
        <f t="shared" si="0"/>
        <v>1</v>
      </c>
      <c r="K50" s="13">
        <f t="shared" si="3"/>
        <v>41894</v>
      </c>
      <c r="L50" s="12">
        <f t="shared" si="4"/>
        <v>2014</v>
      </c>
      <c r="M50" s="12">
        <f t="shared" si="5"/>
        <v>37</v>
      </c>
      <c r="N50" s="12">
        <f t="shared" si="2"/>
        <v>9</v>
      </c>
      <c r="O50" s="13" t="str">
        <f t="shared" ca="1" si="6"/>
        <v>CUMPLE</v>
      </c>
      <c r="P50" t="str">
        <f t="shared" si="7"/>
        <v/>
      </c>
    </row>
    <row r="51" spans="1:16" hidden="1">
      <c r="A51">
        <f>Tabla_owssvr__2[[#This Row],[ID]]</f>
        <v>5170</v>
      </c>
      <c r="B51" t="str">
        <f>Tabla_owssvr__2[[#This Row],[Título]]</f>
        <v>MODIFICAR LISTADO DE VALORES - PANTALLA DE TRANSACCIONES VARIA</v>
      </c>
      <c r="C51" t="str">
        <f>Tabla_owssvr__2[[#This Row],[Solicitante]]</f>
        <v>Ruz Salinas, Richard Alberto, CAM</v>
      </c>
      <c r="D51" s="4">
        <f>Tabla_owssvr__2[[#This Row],[Fecha Solicitud]]</f>
        <v>41893</v>
      </c>
      <c r="E51" t="str">
        <f>Tabla_owssvr__2[[#This Row],[Estado]]</f>
        <v>Pendiente Proveedor</v>
      </c>
      <c r="F51" s="4">
        <f>Tabla_owssvr__2[[#This Row],[Fecha Cierre]]</f>
        <v>41893</v>
      </c>
      <c r="G51" t="str">
        <f>Tabla_owssvr__2[[#This Row],[Categoria]]</f>
        <v>2 Reporte problemas Oracle</v>
      </c>
      <c r="H51" t="str">
        <f>Tabla_owssvr__2[[#This Row],[Enviado a TI]]</f>
        <v>Si</v>
      </c>
      <c r="I51" t="str">
        <f>Tabla_owssvr__2[[#This Row],[Regiones]]</f>
        <v>No</v>
      </c>
      <c r="J51" s="12">
        <f t="shared" si="0"/>
        <v>1</v>
      </c>
      <c r="K51" s="13">
        <f t="shared" si="3"/>
        <v>41894</v>
      </c>
      <c r="L51" s="12">
        <f t="shared" si="4"/>
        <v>2014</v>
      </c>
      <c r="M51" s="12">
        <f t="shared" si="5"/>
        <v>37</v>
      </c>
      <c r="N51" s="12">
        <f t="shared" si="2"/>
        <v>9</v>
      </c>
      <c r="O51" s="13" t="str">
        <f t="shared" ca="1" si="6"/>
        <v>CUMPLE</v>
      </c>
      <c r="P51" t="str">
        <f t="shared" si="7"/>
        <v/>
      </c>
    </row>
    <row r="52" spans="1:16" hidden="1">
      <c r="A52">
        <f>Tabla_owssvr__2[[#This Row],[ID]]</f>
        <v>5169</v>
      </c>
      <c r="B52" t="str">
        <f>Tabla_owssvr__2[[#This Row],[Título]]</f>
        <v xml:space="preserve">Reactivacion de minutos </v>
      </c>
      <c r="C52" t="str">
        <f>Tabla_owssvr__2[[#This Row],[Solicitante]]</f>
        <v>Baez Mella, Patricia Andrea, CAM</v>
      </c>
      <c r="D52" s="4">
        <f>Tabla_owssvr__2[[#This Row],[Fecha Solicitud]]</f>
        <v>41893</v>
      </c>
      <c r="E52" t="str">
        <f>Tabla_owssvr__2[[#This Row],[Estado]]</f>
        <v>Realizado</v>
      </c>
      <c r="F52" s="4">
        <f>D52</f>
        <v>41893</v>
      </c>
      <c r="G52" t="str">
        <f>Tabla_owssvr__2[[#This Row],[Categoria]]</f>
        <v>1 Asignacion de minutos</v>
      </c>
      <c r="H52" t="str">
        <f>Tabla_owssvr__2[[#This Row],[Enviado a TI]]</f>
        <v>Si</v>
      </c>
      <c r="I52" t="str">
        <f>Tabla_owssvr__2[[#This Row],[Regiones]]</f>
        <v>No</v>
      </c>
      <c r="J52" s="12">
        <f t="shared" si="0"/>
        <v>1</v>
      </c>
      <c r="K52" s="13">
        <f t="shared" si="3"/>
        <v>41894</v>
      </c>
      <c r="L52" s="12">
        <f t="shared" si="4"/>
        <v>2014</v>
      </c>
      <c r="M52" s="12">
        <f t="shared" si="5"/>
        <v>37</v>
      </c>
      <c r="N52" s="12">
        <f t="shared" si="2"/>
        <v>9</v>
      </c>
      <c r="O52" s="13" t="str">
        <f t="shared" ca="1" si="6"/>
        <v>CUMPLE</v>
      </c>
      <c r="P52" t="str">
        <f t="shared" si="7"/>
        <v/>
      </c>
    </row>
    <row r="53" spans="1:16" hidden="1">
      <c r="A53">
        <f>Tabla_owssvr__2[[#This Row],[ID]]</f>
        <v>5168</v>
      </c>
      <c r="B53" t="str">
        <f>Tabla_owssvr__2[[#This Row],[Título]]</f>
        <v>Solicitud minutos</v>
      </c>
      <c r="C53" t="str">
        <f>Tabla_owssvr__2[[#This Row],[Solicitante]]</f>
        <v>Gonzalez Canales, Carolina Alejandra, CAM</v>
      </c>
      <c r="D53" s="4">
        <f>Tabla_owssvr__2[[#This Row],[Fecha Solicitud]]</f>
        <v>41892</v>
      </c>
      <c r="E53" t="str">
        <f>Tabla_owssvr__2[[#This Row],[Estado]]</f>
        <v>Realizado</v>
      </c>
      <c r="F53" s="4">
        <f>Tabla_owssvr__2[[#This Row],[Fecha Cierre]]</f>
        <v>41892</v>
      </c>
      <c r="G53" t="str">
        <f>Tabla_owssvr__2[[#This Row],[Categoria]]</f>
        <v>1 Asignacion de minutos</v>
      </c>
      <c r="H53" t="str">
        <f>Tabla_owssvr__2[[#This Row],[Enviado a TI]]</f>
        <v>Si</v>
      </c>
      <c r="I53" t="str">
        <f>Tabla_owssvr__2[[#This Row],[Regiones]]</f>
        <v>No</v>
      </c>
      <c r="J53" s="12">
        <f t="shared" si="0"/>
        <v>1</v>
      </c>
      <c r="K53" s="13">
        <f t="shared" si="3"/>
        <v>41893</v>
      </c>
      <c r="L53" s="12">
        <f t="shared" si="4"/>
        <v>2014</v>
      </c>
      <c r="M53" s="12">
        <f t="shared" si="5"/>
        <v>37</v>
      </c>
      <c r="N53" s="12">
        <f t="shared" si="2"/>
        <v>9</v>
      </c>
      <c r="O53" s="13" t="str">
        <f t="shared" ca="1" si="6"/>
        <v>CUMPLE</v>
      </c>
      <c r="P53" t="str">
        <f t="shared" si="7"/>
        <v/>
      </c>
    </row>
    <row r="54" spans="1:16" hidden="1">
      <c r="A54">
        <f>Tabla_owssvr__2[[#This Row],[ID]]</f>
        <v>5167</v>
      </c>
      <c r="B54" t="str">
        <f>Tabla_owssvr__2[[#This Row],[Título]]</f>
        <v>Habilitación de PC para nuevo personal del Laboratorio de Ensayos</v>
      </c>
      <c r="C54" t="str">
        <f>Tabla_owssvr__2[[#This Row],[Solicitante]]</f>
        <v>Dossi Muñoz, Carolina, CAM</v>
      </c>
      <c r="D54" s="4">
        <f>Tabla_owssvr__2[[#This Row],[Fecha Solicitud]]</f>
        <v>41892</v>
      </c>
      <c r="E54" t="str">
        <f>Tabla_owssvr__2[[#This Row],[Estado]]</f>
        <v>Pendiente Proveedor</v>
      </c>
      <c r="F54" s="4">
        <f>Tabla_owssvr__2[[#This Row],[Fecha Cierre]]</f>
        <v>41892</v>
      </c>
      <c r="G54" t="str">
        <f>Tabla_owssvr__2[[#This Row],[Categoria]]</f>
        <v>Creación, modificación activación y desactivación de cuentas de red y correo electrónico.</v>
      </c>
      <c r="H54" t="str">
        <f>Tabla_owssvr__2[[#This Row],[Enviado a TI]]</f>
        <v>Si</v>
      </c>
      <c r="I54" t="str">
        <f>Tabla_owssvr__2[[#This Row],[Regiones]]</f>
        <v>No</v>
      </c>
      <c r="J54" s="12">
        <f t="shared" si="0"/>
        <v>1</v>
      </c>
      <c r="K54" s="13">
        <f t="shared" si="3"/>
        <v>41893</v>
      </c>
      <c r="L54" s="12">
        <f t="shared" si="4"/>
        <v>2014</v>
      </c>
      <c r="M54" s="12">
        <f t="shared" si="5"/>
        <v>37</v>
      </c>
      <c r="N54" s="12">
        <f t="shared" si="2"/>
        <v>9</v>
      </c>
      <c r="O54" s="13" t="str">
        <f t="shared" ca="1" si="6"/>
        <v>CUMPLE</v>
      </c>
      <c r="P54" t="str">
        <f t="shared" si="7"/>
        <v/>
      </c>
    </row>
    <row r="55" spans="1:16" hidden="1">
      <c r="A55">
        <f>Tabla_owssvr__2[[#This Row],[ID]]</f>
        <v>5166</v>
      </c>
      <c r="B55" t="str">
        <f>Tabla_owssvr__2[[#This Row],[Título]]</f>
        <v>ASIGNACION DE MINUTOS AL MOVIL 9-9716467</v>
      </c>
      <c r="C55" t="str">
        <f>Tabla_owssvr__2[[#This Row],[Solicitante]]</f>
        <v>Carrasco Velarde, Luis Alberto, CAM</v>
      </c>
      <c r="D55" s="4">
        <f>Tabla_owssvr__2[[#This Row],[Fecha Solicitud]]</f>
        <v>41892</v>
      </c>
      <c r="E55" t="str">
        <f>Tabla_owssvr__2[[#This Row],[Estado]]</f>
        <v>Realizado</v>
      </c>
      <c r="F55" s="4">
        <f>Tabla_owssvr__2[[#This Row],[Fecha Cierre]]</f>
        <v>41892</v>
      </c>
      <c r="G55" t="str">
        <f>Tabla_owssvr__2[[#This Row],[Categoria]]</f>
        <v>1 Asignacion de minutos</v>
      </c>
      <c r="H55" t="str">
        <f>Tabla_owssvr__2[[#This Row],[Enviado a TI]]</f>
        <v>Si</v>
      </c>
      <c r="I55" t="str">
        <f>Tabla_owssvr__2[[#This Row],[Regiones]]</f>
        <v>No</v>
      </c>
      <c r="J55" s="12">
        <f t="shared" si="0"/>
        <v>1</v>
      </c>
      <c r="K55" s="13">
        <f t="shared" si="3"/>
        <v>41893</v>
      </c>
      <c r="L55" s="12">
        <f t="shared" si="4"/>
        <v>2014</v>
      </c>
      <c r="M55" s="12">
        <f t="shared" si="5"/>
        <v>37</v>
      </c>
      <c r="N55" s="12">
        <f t="shared" si="2"/>
        <v>9</v>
      </c>
      <c r="O55" s="13" t="str">
        <f t="shared" ca="1" si="6"/>
        <v>CUMPLE</v>
      </c>
      <c r="P55" t="str">
        <f t="shared" si="7"/>
        <v/>
      </c>
    </row>
    <row r="56" spans="1:16" hidden="1">
      <c r="A56">
        <f>Tabla_owssvr__2[[#This Row],[ID]]</f>
        <v>5165</v>
      </c>
      <c r="B56" t="str">
        <f>Tabla_owssvr__2[[#This Row],[Título]]</f>
        <v>Restitución de minutos.</v>
      </c>
      <c r="C56" t="str">
        <f>Tabla_owssvr__2[[#This Row],[Solicitante]]</f>
        <v>Bravo Contanzo, Jaime, CAM</v>
      </c>
      <c r="D56" s="4">
        <f>Tabla_owssvr__2[[#This Row],[Fecha Solicitud]]</f>
        <v>41892</v>
      </c>
      <c r="E56" t="str">
        <f>Tabla_owssvr__2[[#This Row],[Estado]]</f>
        <v>Realizado</v>
      </c>
      <c r="F56" s="4">
        <f>D56</f>
        <v>41892</v>
      </c>
      <c r="G56" t="str">
        <f>Tabla_owssvr__2[[#This Row],[Categoria]]</f>
        <v>1 Asignacion de minutos</v>
      </c>
      <c r="H56" t="str">
        <f>Tabla_owssvr__2[[#This Row],[Enviado a TI]]</f>
        <v>Si</v>
      </c>
      <c r="I56" t="str">
        <f>Tabla_owssvr__2[[#This Row],[Regiones]]</f>
        <v>No</v>
      </c>
      <c r="J56" s="12">
        <f t="shared" si="0"/>
        <v>1</v>
      </c>
      <c r="K56" s="13">
        <f t="shared" si="3"/>
        <v>41893</v>
      </c>
      <c r="L56" s="12">
        <f t="shared" si="4"/>
        <v>2014</v>
      </c>
      <c r="M56" s="12">
        <f t="shared" si="5"/>
        <v>37</v>
      </c>
      <c r="N56" s="12">
        <f t="shared" si="2"/>
        <v>9</v>
      </c>
      <c r="O56" s="13" t="str">
        <f t="shared" ca="1" si="6"/>
        <v>CUMPLE</v>
      </c>
      <c r="P56" t="str">
        <f t="shared" si="7"/>
        <v/>
      </c>
    </row>
    <row r="57" spans="1:16" hidden="1">
      <c r="A57">
        <f>Tabla_owssvr__2[[#This Row],[ID]]</f>
        <v>5164</v>
      </c>
      <c r="B57" t="str">
        <f>Tabla_owssvr__2[[#This Row],[Título]]</f>
        <v>Anexo portería Santa Maria</v>
      </c>
      <c r="C57" t="str">
        <f>Tabla_owssvr__2[[#This Row],[Solicitante]]</f>
        <v>Duarte Fuentes, Luis Alfredo, CAM</v>
      </c>
      <c r="D57" s="4">
        <f>Tabla_owssvr__2[[#This Row],[Fecha Solicitud]]</f>
        <v>41892</v>
      </c>
      <c r="E57" t="str">
        <f>Tabla_owssvr__2[[#This Row],[Estado]]</f>
        <v>Realizado</v>
      </c>
      <c r="F57" s="4">
        <f>Tabla_owssvr__2[[#This Row],[Fecha Cierre]]</f>
        <v>41892</v>
      </c>
      <c r="G57" t="str">
        <f>Tabla_owssvr__2[[#This Row],[Categoria]]</f>
        <v>Instalación o traslado de anexos telefónicos.</v>
      </c>
      <c r="H57" t="str">
        <f>Tabla_owssvr__2[[#This Row],[Enviado a TI]]</f>
        <v>Si</v>
      </c>
      <c r="I57" t="str">
        <f>Tabla_owssvr__2[[#This Row],[Regiones]]</f>
        <v>No</v>
      </c>
      <c r="J57" s="12">
        <f t="shared" si="0"/>
        <v>3</v>
      </c>
      <c r="K57" s="13">
        <f t="shared" si="3"/>
        <v>41897</v>
      </c>
      <c r="L57" s="12">
        <f t="shared" si="4"/>
        <v>2014</v>
      </c>
      <c r="M57" s="12">
        <f t="shared" si="5"/>
        <v>38</v>
      </c>
      <c r="N57" s="12">
        <f t="shared" si="2"/>
        <v>9</v>
      </c>
      <c r="O57" s="13" t="str">
        <f t="shared" ca="1" si="6"/>
        <v>CUMPLE</v>
      </c>
      <c r="P57" t="str">
        <f t="shared" si="7"/>
        <v/>
      </c>
    </row>
    <row r="58" spans="1:16" hidden="1">
      <c r="A58">
        <f>Tabla_owssvr__2[[#This Row],[ID]]</f>
        <v>5163</v>
      </c>
      <c r="B58" t="str">
        <f>Tabla_owssvr__2[[#This Row],[Título]]</f>
        <v>Minutos</v>
      </c>
      <c r="C58" t="str">
        <f>Tabla_owssvr__2[[#This Row],[Solicitante]]</f>
        <v>Carvajal Caceres, Luis Maximo, CAM</v>
      </c>
      <c r="D58" s="4">
        <f>Tabla_owssvr__2[[#This Row],[Fecha Solicitud]]</f>
        <v>41892</v>
      </c>
      <c r="E58" t="str">
        <f>Tabla_owssvr__2[[#This Row],[Estado]]</f>
        <v>Realizado</v>
      </c>
      <c r="F58" s="4">
        <f>Tabla_owssvr__2[[#This Row],[Fecha Cierre]]</f>
        <v>41892</v>
      </c>
      <c r="G58" t="str">
        <f>Tabla_owssvr__2[[#This Row],[Categoria]]</f>
        <v>1 Asignacion de minutos</v>
      </c>
      <c r="H58" t="str">
        <f>Tabla_owssvr__2[[#This Row],[Enviado a TI]]</f>
        <v>No</v>
      </c>
      <c r="I58" t="str">
        <f>Tabla_owssvr__2[[#This Row],[Regiones]]</f>
        <v>No</v>
      </c>
      <c r="J58" s="12">
        <f t="shared" si="0"/>
        <v>1</v>
      </c>
      <c r="K58" s="13">
        <f t="shared" si="3"/>
        <v>41893</v>
      </c>
      <c r="L58" s="12">
        <f t="shared" si="4"/>
        <v>2014</v>
      </c>
      <c r="M58" s="12">
        <f t="shared" si="5"/>
        <v>37</v>
      </c>
      <c r="N58" s="12">
        <f t="shared" si="2"/>
        <v>9</v>
      </c>
      <c r="O58" s="13" t="str">
        <f t="shared" ca="1" si="6"/>
        <v>CUMPLE</v>
      </c>
      <c r="P58" t="str">
        <f t="shared" si="7"/>
        <v/>
      </c>
    </row>
    <row r="59" spans="1:16" hidden="1">
      <c r="A59">
        <f>Tabla_owssvr__2[[#This Row],[ID]]</f>
        <v>5162</v>
      </c>
      <c r="B59" t="str">
        <f>Tabla_owssvr__2[[#This Row],[Título]]</f>
        <v>Solicitud Mario Medrano Ortega 20140909</v>
      </c>
      <c r="C59" t="str">
        <f>Tabla_owssvr__2[[#This Row],[Solicitante]]</f>
        <v>Valdes Navarrete, David Exequiel, CAM</v>
      </c>
      <c r="D59" s="4">
        <f>Tabla_owssvr__2[[#This Row],[Fecha Solicitud]]</f>
        <v>41892</v>
      </c>
      <c r="E59" t="str">
        <f>Tabla_owssvr__2[[#This Row],[Estado]]</f>
        <v>Pendiente Proveedor</v>
      </c>
      <c r="F59" s="4">
        <f t="shared" ref="F59:F62" si="8">D59</f>
        <v>41892</v>
      </c>
      <c r="G59" t="str">
        <f>Tabla_owssvr__2[[#This Row],[Categoria]]</f>
        <v>Asignación y/o entrega de equipos celulares estándar nuevos o sus componentes. (chips)</v>
      </c>
      <c r="H59" t="str">
        <f>Tabla_owssvr__2[[#This Row],[Enviado a TI]]</f>
        <v>Si</v>
      </c>
      <c r="I59" t="str">
        <f>Tabla_owssvr__2[[#This Row],[Regiones]]</f>
        <v>No</v>
      </c>
      <c r="J59" s="12">
        <f t="shared" si="0"/>
        <v>7</v>
      </c>
      <c r="K59" s="13">
        <f t="shared" si="3"/>
        <v>41905</v>
      </c>
      <c r="L59" s="12">
        <f t="shared" si="4"/>
        <v>2014</v>
      </c>
      <c r="M59" s="12">
        <f t="shared" si="5"/>
        <v>39</v>
      </c>
      <c r="N59" s="12">
        <f t="shared" si="2"/>
        <v>9</v>
      </c>
      <c r="O59" s="13" t="str">
        <f t="shared" ca="1" si="6"/>
        <v>CUMPLE</v>
      </c>
      <c r="P59" t="str">
        <f t="shared" si="7"/>
        <v/>
      </c>
    </row>
    <row r="60" spans="1:16" hidden="1">
      <c r="A60">
        <f>Tabla_owssvr__2[[#This Row],[ID]]</f>
        <v>5161</v>
      </c>
      <c r="B60" t="str">
        <f>Tabla_owssvr__2[[#This Row],[Título]]</f>
        <v>Solicita restituir minutos OnNet.</v>
      </c>
      <c r="C60" t="str">
        <f>Tabla_owssvr__2[[#This Row],[Solicitante]]</f>
        <v>Hormazábal Ortiz, Leonardo Antonio, CAM</v>
      </c>
      <c r="D60" s="4">
        <f>Tabla_owssvr__2[[#This Row],[Fecha Solicitud]]</f>
        <v>41892</v>
      </c>
      <c r="E60" t="str">
        <f>Tabla_owssvr__2[[#This Row],[Estado]]</f>
        <v>Realizado</v>
      </c>
      <c r="F60" s="4">
        <f t="shared" si="8"/>
        <v>41892</v>
      </c>
      <c r="G60" t="str">
        <f>Tabla_owssvr__2[[#This Row],[Categoria]]</f>
        <v>1 Asignacion de minutos</v>
      </c>
      <c r="H60" t="str">
        <f>Tabla_owssvr__2[[#This Row],[Enviado a TI]]</f>
        <v>Si</v>
      </c>
      <c r="I60" t="str">
        <f>Tabla_owssvr__2[[#This Row],[Regiones]]</f>
        <v>Si</v>
      </c>
      <c r="J60" s="12">
        <f t="shared" si="0"/>
        <v>1</v>
      </c>
      <c r="K60" s="13">
        <f t="shared" si="3"/>
        <v>41893</v>
      </c>
      <c r="L60" s="12">
        <f t="shared" si="4"/>
        <v>2014</v>
      </c>
      <c r="M60" s="12">
        <f t="shared" si="5"/>
        <v>37</v>
      </c>
      <c r="N60" s="12">
        <f t="shared" si="2"/>
        <v>9</v>
      </c>
      <c r="O60" s="13" t="str">
        <f t="shared" ca="1" si="6"/>
        <v>CUMPLE</v>
      </c>
      <c r="P60" t="str">
        <f t="shared" si="7"/>
        <v/>
      </c>
    </row>
    <row r="61" spans="1:16" hidden="1">
      <c r="A61">
        <f>Tabla_owssvr__2[[#This Row],[ID]]</f>
        <v>5160</v>
      </c>
      <c r="B61" t="str">
        <f>Tabla_owssvr__2[[#This Row],[Título]]</f>
        <v>Reposicion de minutos</v>
      </c>
      <c r="C61" t="str">
        <f>Tabla_owssvr__2[[#This Row],[Solicitante]]</f>
        <v>Peñaloza Ordenes, Enrique Antonio, CAM</v>
      </c>
      <c r="D61" s="4">
        <f>Tabla_owssvr__2[[#This Row],[Fecha Solicitud]]</f>
        <v>41892</v>
      </c>
      <c r="E61" t="str">
        <f>Tabla_owssvr__2[[#This Row],[Estado]]</f>
        <v>Realizado</v>
      </c>
      <c r="F61" s="4">
        <f t="shared" si="8"/>
        <v>41892</v>
      </c>
      <c r="G61" t="str">
        <f>Tabla_owssvr__2[[#This Row],[Categoria]]</f>
        <v>1 Asignacion de minutos</v>
      </c>
      <c r="H61" t="str">
        <f>Tabla_owssvr__2[[#This Row],[Enviado a TI]]</f>
        <v>Si</v>
      </c>
      <c r="I61" t="str">
        <f>Tabla_owssvr__2[[#This Row],[Regiones]]</f>
        <v>No</v>
      </c>
      <c r="J61" s="12">
        <f t="shared" si="0"/>
        <v>1</v>
      </c>
      <c r="K61" s="13">
        <f t="shared" si="3"/>
        <v>41893</v>
      </c>
      <c r="L61" s="12">
        <f t="shared" si="4"/>
        <v>2014</v>
      </c>
      <c r="M61" s="12">
        <f t="shared" si="5"/>
        <v>37</v>
      </c>
      <c r="N61" s="12">
        <f t="shared" si="2"/>
        <v>9</v>
      </c>
      <c r="O61" s="13" t="str">
        <f t="shared" ca="1" si="6"/>
        <v>CUMPLE</v>
      </c>
      <c r="P61" t="str">
        <f t="shared" si="7"/>
        <v/>
      </c>
    </row>
    <row r="62" spans="1:16" hidden="1">
      <c r="A62">
        <f>Tabla_owssvr__2[[#This Row],[ID]]</f>
        <v>5159</v>
      </c>
      <c r="B62" t="str">
        <f>Tabla_owssvr__2[[#This Row],[Título]]</f>
        <v>Minutos OT NET</v>
      </c>
      <c r="C62" t="str">
        <f>Tabla_owssvr__2[[#This Row],[Solicitante]]</f>
        <v>Tudela Rojo, Eduardo Javier, CAM</v>
      </c>
      <c r="D62" s="4">
        <f>Tabla_owssvr__2[[#This Row],[Fecha Solicitud]]</f>
        <v>41892</v>
      </c>
      <c r="E62" t="str">
        <f>Tabla_owssvr__2[[#This Row],[Estado]]</f>
        <v>Realizado</v>
      </c>
      <c r="F62" s="4">
        <f t="shared" si="8"/>
        <v>41892</v>
      </c>
      <c r="G62" t="str">
        <f>Tabla_owssvr__2[[#This Row],[Categoria]]</f>
        <v>1 Asignacion de minutos</v>
      </c>
      <c r="H62" t="str">
        <f>Tabla_owssvr__2[[#This Row],[Enviado a TI]]</f>
        <v>Si</v>
      </c>
      <c r="I62" t="str">
        <f>Tabla_owssvr__2[[#This Row],[Regiones]]</f>
        <v>No</v>
      </c>
      <c r="J62" s="12">
        <f t="shared" si="0"/>
        <v>1</v>
      </c>
      <c r="K62" s="13">
        <f t="shared" si="3"/>
        <v>41893</v>
      </c>
      <c r="L62" s="12">
        <f t="shared" si="4"/>
        <v>2014</v>
      </c>
      <c r="M62" s="12">
        <f t="shared" si="5"/>
        <v>37</v>
      </c>
      <c r="N62" s="12">
        <f t="shared" si="2"/>
        <v>9</v>
      </c>
      <c r="O62" s="13" t="str">
        <f t="shared" ca="1" si="6"/>
        <v>CUMPLE</v>
      </c>
      <c r="P62" t="str">
        <f t="shared" si="7"/>
        <v/>
      </c>
    </row>
    <row r="63" spans="1:16" hidden="1">
      <c r="A63">
        <f>Tabla_owssvr__2[[#This Row],[ID]]</f>
        <v>5158</v>
      </c>
      <c r="B63" t="str">
        <f>Tabla_owssvr__2[[#This Row],[Título]]</f>
        <v>Reposicion de minutos</v>
      </c>
      <c r="C63" t="str">
        <f>Tabla_owssvr__2[[#This Row],[Solicitante]]</f>
        <v>Duarte Fuentes, Luis Alfredo, CAM</v>
      </c>
      <c r="D63" s="4">
        <f>Tabla_owssvr__2[[#This Row],[Fecha Solicitud]]</f>
        <v>41892</v>
      </c>
      <c r="E63" t="str">
        <f>Tabla_owssvr__2[[#This Row],[Estado]]</f>
        <v>Realizado</v>
      </c>
      <c r="F63" s="4">
        <f>Tabla_owssvr__2[[#This Row],[Fecha Cierre]]</f>
        <v>41892</v>
      </c>
      <c r="G63" t="str">
        <f>Tabla_owssvr__2[[#This Row],[Categoria]]</f>
        <v>1 Asignacion de minutos</v>
      </c>
      <c r="H63" t="str">
        <f>Tabla_owssvr__2[[#This Row],[Enviado a TI]]</f>
        <v>Si</v>
      </c>
      <c r="I63" t="str">
        <f>Tabla_owssvr__2[[#This Row],[Regiones]]</f>
        <v>No</v>
      </c>
      <c r="J63" s="12">
        <f t="shared" si="0"/>
        <v>1</v>
      </c>
      <c r="K63" s="13">
        <f t="shared" si="3"/>
        <v>41893</v>
      </c>
      <c r="L63" s="12">
        <f t="shared" si="4"/>
        <v>2014</v>
      </c>
      <c r="M63" s="12">
        <f t="shared" si="5"/>
        <v>37</v>
      </c>
      <c r="N63" s="12">
        <f t="shared" si="2"/>
        <v>9</v>
      </c>
      <c r="O63" s="13" t="str">
        <f t="shared" ca="1" si="6"/>
        <v>CUMPLE</v>
      </c>
      <c r="P63" t="str">
        <f t="shared" si="7"/>
        <v/>
      </c>
    </row>
    <row r="64" spans="1:16" hidden="1">
      <c r="A64">
        <f>Tabla_owssvr__2[[#This Row],[ID]]</f>
        <v>5157</v>
      </c>
      <c r="B64" t="str">
        <f>Tabla_owssvr__2[[#This Row],[Título]]</f>
        <v>Anexo portería Santa Maria</v>
      </c>
      <c r="C64" t="str">
        <f>Tabla_owssvr__2[[#This Row],[Solicitante]]</f>
        <v>Duarte Fuentes, Luis Alfredo, CAM</v>
      </c>
      <c r="D64" s="4">
        <f>Tabla_owssvr__2[[#This Row],[Fecha Solicitud]]</f>
        <v>41892</v>
      </c>
      <c r="E64" t="str">
        <f>Tabla_owssvr__2[[#This Row],[Estado]]</f>
        <v>Realizado</v>
      </c>
      <c r="F64" s="4">
        <f>Tabla_owssvr__2[[#This Row],[Fecha Cierre]]</f>
        <v>41892</v>
      </c>
      <c r="G64" t="str">
        <f>Tabla_owssvr__2[[#This Row],[Categoria]]</f>
        <v>Creación, modificación activación y desactivación de anexos telefónicos.</v>
      </c>
      <c r="H64" t="str">
        <f>Tabla_owssvr__2[[#This Row],[Enviado a TI]]</f>
        <v>Si</v>
      </c>
      <c r="I64" t="str">
        <f>Tabla_owssvr__2[[#This Row],[Regiones]]</f>
        <v>No</v>
      </c>
      <c r="J64" s="12">
        <f t="shared" si="0"/>
        <v>1</v>
      </c>
      <c r="K64" s="13">
        <f t="shared" si="3"/>
        <v>41893</v>
      </c>
      <c r="L64" s="12">
        <f t="shared" si="4"/>
        <v>2014</v>
      </c>
      <c r="M64" s="12">
        <f t="shared" si="5"/>
        <v>37</v>
      </c>
      <c r="N64" s="12">
        <f t="shared" si="2"/>
        <v>9</v>
      </c>
      <c r="O64" s="13" t="str">
        <f t="shared" ca="1" si="6"/>
        <v>CUMPLE</v>
      </c>
      <c r="P64" t="str">
        <f t="shared" si="7"/>
        <v/>
      </c>
    </row>
    <row r="65" spans="1:16" hidden="1">
      <c r="A65">
        <f>Tabla_owssvr__2[[#This Row],[ID]]</f>
        <v>5156</v>
      </c>
      <c r="B65" t="str">
        <f>Tabla_owssvr__2[[#This Row],[Título]]</f>
        <v>Prestamo</v>
      </c>
      <c r="C65" t="str">
        <f>Tabla_owssvr__2[[#This Row],[Solicitante]]</f>
        <v>Altamirano Sanhueza, Mariane Daniela, CAM</v>
      </c>
      <c r="D65" s="4">
        <f>Tabla_owssvr__2[[#This Row],[Fecha Solicitud]]</f>
        <v>41892</v>
      </c>
      <c r="E65" t="str">
        <f>Tabla_owssvr__2[[#This Row],[Estado]]</f>
        <v>Realizado</v>
      </c>
      <c r="F65" s="4">
        <f>Tabla_owssvr__2[[#This Row],[Fecha Cierre]]</f>
        <v>41892</v>
      </c>
      <c r="G65" t="str">
        <f>Tabla_owssvr__2[[#This Row],[Categoria]]</f>
        <v>Préstamo de equipos. (según disponibilidad)</v>
      </c>
      <c r="H65" t="str">
        <f>Tabla_owssvr__2[[#This Row],[Enviado a TI]]</f>
        <v>Si</v>
      </c>
      <c r="I65" t="str">
        <f>Tabla_owssvr__2[[#This Row],[Regiones]]</f>
        <v>No</v>
      </c>
      <c r="J65" s="12">
        <f t="shared" si="0"/>
        <v>1</v>
      </c>
      <c r="K65" s="13">
        <f t="shared" si="3"/>
        <v>41893</v>
      </c>
      <c r="L65" s="12">
        <f t="shared" si="4"/>
        <v>2014</v>
      </c>
      <c r="M65" s="12">
        <f t="shared" si="5"/>
        <v>37</v>
      </c>
      <c r="N65" s="12">
        <f t="shared" si="2"/>
        <v>9</v>
      </c>
      <c r="O65" s="13" t="str">
        <f t="shared" ca="1" si="6"/>
        <v>CUMPLE</v>
      </c>
      <c r="P65" t="str">
        <f t="shared" si="7"/>
        <v/>
      </c>
    </row>
    <row r="66" spans="1:16" hidden="1">
      <c r="A66">
        <f>Tabla_owssvr__2[[#This Row],[ID]]</f>
        <v>5155</v>
      </c>
      <c r="B66" t="str">
        <f>Tabla_owssvr__2[[#This Row],[Título]]</f>
        <v>Reasignación Anexo Comex</v>
      </c>
      <c r="C66" t="str">
        <f>Tabla_owssvr__2[[#This Row],[Solicitante]]</f>
        <v>Orellana Cortes, Willians Elias, CAM</v>
      </c>
      <c r="D66" s="4">
        <f>Tabla_owssvr__2[[#This Row],[Fecha Solicitud]]</f>
        <v>41892</v>
      </c>
      <c r="E66" t="str">
        <f>Tabla_owssvr__2[[#This Row],[Estado]]</f>
        <v>Realizado</v>
      </c>
      <c r="F66" s="4">
        <f t="shared" ref="F66:F67" si="9">D66</f>
        <v>41892</v>
      </c>
      <c r="G66" t="str">
        <f>Tabla_owssvr__2[[#This Row],[Categoria]]</f>
        <v>Creación, modificación activación y desactivación de anexos telefónicos.</v>
      </c>
      <c r="H66" t="str">
        <f>Tabla_owssvr__2[[#This Row],[Enviado a TI]]</f>
        <v>No</v>
      </c>
      <c r="I66" t="str">
        <f>Tabla_owssvr__2[[#This Row],[Regiones]]</f>
        <v>No</v>
      </c>
      <c r="J66" s="12">
        <f t="shared" ref="J66:J129" si="10">VLOOKUP(G66,servicios,2,FALSE)</f>
        <v>1</v>
      </c>
      <c r="K66" s="13">
        <f t="shared" si="3"/>
        <v>41893</v>
      </c>
      <c r="L66" s="12">
        <f t="shared" si="4"/>
        <v>2014</v>
      </c>
      <c r="M66" s="12">
        <f t="shared" si="5"/>
        <v>37</v>
      </c>
      <c r="N66" s="12">
        <f t="shared" si="2"/>
        <v>9</v>
      </c>
      <c r="O66" s="13" t="str">
        <f t="shared" ca="1" si="6"/>
        <v>CUMPLE</v>
      </c>
      <c r="P66" t="str">
        <f t="shared" si="7"/>
        <v/>
      </c>
    </row>
    <row r="67" spans="1:16" hidden="1">
      <c r="A67">
        <f>Tabla_owssvr__2[[#This Row],[ID]]</f>
        <v>5154</v>
      </c>
      <c r="B67" t="str">
        <f>Tabla_owssvr__2[[#This Row],[Título]]</f>
        <v>Configura Nuevo Anexo</v>
      </c>
      <c r="C67" t="str">
        <f>Tabla_owssvr__2[[#This Row],[Solicitante]]</f>
        <v>Reyes Riquelme, Samuel Antonio, CAM</v>
      </c>
      <c r="D67" s="4">
        <f>Tabla_owssvr__2[[#This Row],[Fecha Solicitud]]</f>
        <v>41892</v>
      </c>
      <c r="E67" t="str">
        <f>Tabla_owssvr__2[[#This Row],[Estado]]</f>
        <v>Realizado</v>
      </c>
      <c r="F67" s="4">
        <f t="shared" si="9"/>
        <v>41892</v>
      </c>
      <c r="G67" t="str">
        <f>Tabla_owssvr__2[[#This Row],[Categoria]]</f>
        <v>Creación, modificación activación y desactivación de anexos telefónicos.</v>
      </c>
      <c r="H67" t="str">
        <f>Tabla_owssvr__2[[#This Row],[Enviado a TI]]</f>
        <v>No</v>
      </c>
      <c r="I67" t="str">
        <f>Tabla_owssvr__2[[#This Row],[Regiones]]</f>
        <v>No</v>
      </c>
      <c r="J67" s="12">
        <f t="shared" si="10"/>
        <v>1</v>
      </c>
      <c r="K67" s="13">
        <f t="shared" ref="K67:K130" si="11">WORKDAY(D67*1,J67,festivos)</f>
        <v>41893</v>
      </c>
      <c r="L67" s="12">
        <f t="shared" ref="L67:L130" si="12">YEAR(K67)</f>
        <v>2014</v>
      </c>
      <c r="M67" s="12">
        <f t="shared" ref="M67:M130" si="13">WEEKNUM(K67,2)</f>
        <v>37</v>
      </c>
      <c r="N67" s="12">
        <f t="shared" ref="N67:N130" si="14">MONTH(K67)</f>
        <v>9</v>
      </c>
      <c r="O67" s="13" t="str">
        <f t="shared" ref="O67:O130" ca="1" si="15">IF(F67=0,IF(AND(TODAY()&lt;=K67),"EN TIEMPO","FUERA"),IF(AND(F67&lt;=K67),"CUMPLE","NO CUMPLE"))</f>
        <v>CUMPLE</v>
      </c>
      <c r="P67" t="str">
        <f t="shared" ref="P67:P130" si="16">IF(AND(E67="Realizado",F67=0),"error","")</f>
        <v/>
      </c>
    </row>
    <row r="68" spans="1:16" hidden="1">
      <c r="A68">
        <f>Tabla_owssvr__2[[#This Row],[ID]]</f>
        <v>5153</v>
      </c>
      <c r="B68" t="str">
        <f>Tabla_owssvr__2[[#This Row],[Título]]</f>
        <v>Minutos celular</v>
      </c>
      <c r="C68" t="str">
        <f>Tabla_owssvr__2[[#This Row],[Solicitante]]</f>
        <v>Jara San Martin, Rene Mauricio, CAM</v>
      </c>
      <c r="D68" s="4">
        <f>Tabla_owssvr__2[[#This Row],[Fecha Solicitud]]</f>
        <v>41892</v>
      </c>
      <c r="E68" t="str">
        <f>Tabla_owssvr__2[[#This Row],[Estado]]</f>
        <v>Realizado</v>
      </c>
      <c r="F68" s="4">
        <f>Tabla_owssvr__2[[#This Row],[Fecha Cierre]]</f>
        <v>41892</v>
      </c>
      <c r="G68" t="str">
        <f>Tabla_owssvr__2[[#This Row],[Categoria]]</f>
        <v>1 Asignacion de minutos</v>
      </c>
      <c r="H68" t="str">
        <f>Tabla_owssvr__2[[#This Row],[Enviado a TI]]</f>
        <v>No</v>
      </c>
      <c r="I68" t="str">
        <f>Tabla_owssvr__2[[#This Row],[Regiones]]</f>
        <v>No</v>
      </c>
      <c r="J68" s="12">
        <f t="shared" si="10"/>
        <v>1</v>
      </c>
      <c r="K68" s="13">
        <f t="shared" si="11"/>
        <v>41893</v>
      </c>
      <c r="L68" s="12">
        <f t="shared" si="12"/>
        <v>2014</v>
      </c>
      <c r="M68" s="12">
        <f t="shared" si="13"/>
        <v>37</v>
      </c>
      <c r="N68" s="12">
        <f t="shared" si="14"/>
        <v>9</v>
      </c>
      <c r="O68" s="13" t="str">
        <f t="shared" ca="1" si="15"/>
        <v>CUMPLE</v>
      </c>
      <c r="P68" t="str">
        <f t="shared" si="16"/>
        <v/>
      </c>
    </row>
    <row r="69" spans="1:16" hidden="1">
      <c r="A69">
        <f>Tabla_owssvr__2[[#This Row],[ID]]</f>
        <v>5152</v>
      </c>
      <c r="B69" t="str">
        <f>Tabla_owssvr__2[[#This Row],[Título]]</f>
        <v xml:space="preserve">Minutos </v>
      </c>
      <c r="C69" t="str">
        <f>Tabla_owssvr__2[[#This Row],[Solicitante]]</f>
        <v>Negrón Salazar, Milton Orlando, CAM</v>
      </c>
      <c r="D69" s="4">
        <f>Tabla_owssvr__2[[#This Row],[Fecha Solicitud]]</f>
        <v>41892</v>
      </c>
      <c r="E69" t="str">
        <f>Tabla_owssvr__2[[#This Row],[Estado]]</f>
        <v>Realizado</v>
      </c>
      <c r="F69" s="4">
        <f>Tabla_owssvr__2[[#This Row],[Fecha Cierre]]</f>
        <v>41892</v>
      </c>
      <c r="G69" t="str">
        <f>Tabla_owssvr__2[[#This Row],[Categoria]]</f>
        <v>1 Asignacion de minutos</v>
      </c>
      <c r="H69" t="str">
        <f>Tabla_owssvr__2[[#This Row],[Enviado a TI]]</f>
        <v>Si</v>
      </c>
      <c r="I69" t="str">
        <f>Tabla_owssvr__2[[#This Row],[Regiones]]</f>
        <v>Si</v>
      </c>
      <c r="J69" s="12">
        <f t="shared" si="10"/>
        <v>1</v>
      </c>
      <c r="K69" s="13">
        <f t="shared" si="11"/>
        <v>41893</v>
      </c>
      <c r="L69" s="12">
        <f t="shared" si="12"/>
        <v>2014</v>
      </c>
      <c r="M69" s="12">
        <f t="shared" si="13"/>
        <v>37</v>
      </c>
      <c r="N69" s="12">
        <f t="shared" si="14"/>
        <v>9</v>
      </c>
      <c r="O69" s="13" t="str">
        <f t="shared" ca="1" si="15"/>
        <v>CUMPLE</v>
      </c>
      <c r="P69" t="str">
        <f t="shared" si="16"/>
        <v/>
      </c>
    </row>
    <row r="70" spans="1:16" hidden="1">
      <c r="A70">
        <f>Tabla_owssvr__2[[#This Row],[ID]]</f>
        <v>5151</v>
      </c>
      <c r="B70" t="str">
        <f>Tabla_owssvr__2[[#This Row],[Título]]</f>
        <v>Reinicio Clave</v>
      </c>
      <c r="C70" t="str">
        <f>Tabla_owssvr__2[[#This Row],[Solicitante]]</f>
        <v>Abarca Villena, Juan, CAM</v>
      </c>
      <c r="D70" s="4">
        <f>Tabla_owssvr__2[[#This Row],[Fecha Solicitud]]</f>
        <v>41892</v>
      </c>
      <c r="E70" t="str">
        <f>Tabla_owssvr__2[[#This Row],[Estado]]</f>
        <v>Realizado</v>
      </c>
      <c r="F70" s="4">
        <f>Tabla_owssvr__2[[#This Row],[Fecha Cierre]]</f>
        <v>41892</v>
      </c>
      <c r="G70" t="str">
        <f>Tabla_owssvr__2[[#This Row],[Categoria]]</f>
        <v>Creación, modificación activación y desactivación de cuentas de red y correo electrónico.</v>
      </c>
      <c r="H70" t="str">
        <f>Tabla_owssvr__2[[#This Row],[Enviado a TI]]</f>
        <v>No</v>
      </c>
      <c r="I70" t="str">
        <f>Tabla_owssvr__2[[#This Row],[Regiones]]</f>
        <v>No</v>
      </c>
      <c r="J70" s="12">
        <f t="shared" si="10"/>
        <v>1</v>
      </c>
      <c r="K70" s="13">
        <f t="shared" si="11"/>
        <v>41893</v>
      </c>
      <c r="L70" s="12">
        <f t="shared" si="12"/>
        <v>2014</v>
      </c>
      <c r="M70" s="12">
        <f t="shared" si="13"/>
        <v>37</v>
      </c>
      <c r="N70" s="12">
        <f t="shared" si="14"/>
        <v>9</v>
      </c>
      <c r="O70" s="13" t="str">
        <f t="shared" ca="1" si="15"/>
        <v>CUMPLE</v>
      </c>
      <c r="P70" t="str">
        <f t="shared" si="16"/>
        <v/>
      </c>
    </row>
    <row r="71" spans="1:16" hidden="1">
      <c r="A71">
        <f>Tabla_owssvr__2[[#This Row],[ID]]</f>
        <v>5150</v>
      </c>
      <c r="B71" t="str">
        <f>Tabla_owssvr__2[[#This Row],[Título]]</f>
        <v>Acceso a Carpeta Compartida</v>
      </c>
      <c r="C71" t="str">
        <f>Tabla_owssvr__2[[#This Row],[Solicitante]]</f>
        <v>Alcarruz Bernal, Cristian Erwin, CAM</v>
      </c>
      <c r="D71" s="4">
        <f>Tabla_owssvr__2[[#This Row],[Fecha Solicitud]]</f>
        <v>41892</v>
      </c>
      <c r="E71" t="str">
        <f>Tabla_owssvr__2[[#This Row],[Estado]]</f>
        <v>Realizado</v>
      </c>
      <c r="F71" s="4">
        <f>Tabla_owssvr__2[[#This Row],[Fecha Cierre]]</f>
        <v>41892</v>
      </c>
      <c r="G71" t="str">
        <f>Tabla_owssvr__2[[#This Row],[Categoria]]</f>
        <v>3 Servicios Operador</v>
      </c>
      <c r="H71" t="str">
        <f>Tabla_owssvr__2[[#This Row],[Enviado a TI]]</f>
        <v>Si</v>
      </c>
      <c r="I71" t="str">
        <f>Tabla_owssvr__2[[#This Row],[Regiones]]</f>
        <v>No</v>
      </c>
      <c r="J71" s="12">
        <f t="shared" si="10"/>
        <v>1</v>
      </c>
      <c r="K71" s="13">
        <f t="shared" si="11"/>
        <v>41893</v>
      </c>
      <c r="L71" s="12">
        <f t="shared" si="12"/>
        <v>2014</v>
      </c>
      <c r="M71" s="12">
        <f t="shared" si="13"/>
        <v>37</v>
      </c>
      <c r="N71" s="12">
        <f t="shared" si="14"/>
        <v>9</v>
      </c>
      <c r="O71" s="13" t="str">
        <f t="shared" ca="1" si="15"/>
        <v>CUMPLE</v>
      </c>
      <c r="P71" t="str">
        <f t="shared" si="16"/>
        <v/>
      </c>
    </row>
    <row r="72" spans="1:16" hidden="1">
      <c r="A72">
        <f>Tabla_owssvr__2[[#This Row],[ID]]</f>
        <v>5149</v>
      </c>
      <c r="B72" t="str">
        <f>Tabla_owssvr__2[[#This Row],[Título]]</f>
        <v>Clave para Visitas</v>
      </c>
      <c r="C72" t="str">
        <f>Tabla_owssvr__2[[#This Row],[Solicitante]]</f>
        <v>Marin Fernandez, Pedro Javier, CAM</v>
      </c>
      <c r="D72" s="4">
        <f>Tabla_owssvr__2[[#This Row],[Fecha Solicitud]]</f>
        <v>41892</v>
      </c>
      <c r="E72" t="str">
        <f>Tabla_owssvr__2[[#This Row],[Estado]]</f>
        <v>Realizado</v>
      </c>
      <c r="F72" s="4">
        <f>Tabla_owssvr__2[[#This Row],[Fecha Cierre]]</f>
        <v>41892</v>
      </c>
      <c r="G72" t="str">
        <f>Tabla_owssvr__2[[#This Row],[Categoria]]</f>
        <v>3 Servicios Operador</v>
      </c>
      <c r="H72" t="str">
        <f>Tabla_owssvr__2[[#This Row],[Enviado a TI]]</f>
        <v>Si</v>
      </c>
      <c r="I72" t="str">
        <f>Tabla_owssvr__2[[#This Row],[Regiones]]</f>
        <v>No</v>
      </c>
      <c r="J72" s="12">
        <f t="shared" si="10"/>
        <v>1</v>
      </c>
      <c r="K72" s="13">
        <f t="shared" si="11"/>
        <v>41893</v>
      </c>
      <c r="L72" s="12">
        <f t="shared" si="12"/>
        <v>2014</v>
      </c>
      <c r="M72" s="12">
        <f t="shared" si="13"/>
        <v>37</v>
      </c>
      <c r="N72" s="12">
        <f t="shared" si="14"/>
        <v>9</v>
      </c>
      <c r="O72" s="13" t="str">
        <f t="shared" ca="1" si="15"/>
        <v>CUMPLE</v>
      </c>
      <c r="P72" t="str">
        <f t="shared" si="16"/>
        <v/>
      </c>
    </row>
    <row r="73" spans="1:16" hidden="1">
      <c r="A73">
        <f>Tabla_owssvr__2[[#This Row],[ID]]</f>
        <v>5148</v>
      </c>
      <c r="B73" t="str">
        <f>Tabla_owssvr__2[[#This Row],[Título]]</f>
        <v>UBICACION FISICA</v>
      </c>
      <c r="C73" t="str">
        <f>Tabla_owssvr__2[[#This Row],[Solicitante]]</f>
        <v>Valdes Navarrete, David Exequiel, CAM</v>
      </c>
      <c r="D73" s="4">
        <f>Tabla_owssvr__2[[#This Row],[Fecha Solicitud]]</f>
        <v>41891</v>
      </c>
      <c r="E73" t="str">
        <f>Tabla_owssvr__2[[#This Row],[Estado]]</f>
        <v>Realizado</v>
      </c>
      <c r="F73" s="4">
        <f>Tabla_owssvr__2[[#This Row],[Fecha Cierre]]</f>
        <v>41891</v>
      </c>
      <c r="G73" t="str">
        <f>Tabla_owssvr__2[[#This Row],[Categoria]]</f>
        <v>Otros no sujetos a ANS</v>
      </c>
      <c r="H73" t="str">
        <f>Tabla_owssvr__2[[#This Row],[Enviado a TI]]</f>
        <v>Si</v>
      </c>
      <c r="I73" t="str">
        <f>Tabla_owssvr__2[[#This Row],[Regiones]]</f>
        <v>No</v>
      </c>
      <c r="J73" s="12">
        <f t="shared" si="10"/>
        <v>100</v>
      </c>
      <c r="K73" s="13">
        <f t="shared" si="11"/>
        <v>42038</v>
      </c>
      <c r="L73" s="12">
        <f t="shared" si="12"/>
        <v>2015</v>
      </c>
      <c r="M73" s="12">
        <f t="shared" si="13"/>
        <v>6</v>
      </c>
      <c r="N73" s="12">
        <f t="shared" si="14"/>
        <v>2</v>
      </c>
      <c r="O73" s="13" t="str">
        <f t="shared" ca="1" si="15"/>
        <v>CUMPLE</v>
      </c>
      <c r="P73" t="str">
        <f t="shared" si="16"/>
        <v/>
      </c>
    </row>
    <row r="74" spans="1:16" hidden="1">
      <c r="A74">
        <f>Tabla_owssvr__2[[#This Row],[ID]]</f>
        <v>5147</v>
      </c>
      <c r="B74" t="str">
        <f>Tabla_owssvr__2[[#This Row],[Título]]</f>
        <v xml:space="preserve">Revisión de equipo CH111131 </v>
      </c>
      <c r="C74" t="str">
        <f>Tabla_owssvr__2[[#This Row],[Solicitante]]</f>
        <v>Rojas Solis, Eladio Andres, CAM</v>
      </c>
      <c r="D74" s="4">
        <f>Tabla_owssvr__2[[#This Row],[Fecha Solicitud]]</f>
        <v>41891</v>
      </c>
      <c r="E74" t="str">
        <f>Tabla_owssvr__2[[#This Row],[Estado]]</f>
        <v>Realizado</v>
      </c>
      <c r="F74" s="4">
        <f>D74</f>
        <v>41891</v>
      </c>
      <c r="G74" t="str">
        <f>Tabla_owssvr__2[[#This Row],[Categoria]]</f>
        <v>Habilitación de carpetas compartidas o sitios de Sharepoint. O asignación y/o modificación de permisos.</v>
      </c>
      <c r="H74" t="str">
        <f>Tabla_owssvr__2[[#This Row],[Enviado a TI]]</f>
        <v>No</v>
      </c>
      <c r="I74" t="str">
        <f>Tabla_owssvr__2[[#This Row],[Regiones]]</f>
        <v>No</v>
      </c>
      <c r="J74" s="12">
        <f t="shared" si="10"/>
        <v>1</v>
      </c>
      <c r="K74" s="13">
        <f t="shared" si="11"/>
        <v>41892</v>
      </c>
      <c r="L74" s="12">
        <f t="shared" si="12"/>
        <v>2014</v>
      </c>
      <c r="M74" s="12">
        <f t="shared" si="13"/>
        <v>37</v>
      </c>
      <c r="N74" s="12">
        <f t="shared" si="14"/>
        <v>9</v>
      </c>
      <c r="O74" s="13" t="str">
        <f t="shared" ca="1" si="15"/>
        <v>CUMPLE</v>
      </c>
      <c r="P74" t="str">
        <f t="shared" si="16"/>
        <v/>
      </c>
    </row>
    <row r="75" spans="1:16" hidden="1">
      <c r="A75">
        <f>Tabla_owssvr__2[[#This Row],[ID]]</f>
        <v>5146</v>
      </c>
      <c r="B75" t="str">
        <f>Tabla_owssvr__2[[#This Row],[Título]]</f>
        <v>autorizacion</v>
      </c>
      <c r="C75" t="str">
        <f>Tabla_owssvr__2[[#This Row],[Solicitante]]</f>
        <v>Mackenney Aguilera, George Rodrigo, CAM</v>
      </c>
      <c r="D75" s="4">
        <f>Tabla_owssvr__2[[#This Row],[Fecha Solicitud]]</f>
        <v>41891</v>
      </c>
      <c r="E75" t="str">
        <f>Tabla_owssvr__2[[#This Row],[Estado]]</f>
        <v>Realizado</v>
      </c>
      <c r="F75" s="4">
        <f>Tabla_owssvr__2[[#This Row],[Fecha Cierre]]</f>
        <v>41891</v>
      </c>
      <c r="G75" t="str">
        <f>Tabla_owssvr__2[[#This Row],[Categoria]]</f>
        <v>Habilitación de carpetas compartidas o sitios de Sharepoint. O asignación y/o modificación de permisos.</v>
      </c>
      <c r="H75" t="str">
        <f>Tabla_owssvr__2[[#This Row],[Enviado a TI]]</f>
        <v>Si</v>
      </c>
      <c r="I75" t="str">
        <f>Tabla_owssvr__2[[#This Row],[Regiones]]</f>
        <v>No</v>
      </c>
      <c r="J75" s="12">
        <f t="shared" si="10"/>
        <v>1</v>
      </c>
      <c r="K75" s="13">
        <f t="shared" si="11"/>
        <v>41892</v>
      </c>
      <c r="L75" s="12">
        <f t="shared" si="12"/>
        <v>2014</v>
      </c>
      <c r="M75" s="12">
        <f t="shared" si="13"/>
        <v>37</v>
      </c>
      <c r="N75" s="12">
        <f t="shared" si="14"/>
        <v>9</v>
      </c>
      <c r="O75" s="13" t="str">
        <f t="shared" ca="1" si="15"/>
        <v>CUMPLE</v>
      </c>
      <c r="P75" t="str">
        <f t="shared" si="16"/>
        <v/>
      </c>
    </row>
    <row r="76" spans="1:16" hidden="1">
      <c r="A76">
        <f>Tabla_owssvr__2[[#This Row],[ID]]</f>
        <v>5145</v>
      </c>
      <c r="B76" t="str">
        <f>Tabla_owssvr__2[[#This Row],[Título]]</f>
        <v>Reposición minutos Luis Delgado</v>
      </c>
      <c r="C76" t="str">
        <f>Tabla_owssvr__2[[#This Row],[Solicitante]]</f>
        <v>Delgado Bastidas, Luis Orlando, CAM</v>
      </c>
      <c r="D76" s="4">
        <f>Tabla_owssvr__2[[#This Row],[Fecha Solicitud]]</f>
        <v>41891</v>
      </c>
      <c r="E76" t="str">
        <f>Tabla_owssvr__2[[#This Row],[Estado]]</f>
        <v>Realizado</v>
      </c>
      <c r="F76" s="4">
        <f>Tabla_owssvr__2[[#This Row],[Fecha Cierre]]</f>
        <v>41891</v>
      </c>
      <c r="G76" t="str">
        <f>Tabla_owssvr__2[[#This Row],[Categoria]]</f>
        <v>1 Asignacion de minutos</v>
      </c>
      <c r="H76" t="str">
        <f>Tabla_owssvr__2[[#This Row],[Enviado a TI]]</f>
        <v>No</v>
      </c>
      <c r="I76" t="str">
        <f>Tabla_owssvr__2[[#This Row],[Regiones]]</f>
        <v>Si</v>
      </c>
      <c r="J76" s="12">
        <f t="shared" si="10"/>
        <v>1</v>
      </c>
      <c r="K76" s="13">
        <f t="shared" si="11"/>
        <v>41892</v>
      </c>
      <c r="L76" s="12">
        <f t="shared" si="12"/>
        <v>2014</v>
      </c>
      <c r="M76" s="12">
        <f t="shared" si="13"/>
        <v>37</v>
      </c>
      <c r="N76" s="12">
        <f t="shared" si="14"/>
        <v>9</v>
      </c>
      <c r="O76" s="13" t="str">
        <f t="shared" ca="1" si="15"/>
        <v>CUMPLE</v>
      </c>
      <c r="P76" t="str">
        <f t="shared" si="16"/>
        <v/>
      </c>
    </row>
    <row r="77" spans="1:16" hidden="1">
      <c r="A77">
        <f>Tabla_owssvr__2[[#This Row],[ID]]</f>
        <v>5144</v>
      </c>
      <c r="B77" t="str">
        <f>Tabla_owssvr__2[[#This Row],[Título]]</f>
        <v>Incidencia</v>
      </c>
      <c r="C77" t="str">
        <f>Tabla_owssvr__2[[#This Row],[Solicitante]]</f>
        <v>Andrade Escobar, Agustina Mabel, CAM</v>
      </c>
      <c r="D77" s="4">
        <f>Tabla_owssvr__2[[#This Row],[Fecha Solicitud]]</f>
        <v>41891</v>
      </c>
      <c r="E77" t="str">
        <f>Tabla_owssvr__2[[#This Row],[Estado]]</f>
        <v>Realizado</v>
      </c>
      <c r="F77" s="4">
        <f>Tabla_owssvr__2[[#This Row],[Fecha Cierre]]</f>
        <v>41891</v>
      </c>
      <c r="G77" t="str">
        <f>Tabla_owssvr__2[[#This Row],[Categoria]]</f>
        <v>2 Reporte problemas Oracle</v>
      </c>
      <c r="H77" t="str">
        <f>Tabla_owssvr__2[[#This Row],[Enviado a TI]]</f>
        <v>Si</v>
      </c>
      <c r="I77" t="str">
        <f>Tabla_owssvr__2[[#This Row],[Regiones]]</f>
        <v>No</v>
      </c>
      <c r="J77" s="12">
        <f t="shared" si="10"/>
        <v>1</v>
      </c>
      <c r="K77" s="13">
        <f t="shared" si="11"/>
        <v>41892</v>
      </c>
      <c r="L77" s="12">
        <f t="shared" si="12"/>
        <v>2014</v>
      </c>
      <c r="M77" s="12">
        <f t="shared" si="13"/>
        <v>37</v>
      </c>
      <c r="N77" s="12">
        <f t="shared" si="14"/>
        <v>9</v>
      </c>
      <c r="O77" s="13" t="str">
        <f t="shared" ca="1" si="15"/>
        <v>CUMPLE</v>
      </c>
      <c r="P77" t="str">
        <f t="shared" si="16"/>
        <v/>
      </c>
    </row>
    <row r="78" spans="1:16" hidden="1">
      <c r="A78">
        <f>Tabla_owssvr__2[[#This Row],[ID]]</f>
        <v>5143</v>
      </c>
      <c r="B78" t="str">
        <f>Tabla_owssvr__2[[#This Row],[Título]]</f>
        <v>Error HSP COASIN</v>
      </c>
      <c r="C78" t="str">
        <f>Tabla_owssvr__2[[#This Row],[Solicitante]]</f>
        <v>Gonzalez Canales, Carolina Alejandra, CAM</v>
      </c>
      <c r="D78" s="4">
        <f>Tabla_owssvr__2[[#This Row],[Fecha Solicitud]]</f>
        <v>41891</v>
      </c>
      <c r="E78" t="str">
        <f>Tabla_owssvr__2[[#This Row],[Estado]]</f>
        <v>Realizado</v>
      </c>
      <c r="F78" s="4">
        <f>Tabla_owssvr__2[[#This Row],[Fecha Cierre]]</f>
        <v>41891</v>
      </c>
      <c r="G78" t="str">
        <f>Tabla_owssvr__2[[#This Row],[Categoria]]</f>
        <v>2 Reporte problemas Oracle</v>
      </c>
      <c r="H78" t="str">
        <f>Tabla_owssvr__2[[#This Row],[Enviado a TI]]</f>
        <v>Si</v>
      </c>
      <c r="I78" t="str">
        <f>Tabla_owssvr__2[[#This Row],[Regiones]]</f>
        <v>No</v>
      </c>
      <c r="J78" s="12">
        <f t="shared" si="10"/>
        <v>1</v>
      </c>
      <c r="K78" s="13">
        <f t="shared" si="11"/>
        <v>41892</v>
      </c>
      <c r="L78" s="12">
        <f t="shared" si="12"/>
        <v>2014</v>
      </c>
      <c r="M78" s="12">
        <f t="shared" si="13"/>
        <v>37</v>
      </c>
      <c r="N78" s="12">
        <f t="shared" si="14"/>
        <v>9</v>
      </c>
      <c r="O78" s="13" t="str">
        <f t="shared" ca="1" si="15"/>
        <v>CUMPLE</v>
      </c>
      <c r="P78" t="str">
        <f t="shared" si="16"/>
        <v/>
      </c>
    </row>
    <row r="79" spans="1:16" hidden="1">
      <c r="A79">
        <f>Tabla_owssvr__2[[#This Row],[ID]]</f>
        <v>5142</v>
      </c>
      <c r="B79" t="str">
        <f>Tabla_owssvr__2[[#This Row],[Título]]</f>
        <v>Outlook solicita clave</v>
      </c>
      <c r="C79" t="str">
        <f>Tabla_owssvr__2[[#This Row],[Solicitante]]</f>
        <v>Mardones Pantoja, Gonzalo, CAM</v>
      </c>
      <c r="D79" s="4">
        <f>Tabla_owssvr__2[[#This Row],[Fecha Solicitud]]</f>
        <v>41891</v>
      </c>
      <c r="E79" t="str">
        <f>Tabla_owssvr__2[[#This Row],[Estado]]</f>
        <v>Realizado</v>
      </c>
      <c r="F79" s="4">
        <f>Tabla_owssvr__2[[#This Row],[Fecha Cierre]]</f>
        <v>41891</v>
      </c>
      <c r="G79" t="str">
        <f>Tabla_owssvr__2[[#This Row],[Categoria]]</f>
        <v>Creación, modificación activación y desactivación de cuentas de red y correo electrónico.</v>
      </c>
      <c r="H79" t="str">
        <f>Tabla_owssvr__2[[#This Row],[Enviado a TI]]</f>
        <v>Si</v>
      </c>
      <c r="I79" t="str">
        <f>Tabla_owssvr__2[[#This Row],[Regiones]]</f>
        <v>No</v>
      </c>
      <c r="J79" s="12">
        <f t="shared" si="10"/>
        <v>1</v>
      </c>
      <c r="K79" s="13">
        <f t="shared" si="11"/>
        <v>41892</v>
      </c>
      <c r="L79" s="12">
        <f t="shared" si="12"/>
        <v>2014</v>
      </c>
      <c r="M79" s="12">
        <f t="shared" si="13"/>
        <v>37</v>
      </c>
      <c r="N79" s="12">
        <f t="shared" si="14"/>
        <v>9</v>
      </c>
      <c r="O79" s="13" t="str">
        <f t="shared" ca="1" si="15"/>
        <v>CUMPLE</v>
      </c>
      <c r="P79" t="str">
        <f t="shared" si="16"/>
        <v/>
      </c>
    </row>
    <row r="80" spans="1:16" hidden="1">
      <c r="A80">
        <f>Tabla_owssvr__2[[#This Row],[ID]]</f>
        <v>5141</v>
      </c>
      <c r="B80" t="str">
        <f>Tabla_owssvr__2[[#This Row],[Título]]</f>
        <v xml:space="preserve">Activación de Minutos </v>
      </c>
      <c r="C80" t="str">
        <f>Tabla_owssvr__2[[#This Row],[Solicitante]]</f>
        <v>Ramirez Vergara, Joseline, CAM</v>
      </c>
      <c r="D80" s="4">
        <f>Tabla_owssvr__2[[#This Row],[Fecha Solicitud]]</f>
        <v>41891</v>
      </c>
      <c r="E80" t="str">
        <f>Tabla_owssvr__2[[#This Row],[Estado]]</f>
        <v>Realizado</v>
      </c>
      <c r="F80" s="4">
        <f>D80</f>
        <v>41891</v>
      </c>
      <c r="G80" t="str">
        <f>Tabla_owssvr__2[[#This Row],[Categoria]]</f>
        <v>1 Asignacion de minutos</v>
      </c>
      <c r="H80" t="str">
        <f>Tabla_owssvr__2[[#This Row],[Enviado a TI]]</f>
        <v>Si</v>
      </c>
      <c r="I80" t="str">
        <f>Tabla_owssvr__2[[#This Row],[Regiones]]</f>
        <v>No</v>
      </c>
      <c r="J80" s="12">
        <f t="shared" si="10"/>
        <v>1</v>
      </c>
      <c r="K80" s="13">
        <f t="shared" si="11"/>
        <v>41892</v>
      </c>
      <c r="L80" s="12">
        <f t="shared" si="12"/>
        <v>2014</v>
      </c>
      <c r="M80" s="12">
        <f t="shared" si="13"/>
        <v>37</v>
      </c>
      <c r="N80" s="12">
        <f t="shared" si="14"/>
        <v>9</v>
      </c>
      <c r="O80" s="13" t="str">
        <f t="shared" ca="1" si="15"/>
        <v>CUMPLE</v>
      </c>
      <c r="P80" t="str">
        <f t="shared" si="16"/>
        <v/>
      </c>
    </row>
    <row r="81" spans="1:16" hidden="1">
      <c r="A81">
        <f>Tabla_owssvr__2[[#This Row],[ID]]</f>
        <v>5140</v>
      </c>
      <c r="B81" t="str">
        <f>Tabla_owssvr__2[[#This Row],[Título]]</f>
        <v>SOLICITUD DE MODIFICACION DE PERFIL ORACLE (COASIN)</v>
      </c>
      <c r="C81" t="str">
        <f>Tabla_owssvr__2[[#This Row],[Solicitante]]</f>
        <v>Yañez Castillo, Luis Felipe, CAM</v>
      </c>
      <c r="D81" s="4">
        <f>Tabla_owssvr__2[[#This Row],[Fecha Solicitud]]</f>
        <v>41891</v>
      </c>
      <c r="E81" t="str">
        <f>Tabla_owssvr__2[[#This Row],[Estado]]</f>
        <v>Realizado</v>
      </c>
      <c r="F81" s="4">
        <f>Tabla_owssvr__2[[#This Row],[Fecha Cierre]]</f>
        <v>41891</v>
      </c>
      <c r="G81" t="str">
        <f>Tabla_owssvr__2[[#This Row],[Categoria]]</f>
        <v>2 Reporte problemas Oracle</v>
      </c>
      <c r="H81" t="str">
        <f>Tabla_owssvr__2[[#This Row],[Enviado a TI]]</f>
        <v>Si</v>
      </c>
      <c r="I81" t="str">
        <f>Tabla_owssvr__2[[#This Row],[Regiones]]</f>
        <v>No</v>
      </c>
      <c r="J81" s="12">
        <f t="shared" si="10"/>
        <v>1</v>
      </c>
      <c r="K81" s="13">
        <f t="shared" si="11"/>
        <v>41892</v>
      </c>
      <c r="L81" s="12">
        <f t="shared" si="12"/>
        <v>2014</v>
      </c>
      <c r="M81" s="12">
        <f t="shared" si="13"/>
        <v>37</v>
      </c>
      <c r="N81" s="12">
        <f t="shared" si="14"/>
        <v>9</v>
      </c>
      <c r="O81" s="13" t="str">
        <f t="shared" ca="1" si="15"/>
        <v>CUMPLE</v>
      </c>
      <c r="P81" t="str">
        <f t="shared" si="16"/>
        <v/>
      </c>
    </row>
    <row r="82" spans="1:16" hidden="1">
      <c r="A82">
        <f>Tabla_owssvr__2[[#This Row],[ID]]</f>
        <v>5139</v>
      </c>
      <c r="B82" t="str">
        <f>Tabla_owssvr__2[[#This Row],[Título]]</f>
        <v>Outlook pide clave</v>
      </c>
      <c r="C82" t="str">
        <f>Tabla_owssvr__2[[#This Row],[Solicitante]]</f>
        <v>Negrón Salazar, Milton Orlando, CAM</v>
      </c>
      <c r="D82" s="4">
        <f>Tabla_owssvr__2[[#This Row],[Fecha Solicitud]]</f>
        <v>41891</v>
      </c>
      <c r="E82" t="str">
        <f>Tabla_owssvr__2[[#This Row],[Estado]]</f>
        <v>Realizado</v>
      </c>
      <c r="F82" s="4">
        <f>Tabla_owssvr__2[[#This Row],[Fecha Cierre]]</f>
        <v>41891</v>
      </c>
      <c r="G82" t="str">
        <f>Tabla_owssvr__2[[#This Row],[Categoria]]</f>
        <v>Creación, modificación activación y desactivación de cuentas de red y correo electrónico.</v>
      </c>
      <c r="H82" t="str">
        <f>Tabla_owssvr__2[[#This Row],[Enviado a TI]]</f>
        <v>No</v>
      </c>
      <c r="I82" t="str">
        <f>Tabla_owssvr__2[[#This Row],[Regiones]]</f>
        <v>Si</v>
      </c>
      <c r="J82" s="12">
        <f t="shared" si="10"/>
        <v>1</v>
      </c>
      <c r="K82" s="13">
        <f t="shared" si="11"/>
        <v>41892</v>
      </c>
      <c r="L82" s="12">
        <f t="shared" si="12"/>
        <v>2014</v>
      </c>
      <c r="M82" s="12">
        <f t="shared" si="13"/>
        <v>37</v>
      </c>
      <c r="N82" s="12">
        <f t="shared" si="14"/>
        <v>9</v>
      </c>
      <c r="O82" s="13" t="str">
        <f t="shared" ca="1" si="15"/>
        <v>CUMPLE</v>
      </c>
      <c r="P82" t="str">
        <f t="shared" si="16"/>
        <v/>
      </c>
    </row>
    <row r="83" spans="1:16" hidden="1">
      <c r="A83">
        <f>Tabla_owssvr__2[[#This Row],[ID]]</f>
        <v>5138</v>
      </c>
      <c r="B83" t="str">
        <f>Tabla_owssvr__2[[#This Row],[Título]]</f>
        <v>Solicita habilitar correo.</v>
      </c>
      <c r="C83" t="str">
        <f>Tabla_owssvr__2[[#This Row],[Solicitante]]</f>
        <v>Hormazábal Ortiz, Leonardo Antonio, CAM</v>
      </c>
      <c r="D83" s="4">
        <f>Tabla_owssvr__2[[#This Row],[Fecha Solicitud]]</f>
        <v>41891</v>
      </c>
      <c r="E83" t="str">
        <f>Tabla_owssvr__2[[#This Row],[Estado]]</f>
        <v>Realizado</v>
      </c>
      <c r="F83" s="4">
        <f>Tabla_owssvr__2[[#This Row],[Fecha Cierre]]</f>
        <v>41891</v>
      </c>
      <c r="G83" t="str">
        <f>Tabla_owssvr__2[[#This Row],[Categoria]]</f>
        <v>Creación, modificación activación y desactivación de cuentas de red y correo electrónico.</v>
      </c>
      <c r="H83" t="str">
        <f>Tabla_owssvr__2[[#This Row],[Enviado a TI]]</f>
        <v>Si</v>
      </c>
      <c r="I83" t="str">
        <f>Tabla_owssvr__2[[#This Row],[Regiones]]</f>
        <v>Si</v>
      </c>
      <c r="J83" s="12">
        <f t="shared" si="10"/>
        <v>1</v>
      </c>
      <c r="K83" s="13">
        <f t="shared" si="11"/>
        <v>41892</v>
      </c>
      <c r="L83" s="12">
        <f t="shared" si="12"/>
        <v>2014</v>
      </c>
      <c r="M83" s="12">
        <f t="shared" si="13"/>
        <v>37</v>
      </c>
      <c r="N83" s="12">
        <f t="shared" si="14"/>
        <v>9</v>
      </c>
      <c r="O83" s="13" t="str">
        <f t="shared" ca="1" si="15"/>
        <v>CUMPLE</v>
      </c>
      <c r="P83" t="str">
        <f t="shared" si="16"/>
        <v/>
      </c>
    </row>
    <row r="84" spans="1:16" hidden="1">
      <c r="A84">
        <f>Tabla_owssvr__2[[#This Row],[ID]]</f>
        <v>5137</v>
      </c>
      <c r="B84" t="str">
        <f>Tabla_owssvr__2[[#This Row],[Título]]</f>
        <v>Cambio perfil a 250 minutos</v>
      </c>
      <c r="C84" t="str">
        <f>Tabla_owssvr__2[[#This Row],[Solicitante]]</f>
        <v>Valdes Navarrete, David Exequiel, CAM</v>
      </c>
      <c r="D84" s="4">
        <f>Tabla_owssvr__2[[#This Row],[Fecha Solicitud]]</f>
        <v>41891</v>
      </c>
      <c r="E84" t="str">
        <f>Tabla_owssvr__2[[#This Row],[Estado]]</f>
        <v>Realizado</v>
      </c>
      <c r="F84" s="4">
        <f t="shared" ref="F84:F86" si="17">D84</f>
        <v>41891</v>
      </c>
      <c r="G84" t="str">
        <f>Tabla_owssvr__2[[#This Row],[Categoria]]</f>
        <v>1 Asignacion de minutos</v>
      </c>
      <c r="H84" t="str">
        <f>Tabla_owssvr__2[[#This Row],[Enviado a TI]]</f>
        <v>Si</v>
      </c>
      <c r="I84" t="str">
        <f>Tabla_owssvr__2[[#This Row],[Regiones]]</f>
        <v>No</v>
      </c>
      <c r="J84" s="12">
        <f t="shared" si="10"/>
        <v>1</v>
      </c>
      <c r="K84" s="13">
        <f t="shared" si="11"/>
        <v>41892</v>
      </c>
      <c r="L84" s="12">
        <f t="shared" si="12"/>
        <v>2014</v>
      </c>
      <c r="M84" s="12">
        <f t="shared" si="13"/>
        <v>37</v>
      </c>
      <c r="N84" s="12">
        <f t="shared" si="14"/>
        <v>9</v>
      </c>
      <c r="O84" s="13" t="str">
        <f t="shared" ca="1" si="15"/>
        <v>CUMPLE</v>
      </c>
      <c r="P84" t="str">
        <f t="shared" si="16"/>
        <v/>
      </c>
    </row>
    <row r="85" spans="1:16" hidden="1">
      <c r="A85">
        <f>Tabla_owssvr__2[[#This Row],[ID]]</f>
        <v>5136</v>
      </c>
      <c r="B85" t="str">
        <f>Tabla_owssvr__2[[#This Row],[Título]]</f>
        <v>Solicitud Mario Medrano Ortega 20140909</v>
      </c>
      <c r="C85" t="str">
        <f>Tabla_owssvr__2[[#This Row],[Solicitante]]</f>
        <v>Valdes Navarrete, David Exequiel, CAM</v>
      </c>
      <c r="D85" s="4">
        <f>Tabla_owssvr__2[[#This Row],[Fecha Solicitud]]</f>
        <v>41891</v>
      </c>
      <c r="E85" t="str">
        <f>Tabla_owssvr__2[[#This Row],[Estado]]</f>
        <v>Pendiente Proveedor</v>
      </c>
      <c r="F85" s="4">
        <f t="shared" si="17"/>
        <v>41891</v>
      </c>
      <c r="G85" t="str">
        <f>Tabla_owssvr__2[[#This Row],[Categoria]]</f>
        <v>Asignación y/o entrega de equipos celulares estándar nuevos o sus componentes. (chips)</v>
      </c>
      <c r="H85" t="str">
        <f>Tabla_owssvr__2[[#This Row],[Enviado a TI]]</f>
        <v>Si</v>
      </c>
      <c r="I85" t="str">
        <f>Tabla_owssvr__2[[#This Row],[Regiones]]</f>
        <v>No</v>
      </c>
      <c r="J85" s="12">
        <f t="shared" si="10"/>
        <v>7</v>
      </c>
      <c r="K85" s="13">
        <f t="shared" si="11"/>
        <v>41904</v>
      </c>
      <c r="L85" s="12">
        <f t="shared" si="12"/>
        <v>2014</v>
      </c>
      <c r="M85" s="12">
        <f t="shared" si="13"/>
        <v>39</v>
      </c>
      <c r="N85" s="12">
        <f t="shared" si="14"/>
        <v>9</v>
      </c>
      <c r="O85" s="13" t="str">
        <f t="shared" ca="1" si="15"/>
        <v>CUMPLE</v>
      </c>
      <c r="P85" t="str">
        <f t="shared" si="16"/>
        <v/>
      </c>
    </row>
    <row r="86" spans="1:16" hidden="1">
      <c r="A86">
        <f>Tabla_owssvr__2[[#This Row],[ID]]</f>
        <v>5135</v>
      </c>
      <c r="B86" t="str">
        <f>Tabla_owssvr__2[[#This Row],[Título]]</f>
        <v>Minutos ON NET</v>
      </c>
      <c r="C86" t="str">
        <f>Tabla_owssvr__2[[#This Row],[Solicitante]]</f>
        <v>Ortiz Ceballos, José Adrian, CAM</v>
      </c>
      <c r="D86" s="4">
        <f>Tabla_owssvr__2[[#This Row],[Fecha Solicitud]]</f>
        <v>41891</v>
      </c>
      <c r="E86" t="str">
        <f>Tabla_owssvr__2[[#This Row],[Estado]]</f>
        <v>Realizado</v>
      </c>
      <c r="F86" s="4">
        <f t="shared" si="17"/>
        <v>41891</v>
      </c>
      <c r="G86" t="str">
        <f>Tabla_owssvr__2[[#This Row],[Categoria]]</f>
        <v>1 Asignacion de minutos</v>
      </c>
      <c r="H86" t="str">
        <f>Tabla_owssvr__2[[#This Row],[Enviado a TI]]</f>
        <v>Si</v>
      </c>
      <c r="I86" t="str">
        <f>Tabla_owssvr__2[[#This Row],[Regiones]]</f>
        <v>No</v>
      </c>
      <c r="J86" s="12">
        <f t="shared" si="10"/>
        <v>1</v>
      </c>
      <c r="K86" s="13">
        <f t="shared" si="11"/>
        <v>41892</v>
      </c>
      <c r="L86" s="12">
        <f t="shared" si="12"/>
        <v>2014</v>
      </c>
      <c r="M86" s="12">
        <f t="shared" si="13"/>
        <v>37</v>
      </c>
      <c r="N86" s="12">
        <f t="shared" si="14"/>
        <v>9</v>
      </c>
      <c r="O86" s="13" t="str">
        <f t="shared" ca="1" si="15"/>
        <v>CUMPLE</v>
      </c>
      <c r="P86" t="str">
        <f t="shared" si="16"/>
        <v/>
      </c>
    </row>
    <row r="87" spans="1:16" hidden="1">
      <c r="A87">
        <f>Tabla_owssvr__2[[#This Row],[ID]]</f>
        <v>5134</v>
      </c>
      <c r="B87" t="str">
        <f>Tabla_owssvr__2[[#This Row],[Título]]</f>
        <v>Clave Bloqueada</v>
      </c>
      <c r="C87" t="str">
        <f>Tabla_owssvr__2[[#This Row],[Solicitante]]</f>
        <v>Bustamante Palmiño, Manuel Esteban, CAM</v>
      </c>
      <c r="D87" s="4">
        <f>Tabla_owssvr__2[[#This Row],[Fecha Solicitud]]</f>
        <v>41891</v>
      </c>
      <c r="E87" t="str">
        <f>Tabla_owssvr__2[[#This Row],[Estado]]</f>
        <v>Realizado</v>
      </c>
      <c r="F87" s="4">
        <f>Tabla_owssvr__2[[#This Row],[Fecha Cierre]]</f>
        <v>41891</v>
      </c>
      <c r="G87" t="str">
        <f>Tabla_owssvr__2[[#This Row],[Categoria]]</f>
        <v>Creación, modificación activación y desactivación de cuentas de red y correo electrónico.</v>
      </c>
      <c r="H87" t="str">
        <f>Tabla_owssvr__2[[#This Row],[Enviado a TI]]</f>
        <v>Si</v>
      </c>
      <c r="I87" t="str">
        <f>Tabla_owssvr__2[[#This Row],[Regiones]]</f>
        <v>No</v>
      </c>
      <c r="J87" s="12">
        <f t="shared" si="10"/>
        <v>1</v>
      </c>
      <c r="K87" s="13">
        <f t="shared" si="11"/>
        <v>41892</v>
      </c>
      <c r="L87" s="12">
        <f t="shared" si="12"/>
        <v>2014</v>
      </c>
      <c r="M87" s="12">
        <f t="shared" si="13"/>
        <v>37</v>
      </c>
      <c r="N87" s="12">
        <f t="shared" si="14"/>
        <v>9</v>
      </c>
      <c r="O87" s="13" t="str">
        <f t="shared" ca="1" si="15"/>
        <v>CUMPLE</v>
      </c>
      <c r="P87" t="str">
        <f t="shared" si="16"/>
        <v/>
      </c>
    </row>
    <row r="88" spans="1:16" hidden="1">
      <c r="A88">
        <f>Tabla_owssvr__2[[#This Row],[ID]]</f>
        <v>5133</v>
      </c>
      <c r="B88" t="str">
        <f>Tabla_owssvr__2[[#This Row],[Título]]</f>
        <v>No ingresa a NAS</v>
      </c>
      <c r="C88" t="str">
        <f>Tabla_owssvr__2[[#This Row],[Solicitante]]</f>
        <v>Zuñiga Vasquez, Jorge Alberto, CAM</v>
      </c>
      <c r="D88" s="4">
        <f>Tabla_owssvr__2[[#This Row],[Fecha Solicitud]]</f>
        <v>41891</v>
      </c>
      <c r="E88" t="str">
        <f>Tabla_owssvr__2[[#This Row],[Estado]]</f>
        <v>Realizado</v>
      </c>
      <c r="F88" s="4">
        <f>Tabla_owssvr__2[[#This Row],[Fecha Cierre]]</f>
        <v>41891</v>
      </c>
      <c r="G88" t="str">
        <f>Tabla_owssvr__2[[#This Row],[Categoria]]</f>
        <v>Creación, modificación activación y desactivación de cuentas de red y correo electrónico.</v>
      </c>
      <c r="H88" t="str">
        <f>Tabla_owssvr__2[[#This Row],[Enviado a TI]]</f>
        <v>Si</v>
      </c>
      <c r="I88" t="str">
        <f>Tabla_owssvr__2[[#This Row],[Regiones]]</f>
        <v>No</v>
      </c>
      <c r="J88" s="12">
        <f t="shared" si="10"/>
        <v>1</v>
      </c>
      <c r="K88" s="13">
        <f t="shared" si="11"/>
        <v>41892</v>
      </c>
      <c r="L88" s="12">
        <f t="shared" si="12"/>
        <v>2014</v>
      </c>
      <c r="M88" s="12">
        <f t="shared" si="13"/>
        <v>37</v>
      </c>
      <c r="N88" s="12">
        <f t="shared" si="14"/>
        <v>9</v>
      </c>
      <c r="O88" s="13" t="str">
        <f t="shared" ca="1" si="15"/>
        <v>CUMPLE</v>
      </c>
      <c r="P88" t="str">
        <f t="shared" si="16"/>
        <v/>
      </c>
    </row>
    <row r="89" spans="1:16" hidden="1">
      <c r="A89">
        <f>Tabla_owssvr__2[[#This Row],[ID]]</f>
        <v>5132</v>
      </c>
      <c r="B89" t="str">
        <f>Tabla_owssvr__2[[#This Row],[Título]]</f>
        <v xml:space="preserve">Ingreso secretario técnico sot OOCC    Sr. Pizzarro </v>
      </c>
      <c r="C89" t="str">
        <f>Tabla_owssvr__2[[#This Row],[Solicitante]]</f>
        <v>Dossi Muñoz, Carolina, CAM</v>
      </c>
      <c r="D89" s="4">
        <f>Tabla_owssvr__2[[#This Row],[Fecha Solicitud]]</f>
        <v>41891</v>
      </c>
      <c r="E89" t="str">
        <f>Tabla_owssvr__2[[#This Row],[Estado]]</f>
        <v>Realizado</v>
      </c>
      <c r="F89" s="4">
        <f>D89</f>
        <v>41891</v>
      </c>
      <c r="G89" t="str">
        <f>Tabla_owssvr__2[[#This Row],[Categoria]]</f>
        <v>Creación, modificación activación y desactivación de cuentas de red y correo electrónico.</v>
      </c>
      <c r="H89" t="str">
        <f>Tabla_owssvr__2[[#This Row],[Enviado a TI]]</f>
        <v>Si</v>
      </c>
      <c r="I89" t="str">
        <f>Tabla_owssvr__2[[#This Row],[Regiones]]</f>
        <v>No</v>
      </c>
      <c r="J89" s="12">
        <f t="shared" si="10"/>
        <v>1</v>
      </c>
      <c r="K89" s="13">
        <f t="shared" si="11"/>
        <v>41892</v>
      </c>
      <c r="L89" s="12">
        <f t="shared" si="12"/>
        <v>2014</v>
      </c>
      <c r="M89" s="12">
        <f t="shared" si="13"/>
        <v>37</v>
      </c>
      <c r="N89" s="12">
        <f t="shared" si="14"/>
        <v>9</v>
      </c>
      <c r="O89" s="13" t="str">
        <f t="shared" ca="1" si="15"/>
        <v>CUMPLE</v>
      </c>
      <c r="P89" t="str">
        <f t="shared" si="16"/>
        <v/>
      </c>
    </row>
    <row r="90" spans="1:16" hidden="1">
      <c r="A90">
        <f>Tabla_owssvr__2[[#This Row],[ID]]</f>
        <v>5131</v>
      </c>
      <c r="B90" t="str">
        <f>Tabla_owssvr__2[[#This Row],[Título]]</f>
        <v>Acceso a carpetas compartidas</v>
      </c>
      <c r="C90" t="str">
        <f>Tabla_owssvr__2[[#This Row],[Solicitante]]</f>
        <v>Jara San Martin, Rene Mauricio, CAM</v>
      </c>
      <c r="D90" s="4">
        <f>Tabla_owssvr__2[[#This Row],[Fecha Solicitud]]</f>
        <v>41891</v>
      </c>
      <c r="E90" t="str">
        <f>Tabla_owssvr__2[[#This Row],[Estado]]</f>
        <v>Realizado</v>
      </c>
      <c r="F90" s="4">
        <f>Tabla_owssvr__2[[#This Row],[Fecha Cierre]]</f>
        <v>41891</v>
      </c>
      <c r="G90" t="str">
        <f>Tabla_owssvr__2[[#This Row],[Categoria]]</f>
        <v>Habilitación de carpetas compartidas o sitios de Sharepoint. O asignación y/o modificación de permisos.</v>
      </c>
      <c r="H90" t="str">
        <f>Tabla_owssvr__2[[#This Row],[Enviado a TI]]</f>
        <v>No</v>
      </c>
      <c r="I90" t="str">
        <f>Tabla_owssvr__2[[#This Row],[Regiones]]</f>
        <v>No</v>
      </c>
      <c r="J90" s="12">
        <f t="shared" si="10"/>
        <v>1</v>
      </c>
      <c r="K90" s="13">
        <f t="shared" si="11"/>
        <v>41892</v>
      </c>
      <c r="L90" s="12">
        <f t="shared" si="12"/>
        <v>2014</v>
      </c>
      <c r="M90" s="12">
        <f t="shared" si="13"/>
        <v>37</v>
      </c>
      <c r="N90" s="12">
        <f t="shared" si="14"/>
        <v>9</v>
      </c>
      <c r="O90" s="13" t="str">
        <f t="shared" ca="1" si="15"/>
        <v>CUMPLE</v>
      </c>
      <c r="P90" t="str">
        <f t="shared" si="16"/>
        <v/>
      </c>
    </row>
    <row r="91" spans="1:16" hidden="1">
      <c r="A91">
        <f>Tabla_owssvr__2[[#This Row],[ID]]</f>
        <v>5130</v>
      </c>
      <c r="B91" t="str">
        <f>Tabla_owssvr__2[[#This Row],[Título]]</f>
        <v>solicitud minutos on net</v>
      </c>
      <c r="C91" t="str">
        <f>Tabla_owssvr__2[[#This Row],[Solicitante]]</f>
        <v>Ñeguey Adonis, Albino Bernabé, CAM</v>
      </c>
      <c r="D91" s="4">
        <f>Tabla_owssvr__2[[#This Row],[Fecha Solicitud]]</f>
        <v>41891</v>
      </c>
      <c r="E91" t="str">
        <f>Tabla_owssvr__2[[#This Row],[Estado]]</f>
        <v>Realizado</v>
      </c>
      <c r="F91" s="4">
        <f>Tabla_owssvr__2[[#This Row],[Fecha Cierre]]</f>
        <v>41891</v>
      </c>
      <c r="G91" t="str">
        <f>Tabla_owssvr__2[[#This Row],[Categoria]]</f>
        <v>1 Asignacion de minutos</v>
      </c>
      <c r="H91" t="str">
        <f>Tabla_owssvr__2[[#This Row],[Enviado a TI]]</f>
        <v>Si</v>
      </c>
      <c r="I91" t="str">
        <f>Tabla_owssvr__2[[#This Row],[Regiones]]</f>
        <v>No</v>
      </c>
      <c r="J91" s="12">
        <f t="shared" si="10"/>
        <v>1</v>
      </c>
      <c r="K91" s="13">
        <f t="shared" si="11"/>
        <v>41892</v>
      </c>
      <c r="L91" s="12">
        <f t="shared" si="12"/>
        <v>2014</v>
      </c>
      <c r="M91" s="12">
        <f t="shared" si="13"/>
        <v>37</v>
      </c>
      <c r="N91" s="12">
        <f t="shared" si="14"/>
        <v>9</v>
      </c>
      <c r="O91" s="13" t="str">
        <f t="shared" ca="1" si="15"/>
        <v>CUMPLE</v>
      </c>
      <c r="P91" t="str">
        <f t="shared" si="16"/>
        <v/>
      </c>
    </row>
    <row r="92" spans="1:16" hidden="1">
      <c r="A92">
        <f>Tabla_owssvr__2[[#This Row],[ID]]</f>
        <v>5129</v>
      </c>
      <c r="B92" t="str">
        <f>Tabla_owssvr__2[[#This Row],[Título]]</f>
        <v>Minutos Adicionales 09_09_2014</v>
      </c>
      <c r="C92" t="str">
        <f>Tabla_owssvr__2[[#This Row],[Solicitante]]</f>
        <v>Villalobos Saa, Luis Efrain, CAM</v>
      </c>
      <c r="D92" s="4">
        <f>Tabla_owssvr__2[[#This Row],[Fecha Solicitud]]</f>
        <v>41891</v>
      </c>
      <c r="E92" t="str">
        <f>Tabla_owssvr__2[[#This Row],[Estado]]</f>
        <v>Realizado</v>
      </c>
      <c r="F92" s="4">
        <f>Tabla_owssvr__2[[#This Row],[Fecha Cierre]]</f>
        <v>41891</v>
      </c>
      <c r="G92" t="str">
        <f>Tabla_owssvr__2[[#This Row],[Categoria]]</f>
        <v>1 Asignacion de minutos</v>
      </c>
      <c r="H92" t="str">
        <f>Tabla_owssvr__2[[#This Row],[Enviado a TI]]</f>
        <v>Si</v>
      </c>
      <c r="I92" t="str">
        <f>Tabla_owssvr__2[[#This Row],[Regiones]]</f>
        <v>No</v>
      </c>
      <c r="J92" s="12">
        <f t="shared" si="10"/>
        <v>1</v>
      </c>
      <c r="K92" s="13">
        <f t="shared" si="11"/>
        <v>41892</v>
      </c>
      <c r="L92" s="12">
        <f t="shared" si="12"/>
        <v>2014</v>
      </c>
      <c r="M92" s="12">
        <f t="shared" si="13"/>
        <v>37</v>
      </c>
      <c r="N92" s="12">
        <f t="shared" si="14"/>
        <v>9</v>
      </c>
      <c r="O92" s="13" t="str">
        <f t="shared" ca="1" si="15"/>
        <v>CUMPLE</v>
      </c>
      <c r="P92" t="str">
        <f t="shared" si="16"/>
        <v/>
      </c>
    </row>
    <row r="93" spans="1:16" hidden="1">
      <c r="A93">
        <f>Tabla_owssvr__2[[#This Row],[ID]]</f>
        <v>5128</v>
      </c>
      <c r="B93" t="str">
        <f>Tabla_owssvr__2[[#This Row],[Título]]</f>
        <v>SIN MINUTOS CELULAR DE G ARAYA, NUMERO 62241155</v>
      </c>
      <c r="C93" t="str">
        <f>Tabla_owssvr__2[[#This Row],[Solicitante]]</f>
        <v>Barrientos Martinez, Lautaro Javier, CAM</v>
      </c>
      <c r="D93" s="4">
        <f>Tabla_owssvr__2[[#This Row],[Fecha Solicitud]]</f>
        <v>41891</v>
      </c>
      <c r="E93" t="str">
        <f>Tabla_owssvr__2[[#This Row],[Estado]]</f>
        <v>Realizado</v>
      </c>
      <c r="F93" s="4">
        <f t="shared" ref="F93:F96" si="18">D93</f>
        <v>41891</v>
      </c>
      <c r="G93" t="str">
        <f>Tabla_owssvr__2[[#This Row],[Categoria]]</f>
        <v>1 Asignacion de minutos</v>
      </c>
      <c r="H93" t="str">
        <f>Tabla_owssvr__2[[#This Row],[Enviado a TI]]</f>
        <v>Si</v>
      </c>
      <c r="I93" t="str">
        <f>Tabla_owssvr__2[[#This Row],[Regiones]]</f>
        <v>No</v>
      </c>
      <c r="J93" s="12">
        <f t="shared" si="10"/>
        <v>1</v>
      </c>
      <c r="K93" s="13">
        <f t="shared" si="11"/>
        <v>41892</v>
      </c>
      <c r="L93" s="12">
        <f t="shared" si="12"/>
        <v>2014</v>
      </c>
      <c r="M93" s="12">
        <f t="shared" si="13"/>
        <v>37</v>
      </c>
      <c r="N93" s="12">
        <f t="shared" si="14"/>
        <v>9</v>
      </c>
      <c r="O93" s="13" t="str">
        <f t="shared" ca="1" si="15"/>
        <v>CUMPLE</v>
      </c>
      <c r="P93" t="str">
        <f t="shared" si="16"/>
        <v/>
      </c>
    </row>
    <row r="94" spans="1:16" hidden="1">
      <c r="A94">
        <f>Tabla_owssvr__2[[#This Row],[ID]]</f>
        <v>5127</v>
      </c>
      <c r="B94" t="str">
        <f>Tabla_owssvr__2[[#This Row],[Título]]</f>
        <v xml:space="preserve">CALLER_trail   y  CALLER_SERVICE_trail </v>
      </c>
      <c r="C94" t="str">
        <f>Tabla_owssvr__2[[#This Row],[Solicitante]]</f>
        <v>Gonzalez Arredondo, Enrique Eduardo, CAM</v>
      </c>
      <c r="D94" s="4">
        <f>Tabla_owssvr__2[[#This Row],[Fecha Solicitud]]</f>
        <v>41891</v>
      </c>
      <c r="E94" t="str">
        <f>Tabla_owssvr__2[[#This Row],[Estado]]</f>
        <v>Realizado</v>
      </c>
      <c r="F94" s="4">
        <f t="shared" si="18"/>
        <v>41891</v>
      </c>
      <c r="G94" t="str">
        <f>Tabla_owssvr__2[[#This Row],[Categoria]]</f>
        <v>3 Servicios Operador</v>
      </c>
      <c r="H94" t="str">
        <f>Tabla_owssvr__2[[#This Row],[Enviado a TI]]</f>
        <v>Si</v>
      </c>
      <c r="I94" t="str">
        <f>Tabla_owssvr__2[[#This Row],[Regiones]]</f>
        <v>No</v>
      </c>
      <c r="J94" s="12">
        <f t="shared" si="10"/>
        <v>1</v>
      </c>
      <c r="K94" s="13">
        <f t="shared" si="11"/>
        <v>41892</v>
      </c>
      <c r="L94" s="12">
        <f t="shared" si="12"/>
        <v>2014</v>
      </c>
      <c r="M94" s="12">
        <f t="shared" si="13"/>
        <v>37</v>
      </c>
      <c r="N94" s="12">
        <f t="shared" si="14"/>
        <v>9</v>
      </c>
      <c r="O94" s="13" t="str">
        <f t="shared" ca="1" si="15"/>
        <v>CUMPLE</v>
      </c>
      <c r="P94" t="str">
        <f t="shared" si="16"/>
        <v/>
      </c>
    </row>
    <row r="95" spans="1:16" hidden="1">
      <c r="A95">
        <f>Tabla_owssvr__2[[#This Row],[ID]]</f>
        <v>5126</v>
      </c>
      <c r="B95" t="str">
        <f>Tabla_owssvr__2[[#This Row],[Título]]</f>
        <v>Favor enviar CALLER_trail y CALLER_SERVICE_</v>
      </c>
      <c r="C95" t="str">
        <f>Tabla_owssvr__2[[#This Row],[Solicitante]]</f>
        <v>Gonzalez Arredondo, Enrique Eduardo, CAM</v>
      </c>
      <c r="D95" s="4">
        <f>Tabla_owssvr__2[[#This Row],[Fecha Solicitud]]</f>
        <v>41891</v>
      </c>
      <c r="E95" t="str">
        <f>Tabla_owssvr__2[[#This Row],[Estado]]</f>
        <v>Realizado</v>
      </c>
      <c r="F95" s="4">
        <f t="shared" si="18"/>
        <v>41891</v>
      </c>
      <c r="G95" t="str">
        <f>Tabla_owssvr__2[[#This Row],[Categoria]]</f>
        <v>3 Servicios Operador</v>
      </c>
      <c r="H95" t="str">
        <f>Tabla_owssvr__2[[#This Row],[Enviado a TI]]</f>
        <v>Si</v>
      </c>
      <c r="I95" t="str">
        <f>Tabla_owssvr__2[[#This Row],[Regiones]]</f>
        <v>No</v>
      </c>
      <c r="J95" s="12">
        <f t="shared" si="10"/>
        <v>1</v>
      </c>
      <c r="K95" s="13">
        <f t="shared" si="11"/>
        <v>41892</v>
      </c>
      <c r="L95" s="12">
        <f t="shared" si="12"/>
        <v>2014</v>
      </c>
      <c r="M95" s="12">
        <f t="shared" si="13"/>
        <v>37</v>
      </c>
      <c r="N95" s="12">
        <f t="shared" si="14"/>
        <v>9</v>
      </c>
      <c r="O95" s="13" t="str">
        <f t="shared" ca="1" si="15"/>
        <v>CUMPLE</v>
      </c>
      <c r="P95" t="str">
        <f t="shared" si="16"/>
        <v/>
      </c>
    </row>
    <row r="96" spans="1:16" hidden="1">
      <c r="A96">
        <f>Tabla_owssvr__2[[#This Row],[ID]]</f>
        <v>5125</v>
      </c>
      <c r="B96" t="str">
        <f>Tabla_owssvr__2[[#This Row],[Título]]</f>
        <v>Solicita Clave Para Conexion Invitado</v>
      </c>
      <c r="C96" t="str">
        <f>Tabla_owssvr__2[[#This Row],[Solicitante]]</f>
        <v>Vasquez Ramirez, Enzo Omar, CAM</v>
      </c>
      <c r="D96" s="4">
        <f>Tabla_owssvr__2[[#This Row],[Fecha Solicitud]]</f>
        <v>41891</v>
      </c>
      <c r="E96" t="str">
        <f>Tabla_owssvr__2[[#This Row],[Estado]]</f>
        <v>Realizado</v>
      </c>
      <c r="F96" s="4">
        <f t="shared" si="18"/>
        <v>41891</v>
      </c>
      <c r="G96" t="str">
        <f>Tabla_owssvr__2[[#This Row],[Categoria]]</f>
        <v>Arriendo de equipos.</v>
      </c>
      <c r="H96" t="str">
        <f>Tabla_owssvr__2[[#This Row],[Enviado a TI]]</f>
        <v>Si</v>
      </c>
      <c r="I96" t="str">
        <f>Tabla_owssvr__2[[#This Row],[Regiones]]</f>
        <v>No</v>
      </c>
      <c r="J96" s="12">
        <f t="shared" si="10"/>
        <v>4</v>
      </c>
      <c r="K96" s="13">
        <f t="shared" si="11"/>
        <v>41897</v>
      </c>
      <c r="L96" s="12">
        <f t="shared" si="12"/>
        <v>2014</v>
      </c>
      <c r="M96" s="12">
        <f t="shared" si="13"/>
        <v>38</v>
      </c>
      <c r="N96" s="12">
        <f t="shared" si="14"/>
        <v>9</v>
      </c>
      <c r="O96" s="13" t="str">
        <f t="shared" ca="1" si="15"/>
        <v>CUMPLE</v>
      </c>
      <c r="P96" t="str">
        <f t="shared" si="16"/>
        <v/>
      </c>
    </row>
    <row r="97" spans="1:16" hidden="1">
      <c r="A97">
        <f>Tabla_owssvr__2[[#This Row],[ID]]</f>
        <v>5124</v>
      </c>
      <c r="B97" t="str">
        <f>Tabla_owssvr__2[[#This Row],[Título]]</f>
        <v>min celular</v>
      </c>
      <c r="C97" t="str">
        <f>Tabla_owssvr__2[[#This Row],[Solicitante]]</f>
        <v>Mackenney Aguilera, George Rodrigo, CAM</v>
      </c>
      <c r="D97" s="4">
        <f>Tabla_owssvr__2[[#This Row],[Fecha Solicitud]]</f>
        <v>41891</v>
      </c>
      <c r="E97" t="str">
        <f>Tabla_owssvr__2[[#This Row],[Estado]]</f>
        <v>Realizado</v>
      </c>
      <c r="F97" s="4">
        <f>Tabla_owssvr__2[[#This Row],[Fecha Cierre]]</f>
        <v>41891</v>
      </c>
      <c r="G97" t="str">
        <f>Tabla_owssvr__2[[#This Row],[Categoria]]</f>
        <v>1 Asignacion de minutos</v>
      </c>
      <c r="H97" t="str">
        <f>Tabla_owssvr__2[[#This Row],[Enviado a TI]]</f>
        <v>No</v>
      </c>
      <c r="I97" t="str">
        <f>Tabla_owssvr__2[[#This Row],[Regiones]]</f>
        <v>No</v>
      </c>
      <c r="J97" s="12">
        <f t="shared" si="10"/>
        <v>1</v>
      </c>
      <c r="K97" s="13">
        <f t="shared" si="11"/>
        <v>41892</v>
      </c>
      <c r="L97" s="12">
        <f t="shared" si="12"/>
        <v>2014</v>
      </c>
      <c r="M97" s="12">
        <f t="shared" si="13"/>
        <v>37</v>
      </c>
      <c r="N97" s="12">
        <f t="shared" si="14"/>
        <v>9</v>
      </c>
      <c r="O97" s="13" t="str">
        <f t="shared" ca="1" si="15"/>
        <v>CUMPLE</v>
      </c>
      <c r="P97" t="str">
        <f t="shared" si="16"/>
        <v/>
      </c>
    </row>
    <row r="98" spans="1:16" hidden="1">
      <c r="A98">
        <f>Tabla_owssvr__2[[#This Row],[ID]]</f>
        <v>5123</v>
      </c>
      <c r="B98" t="str">
        <f>Tabla_owssvr__2[[#This Row],[Título]]</f>
        <v>Minutos celular</v>
      </c>
      <c r="C98" t="str">
        <f>Tabla_owssvr__2[[#This Row],[Solicitante]]</f>
        <v>Martinez Fuentealba, Victor Alonso, CAM</v>
      </c>
      <c r="D98" s="4">
        <f>Tabla_owssvr__2[[#This Row],[Fecha Solicitud]]</f>
        <v>41891</v>
      </c>
      <c r="E98" t="str">
        <f>Tabla_owssvr__2[[#This Row],[Estado]]</f>
        <v>Realizado</v>
      </c>
      <c r="F98" s="4">
        <f>Tabla_owssvr__2[[#This Row],[Fecha Cierre]]</f>
        <v>41891</v>
      </c>
      <c r="G98" t="str">
        <f>Tabla_owssvr__2[[#This Row],[Categoria]]</f>
        <v>1 Asignacion de minutos</v>
      </c>
      <c r="H98" t="str">
        <f>Tabla_owssvr__2[[#This Row],[Enviado a TI]]</f>
        <v>Si</v>
      </c>
      <c r="I98" t="str">
        <f>Tabla_owssvr__2[[#This Row],[Regiones]]</f>
        <v>Si</v>
      </c>
      <c r="J98" s="12">
        <f t="shared" si="10"/>
        <v>1</v>
      </c>
      <c r="K98" s="13">
        <f t="shared" si="11"/>
        <v>41892</v>
      </c>
      <c r="L98" s="12">
        <f t="shared" si="12"/>
        <v>2014</v>
      </c>
      <c r="M98" s="12">
        <f t="shared" si="13"/>
        <v>37</v>
      </c>
      <c r="N98" s="12">
        <f t="shared" si="14"/>
        <v>9</v>
      </c>
      <c r="O98" s="13" t="str">
        <f t="shared" ca="1" si="15"/>
        <v>CUMPLE</v>
      </c>
      <c r="P98" t="str">
        <f t="shared" si="16"/>
        <v/>
      </c>
    </row>
    <row r="99" spans="1:16" hidden="1">
      <c r="A99">
        <f>Tabla_owssvr__2[[#This Row],[ID]]</f>
        <v>5122</v>
      </c>
      <c r="B99" t="str">
        <f>Tabla_owssvr__2[[#This Row],[Título]]</f>
        <v>Acceso a Linkedin</v>
      </c>
      <c r="C99" t="str">
        <f>Tabla_owssvr__2[[#This Row],[Solicitante]]</f>
        <v>Bulnes Vergara, Marco Aurelio, CAM</v>
      </c>
      <c r="D99" s="4">
        <f>Tabla_owssvr__2[[#This Row],[Fecha Solicitud]]</f>
        <v>41891</v>
      </c>
      <c r="E99" t="str">
        <f>Tabla_owssvr__2[[#This Row],[Estado]]</f>
        <v>Realizado</v>
      </c>
      <c r="F99" s="4">
        <f>Tabla_owssvr__2[[#This Row],[Fecha Cierre]]</f>
        <v>41891</v>
      </c>
      <c r="G99" t="str">
        <f>Tabla_owssvr__2[[#This Row],[Categoria]]</f>
        <v>Habilitación de carpetas compartidas o sitios de Sharepoint. O asignación y/o modificación de permisos.</v>
      </c>
      <c r="H99" t="str">
        <f>Tabla_owssvr__2[[#This Row],[Enviado a TI]]</f>
        <v>Si</v>
      </c>
      <c r="I99" t="str">
        <f>Tabla_owssvr__2[[#This Row],[Regiones]]</f>
        <v>No</v>
      </c>
      <c r="J99" s="12">
        <f t="shared" si="10"/>
        <v>1</v>
      </c>
      <c r="K99" s="13">
        <f t="shared" si="11"/>
        <v>41892</v>
      </c>
      <c r="L99" s="12">
        <f t="shared" si="12"/>
        <v>2014</v>
      </c>
      <c r="M99" s="12">
        <f t="shared" si="13"/>
        <v>37</v>
      </c>
      <c r="N99" s="12">
        <f t="shared" si="14"/>
        <v>9</v>
      </c>
      <c r="O99" s="13" t="str">
        <f t="shared" ca="1" si="15"/>
        <v>CUMPLE</v>
      </c>
      <c r="P99" t="str">
        <f t="shared" si="16"/>
        <v/>
      </c>
    </row>
    <row r="100" spans="1:16" hidden="1">
      <c r="A100">
        <f>Tabla_owssvr__2[[#This Row],[ID]]</f>
        <v>5121</v>
      </c>
      <c r="B100" t="str">
        <f>Tabla_owssvr__2[[#This Row],[Título]]</f>
        <v>Favor cargar Minutos celular 89037543</v>
      </c>
      <c r="C100" t="str">
        <f>Tabla_owssvr__2[[#This Row],[Solicitante]]</f>
        <v>Bascuñan Reyes, Juan Ignacio, CAM</v>
      </c>
      <c r="D100" s="4">
        <f>Tabla_owssvr__2[[#This Row],[Fecha Solicitud]]</f>
        <v>41891</v>
      </c>
      <c r="E100" t="str">
        <f>Tabla_owssvr__2[[#This Row],[Estado]]</f>
        <v>Realizado</v>
      </c>
      <c r="F100" s="4">
        <f>Tabla_owssvr__2[[#This Row],[Fecha Cierre]]</f>
        <v>41891</v>
      </c>
      <c r="G100" t="str">
        <f>Tabla_owssvr__2[[#This Row],[Categoria]]</f>
        <v>1 Asignacion de minutos</v>
      </c>
      <c r="H100" t="str">
        <f>Tabla_owssvr__2[[#This Row],[Enviado a TI]]</f>
        <v>Si</v>
      </c>
      <c r="I100" t="str">
        <f>Tabla_owssvr__2[[#This Row],[Regiones]]</f>
        <v>No</v>
      </c>
      <c r="J100" s="12">
        <f t="shared" si="10"/>
        <v>1</v>
      </c>
      <c r="K100" s="13">
        <f t="shared" si="11"/>
        <v>41892</v>
      </c>
      <c r="L100" s="12">
        <f t="shared" si="12"/>
        <v>2014</v>
      </c>
      <c r="M100" s="12">
        <f t="shared" si="13"/>
        <v>37</v>
      </c>
      <c r="N100" s="12">
        <f t="shared" si="14"/>
        <v>9</v>
      </c>
      <c r="O100" s="13" t="str">
        <f t="shared" ca="1" si="15"/>
        <v>CUMPLE</v>
      </c>
      <c r="P100" t="str">
        <f t="shared" si="16"/>
        <v/>
      </c>
    </row>
    <row r="101" spans="1:16" hidden="1">
      <c r="A101">
        <f>Tabla_owssvr__2[[#This Row],[ID]]</f>
        <v>5120</v>
      </c>
      <c r="B101" t="str">
        <f>Tabla_owssvr__2[[#This Row],[Título]]</f>
        <v>Minutos NET 96429588</v>
      </c>
      <c r="C101" t="str">
        <f>Tabla_owssvr__2[[#This Row],[Solicitante]]</f>
        <v>Morales Diaz, Mauricio Enrique, CAM</v>
      </c>
      <c r="D101" s="4">
        <f>Tabla_owssvr__2[[#This Row],[Fecha Solicitud]]</f>
        <v>41890</v>
      </c>
      <c r="E101" t="str">
        <f>Tabla_owssvr__2[[#This Row],[Estado]]</f>
        <v>Realizado</v>
      </c>
      <c r="F101" s="4">
        <f>Tabla_owssvr__2[[#This Row],[Fecha Cierre]]</f>
        <v>41890</v>
      </c>
      <c r="G101" t="str">
        <f>Tabla_owssvr__2[[#This Row],[Categoria]]</f>
        <v>1 Asignacion de minutos</v>
      </c>
      <c r="H101" t="str">
        <f>Tabla_owssvr__2[[#This Row],[Enviado a TI]]</f>
        <v>Si</v>
      </c>
      <c r="I101" t="str">
        <f>Tabla_owssvr__2[[#This Row],[Regiones]]</f>
        <v>Si</v>
      </c>
      <c r="J101" s="12">
        <f t="shared" si="10"/>
        <v>1</v>
      </c>
      <c r="K101" s="13">
        <f t="shared" si="11"/>
        <v>41891</v>
      </c>
      <c r="L101" s="12">
        <f t="shared" si="12"/>
        <v>2014</v>
      </c>
      <c r="M101" s="12">
        <f t="shared" si="13"/>
        <v>37</v>
      </c>
      <c r="N101" s="12">
        <f t="shared" si="14"/>
        <v>9</v>
      </c>
      <c r="O101" s="13" t="str">
        <f t="shared" ca="1" si="15"/>
        <v>CUMPLE</v>
      </c>
      <c r="P101" t="str">
        <f t="shared" si="16"/>
        <v/>
      </c>
    </row>
    <row r="102" spans="1:16" hidden="1">
      <c r="A102">
        <f>Tabla_owssvr__2[[#This Row],[ID]]</f>
        <v>5119</v>
      </c>
      <c r="B102" t="str">
        <f>Tabla_owssvr__2[[#This Row],[Título]]</f>
        <v>solcita incorprar a escaner de Ricoh Aficio MP 2550B PCL6 (2 PISO)</v>
      </c>
      <c r="C102" t="str">
        <f>Tabla_owssvr__2[[#This Row],[Solicitante]]</f>
        <v>Garay Espinoza, Jorge Andres, CAM</v>
      </c>
      <c r="D102" s="4">
        <f>Tabla_owssvr__2[[#This Row],[Fecha Solicitud]]</f>
        <v>41886</v>
      </c>
      <c r="E102" t="str">
        <f>Tabla_owssvr__2[[#This Row],[Estado]]</f>
        <v>Realizado</v>
      </c>
      <c r="F102" s="4">
        <f>Tabla_owssvr__2[[#This Row],[Fecha Cierre]]</f>
        <v>41886</v>
      </c>
      <c r="G102" t="str">
        <f>Tabla_owssvr__2[[#This Row],[Categoria]]</f>
        <v>Instalación de nuevos software en los computadores.</v>
      </c>
      <c r="H102" t="str">
        <f>Tabla_owssvr__2[[#This Row],[Enviado a TI]]</f>
        <v>No</v>
      </c>
      <c r="I102" t="str">
        <f>Tabla_owssvr__2[[#This Row],[Regiones]]</f>
        <v>No</v>
      </c>
      <c r="J102" s="12">
        <f t="shared" si="10"/>
        <v>1</v>
      </c>
      <c r="K102" s="13">
        <f t="shared" si="11"/>
        <v>41887</v>
      </c>
      <c r="L102" s="12">
        <f t="shared" si="12"/>
        <v>2014</v>
      </c>
      <c r="M102" s="12">
        <f t="shared" si="13"/>
        <v>36</v>
      </c>
      <c r="N102" s="12">
        <f t="shared" si="14"/>
        <v>9</v>
      </c>
      <c r="O102" s="13" t="str">
        <f t="shared" ca="1" si="15"/>
        <v>CUMPLE</v>
      </c>
      <c r="P102" t="str">
        <f t="shared" si="16"/>
        <v/>
      </c>
    </row>
    <row r="103" spans="1:16" hidden="1">
      <c r="A103">
        <f>Tabla_owssvr__2[[#This Row],[ID]]</f>
        <v>5118</v>
      </c>
      <c r="B103" t="str">
        <f>Tabla_owssvr__2[[#This Row],[Título]]</f>
        <v>Acceso Smartview</v>
      </c>
      <c r="C103" t="str">
        <f>Tabla_owssvr__2[[#This Row],[Solicitante]]</f>
        <v>Sandoval Puga, Beatriz Elena, CAM</v>
      </c>
      <c r="D103" s="4">
        <f>Tabla_owssvr__2[[#This Row],[Fecha Solicitud]]</f>
        <v>41890</v>
      </c>
      <c r="E103" t="str">
        <f>Tabla_owssvr__2[[#This Row],[Estado]]</f>
        <v>Realizado</v>
      </c>
      <c r="F103" s="4">
        <f>Tabla_owssvr__2[[#This Row],[Fecha Cierre]]</f>
        <v>41860</v>
      </c>
      <c r="G103" t="str">
        <f>Tabla_owssvr__2[[#This Row],[Categoria]]</f>
        <v>Instalación de nuevos software en los computadores.</v>
      </c>
      <c r="H103" t="str">
        <f>Tabla_owssvr__2[[#This Row],[Enviado a TI]]</f>
        <v>No</v>
      </c>
      <c r="I103" t="str">
        <f>Tabla_owssvr__2[[#This Row],[Regiones]]</f>
        <v>No</v>
      </c>
      <c r="J103" s="12">
        <f t="shared" si="10"/>
        <v>1</v>
      </c>
      <c r="K103" s="13">
        <f t="shared" si="11"/>
        <v>41891</v>
      </c>
      <c r="L103" s="12">
        <f t="shared" si="12"/>
        <v>2014</v>
      </c>
      <c r="M103" s="12">
        <f t="shared" si="13"/>
        <v>37</v>
      </c>
      <c r="N103" s="12">
        <f t="shared" si="14"/>
        <v>9</v>
      </c>
      <c r="O103" s="13" t="str">
        <f t="shared" ca="1" si="15"/>
        <v>CUMPLE</v>
      </c>
      <c r="P103" t="str">
        <f t="shared" si="16"/>
        <v/>
      </c>
    </row>
    <row r="104" spans="1:16" hidden="1">
      <c r="A104">
        <f>Tabla_owssvr__2[[#This Row],[ID]]</f>
        <v>5117</v>
      </c>
      <c r="B104" t="str">
        <f>Tabla_owssvr__2[[#This Row],[Título]]</f>
        <v>Solicitud Mouse.</v>
      </c>
      <c r="C104" t="str">
        <f>Tabla_owssvr__2[[#This Row],[Solicitante]]</f>
        <v>Orellana Cortes, Willians Elias, CAM</v>
      </c>
      <c r="D104" s="4">
        <f>Tabla_owssvr__2[[#This Row],[Fecha Solicitud]]</f>
        <v>41885</v>
      </c>
      <c r="E104" t="str">
        <f>Tabla_owssvr__2[[#This Row],[Estado]]</f>
        <v>Realizado</v>
      </c>
      <c r="F104" s="4">
        <f>Tabla_owssvr__2[[#This Row],[Fecha Cierre]]</f>
        <v>41885</v>
      </c>
      <c r="G104" t="str">
        <f>Tabla_owssvr__2[[#This Row],[Categoria]]</f>
        <v>Asignación de equipamiento habitual no estándar. (Monitor o teclado adicional, audífonos, disco externo…)</v>
      </c>
      <c r="H104" t="str">
        <f>Tabla_owssvr__2[[#This Row],[Enviado a TI]]</f>
        <v>Si</v>
      </c>
      <c r="I104" t="str">
        <f>Tabla_owssvr__2[[#This Row],[Regiones]]</f>
        <v>No</v>
      </c>
      <c r="J104" s="12">
        <f t="shared" si="10"/>
        <v>1</v>
      </c>
      <c r="K104" s="13">
        <f t="shared" si="11"/>
        <v>41886</v>
      </c>
      <c r="L104" s="12">
        <f t="shared" si="12"/>
        <v>2014</v>
      </c>
      <c r="M104" s="12">
        <f t="shared" si="13"/>
        <v>36</v>
      </c>
      <c r="N104" s="12">
        <f t="shared" si="14"/>
        <v>9</v>
      </c>
      <c r="O104" s="13" t="str">
        <f t="shared" ca="1" si="15"/>
        <v>CUMPLE</v>
      </c>
      <c r="P104" t="str">
        <f t="shared" si="16"/>
        <v/>
      </c>
    </row>
    <row r="105" spans="1:16" hidden="1">
      <c r="A105">
        <f>Tabla_owssvr__2[[#This Row],[ID]]</f>
        <v>5116</v>
      </c>
      <c r="B105" t="str">
        <f>Tabla_owssvr__2[[#This Row],[Título]]</f>
        <v>Docking</v>
      </c>
      <c r="C105" t="str">
        <f>Tabla_owssvr__2[[#This Row],[Solicitante]]</f>
        <v>Orellana Flores, Jose Manuel, CAM</v>
      </c>
      <c r="D105" s="4">
        <f>Tabla_owssvr__2[[#This Row],[Fecha Solicitud]]</f>
        <v>41886</v>
      </c>
      <c r="E105" t="str">
        <f>Tabla_owssvr__2[[#This Row],[Estado]]</f>
        <v>Realizado</v>
      </c>
      <c r="F105" s="4">
        <f>Tabla_owssvr__2[[#This Row],[Fecha Cierre]]</f>
        <v>41887</v>
      </c>
      <c r="G105" t="str">
        <f>Tabla_owssvr__2[[#This Row],[Categoria]]</f>
        <v>Asignación de equipamiento habitual no estándar. (Monitor o teclado adicional, audífonos, disco externo…)</v>
      </c>
      <c r="H105" t="str">
        <f>Tabla_owssvr__2[[#This Row],[Enviado a TI]]</f>
        <v>No</v>
      </c>
      <c r="I105" t="str">
        <f>Tabla_owssvr__2[[#This Row],[Regiones]]</f>
        <v>No</v>
      </c>
      <c r="J105" s="12">
        <f t="shared" si="10"/>
        <v>1</v>
      </c>
      <c r="K105" s="13">
        <f t="shared" si="11"/>
        <v>41887</v>
      </c>
      <c r="L105" s="12">
        <f t="shared" si="12"/>
        <v>2014</v>
      </c>
      <c r="M105" s="12">
        <f t="shared" si="13"/>
        <v>36</v>
      </c>
      <c r="N105" s="12">
        <f t="shared" si="14"/>
        <v>9</v>
      </c>
      <c r="O105" s="13" t="str">
        <f t="shared" ca="1" si="15"/>
        <v>CUMPLE</v>
      </c>
      <c r="P105" t="str">
        <f t="shared" si="16"/>
        <v/>
      </c>
    </row>
    <row r="106" spans="1:16" hidden="1">
      <c r="A106">
        <f>Tabla_owssvr__2[[#This Row],[ID]]</f>
        <v>5115</v>
      </c>
      <c r="B106" t="str">
        <f>Tabla_owssvr__2[[#This Row],[Título]]</f>
        <v>Team Viewer</v>
      </c>
      <c r="C106" t="str">
        <f>Tabla_owssvr__2[[#This Row],[Solicitante]]</f>
        <v>Jara San Martin, Rene Mauricio, CAM</v>
      </c>
      <c r="D106" s="4">
        <f>Tabla_owssvr__2[[#This Row],[Fecha Solicitud]]</f>
        <v>41886</v>
      </c>
      <c r="E106" t="str">
        <f>Tabla_owssvr__2[[#This Row],[Estado]]</f>
        <v>Realizado</v>
      </c>
      <c r="F106" s="4">
        <f>Tabla_owssvr__2[[#This Row],[Fecha Cierre]]</f>
        <v>41886</v>
      </c>
      <c r="G106" t="str">
        <f>Tabla_owssvr__2[[#This Row],[Categoria]]</f>
        <v>Instalación de nuevos software en los computadores.</v>
      </c>
      <c r="H106" t="str">
        <f>Tabla_owssvr__2[[#This Row],[Enviado a TI]]</f>
        <v>No</v>
      </c>
      <c r="I106" t="str">
        <f>Tabla_owssvr__2[[#This Row],[Regiones]]</f>
        <v>No</v>
      </c>
      <c r="J106" s="12">
        <f t="shared" si="10"/>
        <v>1</v>
      </c>
      <c r="K106" s="13">
        <f t="shared" si="11"/>
        <v>41887</v>
      </c>
      <c r="L106" s="12">
        <f t="shared" si="12"/>
        <v>2014</v>
      </c>
      <c r="M106" s="12">
        <f t="shared" si="13"/>
        <v>36</v>
      </c>
      <c r="N106" s="12">
        <f t="shared" si="14"/>
        <v>9</v>
      </c>
      <c r="O106" s="13" t="str">
        <f t="shared" ca="1" si="15"/>
        <v>CUMPLE</v>
      </c>
      <c r="P106" t="str">
        <f t="shared" si="16"/>
        <v/>
      </c>
    </row>
    <row r="107" spans="1:16" hidden="1">
      <c r="A107">
        <f>Tabla_owssvr__2[[#This Row],[ID]]</f>
        <v>5114</v>
      </c>
      <c r="B107" t="str">
        <f>Tabla_owssvr__2[[#This Row],[Título]]</f>
        <v>Favor me puedes entregar los minutos ON Net</v>
      </c>
      <c r="C107" t="str">
        <f>Tabla_owssvr__2[[#This Row],[Solicitante]]</f>
        <v>Medrano Ortega, Mario Ariel, CAM</v>
      </c>
      <c r="D107" s="4">
        <f>Tabla_owssvr__2[[#This Row],[Fecha Solicitud]]</f>
        <v>41890</v>
      </c>
      <c r="E107" t="str">
        <f>Tabla_owssvr__2[[#This Row],[Estado]]</f>
        <v>Realizado</v>
      </c>
      <c r="F107" s="4">
        <f>Tabla_owssvr__2[[#This Row],[Fecha Cierre]]</f>
        <v>41890</v>
      </c>
      <c r="G107" t="str">
        <f>Tabla_owssvr__2[[#This Row],[Categoria]]</f>
        <v>1 Asignacion de minutos</v>
      </c>
      <c r="H107" t="str">
        <f>Tabla_owssvr__2[[#This Row],[Enviado a TI]]</f>
        <v>No</v>
      </c>
      <c r="I107" t="str">
        <f>Tabla_owssvr__2[[#This Row],[Regiones]]</f>
        <v>No</v>
      </c>
      <c r="J107" s="12">
        <f t="shared" si="10"/>
        <v>1</v>
      </c>
      <c r="K107" s="13">
        <f t="shared" si="11"/>
        <v>41891</v>
      </c>
      <c r="L107" s="12">
        <f t="shared" si="12"/>
        <v>2014</v>
      </c>
      <c r="M107" s="12">
        <f t="shared" si="13"/>
        <v>37</v>
      </c>
      <c r="N107" s="12">
        <f t="shared" si="14"/>
        <v>9</v>
      </c>
      <c r="O107" s="13" t="str">
        <f t="shared" ca="1" si="15"/>
        <v>CUMPLE</v>
      </c>
      <c r="P107" t="str">
        <f t="shared" si="16"/>
        <v/>
      </c>
    </row>
    <row r="108" spans="1:16" hidden="1">
      <c r="A108">
        <f>Tabla_owssvr__2[[#This Row],[ID]]</f>
        <v>5113</v>
      </c>
      <c r="B108" t="str">
        <f>Tabla_owssvr__2[[#This Row],[Título]]</f>
        <v>Desbloqueo Credenciales Red.</v>
      </c>
      <c r="C108" t="str">
        <f>Tabla_owssvr__2[[#This Row],[Solicitante]]</f>
        <v>Bulnes Vergara, Marco Aurelio, CAM</v>
      </c>
      <c r="D108" s="4">
        <f>Tabla_owssvr__2[[#This Row],[Fecha Solicitud]]</f>
        <v>41890</v>
      </c>
      <c r="E108" t="str">
        <f>Tabla_owssvr__2[[#This Row],[Estado]]</f>
        <v>Realizado</v>
      </c>
      <c r="F108" s="4">
        <f>Tabla_owssvr__2[[#This Row],[Fecha Cierre]]</f>
        <v>41890</v>
      </c>
      <c r="G108" t="str">
        <f>Tabla_owssvr__2[[#This Row],[Categoria]]</f>
        <v>Creación, modificación activación y desactivación de cuentas de red y correo electrónico.</v>
      </c>
      <c r="H108" t="str">
        <f>Tabla_owssvr__2[[#This Row],[Enviado a TI]]</f>
        <v>No</v>
      </c>
      <c r="I108" t="str">
        <f>Tabla_owssvr__2[[#This Row],[Regiones]]</f>
        <v>No</v>
      </c>
      <c r="J108" s="12">
        <f t="shared" si="10"/>
        <v>1</v>
      </c>
      <c r="K108" s="13">
        <f t="shared" si="11"/>
        <v>41891</v>
      </c>
      <c r="L108" s="12">
        <f t="shared" si="12"/>
        <v>2014</v>
      </c>
      <c r="M108" s="12">
        <f t="shared" si="13"/>
        <v>37</v>
      </c>
      <c r="N108" s="12">
        <f t="shared" si="14"/>
        <v>9</v>
      </c>
      <c r="O108" s="13" t="str">
        <f t="shared" ca="1" si="15"/>
        <v>CUMPLE</v>
      </c>
      <c r="P108" t="str">
        <f t="shared" si="16"/>
        <v/>
      </c>
    </row>
    <row r="109" spans="1:16" hidden="1">
      <c r="A109">
        <f>Tabla_owssvr__2[[#This Row],[ID]]</f>
        <v>5112</v>
      </c>
      <c r="B109" t="str">
        <f>Tabla_owssvr__2[[#This Row],[Título]]</f>
        <v>Bolsa Roaming - N° Celular 91618467 Cliente 7289635</v>
      </c>
      <c r="C109" t="str">
        <f>Tabla_owssvr__2[[#This Row],[Solicitante]]</f>
        <v>Orellana Sepulveda, Andres Alejandro, CAM</v>
      </c>
      <c r="D109" s="4">
        <f>Tabla_owssvr__2[[#This Row],[Fecha Solicitud]]</f>
        <v>41887</v>
      </c>
      <c r="E109" t="str">
        <f>Tabla_owssvr__2[[#This Row],[Estado]]</f>
        <v>Realizado</v>
      </c>
      <c r="F109" s="4">
        <f>Tabla_owssvr__2[[#This Row],[Fecha Cierre]]</f>
        <v>41887</v>
      </c>
      <c r="G109" t="str">
        <f>Tabla_owssvr__2[[#This Row],[Categoria]]</f>
        <v>Roaming</v>
      </c>
      <c r="H109" t="str">
        <f>Tabla_owssvr__2[[#This Row],[Enviado a TI]]</f>
        <v>No</v>
      </c>
      <c r="I109" t="str">
        <f>Tabla_owssvr__2[[#This Row],[Regiones]]</f>
        <v>No</v>
      </c>
      <c r="J109" s="12">
        <f t="shared" si="10"/>
        <v>1</v>
      </c>
      <c r="K109" s="13">
        <f t="shared" si="11"/>
        <v>41890</v>
      </c>
      <c r="L109" s="12">
        <f t="shared" si="12"/>
        <v>2014</v>
      </c>
      <c r="M109" s="12">
        <f t="shared" si="13"/>
        <v>37</v>
      </c>
      <c r="N109" s="12">
        <f t="shared" si="14"/>
        <v>9</v>
      </c>
      <c r="O109" s="13" t="str">
        <f t="shared" ca="1" si="15"/>
        <v>CUMPLE</v>
      </c>
      <c r="P109" t="str">
        <f t="shared" si="16"/>
        <v/>
      </c>
    </row>
    <row r="110" spans="1:16" hidden="1">
      <c r="A110">
        <f>Tabla_owssvr__2[[#This Row],[ID]]</f>
        <v>5111</v>
      </c>
      <c r="B110" t="str">
        <f>Tabla_owssvr__2[[#This Row],[Título]]</f>
        <v>Bolsa Roaming - N° Celular 74301714 Cliente 7289635</v>
      </c>
      <c r="C110" t="str">
        <f>Tabla_owssvr__2[[#This Row],[Solicitante]]</f>
        <v>Sepulveda Badillo, Nicolas Alejandro, CAM</v>
      </c>
      <c r="D110" s="4">
        <f>Tabla_owssvr__2[[#This Row],[Fecha Solicitud]]</f>
        <v>41887</v>
      </c>
      <c r="E110" t="str">
        <f>Tabla_owssvr__2[[#This Row],[Estado]]</f>
        <v>Realizado</v>
      </c>
      <c r="F110" s="4">
        <f>Tabla_owssvr__2[[#This Row],[Fecha Cierre]]</f>
        <v>41887</v>
      </c>
      <c r="G110" t="str">
        <f>Tabla_owssvr__2[[#This Row],[Categoria]]</f>
        <v>Roaming</v>
      </c>
      <c r="H110" t="str">
        <f>Tabla_owssvr__2[[#This Row],[Enviado a TI]]</f>
        <v>Si</v>
      </c>
      <c r="I110" t="str">
        <f>Tabla_owssvr__2[[#This Row],[Regiones]]</f>
        <v>No</v>
      </c>
      <c r="J110" s="12">
        <f t="shared" si="10"/>
        <v>1</v>
      </c>
      <c r="K110" s="13">
        <f t="shared" si="11"/>
        <v>41890</v>
      </c>
      <c r="L110" s="12">
        <f t="shared" si="12"/>
        <v>2014</v>
      </c>
      <c r="M110" s="12">
        <f t="shared" si="13"/>
        <v>37</v>
      </c>
      <c r="N110" s="12">
        <f t="shared" si="14"/>
        <v>9</v>
      </c>
      <c r="O110" s="13" t="str">
        <f t="shared" ca="1" si="15"/>
        <v>CUMPLE</v>
      </c>
      <c r="P110" t="str">
        <f t="shared" si="16"/>
        <v/>
      </c>
    </row>
    <row r="111" spans="1:16" hidden="1">
      <c r="A111">
        <f>Tabla_owssvr__2[[#This Row],[ID]]</f>
        <v>5110</v>
      </c>
      <c r="B111" t="str">
        <f>Tabla_owssvr__2[[#This Row],[Título]]</f>
        <v>Bolsa Roaming - N° Celular 91621270 Cliente 7289635</v>
      </c>
      <c r="C111" t="str">
        <f>Tabla_owssvr__2[[#This Row],[Solicitante]]</f>
        <v>Hernandez Briones, Hans Alejandro, CAM</v>
      </c>
      <c r="D111" s="4">
        <f>Tabla_owssvr__2[[#This Row],[Fecha Solicitud]]</f>
        <v>41887</v>
      </c>
      <c r="E111" t="str">
        <f>Tabla_owssvr__2[[#This Row],[Estado]]</f>
        <v>Realizado</v>
      </c>
      <c r="F111" s="4">
        <f>Tabla_owssvr__2[[#This Row],[Fecha Cierre]]</f>
        <v>41887</v>
      </c>
      <c r="G111" t="str">
        <f>Tabla_owssvr__2[[#This Row],[Categoria]]</f>
        <v>Roaming</v>
      </c>
      <c r="H111" t="str">
        <f>Tabla_owssvr__2[[#This Row],[Enviado a TI]]</f>
        <v>Si</v>
      </c>
      <c r="I111" t="str">
        <f>Tabla_owssvr__2[[#This Row],[Regiones]]</f>
        <v>No</v>
      </c>
      <c r="J111" s="12">
        <f t="shared" si="10"/>
        <v>1</v>
      </c>
      <c r="K111" s="13">
        <f t="shared" si="11"/>
        <v>41890</v>
      </c>
      <c r="L111" s="12">
        <f t="shared" si="12"/>
        <v>2014</v>
      </c>
      <c r="M111" s="12">
        <f t="shared" si="13"/>
        <v>37</v>
      </c>
      <c r="N111" s="12">
        <f t="shared" si="14"/>
        <v>9</v>
      </c>
      <c r="O111" s="13" t="str">
        <f t="shared" ca="1" si="15"/>
        <v>CUMPLE</v>
      </c>
      <c r="P111" t="str">
        <f t="shared" si="16"/>
        <v/>
      </c>
    </row>
    <row r="112" spans="1:16" hidden="1">
      <c r="A112">
        <f>Tabla_owssvr__2[[#This Row],[ID]]</f>
        <v>5109</v>
      </c>
      <c r="B112" t="str">
        <f>Tabla_owssvr__2[[#This Row],[Título]]</f>
        <v>Bolsa Roaming - N° Celular 94691402 Cliente 7289635</v>
      </c>
      <c r="C112" t="str">
        <f>Tabla_owssvr__2[[#This Row],[Solicitante]]</f>
        <v>Castro Moreno, Claudio Francisco, CAM</v>
      </c>
      <c r="D112" s="4">
        <f>Tabla_owssvr__2[[#This Row],[Fecha Solicitud]]</f>
        <v>41888</v>
      </c>
      <c r="E112" t="str">
        <f>Tabla_owssvr__2[[#This Row],[Estado]]</f>
        <v>Realizado</v>
      </c>
      <c r="F112" s="4">
        <f>Tabla_owssvr__2[[#This Row],[Fecha Cierre]]</f>
        <v>41888</v>
      </c>
      <c r="G112" t="str">
        <f>Tabla_owssvr__2[[#This Row],[Categoria]]</f>
        <v>Roaming</v>
      </c>
      <c r="H112" t="str">
        <f>Tabla_owssvr__2[[#This Row],[Enviado a TI]]</f>
        <v>No</v>
      </c>
      <c r="I112" t="str">
        <f>Tabla_owssvr__2[[#This Row],[Regiones]]</f>
        <v>No</v>
      </c>
      <c r="J112" s="12">
        <f t="shared" si="10"/>
        <v>1</v>
      </c>
      <c r="K112" s="13">
        <f t="shared" si="11"/>
        <v>41890</v>
      </c>
      <c r="L112" s="12">
        <f t="shared" si="12"/>
        <v>2014</v>
      </c>
      <c r="M112" s="12">
        <f t="shared" si="13"/>
        <v>37</v>
      </c>
      <c r="N112" s="12">
        <f t="shared" si="14"/>
        <v>9</v>
      </c>
      <c r="O112" s="13" t="str">
        <f t="shared" ca="1" si="15"/>
        <v>CUMPLE</v>
      </c>
      <c r="P112" t="str">
        <f t="shared" si="16"/>
        <v/>
      </c>
    </row>
    <row r="113" spans="1:16" hidden="1">
      <c r="A113">
        <f>Tabla_owssvr__2[[#This Row],[ID]]</f>
        <v>5108</v>
      </c>
      <c r="B113" t="str">
        <f>Tabla_owssvr__2[[#This Row],[Título]]</f>
        <v>Reposición minutos Luis Delgado</v>
      </c>
      <c r="C113" t="str">
        <f>Tabla_owssvr__2[[#This Row],[Solicitante]]</f>
        <v>Delgado Bastidas, Luis Orlando, CAM</v>
      </c>
      <c r="D113" s="4">
        <f>Tabla_owssvr__2[[#This Row],[Fecha Solicitud]]</f>
        <v>41890</v>
      </c>
      <c r="E113" t="str">
        <f>Tabla_owssvr__2[[#This Row],[Estado]]</f>
        <v>Realizado</v>
      </c>
      <c r="F113" s="4">
        <f>Tabla_owssvr__2[[#This Row],[Fecha Cierre]]</f>
        <v>41890</v>
      </c>
      <c r="G113" t="str">
        <f>Tabla_owssvr__2[[#This Row],[Categoria]]</f>
        <v>1 Asignacion de minutos</v>
      </c>
      <c r="H113" t="str">
        <f>Tabla_owssvr__2[[#This Row],[Enviado a TI]]</f>
        <v>Si</v>
      </c>
      <c r="I113" t="str">
        <f>Tabla_owssvr__2[[#This Row],[Regiones]]</f>
        <v>Si</v>
      </c>
      <c r="J113" s="12">
        <f t="shared" si="10"/>
        <v>1</v>
      </c>
      <c r="K113" s="13">
        <f t="shared" si="11"/>
        <v>41891</v>
      </c>
      <c r="L113" s="12">
        <f t="shared" si="12"/>
        <v>2014</v>
      </c>
      <c r="M113" s="12">
        <f t="shared" si="13"/>
        <v>37</v>
      </c>
      <c r="N113" s="12">
        <f t="shared" si="14"/>
        <v>9</v>
      </c>
      <c r="O113" s="13" t="str">
        <f t="shared" ca="1" si="15"/>
        <v>CUMPLE</v>
      </c>
      <c r="P113" t="str">
        <f t="shared" si="16"/>
        <v/>
      </c>
    </row>
    <row r="114" spans="1:16" hidden="1">
      <c r="A114">
        <f>Tabla_owssvr__2[[#This Row],[ID]]</f>
        <v>5107</v>
      </c>
      <c r="B114" t="str">
        <f>Tabla_owssvr__2[[#This Row],[Título]]</f>
        <v>Ayuda teléfono  maestro ttee  Juan Quevedo  celular 92226994</v>
      </c>
      <c r="C114" t="str">
        <f>Tabla_owssvr__2[[#This Row],[Solicitante]]</f>
        <v>Iturrieta Silva, Hector, CAM</v>
      </c>
      <c r="D114" s="4">
        <f>Tabla_owssvr__2[[#This Row],[Fecha Solicitud]]</f>
        <v>41890</v>
      </c>
      <c r="E114" t="str">
        <f>Tabla_owssvr__2[[#This Row],[Estado]]</f>
        <v>Realizado</v>
      </c>
      <c r="F114" s="4">
        <f>Tabla_owssvr__2[[#This Row],[Fecha Cierre]]</f>
        <v>41890</v>
      </c>
      <c r="G114" t="str">
        <f>Tabla_owssvr__2[[#This Row],[Categoria]]</f>
        <v>1 Asignacion de minutos</v>
      </c>
      <c r="H114" t="str">
        <f>Tabla_owssvr__2[[#This Row],[Enviado a TI]]</f>
        <v>Si</v>
      </c>
      <c r="I114" t="str">
        <f>Tabla_owssvr__2[[#This Row],[Regiones]]</f>
        <v>No</v>
      </c>
      <c r="J114" s="12">
        <f t="shared" si="10"/>
        <v>1</v>
      </c>
      <c r="K114" s="13">
        <f t="shared" si="11"/>
        <v>41891</v>
      </c>
      <c r="L114" s="12">
        <f t="shared" si="12"/>
        <v>2014</v>
      </c>
      <c r="M114" s="12">
        <f t="shared" si="13"/>
        <v>37</v>
      </c>
      <c r="N114" s="12">
        <f t="shared" si="14"/>
        <v>9</v>
      </c>
      <c r="O114" s="13" t="str">
        <f t="shared" ca="1" si="15"/>
        <v>CUMPLE</v>
      </c>
      <c r="P114" t="str">
        <f t="shared" si="16"/>
        <v/>
      </c>
    </row>
    <row r="115" spans="1:16" hidden="1">
      <c r="A115">
        <f>Tabla_owssvr__2[[#This Row],[ID]]</f>
        <v>5106</v>
      </c>
      <c r="B115" t="str">
        <f>Tabla_owssvr__2[[#This Row],[Título]]</f>
        <v>Problemas con carpeta compartida</v>
      </c>
      <c r="C115" t="str">
        <f>Tabla_owssvr__2[[#This Row],[Solicitante]]</f>
        <v>Sanchez Marchant, Loreto, CAM</v>
      </c>
      <c r="D115" s="4">
        <f>Tabla_owssvr__2[[#This Row],[Fecha Solicitud]]</f>
        <v>41890</v>
      </c>
      <c r="E115" t="str">
        <f>Tabla_owssvr__2[[#This Row],[Estado]]</f>
        <v>Realizado</v>
      </c>
      <c r="F115" s="4">
        <f>Tabla_owssvr__2[[#This Row],[Fecha Cierre]]</f>
        <v>41890</v>
      </c>
      <c r="G115" t="str">
        <f>Tabla_owssvr__2[[#This Row],[Categoria]]</f>
        <v>Habilitación de carpetas compartidas o sitios de Sharepoint. O asignación y/o modificación de permisos.</v>
      </c>
      <c r="H115" t="str">
        <f>Tabla_owssvr__2[[#This Row],[Enviado a TI]]</f>
        <v>Si</v>
      </c>
      <c r="I115" t="str">
        <f>Tabla_owssvr__2[[#This Row],[Regiones]]</f>
        <v>No</v>
      </c>
      <c r="J115" s="12">
        <f t="shared" si="10"/>
        <v>1</v>
      </c>
      <c r="K115" s="13">
        <f t="shared" si="11"/>
        <v>41891</v>
      </c>
      <c r="L115" s="12">
        <f t="shared" si="12"/>
        <v>2014</v>
      </c>
      <c r="M115" s="12">
        <f t="shared" si="13"/>
        <v>37</v>
      </c>
      <c r="N115" s="12">
        <f t="shared" si="14"/>
        <v>9</v>
      </c>
      <c r="O115" s="13" t="str">
        <f t="shared" ca="1" si="15"/>
        <v>CUMPLE</v>
      </c>
      <c r="P115" t="str">
        <f t="shared" si="16"/>
        <v/>
      </c>
    </row>
    <row r="116" spans="1:16" hidden="1">
      <c r="A116">
        <f>Tabla_owssvr__2[[#This Row],[ID]]</f>
        <v>5105</v>
      </c>
      <c r="B116" t="str">
        <f>Tabla_owssvr__2[[#This Row],[Título]]</f>
        <v>Minutos Celular.</v>
      </c>
      <c r="C116" t="str">
        <f>Tabla_owssvr__2[[#This Row],[Solicitante]]</f>
        <v>Donoso Serey, Aldo Fabricio, CAM</v>
      </c>
      <c r="D116" s="4">
        <f>Tabla_owssvr__2[[#This Row],[Fecha Solicitud]]</f>
        <v>41890</v>
      </c>
      <c r="E116" t="str">
        <f>Tabla_owssvr__2[[#This Row],[Estado]]</f>
        <v>Realizado</v>
      </c>
      <c r="F116" s="4">
        <f>Tabla_owssvr__2[[#This Row],[Fecha Cierre]]</f>
        <v>41890</v>
      </c>
      <c r="G116" t="str">
        <f>Tabla_owssvr__2[[#This Row],[Categoria]]</f>
        <v>1 Asignacion de minutos</v>
      </c>
      <c r="H116" t="str">
        <f>Tabla_owssvr__2[[#This Row],[Enviado a TI]]</f>
        <v>No</v>
      </c>
      <c r="I116" t="str">
        <f>Tabla_owssvr__2[[#This Row],[Regiones]]</f>
        <v>No</v>
      </c>
      <c r="J116" s="12">
        <f t="shared" si="10"/>
        <v>1</v>
      </c>
      <c r="K116" s="13">
        <f t="shared" si="11"/>
        <v>41891</v>
      </c>
      <c r="L116" s="12">
        <f t="shared" si="12"/>
        <v>2014</v>
      </c>
      <c r="M116" s="12">
        <f t="shared" si="13"/>
        <v>37</v>
      </c>
      <c r="N116" s="12">
        <f t="shared" si="14"/>
        <v>9</v>
      </c>
      <c r="O116" s="13" t="str">
        <f t="shared" ca="1" si="15"/>
        <v>CUMPLE</v>
      </c>
      <c r="P116" t="str">
        <f t="shared" si="16"/>
        <v/>
      </c>
    </row>
    <row r="117" spans="1:16" hidden="1">
      <c r="A117">
        <f>Tabla_owssvr__2[[#This Row],[ID]]</f>
        <v>5104</v>
      </c>
      <c r="B117" t="str">
        <f>Tabla_owssvr__2[[#This Row],[Título]]</f>
        <v>Dar de Alta equipos en el AD</v>
      </c>
      <c r="C117" t="str">
        <f>Tabla_owssvr__2[[#This Row],[Solicitante]]</f>
        <v>Técnico Mesa de Ayuda, Externo</v>
      </c>
      <c r="D117" s="4">
        <f>Tabla_owssvr__2[[#This Row],[Fecha Solicitud]]</f>
        <v>41887</v>
      </c>
      <c r="E117" t="str">
        <f>Tabla_owssvr__2[[#This Row],[Estado]]</f>
        <v>Realizado</v>
      </c>
      <c r="F117" s="4">
        <f>Tabla_owssvr__2[[#This Row],[Fecha Cierre]]</f>
        <v>41887</v>
      </c>
      <c r="G117" t="str">
        <f>Tabla_owssvr__2[[#This Row],[Categoria]]</f>
        <v>Creación, modificación activación y desactivación de cuentas de red y correo electrónico.</v>
      </c>
      <c r="H117" t="str">
        <f>Tabla_owssvr__2[[#This Row],[Enviado a TI]]</f>
        <v>Si</v>
      </c>
      <c r="I117" t="str">
        <f>Tabla_owssvr__2[[#This Row],[Regiones]]</f>
        <v>No</v>
      </c>
      <c r="J117" s="12">
        <f t="shared" si="10"/>
        <v>1</v>
      </c>
      <c r="K117" s="13">
        <f t="shared" si="11"/>
        <v>41890</v>
      </c>
      <c r="L117" s="12">
        <f t="shared" si="12"/>
        <v>2014</v>
      </c>
      <c r="M117" s="12">
        <f t="shared" si="13"/>
        <v>37</v>
      </c>
      <c r="N117" s="12">
        <f t="shared" si="14"/>
        <v>9</v>
      </c>
      <c r="O117" s="13" t="str">
        <f t="shared" ca="1" si="15"/>
        <v>CUMPLE</v>
      </c>
      <c r="P117" t="str">
        <f t="shared" si="16"/>
        <v/>
      </c>
    </row>
    <row r="118" spans="1:16" hidden="1">
      <c r="A118">
        <f>Tabla_owssvr__2[[#This Row],[ID]]</f>
        <v>5103</v>
      </c>
      <c r="B118" t="str">
        <f>Tabla_owssvr__2[[#This Row],[Título]]</f>
        <v>Solicitud de Periféricos</v>
      </c>
      <c r="C118" t="str">
        <f>Tabla_owssvr__2[[#This Row],[Solicitante]]</f>
        <v>Pavez Chavez, Manuel Omar, CAM</v>
      </c>
      <c r="D118" s="4">
        <f>Tabla_owssvr__2[[#This Row],[Fecha Solicitud]]</f>
        <v>41890</v>
      </c>
      <c r="E118" t="str">
        <f>Tabla_owssvr__2[[#This Row],[Estado]]</f>
        <v>Realizado</v>
      </c>
      <c r="F118" s="4">
        <f>D118</f>
        <v>41890</v>
      </c>
      <c r="G118" t="str">
        <f>Tabla_owssvr__2[[#This Row],[Categoria]]</f>
        <v>Asignación de equipamiento habitual no estándar. (Monitor o teclado adicional, audífonos, disco externo…)</v>
      </c>
      <c r="H118" t="str">
        <f>Tabla_owssvr__2[[#This Row],[Enviado a TI]]</f>
        <v>Si</v>
      </c>
      <c r="I118" t="str">
        <f>Tabla_owssvr__2[[#This Row],[Regiones]]</f>
        <v>No</v>
      </c>
      <c r="J118" s="12">
        <f t="shared" si="10"/>
        <v>1</v>
      </c>
      <c r="K118" s="13">
        <f t="shared" si="11"/>
        <v>41891</v>
      </c>
      <c r="L118" s="12">
        <f t="shared" si="12"/>
        <v>2014</v>
      </c>
      <c r="M118" s="12">
        <f t="shared" si="13"/>
        <v>37</v>
      </c>
      <c r="N118" s="12">
        <f t="shared" si="14"/>
        <v>9</v>
      </c>
      <c r="O118" s="13" t="str">
        <f t="shared" ca="1" si="15"/>
        <v>CUMPLE</v>
      </c>
      <c r="P118" t="str">
        <f t="shared" si="16"/>
        <v/>
      </c>
    </row>
    <row r="119" spans="1:16" hidden="1">
      <c r="A119">
        <f>Tabla_owssvr__2[[#This Row],[ID]]</f>
        <v>5102</v>
      </c>
      <c r="B119" t="str">
        <f>Tabla_owssvr__2[[#This Row],[Título]]</f>
        <v>Favor cargar Minutos 89037543</v>
      </c>
      <c r="C119" t="str">
        <f>Tabla_owssvr__2[[#This Row],[Solicitante]]</f>
        <v>Bascuñan Reyes, Juan Ignacio, CAM</v>
      </c>
      <c r="D119" s="4">
        <f>Tabla_owssvr__2[[#This Row],[Fecha Solicitud]]</f>
        <v>41890</v>
      </c>
      <c r="E119" t="str">
        <f>Tabla_owssvr__2[[#This Row],[Estado]]</f>
        <v>Realizado</v>
      </c>
      <c r="F119" s="4">
        <f>Tabla_owssvr__2[[#This Row],[Fecha Cierre]]</f>
        <v>41890</v>
      </c>
      <c r="G119" t="str">
        <f>Tabla_owssvr__2[[#This Row],[Categoria]]</f>
        <v>1 Asignacion de minutos</v>
      </c>
      <c r="H119" t="str">
        <f>Tabla_owssvr__2[[#This Row],[Enviado a TI]]</f>
        <v>Si</v>
      </c>
      <c r="I119" t="str">
        <f>Tabla_owssvr__2[[#This Row],[Regiones]]</f>
        <v>No</v>
      </c>
      <c r="J119" s="12">
        <f t="shared" si="10"/>
        <v>1</v>
      </c>
      <c r="K119" s="13">
        <f t="shared" si="11"/>
        <v>41891</v>
      </c>
      <c r="L119" s="12">
        <f t="shared" si="12"/>
        <v>2014</v>
      </c>
      <c r="M119" s="12">
        <f t="shared" si="13"/>
        <v>37</v>
      </c>
      <c r="N119" s="12">
        <f t="shared" si="14"/>
        <v>9</v>
      </c>
      <c r="O119" s="13" t="str">
        <f t="shared" ca="1" si="15"/>
        <v>CUMPLE</v>
      </c>
      <c r="P119" t="str">
        <f t="shared" si="16"/>
        <v/>
      </c>
    </row>
    <row r="120" spans="1:16" hidden="1">
      <c r="A120">
        <f>Tabla_owssvr__2[[#This Row],[ID]]</f>
        <v>5101</v>
      </c>
      <c r="B120" t="str">
        <f>Tabla_owssvr__2[[#This Row],[Título]]</f>
        <v>Minutos Net</v>
      </c>
      <c r="C120" t="str">
        <f>Tabla_owssvr__2[[#This Row],[Solicitante]]</f>
        <v>Fuentes Maldonado, Gonzalo Eduardo, CAM</v>
      </c>
      <c r="D120" s="4">
        <f>Tabla_owssvr__2[[#This Row],[Fecha Solicitud]]</f>
        <v>41887</v>
      </c>
      <c r="E120" t="str">
        <f>Tabla_owssvr__2[[#This Row],[Estado]]</f>
        <v>Realizado</v>
      </c>
      <c r="F120" s="4">
        <f t="shared" ref="F120:F124" si="19">D120</f>
        <v>41887</v>
      </c>
      <c r="G120" t="str">
        <f>Tabla_owssvr__2[[#This Row],[Categoria]]</f>
        <v>1 Asignacion de minutos</v>
      </c>
      <c r="H120" t="str">
        <f>Tabla_owssvr__2[[#This Row],[Enviado a TI]]</f>
        <v>Si</v>
      </c>
      <c r="I120" t="str">
        <f>Tabla_owssvr__2[[#This Row],[Regiones]]</f>
        <v>Si</v>
      </c>
      <c r="J120" s="12">
        <f t="shared" si="10"/>
        <v>1</v>
      </c>
      <c r="K120" s="13">
        <f t="shared" si="11"/>
        <v>41890</v>
      </c>
      <c r="L120" s="12">
        <f t="shared" si="12"/>
        <v>2014</v>
      </c>
      <c r="M120" s="12">
        <f t="shared" si="13"/>
        <v>37</v>
      </c>
      <c r="N120" s="12">
        <f t="shared" si="14"/>
        <v>9</v>
      </c>
      <c r="O120" s="13" t="str">
        <f t="shared" ca="1" si="15"/>
        <v>CUMPLE</v>
      </c>
      <c r="P120" t="str">
        <f t="shared" si="16"/>
        <v/>
      </c>
    </row>
    <row r="121" spans="1:16" hidden="1">
      <c r="A121">
        <f>Tabla_owssvr__2[[#This Row],[ID]]</f>
        <v>5100</v>
      </c>
      <c r="B121" t="str">
        <f>Tabla_owssvr__2[[#This Row],[Título]]</f>
        <v>Alta en AD</v>
      </c>
      <c r="C121" t="str">
        <f>Tabla_owssvr__2[[#This Row],[Solicitante]]</f>
        <v>Técnico Mesa de Ayuda, Externo</v>
      </c>
      <c r="D121" s="4">
        <f>Tabla_owssvr__2[[#This Row],[Fecha Solicitud]]</f>
        <v>41890</v>
      </c>
      <c r="E121" t="str">
        <f>Tabla_owssvr__2[[#This Row],[Estado]]</f>
        <v>Realizado</v>
      </c>
      <c r="F121" s="4">
        <f t="shared" si="19"/>
        <v>41890</v>
      </c>
      <c r="G121" t="str">
        <f>Tabla_owssvr__2[[#This Row],[Categoria]]</f>
        <v>Creación, modificación activación y desactivación de cuentas de red y correo electrónico.</v>
      </c>
      <c r="H121" t="str">
        <f>Tabla_owssvr__2[[#This Row],[Enviado a TI]]</f>
        <v>No</v>
      </c>
      <c r="I121" t="str">
        <f>Tabla_owssvr__2[[#This Row],[Regiones]]</f>
        <v>No</v>
      </c>
      <c r="J121" s="12">
        <f t="shared" si="10"/>
        <v>1</v>
      </c>
      <c r="K121" s="13">
        <f t="shared" si="11"/>
        <v>41891</v>
      </c>
      <c r="L121" s="12">
        <f t="shared" si="12"/>
        <v>2014</v>
      </c>
      <c r="M121" s="12">
        <f t="shared" si="13"/>
        <v>37</v>
      </c>
      <c r="N121" s="12">
        <f t="shared" si="14"/>
        <v>9</v>
      </c>
      <c r="O121" s="13" t="str">
        <f t="shared" ca="1" si="15"/>
        <v>CUMPLE</v>
      </c>
      <c r="P121" t="str">
        <f t="shared" si="16"/>
        <v/>
      </c>
    </row>
    <row r="122" spans="1:16" hidden="1">
      <c r="A122">
        <f>Tabla_owssvr__2[[#This Row],[ID]]</f>
        <v>5099</v>
      </c>
      <c r="B122" t="str">
        <f>Tabla_owssvr__2[[#This Row],[Título]]</f>
        <v>Minutos Celular</v>
      </c>
      <c r="C122" t="str">
        <f>Tabla_owssvr__2[[#This Row],[Solicitante]]</f>
        <v>Díaz Salazar, Oscar Abel, CAM</v>
      </c>
      <c r="D122" s="4">
        <f>Tabla_owssvr__2[[#This Row],[Fecha Solicitud]]</f>
        <v>41890</v>
      </c>
      <c r="E122" t="str">
        <f>Tabla_owssvr__2[[#This Row],[Estado]]</f>
        <v>Realizado</v>
      </c>
      <c r="F122" s="4">
        <f t="shared" si="19"/>
        <v>41890</v>
      </c>
      <c r="G122" t="str">
        <f>Tabla_owssvr__2[[#This Row],[Categoria]]</f>
        <v>1 Asignacion de minutos</v>
      </c>
      <c r="H122" t="str">
        <f>Tabla_owssvr__2[[#This Row],[Enviado a TI]]</f>
        <v>Si</v>
      </c>
      <c r="I122" t="str">
        <f>Tabla_owssvr__2[[#This Row],[Regiones]]</f>
        <v>No</v>
      </c>
      <c r="J122" s="12">
        <f t="shared" si="10"/>
        <v>1</v>
      </c>
      <c r="K122" s="13">
        <f t="shared" si="11"/>
        <v>41891</v>
      </c>
      <c r="L122" s="12">
        <f t="shared" si="12"/>
        <v>2014</v>
      </c>
      <c r="M122" s="12">
        <f t="shared" si="13"/>
        <v>37</v>
      </c>
      <c r="N122" s="12">
        <f t="shared" si="14"/>
        <v>9</v>
      </c>
      <c r="O122" s="13" t="str">
        <f t="shared" ca="1" si="15"/>
        <v>CUMPLE</v>
      </c>
      <c r="P122" t="str">
        <f t="shared" si="16"/>
        <v/>
      </c>
    </row>
    <row r="123" spans="1:16" hidden="1">
      <c r="A123">
        <f>Tabla_owssvr__2[[#This Row],[ID]]</f>
        <v>5098</v>
      </c>
      <c r="B123" t="str">
        <f>Tabla_owssvr__2[[#This Row],[Título]]</f>
        <v>Solicitud de CREACIÓN DE PROVEEDOR por Material para taller</v>
      </c>
      <c r="C123" t="str">
        <f>Tabla_owssvr__2[[#This Row],[Solicitante]]</f>
        <v>Rodriguez Kolbach, Jorge Fernando, CAM</v>
      </c>
      <c r="D123" s="4">
        <f>Tabla_owssvr__2[[#This Row],[Fecha Solicitud]]</f>
        <v>41890</v>
      </c>
      <c r="E123" t="str">
        <f>Tabla_owssvr__2[[#This Row],[Estado]]</f>
        <v>Pendiente Proveedor</v>
      </c>
      <c r="F123" s="4">
        <f t="shared" si="19"/>
        <v>41890</v>
      </c>
      <c r="G123" t="str">
        <f>Tabla_owssvr__2[[#This Row],[Categoria]]</f>
        <v>2 Reporte problemas Oracle</v>
      </c>
      <c r="H123" t="str">
        <f>Tabla_owssvr__2[[#This Row],[Enviado a TI]]</f>
        <v>Si</v>
      </c>
      <c r="I123" t="str">
        <f>Tabla_owssvr__2[[#This Row],[Regiones]]</f>
        <v>No</v>
      </c>
      <c r="J123" s="12">
        <f t="shared" si="10"/>
        <v>1</v>
      </c>
      <c r="K123" s="13">
        <f t="shared" si="11"/>
        <v>41891</v>
      </c>
      <c r="L123" s="12">
        <f t="shared" si="12"/>
        <v>2014</v>
      </c>
      <c r="M123" s="12">
        <f t="shared" si="13"/>
        <v>37</v>
      </c>
      <c r="N123" s="12">
        <f t="shared" si="14"/>
        <v>9</v>
      </c>
      <c r="O123" s="13" t="str">
        <f t="shared" ca="1" si="15"/>
        <v>CUMPLE</v>
      </c>
      <c r="P123" t="str">
        <f t="shared" si="16"/>
        <v/>
      </c>
    </row>
    <row r="124" spans="1:16" hidden="1">
      <c r="A124">
        <f>Tabla_owssvr__2[[#This Row],[ID]]</f>
        <v>5097</v>
      </c>
      <c r="B124" t="str">
        <f>Tabla_owssvr__2[[#This Row],[Título]]</f>
        <v>ACTUALIZAR DISPLAY DE ANEXO 7965</v>
      </c>
      <c r="C124" t="str">
        <f>Tabla_owssvr__2[[#This Row],[Solicitante]]</f>
        <v>Ruz Salinas, Richard Alberto, CAM</v>
      </c>
      <c r="D124" s="4">
        <f>Tabla_owssvr__2[[#This Row],[Fecha Solicitud]]</f>
        <v>41887</v>
      </c>
      <c r="E124" t="str">
        <f>Tabla_owssvr__2[[#This Row],[Estado]]</f>
        <v>Realizado</v>
      </c>
      <c r="F124" s="4">
        <f t="shared" si="19"/>
        <v>41887</v>
      </c>
      <c r="G124" t="str">
        <f>Tabla_owssvr__2[[#This Row],[Categoria]]</f>
        <v>Creación, modificación activación y desactivación de anexos telefónicos.</v>
      </c>
      <c r="H124" t="str">
        <f>Tabla_owssvr__2[[#This Row],[Enviado a TI]]</f>
        <v>No</v>
      </c>
      <c r="I124" t="str">
        <f>Tabla_owssvr__2[[#This Row],[Regiones]]</f>
        <v>No</v>
      </c>
      <c r="J124" s="12">
        <f t="shared" si="10"/>
        <v>1</v>
      </c>
      <c r="K124" s="13">
        <f t="shared" si="11"/>
        <v>41890</v>
      </c>
      <c r="L124" s="12">
        <f t="shared" si="12"/>
        <v>2014</v>
      </c>
      <c r="M124" s="12">
        <f t="shared" si="13"/>
        <v>37</v>
      </c>
      <c r="N124" s="12">
        <f t="shared" si="14"/>
        <v>9</v>
      </c>
      <c r="O124" s="13" t="str">
        <f t="shared" ca="1" si="15"/>
        <v>CUMPLE</v>
      </c>
      <c r="P124" t="str">
        <f t="shared" si="16"/>
        <v/>
      </c>
    </row>
    <row r="125" spans="1:16" hidden="1">
      <c r="A125">
        <f>Tabla_owssvr__2[[#This Row],[ID]]</f>
        <v>5096</v>
      </c>
      <c r="B125" t="str">
        <f>Tabla_owssvr__2[[#This Row],[Título]]</f>
        <v>Solicitude mover caller de lectura de prime</v>
      </c>
      <c r="C125" t="str">
        <f>Tabla_owssvr__2[[#This Row],[Solicitante]]</f>
        <v>Gonzalez Jamett, Daniel Esteban, CAM</v>
      </c>
      <c r="D125" s="4">
        <f>Tabla_owssvr__2[[#This Row],[Fecha Solicitud]]</f>
        <v>41890</v>
      </c>
      <c r="E125" t="str">
        <f>Tabla_owssvr__2[[#This Row],[Estado]]</f>
        <v>Realizado</v>
      </c>
      <c r="F125" s="4">
        <f>Tabla_owssvr__2[[#This Row],[Fecha Cierre]]</f>
        <v>41890</v>
      </c>
      <c r="G125" t="str">
        <f>Tabla_owssvr__2[[#This Row],[Categoria]]</f>
        <v>3 Servicios Operador</v>
      </c>
      <c r="H125" t="str">
        <f>Tabla_owssvr__2[[#This Row],[Enviado a TI]]</f>
        <v>Si</v>
      </c>
      <c r="I125" t="str">
        <f>Tabla_owssvr__2[[#This Row],[Regiones]]</f>
        <v>No</v>
      </c>
      <c r="J125" s="12">
        <f t="shared" si="10"/>
        <v>1</v>
      </c>
      <c r="K125" s="13">
        <f t="shared" si="11"/>
        <v>41891</v>
      </c>
      <c r="L125" s="12">
        <f t="shared" si="12"/>
        <v>2014</v>
      </c>
      <c r="M125" s="12">
        <f t="shared" si="13"/>
        <v>37</v>
      </c>
      <c r="N125" s="12">
        <f t="shared" si="14"/>
        <v>9</v>
      </c>
      <c r="O125" s="13" t="str">
        <f t="shared" ca="1" si="15"/>
        <v>CUMPLE</v>
      </c>
      <c r="P125" t="str">
        <f t="shared" si="16"/>
        <v/>
      </c>
    </row>
    <row r="126" spans="1:16" hidden="1">
      <c r="A126">
        <f>Tabla_owssvr__2[[#This Row],[ID]]</f>
        <v>5095</v>
      </c>
      <c r="B126" t="str">
        <f>Tabla_owssvr__2[[#This Row],[Título]]</f>
        <v>tonner</v>
      </c>
      <c r="C126" t="str">
        <f>Tabla_owssvr__2[[#This Row],[Solicitante]]</f>
        <v>Messenger Masot, Ingrid, CAM</v>
      </c>
      <c r="D126" s="4">
        <f>Tabla_owssvr__2[[#This Row],[Fecha Solicitud]]</f>
        <v>41890</v>
      </c>
      <c r="E126" t="str">
        <f>Tabla_owssvr__2[[#This Row],[Estado]]</f>
        <v>Realizado</v>
      </c>
      <c r="F126" s="4">
        <f>Tabla_owssvr__2[[#This Row],[Fecha Cierre]]</f>
        <v>41890</v>
      </c>
      <c r="G126" t="str">
        <f>Tabla_owssvr__2[[#This Row],[Categoria]]</f>
        <v>Reporte de problemas de Impresoras en Outsourcing</v>
      </c>
      <c r="H126" t="str">
        <f>Tabla_owssvr__2[[#This Row],[Enviado a TI]]</f>
        <v>No</v>
      </c>
      <c r="I126" t="str">
        <f>Tabla_owssvr__2[[#This Row],[Regiones]]</f>
        <v>No</v>
      </c>
      <c r="J126" s="12">
        <f t="shared" si="10"/>
        <v>1</v>
      </c>
      <c r="K126" s="13">
        <f t="shared" si="11"/>
        <v>41891</v>
      </c>
      <c r="L126" s="12">
        <f t="shared" si="12"/>
        <v>2014</v>
      </c>
      <c r="M126" s="12">
        <f t="shared" si="13"/>
        <v>37</v>
      </c>
      <c r="N126" s="12">
        <f t="shared" si="14"/>
        <v>9</v>
      </c>
      <c r="O126" s="13" t="str">
        <f t="shared" ca="1" si="15"/>
        <v>CUMPLE</v>
      </c>
      <c r="P126" t="str">
        <f t="shared" si="16"/>
        <v/>
      </c>
    </row>
    <row r="127" spans="1:16" hidden="1">
      <c r="A127">
        <f>Tabla_owssvr__2[[#This Row],[ID]]</f>
        <v>5094</v>
      </c>
      <c r="B127" t="str">
        <f>Tabla_owssvr__2[[#This Row],[Título]]</f>
        <v>ACTIVAR SIM</v>
      </c>
      <c r="C127" t="str">
        <f>Tabla_owssvr__2[[#This Row],[Solicitante]]</f>
        <v>Abarca Cerda, Cristian Andres, CAM</v>
      </c>
      <c r="D127" s="4">
        <f>Tabla_owssvr__2[[#This Row],[Fecha Solicitud]]</f>
        <v>41890</v>
      </c>
      <c r="E127" t="str">
        <f>Tabla_owssvr__2[[#This Row],[Estado]]</f>
        <v>Realizado</v>
      </c>
      <c r="F127" s="4">
        <f>D127</f>
        <v>41890</v>
      </c>
      <c r="G127" t="str">
        <f>Tabla_owssvr__2[[#This Row],[Categoria]]</f>
        <v>1 Asignacion de minutos</v>
      </c>
      <c r="H127" t="str">
        <f>Tabla_owssvr__2[[#This Row],[Enviado a TI]]</f>
        <v>No</v>
      </c>
      <c r="I127" t="str">
        <f>Tabla_owssvr__2[[#This Row],[Regiones]]</f>
        <v>No</v>
      </c>
      <c r="J127" s="12">
        <f t="shared" si="10"/>
        <v>1</v>
      </c>
      <c r="K127" s="13">
        <f t="shared" si="11"/>
        <v>41891</v>
      </c>
      <c r="L127" s="12">
        <f t="shared" si="12"/>
        <v>2014</v>
      </c>
      <c r="M127" s="12">
        <f t="shared" si="13"/>
        <v>37</v>
      </c>
      <c r="N127" s="12">
        <f t="shared" si="14"/>
        <v>9</v>
      </c>
      <c r="O127" s="13" t="str">
        <f t="shared" ca="1" si="15"/>
        <v>CUMPLE</v>
      </c>
      <c r="P127" t="str">
        <f t="shared" si="16"/>
        <v/>
      </c>
    </row>
    <row r="128" spans="1:16" hidden="1">
      <c r="A128">
        <f>Tabla_owssvr__2[[#This Row],[ID]]</f>
        <v>5093</v>
      </c>
      <c r="B128" t="str">
        <f>Tabla_owssvr__2[[#This Row],[Título]]</f>
        <v xml:space="preserve">Bloqueo de contraseña </v>
      </c>
      <c r="C128" t="str">
        <f>Tabla_owssvr__2[[#This Row],[Solicitante]]</f>
        <v>Martinez Fuentealba, Victor Alonso, CAM</v>
      </c>
      <c r="D128" s="4">
        <f>Tabla_owssvr__2[[#This Row],[Fecha Solicitud]]</f>
        <v>41890</v>
      </c>
      <c r="E128" t="str">
        <f>Tabla_owssvr__2[[#This Row],[Estado]]</f>
        <v>Realizado</v>
      </c>
      <c r="F128" s="4">
        <f>Tabla_owssvr__2[[#This Row],[Fecha Cierre]]</f>
        <v>41890</v>
      </c>
      <c r="G128" t="str">
        <f>Tabla_owssvr__2[[#This Row],[Categoria]]</f>
        <v>Creación, modificación activación y desactivación de cuentas de red y correo electrónico.</v>
      </c>
      <c r="H128" t="str">
        <f>Tabla_owssvr__2[[#This Row],[Enviado a TI]]</f>
        <v>Si</v>
      </c>
      <c r="I128" t="str">
        <f>Tabla_owssvr__2[[#This Row],[Regiones]]</f>
        <v>Si</v>
      </c>
      <c r="J128" s="12">
        <f t="shared" si="10"/>
        <v>1</v>
      </c>
      <c r="K128" s="13">
        <f t="shared" si="11"/>
        <v>41891</v>
      </c>
      <c r="L128" s="12">
        <f t="shared" si="12"/>
        <v>2014</v>
      </c>
      <c r="M128" s="12">
        <f t="shared" si="13"/>
        <v>37</v>
      </c>
      <c r="N128" s="12">
        <f t="shared" si="14"/>
        <v>9</v>
      </c>
      <c r="O128" s="13" t="str">
        <f t="shared" ca="1" si="15"/>
        <v>CUMPLE</v>
      </c>
      <c r="P128" t="str">
        <f t="shared" si="16"/>
        <v/>
      </c>
    </row>
    <row r="129" spans="1:16" hidden="1">
      <c r="A129">
        <f>Tabla_owssvr__2[[#This Row],[ID]]</f>
        <v>5092</v>
      </c>
      <c r="B129" t="str">
        <f>Tabla_owssvr__2[[#This Row],[Título]]</f>
        <v>Acceso OwnCloud</v>
      </c>
      <c r="C129" t="str">
        <f>Tabla_owssvr__2[[#This Row],[Solicitante]]</f>
        <v>Pavez Nuñez, Walter, CAM</v>
      </c>
      <c r="D129" s="4">
        <f>Tabla_owssvr__2[[#This Row],[Fecha Solicitud]]</f>
        <v>41890</v>
      </c>
      <c r="E129" t="str">
        <f>Tabla_owssvr__2[[#This Row],[Estado]]</f>
        <v>Realizado</v>
      </c>
      <c r="F129" s="4">
        <f>D129</f>
        <v>41890</v>
      </c>
      <c r="G129" t="str">
        <f>Tabla_owssvr__2[[#This Row],[Categoria]]</f>
        <v>Creación, modificación activación y desactivación de cuentas de red y correo electrónico.</v>
      </c>
      <c r="H129" t="str">
        <f>Tabla_owssvr__2[[#This Row],[Enviado a TI]]</f>
        <v>No</v>
      </c>
      <c r="I129" t="str">
        <f>Tabla_owssvr__2[[#This Row],[Regiones]]</f>
        <v>No</v>
      </c>
      <c r="J129" s="12">
        <f t="shared" si="10"/>
        <v>1</v>
      </c>
      <c r="K129" s="13">
        <f t="shared" si="11"/>
        <v>41891</v>
      </c>
      <c r="L129" s="12">
        <f t="shared" si="12"/>
        <v>2014</v>
      </c>
      <c r="M129" s="12">
        <f t="shared" si="13"/>
        <v>37</v>
      </c>
      <c r="N129" s="12">
        <f t="shared" si="14"/>
        <v>9</v>
      </c>
      <c r="O129" s="13" t="str">
        <f t="shared" ca="1" si="15"/>
        <v>CUMPLE</v>
      </c>
      <c r="P129" t="str">
        <f t="shared" si="16"/>
        <v/>
      </c>
    </row>
    <row r="130" spans="1:16" hidden="1">
      <c r="A130">
        <f>Tabla_owssvr__2[[#This Row],[ID]]</f>
        <v>5091</v>
      </c>
      <c r="B130" t="str">
        <f>Tabla_owssvr__2[[#This Row],[Título]]</f>
        <v>Trailfile y version caller</v>
      </c>
      <c r="C130" t="str">
        <f>Tabla_owssvr__2[[#This Row],[Solicitante]]</f>
        <v>Gonzalez Jamett, Daniel Esteban, CAM</v>
      </c>
      <c r="D130" s="4">
        <f>Tabla_owssvr__2[[#This Row],[Fecha Solicitud]]</f>
        <v>41890</v>
      </c>
      <c r="E130" t="str">
        <f>Tabla_owssvr__2[[#This Row],[Estado]]</f>
        <v>Realizado</v>
      </c>
      <c r="F130" s="4">
        <f>Tabla_owssvr__2[[#This Row],[Fecha Cierre]]</f>
        <v>41890</v>
      </c>
      <c r="G130" t="str">
        <f>Tabla_owssvr__2[[#This Row],[Categoria]]</f>
        <v>3 Servicios Operador</v>
      </c>
      <c r="H130" t="str">
        <f>Tabla_owssvr__2[[#This Row],[Enviado a TI]]</f>
        <v>Si</v>
      </c>
      <c r="I130" t="str">
        <f>Tabla_owssvr__2[[#This Row],[Regiones]]</f>
        <v>No</v>
      </c>
      <c r="J130" s="12">
        <f t="shared" ref="J130:J193" si="20">VLOOKUP(G130,servicios,2,FALSE)</f>
        <v>1</v>
      </c>
      <c r="K130" s="13">
        <f t="shared" si="11"/>
        <v>41891</v>
      </c>
      <c r="L130" s="12">
        <f t="shared" si="12"/>
        <v>2014</v>
      </c>
      <c r="M130" s="12">
        <f t="shared" si="13"/>
        <v>37</v>
      </c>
      <c r="N130" s="12">
        <f t="shared" si="14"/>
        <v>9</v>
      </c>
      <c r="O130" s="13" t="str">
        <f t="shared" ca="1" si="15"/>
        <v>CUMPLE</v>
      </c>
      <c r="P130" t="str">
        <f t="shared" si="16"/>
        <v/>
      </c>
    </row>
    <row r="131" spans="1:16" hidden="1">
      <c r="A131">
        <f>Tabla_owssvr__2[[#This Row],[ID]]</f>
        <v>5090</v>
      </c>
      <c r="B131" t="str">
        <f>Tabla_owssvr__2[[#This Row],[Título]]</f>
        <v>SOLICITUD REVISION NAVIGATOR</v>
      </c>
      <c r="C131" t="str">
        <f>Tabla_owssvr__2[[#This Row],[Solicitante]]</f>
        <v>Castro Mery,Yeimei, CAM</v>
      </c>
      <c r="D131" s="4">
        <f>Tabla_owssvr__2[[#This Row],[Fecha Solicitud]]</f>
        <v>41890</v>
      </c>
      <c r="E131" t="str">
        <f>Tabla_owssvr__2[[#This Row],[Estado]]</f>
        <v>Realizado</v>
      </c>
      <c r="F131" s="4">
        <f>Tabla_owssvr__2[[#This Row],[Fecha Cierre]]</f>
        <v>41890</v>
      </c>
      <c r="G131" t="str">
        <f>Tabla_owssvr__2[[#This Row],[Categoria]]</f>
        <v>Reporte de incidencias de servicio externos (Oracle, SAP, Synergia, GOM ….)</v>
      </c>
      <c r="H131" t="str">
        <f>Tabla_owssvr__2[[#This Row],[Enviado a TI]]</f>
        <v>Si</v>
      </c>
      <c r="I131" t="str">
        <f>Tabla_owssvr__2[[#This Row],[Regiones]]</f>
        <v>No</v>
      </c>
      <c r="J131" s="12">
        <f t="shared" si="20"/>
        <v>1</v>
      </c>
      <c r="K131" s="13">
        <f t="shared" ref="K131:K194" si="21">WORKDAY(D131*1,J131,festivos)</f>
        <v>41891</v>
      </c>
      <c r="L131" s="12">
        <f t="shared" ref="L131:L194" si="22">YEAR(K131)</f>
        <v>2014</v>
      </c>
      <c r="M131" s="12">
        <f t="shared" ref="M131:M194" si="23">WEEKNUM(K131,2)</f>
        <v>37</v>
      </c>
      <c r="N131" s="12">
        <f t="shared" ref="N131:N194" si="24">MONTH(K131)</f>
        <v>9</v>
      </c>
      <c r="O131" s="13" t="str">
        <f t="shared" ref="O131:O194" ca="1" si="25">IF(F131=0,IF(AND(TODAY()&lt;=K131),"EN TIEMPO","FUERA"),IF(AND(F131&lt;=K131),"CUMPLE","NO CUMPLE"))</f>
        <v>CUMPLE</v>
      </c>
      <c r="P131" t="str">
        <f t="shared" ref="P131:P194" si="26">IF(AND(E131="Realizado",F131=0),"error","")</f>
        <v/>
      </c>
    </row>
    <row r="132" spans="1:16" hidden="1">
      <c r="A132">
        <f>Tabla_owssvr__2[[#This Row],[ID]]</f>
        <v>5089</v>
      </c>
      <c r="B132" t="str">
        <f>Tabla_owssvr__2[[#This Row],[Título]]</f>
        <v xml:space="preserve"> Solicitud Clave Internet</v>
      </c>
      <c r="C132" t="str">
        <f>Tabla_owssvr__2[[#This Row],[Solicitante]]</f>
        <v>Sandoval Puga, Beatriz Elena, CAM</v>
      </c>
      <c r="D132" s="4">
        <f>Tabla_owssvr__2[[#This Row],[Fecha Solicitud]]</f>
        <v>41890</v>
      </c>
      <c r="E132" t="str">
        <f>Tabla_owssvr__2[[#This Row],[Estado]]</f>
        <v>Realizado</v>
      </c>
      <c r="F132" s="4">
        <f>Tabla_owssvr__2[[#This Row],[Fecha Cierre]]</f>
        <v>41890</v>
      </c>
      <c r="G132" t="str">
        <f>Tabla_owssvr__2[[#This Row],[Categoria]]</f>
        <v>3 Servicios Operador</v>
      </c>
      <c r="H132" t="str">
        <f>Tabla_owssvr__2[[#This Row],[Enviado a TI]]</f>
        <v>Si</v>
      </c>
      <c r="I132" t="str">
        <f>Tabla_owssvr__2[[#This Row],[Regiones]]</f>
        <v>No</v>
      </c>
      <c r="J132" s="12">
        <f t="shared" si="20"/>
        <v>1</v>
      </c>
      <c r="K132" s="13">
        <f t="shared" si="21"/>
        <v>41891</v>
      </c>
      <c r="L132" s="12">
        <f t="shared" si="22"/>
        <v>2014</v>
      </c>
      <c r="M132" s="12">
        <f t="shared" si="23"/>
        <v>37</v>
      </c>
      <c r="N132" s="12">
        <f t="shared" si="24"/>
        <v>9</v>
      </c>
      <c r="O132" s="13" t="str">
        <f t="shared" ca="1" si="25"/>
        <v>CUMPLE</v>
      </c>
      <c r="P132" t="str">
        <f t="shared" si="26"/>
        <v/>
      </c>
    </row>
    <row r="133" spans="1:16" hidden="1">
      <c r="A133">
        <f>Tabla_owssvr__2[[#This Row],[ID]]</f>
        <v>5088</v>
      </c>
      <c r="B133" t="str">
        <f>Tabla_owssvr__2[[#This Row],[Título]]</f>
        <v xml:space="preserve"> Acceso SHP</v>
      </c>
      <c r="C133" t="str">
        <f>Tabla_owssvr__2[[#This Row],[Solicitante]]</f>
        <v>Llancao Catrinao, Emelina Veronica, CAM</v>
      </c>
      <c r="D133" s="4">
        <f>Tabla_owssvr__2[[#This Row],[Fecha Solicitud]]</f>
        <v>41890</v>
      </c>
      <c r="E133" t="str">
        <f>Tabla_owssvr__2[[#This Row],[Estado]]</f>
        <v>Realizado</v>
      </c>
      <c r="F133" s="4">
        <f>Tabla_owssvr__2[[#This Row],[Fecha Cierre]]</f>
        <v>41890</v>
      </c>
      <c r="G133" t="str">
        <f>Tabla_owssvr__2[[#This Row],[Categoria]]</f>
        <v>Creación, modificación activación y desactivación de cuentas de red y correo electrónico.</v>
      </c>
      <c r="H133" t="str">
        <f>Tabla_owssvr__2[[#This Row],[Enviado a TI]]</f>
        <v>No</v>
      </c>
      <c r="I133" t="str">
        <f>Tabla_owssvr__2[[#This Row],[Regiones]]</f>
        <v>No</v>
      </c>
      <c r="J133" s="12">
        <f t="shared" si="20"/>
        <v>1</v>
      </c>
      <c r="K133" s="13">
        <f t="shared" si="21"/>
        <v>41891</v>
      </c>
      <c r="L133" s="12">
        <f t="shared" si="22"/>
        <v>2014</v>
      </c>
      <c r="M133" s="12">
        <f t="shared" si="23"/>
        <v>37</v>
      </c>
      <c r="N133" s="12">
        <f t="shared" si="24"/>
        <v>9</v>
      </c>
      <c r="O133" s="13" t="str">
        <f t="shared" ca="1" si="25"/>
        <v>CUMPLE</v>
      </c>
      <c r="P133" t="str">
        <f t="shared" si="26"/>
        <v/>
      </c>
    </row>
    <row r="134" spans="1:16" hidden="1">
      <c r="A134">
        <f>Tabla_owssvr__2[[#This Row],[ID]]</f>
        <v>5087</v>
      </c>
      <c r="B134" t="str">
        <f>Tabla_owssvr__2[[#This Row],[Título]]</f>
        <v>AUMENTO DE MINUTOS</v>
      </c>
      <c r="C134" t="str">
        <f>Tabla_owssvr__2[[#This Row],[Solicitante]]</f>
        <v>Valdes Navarrete, David Exequiel, CAM</v>
      </c>
      <c r="D134" s="4">
        <f>Tabla_owssvr__2[[#This Row],[Fecha Solicitud]]</f>
        <v>41890</v>
      </c>
      <c r="E134" t="str">
        <f>Tabla_owssvr__2[[#This Row],[Estado]]</f>
        <v>Realizado</v>
      </c>
      <c r="F134" s="4">
        <f>Tabla_owssvr__2[[#This Row],[Fecha Cierre]]</f>
        <v>41890</v>
      </c>
      <c r="G134" t="str">
        <f>Tabla_owssvr__2[[#This Row],[Categoria]]</f>
        <v>1 Asignacion de minutos</v>
      </c>
      <c r="H134" t="str">
        <f>Tabla_owssvr__2[[#This Row],[Enviado a TI]]</f>
        <v>No</v>
      </c>
      <c r="I134" t="str">
        <f>Tabla_owssvr__2[[#This Row],[Regiones]]</f>
        <v>No</v>
      </c>
      <c r="J134" s="12">
        <f t="shared" si="20"/>
        <v>1</v>
      </c>
      <c r="K134" s="13">
        <f t="shared" si="21"/>
        <v>41891</v>
      </c>
      <c r="L134" s="12">
        <f t="shared" si="22"/>
        <v>2014</v>
      </c>
      <c r="M134" s="12">
        <f t="shared" si="23"/>
        <v>37</v>
      </c>
      <c r="N134" s="12">
        <f t="shared" si="24"/>
        <v>9</v>
      </c>
      <c r="O134" s="13" t="str">
        <f t="shared" ca="1" si="25"/>
        <v>CUMPLE</v>
      </c>
      <c r="P134" t="str">
        <f t="shared" si="26"/>
        <v/>
      </c>
    </row>
    <row r="135" spans="1:16" hidden="1">
      <c r="A135">
        <f>Tabla_owssvr__2[[#This Row],[ID]]</f>
        <v>5086</v>
      </c>
      <c r="B135" t="str">
        <f>Tabla_owssvr__2[[#This Row],[Título]]</f>
        <v>Restitución de minutos</v>
      </c>
      <c r="C135" t="str">
        <f>Tabla_owssvr__2[[#This Row],[Solicitante]]</f>
        <v>Lopez Olate, Abraham Esteban, CAM</v>
      </c>
      <c r="D135" s="4">
        <f>Tabla_owssvr__2[[#This Row],[Fecha Solicitud]]</f>
        <v>41890</v>
      </c>
      <c r="E135" t="str">
        <f>Tabla_owssvr__2[[#This Row],[Estado]]</f>
        <v>Realizado</v>
      </c>
      <c r="F135" s="4">
        <f>Tabla_owssvr__2[[#This Row],[Fecha Cierre]]</f>
        <v>41890</v>
      </c>
      <c r="G135" t="str">
        <f>Tabla_owssvr__2[[#This Row],[Categoria]]</f>
        <v>1 Asignacion de minutos</v>
      </c>
      <c r="H135" t="str">
        <f>Tabla_owssvr__2[[#This Row],[Enviado a TI]]</f>
        <v>Si</v>
      </c>
      <c r="I135" t="str">
        <f>Tabla_owssvr__2[[#This Row],[Regiones]]</f>
        <v>No</v>
      </c>
      <c r="J135" s="12">
        <f t="shared" si="20"/>
        <v>1</v>
      </c>
      <c r="K135" s="13">
        <f t="shared" si="21"/>
        <v>41891</v>
      </c>
      <c r="L135" s="12">
        <f t="shared" si="22"/>
        <v>2014</v>
      </c>
      <c r="M135" s="12">
        <f t="shared" si="23"/>
        <v>37</v>
      </c>
      <c r="N135" s="12">
        <f t="shared" si="24"/>
        <v>9</v>
      </c>
      <c r="O135" s="13" t="str">
        <f t="shared" ca="1" si="25"/>
        <v>CUMPLE</v>
      </c>
      <c r="P135" t="str">
        <f t="shared" si="26"/>
        <v/>
      </c>
    </row>
    <row r="136" spans="1:16" hidden="1">
      <c r="A136">
        <f>Tabla_owssvr__2[[#This Row],[ID]]</f>
        <v>5085</v>
      </c>
      <c r="B136" t="str">
        <f>Tabla_owssvr__2[[#This Row],[Título]]</f>
        <v>Impresora local para RRHH SOT</v>
      </c>
      <c r="C136" t="str">
        <f>Tabla_owssvr__2[[#This Row],[Solicitante]]</f>
        <v>Jara San Martin, Rene Mauricio, CAM</v>
      </c>
      <c r="D136" s="4">
        <f>Tabla_owssvr__2[[#This Row],[Fecha Solicitud]]</f>
        <v>41890</v>
      </c>
      <c r="E136" t="str">
        <f>Tabla_owssvr__2[[#This Row],[Estado]]</f>
        <v>Pendiente Proveedor</v>
      </c>
      <c r="F136" s="4">
        <f>Tabla_owssvr__2[[#This Row],[Fecha Cierre]]</f>
        <v>41890</v>
      </c>
      <c r="G136" t="str">
        <f>Tabla_owssvr__2[[#This Row],[Categoria]]</f>
        <v>1 Asignacion de minutos</v>
      </c>
      <c r="H136" t="str">
        <f>Tabla_owssvr__2[[#This Row],[Enviado a TI]]</f>
        <v>No</v>
      </c>
      <c r="I136" t="str">
        <f>Tabla_owssvr__2[[#This Row],[Regiones]]</f>
        <v>No</v>
      </c>
      <c r="J136" s="12">
        <f t="shared" si="20"/>
        <v>1</v>
      </c>
      <c r="K136" s="13">
        <f t="shared" si="21"/>
        <v>41891</v>
      </c>
      <c r="L136" s="12">
        <f t="shared" si="22"/>
        <v>2014</v>
      </c>
      <c r="M136" s="12">
        <f t="shared" si="23"/>
        <v>37</v>
      </c>
      <c r="N136" s="12">
        <f t="shared" si="24"/>
        <v>9</v>
      </c>
      <c r="O136" s="13" t="str">
        <f t="shared" ca="1" si="25"/>
        <v>CUMPLE</v>
      </c>
      <c r="P136" t="str">
        <f t="shared" si="26"/>
        <v/>
      </c>
    </row>
    <row r="137" spans="1:16" hidden="1">
      <c r="A137">
        <f>Tabla_owssvr__2[[#This Row],[ID]]</f>
        <v>5084</v>
      </c>
      <c r="B137" t="str">
        <f>Tabla_owssvr__2[[#This Row],[Título]]</f>
        <v>Asignación minutos ON NET teléfono 9 320 78 56</v>
      </c>
      <c r="C137" t="str">
        <f>Tabla_owssvr__2[[#This Row],[Solicitante]]</f>
        <v>Rodriguez Kolbach, Jorge Fernando, CAM</v>
      </c>
      <c r="D137" s="4">
        <f>Tabla_owssvr__2[[#This Row],[Fecha Solicitud]]</f>
        <v>41890</v>
      </c>
      <c r="E137" t="str">
        <f>Tabla_owssvr__2[[#This Row],[Estado]]</f>
        <v>Realizado</v>
      </c>
      <c r="F137" s="4">
        <f>Tabla_owssvr__2[[#This Row],[Fecha Cierre]]</f>
        <v>41890</v>
      </c>
      <c r="G137" t="str">
        <f>Tabla_owssvr__2[[#This Row],[Categoria]]</f>
        <v>1 Asignacion de minutos</v>
      </c>
      <c r="H137" t="str">
        <f>Tabla_owssvr__2[[#This Row],[Enviado a TI]]</f>
        <v>Si</v>
      </c>
      <c r="I137" t="str">
        <f>Tabla_owssvr__2[[#This Row],[Regiones]]</f>
        <v>No</v>
      </c>
      <c r="J137" s="12">
        <f t="shared" si="20"/>
        <v>1</v>
      </c>
      <c r="K137" s="13">
        <f t="shared" si="21"/>
        <v>41891</v>
      </c>
      <c r="L137" s="12">
        <f t="shared" si="22"/>
        <v>2014</v>
      </c>
      <c r="M137" s="12">
        <f t="shared" si="23"/>
        <v>37</v>
      </c>
      <c r="N137" s="12">
        <f t="shared" si="24"/>
        <v>9</v>
      </c>
      <c r="O137" s="13" t="str">
        <f t="shared" ca="1" si="25"/>
        <v>CUMPLE</v>
      </c>
      <c r="P137" t="str">
        <f t="shared" si="26"/>
        <v/>
      </c>
    </row>
    <row r="138" spans="1:16" hidden="1">
      <c r="A138">
        <f>Tabla_owssvr__2[[#This Row],[ID]]</f>
        <v>5083</v>
      </c>
      <c r="B138" t="str">
        <f>Tabla_owssvr__2[[#This Row],[Título]]</f>
        <v>Celular Sin minutos Juan Soto</v>
      </c>
      <c r="C138" t="str">
        <f>Tabla_owssvr__2[[#This Row],[Solicitante]]</f>
        <v>Herrera Andrade, Carlos Omar, CAM</v>
      </c>
      <c r="D138" s="4">
        <f>Tabla_owssvr__2[[#This Row],[Fecha Solicitud]]</f>
        <v>41890</v>
      </c>
      <c r="E138" t="str">
        <f>Tabla_owssvr__2[[#This Row],[Estado]]</f>
        <v>Realizado</v>
      </c>
      <c r="F138" s="4">
        <f>Tabla_owssvr__2[[#This Row],[Fecha Cierre]]</f>
        <v>41890</v>
      </c>
      <c r="G138" t="str">
        <f>Tabla_owssvr__2[[#This Row],[Categoria]]</f>
        <v>1 Asignacion de minutos</v>
      </c>
      <c r="H138" t="str">
        <f>Tabla_owssvr__2[[#This Row],[Enviado a TI]]</f>
        <v>No</v>
      </c>
      <c r="I138" t="str">
        <f>Tabla_owssvr__2[[#This Row],[Regiones]]</f>
        <v>No</v>
      </c>
      <c r="J138" s="12">
        <f t="shared" si="20"/>
        <v>1</v>
      </c>
      <c r="K138" s="13">
        <f t="shared" si="21"/>
        <v>41891</v>
      </c>
      <c r="L138" s="12">
        <f t="shared" si="22"/>
        <v>2014</v>
      </c>
      <c r="M138" s="12">
        <f t="shared" si="23"/>
        <v>37</v>
      </c>
      <c r="N138" s="12">
        <f t="shared" si="24"/>
        <v>9</v>
      </c>
      <c r="O138" s="13" t="str">
        <f t="shared" ca="1" si="25"/>
        <v>CUMPLE</v>
      </c>
      <c r="P138" t="str">
        <f t="shared" si="26"/>
        <v/>
      </c>
    </row>
    <row r="139" spans="1:16" hidden="1">
      <c r="A139">
        <f>Tabla_owssvr__2[[#This Row],[ID]]</f>
        <v>5082</v>
      </c>
      <c r="B139" t="str">
        <f>Tabla_owssvr__2[[#This Row],[Título]]</f>
        <v xml:space="preserve">Activación de Minutos </v>
      </c>
      <c r="C139" t="str">
        <f>Tabla_owssvr__2[[#This Row],[Solicitante]]</f>
        <v>Pacheco Pinto, Alex  CAM</v>
      </c>
      <c r="D139" s="4">
        <f>Tabla_owssvr__2[[#This Row],[Fecha Solicitud]]</f>
        <v>41890</v>
      </c>
      <c r="E139" t="str">
        <f>Tabla_owssvr__2[[#This Row],[Estado]]</f>
        <v>Realizado</v>
      </c>
      <c r="F139" s="4">
        <f>Tabla_owssvr__2[[#This Row],[Fecha Cierre]]</f>
        <v>41890</v>
      </c>
      <c r="G139" t="str">
        <f>Tabla_owssvr__2[[#This Row],[Categoria]]</f>
        <v>1 Asignacion de minutos</v>
      </c>
      <c r="H139" t="str">
        <f>Tabla_owssvr__2[[#This Row],[Enviado a TI]]</f>
        <v>Si</v>
      </c>
      <c r="I139" t="str">
        <f>Tabla_owssvr__2[[#This Row],[Regiones]]</f>
        <v>No</v>
      </c>
      <c r="J139" s="12">
        <f t="shared" si="20"/>
        <v>1</v>
      </c>
      <c r="K139" s="13">
        <f t="shared" si="21"/>
        <v>41891</v>
      </c>
      <c r="L139" s="12">
        <f t="shared" si="22"/>
        <v>2014</v>
      </c>
      <c r="M139" s="12">
        <f t="shared" si="23"/>
        <v>37</v>
      </c>
      <c r="N139" s="12">
        <f t="shared" si="24"/>
        <v>9</v>
      </c>
      <c r="O139" s="13" t="str">
        <f t="shared" ca="1" si="25"/>
        <v>CUMPLE</v>
      </c>
      <c r="P139" t="str">
        <f t="shared" si="26"/>
        <v/>
      </c>
    </row>
    <row r="140" spans="1:16" hidden="1">
      <c r="A140">
        <f>Tabla_owssvr__2[[#This Row],[ID]]</f>
        <v>5081</v>
      </c>
      <c r="B140" t="str">
        <f>Tabla_owssvr__2[[#This Row],[Título]]</f>
        <v>Celular para nuevo maestro AP Luis Lopez</v>
      </c>
      <c r="C140" t="str">
        <f>Tabla_owssvr__2[[#This Row],[Solicitante]]</f>
        <v>Belmar Ramirez, Nelson Andres, CAM</v>
      </c>
      <c r="D140" s="4">
        <f>Tabla_owssvr__2[[#This Row],[Fecha Solicitud]]</f>
        <v>41890</v>
      </c>
      <c r="E140" t="str">
        <f>Tabla_owssvr__2[[#This Row],[Estado]]</f>
        <v>Pendiente Proveedor</v>
      </c>
      <c r="F140" s="4">
        <f>Tabla_owssvr__2[[#This Row],[Fecha Cierre]]</f>
        <v>0</v>
      </c>
      <c r="G140" t="str">
        <f>Tabla_owssvr__2[[#This Row],[Categoria]]</f>
        <v>Asignación y/o entrega de equipos celulares estándar nuevos o sus componentes. (chips)</v>
      </c>
      <c r="H140" t="str">
        <f>Tabla_owssvr__2[[#This Row],[Enviado a TI]]</f>
        <v>No</v>
      </c>
      <c r="I140" t="str">
        <f>Tabla_owssvr__2[[#This Row],[Regiones]]</f>
        <v>No</v>
      </c>
      <c r="J140" s="12">
        <f t="shared" si="20"/>
        <v>7</v>
      </c>
      <c r="K140" s="13">
        <f t="shared" si="21"/>
        <v>41899</v>
      </c>
      <c r="L140" s="12">
        <f t="shared" si="22"/>
        <v>2014</v>
      </c>
      <c r="M140" s="12">
        <f t="shared" si="23"/>
        <v>38</v>
      </c>
      <c r="N140" s="12">
        <f t="shared" si="24"/>
        <v>9</v>
      </c>
      <c r="O140" s="13" t="str">
        <f t="shared" ca="1" si="25"/>
        <v>EN TIEMPO</v>
      </c>
      <c r="P140" t="str">
        <f t="shared" si="26"/>
        <v/>
      </c>
    </row>
    <row r="141" spans="1:16" hidden="1">
      <c r="A141">
        <f>Tabla_owssvr__2[[#This Row],[ID]]</f>
        <v>5080</v>
      </c>
      <c r="B141" t="str">
        <f>Tabla_owssvr__2[[#This Row],[Título]]</f>
        <v>Reposición de minutos.</v>
      </c>
      <c r="C141" t="str">
        <f>Tabla_owssvr__2[[#This Row],[Solicitante]]</f>
        <v>Pavez Parra, Octavio Wenceslao, CAM</v>
      </c>
      <c r="D141" s="4">
        <f>Tabla_owssvr__2[[#This Row],[Fecha Solicitud]]</f>
        <v>41890</v>
      </c>
      <c r="E141" t="str">
        <f>Tabla_owssvr__2[[#This Row],[Estado]]</f>
        <v>Realizado</v>
      </c>
      <c r="F141" s="4">
        <f>Tabla_owssvr__2[[#This Row],[Fecha Cierre]]</f>
        <v>41890</v>
      </c>
      <c r="G141" t="str">
        <f>Tabla_owssvr__2[[#This Row],[Categoria]]</f>
        <v>1 Asignacion de minutos</v>
      </c>
      <c r="H141" t="str">
        <f>Tabla_owssvr__2[[#This Row],[Enviado a TI]]</f>
        <v>Si</v>
      </c>
      <c r="I141" t="str">
        <f>Tabla_owssvr__2[[#This Row],[Regiones]]</f>
        <v>No</v>
      </c>
      <c r="J141" s="12">
        <f t="shared" si="20"/>
        <v>1</v>
      </c>
      <c r="K141" s="13">
        <f t="shared" si="21"/>
        <v>41891</v>
      </c>
      <c r="L141" s="12">
        <f t="shared" si="22"/>
        <v>2014</v>
      </c>
      <c r="M141" s="12">
        <f t="shared" si="23"/>
        <v>37</v>
      </c>
      <c r="N141" s="12">
        <f t="shared" si="24"/>
        <v>9</v>
      </c>
      <c r="O141" s="13" t="str">
        <f t="shared" ca="1" si="25"/>
        <v>CUMPLE</v>
      </c>
      <c r="P141" t="str">
        <f t="shared" si="26"/>
        <v/>
      </c>
    </row>
    <row r="142" spans="1:16" hidden="1">
      <c r="A142">
        <f>Tabla_owssvr__2[[#This Row],[ID]]</f>
        <v>5079</v>
      </c>
      <c r="B142" t="str">
        <f>Tabla_owssvr__2[[#This Row],[Título]]</f>
        <v>Servicio Caller CHLCAMAP02</v>
      </c>
      <c r="C142" t="str">
        <f>Tabla_owssvr__2[[#This Row],[Solicitante]]</f>
        <v>Gonzalez Arredondo, Enrique Eduardo, CAM</v>
      </c>
      <c r="D142" s="4">
        <f>Tabla_owssvr__2[[#This Row],[Fecha Solicitud]]</f>
        <v>41890</v>
      </c>
      <c r="E142" t="str">
        <f>Tabla_owssvr__2[[#This Row],[Estado]]</f>
        <v>Realizado</v>
      </c>
      <c r="F142" s="4">
        <f>Tabla_owssvr__2[[#This Row],[Fecha Cierre]]</f>
        <v>41890</v>
      </c>
      <c r="G142" t="str">
        <f>Tabla_owssvr__2[[#This Row],[Categoria]]</f>
        <v>3 Servicios Operador</v>
      </c>
      <c r="H142" t="str">
        <f>Tabla_owssvr__2[[#This Row],[Enviado a TI]]</f>
        <v>Si</v>
      </c>
      <c r="I142" t="str">
        <f>Tabla_owssvr__2[[#This Row],[Regiones]]</f>
        <v>No</v>
      </c>
      <c r="J142" s="12">
        <f t="shared" si="20"/>
        <v>1</v>
      </c>
      <c r="K142" s="13">
        <f t="shared" si="21"/>
        <v>41891</v>
      </c>
      <c r="L142" s="12">
        <f t="shared" si="22"/>
        <v>2014</v>
      </c>
      <c r="M142" s="12">
        <f t="shared" si="23"/>
        <v>37</v>
      </c>
      <c r="N142" s="12">
        <f t="shared" si="24"/>
        <v>9</v>
      </c>
      <c r="O142" s="13" t="str">
        <f t="shared" ca="1" si="25"/>
        <v>CUMPLE</v>
      </c>
      <c r="P142" t="str">
        <f t="shared" si="26"/>
        <v/>
      </c>
    </row>
    <row r="143" spans="1:16" hidden="1">
      <c r="A143">
        <f>Tabla_owssvr__2[[#This Row],[ID]]</f>
        <v>5078</v>
      </c>
      <c r="B143" t="str">
        <f>Tabla_owssvr__2[[#This Row],[Título]]</f>
        <v xml:space="preserve">nutos On net </v>
      </c>
      <c r="C143" t="str">
        <f>Tabla_owssvr__2[[#This Row],[Solicitante]]</f>
        <v>Ibarra Sereño, Ingrid de Lourdes, CAM</v>
      </c>
      <c r="D143" s="4">
        <f>Tabla_owssvr__2[[#This Row],[Fecha Solicitud]]</f>
        <v>41887</v>
      </c>
      <c r="E143" t="str">
        <f>Tabla_owssvr__2[[#This Row],[Estado]]</f>
        <v>Realizado</v>
      </c>
      <c r="F143" s="4">
        <f>Tabla_owssvr__2[[#This Row],[Fecha Cierre]]</f>
        <v>41887</v>
      </c>
      <c r="G143" t="str">
        <f>Tabla_owssvr__2[[#This Row],[Categoria]]</f>
        <v>1 Asignacion de minutos</v>
      </c>
      <c r="H143" t="str">
        <f>Tabla_owssvr__2[[#This Row],[Enviado a TI]]</f>
        <v>Si</v>
      </c>
      <c r="I143" t="str">
        <f>Tabla_owssvr__2[[#This Row],[Regiones]]</f>
        <v>No</v>
      </c>
      <c r="J143" s="12">
        <f t="shared" si="20"/>
        <v>1</v>
      </c>
      <c r="K143" s="13">
        <f t="shared" si="21"/>
        <v>41890</v>
      </c>
      <c r="L143" s="12">
        <f t="shared" si="22"/>
        <v>2014</v>
      </c>
      <c r="M143" s="12">
        <f t="shared" si="23"/>
        <v>37</v>
      </c>
      <c r="N143" s="12">
        <f t="shared" si="24"/>
        <v>9</v>
      </c>
      <c r="O143" s="13" t="str">
        <f t="shared" ca="1" si="25"/>
        <v>CUMPLE</v>
      </c>
      <c r="P143" t="str">
        <f t="shared" si="26"/>
        <v/>
      </c>
    </row>
    <row r="144" spans="1:16" hidden="1">
      <c r="A144">
        <f>Tabla_owssvr__2[[#This Row],[ID]]</f>
        <v>5077</v>
      </c>
      <c r="B144" t="str">
        <f>Tabla_owssvr__2[[#This Row],[Título]]</f>
        <v>SOS impresora Silva Vildosola 824</v>
      </c>
      <c r="C144" t="str">
        <f>Tabla_owssvr__2[[#This Row],[Solicitante]]</f>
        <v>Iturrieta Silva, Hector, CAM</v>
      </c>
      <c r="D144" s="4">
        <f>Tabla_owssvr__2[[#This Row],[Fecha Solicitud]]</f>
        <v>41887</v>
      </c>
      <c r="E144" t="str">
        <f>Tabla_owssvr__2[[#This Row],[Estado]]</f>
        <v>Realizado</v>
      </c>
      <c r="F144" s="4">
        <f>Tabla_owssvr__2[[#This Row],[Fecha Cierre]]</f>
        <v>41887</v>
      </c>
      <c r="G144" t="str">
        <f>Tabla_owssvr__2[[#This Row],[Categoria]]</f>
        <v>Reporte de problemas de Impresoras en Outsourcing</v>
      </c>
      <c r="H144" t="str">
        <f>Tabla_owssvr__2[[#This Row],[Enviado a TI]]</f>
        <v>No</v>
      </c>
      <c r="I144" t="str">
        <f>Tabla_owssvr__2[[#This Row],[Regiones]]</f>
        <v>No</v>
      </c>
      <c r="J144" s="12">
        <f t="shared" si="20"/>
        <v>1</v>
      </c>
      <c r="K144" s="13">
        <f t="shared" si="21"/>
        <v>41890</v>
      </c>
      <c r="L144" s="12">
        <f t="shared" si="22"/>
        <v>2014</v>
      </c>
      <c r="M144" s="12">
        <f t="shared" si="23"/>
        <v>37</v>
      </c>
      <c r="N144" s="12">
        <f t="shared" si="24"/>
        <v>9</v>
      </c>
      <c r="O144" s="13" t="str">
        <f t="shared" ca="1" si="25"/>
        <v>CUMPLE</v>
      </c>
      <c r="P144" t="str">
        <f t="shared" si="26"/>
        <v/>
      </c>
    </row>
    <row r="145" spans="1:16" hidden="1">
      <c r="A145">
        <f>Tabla_owssvr__2[[#This Row],[ID]]</f>
        <v>5076</v>
      </c>
      <c r="B145" t="str">
        <f>Tabla_owssvr__2[[#This Row],[Título]]</f>
        <v>Favor ver</v>
      </c>
      <c r="C145" t="str">
        <f>Tabla_owssvr__2[[#This Row],[Solicitante]]</f>
        <v>Andrade Escobar, Agustina Mabel, CAM</v>
      </c>
      <c r="D145" s="4">
        <f>Tabla_owssvr__2[[#This Row],[Fecha Solicitud]]</f>
        <v>41887</v>
      </c>
      <c r="E145" t="str">
        <f>Tabla_owssvr__2[[#This Row],[Estado]]</f>
        <v>Realizado</v>
      </c>
      <c r="F145" s="4">
        <f>Tabla_owssvr__2[[#This Row],[Fecha Cierre]]</f>
        <v>41887</v>
      </c>
      <c r="G145" t="str">
        <f>Tabla_owssvr__2[[#This Row],[Categoria]]</f>
        <v>2 Reporte problemas Oracle</v>
      </c>
      <c r="H145" t="str">
        <f>Tabla_owssvr__2[[#This Row],[Enviado a TI]]</f>
        <v>Si</v>
      </c>
      <c r="I145" t="str">
        <f>Tabla_owssvr__2[[#This Row],[Regiones]]</f>
        <v>No</v>
      </c>
      <c r="J145" s="12">
        <f t="shared" si="20"/>
        <v>1</v>
      </c>
      <c r="K145" s="13">
        <f t="shared" si="21"/>
        <v>41890</v>
      </c>
      <c r="L145" s="12">
        <f t="shared" si="22"/>
        <v>2014</v>
      </c>
      <c r="M145" s="12">
        <f t="shared" si="23"/>
        <v>37</v>
      </c>
      <c r="N145" s="12">
        <f t="shared" si="24"/>
        <v>9</v>
      </c>
      <c r="O145" s="13" t="str">
        <f t="shared" ca="1" si="25"/>
        <v>CUMPLE</v>
      </c>
      <c r="P145" t="str">
        <f t="shared" si="26"/>
        <v/>
      </c>
    </row>
    <row r="146" spans="1:16" hidden="1">
      <c r="A146">
        <f>Tabla_owssvr__2[[#This Row],[ID]]</f>
        <v>5075</v>
      </c>
      <c r="B146" t="str">
        <f>Tabla_owssvr__2[[#This Row],[Título]]</f>
        <v>Posible falla correo internet</v>
      </c>
      <c r="C146" t="str">
        <f>Tabla_owssvr__2[[#This Row],[Solicitante]]</f>
        <v>Carvajal Aguilar, Patricio Aurelio, CAM</v>
      </c>
      <c r="D146" s="4">
        <f>Tabla_owssvr__2[[#This Row],[Fecha Solicitud]]</f>
        <v>41887</v>
      </c>
      <c r="E146" t="str">
        <f>Tabla_owssvr__2[[#This Row],[Estado]]</f>
        <v>Realizado</v>
      </c>
      <c r="F146" s="4">
        <f>Tabla_owssvr__2[[#This Row],[Fecha Cierre]]</f>
        <v>41887</v>
      </c>
      <c r="G146" t="str">
        <f>Tabla_owssvr__2[[#This Row],[Categoria]]</f>
        <v>Creación, modificación activación y desactivación de cuentas de red y correo electrónico.</v>
      </c>
      <c r="H146" t="str">
        <f>Tabla_owssvr__2[[#This Row],[Enviado a TI]]</f>
        <v>Si</v>
      </c>
      <c r="I146" t="str">
        <f>Tabla_owssvr__2[[#This Row],[Regiones]]</f>
        <v>No</v>
      </c>
      <c r="J146" s="12">
        <f t="shared" si="20"/>
        <v>1</v>
      </c>
      <c r="K146" s="13">
        <f t="shared" si="21"/>
        <v>41890</v>
      </c>
      <c r="L146" s="12">
        <f t="shared" si="22"/>
        <v>2014</v>
      </c>
      <c r="M146" s="12">
        <f t="shared" si="23"/>
        <v>37</v>
      </c>
      <c r="N146" s="12">
        <f t="shared" si="24"/>
        <v>9</v>
      </c>
      <c r="O146" s="13" t="str">
        <f t="shared" ca="1" si="25"/>
        <v>CUMPLE</v>
      </c>
      <c r="P146" t="str">
        <f t="shared" si="26"/>
        <v/>
      </c>
    </row>
    <row r="147" spans="1:16" hidden="1">
      <c r="A147">
        <f>Tabla_owssvr__2[[#This Row],[ID]]</f>
        <v>5074</v>
      </c>
      <c r="B147" t="str">
        <f>Tabla_owssvr__2[[#This Row],[Título]]</f>
        <v>Impresora con problemas de TOner</v>
      </c>
      <c r="C147" t="str">
        <f>Tabla_owssvr__2[[#This Row],[Solicitante]]</f>
        <v>Escobar Pizarro, Jeannette Alejandra, CAM</v>
      </c>
      <c r="D147" s="4">
        <f>Tabla_owssvr__2[[#This Row],[Fecha Solicitud]]</f>
        <v>41887</v>
      </c>
      <c r="E147" t="str">
        <f>Tabla_owssvr__2[[#This Row],[Estado]]</f>
        <v>Realizado</v>
      </c>
      <c r="F147" s="4">
        <f>Tabla_owssvr__2[[#This Row],[Fecha Cierre]]</f>
        <v>41887</v>
      </c>
      <c r="G147" t="str">
        <f>Tabla_owssvr__2[[#This Row],[Categoria]]</f>
        <v>Reporte de problemas de Impresoras en Outsourcing</v>
      </c>
      <c r="H147" t="str">
        <f>Tabla_owssvr__2[[#This Row],[Enviado a TI]]</f>
        <v>No</v>
      </c>
      <c r="I147" t="str">
        <f>Tabla_owssvr__2[[#This Row],[Regiones]]</f>
        <v>No</v>
      </c>
      <c r="J147" s="12">
        <f t="shared" si="20"/>
        <v>1</v>
      </c>
      <c r="K147" s="13">
        <f t="shared" si="21"/>
        <v>41890</v>
      </c>
      <c r="L147" s="12">
        <f t="shared" si="22"/>
        <v>2014</v>
      </c>
      <c r="M147" s="12">
        <f t="shared" si="23"/>
        <v>37</v>
      </c>
      <c r="N147" s="12">
        <f t="shared" si="24"/>
        <v>9</v>
      </c>
      <c r="O147" s="13" t="str">
        <f t="shared" ca="1" si="25"/>
        <v>CUMPLE</v>
      </c>
      <c r="P147" t="str">
        <f t="shared" si="26"/>
        <v/>
      </c>
    </row>
    <row r="148" spans="1:16" hidden="1">
      <c r="A148">
        <f>Tabla_owssvr__2[[#This Row],[ID]]</f>
        <v>5073</v>
      </c>
      <c r="B148" t="str">
        <f>Tabla_owssvr__2[[#This Row],[Título]]</f>
        <v xml:space="preserve">Ingresos Nuevos SOT analista de gestión </v>
      </c>
      <c r="C148" t="str">
        <f>Tabla_owssvr__2[[#This Row],[Solicitante]]</f>
        <v>Dossi Muñoz, Carolina, CAM</v>
      </c>
      <c r="D148" s="4">
        <f>Tabla_owssvr__2[[#This Row],[Fecha Solicitud]]</f>
        <v>41887</v>
      </c>
      <c r="E148" t="str">
        <f>Tabla_owssvr__2[[#This Row],[Estado]]</f>
        <v>Realizado</v>
      </c>
      <c r="F148" s="4">
        <f>D148</f>
        <v>41887</v>
      </c>
      <c r="G148" t="str">
        <f>Tabla_owssvr__2[[#This Row],[Categoria]]</f>
        <v>Creación, modificación activación y desactivación de cuentas de red y correo electrónico.</v>
      </c>
      <c r="H148" t="str">
        <f>Tabla_owssvr__2[[#This Row],[Enviado a TI]]</f>
        <v>Si</v>
      </c>
      <c r="I148" t="str">
        <f>Tabla_owssvr__2[[#This Row],[Regiones]]</f>
        <v>No</v>
      </c>
      <c r="J148" s="12">
        <f t="shared" si="20"/>
        <v>1</v>
      </c>
      <c r="K148" s="13">
        <f t="shared" si="21"/>
        <v>41890</v>
      </c>
      <c r="L148" s="12">
        <f t="shared" si="22"/>
        <v>2014</v>
      </c>
      <c r="M148" s="12">
        <f t="shared" si="23"/>
        <v>37</v>
      </c>
      <c r="N148" s="12">
        <f t="shared" si="24"/>
        <v>9</v>
      </c>
      <c r="O148" s="13" t="str">
        <f t="shared" ca="1" si="25"/>
        <v>CUMPLE</v>
      </c>
      <c r="P148" t="str">
        <f t="shared" si="26"/>
        <v/>
      </c>
    </row>
    <row r="149" spans="1:16" hidden="1">
      <c r="A149">
        <f>Tabla_owssvr__2[[#This Row],[ID]]</f>
        <v>5072</v>
      </c>
      <c r="B149" t="str">
        <f>Tabla_owssvr__2[[#This Row],[Título]]</f>
        <v xml:space="preserve">Línea telefónica con problema (anexo 7934) </v>
      </c>
      <c r="C149" t="str">
        <f>Tabla_owssvr__2[[#This Row],[Solicitante]]</f>
        <v>García Olivero, Guillermo de Jesús, CAM</v>
      </c>
      <c r="D149" s="4">
        <f>Tabla_owssvr__2[[#This Row],[Fecha Solicitud]]</f>
        <v>41887</v>
      </c>
      <c r="E149" t="str">
        <f>Tabla_owssvr__2[[#This Row],[Estado]]</f>
        <v>Realizado</v>
      </c>
      <c r="F149" s="4">
        <f>Tabla_owssvr__2[[#This Row],[Fecha Cierre]]</f>
        <v>41887</v>
      </c>
      <c r="G149" t="str">
        <f>Tabla_owssvr__2[[#This Row],[Categoria]]</f>
        <v>Creación, modificación activación y desactivación de anexos telefónicos.</v>
      </c>
      <c r="H149" t="str">
        <f>Tabla_owssvr__2[[#This Row],[Enviado a TI]]</f>
        <v>No</v>
      </c>
      <c r="I149" t="str">
        <f>Tabla_owssvr__2[[#This Row],[Regiones]]</f>
        <v>No</v>
      </c>
      <c r="J149" s="12">
        <f t="shared" si="20"/>
        <v>1</v>
      </c>
      <c r="K149" s="13">
        <f t="shared" si="21"/>
        <v>41890</v>
      </c>
      <c r="L149" s="12">
        <f t="shared" si="22"/>
        <v>2014</v>
      </c>
      <c r="M149" s="12">
        <f t="shared" si="23"/>
        <v>37</v>
      </c>
      <c r="N149" s="12">
        <f t="shared" si="24"/>
        <v>9</v>
      </c>
      <c r="O149" s="13" t="str">
        <f t="shared" ca="1" si="25"/>
        <v>CUMPLE</v>
      </c>
      <c r="P149" t="str">
        <f t="shared" si="26"/>
        <v/>
      </c>
    </row>
    <row r="150" spans="1:16" hidden="1">
      <c r="A150">
        <f>Tabla_owssvr__2[[#This Row],[ID]]</f>
        <v>5071</v>
      </c>
      <c r="B150" t="str">
        <f>Tabla_owssvr__2[[#This Row],[Título]]</f>
        <v>Telefono Cel Moto G</v>
      </c>
      <c r="C150" t="str">
        <f>Tabla_owssvr__2[[#This Row],[Solicitante]]</f>
        <v>Ruiz Guzman, Elisa del Carmen, CAM</v>
      </c>
      <c r="D150" s="4">
        <f>Tabla_owssvr__2[[#This Row],[Fecha Solicitud]]</f>
        <v>41887</v>
      </c>
      <c r="E150" t="str">
        <f>Tabla_owssvr__2[[#This Row],[Estado]]</f>
        <v>Realizado</v>
      </c>
      <c r="F150" s="4">
        <f>Tabla_owssvr__2[[#This Row],[Fecha Cierre]]</f>
        <v>41887</v>
      </c>
      <c r="G150" t="str">
        <f>Tabla_owssvr__2[[#This Row],[Categoria]]</f>
        <v>Asignación y/o entrega de equipos celulares estándar nuevos o sus componentes. (chips)</v>
      </c>
      <c r="H150" t="str">
        <f>Tabla_owssvr__2[[#This Row],[Enviado a TI]]</f>
        <v>No</v>
      </c>
      <c r="I150" t="str">
        <f>Tabla_owssvr__2[[#This Row],[Regiones]]</f>
        <v>No</v>
      </c>
      <c r="J150" s="12">
        <f t="shared" si="20"/>
        <v>7</v>
      </c>
      <c r="K150" s="13">
        <f t="shared" si="21"/>
        <v>41898</v>
      </c>
      <c r="L150" s="12">
        <f t="shared" si="22"/>
        <v>2014</v>
      </c>
      <c r="M150" s="12">
        <f t="shared" si="23"/>
        <v>38</v>
      </c>
      <c r="N150" s="12">
        <f t="shared" si="24"/>
        <v>9</v>
      </c>
      <c r="O150" s="13" t="str">
        <f t="shared" ca="1" si="25"/>
        <v>CUMPLE</v>
      </c>
      <c r="P150" t="str">
        <f t="shared" si="26"/>
        <v/>
      </c>
    </row>
    <row r="151" spans="1:16" hidden="1">
      <c r="A151">
        <f>Tabla_owssvr__2[[#This Row],[ID]]</f>
        <v>5070</v>
      </c>
      <c r="B151" t="str">
        <f>Tabla_owssvr__2[[#This Row],[Título]]</f>
        <v>Carga celular</v>
      </c>
      <c r="C151" t="str">
        <f>Tabla_owssvr__2[[#This Row],[Solicitante]]</f>
        <v>Donoso Serey, Aldo Fabricio, CAM</v>
      </c>
      <c r="D151" s="4">
        <f>Tabla_owssvr__2[[#This Row],[Fecha Solicitud]]</f>
        <v>41887</v>
      </c>
      <c r="E151" t="str">
        <f>Tabla_owssvr__2[[#This Row],[Estado]]</f>
        <v>Realizado</v>
      </c>
      <c r="F151" s="4">
        <f>Tabla_owssvr__2[[#This Row],[Fecha Cierre]]</f>
        <v>41887</v>
      </c>
      <c r="G151" t="str">
        <f>Tabla_owssvr__2[[#This Row],[Categoria]]</f>
        <v>1 Asignacion de minutos</v>
      </c>
      <c r="H151" t="str">
        <f>Tabla_owssvr__2[[#This Row],[Enviado a TI]]</f>
        <v>No</v>
      </c>
      <c r="I151" t="str">
        <f>Tabla_owssvr__2[[#This Row],[Regiones]]</f>
        <v>No</v>
      </c>
      <c r="J151" s="12">
        <f t="shared" si="20"/>
        <v>1</v>
      </c>
      <c r="K151" s="13">
        <f t="shared" si="21"/>
        <v>41890</v>
      </c>
      <c r="L151" s="12">
        <f t="shared" si="22"/>
        <v>2014</v>
      </c>
      <c r="M151" s="12">
        <f t="shared" si="23"/>
        <v>37</v>
      </c>
      <c r="N151" s="12">
        <f t="shared" si="24"/>
        <v>9</v>
      </c>
      <c r="O151" s="13" t="str">
        <f t="shared" ca="1" si="25"/>
        <v>CUMPLE</v>
      </c>
      <c r="P151" t="str">
        <f t="shared" si="26"/>
        <v/>
      </c>
    </row>
    <row r="152" spans="1:16" hidden="1">
      <c r="A152">
        <f>Tabla_owssvr__2[[#This Row],[ID]]</f>
        <v>5069</v>
      </c>
      <c r="B152" t="str">
        <f>Tabla_owssvr__2[[#This Row],[Título]]</f>
        <v>SOLICITUD SWITCH</v>
      </c>
      <c r="C152" t="str">
        <f>Tabla_owssvr__2[[#This Row],[Solicitante]]</f>
        <v>Pavez Nuñez, Walter, CAM</v>
      </c>
      <c r="D152" s="4">
        <f>Tabla_owssvr__2[[#This Row],[Fecha Solicitud]]</f>
        <v>41887</v>
      </c>
      <c r="E152" t="str">
        <f>Tabla_owssvr__2[[#This Row],[Estado]]</f>
        <v>Realizado</v>
      </c>
      <c r="F152" s="4">
        <f>Tabla_owssvr__2[[#This Row],[Fecha Cierre]]</f>
        <v>41887</v>
      </c>
      <c r="G152" t="str">
        <f>Tabla_owssvr__2[[#This Row],[Categoria]]</f>
        <v>Instalación o revisión de puntos de red.</v>
      </c>
      <c r="H152" t="str">
        <f>Tabla_owssvr__2[[#This Row],[Enviado a TI]]</f>
        <v>No</v>
      </c>
      <c r="I152" t="str">
        <f>Tabla_owssvr__2[[#This Row],[Regiones]]</f>
        <v>No</v>
      </c>
      <c r="J152" s="12">
        <f t="shared" si="20"/>
        <v>3</v>
      </c>
      <c r="K152" s="13">
        <f t="shared" si="21"/>
        <v>41892</v>
      </c>
      <c r="L152" s="12">
        <f t="shared" si="22"/>
        <v>2014</v>
      </c>
      <c r="M152" s="12">
        <f t="shared" si="23"/>
        <v>37</v>
      </c>
      <c r="N152" s="12">
        <f t="shared" si="24"/>
        <v>9</v>
      </c>
      <c r="O152" s="13" t="str">
        <f t="shared" ca="1" si="25"/>
        <v>CUMPLE</v>
      </c>
      <c r="P152" t="str">
        <f t="shared" si="26"/>
        <v/>
      </c>
    </row>
    <row r="153" spans="1:16" hidden="1">
      <c r="A153">
        <f>Tabla_owssvr__2[[#This Row],[ID]]</f>
        <v>5068</v>
      </c>
      <c r="B153" t="str">
        <f>Tabla_owssvr__2[[#This Row],[Título]]</f>
        <v>Carga de Minutos On net - 74318253</v>
      </c>
      <c r="C153" t="str">
        <f>Tabla_owssvr__2[[#This Row],[Solicitante]]</f>
        <v>Caceres Sarabia, Francisco Antonio, CAM</v>
      </c>
      <c r="D153" s="4">
        <f>Tabla_owssvr__2[[#This Row],[Fecha Solicitud]]</f>
        <v>41887</v>
      </c>
      <c r="E153" t="str">
        <f>Tabla_owssvr__2[[#This Row],[Estado]]</f>
        <v>Realizado</v>
      </c>
      <c r="F153" s="4">
        <f>Tabla_owssvr__2[[#This Row],[Fecha Cierre]]</f>
        <v>41887</v>
      </c>
      <c r="G153" t="str">
        <f>Tabla_owssvr__2[[#This Row],[Categoria]]</f>
        <v>1 Asignacion de minutos</v>
      </c>
      <c r="H153" t="str">
        <f>Tabla_owssvr__2[[#This Row],[Enviado a TI]]</f>
        <v>No</v>
      </c>
      <c r="I153" t="str">
        <f>Tabla_owssvr__2[[#This Row],[Regiones]]</f>
        <v>No</v>
      </c>
      <c r="J153" s="12">
        <f t="shared" si="20"/>
        <v>1</v>
      </c>
      <c r="K153" s="13">
        <f t="shared" si="21"/>
        <v>41890</v>
      </c>
      <c r="L153" s="12">
        <f t="shared" si="22"/>
        <v>2014</v>
      </c>
      <c r="M153" s="12">
        <f t="shared" si="23"/>
        <v>37</v>
      </c>
      <c r="N153" s="12">
        <f t="shared" si="24"/>
        <v>9</v>
      </c>
      <c r="O153" s="13" t="str">
        <f t="shared" ca="1" si="25"/>
        <v>CUMPLE</v>
      </c>
      <c r="P153" t="str">
        <f t="shared" si="26"/>
        <v/>
      </c>
    </row>
    <row r="154" spans="1:16" hidden="1">
      <c r="A154">
        <f>Tabla_owssvr__2[[#This Row],[ID]]</f>
        <v>5067</v>
      </c>
      <c r="B154" t="str">
        <f>Tabla_owssvr__2[[#This Row],[Título]]</f>
        <v>Reposición de Minutos (Hugo Navarrete y Juan Bascuñan)</v>
      </c>
      <c r="C154" t="str">
        <f>Tabla_owssvr__2[[#This Row],[Solicitante]]</f>
        <v>Abrigo Elgueda, Juan Andres, CAM</v>
      </c>
      <c r="D154" s="4">
        <f>Tabla_owssvr__2[[#This Row],[Fecha Solicitud]]</f>
        <v>41887</v>
      </c>
      <c r="E154" t="str">
        <f>Tabla_owssvr__2[[#This Row],[Estado]]</f>
        <v>Realizado</v>
      </c>
      <c r="F154" s="4">
        <f>D154</f>
        <v>41887</v>
      </c>
      <c r="G154" t="str">
        <f>Tabla_owssvr__2[[#This Row],[Categoria]]</f>
        <v>1 Asignacion de minutos</v>
      </c>
      <c r="H154" t="str">
        <f>Tabla_owssvr__2[[#This Row],[Enviado a TI]]</f>
        <v>Si</v>
      </c>
      <c r="I154" t="str">
        <f>Tabla_owssvr__2[[#This Row],[Regiones]]</f>
        <v>No</v>
      </c>
      <c r="J154" s="12">
        <f t="shared" si="20"/>
        <v>1</v>
      </c>
      <c r="K154" s="13">
        <f t="shared" si="21"/>
        <v>41890</v>
      </c>
      <c r="L154" s="12">
        <f t="shared" si="22"/>
        <v>2014</v>
      </c>
      <c r="M154" s="12">
        <f t="shared" si="23"/>
        <v>37</v>
      </c>
      <c r="N154" s="12">
        <f t="shared" si="24"/>
        <v>9</v>
      </c>
      <c r="O154" s="13" t="str">
        <f t="shared" ca="1" si="25"/>
        <v>CUMPLE</v>
      </c>
      <c r="P154" t="str">
        <f t="shared" si="26"/>
        <v/>
      </c>
    </row>
    <row r="155" spans="1:16" hidden="1">
      <c r="A155">
        <f>Tabla_owssvr__2[[#This Row],[ID]]</f>
        <v>5066</v>
      </c>
      <c r="B155" t="str">
        <f>Tabla_owssvr__2[[#This Row],[Título]]</f>
        <v>Restitución de minutos on-net</v>
      </c>
      <c r="C155" t="str">
        <f>Tabla_owssvr__2[[#This Row],[Solicitante]]</f>
        <v>Elgueta Rojas, Deborah Lisset, CAM</v>
      </c>
      <c r="D155" s="4">
        <f>Tabla_owssvr__2[[#This Row],[Fecha Solicitud]]</f>
        <v>41887</v>
      </c>
      <c r="E155" t="str">
        <f>Tabla_owssvr__2[[#This Row],[Estado]]</f>
        <v>Realizado</v>
      </c>
      <c r="F155" s="4">
        <f>Tabla_owssvr__2[[#This Row],[Fecha Cierre]]</f>
        <v>41887</v>
      </c>
      <c r="G155" t="str">
        <f>Tabla_owssvr__2[[#This Row],[Categoria]]</f>
        <v>1 Asignacion de minutos</v>
      </c>
      <c r="H155" t="str">
        <f>Tabla_owssvr__2[[#This Row],[Enviado a TI]]</f>
        <v>Si</v>
      </c>
      <c r="I155" t="str">
        <f>Tabla_owssvr__2[[#This Row],[Regiones]]</f>
        <v>No</v>
      </c>
      <c r="J155" s="12">
        <f t="shared" si="20"/>
        <v>1</v>
      </c>
      <c r="K155" s="13">
        <f t="shared" si="21"/>
        <v>41890</v>
      </c>
      <c r="L155" s="12">
        <f t="shared" si="22"/>
        <v>2014</v>
      </c>
      <c r="M155" s="12">
        <f t="shared" si="23"/>
        <v>37</v>
      </c>
      <c r="N155" s="12">
        <f t="shared" si="24"/>
        <v>9</v>
      </c>
      <c r="O155" s="13" t="str">
        <f t="shared" ca="1" si="25"/>
        <v>CUMPLE</v>
      </c>
      <c r="P155" t="str">
        <f t="shared" si="26"/>
        <v/>
      </c>
    </row>
    <row r="156" spans="1:16" hidden="1">
      <c r="A156">
        <f>Tabla_owssvr__2[[#This Row],[ID]]</f>
        <v>5065</v>
      </c>
      <c r="B156" t="str">
        <f>Tabla_owssvr__2[[#This Row],[Título]]</f>
        <v>servicio Caller y app unpacker</v>
      </c>
      <c r="C156" t="str">
        <f>Tabla_owssvr__2[[#This Row],[Solicitante]]</f>
        <v>Gonzalez Arredondo, Enrique Eduardo, CAM</v>
      </c>
      <c r="D156" s="4">
        <f>Tabla_owssvr__2[[#This Row],[Fecha Solicitud]]</f>
        <v>41887</v>
      </c>
      <c r="E156" t="str">
        <f>Tabla_owssvr__2[[#This Row],[Estado]]</f>
        <v>Realizado</v>
      </c>
      <c r="F156" s="4">
        <f>Tabla_owssvr__2[[#This Row],[Fecha Cierre]]</f>
        <v>41887</v>
      </c>
      <c r="G156" t="str">
        <f>Tabla_owssvr__2[[#This Row],[Categoria]]</f>
        <v>3 Servicios Operador</v>
      </c>
      <c r="H156" t="str">
        <f>Tabla_owssvr__2[[#This Row],[Enviado a TI]]</f>
        <v>Si</v>
      </c>
      <c r="I156" t="str">
        <f>Tabla_owssvr__2[[#This Row],[Regiones]]</f>
        <v>No</v>
      </c>
      <c r="J156" s="12">
        <f t="shared" si="20"/>
        <v>1</v>
      </c>
      <c r="K156" s="13">
        <f t="shared" si="21"/>
        <v>41890</v>
      </c>
      <c r="L156" s="12">
        <f t="shared" si="22"/>
        <v>2014</v>
      </c>
      <c r="M156" s="12">
        <f t="shared" si="23"/>
        <v>37</v>
      </c>
      <c r="N156" s="12">
        <f t="shared" si="24"/>
        <v>9</v>
      </c>
      <c r="O156" s="13" t="str">
        <f t="shared" ca="1" si="25"/>
        <v>CUMPLE</v>
      </c>
      <c r="P156" t="str">
        <f t="shared" si="26"/>
        <v/>
      </c>
    </row>
    <row r="157" spans="1:16" hidden="1">
      <c r="A157">
        <f>Tabla_owssvr__2[[#This Row],[ID]]</f>
        <v>5064</v>
      </c>
      <c r="B157" t="str">
        <f>Tabla_owssvr__2[[#This Row],[Título]]</f>
        <v>Recarga de minutos</v>
      </c>
      <c r="C157" t="str">
        <f>Tabla_owssvr__2[[#This Row],[Solicitante]]</f>
        <v>Gaete Valenzuela, Iván Mario, CAM</v>
      </c>
      <c r="D157" s="4">
        <f>Tabla_owssvr__2[[#This Row],[Fecha Solicitud]]</f>
        <v>41887</v>
      </c>
      <c r="E157" t="str">
        <f>Tabla_owssvr__2[[#This Row],[Estado]]</f>
        <v>Realizado</v>
      </c>
      <c r="F157" s="4">
        <f>Tabla_owssvr__2[[#This Row],[Fecha Cierre]]</f>
        <v>41887</v>
      </c>
      <c r="G157" t="str">
        <f>Tabla_owssvr__2[[#This Row],[Categoria]]</f>
        <v>1 Asignacion de minutos</v>
      </c>
      <c r="H157" t="str">
        <f>Tabla_owssvr__2[[#This Row],[Enviado a TI]]</f>
        <v>Si</v>
      </c>
      <c r="I157" t="str">
        <f>Tabla_owssvr__2[[#This Row],[Regiones]]</f>
        <v>No</v>
      </c>
      <c r="J157" s="12">
        <f t="shared" si="20"/>
        <v>1</v>
      </c>
      <c r="K157" s="13">
        <f t="shared" si="21"/>
        <v>41890</v>
      </c>
      <c r="L157" s="12">
        <f t="shared" si="22"/>
        <v>2014</v>
      </c>
      <c r="M157" s="12">
        <f t="shared" si="23"/>
        <v>37</v>
      </c>
      <c r="N157" s="12">
        <f t="shared" si="24"/>
        <v>9</v>
      </c>
      <c r="O157" s="13" t="str">
        <f t="shared" ca="1" si="25"/>
        <v>CUMPLE</v>
      </c>
      <c r="P157" t="str">
        <f t="shared" si="26"/>
        <v/>
      </c>
    </row>
    <row r="158" spans="1:16" hidden="1">
      <c r="A158">
        <f>Tabla_owssvr__2[[#This Row],[ID]]</f>
        <v>5063</v>
      </c>
      <c r="B158" t="str">
        <f>Tabla_owssvr__2[[#This Row],[Título]]</f>
        <v>Minutos asignados Humberto Barrria</v>
      </c>
      <c r="C158" t="str">
        <f>Tabla_owssvr__2[[#This Row],[Solicitante]]</f>
        <v>Leiva Cortazar, Edgardo Andres, CAM</v>
      </c>
      <c r="D158" s="4">
        <f>Tabla_owssvr__2[[#This Row],[Fecha Solicitud]]</f>
        <v>41887</v>
      </c>
      <c r="E158" t="str">
        <f>Tabla_owssvr__2[[#This Row],[Estado]]</f>
        <v>Realizado</v>
      </c>
      <c r="F158" s="4">
        <f>D158</f>
        <v>41887</v>
      </c>
      <c r="G158" t="str">
        <f>Tabla_owssvr__2[[#This Row],[Categoria]]</f>
        <v>1 Asignacion de minutos</v>
      </c>
      <c r="H158" t="str">
        <f>Tabla_owssvr__2[[#This Row],[Enviado a TI]]</f>
        <v>Si</v>
      </c>
      <c r="I158" t="str">
        <f>Tabla_owssvr__2[[#This Row],[Regiones]]</f>
        <v>No</v>
      </c>
      <c r="J158" s="12">
        <f t="shared" si="20"/>
        <v>1</v>
      </c>
      <c r="K158" s="13">
        <f t="shared" si="21"/>
        <v>41890</v>
      </c>
      <c r="L158" s="12">
        <f t="shared" si="22"/>
        <v>2014</v>
      </c>
      <c r="M158" s="12">
        <f t="shared" si="23"/>
        <v>37</v>
      </c>
      <c r="N158" s="12">
        <f t="shared" si="24"/>
        <v>9</v>
      </c>
      <c r="O158" s="13" t="str">
        <f t="shared" ca="1" si="25"/>
        <v>CUMPLE</v>
      </c>
      <c r="P158" t="str">
        <f t="shared" si="26"/>
        <v/>
      </c>
    </row>
    <row r="159" spans="1:16" hidden="1">
      <c r="A159">
        <f>Tabla_owssvr__2[[#This Row],[ID]]</f>
        <v>5062</v>
      </c>
      <c r="B159" t="str">
        <f>Tabla_owssvr__2[[#This Row],[Título]]</f>
        <v>Minutos móvil prevencionista</v>
      </c>
      <c r="C159" t="str">
        <f>Tabla_owssvr__2[[#This Row],[Solicitante]]</f>
        <v>Martinez Fuentealba, Victor Alonso, CAM</v>
      </c>
      <c r="D159" s="4">
        <f>Tabla_owssvr__2[[#This Row],[Fecha Solicitud]]</f>
        <v>41887</v>
      </c>
      <c r="E159" t="str">
        <f>Tabla_owssvr__2[[#This Row],[Estado]]</f>
        <v>Realizado</v>
      </c>
      <c r="F159" s="4">
        <f>Tabla_owssvr__2[[#This Row],[Fecha Cierre]]</f>
        <v>41887</v>
      </c>
      <c r="G159" t="str">
        <f>Tabla_owssvr__2[[#This Row],[Categoria]]</f>
        <v>1 Asignacion de minutos</v>
      </c>
      <c r="H159" t="str">
        <f>Tabla_owssvr__2[[#This Row],[Enviado a TI]]</f>
        <v>Si</v>
      </c>
      <c r="I159" t="str">
        <f>Tabla_owssvr__2[[#This Row],[Regiones]]</f>
        <v>Si</v>
      </c>
      <c r="J159" s="12">
        <f t="shared" si="20"/>
        <v>1</v>
      </c>
      <c r="K159" s="13">
        <f t="shared" si="21"/>
        <v>41890</v>
      </c>
      <c r="L159" s="12">
        <f t="shared" si="22"/>
        <v>2014</v>
      </c>
      <c r="M159" s="12">
        <f t="shared" si="23"/>
        <v>37</v>
      </c>
      <c r="N159" s="12">
        <f t="shared" si="24"/>
        <v>9</v>
      </c>
      <c r="O159" s="13" t="str">
        <f t="shared" ca="1" si="25"/>
        <v>CUMPLE</v>
      </c>
      <c r="P159" t="str">
        <f t="shared" si="26"/>
        <v/>
      </c>
    </row>
    <row r="160" spans="1:16" hidden="1">
      <c r="A160">
        <f>Tabla_owssvr__2[[#This Row],[ID]]</f>
        <v>5061</v>
      </c>
      <c r="B160" t="str">
        <f>Tabla_owssvr__2[[#This Row],[Título]]</f>
        <v>Caida de servicios Unpacker</v>
      </c>
      <c r="C160" t="str">
        <f>Tabla_owssvr__2[[#This Row],[Solicitante]]</f>
        <v>Gonzalez Arredondo, Enrique Eduardo, CAM</v>
      </c>
      <c r="D160" s="4">
        <f>Tabla_owssvr__2[[#This Row],[Fecha Solicitud]]</f>
        <v>41887</v>
      </c>
      <c r="E160" t="str">
        <f>Tabla_owssvr__2[[#This Row],[Estado]]</f>
        <v>Realizado</v>
      </c>
      <c r="F160" s="4">
        <f>Tabla_owssvr__2[[#This Row],[Fecha Cierre]]</f>
        <v>41887</v>
      </c>
      <c r="G160" t="str">
        <f>Tabla_owssvr__2[[#This Row],[Categoria]]</f>
        <v>3 Servicios Operador</v>
      </c>
      <c r="H160" t="str">
        <f>Tabla_owssvr__2[[#This Row],[Enviado a TI]]</f>
        <v>Si</v>
      </c>
      <c r="I160" t="str">
        <f>Tabla_owssvr__2[[#This Row],[Regiones]]</f>
        <v>No</v>
      </c>
      <c r="J160" s="12">
        <f t="shared" si="20"/>
        <v>1</v>
      </c>
      <c r="K160" s="13">
        <f t="shared" si="21"/>
        <v>41890</v>
      </c>
      <c r="L160" s="12">
        <f t="shared" si="22"/>
        <v>2014</v>
      </c>
      <c r="M160" s="12">
        <f t="shared" si="23"/>
        <v>37</v>
      </c>
      <c r="N160" s="12">
        <f t="shared" si="24"/>
        <v>9</v>
      </c>
      <c r="O160" s="13" t="str">
        <f t="shared" ca="1" si="25"/>
        <v>CUMPLE</v>
      </c>
      <c r="P160" t="str">
        <f t="shared" si="26"/>
        <v/>
      </c>
    </row>
    <row r="161" spans="1:16" hidden="1">
      <c r="A161">
        <f>Tabla_owssvr__2[[#This Row],[ID]]</f>
        <v>5060</v>
      </c>
      <c r="B161" t="str">
        <f>Tabla_owssvr__2[[#This Row],[Título]]</f>
        <v>Minutos Adicionales 6 495 2051</v>
      </c>
      <c r="C161" t="str">
        <f>Tabla_owssvr__2[[#This Row],[Solicitante]]</f>
        <v>Carrasco Velarde, Luis Alberto, CAM</v>
      </c>
      <c r="D161" s="4">
        <f>Tabla_owssvr__2[[#This Row],[Fecha Solicitud]]</f>
        <v>41887</v>
      </c>
      <c r="E161" t="str">
        <f>Tabla_owssvr__2[[#This Row],[Estado]]</f>
        <v>Realizado</v>
      </c>
      <c r="F161" s="4">
        <f>D161</f>
        <v>41887</v>
      </c>
      <c r="G161" t="str">
        <f>Tabla_owssvr__2[[#This Row],[Categoria]]</f>
        <v>1 Asignacion de minutos</v>
      </c>
      <c r="H161" t="str">
        <f>Tabla_owssvr__2[[#This Row],[Enviado a TI]]</f>
        <v>Si</v>
      </c>
      <c r="I161" t="str">
        <f>Tabla_owssvr__2[[#This Row],[Regiones]]</f>
        <v>No</v>
      </c>
      <c r="J161" s="12">
        <f t="shared" si="20"/>
        <v>1</v>
      </c>
      <c r="K161" s="13">
        <f t="shared" si="21"/>
        <v>41890</v>
      </c>
      <c r="L161" s="12">
        <f t="shared" si="22"/>
        <v>2014</v>
      </c>
      <c r="M161" s="12">
        <f t="shared" si="23"/>
        <v>37</v>
      </c>
      <c r="N161" s="12">
        <f t="shared" si="24"/>
        <v>9</v>
      </c>
      <c r="O161" s="13" t="str">
        <f t="shared" ca="1" si="25"/>
        <v>CUMPLE</v>
      </c>
      <c r="P161" t="str">
        <f t="shared" si="26"/>
        <v/>
      </c>
    </row>
    <row r="162" spans="1:16" hidden="1">
      <c r="A162">
        <f>Tabla_owssvr__2[[#This Row],[ID]]</f>
        <v>5059</v>
      </c>
      <c r="B162" t="str">
        <f>Tabla_owssvr__2[[#This Row],[Título]]</f>
        <v>Solicitud Minutos</v>
      </c>
      <c r="C162" t="str">
        <f>Tabla_owssvr__2[[#This Row],[Solicitante]]</f>
        <v>Vera Ramirez, Roberto Andres, CAM</v>
      </c>
      <c r="D162" s="4">
        <f>Tabla_owssvr__2[[#This Row],[Fecha Solicitud]]</f>
        <v>41887</v>
      </c>
      <c r="E162" t="str">
        <f>Tabla_owssvr__2[[#This Row],[Estado]]</f>
        <v>Realizado</v>
      </c>
      <c r="F162" s="4">
        <f>Tabla_owssvr__2[[#This Row],[Fecha Cierre]]</f>
        <v>41887</v>
      </c>
      <c r="G162" t="str">
        <f>Tabla_owssvr__2[[#This Row],[Categoria]]</f>
        <v>1 Asignacion de minutos</v>
      </c>
      <c r="H162" t="str">
        <f>Tabla_owssvr__2[[#This Row],[Enviado a TI]]</f>
        <v>No</v>
      </c>
      <c r="I162" t="str">
        <f>Tabla_owssvr__2[[#This Row],[Regiones]]</f>
        <v>No</v>
      </c>
      <c r="J162" s="12">
        <f t="shared" si="20"/>
        <v>1</v>
      </c>
      <c r="K162" s="13">
        <f t="shared" si="21"/>
        <v>41890</v>
      </c>
      <c r="L162" s="12">
        <f t="shared" si="22"/>
        <v>2014</v>
      </c>
      <c r="M162" s="12">
        <f t="shared" si="23"/>
        <v>37</v>
      </c>
      <c r="N162" s="12">
        <f t="shared" si="24"/>
        <v>9</v>
      </c>
      <c r="O162" s="13" t="str">
        <f t="shared" ca="1" si="25"/>
        <v>CUMPLE</v>
      </c>
      <c r="P162" t="str">
        <f t="shared" si="26"/>
        <v/>
      </c>
    </row>
    <row r="163" spans="1:16" hidden="1">
      <c r="A163">
        <f>Tabla_owssvr__2[[#This Row],[ID]]</f>
        <v>5058</v>
      </c>
      <c r="B163" t="str">
        <f>Tabla_owssvr__2[[#This Row],[Título]]</f>
        <v>Reposición de minutos</v>
      </c>
      <c r="C163" t="str">
        <f>Tabla_owssvr__2[[#This Row],[Solicitante]]</f>
        <v>Sepulveda Salas, Vladimir Arnoldo, CAM</v>
      </c>
      <c r="D163" s="4">
        <f>Tabla_owssvr__2[[#This Row],[Fecha Solicitud]]</f>
        <v>41887</v>
      </c>
      <c r="E163" t="str">
        <f>Tabla_owssvr__2[[#This Row],[Estado]]</f>
        <v>Realizado</v>
      </c>
      <c r="F163" s="4">
        <f>Tabla_owssvr__2[[#This Row],[Fecha Cierre]]</f>
        <v>41887</v>
      </c>
      <c r="G163" t="str">
        <f>Tabla_owssvr__2[[#This Row],[Categoria]]</f>
        <v>1 Asignacion de minutos</v>
      </c>
      <c r="H163" t="str">
        <f>Tabla_owssvr__2[[#This Row],[Enviado a TI]]</f>
        <v>Si</v>
      </c>
      <c r="I163" t="str">
        <f>Tabla_owssvr__2[[#This Row],[Regiones]]</f>
        <v>No</v>
      </c>
      <c r="J163" s="12">
        <f t="shared" si="20"/>
        <v>1</v>
      </c>
      <c r="K163" s="13">
        <f t="shared" si="21"/>
        <v>41890</v>
      </c>
      <c r="L163" s="12">
        <f t="shared" si="22"/>
        <v>2014</v>
      </c>
      <c r="M163" s="12">
        <f t="shared" si="23"/>
        <v>37</v>
      </c>
      <c r="N163" s="12">
        <f t="shared" si="24"/>
        <v>9</v>
      </c>
      <c r="O163" s="13" t="str">
        <f t="shared" ca="1" si="25"/>
        <v>CUMPLE</v>
      </c>
      <c r="P163" t="str">
        <f t="shared" si="26"/>
        <v/>
      </c>
    </row>
    <row r="164" spans="1:16" hidden="1">
      <c r="A164">
        <f>Tabla_owssvr__2[[#This Row],[ID]]</f>
        <v>5057</v>
      </c>
      <c r="B164" t="str">
        <f>Tabla_owssvr__2[[#This Row],[Título]]</f>
        <v>Modifica buzón ssaa</v>
      </c>
      <c r="C164" t="str">
        <f>Tabla_owssvr__2[[#This Row],[Solicitante]]</f>
        <v>Duarte Fuentes, Luis Alfredo, CAM</v>
      </c>
      <c r="D164" s="4">
        <f>Tabla_owssvr__2[[#This Row],[Fecha Solicitud]]</f>
        <v>41886</v>
      </c>
      <c r="E164" t="str">
        <f>Tabla_owssvr__2[[#This Row],[Estado]]</f>
        <v>Realizado</v>
      </c>
      <c r="F164" s="4">
        <f>Tabla_owssvr__2[[#This Row],[Fecha Cierre]]</f>
        <v>41886</v>
      </c>
      <c r="G164" t="str">
        <f>Tabla_owssvr__2[[#This Row],[Categoria]]</f>
        <v>Creación, modificación activación y desactivación de cuentas de red y correo electrónico.</v>
      </c>
      <c r="H164" t="str">
        <f>Tabla_owssvr__2[[#This Row],[Enviado a TI]]</f>
        <v>Si</v>
      </c>
      <c r="I164" t="str">
        <f>Tabla_owssvr__2[[#This Row],[Regiones]]</f>
        <v>No</v>
      </c>
      <c r="J164" s="12">
        <f t="shared" si="20"/>
        <v>1</v>
      </c>
      <c r="K164" s="13">
        <f t="shared" si="21"/>
        <v>41887</v>
      </c>
      <c r="L164" s="12">
        <f t="shared" si="22"/>
        <v>2014</v>
      </c>
      <c r="M164" s="12">
        <f t="shared" si="23"/>
        <v>36</v>
      </c>
      <c r="N164" s="12">
        <f t="shared" si="24"/>
        <v>9</v>
      </c>
      <c r="O164" s="13" t="str">
        <f t="shared" ca="1" si="25"/>
        <v>CUMPLE</v>
      </c>
      <c r="P164" t="str">
        <f t="shared" si="26"/>
        <v/>
      </c>
    </row>
    <row r="165" spans="1:16" hidden="1">
      <c r="A165">
        <f>Tabla_owssvr__2[[#This Row],[ID]]</f>
        <v>5056</v>
      </c>
      <c r="B165" t="str">
        <f>Tabla_owssvr__2[[#This Row],[Título]]</f>
        <v>Sistema control centralizado etapa 2 y 3</v>
      </c>
      <c r="C165" t="str">
        <f>Tabla_owssvr__2[[#This Row],[Solicitante]]</f>
        <v>Paredes Aravena, Rodrigo Alexis, CAM</v>
      </c>
      <c r="D165" s="4">
        <f>Tabla_owssvr__2[[#This Row],[Fecha Solicitud]]</f>
        <v>41885</v>
      </c>
      <c r="E165" t="str">
        <f>Tabla_owssvr__2[[#This Row],[Estado]]</f>
        <v>Realizado</v>
      </c>
      <c r="F165" s="4">
        <f>Tabla_owssvr__2[[#This Row],[Fecha Cierre]]</f>
        <v>41886</v>
      </c>
      <c r="G165" t="str">
        <f>Tabla_owssvr__2[[#This Row],[Categoria]]</f>
        <v>Habilitación de carpetas compartidas o sitios de Sharepoint. O asignación y/o modificación de permisos.</v>
      </c>
      <c r="H165" t="str">
        <f>Tabla_owssvr__2[[#This Row],[Enviado a TI]]</f>
        <v>Si</v>
      </c>
      <c r="I165" t="str">
        <f>Tabla_owssvr__2[[#This Row],[Regiones]]</f>
        <v>No</v>
      </c>
      <c r="J165" s="12">
        <f t="shared" si="20"/>
        <v>1</v>
      </c>
      <c r="K165" s="13">
        <f t="shared" si="21"/>
        <v>41886</v>
      </c>
      <c r="L165" s="12">
        <f t="shared" si="22"/>
        <v>2014</v>
      </c>
      <c r="M165" s="12">
        <f t="shared" si="23"/>
        <v>36</v>
      </c>
      <c r="N165" s="12">
        <f t="shared" si="24"/>
        <v>9</v>
      </c>
      <c r="O165" s="13" t="str">
        <f t="shared" ca="1" si="25"/>
        <v>CUMPLE</v>
      </c>
      <c r="P165" t="str">
        <f t="shared" si="26"/>
        <v/>
      </c>
    </row>
    <row r="166" spans="1:16" hidden="1">
      <c r="A166">
        <f>Tabla_owssvr__2[[#This Row],[ID]]</f>
        <v>5055</v>
      </c>
      <c r="B166" t="str">
        <f>Tabla_owssvr__2[[#This Row],[Título]]</f>
        <v xml:space="preserve"> Ingreso  Analista de Control de Gestión</v>
      </c>
      <c r="C166" t="str">
        <f>Tabla_owssvr__2[[#This Row],[Solicitante]]</f>
        <v>Dossi Muñoz, Carolina, CAM</v>
      </c>
      <c r="D166" s="4">
        <f>Tabla_owssvr__2[[#This Row],[Fecha Solicitud]]</f>
        <v>41886</v>
      </c>
      <c r="E166" t="str">
        <f>Tabla_owssvr__2[[#This Row],[Estado]]</f>
        <v>Realizado</v>
      </c>
      <c r="F166" s="4">
        <f>D166</f>
        <v>41886</v>
      </c>
      <c r="G166" t="str">
        <f>Tabla_owssvr__2[[#This Row],[Categoria]]</f>
        <v>Creación, modificación activación y desactivación de cuentas de red y correo electrónico.</v>
      </c>
      <c r="H166" t="str">
        <f>Tabla_owssvr__2[[#This Row],[Enviado a TI]]</f>
        <v>Si</v>
      </c>
      <c r="I166" t="str">
        <f>Tabla_owssvr__2[[#This Row],[Regiones]]</f>
        <v>No</v>
      </c>
      <c r="J166" s="12">
        <f t="shared" si="20"/>
        <v>1</v>
      </c>
      <c r="K166" s="13">
        <f t="shared" si="21"/>
        <v>41887</v>
      </c>
      <c r="L166" s="12">
        <f t="shared" si="22"/>
        <v>2014</v>
      </c>
      <c r="M166" s="12">
        <f t="shared" si="23"/>
        <v>36</v>
      </c>
      <c r="N166" s="12">
        <f t="shared" si="24"/>
        <v>9</v>
      </c>
      <c r="O166" s="13" t="str">
        <f t="shared" ca="1" si="25"/>
        <v>CUMPLE</v>
      </c>
      <c r="P166" t="str">
        <f t="shared" si="26"/>
        <v/>
      </c>
    </row>
    <row r="167" spans="1:16" hidden="1">
      <c r="A167">
        <f>Tabla_owssvr__2[[#This Row],[ID]]</f>
        <v>5054</v>
      </c>
      <c r="B167" t="str">
        <f>Tabla_owssvr__2[[#This Row],[Título]]</f>
        <v>Restitucion de minutos</v>
      </c>
      <c r="C167" t="str">
        <f>Tabla_owssvr__2[[#This Row],[Solicitante]]</f>
        <v>Lagos Acuña, James Henry, CAM</v>
      </c>
      <c r="D167" s="4">
        <f>Tabla_owssvr__2[[#This Row],[Fecha Solicitud]]</f>
        <v>41886</v>
      </c>
      <c r="E167" t="str">
        <f>Tabla_owssvr__2[[#This Row],[Estado]]</f>
        <v>Rechazado</v>
      </c>
      <c r="F167" s="4">
        <f>Tabla_owssvr__2[[#This Row],[Fecha Cierre]]</f>
        <v>41886</v>
      </c>
      <c r="G167" t="str">
        <f>Tabla_owssvr__2[[#This Row],[Categoria]]</f>
        <v>1 Asignacion de minutos</v>
      </c>
      <c r="H167" t="str">
        <f>Tabla_owssvr__2[[#This Row],[Enviado a TI]]</f>
        <v>No</v>
      </c>
      <c r="I167" t="str">
        <f>Tabla_owssvr__2[[#This Row],[Regiones]]</f>
        <v>No</v>
      </c>
      <c r="J167" s="12">
        <f t="shared" si="20"/>
        <v>1</v>
      </c>
      <c r="K167" s="13">
        <f t="shared" si="21"/>
        <v>41887</v>
      </c>
      <c r="L167" s="12">
        <f t="shared" si="22"/>
        <v>2014</v>
      </c>
      <c r="M167" s="12">
        <f t="shared" si="23"/>
        <v>36</v>
      </c>
      <c r="N167" s="12">
        <f t="shared" si="24"/>
        <v>9</v>
      </c>
      <c r="O167" s="13" t="str">
        <f t="shared" ca="1" si="25"/>
        <v>CUMPLE</v>
      </c>
      <c r="P167" t="str">
        <f t="shared" si="26"/>
        <v/>
      </c>
    </row>
    <row r="168" spans="1:16" hidden="1">
      <c r="A168">
        <f>Tabla_owssvr__2[[#This Row],[ID]]</f>
        <v>5053</v>
      </c>
      <c r="B168" t="str">
        <f>Tabla_owssvr__2[[#This Row],[Título]]</f>
        <v>acceso al servidor de prevención</v>
      </c>
      <c r="C168" t="str">
        <f>Tabla_owssvr__2[[#This Row],[Solicitante]]</f>
        <v>Garrido Saavedra, Mario Andres, CAM</v>
      </c>
      <c r="D168" s="4">
        <f>Tabla_owssvr__2[[#This Row],[Fecha Solicitud]]</f>
        <v>41886</v>
      </c>
      <c r="E168" t="str">
        <f>Tabla_owssvr__2[[#This Row],[Estado]]</f>
        <v>Realizado</v>
      </c>
      <c r="F168" s="4">
        <f>D168</f>
        <v>41886</v>
      </c>
      <c r="G168" t="str">
        <f>Tabla_owssvr__2[[#This Row],[Categoria]]</f>
        <v>Habilitación de carpetas compartidas o sitios de Sharepoint. O asignación y/o modificación de permisos.</v>
      </c>
      <c r="H168" t="str">
        <f>Tabla_owssvr__2[[#This Row],[Enviado a TI]]</f>
        <v>Si</v>
      </c>
      <c r="I168" t="str">
        <f>Tabla_owssvr__2[[#This Row],[Regiones]]</f>
        <v>No</v>
      </c>
      <c r="J168" s="12">
        <f t="shared" si="20"/>
        <v>1</v>
      </c>
      <c r="K168" s="13">
        <f t="shared" si="21"/>
        <v>41887</v>
      </c>
      <c r="L168" s="12">
        <f t="shared" si="22"/>
        <v>2014</v>
      </c>
      <c r="M168" s="12">
        <f t="shared" si="23"/>
        <v>36</v>
      </c>
      <c r="N168" s="12">
        <f t="shared" si="24"/>
        <v>9</v>
      </c>
      <c r="O168" s="13" t="str">
        <f t="shared" ca="1" si="25"/>
        <v>CUMPLE</v>
      </c>
      <c r="P168" t="str">
        <f t="shared" si="26"/>
        <v/>
      </c>
    </row>
    <row r="169" spans="1:16" hidden="1">
      <c r="A169">
        <f>Tabla_owssvr__2[[#This Row],[ID]]</f>
        <v>5052</v>
      </c>
      <c r="B169" t="str">
        <f>Tabla_owssvr__2[[#This Row],[Título]]</f>
        <v>Solicitud versión de prime Guard</v>
      </c>
      <c r="C169" t="str">
        <f>Tabla_owssvr__2[[#This Row],[Solicitante]]</f>
        <v>Monardes Letelier, Israel Rodolfo, CAM</v>
      </c>
      <c r="D169" s="4">
        <f>Tabla_owssvr__2[[#This Row],[Fecha Solicitud]]</f>
        <v>41886</v>
      </c>
      <c r="E169" t="str">
        <f>Tabla_owssvr__2[[#This Row],[Estado]]</f>
        <v>Realizado</v>
      </c>
      <c r="F169" s="4">
        <f>Tabla_owssvr__2[[#This Row],[Fecha Cierre]]</f>
        <v>41886</v>
      </c>
      <c r="G169" t="str">
        <f>Tabla_owssvr__2[[#This Row],[Categoria]]</f>
        <v>3 Servicios Operador</v>
      </c>
      <c r="H169" t="str">
        <f>Tabla_owssvr__2[[#This Row],[Enviado a TI]]</f>
        <v>Si</v>
      </c>
      <c r="I169" t="str">
        <f>Tabla_owssvr__2[[#This Row],[Regiones]]</f>
        <v>No</v>
      </c>
      <c r="J169" s="12">
        <f t="shared" si="20"/>
        <v>1</v>
      </c>
      <c r="K169" s="13">
        <f t="shared" si="21"/>
        <v>41887</v>
      </c>
      <c r="L169" s="12">
        <f t="shared" si="22"/>
        <v>2014</v>
      </c>
      <c r="M169" s="12">
        <f t="shared" si="23"/>
        <v>36</v>
      </c>
      <c r="N169" s="12">
        <f t="shared" si="24"/>
        <v>9</v>
      </c>
      <c r="O169" s="13" t="str">
        <f t="shared" ca="1" si="25"/>
        <v>CUMPLE</v>
      </c>
      <c r="P169" t="str">
        <f t="shared" si="26"/>
        <v/>
      </c>
    </row>
    <row r="170" spans="1:16" hidden="1">
      <c r="A170">
        <f>Tabla_owssvr__2[[#This Row],[ID]]</f>
        <v>5051</v>
      </c>
      <c r="B170" t="str">
        <f>Tabla_owssvr__2[[#This Row],[Título]]</f>
        <v>Solicitud Clave Internet</v>
      </c>
      <c r="C170" t="str">
        <f>Tabla_owssvr__2[[#This Row],[Solicitante]]</f>
        <v>Sandoval Puga, Beatriz Elena, CAM</v>
      </c>
      <c r="D170" s="4">
        <f>Tabla_owssvr__2[[#This Row],[Fecha Solicitud]]</f>
        <v>41886</v>
      </c>
      <c r="E170" t="str">
        <f>Tabla_owssvr__2[[#This Row],[Estado]]</f>
        <v>Realizado</v>
      </c>
      <c r="F170" s="4">
        <f>Tabla_owssvr__2[[#This Row],[Fecha Cierre]]</f>
        <v>41886</v>
      </c>
      <c r="G170" t="str">
        <f>Tabla_owssvr__2[[#This Row],[Categoria]]</f>
        <v>3 Servicios Operador</v>
      </c>
      <c r="H170" t="str">
        <f>Tabla_owssvr__2[[#This Row],[Enviado a TI]]</f>
        <v>Si</v>
      </c>
      <c r="I170" t="str">
        <f>Tabla_owssvr__2[[#This Row],[Regiones]]</f>
        <v>No</v>
      </c>
      <c r="J170" s="12">
        <f t="shared" si="20"/>
        <v>1</v>
      </c>
      <c r="K170" s="13">
        <f t="shared" si="21"/>
        <v>41887</v>
      </c>
      <c r="L170" s="12">
        <f t="shared" si="22"/>
        <v>2014</v>
      </c>
      <c r="M170" s="12">
        <f t="shared" si="23"/>
        <v>36</v>
      </c>
      <c r="N170" s="12">
        <f t="shared" si="24"/>
        <v>9</v>
      </c>
      <c r="O170" s="13" t="str">
        <f t="shared" ca="1" si="25"/>
        <v>CUMPLE</v>
      </c>
      <c r="P170" t="str">
        <f t="shared" si="26"/>
        <v/>
      </c>
    </row>
    <row r="171" spans="1:16" hidden="1">
      <c r="A171">
        <f>Tabla_owssvr__2[[#This Row],[ID]]</f>
        <v>5050</v>
      </c>
      <c r="B171" t="str">
        <f>Tabla_owssvr__2[[#This Row],[Título]]</f>
        <v xml:space="preserve">Ingreso Reemplazo Vacaciones  </v>
      </c>
      <c r="C171" t="str">
        <f>Tabla_owssvr__2[[#This Row],[Solicitante]]</f>
        <v>Dossi Muñoz, Carolina, CAM</v>
      </c>
      <c r="D171" s="4">
        <f>Tabla_owssvr__2[[#This Row],[Fecha Solicitud]]</f>
        <v>41886</v>
      </c>
      <c r="E171" t="str">
        <f>Tabla_owssvr__2[[#This Row],[Estado]]</f>
        <v>Realizado</v>
      </c>
      <c r="F171" s="4">
        <f>Tabla_owssvr__2[[#This Row],[Fecha Cierre]]</f>
        <v>41886</v>
      </c>
      <c r="G171" t="str">
        <f>Tabla_owssvr__2[[#This Row],[Categoria]]</f>
        <v>Creación, modificación activación y desactivación de cuentas de red y correo electrónico.</v>
      </c>
      <c r="H171" t="str">
        <f>Tabla_owssvr__2[[#This Row],[Enviado a TI]]</f>
        <v>Si</v>
      </c>
      <c r="I171" t="str">
        <f>Tabla_owssvr__2[[#This Row],[Regiones]]</f>
        <v>No</v>
      </c>
      <c r="J171" s="12">
        <f t="shared" si="20"/>
        <v>1</v>
      </c>
      <c r="K171" s="13">
        <f t="shared" si="21"/>
        <v>41887</v>
      </c>
      <c r="L171" s="12">
        <f t="shared" si="22"/>
        <v>2014</v>
      </c>
      <c r="M171" s="12">
        <f t="shared" si="23"/>
        <v>36</v>
      </c>
      <c r="N171" s="12">
        <f t="shared" si="24"/>
        <v>9</v>
      </c>
      <c r="O171" s="13" t="str">
        <f t="shared" ca="1" si="25"/>
        <v>CUMPLE</v>
      </c>
      <c r="P171" t="str">
        <f t="shared" si="26"/>
        <v/>
      </c>
    </row>
    <row r="172" spans="1:16" hidden="1">
      <c r="A172">
        <f>Tabla_owssvr__2[[#This Row],[ID]]</f>
        <v>5049</v>
      </c>
      <c r="B172" t="str">
        <f>Tabla_owssvr__2[[#This Row],[Título]]</f>
        <v xml:space="preserve">Alta Estacion de trabajo </v>
      </c>
      <c r="C172" t="str">
        <f>Tabla_owssvr__2[[#This Row],[Solicitante]]</f>
        <v>Técnico Mesa de Ayuda, Externo</v>
      </c>
      <c r="D172" s="4">
        <f>Tabla_owssvr__2[[#This Row],[Fecha Solicitud]]</f>
        <v>41886</v>
      </c>
      <c r="E172" t="str">
        <f>Tabla_owssvr__2[[#This Row],[Estado]]</f>
        <v>Realizado</v>
      </c>
      <c r="F172" s="4">
        <f>Tabla_owssvr__2[[#This Row],[Fecha Cierre]]</f>
        <v>41886</v>
      </c>
      <c r="G172" t="str">
        <f>Tabla_owssvr__2[[#This Row],[Categoria]]</f>
        <v>Creación, modificación activación y desactivación de cuentas de red y correo electrónico.</v>
      </c>
      <c r="H172" t="str">
        <f>Tabla_owssvr__2[[#This Row],[Enviado a TI]]</f>
        <v>No</v>
      </c>
      <c r="I172" t="str">
        <f>Tabla_owssvr__2[[#This Row],[Regiones]]</f>
        <v>No</v>
      </c>
      <c r="J172" s="12">
        <f t="shared" si="20"/>
        <v>1</v>
      </c>
      <c r="K172" s="13">
        <f t="shared" si="21"/>
        <v>41887</v>
      </c>
      <c r="L172" s="12">
        <f t="shared" si="22"/>
        <v>2014</v>
      </c>
      <c r="M172" s="12">
        <f t="shared" si="23"/>
        <v>36</v>
      </c>
      <c r="N172" s="12">
        <f t="shared" si="24"/>
        <v>9</v>
      </c>
      <c r="O172" s="13" t="str">
        <f t="shared" ca="1" si="25"/>
        <v>CUMPLE</v>
      </c>
      <c r="P172" t="str">
        <f t="shared" si="26"/>
        <v/>
      </c>
    </row>
    <row r="173" spans="1:16" hidden="1">
      <c r="A173">
        <f>Tabla_owssvr__2[[#This Row],[ID]]</f>
        <v>5048</v>
      </c>
      <c r="B173" t="str">
        <f>Tabla_owssvr__2[[#This Row],[Título]]</f>
        <v>Clave Bloqueada</v>
      </c>
      <c r="C173" t="str">
        <f>Tabla_owssvr__2[[#This Row],[Solicitante]]</f>
        <v>Torres Torres, Juan Carlos, CAM</v>
      </c>
      <c r="D173" s="4">
        <f>Tabla_owssvr__2[[#This Row],[Fecha Solicitud]]</f>
        <v>41886</v>
      </c>
      <c r="E173" t="str">
        <f>Tabla_owssvr__2[[#This Row],[Estado]]</f>
        <v>Realizado</v>
      </c>
      <c r="F173" s="4">
        <f>Tabla_owssvr__2[[#This Row],[Fecha Cierre]]</f>
        <v>41886</v>
      </c>
      <c r="G173" t="str">
        <f>Tabla_owssvr__2[[#This Row],[Categoria]]</f>
        <v>Creación, modificación activación y desactivación de cuentas de red y correo electrónico.</v>
      </c>
      <c r="H173" t="str">
        <f>Tabla_owssvr__2[[#This Row],[Enviado a TI]]</f>
        <v>Si</v>
      </c>
      <c r="I173" t="str">
        <f>Tabla_owssvr__2[[#This Row],[Regiones]]</f>
        <v>No</v>
      </c>
      <c r="J173" s="12">
        <f t="shared" si="20"/>
        <v>1</v>
      </c>
      <c r="K173" s="13">
        <f t="shared" si="21"/>
        <v>41887</v>
      </c>
      <c r="L173" s="12">
        <f t="shared" si="22"/>
        <v>2014</v>
      </c>
      <c r="M173" s="12">
        <f t="shared" si="23"/>
        <v>36</v>
      </c>
      <c r="N173" s="12">
        <f t="shared" si="24"/>
        <v>9</v>
      </c>
      <c r="O173" s="13" t="str">
        <f t="shared" ca="1" si="25"/>
        <v>CUMPLE</v>
      </c>
      <c r="P173" t="str">
        <f t="shared" si="26"/>
        <v/>
      </c>
    </row>
    <row r="174" spans="1:16" hidden="1">
      <c r="A174">
        <f>Tabla_owssvr__2[[#This Row],[ID]]</f>
        <v>5047</v>
      </c>
      <c r="B174" t="str">
        <f>Tabla_owssvr__2[[#This Row],[Título]]</f>
        <v>devolucion minutos net Mauricio Morales</v>
      </c>
      <c r="C174" t="str">
        <f>Tabla_owssvr__2[[#This Row],[Solicitante]]</f>
        <v>Rojas Monsalve, Alex Eduardo A., CAM</v>
      </c>
      <c r="D174" s="4">
        <f>Tabla_owssvr__2[[#This Row],[Fecha Solicitud]]</f>
        <v>41886</v>
      </c>
      <c r="E174" t="str">
        <f>Tabla_owssvr__2[[#This Row],[Estado]]</f>
        <v>Realizado</v>
      </c>
      <c r="F174" s="4">
        <f>Tabla_owssvr__2[[#This Row],[Fecha Cierre]]</f>
        <v>41886</v>
      </c>
      <c r="G174" t="str">
        <f>Tabla_owssvr__2[[#This Row],[Categoria]]</f>
        <v>1 Asignacion de minutos</v>
      </c>
      <c r="H174" t="str">
        <f>Tabla_owssvr__2[[#This Row],[Enviado a TI]]</f>
        <v>Si</v>
      </c>
      <c r="I174" t="str">
        <f>Tabla_owssvr__2[[#This Row],[Regiones]]</f>
        <v>Si</v>
      </c>
      <c r="J174" s="12">
        <f t="shared" si="20"/>
        <v>1</v>
      </c>
      <c r="K174" s="13">
        <f t="shared" si="21"/>
        <v>41887</v>
      </c>
      <c r="L174" s="12">
        <f t="shared" si="22"/>
        <v>2014</v>
      </c>
      <c r="M174" s="12">
        <f t="shared" si="23"/>
        <v>36</v>
      </c>
      <c r="N174" s="12">
        <f t="shared" si="24"/>
        <v>9</v>
      </c>
      <c r="O174" s="13" t="str">
        <f t="shared" ca="1" si="25"/>
        <v>CUMPLE</v>
      </c>
      <c r="P174" t="str">
        <f t="shared" si="26"/>
        <v/>
      </c>
    </row>
    <row r="175" spans="1:16" hidden="1">
      <c r="A175">
        <f>Tabla_owssvr__2[[#This Row],[ID]]</f>
        <v>5046</v>
      </c>
      <c r="B175" t="str">
        <f>Tabla_owssvr__2[[#This Row],[Título]]</f>
        <v>Cambio de Clave</v>
      </c>
      <c r="C175" t="str">
        <f>Tabla_owssvr__2[[#This Row],[Solicitante]]</f>
        <v>Escárate Rivera, Tamara Fernanda, EXTERNO</v>
      </c>
      <c r="D175" s="4">
        <f>Tabla_owssvr__2[[#This Row],[Fecha Solicitud]]</f>
        <v>41886</v>
      </c>
      <c r="E175" t="str">
        <f>Tabla_owssvr__2[[#This Row],[Estado]]</f>
        <v>Realizado</v>
      </c>
      <c r="F175" s="4">
        <f>Tabla_owssvr__2[[#This Row],[Fecha Cierre]]</f>
        <v>41886</v>
      </c>
      <c r="G175" t="str">
        <f>Tabla_owssvr__2[[#This Row],[Categoria]]</f>
        <v>Creación, modificación activación y desactivación de cuentas de red y correo electrónico.</v>
      </c>
      <c r="H175" t="str">
        <f>Tabla_owssvr__2[[#This Row],[Enviado a TI]]</f>
        <v>No</v>
      </c>
      <c r="I175" t="str">
        <f>Tabla_owssvr__2[[#This Row],[Regiones]]</f>
        <v>No</v>
      </c>
      <c r="J175" s="12">
        <f t="shared" si="20"/>
        <v>1</v>
      </c>
      <c r="K175" s="13">
        <f t="shared" si="21"/>
        <v>41887</v>
      </c>
      <c r="L175" s="12">
        <f t="shared" si="22"/>
        <v>2014</v>
      </c>
      <c r="M175" s="12">
        <f t="shared" si="23"/>
        <v>36</v>
      </c>
      <c r="N175" s="12">
        <f t="shared" si="24"/>
        <v>9</v>
      </c>
      <c r="O175" s="13" t="str">
        <f t="shared" ca="1" si="25"/>
        <v>CUMPLE</v>
      </c>
      <c r="P175" t="str">
        <f t="shared" si="26"/>
        <v/>
      </c>
    </row>
    <row r="176" spans="1:16" hidden="1">
      <c r="A176">
        <f>Tabla_owssvr__2[[#This Row],[ID]]</f>
        <v>5045</v>
      </c>
      <c r="B176" t="str">
        <f>Tabla_owssvr__2[[#This Row],[Título]]</f>
        <v xml:space="preserve">re asignacion de computador </v>
      </c>
      <c r="C176" t="str">
        <f>Tabla_owssvr__2[[#This Row],[Solicitante]]</f>
        <v>Orquera Orellana, David Mauricio, CAM</v>
      </c>
      <c r="D176" s="4">
        <f>Tabla_owssvr__2[[#This Row],[Fecha Solicitud]]</f>
        <v>41886</v>
      </c>
      <c r="E176" t="str">
        <f>Tabla_owssvr__2[[#This Row],[Estado]]</f>
        <v>Pendiente Proveedor</v>
      </c>
      <c r="F176" s="4">
        <f>Tabla_owssvr__2[[#This Row],[Fecha Cierre]]</f>
        <v>41886</v>
      </c>
      <c r="G176" t="str">
        <f>Tabla_owssvr__2[[#This Row],[Categoria]]</f>
        <v>Creación, modificación activación y desactivación de cuentas de red y correo electrónico.</v>
      </c>
      <c r="H176" t="str">
        <f>Tabla_owssvr__2[[#This Row],[Enviado a TI]]</f>
        <v>Si</v>
      </c>
      <c r="I176" t="str">
        <f>Tabla_owssvr__2[[#This Row],[Regiones]]</f>
        <v>No</v>
      </c>
      <c r="J176" s="12">
        <f t="shared" si="20"/>
        <v>1</v>
      </c>
      <c r="K176" s="13">
        <f t="shared" si="21"/>
        <v>41887</v>
      </c>
      <c r="L176" s="12">
        <f t="shared" si="22"/>
        <v>2014</v>
      </c>
      <c r="M176" s="12">
        <f t="shared" si="23"/>
        <v>36</v>
      </c>
      <c r="N176" s="12">
        <f t="shared" si="24"/>
        <v>9</v>
      </c>
      <c r="O176" s="13" t="str">
        <f t="shared" ca="1" si="25"/>
        <v>CUMPLE</v>
      </c>
      <c r="P176" t="str">
        <f t="shared" si="26"/>
        <v/>
      </c>
    </row>
    <row r="177" spans="1:16" hidden="1">
      <c r="A177">
        <f>Tabla_owssvr__2[[#This Row],[ID]]</f>
        <v>5044</v>
      </c>
      <c r="B177" t="str">
        <f>Tabla_owssvr__2[[#This Row],[Título]]</f>
        <v xml:space="preserve">TICKET 800673 - CUENTA DE RED ALTA </v>
      </c>
      <c r="C177" t="str">
        <f>Tabla_owssvr__2[[#This Row],[Solicitante]]</f>
        <v>Ruz Salinas, Richard Alberto, CAM</v>
      </c>
      <c r="D177" s="4">
        <f>Tabla_owssvr__2[[#This Row],[Fecha Solicitud]]</f>
        <v>41886</v>
      </c>
      <c r="E177" t="str">
        <f>Tabla_owssvr__2[[#This Row],[Estado]]</f>
        <v>Realizado</v>
      </c>
      <c r="F177" s="4">
        <f>Tabla_owssvr__2[[#This Row],[Fecha Cierre]]</f>
        <v>41886</v>
      </c>
      <c r="G177" t="str">
        <f>Tabla_owssvr__2[[#This Row],[Categoria]]</f>
        <v>Creación, modificación activación y desactivación de cuentas de red y correo electrónico.</v>
      </c>
      <c r="H177" t="str">
        <f>Tabla_owssvr__2[[#This Row],[Enviado a TI]]</f>
        <v>Si</v>
      </c>
      <c r="I177" t="str">
        <f>Tabla_owssvr__2[[#This Row],[Regiones]]</f>
        <v>No</v>
      </c>
      <c r="J177" s="12">
        <f t="shared" si="20"/>
        <v>1</v>
      </c>
      <c r="K177" s="13">
        <f t="shared" si="21"/>
        <v>41887</v>
      </c>
      <c r="L177" s="12">
        <f t="shared" si="22"/>
        <v>2014</v>
      </c>
      <c r="M177" s="12">
        <f t="shared" si="23"/>
        <v>36</v>
      </c>
      <c r="N177" s="12">
        <f t="shared" si="24"/>
        <v>9</v>
      </c>
      <c r="O177" s="13" t="str">
        <f t="shared" ca="1" si="25"/>
        <v>CUMPLE</v>
      </c>
      <c r="P177" t="str">
        <f t="shared" si="26"/>
        <v/>
      </c>
    </row>
    <row r="178" spans="1:16" hidden="1">
      <c r="A178">
        <f>Tabla_owssvr__2[[#This Row],[ID]]</f>
        <v>5043</v>
      </c>
      <c r="B178" t="str">
        <f>Tabla_owssvr__2[[#This Row],[Título]]</f>
        <v>Tarapacá</v>
      </c>
      <c r="C178" t="str">
        <f>Tabla_owssvr__2[[#This Row],[Solicitante]]</f>
        <v>Andrade Escobar, Agustina Mabel, CAM</v>
      </c>
      <c r="D178" s="4">
        <f>Tabla_owssvr__2[[#This Row],[Fecha Solicitud]]</f>
        <v>41886</v>
      </c>
      <c r="E178" t="str">
        <f>Tabla_owssvr__2[[#This Row],[Estado]]</f>
        <v>Pendiente Proveedor</v>
      </c>
      <c r="F178" s="4">
        <f>Tabla_owssvr__2[[#This Row],[Fecha Cierre]]</f>
        <v>41886</v>
      </c>
      <c r="G178" t="str">
        <f>Tabla_owssvr__2[[#This Row],[Categoria]]</f>
        <v>2 Reporte problemas Oracle</v>
      </c>
      <c r="H178" t="str">
        <f>Tabla_owssvr__2[[#This Row],[Enviado a TI]]</f>
        <v>Si</v>
      </c>
      <c r="I178" t="str">
        <f>Tabla_owssvr__2[[#This Row],[Regiones]]</f>
        <v>No</v>
      </c>
      <c r="J178" s="12">
        <f t="shared" si="20"/>
        <v>1</v>
      </c>
      <c r="K178" s="13">
        <f t="shared" si="21"/>
        <v>41887</v>
      </c>
      <c r="L178" s="12">
        <f t="shared" si="22"/>
        <v>2014</v>
      </c>
      <c r="M178" s="12">
        <f t="shared" si="23"/>
        <v>36</v>
      </c>
      <c r="N178" s="12">
        <f t="shared" si="24"/>
        <v>9</v>
      </c>
      <c r="O178" s="13" t="str">
        <f t="shared" ca="1" si="25"/>
        <v>CUMPLE</v>
      </c>
      <c r="P178" t="str">
        <f t="shared" si="26"/>
        <v/>
      </c>
    </row>
    <row r="179" spans="1:16" hidden="1">
      <c r="A179">
        <f>Tabla_owssvr__2[[#This Row],[ID]]</f>
        <v>5042</v>
      </c>
      <c r="B179" t="str">
        <f>Tabla_owssvr__2[[#This Row],[Título]]</f>
        <v>Cambio de Plan en celular</v>
      </c>
      <c r="C179" t="str">
        <f>Tabla_owssvr__2[[#This Row],[Solicitante]]</f>
        <v>Castro Moreno, Claudio Francisco, CAM</v>
      </c>
      <c r="D179" s="4">
        <f>Tabla_owssvr__2[[#This Row],[Fecha Solicitud]]</f>
        <v>41886</v>
      </c>
      <c r="E179" t="str">
        <f>Tabla_owssvr__2[[#This Row],[Estado]]</f>
        <v>Realizado</v>
      </c>
      <c r="F179" s="4">
        <f>Tabla_owssvr__2[[#This Row],[Fecha Cierre]]</f>
        <v>41886</v>
      </c>
      <c r="G179" t="str">
        <f>Tabla_owssvr__2[[#This Row],[Categoria]]</f>
        <v>1 Asignacion de minutos</v>
      </c>
      <c r="H179" t="str">
        <f>Tabla_owssvr__2[[#This Row],[Enviado a TI]]</f>
        <v>Si</v>
      </c>
      <c r="I179" t="str">
        <f>Tabla_owssvr__2[[#This Row],[Regiones]]</f>
        <v>No</v>
      </c>
      <c r="J179" s="12">
        <f t="shared" si="20"/>
        <v>1</v>
      </c>
      <c r="K179" s="13">
        <f t="shared" si="21"/>
        <v>41887</v>
      </c>
      <c r="L179" s="12">
        <f t="shared" si="22"/>
        <v>2014</v>
      </c>
      <c r="M179" s="12">
        <f t="shared" si="23"/>
        <v>36</v>
      </c>
      <c r="N179" s="12">
        <f t="shared" si="24"/>
        <v>9</v>
      </c>
      <c r="O179" s="13" t="str">
        <f t="shared" ca="1" si="25"/>
        <v>CUMPLE</v>
      </c>
      <c r="P179" t="str">
        <f t="shared" si="26"/>
        <v/>
      </c>
    </row>
    <row r="180" spans="1:16" hidden="1">
      <c r="A180">
        <f>Tabla_owssvr__2[[#This Row],[ID]]</f>
        <v>5041</v>
      </c>
      <c r="B180" t="str">
        <f>Tabla_owssvr__2[[#This Row],[Título]]</f>
        <v>enviar el archivo CALL_12110314_0100_trail</v>
      </c>
      <c r="C180" t="str">
        <f>Tabla_owssvr__2[[#This Row],[Solicitante]]</f>
        <v>Gonzalez Arredondo, Enrique Eduardo, CAM</v>
      </c>
      <c r="D180" s="4">
        <f>Tabla_owssvr__2[[#This Row],[Fecha Solicitud]]</f>
        <v>41886</v>
      </c>
      <c r="E180" t="str">
        <f>Tabla_owssvr__2[[#This Row],[Estado]]</f>
        <v>Realizado</v>
      </c>
      <c r="F180" s="4">
        <f>Tabla_owssvr__2[[#This Row],[Fecha Cierre]]</f>
        <v>41886</v>
      </c>
      <c r="G180" t="str">
        <f>Tabla_owssvr__2[[#This Row],[Categoria]]</f>
        <v>3 Servicios Operador</v>
      </c>
      <c r="H180" t="str">
        <f>Tabla_owssvr__2[[#This Row],[Enviado a TI]]</f>
        <v>Si</v>
      </c>
      <c r="I180" t="str">
        <f>Tabla_owssvr__2[[#This Row],[Regiones]]</f>
        <v>No</v>
      </c>
      <c r="J180" s="12">
        <f t="shared" si="20"/>
        <v>1</v>
      </c>
      <c r="K180" s="13">
        <f t="shared" si="21"/>
        <v>41887</v>
      </c>
      <c r="L180" s="12">
        <f t="shared" si="22"/>
        <v>2014</v>
      </c>
      <c r="M180" s="12">
        <f t="shared" si="23"/>
        <v>36</v>
      </c>
      <c r="N180" s="12">
        <f t="shared" si="24"/>
        <v>9</v>
      </c>
      <c r="O180" s="13" t="str">
        <f t="shared" ca="1" si="25"/>
        <v>CUMPLE</v>
      </c>
      <c r="P180" t="str">
        <f t="shared" si="26"/>
        <v/>
      </c>
    </row>
    <row r="181" spans="1:16" hidden="1">
      <c r="A181">
        <f>Tabla_owssvr__2[[#This Row],[ID]]</f>
        <v>5040</v>
      </c>
      <c r="B181" t="str">
        <f>Tabla_owssvr__2[[#This Row],[Título]]</f>
        <v>SOLICITUD TRAILFILES</v>
      </c>
      <c r="C181" t="str">
        <f>Tabla_owssvr__2[[#This Row],[Solicitante]]</f>
        <v>Pavez Nuñez, Walter, CAM</v>
      </c>
      <c r="D181" s="4">
        <f>Tabla_owssvr__2[[#This Row],[Fecha Solicitud]]</f>
        <v>41886</v>
      </c>
      <c r="E181" t="str">
        <f>Tabla_owssvr__2[[#This Row],[Estado]]</f>
        <v>Realizado</v>
      </c>
      <c r="F181" s="4">
        <f>Tabla_owssvr__2[[#This Row],[Fecha Cierre]]</f>
        <v>41886</v>
      </c>
      <c r="G181" t="str">
        <f>Tabla_owssvr__2[[#This Row],[Categoria]]</f>
        <v>3 Servicios Operador</v>
      </c>
      <c r="H181" t="str">
        <f>Tabla_owssvr__2[[#This Row],[Enviado a TI]]</f>
        <v>Si</v>
      </c>
      <c r="I181" t="str">
        <f>Tabla_owssvr__2[[#This Row],[Regiones]]</f>
        <v>No</v>
      </c>
      <c r="J181" s="12">
        <f t="shared" si="20"/>
        <v>1</v>
      </c>
      <c r="K181" s="13">
        <f t="shared" si="21"/>
        <v>41887</v>
      </c>
      <c r="L181" s="12">
        <f t="shared" si="22"/>
        <v>2014</v>
      </c>
      <c r="M181" s="12">
        <f t="shared" si="23"/>
        <v>36</v>
      </c>
      <c r="N181" s="12">
        <f t="shared" si="24"/>
        <v>9</v>
      </c>
      <c r="O181" s="13" t="str">
        <f t="shared" ca="1" si="25"/>
        <v>CUMPLE</v>
      </c>
      <c r="P181" t="str">
        <f t="shared" si="26"/>
        <v/>
      </c>
    </row>
    <row r="182" spans="1:16" hidden="1">
      <c r="A182">
        <f>Tabla_owssvr__2[[#This Row],[ID]]</f>
        <v>5039</v>
      </c>
      <c r="B182" t="str">
        <f>Tabla_owssvr__2[[#This Row],[Título]]</f>
        <v>PROBLEMAS PARA INGRESAR ORDENES DE COMPRA</v>
      </c>
      <c r="C182" t="str">
        <f>Tabla_owssvr__2[[#This Row],[Solicitante]]</f>
        <v>Ruz Salinas, Richard Alberto, CAM</v>
      </c>
      <c r="D182" s="4">
        <f>Tabla_owssvr__2[[#This Row],[Fecha Solicitud]]</f>
        <v>41885</v>
      </c>
      <c r="E182" t="str">
        <f>Tabla_owssvr__2[[#This Row],[Estado]]</f>
        <v>Realizado</v>
      </c>
      <c r="F182" s="4">
        <f>Tabla_owssvr__2[[#This Row],[Fecha Cierre]]</f>
        <v>41885</v>
      </c>
      <c r="G182" t="str">
        <f>Tabla_owssvr__2[[#This Row],[Categoria]]</f>
        <v>2 Reporte problemas Oracle</v>
      </c>
      <c r="H182" t="str">
        <f>Tabla_owssvr__2[[#This Row],[Enviado a TI]]</f>
        <v>Si</v>
      </c>
      <c r="I182" t="str">
        <f>Tabla_owssvr__2[[#This Row],[Regiones]]</f>
        <v>No</v>
      </c>
      <c r="J182" s="12">
        <f t="shared" si="20"/>
        <v>1</v>
      </c>
      <c r="K182" s="13">
        <f t="shared" si="21"/>
        <v>41886</v>
      </c>
      <c r="L182" s="12">
        <f t="shared" si="22"/>
        <v>2014</v>
      </c>
      <c r="M182" s="12">
        <f t="shared" si="23"/>
        <v>36</v>
      </c>
      <c r="N182" s="12">
        <f t="shared" si="24"/>
        <v>9</v>
      </c>
      <c r="O182" s="13" t="str">
        <f t="shared" ca="1" si="25"/>
        <v>CUMPLE</v>
      </c>
      <c r="P182" t="str">
        <f t="shared" si="26"/>
        <v/>
      </c>
    </row>
    <row r="183" spans="1:16" hidden="1">
      <c r="A183">
        <f>Tabla_owssvr__2[[#This Row],[ID]]</f>
        <v>5038</v>
      </c>
      <c r="B183" t="str">
        <f>Tabla_owssvr__2[[#This Row],[Título]]</f>
        <v>Consulta sobre plan Celular</v>
      </c>
      <c r="C183" t="str">
        <f>Tabla_owssvr__2[[#This Row],[Solicitante]]</f>
        <v>Hueicha Caripan, Mario Eugenio, CAM</v>
      </c>
      <c r="D183" s="4">
        <f>Tabla_owssvr__2[[#This Row],[Fecha Solicitud]]</f>
        <v>41885</v>
      </c>
      <c r="E183" t="str">
        <f>Tabla_owssvr__2[[#This Row],[Estado]]</f>
        <v>Realizado</v>
      </c>
      <c r="F183" s="4">
        <f>Tabla_owssvr__2[[#This Row],[Fecha Cierre]]</f>
        <v>41885</v>
      </c>
      <c r="G183" t="str">
        <f>Tabla_owssvr__2[[#This Row],[Categoria]]</f>
        <v>1 Asignacion de minutos</v>
      </c>
      <c r="H183" t="str">
        <f>Tabla_owssvr__2[[#This Row],[Enviado a TI]]</f>
        <v>No</v>
      </c>
      <c r="I183" t="str">
        <f>Tabla_owssvr__2[[#This Row],[Regiones]]</f>
        <v>No</v>
      </c>
      <c r="J183" s="12">
        <f t="shared" si="20"/>
        <v>1</v>
      </c>
      <c r="K183" s="13">
        <f t="shared" si="21"/>
        <v>41886</v>
      </c>
      <c r="L183" s="12">
        <f t="shared" si="22"/>
        <v>2014</v>
      </c>
      <c r="M183" s="12">
        <f t="shared" si="23"/>
        <v>36</v>
      </c>
      <c r="N183" s="12">
        <f t="shared" si="24"/>
        <v>9</v>
      </c>
      <c r="O183" s="13" t="str">
        <f t="shared" ca="1" si="25"/>
        <v>CUMPLE</v>
      </c>
      <c r="P183" t="str">
        <f t="shared" si="26"/>
        <v/>
      </c>
    </row>
    <row r="184" spans="1:16" hidden="1">
      <c r="A184">
        <f>Tabla_owssvr__2[[#This Row],[ID]]</f>
        <v>5037</v>
      </c>
      <c r="B184" t="str">
        <f>Tabla_owssvr__2[[#This Row],[Título]]</f>
        <v>Minutos Cel 89037543</v>
      </c>
      <c r="C184" t="str">
        <f>Tabla_owssvr__2[[#This Row],[Solicitante]]</f>
        <v>Bascuñan Reyes, Juan Ignacio, CAM</v>
      </c>
      <c r="D184" s="4">
        <f>Tabla_owssvr__2[[#This Row],[Fecha Solicitud]]</f>
        <v>41885</v>
      </c>
      <c r="E184" t="str">
        <f>Tabla_owssvr__2[[#This Row],[Estado]]</f>
        <v>Realizado</v>
      </c>
      <c r="F184" s="4">
        <f>Tabla_owssvr__2[[#This Row],[Fecha Cierre]]</f>
        <v>41885</v>
      </c>
      <c r="G184" t="str">
        <f>Tabla_owssvr__2[[#This Row],[Categoria]]</f>
        <v>1 Asignacion de minutos</v>
      </c>
      <c r="H184" t="str">
        <f>Tabla_owssvr__2[[#This Row],[Enviado a TI]]</f>
        <v>Si</v>
      </c>
      <c r="I184" t="str">
        <f>Tabla_owssvr__2[[#This Row],[Regiones]]</f>
        <v>No</v>
      </c>
      <c r="J184" s="12">
        <f t="shared" si="20"/>
        <v>1</v>
      </c>
      <c r="K184" s="13">
        <f t="shared" si="21"/>
        <v>41886</v>
      </c>
      <c r="L184" s="12">
        <f t="shared" si="22"/>
        <v>2014</v>
      </c>
      <c r="M184" s="12">
        <f t="shared" si="23"/>
        <v>36</v>
      </c>
      <c r="N184" s="12">
        <f t="shared" si="24"/>
        <v>9</v>
      </c>
      <c r="O184" s="13" t="str">
        <f t="shared" ca="1" si="25"/>
        <v>CUMPLE</v>
      </c>
      <c r="P184" t="str">
        <f t="shared" si="26"/>
        <v/>
      </c>
    </row>
    <row r="185" spans="1:16" hidden="1">
      <c r="A185">
        <f>Tabla_owssvr__2[[#This Row],[ID]]</f>
        <v>5036</v>
      </c>
      <c r="B185" t="str">
        <f>Tabla_owssvr__2[[#This Row],[Título]]</f>
        <v>restitucion de minutos</v>
      </c>
      <c r="C185" t="str">
        <f>Tabla_owssvr__2[[#This Row],[Solicitante]]</f>
        <v>Lagos Acuña, James Henry, CAM</v>
      </c>
      <c r="D185" s="4">
        <f>Tabla_owssvr__2[[#This Row],[Fecha Solicitud]]</f>
        <v>41885</v>
      </c>
      <c r="E185" t="str">
        <f>Tabla_owssvr__2[[#This Row],[Estado]]</f>
        <v>Rechazado</v>
      </c>
      <c r="F185" s="4">
        <f>Tabla_owssvr__2[[#This Row],[Fecha Cierre]]</f>
        <v>41885</v>
      </c>
      <c r="G185" t="str">
        <f>Tabla_owssvr__2[[#This Row],[Categoria]]</f>
        <v>1 Asignacion de minutos</v>
      </c>
      <c r="H185" t="str">
        <f>Tabla_owssvr__2[[#This Row],[Enviado a TI]]</f>
        <v>No</v>
      </c>
      <c r="I185" t="str">
        <f>Tabla_owssvr__2[[#This Row],[Regiones]]</f>
        <v>No</v>
      </c>
      <c r="J185" s="12">
        <f t="shared" si="20"/>
        <v>1</v>
      </c>
      <c r="K185" s="13">
        <f t="shared" si="21"/>
        <v>41886</v>
      </c>
      <c r="L185" s="12">
        <f t="shared" si="22"/>
        <v>2014</v>
      </c>
      <c r="M185" s="12">
        <f t="shared" si="23"/>
        <v>36</v>
      </c>
      <c r="N185" s="12">
        <f t="shared" si="24"/>
        <v>9</v>
      </c>
      <c r="O185" s="13" t="str">
        <f t="shared" ca="1" si="25"/>
        <v>CUMPLE</v>
      </c>
      <c r="P185" t="str">
        <f t="shared" si="26"/>
        <v/>
      </c>
    </row>
    <row r="186" spans="1:16" hidden="1">
      <c r="A186">
        <f>Tabla_owssvr__2[[#This Row],[ID]]</f>
        <v>5035</v>
      </c>
      <c r="B186" t="str">
        <f>Tabla_owssvr__2[[#This Row],[Título]]</f>
        <v>Robo de Implementos - Equipo de Telefono Movil 61925808</v>
      </c>
      <c r="C186" t="str">
        <f>Tabla_owssvr__2[[#This Row],[Solicitante]]</f>
        <v>Valenzuela Sanzana, Mauricio Antonio, CAM</v>
      </c>
      <c r="D186" s="4">
        <f>Tabla_owssvr__2[[#This Row],[Fecha Solicitud]]</f>
        <v>41885</v>
      </c>
      <c r="E186" t="str">
        <f>Tabla_owssvr__2[[#This Row],[Estado]]</f>
        <v>Pendiente Proveedor</v>
      </c>
      <c r="F186" s="4">
        <f>Tabla_owssvr__2[[#This Row],[Fecha Cierre]]</f>
        <v>0</v>
      </c>
      <c r="G186" t="str">
        <f>Tabla_owssvr__2[[#This Row],[Categoria]]</f>
        <v>Asignación y/o entrega de equipos celulares estándar nuevos o sus componentes. (chips)</v>
      </c>
      <c r="H186" t="str">
        <f>Tabla_owssvr__2[[#This Row],[Enviado a TI]]</f>
        <v>Si</v>
      </c>
      <c r="I186" t="str">
        <f>Tabla_owssvr__2[[#This Row],[Regiones]]</f>
        <v>No</v>
      </c>
      <c r="J186" s="12">
        <f t="shared" si="20"/>
        <v>7</v>
      </c>
      <c r="K186" s="13">
        <f t="shared" si="21"/>
        <v>41894</v>
      </c>
      <c r="L186" s="12">
        <f t="shared" si="22"/>
        <v>2014</v>
      </c>
      <c r="M186" s="12">
        <f t="shared" si="23"/>
        <v>37</v>
      </c>
      <c r="N186" s="12">
        <f t="shared" si="24"/>
        <v>9</v>
      </c>
      <c r="O186" s="13" t="str">
        <f t="shared" ca="1" si="25"/>
        <v>FUERA</v>
      </c>
      <c r="P186" t="str">
        <f t="shared" si="26"/>
        <v/>
      </c>
    </row>
    <row r="187" spans="1:16" hidden="1">
      <c r="A187">
        <f>Tabla_owssvr__2[[#This Row],[ID]]</f>
        <v>5034</v>
      </c>
      <c r="B187" t="str">
        <f>Tabla_owssvr__2[[#This Row],[Título]]</f>
        <v>Incidencia</v>
      </c>
      <c r="C187" t="str">
        <f>Tabla_owssvr__2[[#This Row],[Solicitante]]</f>
        <v>Andrade Escobar, Agustina Mabel, CAM</v>
      </c>
      <c r="D187" s="4">
        <f>Tabla_owssvr__2[[#This Row],[Fecha Solicitud]]</f>
        <v>41885</v>
      </c>
      <c r="E187" t="str">
        <f>Tabla_owssvr__2[[#This Row],[Estado]]</f>
        <v>Realizado</v>
      </c>
      <c r="F187" s="4">
        <f>Tabla_owssvr__2[[#This Row],[Fecha Cierre]]</f>
        <v>41885</v>
      </c>
      <c r="G187" t="str">
        <f>Tabla_owssvr__2[[#This Row],[Categoria]]</f>
        <v>2 Reporte problemas Oracle</v>
      </c>
      <c r="H187" t="str">
        <f>Tabla_owssvr__2[[#This Row],[Enviado a TI]]</f>
        <v>Si</v>
      </c>
      <c r="I187" t="str">
        <f>Tabla_owssvr__2[[#This Row],[Regiones]]</f>
        <v>No</v>
      </c>
      <c r="J187" s="12">
        <f t="shared" si="20"/>
        <v>1</v>
      </c>
      <c r="K187" s="13">
        <f t="shared" si="21"/>
        <v>41886</v>
      </c>
      <c r="L187" s="12">
        <f t="shared" si="22"/>
        <v>2014</v>
      </c>
      <c r="M187" s="12">
        <f t="shared" si="23"/>
        <v>36</v>
      </c>
      <c r="N187" s="12">
        <f t="shared" si="24"/>
        <v>9</v>
      </c>
      <c r="O187" s="13" t="str">
        <f t="shared" ca="1" si="25"/>
        <v>CUMPLE</v>
      </c>
      <c r="P187" t="str">
        <f t="shared" si="26"/>
        <v/>
      </c>
    </row>
    <row r="188" spans="1:16" hidden="1">
      <c r="A188">
        <f>Tabla_owssvr__2[[#This Row],[ID]]</f>
        <v>5033</v>
      </c>
      <c r="B188" t="str">
        <f>Tabla_owssvr__2[[#This Row],[Título]]</f>
        <v>RESTITUCION DE MINUTOS</v>
      </c>
      <c r="C188" t="str">
        <f>Tabla_owssvr__2[[#This Row],[Solicitante]]</f>
        <v>Lagos Acuña, James Henry, CAM</v>
      </c>
      <c r="D188" s="4">
        <f>Tabla_owssvr__2[[#This Row],[Fecha Solicitud]]</f>
        <v>41885</v>
      </c>
      <c r="E188" t="str">
        <f>Tabla_owssvr__2[[#This Row],[Estado]]</f>
        <v>Realizado</v>
      </c>
      <c r="F188" s="4">
        <f>Tabla_owssvr__2[[#This Row],[Fecha Cierre]]</f>
        <v>41885</v>
      </c>
      <c r="G188" t="str">
        <f>Tabla_owssvr__2[[#This Row],[Categoria]]</f>
        <v>1 Asignacion de minutos</v>
      </c>
      <c r="H188" t="str">
        <f>Tabla_owssvr__2[[#This Row],[Enviado a TI]]</f>
        <v>Si</v>
      </c>
      <c r="I188" t="str">
        <f>Tabla_owssvr__2[[#This Row],[Regiones]]</f>
        <v>No</v>
      </c>
      <c r="J188" s="12">
        <f t="shared" si="20"/>
        <v>1</v>
      </c>
      <c r="K188" s="13">
        <f t="shared" si="21"/>
        <v>41886</v>
      </c>
      <c r="L188" s="12">
        <f t="shared" si="22"/>
        <v>2014</v>
      </c>
      <c r="M188" s="12">
        <f t="shared" si="23"/>
        <v>36</v>
      </c>
      <c r="N188" s="12">
        <f t="shared" si="24"/>
        <v>9</v>
      </c>
      <c r="O188" s="13" t="str">
        <f t="shared" ca="1" si="25"/>
        <v>CUMPLE</v>
      </c>
      <c r="P188" t="str">
        <f t="shared" si="26"/>
        <v/>
      </c>
    </row>
    <row r="189" spans="1:16" hidden="1">
      <c r="A189">
        <f>Tabla_owssvr__2[[#This Row],[ID]]</f>
        <v>5032</v>
      </c>
      <c r="B189" t="str">
        <f>Tabla_owssvr__2[[#This Row],[Título]]</f>
        <v>Ingreso PREVENCIONISTA DE RIESGO SOT SAESA</v>
      </c>
      <c r="C189" t="str">
        <f>Tabla_owssvr__2[[#This Row],[Solicitante]]</f>
        <v>Dossi Muñoz, Carolina, CAM</v>
      </c>
      <c r="D189" s="4">
        <f>Tabla_owssvr__2[[#This Row],[Fecha Solicitud]]</f>
        <v>41885</v>
      </c>
      <c r="E189" t="str">
        <f>Tabla_owssvr__2[[#This Row],[Estado]]</f>
        <v>Realizado</v>
      </c>
      <c r="F189" s="4">
        <f>Tabla_owssvr__2[[#This Row],[Fecha Cierre]]</f>
        <v>41885</v>
      </c>
      <c r="G189" t="str">
        <f>Tabla_owssvr__2[[#This Row],[Categoria]]</f>
        <v>Creación, modificación activación y desactivación de cuentas de red y correo electrónico.</v>
      </c>
      <c r="H189" t="str">
        <f>Tabla_owssvr__2[[#This Row],[Enviado a TI]]</f>
        <v>Si</v>
      </c>
      <c r="I189" t="str">
        <f>Tabla_owssvr__2[[#This Row],[Regiones]]</f>
        <v>No</v>
      </c>
      <c r="J189" s="12">
        <f t="shared" si="20"/>
        <v>1</v>
      </c>
      <c r="K189" s="13">
        <f t="shared" si="21"/>
        <v>41886</v>
      </c>
      <c r="L189" s="12">
        <f t="shared" si="22"/>
        <v>2014</v>
      </c>
      <c r="M189" s="12">
        <f t="shared" si="23"/>
        <v>36</v>
      </c>
      <c r="N189" s="12">
        <f t="shared" si="24"/>
        <v>9</v>
      </c>
      <c r="O189" s="13" t="str">
        <f t="shared" ca="1" si="25"/>
        <v>CUMPLE</v>
      </c>
      <c r="P189" t="str">
        <f t="shared" si="26"/>
        <v/>
      </c>
    </row>
    <row r="190" spans="1:16" hidden="1">
      <c r="A190">
        <f>Tabla_owssvr__2[[#This Row],[ID]]</f>
        <v>5031</v>
      </c>
      <c r="B190" t="str">
        <f>Tabla_owssvr__2[[#This Row],[Título]]</f>
        <v xml:space="preserve">servidor chlcamap03 </v>
      </c>
      <c r="C190" t="str">
        <f>Tabla_owssvr__2[[#This Row],[Solicitante]]</f>
        <v>Gonzalez Arredondo, Enrique Eduardo, CAM</v>
      </c>
      <c r="D190" s="4">
        <f>Tabla_owssvr__2[[#This Row],[Fecha Solicitud]]</f>
        <v>41885</v>
      </c>
      <c r="E190" t="str">
        <f>Tabla_owssvr__2[[#This Row],[Estado]]</f>
        <v>Realizado</v>
      </c>
      <c r="F190" s="4">
        <f>Tabla_owssvr__2[[#This Row],[Fecha Cierre]]</f>
        <v>41885</v>
      </c>
      <c r="G190" t="str">
        <f>Tabla_owssvr__2[[#This Row],[Categoria]]</f>
        <v>3 Servicios Operador</v>
      </c>
      <c r="H190" t="str">
        <f>Tabla_owssvr__2[[#This Row],[Enviado a TI]]</f>
        <v>Si</v>
      </c>
      <c r="I190" t="str">
        <f>Tabla_owssvr__2[[#This Row],[Regiones]]</f>
        <v>No</v>
      </c>
      <c r="J190" s="12">
        <f t="shared" si="20"/>
        <v>1</v>
      </c>
      <c r="K190" s="13">
        <f t="shared" si="21"/>
        <v>41886</v>
      </c>
      <c r="L190" s="12">
        <f t="shared" si="22"/>
        <v>2014</v>
      </c>
      <c r="M190" s="12">
        <f t="shared" si="23"/>
        <v>36</v>
      </c>
      <c r="N190" s="12">
        <f t="shared" si="24"/>
        <v>9</v>
      </c>
      <c r="O190" s="13" t="str">
        <f t="shared" ca="1" si="25"/>
        <v>CUMPLE</v>
      </c>
      <c r="P190" t="str">
        <f t="shared" si="26"/>
        <v/>
      </c>
    </row>
    <row r="191" spans="1:16" hidden="1">
      <c r="A191">
        <f>Tabla_owssvr__2[[#This Row],[ID]]</f>
        <v>5030</v>
      </c>
      <c r="B191" t="str">
        <f>Tabla_owssvr__2[[#This Row],[Título]]</f>
        <v>solicitud de trailfiles</v>
      </c>
      <c r="C191" t="str">
        <f>Tabla_owssvr__2[[#This Row],[Solicitante]]</f>
        <v>Pavez Nuñez, Walter, CAM</v>
      </c>
      <c r="D191" s="4">
        <f>Tabla_owssvr__2[[#This Row],[Fecha Solicitud]]</f>
        <v>41885</v>
      </c>
      <c r="E191" t="str">
        <f>Tabla_owssvr__2[[#This Row],[Estado]]</f>
        <v>Realizado</v>
      </c>
      <c r="F191" s="4">
        <f>Tabla_owssvr__2[[#This Row],[Fecha Cierre]]</f>
        <v>41885</v>
      </c>
      <c r="G191" t="str">
        <f>Tabla_owssvr__2[[#This Row],[Categoria]]</f>
        <v>3 Servicios Operador</v>
      </c>
      <c r="H191" t="str">
        <f>Tabla_owssvr__2[[#This Row],[Enviado a TI]]</f>
        <v>Si</v>
      </c>
      <c r="I191" t="str">
        <f>Tabla_owssvr__2[[#This Row],[Regiones]]</f>
        <v>No</v>
      </c>
      <c r="J191" s="12">
        <f t="shared" si="20"/>
        <v>1</v>
      </c>
      <c r="K191" s="13">
        <f t="shared" si="21"/>
        <v>41886</v>
      </c>
      <c r="L191" s="12">
        <f t="shared" si="22"/>
        <v>2014</v>
      </c>
      <c r="M191" s="12">
        <f t="shared" si="23"/>
        <v>36</v>
      </c>
      <c r="N191" s="12">
        <f t="shared" si="24"/>
        <v>9</v>
      </c>
      <c r="O191" s="13" t="str">
        <f t="shared" ca="1" si="25"/>
        <v>CUMPLE</v>
      </c>
      <c r="P191" t="str">
        <f t="shared" si="26"/>
        <v/>
      </c>
    </row>
    <row r="192" spans="1:16" hidden="1">
      <c r="A192">
        <f>Tabla_owssvr__2[[#This Row],[ID]]</f>
        <v>5029</v>
      </c>
      <c r="B192" t="str">
        <f>Tabla_owssvr__2[[#This Row],[Título]]</f>
        <v>SOLICITUD DE MAESTRO DE PROVEEDORES</v>
      </c>
      <c r="C192" t="str">
        <f>Tabla_owssvr__2[[#This Row],[Solicitante]]</f>
        <v>Valdes Navarrete, David Exequiel, CAM</v>
      </c>
      <c r="D192" s="4">
        <f>Tabla_owssvr__2[[#This Row],[Fecha Solicitud]]</f>
        <v>41885</v>
      </c>
      <c r="E192" t="str">
        <f>Tabla_owssvr__2[[#This Row],[Estado]]</f>
        <v>Realizado</v>
      </c>
      <c r="F192" s="4">
        <f>Tabla_owssvr__2[[#This Row],[Fecha Cierre]]</f>
        <v>41885</v>
      </c>
      <c r="G192" t="str">
        <f>Tabla_owssvr__2[[#This Row],[Categoria]]</f>
        <v>3 Servicios Operador</v>
      </c>
      <c r="H192" t="str">
        <f>Tabla_owssvr__2[[#This Row],[Enviado a TI]]</f>
        <v>Si</v>
      </c>
      <c r="I192" t="str">
        <f>Tabla_owssvr__2[[#This Row],[Regiones]]</f>
        <v>No</v>
      </c>
      <c r="J192" s="12">
        <f t="shared" si="20"/>
        <v>1</v>
      </c>
      <c r="K192" s="13">
        <f t="shared" si="21"/>
        <v>41886</v>
      </c>
      <c r="L192" s="12">
        <f t="shared" si="22"/>
        <v>2014</v>
      </c>
      <c r="M192" s="12">
        <f t="shared" si="23"/>
        <v>36</v>
      </c>
      <c r="N192" s="12">
        <f t="shared" si="24"/>
        <v>9</v>
      </c>
      <c r="O192" s="13" t="str">
        <f t="shared" ca="1" si="25"/>
        <v>CUMPLE</v>
      </c>
      <c r="P192" t="str">
        <f t="shared" si="26"/>
        <v/>
      </c>
    </row>
    <row r="193" spans="1:16" hidden="1">
      <c r="A193">
        <f>Tabla_owssvr__2[[#This Row],[ID]]</f>
        <v>5028</v>
      </c>
      <c r="B193" t="str">
        <f>Tabla_owssvr__2[[#This Row],[Título]]</f>
        <v>ASIGNAR 200 MUNITOS ADICIONALES, 68307823</v>
      </c>
      <c r="C193" t="str">
        <f>Tabla_owssvr__2[[#This Row],[Solicitante]]</f>
        <v>Hernandez Briones, Hans Alejandro, CAM</v>
      </c>
      <c r="D193" s="4">
        <f>Tabla_owssvr__2[[#This Row],[Fecha Solicitud]]</f>
        <v>41885</v>
      </c>
      <c r="E193" t="str">
        <f>Tabla_owssvr__2[[#This Row],[Estado]]</f>
        <v>Realizado</v>
      </c>
      <c r="F193" s="4">
        <f>Tabla_owssvr__2[[#This Row],[Fecha Cierre]]</f>
        <v>41885</v>
      </c>
      <c r="G193" t="str">
        <f>Tabla_owssvr__2[[#This Row],[Categoria]]</f>
        <v>1 Asignacion de minutos</v>
      </c>
      <c r="H193" t="str">
        <f>Tabla_owssvr__2[[#This Row],[Enviado a TI]]</f>
        <v>Si</v>
      </c>
      <c r="I193" t="str">
        <f>Tabla_owssvr__2[[#This Row],[Regiones]]</f>
        <v>No</v>
      </c>
      <c r="J193" s="12">
        <f t="shared" si="20"/>
        <v>1</v>
      </c>
      <c r="K193" s="13">
        <f t="shared" si="21"/>
        <v>41886</v>
      </c>
      <c r="L193" s="12">
        <f t="shared" si="22"/>
        <v>2014</v>
      </c>
      <c r="M193" s="12">
        <f t="shared" si="23"/>
        <v>36</v>
      </c>
      <c r="N193" s="12">
        <f t="shared" si="24"/>
        <v>9</v>
      </c>
      <c r="O193" s="13" t="str">
        <f t="shared" ca="1" si="25"/>
        <v>CUMPLE</v>
      </c>
      <c r="P193" t="str">
        <f t="shared" si="26"/>
        <v/>
      </c>
    </row>
    <row r="194" spans="1:16" hidden="1">
      <c r="A194">
        <f>Tabla_owssvr__2[[#This Row],[ID]]</f>
        <v>5027</v>
      </c>
      <c r="B194" t="str">
        <f>Tabla_owssvr__2[[#This Row],[Título]]</f>
        <v>creación de nueva carpeta compartida SSEE</v>
      </c>
      <c r="C194" t="str">
        <f>Tabla_owssvr__2[[#This Row],[Solicitante]]</f>
        <v>Sepulveda Badillo, Nicolas Alejandro, CAM</v>
      </c>
      <c r="D194" s="4">
        <f>Tabla_owssvr__2[[#This Row],[Fecha Solicitud]]</f>
        <v>41885</v>
      </c>
      <c r="E194" t="str">
        <f>Tabla_owssvr__2[[#This Row],[Estado]]</f>
        <v>Realizado</v>
      </c>
      <c r="F194" s="4">
        <f>Tabla_owssvr__2[[#This Row],[Fecha Cierre]]</f>
        <v>41885</v>
      </c>
      <c r="G194" t="str">
        <f>Tabla_owssvr__2[[#This Row],[Categoria]]</f>
        <v>Habilitación de carpetas compartidas o sitios de Sharepoint. O asignación y/o modificación de permisos.</v>
      </c>
      <c r="H194" t="str">
        <f>Tabla_owssvr__2[[#This Row],[Enviado a TI]]</f>
        <v>Si</v>
      </c>
      <c r="I194" t="str">
        <f>Tabla_owssvr__2[[#This Row],[Regiones]]</f>
        <v>No</v>
      </c>
      <c r="J194" s="12">
        <f t="shared" ref="J194:J257" si="27">VLOOKUP(G194,servicios,2,FALSE)</f>
        <v>1</v>
      </c>
      <c r="K194" s="13">
        <f t="shared" si="21"/>
        <v>41886</v>
      </c>
      <c r="L194" s="12">
        <f t="shared" si="22"/>
        <v>2014</v>
      </c>
      <c r="M194" s="12">
        <f t="shared" si="23"/>
        <v>36</v>
      </c>
      <c r="N194" s="12">
        <f t="shared" si="24"/>
        <v>9</v>
      </c>
      <c r="O194" s="13" t="str">
        <f t="shared" ca="1" si="25"/>
        <v>CUMPLE</v>
      </c>
      <c r="P194" t="str">
        <f t="shared" si="26"/>
        <v/>
      </c>
    </row>
    <row r="195" spans="1:16" hidden="1">
      <c r="A195">
        <f>Tabla_owssvr__2[[#This Row],[ID]]</f>
        <v>5026</v>
      </c>
      <c r="B195" t="str">
        <f>Tabla_owssvr__2[[#This Row],[Título]]</f>
        <v xml:space="preserve">Folleria de FONASA </v>
      </c>
      <c r="C195" t="str">
        <f>Tabla_owssvr__2[[#This Row],[Solicitante]]</f>
        <v>Dossi Muñoz, Carolina, CAM</v>
      </c>
      <c r="D195" s="4">
        <f>Tabla_owssvr__2[[#This Row],[Fecha Solicitud]]</f>
        <v>41884</v>
      </c>
      <c r="E195" t="str">
        <f>Tabla_owssvr__2[[#This Row],[Estado]]</f>
        <v>Realizado</v>
      </c>
      <c r="F195" s="4">
        <f>Tabla_owssvr__2[[#This Row],[Fecha Cierre]]</f>
        <v>41885</v>
      </c>
      <c r="G195" t="str">
        <f>Tabla_owssvr__2[[#This Row],[Categoria]]</f>
        <v>Creación, modificación activación y desactivación de cuentas de red y correo electrónico.</v>
      </c>
      <c r="H195" t="str">
        <f>Tabla_owssvr__2[[#This Row],[Enviado a TI]]</f>
        <v>Si</v>
      </c>
      <c r="I195" t="str">
        <f>Tabla_owssvr__2[[#This Row],[Regiones]]</f>
        <v>No</v>
      </c>
      <c r="J195" s="12">
        <f t="shared" si="27"/>
        <v>1</v>
      </c>
      <c r="K195" s="13">
        <f t="shared" ref="K195:K258" si="28">WORKDAY(D195*1,J195,festivos)</f>
        <v>41885</v>
      </c>
      <c r="L195" s="12">
        <f t="shared" ref="L195:L258" si="29">YEAR(K195)</f>
        <v>2014</v>
      </c>
      <c r="M195" s="12">
        <f t="shared" ref="M195:M258" si="30">WEEKNUM(K195,2)</f>
        <v>36</v>
      </c>
      <c r="N195" s="12">
        <f t="shared" ref="N195:N258" si="31">MONTH(K195)</f>
        <v>9</v>
      </c>
      <c r="O195" s="13" t="str">
        <f t="shared" ref="O195:O258" ca="1" si="32">IF(F195=0,IF(AND(TODAY()&lt;=K195),"EN TIEMPO","FUERA"),IF(AND(F195&lt;=K195),"CUMPLE","NO CUMPLE"))</f>
        <v>CUMPLE</v>
      </c>
      <c r="P195" t="str">
        <f t="shared" ref="P195:P258" si="33">IF(AND(E195="Realizado",F195=0),"error","")</f>
        <v/>
      </c>
    </row>
    <row r="196" spans="1:16" hidden="1">
      <c r="A196">
        <f>Tabla_owssvr__2[[#This Row],[ID]]</f>
        <v>5025</v>
      </c>
      <c r="B196" t="str">
        <f>Tabla_owssvr__2[[#This Row],[Título]]</f>
        <v xml:space="preserve"> Minutos Celular</v>
      </c>
      <c r="C196" t="str">
        <f>Tabla_owssvr__2[[#This Row],[Solicitante]]</f>
        <v>Garrido Saavedra, Mario Andres, CAM</v>
      </c>
      <c r="D196" s="4">
        <f>Tabla_owssvr__2[[#This Row],[Fecha Solicitud]]</f>
        <v>41885</v>
      </c>
      <c r="E196" t="str">
        <f>Tabla_owssvr__2[[#This Row],[Estado]]</f>
        <v>Realizado</v>
      </c>
      <c r="F196" s="4">
        <f>Tabla_owssvr__2[[#This Row],[Fecha Cierre]]</f>
        <v>41885</v>
      </c>
      <c r="G196" t="str">
        <f>Tabla_owssvr__2[[#This Row],[Categoria]]</f>
        <v>1 Asignacion de minutos</v>
      </c>
      <c r="H196" t="str">
        <f>Tabla_owssvr__2[[#This Row],[Enviado a TI]]</f>
        <v>Si</v>
      </c>
      <c r="I196" t="str">
        <f>Tabla_owssvr__2[[#This Row],[Regiones]]</f>
        <v>No</v>
      </c>
      <c r="J196" s="12">
        <f t="shared" si="27"/>
        <v>1</v>
      </c>
      <c r="K196" s="13">
        <f t="shared" si="28"/>
        <v>41886</v>
      </c>
      <c r="L196" s="12">
        <f t="shared" si="29"/>
        <v>2014</v>
      </c>
      <c r="M196" s="12">
        <f t="shared" si="30"/>
        <v>36</v>
      </c>
      <c r="N196" s="12">
        <f t="shared" si="31"/>
        <v>9</v>
      </c>
      <c r="O196" s="13" t="str">
        <f t="shared" ca="1" si="32"/>
        <v>CUMPLE</v>
      </c>
      <c r="P196" t="str">
        <f t="shared" si="33"/>
        <v/>
      </c>
    </row>
    <row r="197" spans="1:16" hidden="1">
      <c r="A197">
        <f>Tabla_owssvr__2[[#This Row],[ID]]</f>
        <v>5024</v>
      </c>
      <c r="B197" t="str">
        <f>Tabla_owssvr__2[[#This Row],[Título]]</f>
        <v>SOLICITUD DE TELEFONO - COMPRAS SERVICIOS</v>
      </c>
      <c r="C197" t="str">
        <f>Tabla_owssvr__2[[#This Row],[Solicitante]]</f>
        <v>Valdes Navarrete, David Exequiel, CAM</v>
      </c>
      <c r="D197" s="4">
        <f>Tabla_owssvr__2[[#This Row],[Fecha Solicitud]]</f>
        <v>41885</v>
      </c>
      <c r="E197" t="str">
        <f>Tabla_owssvr__2[[#This Row],[Estado]]</f>
        <v>Pendiente Proveedor</v>
      </c>
      <c r="F197" s="4">
        <f>Tabla_owssvr__2[[#This Row],[Fecha Cierre]]</f>
        <v>0</v>
      </c>
      <c r="G197" t="str">
        <f>Tabla_owssvr__2[[#This Row],[Categoria]]</f>
        <v>Asignación y/o entrega de equipos celulares estándar nuevos o sus componentes. (chips)</v>
      </c>
      <c r="H197" t="str">
        <f>Tabla_owssvr__2[[#This Row],[Enviado a TI]]</f>
        <v>Si</v>
      </c>
      <c r="I197" t="str">
        <f>Tabla_owssvr__2[[#This Row],[Regiones]]</f>
        <v>No</v>
      </c>
      <c r="J197" s="12">
        <f t="shared" si="27"/>
        <v>7</v>
      </c>
      <c r="K197" s="13">
        <f t="shared" si="28"/>
        <v>41894</v>
      </c>
      <c r="L197" s="12">
        <f t="shared" si="29"/>
        <v>2014</v>
      </c>
      <c r="M197" s="12">
        <f t="shared" si="30"/>
        <v>37</v>
      </c>
      <c r="N197" s="12">
        <f t="shared" si="31"/>
        <v>9</v>
      </c>
      <c r="O197" s="13" t="str">
        <f t="shared" ca="1" si="32"/>
        <v>FUERA</v>
      </c>
      <c r="P197" t="str">
        <f t="shared" si="33"/>
        <v/>
      </c>
    </row>
    <row r="198" spans="1:16" hidden="1">
      <c r="A198">
        <f>Tabla_owssvr__2[[#This Row],[ID]]</f>
        <v>5023</v>
      </c>
      <c r="B198" t="str">
        <f>Tabla_owssvr__2[[#This Row],[Título]]</f>
        <v>Entrega Celular</v>
      </c>
      <c r="C198" t="str">
        <f>Tabla_owssvr__2[[#This Row],[Solicitante]]</f>
        <v>Monardes Letelier, Israel Rodolfo, CAM</v>
      </c>
      <c r="D198" s="4">
        <f>Tabla_owssvr__2[[#This Row],[Fecha Solicitud]]</f>
        <v>41885</v>
      </c>
      <c r="E198" t="str">
        <f>Tabla_owssvr__2[[#This Row],[Estado]]</f>
        <v>Realizado</v>
      </c>
      <c r="F198" s="4">
        <f>Tabla_owssvr__2[[#This Row],[Fecha Cierre]]</f>
        <v>41885</v>
      </c>
      <c r="G198" t="str">
        <f>Tabla_owssvr__2[[#This Row],[Categoria]]</f>
        <v>1 Asignacion de minutos</v>
      </c>
      <c r="H198" t="str">
        <f>Tabla_owssvr__2[[#This Row],[Enviado a TI]]</f>
        <v>Si</v>
      </c>
      <c r="I198" t="str">
        <f>Tabla_owssvr__2[[#This Row],[Regiones]]</f>
        <v>No</v>
      </c>
      <c r="J198" s="12">
        <f t="shared" si="27"/>
        <v>1</v>
      </c>
      <c r="K198" s="13">
        <f t="shared" si="28"/>
        <v>41886</v>
      </c>
      <c r="L198" s="12">
        <f t="shared" si="29"/>
        <v>2014</v>
      </c>
      <c r="M198" s="12">
        <f t="shared" si="30"/>
        <v>36</v>
      </c>
      <c r="N198" s="12">
        <f t="shared" si="31"/>
        <v>9</v>
      </c>
      <c r="O198" s="13" t="str">
        <f t="shared" ca="1" si="32"/>
        <v>CUMPLE</v>
      </c>
      <c r="P198" t="str">
        <f t="shared" si="33"/>
        <v/>
      </c>
    </row>
    <row r="199" spans="1:16" hidden="1">
      <c r="A199">
        <f>Tabla_owssvr__2[[#This Row],[ID]]</f>
        <v>5022</v>
      </c>
      <c r="B199" t="str">
        <f>Tabla_owssvr__2[[#This Row],[Título]]</f>
        <v>solicita conexión internet</v>
      </c>
      <c r="C199" t="str">
        <f>Tabla_owssvr__2[[#This Row],[Solicitante]]</f>
        <v>Schmidt Contreras, Ingrid Angélica, CAM</v>
      </c>
      <c r="D199" s="4">
        <f>Tabla_owssvr__2[[#This Row],[Fecha Solicitud]]</f>
        <v>41885</v>
      </c>
      <c r="E199" t="str">
        <f>Tabla_owssvr__2[[#This Row],[Estado]]</f>
        <v>Realizado</v>
      </c>
      <c r="F199" s="4">
        <f>Tabla_owssvr__2[[#This Row],[Fecha Cierre]]</f>
        <v>41885</v>
      </c>
      <c r="G199" t="str">
        <f>Tabla_owssvr__2[[#This Row],[Categoria]]</f>
        <v>3 Servicios Operador</v>
      </c>
      <c r="H199" t="str">
        <f>Tabla_owssvr__2[[#This Row],[Enviado a TI]]</f>
        <v>Si</v>
      </c>
      <c r="I199" t="str">
        <f>Tabla_owssvr__2[[#This Row],[Regiones]]</f>
        <v>No</v>
      </c>
      <c r="J199" s="12">
        <f t="shared" si="27"/>
        <v>1</v>
      </c>
      <c r="K199" s="13">
        <f t="shared" si="28"/>
        <v>41886</v>
      </c>
      <c r="L199" s="12">
        <f t="shared" si="29"/>
        <v>2014</v>
      </c>
      <c r="M199" s="12">
        <f t="shared" si="30"/>
        <v>36</v>
      </c>
      <c r="N199" s="12">
        <f t="shared" si="31"/>
        <v>9</v>
      </c>
      <c r="O199" s="13" t="str">
        <f t="shared" ca="1" si="32"/>
        <v>CUMPLE</v>
      </c>
      <c r="P199" t="str">
        <f t="shared" si="33"/>
        <v/>
      </c>
    </row>
    <row r="200" spans="1:16" hidden="1">
      <c r="A200">
        <f>Tabla_owssvr__2[[#This Row],[ID]]</f>
        <v>5021</v>
      </c>
      <c r="B200" t="str">
        <f>Tabla_owssvr__2[[#This Row],[Título]]</f>
        <v>Minutos Adicionales 02_09_2014</v>
      </c>
      <c r="C200" t="str">
        <f>Tabla_owssvr__2[[#This Row],[Solicitante]]</f>
        <v>Villalobos Saa, Luis Efrain, CAM</v>
      </c>
      <c r="D200" s="4">
        <f>Tabla_owssvr__2[[#This Row],[Fecha Solicitud]]</f>
        <v>41884</v>
      </c>
      <c r="E200" t="str">
        <f>Tabla_owssvr__2[[#This Row],[Estado]]</f>
        <v>Realizado</v>
      </c>
      <c r="F200" s="4">
        <f>Tabla_owssvr__2[[#This Row],[Fecha Cierre]]</f>
        <v>41884</v>
      </c>
      <c r="G200" t="str">
        <f>Tabla_owssvr__2[[#This Row],[Categoria]]</f>
        <v>1 Asignacion de minutos</v>
      </c>
      <c r="H200" t="str">
        <f>Tabla_owssvr__2[[#This Row],[Enviado a TI]]</f>
        <v>Si</v>
      </c>
      <c r="I200" t="str">
        <f>Tabla_owssvr__2[[#This Row],[Regiones]]</f>
        <v>No</v>
      </c>
      <c r="J200" s="12">
        <f t="shared" si="27"/>
        <v>1</v>
      </c>
      <c r="K200" s="13">
        <f t="shared" si="28"/>
        <v>41885</v>
      </c>
      <c r="L200" s="12">
        <f t="shared" si="29"/>
        <v>2014</v>
      </c>
      <c r="M200" s="12">
        <f t="shared" si="30"/>
        <v>36</v>
      </c>
      <c r="N200" s="12">
        <f t="shared" si="31"/>
        <v>9</v>
      </c>
      <c r="O200" s="13" t="str">
        <f t="shared" ca="1" si="32"/>
        <v>CUMPLE</v>
      </c>
      <c r="P200" t="str">
        <f t="shared" si="33"/>
        <v/>
      </c>
    </row>
    <row r="201" spans="1:16" hidden="1">
      <c r="A201">
        <f>Tabla_owssvr__2[[#This Row],[ID]]</f>
        <v>5020</v>
      </c>
      <c r="B201" t="str">
        <f>Tabla_owssvr__2[[#This Row],[Título]]</f>
        <v>Solicitud de mantencion a impresora Ricoh</v>
      </c>
      <c r="C201" t="str">
        <f>Tabla_owssvr__2[[#This Row],[Solicitante]]</f>
        <v>Banda Maulen, Luis Amable, CAM</v>
      </c>
      <c r="D201" s="4">
        <f>Tabla_owssvr__2[[#This Row],[Fecha Solicitud]]</f>
        <v>41884</v>
      </c>
      <c r="E201" t="str">
        <f>Tabla_owssvr__2[[#This Row],[Estado]]</f>
        <v>Realizado</v>
      </c>
      <c r="F201" s="4">
        <f>Tabla_owssvr__2[[#This Row],[Fecha Cierre]]</f>
        <v>41884</v>
      </c>
      <c r="G201" t="str">
        <f>Tabla_owssvr__2[[#This Row],[Categoria]]</f>
        <v>Reporte de problemas de Impresoras en Outsourcing</v>
      </c>
      <c r="H201" t="str">
        <f>Tabla_owssvr__2[[#This Row],[Enviado a TI]]</f>
        <v>Si</v>
      </c>
      <c r="I201" t="str">
        <f>Tabla_owssvr__2[[#This Row],[Regiones]]</f>
        <v>No</v>
      </c>
      <c r="J201" s="12">
        <f t="shared" si="27"/>
        <v>1</v>
      </c>
      <c r="K201" s="13">
        <f t="shared" si="28"/>
        <v>41885</v>
      </c>
      <c r="L201" s="12">
        <f t="shared" si="29"/>
        <v>2014</v>
      </c>
      <c r="M201" s="12">
        <f t="shared" si="30"/>
        <v>36</v>
      </c>
      <c r="N201" s="12">
        <f t="shared" si="31"/>
        <v>9</v>
      </c>
      <c r="O201" s="13" t="str">
        <f t="shared" ca="1" si="32"/>
        <v>CUMPLE</v>
      </c>
      <c r="P201" t="str">
        <f t="shared" si="33"/>
        <v/>
      </c>
    </row>
    <row r="202" spans="1:16" hidden="1">
      <c r="A202">
        <f>Tabla_owssvr__2[[#This Row],[ID]]</f>
        <v>5019</v>
      </c>
      <c r="B202" t="str">
        <f>Tabla_owssvr__2[[#This Row],[Título]]</f>
        <v>Cuenta Bloqueada</v>
      </c>
      <c r="C202" t="str">
        <f>Tabla_owssvr__2[[#This Row],[Solicitante]]</f>
        <v>Cortez Flores, Gerson Eduardo, CAM</v>
      </c>
      <c r="D202" s="4">
        <f>Tabla_owssvr__2[[#This Row],[Fecha Solicitud]]</f>
        <v>41884</v>
      </c>
      <c r="E202" t="str">
        <f>Tabla_owssvr__2[[#This Row],[Estado]]</f>
        <v>Realizado</v>
      </c>
      <c r="F202" s="4">
        <f>Tabla_owssvr__2[[#This Row],[Fecha Cierre]]</f>
        <v>41884</v>
      </c>
      <c r="G202" t="str">
        <f>Tabla_owssvr__2[[#This Row],[Categoria]]</f>
        <v>Creación, modificación activación y desactivación de cuentas de red y correo electrónico.</v>
      </c>
      <c r="H202" t="str">
        <f>Tabla_owssvr__2[[#This Row],[Enviado a TI]]</f>
        <v>Si</v>
      </c>
      <c r="I202" t="str">
        <f>Tabla_owssvr__2[[#This Row],[Regiones]]</f>
        <v>No</v>
      </c>
      <c r="J202" s="12">
        <f t="shared" si="27"/>
        <v>1</v>
      </c>
      <c r="K202" s="13">
        <f t="shared" si="28"/>
        <v>41885</v>
      </c>
      <c r="L202" s="12">
        <f t="shared" si="29"/>
        <v>2014</v>
      </c>
      <c r="M202" s="12">
        <f t="shared" si="30"/>
        <v>36</v>
      </c>
      <c r="N202" s="12">
        <f t="shared" si="31"/>
        <v>9</v>
      </c>
      <c r="O202" s="13" t="str">
        <f t="shared" ca="1" si="32"/>
        <v>CUMPLE</v>
      </c>
      <c r="P202" t="str">
        <f t="shared" si="33"/>
        <v/>
      </c>
    </row>
    <row r="203" spans="1:16" hidden="1">
      <c r="A203">
        <f>Tabla_owssvr__2[[#This Row],[ID]]</f>
        <v>5018</v>
      </c>
      <c r="B203" t="str">
        <f>Tabla_owssvr__2[[#This Row],[Título]]</f>
        <v>Solicitud Tóner - Serie W3038905015</v>
      </c>
      <c r="C203" t="str">
        <f>Tabla_owssvr__2[[#This Row],[Solicitante]]</f>
        <v>Palma Campos, Alejandra Beatriz, CAM</v>
      </c>
      <c r="D203" s="4">
        <f>Tabla_owssvr__2[[#This Row],[Fecha Solicitud]]</f>
        <v>41884</v>
      </c>
      <c r="E203" t="str">
        <f>Tabla_owssvr__2[[#This Row],[Estado]]</f>
        <v>Pendiente Proveedor</v>
      </c>
      <c r="F203" s="4">
        <f>D203</f>
        <v>41884</v>
      </c>
      <c r="G203" t="str">
        <f>Tabla_owssvr__2[[#This Row],[Categoria]]</f>
        <v>Reporte de problemas de Impresoras en Outsourcing</v>
      </c>
      <c r="H203" t="str">
        <f>Tabla_owssvr__2[[#This Row],[Enviado a TI]]</f>
        <v>Si</v>
      </c>
      <c r="I203" t="str">
        <f>Tabla_owssvr__2[[#This Row],[Regiones]]</f>
        <v>Si</v>
      </c>
      <c r="J203" s="12">
        <f t="shared" si="27"/>
        <v>1</v>
      </c>
      <c r="K203" s="13">
        <f t="shared" si="28"/>
        <v>41885</v>
      </c>
      <c r="L203" s="12">
        <f t="shared" si="29"/>
        <v>2014</v>
      </c>
      <c r="M203" s="12">
        <f t="shared" si="30"/>
        <v>36</v>
      </c>
      <c r="N203" s="12">
        <f t="shared" si="31"/>
        <v>9</v>
      </c>
      <c r="O203" s="13" t="str">
        <f t="shared" ca="1" si="32"/>
        <v>CUMPLE</v>
      </c>
      <c r="P203" t="str">
        <f t="shared" si="33"/>
        <v/>
      </c>
    </row>
    <row r="204" spans="1:16" hidden="1">
      <c r="A204">
        <f>Tabla_owssvr__2[[#This Row],[ID]]</f>
        <v>5017</v>
      </c>
      <c r="B204" t="str">
        <f>Tabla_owssvr__2[[#This Row],[Título]]</f>
        <v>Cuenta Bloqueada</v>
      </c>
      <c r="C204" t="str">
        <f>Tabla_owssvr__2[[#This Row],[Solicitante]]</f>
        <v>Miranda Barahona, Jose, CAM</v>
      </c>
      <c r="D204" s="4">
        <f>Tabla_owssvr__2[[#This Row],[Fecha Solicitud]]</f>
        <v>41884</v>
      </c>
      <c r="E204" t="str">
        <f>Tabla_owssvr__2[[#This Row],[Estado]]</f>
        <v>Realizado</v>
      </c>
      <c r="F204" s="4">
        <f>Tabla_owssvr__2[[#This Row],[Fecha Cierre]]</f>
        <v>41884</v>
      </c>
      <c r="G204" t="str">
        <f>Tabla_owssvr__2[[#This Row],[Categoria]]</f>
        <v>Creación, modificación activación y desactivación de cuentas de red y correo electrónico.</v>
      </c>
      <c r="H204" t="str">
        <f>Tabla_owssvr__2[[#This Row],[Enviado a TI]]</f>
        <v>Si</v>
      </c>
      <c r="I204" t="str">
        <f>Tabla_owssvr__2[[#This Row],[Regiones]]</f>
        <v>No</v>
      </c>
      <c r="J204" s="12">
        <f t="shared" si="27"/>
        <v>1</v>
      </c>
      <c r="K204" s="13">
        <f t="shared" si="28"/>
        <v>41885</v>
      </c>
      <c r="L204" s="12">
        <f t="shared" si="29"/>
        <v>2014</v>
      </c>
      <c r="M204" s="12">
        <f t="shared" si="30"/>
        <v>36</v>
      </c>
      <c r="N204" s="12">
        <f t="shared" si="31"/>
        <v>9</v>
      </c>
      <c r="O204" s="13" t="str">
        <f t="shared" ca="1" si="32"/>
        <v>CUMPLE</v>
      </c>
      <c r="P204" t="str">
        <f t="shared" si="33"/>
        <v/>
      </c>
    </row>
    <row r="205" spans="1:16" hidden="1">
      <c r="A205">
        <f>Tabla_owssvr__2[[#This Row],[ID]]</f>
        <v>5016</v>
      </c>
      <c r="B205" t="str">
        <f>Tabla_owssvr__2[[#This Row],[Título]]</f>
        <v>Estado Navigator</v>
      </c>
      <c r="C205" t="str">
        <f>Tabla_owssvr__2[[#This Row],[Solicitante]]</f>
        <v>Castro Mery,Yeimei, CAM</v>
      </c>
      <c r="D205" s="4">
        <f>Tabla_owssvr__2[[#This Row],[Fecha Solicitud]]</f>
        <v>41884</v>
      </c>
      <c r="E205" t="str">
        <f>Tabla_owssvr__2[[#This Row],[Estado]]</f>
        <v>Realizado</v>
      </c>
      <c r="F205" s="4">
        <f>D205</f>
        <v>41884</v>
      </c>
      <c r="G205" t="str">
        <f>Tabla_owssvr__2[[#This Row],[Categoria]]</f>
        <v>Reporte de incidencias de servicio externos (Oracle, SAP, Synergia, GOM ….)</v>
      </c>
      <c r="H205" t="str">
        <f>Tabla_owssvr__2[[#This Row],[Enviado a TI]]</f>
        <v>Si</v>
      </c>
      <c r="I205" t="str">
        <f>Tabla_owssvr__2[[#This Row],[Regiones]]</f>
        <v>No</v>
      </c>
      <c r="J205" s="12">
        <f t="shared" si="27"/>
        <v>1</v>
      </c>
      <c r="K205" s="13">
        <f t="shared" si="28"/>
        <v>41885</v>
      </c>
      <c r="L205" s="12">
        <f t="shared" si="29"/>
        <v>2014</v>
      </c>
      <c r="M205" s="12">
        <f t="shared" si="30"/>
        <v>36</v>
      </c>
      <c r="N205" s="12">
        <f t="shared" si="31"/>
        <v>9</v>
      </c>
      <c r="O205" s="13" t="str">
        <f t="shared" ca="1" si="32"/>
        <v>CUMPLE</v>
      </c>
      <c r="P205" t="str">
        <f t="shared" si="33"/>
        <v/>
      </c>
    </row>
    <row r="206" spans="1:16" hidden="1">
      <c r="A206">
        <f>Tabla_owssvr__2[[#This Row],[ID]]</f>
        <v>5015</v>
      </c>
      <c r="B206" t="str">
        <f>Tabla_owssvr__2[[#This Row],[Título]]</f>
        <v xml:space="preserve">Alta Estacion de trabajo </v>
      </c>
      <c r="C206" t="str">
        <f>Tabla_owssvr__2[[#This Row],[Solicitante]]</f>
        <v>Técnico Mesa de Ayuda, Externo</v>
      </c>
      <c r="D206" s="4">
        <f>Tabla_owssvr__2[[#This Row],[Fecha Solicitud]]</f>
        <v>41884</v>
      </c>
      <c r="E206" t="str">
        <f>Tabla_owssvr__2[[#This Row],[Estado]]</f>
        <v>Realizado</v>
      </c>
      <c r="F206" s="4">
        <f>Tabla_owssvr__2[[#This Row],[Fecha Cierre]]</f>
        <v>41884</v>
      </c>
      <c r="G206" t="str">
        <f>Tabla_owssvr__2[[#This Row],[Categoria]]</f>
        <v>Creación, modificación activación y desactivación de cuentas de red y correo electrónico.</v>
      </c>
      <c r="H206" t="str">
        <f>Tabla_owssvr__2[[#This Row],[Enviado a TI]]</f>
        <v>Si</v>
      </c>
      <c r="I206" t="str">
        <f>Tabla_owssvr__2[[#This Row],[Regiones]]</f>
        <v>No</v>
      </c>
      <c r="J206" s="12">
        <f t="shared" si="27"/>
        <v>1</v>
      </c>
      <c r="K206" s="13">
        <f t="shared" si="28"/>
        <v>41885</v>
      </c>
      <c r="L206" s="12">
        <f t="shared" si="29"/>
        <v>2014</v>
      </c>
      <c r="M206" s="12">
        <f t="shared" si="30"/>
        <v>36</v>
      </c>
      <c r="N206" s="12">
        <f t="shared" si="31"/>
        <v>9</v>
      </c>
      <c r="O206" s="13" t="str">
        <f t="shared" ca="1" si="32"/>
        <v>CUMPLE</v>
      </c>
      <c r="P206" t="str">
        <f t="shared" si="33"/>
        <v/>
      </c>
    </row>
    <row r="207" spans="1:16" hidden="1">
      <c r="A207">
        <f>Tabla_owssvr__2[[#This Row],[ID]]</f>
        <v>5014</v>
      </c>
      <c r="B207" t="str">
        <f>Tabla_owssvr__2[[#This Row],[Título]]</f>
        <v>Cam GDFY-40</v>
      </c>
      <c r="C207" t="str">
        <f>Tabla_owssvr__2[[#This Row],[Solicitante]]</f>
        <v>Duarte Fuentes, Luis Alfredo, CAM</v>
      </c>
      <c r="D207" s="4">
        <f>Tabla_owssvr__2[[#This Row],[Fecha Solicitud]]</f>
        <v>41884</v>
      </c>
      <c r="E207" t="str">
        <f>Tabla_owssvr__2[[#This Row],[Estado]]</f>
        <v>Realizado</v>
      </c>
      <c r="F207" s="4">
        <f>Tabla_owssvr__2[[#This Row],[Fecha Cierre]]</f>
        <v>41884</v>
      </c>
      <c r="G207" t="str">
        <f>Tabla_owssvr__2[[#This Row],[Categoria]]</f>
        <v>Creación, modificación activación y desactivación de cuentas de red y correo electrónico.</v>
      </c>
      <c r="H207" t="str">
        <f>Tabla_owssvr__2[[#This Row],[Enviado a TI]]</f>
        <v>Si</v>
      </c>
      <c r="I207" t="str">
        <f>Tabla_owssvr__2[[#This Row],[Regiones]]</f>
        <v>No</v>
      </c>
      <c r="J207" s="12">
        <f t="shared" si="27"/>
        <v>1</v>
      </c>
      <c r="K207" s="13">
        <f t="shared" si="28"/>
        <v>41885</v>
      </c>
      <c r="L207" s="12">
        <f t="shared" si="29"/>
        <v>2014</v>
      </c>
      <c r="M207" s="12">
        <f t="shared" si="30"/>
        <v>36</v>
      </c>
      <c r="N207" s="12">
        <f t="shared" si="31"/>
        <v>9</v>
      </c>
      <c r="O207" s="13" t="str">
        <f t="shared" ca="1" si="32"/>
        <v>CUMPLE</v>
      </c>
      <c r="P207" t="str">
        <f t="shared" si="33"/>
        <v/>
      </c>
    </row>
    <row r="208" spans="1:16" hidden="1">
      <c r="A208">
        <f>Tabla_owssvr__2[[#This Row],[ID]]</f>
        <v>5013</v>
      </c>
      <c r="B208" t="str">
        <f>Tabla_owssvr__2[[#This Row],[Título]]</f>
        <v>No recibo correos</v>
      </c>
      <c r="C208" t="str">
        <f>Tabla_owssvr__2[[#This Row],[Solicitante]]</f>
        <v>Delgado Delgado, Carolina Alejandra, EXTERNO</v>
      </c>
      <c r="D208" s="4">
        <f>Tabla_owssvr__2[[#This Row],[Fecha Solicitud]]</f>
        <v>41884</v>
      </c>
      <c r="E208" t="str">
        <f>Tabla_owssvr__2[[#This Row],[Estado]]</f>
        <v>Realizado</v>
      </c>
      <c r="F208" s="4">
        <f>D208</f>
        <v>41884</v>
      </c>
      <c r="G208" t="str">
        <f>Tabla_owssvr__2[[#This Row],[Categoria]]</f>
        <v>Creación, modificación activación y desactivación de cuentas de red y correo electrónico.</v>
      </c>
      <c r="H208" t="str">
        <f>Tabla_owssvr__2[[#This Row],[Enviado a TI]]</f>
        <v>No</v>
      </c>
      <c r="I208" t="str">
        <f>Tabla_owssvr__2[[#This Row],[Regiones]]</f>
        <v>No</v>
      </c>
      <c r="J208" s="12">
        <f t="shared" si="27"/>
        <v>1</v>
      </c>
      <c r="K208" s="13">
        <f t="shared" si="28"/>
        <v>41885</v>
      </c>
      <c r="L208" s="12">
        <f t="shared" si="29"/>
        <v>2014</v>
      </c>
      <c r="M208" s="12">
        <f t="shared" si="30"/>
        <v>36</v>
      </c>
      <c r="N208" s="12">
        <f t="shared" si="31"/>
        <v>9</v>
      </c>
      <c r="O208" s="13" t="str">
        <f t="shared" ca="1" si="32"/>
        <v>CUMPLE</v>
      </c>
      <c r="P208" t="str">
        <f t="shared" si="33"/>
        <v/>
      </c>
    </row>
    <row r="209" spans="1:16" hidden="1">
      <c r="A209">
        <f>Tabla_owssvr__2[[#This Row],[ID]]</f>
        <v>5012</v>
      </c>
      <c r="B209" t="str">
        <f>Tabla_owssvr__2[[#This Row],[Título]]</f>
        <v>Delivery Status Notification (Failure)</v>
      </c>
      <c r="C209" t="str">
        <f>Tabla_owssvr__2[[#This Row],[Solicitante]]</f>
        <v>Aravena Bravo, Veronica del Pilar, CAM</v>
      </c>
      <c r="D209" s="4">
        <f>Tabla_owssvr__2[[#This Row],[Fecha Solicitud]]</f>
        <v>41884</v>
      </c>
      <c r="E209" t="str">
        <f>Tabla_owssvr__2[[#This Row],[Estado]]</f>
        <v>Realizado</v>
      </c>
      <c r="F209" s="4">
        <f>Tabla_owssvr__2[[#This Row],[Fecha Cierre]]</f>
        <v>41884</v>
      </c>
      <c r="G209" t="str">
        <f>Tabla_owssvr__2[[#This Row],[Categoria]]</f>
        <v>Creación, modificación activación y desactivación de cuentas de red y correo electrónico.</v>
      </c>
      <c r="H209" t="str">
        <f>Tabla_owssvr__2[[#This Row],[Enviado a TI]]</f>
        <v>No</v>
      </c>
      <c r="I209" t="str">
        <f>Tabla_owssvr__2[[#This Row],[Regiones]]</f>
        <v>No</v>
      </c>
      <c r="J209" s="12">
        <f t="shared" si="27"/>
        <v>1</v>
      </c>
      <c r="K209" s="13">
        <f t="shared" si="28"/>
        <v>41885</v>
      </c>
      <c r="L209" s="12">
        <f t="shared" si="29"/>
        <v>2014</v>
      </c>
      <c r="M209" s="12">
        <f t="shared" si="30"/>
        <v>36</v>
      </c>
      <c r="N209" s="12">
        <f t="shared" si="31"/>
        <v>9</v>
      </c>
      <c r="O209" s="13" t="str">
        <f t="shared" ca="1" si="32"/>
        <v>CUMPLE</v>
      </c>
      <c r="P209" t="str">
        <f t="shared" si="33"/>
        <v/>
      </c>
    </row>
    <row r="210" spans="1:16" hidden="1">
      <c r="A210">
        <f>Tabla_owssvr__2[[#This Row],[ID]]</f>
        <v>5011</v>
      </c>
      <c r="B210" t="str">
        <f>Tabla_owssvr__2[[#This Row],[Título]]</f>
        <v>Celular con Plan de datos</v>
      </c>
      <c r="C210" t="str">
        <f>Tabla_owssvr__2[[#This Row],[Solicitante]]</f>
        <v>Abrigo Elgueda, Juan Andres, CAM</v>
      </c>
      <c r="D210" s="4">
        <f>Tabla_owssvr__2[[#This Row],[Fecha Solicitud]]</f>
        <v>41884</v>
      </c>
      <c r="E210" t="str">
        <f>Tabla_owssvr__2[[#This Row],[Estado]]</f>
        <v>Pendiente Proveedor</v>
      </c>
      <c r="F210" s="4">
        <f>Tabla_owssvr__2[[#This Row],[Fecha Cierre]]</f>
        <v>0</v>
      </c>
      <c r="G210" t="str">
        <f>Tabla_owssvr__2[[#This Row],[Categoria]]</f>
        <v>Asignación y/o entrega de equipos celulares estándar nuevos o sus componentes. (chips)</v>
      </c>
      <c r="H210" t="str">
        <f>Tabla_owssvr__2[[#This Row],[Enviado a TI]]</f>
        <v>Si</v>
      </c>
      <c r="I210" t="str">
        <f>Tabla_owssvr__2[[#This Row],[Regiones]]</f>
        <v>No</v>
      </c>
      <c r="J210" s="12">
        <f t="shared" si="27"/>
        <v>7</v>
      </c>
      <c r="K210" s="13">
        <f t="shared" si="28"/>
        <v>41893</v>
      </c>
      <c r="L210" s="12">
        <f t="shared" si="29"/>
        <v>2014</v>
      </c>
      <c r="M210" s="12">
        <f t="shared" si="30"/>
        <v>37</v>
      </c>
      <c r="N210" s="12">
        <f t="shared" si="31"/>
        <v>9</v>
      </c>
      <c r="O210" s="13" t="str">
        <f t="shared" ca="1" si="32"/>
        <v>FUERA</v>
      </c>
      <c r="P210" t="str">
        <f t="shared" si="33"/>
        <v/>
      </c>
    </row>
    <row r="211" spans="1:16" hidden="1">
      <c r="A211">
        <f>Tabla_owssvr__2[[#This Row],[ID]]</f>
        <v>5010</v>
      </c>
      <c r="B211" t="str">
        <f>Tabla_owssvr__2[[#This Row],[Título]]</f>
        <v>Devolución Minutos Movistar Daniel Campos</v>
      </c>
      <c r="C211" t="str">
        <f>Tabla_owssvr__2[[#This Row],[Solicitante]]</f>
        <v>Leiva Cortazar, Edgardo Andres, CAM</v>
      </c>
      <c r="D211" s="4">
        <f>Tabla_owssvr__2[[#This Row],[Fecha Solicitud]]</f>
        <v>41884</v>
      </c>
      <c r="E211" t="str">
        <f>Tabla_owssvr__2[[#This Row],[Estado]]</f>
        <v>Realizado</v>
      </c>
      <c r="F211" s="4">
        <f>Tabla_owssvr__2[[#This Row],[Fecha Cierre]]</f>
        <v>41884</v>
      </c>
      <c r="G211" t="str">
        <f>Tabla_owssvr__2[[#This Row],[Categoria]]</f>
        <v>2 Reporte problemas Oracle</v>
      </c>
      <c r="H211" t="str">
        <f>Tabla_owssvr__2[[#This Row],[Enviado a TI]]</f>
        <v>Si</v>
      </c>
      <c r="I211" t="str">
        <f>Tabla_owssvr__2[[#This Row],[Regiones]]</f>
        <v>No</v>
      </c>
      <c r="J211" s="12">
        <f t="shared" si="27"/>
        <v>1</v>
      </c>
      <c r="K211" s="13">
        <f t="shared" si="28"/>
        <v>41885</v>
      </c>
      <c r="L211" s="12">
        <f t="shared" si="29"/>
        <v>2014</v>
      </c>
      <c r="M211" s="12">
        <f t="shared" si="30"/>
        <v>36</v>
      </c>
      <c r="N211" s="12">
        <f t="shared" si="31"/>
        <v>9</v>
      </c>
      <c r="O211" s="13" t="str">
        <f t="shared" ca="1" si="32"/>
        <v>CUMPLE</v>
      </c>
      <c r="P211" t="str">
        <f t="shared" si="33"/>
        <v/>
      </c>
    </row>
    <row r="212" spans="1:16" hidden="1">
      <c r="A212">
        <f>Tabla_owssvr__2[[#This Row],[ID]]</f>
        <v>5009</v>
      </c>
      <c r="B212" t="str">
        <f>Tabla_owssvr__2[[#This Row],[Título]]</f>
        <v xml:space="preserve">solicitud </v>
      </c>
      <c r="C212" t="str">
        <f>Tabla_owssvr__2[[#This Row],[Solicitante]]</f>
        <v>Ñeguey Adonis, Albino Bernabé, CAM</v>
      </c>
      <c r="D212" s="4">
        <f>Tabla_owssvr__2[[#This Row],[Fecha Solicitud]]</f>
        <v>41884</v>
      </c>
      <c r="E212" t="str">
        <f>Tabla_owssvr__2[[#This Row],[Estado]]</f>
        <v>Realizado</v>
      </c>
      <c r="F212" s="4">
        <f>Tabla_owssvr__2[[#This Row],[Fecha Cierre]]</f>
        <v>41884</v>
      </c>
      <c r="G212" t="str">
        <f>Tabla_owssvr__2[[#This Row],[Categoria]]</f>
        <v>Asignación de equipamiento habitual no estándar. (Monitor o teclado adicional, audífonos, disco externo…)</v>
      </c>
      <c r="H212" t="str">
        <f>Tabla_owssvr__2[[#This Row],[Enviado a TI]]</f>
        <v>Si</v>
      </c>
      <c r="I212" t="str">
        <f>Tabla_owssvr__2[[#This Row],[Regiones]]</f>
        <v>No</v>
      </c>
      <c r="J212" s="12">
        <f t="shared" si="27"/>
        <v>1</v>
      </c>
      <c r="K212" s="13">
        <f t="shared" si="28"/>
        <v>41885</v>
      </c>
      <c r="L212" s="12">
        <f t="shared" si="29"/>
        <v>2014</v>
      </c>
      <c r="M212" s="12">
        <f t="shared" si="30"/>
        <v>36</v>
      </c>
      <c r="N212" s="12">
        <f t="shared" si="31"/>
        <v>9</v>
      </c>
      <c r="O212" s="13" t="str">
        <f t="shared" ca="1" si="32"/>
        <v>CUMPLE</v>
      </c>
      <c r="P212" t="str">
        <f t="shared" si="33"/>
        <v/>
      </c>
    </row>
    <row r="213" spans="1:16" hidden="1">
      <c r="A213">
        <f>Tabla_owssvr__2[[#This Row],[ID]]</f>
        <v>5008</v>
      </c>
      <c r="B213" t="str">
        <f>Tabla_owssvr__2[[#This Row],[Título]]</f>
        <v>Solicita minutos adicionales a celular Michel Castro</v>
      </c>
      <c r="C213" t="str">
        <f>Tabla_owssvr__2[[#This Row],[Solicitante]]</f>
        <v>Castro Morales, Michel Fabian, CAM</v>
      </c>
      <c r="D213" s="4">
        <f>Tabla_owssvr__2[[#This Row],[Fecha Solicitud]]</f>
        <v>41884</v>
      </c>
      <c r="E213" t="str">
        <f>Tabla_owssvr__2[[#This Row],[Estado]]</f>
        <v>Realizado</v>
      </c>
      <c r="F213" s="4">
        <f>Tabla_owssvr__2[[#This Row],[Fecha Cierre]]</f>
        <v>41884</v>
      </c>
      <c r="G213" t="str">
        <f>Tabla_owssvr__2[[#This Row],[Categoria]]</f>
        <v>1 Asignacion de minutos</v>
      </c>
      <c r="H213" t="str">
        <f>Tabla_owssvr__2[[#This Row],[Enviado a TI]]</f>
        <v>No</v>
      </c>
      <c r="I213" t="str">
        <f>Tabla_owssvr__2[[#This Row],[Regiones]]</f>
        <v>No</v>
      </c>
      <c r="J213" s="12">
        <f t="shared" si="27"/>
        <v>1</v>
      </c>
      <c r="K213" s="13">
        <f t="shared" si="28"/>
        <v>41885</v>
      </c>
      <c r="L213" s="12">
        <f t="shared" si="29"/>
        <v>2014</v>
      </c>
      <c r="M213" s="12">
        <f t="shared" si="30"/>
        <v>36</v>
      </c>
      <c r="N213" s="12">
        <f t="shared" si="31"/>
        <v>9</v>
      </c>
      <c r="O213" s="13" t="str">
        <f t="shared" ca="1" si="32"/>
        <v>CUMPLE</v>
      </c>
      <c r="P213" t="str">
        <f t="shared" si="33"/>
        <v/>
      </c>
    </row>
    <row r="214" spans="1:16" hidden="1">
      <c r="A214">
        <f>Tabla_owssvr__2[[#This Row],[ID]]</f>
        <v>5007</v>
      </c>
      <c r="B214" t="str">
        <f>Tabla_owssvr__2[[#This Row],[Título]]</f>
        <v>Habilitación de SIM</v>
      </c>
      <c r="C214" t="str">
        <f>Tabla_owssvr__2[[#This Row],[Solicitante]]</f>
        <v>Lopez Olate, Abraham Esteban, CAM</v>
      </c>
      <c r="D214" s="4">
        <f>Tabla_owssvr__2[[#This Row],[Fecha Solicitud]]</f>
        <v>41884</v>
      </c>
      <c r="E214" t="str">
        <f>Tabla_owssvr__2[[#This Row],[Estado]]</f>
        <v>Realizado</v>
      </c>
      <c r="F214" s="4">
        <f>Tabla_owssvr__2[[#This Row],[Fecha Cierre]]</f>
        <v>41884</v>
      </c>
      <c r="G214" t="str">
        <f>Tabla_owssvr__2[[#This Row],[Categoria]]</f>
        <v>Asignación y/o entrega de equipos celulares estándar nuevos o sus componentes. (chips)</v>
      </c>
      <c r="H214" t="str">
        <f>Tabla_owssvr__2[[#This Row],[Enviado a TI]]</f>
        <v>Si</v>
      </c>
      <c r="I214" t="str">
        <f>Tabla_owssvr__2[[#This Row],[Regiones]]</f>
        <v>No</v>
      </c>
      <c r="J214" s="12">
        <f t="shared" si="27"/>
        <v>7</v>
      </c>
      <c r="K214" s="13">
        <f t="shared" si="28"/>
        <v>41893</v>
      </c>
      <c r="L214" s="12">
        <f t="shared" si="29"/>
        <v>2014</v>
      </c>
      <c r="M214" s="12">
        <f t="shared" si="30"/>
        <v>37</v>
      </c>
      <c r="N214" s="12">
        <f t="shared" si="31"/>
        <v>9</v>
      </c>
      <c r="O214" s="13" t="str">
        <f t="shared" ca="1" si="32"/>
        <v>CUMPLE</v>
      </c>
      <c r="P214" t="str">
        <f t="shared" si="33"/>
        <v/>
      </c>
    </row>
    <row r="215" spans="1:16" hidden="1">
      <c r="A215">
        <f>Tabla_owssvr__2[[#This Row],[ID]]</f>
        <v>5006</v>
      </c>
      <c r="B215" t="str">
        <f>Tabla_owssvr__2[[#This Row],[Título]]</f>
        <v>Ingresos  Market Manager Area Comercial</v>
      </c>
      <c r="C215" t="str">
        <f>Tabla_owssvr__2[[#This Row],[Solicitante]]</f>
        <v>del Río Castro, Matías Eduardo, CAM</v>
      </c>
      <c r="D215" s="4">
        <f>Tabla_owssvr__2[[#This Row],[Fecha Solicitud]]</f>
        <v>41884</v>
      </c>
      <c r="E215" t="str">
        <f>Tabla_owssvr__2[[#This Row],[Estado]]</f>
        <v>Pendiente Proveedor</v>
      </c>
      <c r="F215" s="4">
        <f>Tabla_owssvr__2[[#This Row],[Fecha Cierre]]</f>
        <v>41884</v>
      </c>
      <c r="G215" t="str">
        <f>Tabla_owssvr__2[[#This Row],[Categoria]]</f>
        <v>Compra de equipamiento estándar.</v>
      </c>
      <c r="H215" t="str">
        <f>Tabla_owssvr__2[[#This Row],[Enviado a TI]]</f>
        <v>Si</v>
      </c>
      <c r="I215" t="str">
        <f>Tabla_owssvr__2[[#This Row],[Regiones]]</f>
        <v>No</v>
      </c>
      <c r="J215" s="12">
        <f t="shared" si="27"/>
        <v>10</v>
      </c>
      <c r="K215" s="13">
        <f t="shared" si="28"/>
        <v>41898</v>
      </c>
      <c r="L215" s="12">
        <f t="shared" si="29"/>
        <v>2014</v>
      </c>
      <c r="M215" s="12">
        <f t="shared" si="30"/>
        <v>38</v>
      </c>
      <c r="N215" s="12">
        <f t="shared" si="31"/>
        <v>9</v>
      </c>
      <c r="O215" s="13" t="str">
        <f t="shared" ca="1" si="32"/>
        <v>CUMPLE</v>
      </c>
      <c r="P215" t="str">
        <f t="shared" si="33"/>
        <v/>
      </c>
    </row>
    <row r="216" spans="1:16" hidden="1">
      <c r="A216">
        <f>Tabla_owssvr__2[[#This Row],[ID]]</f>
        <v>5005</v>
      </c>
      <c r="B216" t="str">
        <f>Tabla_owssvr__2[[#This Row],[Título]]</f>
        <v>Clave Bloqueada</v>
      </c>
      <c r="C216" t="str">
        <f>Tabla_owssvr__2[[#This Row],[Solicitante]]</f>
        <v>Gomez Torres, Alejandro Andres, CAM</v>
      </c>
      <c r="D216" s="4">
        <f>Tabla_owssvr__2[[#This Row],[Fecha Solicitud]]</f>
        <v>41883</v>
      </c>
      <c r="E216" t="str">
        <f>Tabla_owssvr__2[[#This Row],[Estado]]</f>
        <v>Realizado</v>
      </c>
      <c r="F216" s="4">
        <f>Tabla_owssvr__2[[#This Row],[Fecha Cierre]]</f>
        <v>41883</v>
      </c>
      <c r="G216" t="str">
        <f>Tabla_owssvr__2[[#This Row],[Categoria]]</f>
        <v>Creación, modificación activación y desactivación de cuentas de red y correo electrónico.</v>
      </c>
      <c r="H216" t="str">
        <f>Tabla_owssvr__2[[#This Row],[Enviado a TI]]</f>
        <v>Si</v>
      </c>
      <c r="I216" t="str">
        <f>Tabla_owssvr__2[[#This Row],[Regiones]]</f>
        <v>No</v>
      </c>
      <c r="J216" s="12">
        <f t="shared" si="27"/>
        <v>1</v>
      </c>
      <c r="K216" s="13">
        <f t="shared" si="28"/>
        <v>41884</v>
      </c>
      <c r="L216" s="12">
        <f t="shared" si="29"/>
        <v>2014</v>
      </c>
      <c r="M216" s="12">
        <f t="shared" si="30"/>
        <v>36</v>
      </c>
      <c r="N216" s="12">
        <f t="shared" si="31"/>
        <v>9</v>
      </c>
      <c r="O216" s="13" t="str">
        <f t="shared" ca="1" si="32"/>
        <v>CUMPLE</v>
      </c>
      <c r="P216" t="str">
        <f t="shared" si="33"/>
        <v/>
      </c>
    </row>
    <row r="217" spans="1:16" hidden="1">
      <c r="A217">
        <f>Tabla_owssvr__2[[#This Row],[ID]]</f>
        <v>5004</v>
      </c>
      <c r="B217" t="str">
        <f>Tabla_owssvr__2[[#This Row],[Título]]</f>
        <v>Minutos de Celular 8-9222315</v>
      </c>
      <c r="C217" t="str">
        <f>Tabla_owssvr__2[[#This Row],[Solicitante]]</f>
        <v>Dossi Muñoz, Carolina, CAM</v>
      </c>
      <c r="D217" s="4">
        <f>Tabla_owssvr__2[[#This Row],[Fecha Solicitud]]</f>
        <v>41883</v>
      </c>
      <c r="E217" t="str">
        <f>Tabla_owssvr__2[[#This Row],[Estado]]</f>
        <v>Realizado</v>
      </c>
      <c r="F217" s="4">
        <f>Tabla_owssvr__2[[#This Row],[Fecha Cierre]]</f>
        <v>41883</v>
      </c>
      <c r="G217" t="str">
        <f>Tabla_owssvr__2[[#This Row],[Categoria]]</f>
        <v>1 Asignacion de minutos</v>
      </c>
      <c r="H217" t="str">
        <f>Tabla_owssvr__2[[#This Row],[Enviado a TI]]</f>
        <v>Si</v>
      </c>
      <c r="I217" t="str">
        <f>Tabla_owssvr__2[[#This Row],[Regiones]]</f>
        <v>No</v>
      </c>
      <c r="J217" s="12">
        <f t="shared" si="27"/>
        <v>1</v>
      </c>
      <c r="K217" s="13">
        <f t="shared" si="28"/>
        <v>41884</v>
      </c>
      <c r="L217" s="12">
        <f t="shared" si="29"/>
        <v>2014</v>
      </c>
      <c r="M217" s="12">
        <f t="shared" si="30"/>
        <v>36</v>
      </c>
      <c r="N217" s="12">
        <f t="shared" si="31"/>
        <v>9</v>
      </c>
      <c r="O217" s="13" t="str">
        <f t="shared" ca="1" si="32"/>
        <v>CUMPLE</v>
      </c>
      <c r="P217" t="str">
        <f t="shared" si="33"/>
        <v/>
      </c>
    </row>
    <row r="218" spans="1:16" hidden="1">
      <c r="A218">
        <f>Tabla_owssvr__2[[#This Row],[ID]]</f>
        <v>5003</v>
      </c>
      <c r="B218" t="str">
        <f>Tabla_owssvr__2[[#This Row],[Título]]</f>
        <v xml:space="preserve">Desbloqueo usuario </v>
      </c>
      <c r="C218" t="str">
        <f>Tabla_owssvr__2[[#This Row],[Solicitante]]</f>
        <v>Jerez Pérez, Marlene Alejandra, CAM</v>
      </c>
      <c r="D218" s="4">
        <f>Tabla_owssvr__2[[#This Row],[Fecha Solicitud]]</f>
        <v>41883</v>
      </c>
      <c r="E218" t="str">
        <f>Tabla_owssvr__2[[#This Row],[Estado]]</f>
        <v>Realizado</v>
      </c>
      <c r="F218" s="4">
        <f>Tabla_owssvr__2[[#This Row],[Fecha Cierre]]</f>
        <v>41883</v>
      </c>
      <c r="G218" t="str">
        <f>Tabla_owssvr__2[[#This Row],[Categoria]]</f>
        <v>Creación, modificación activación y desactivación de cuentas de red y correo electrónico.</v>
      </c>
      <c r="H218" t="str">
        <f>Tabla_owssvr__2[[#This Row],[Enviado a TI]]</f>
        <v>No</v>
      </c>
      <c r="I218" t="str">
        <f>Tabla_owssvr__2[[#This Row],[Regiones]]</f>
        <v>No</v>
      </c>
      <c r="J218" s="12">
        <f t="shared" si="27"/>
        <v>1</v>
      </c>
      <c r="K218" s="13">
        <f t="shared" si="28"/>
        <v>41884</v>
      </c>
      <c r="L218" s="12">
        <f t="shared" si="29"/>
        <v>2014</v>
      </c>
      <c r="M218" s="12">
        <f t="shared" si="30"/>
        <v>36</v>
      </c>
      <c r="N218" s="12">
        <f t="shared" si="31"/>
        <v>9</v>
      </c>
      <c r="O218" s="13" t="str">
        <f t="shared" ca="1" si="32"/>
        <v>CUMPLE</v>
      </c>
      <c r="P218" t="str">
        <f t="shared" si="33"/>
        <v/>
      </c>
    </row>
    <row r="219" spans="1:16" hidden="1">
      <c r="A219">
        <f>Tabla_owssvr__2[[#This Row],[ID]]</f>
        <v>5002</v>
      </c>
      <c r="B219" t="str">
        <f>Tabla_owssvr__2[[#This Row],[Título]]</f>
        <v>Solicitud de trail medidor 25380604</v>
      </c>
      <c r="C219" t="str">
        <f>Tabla_owssvr__2[[#This Row],[Solicitante]]</f>
        <v>Gonzalez Jamett, Daniel Esteban, CAM</v>
      </c>
      <c r="D219" s="4">
        <f>Tabla_owssvr__2[[#This Row],[Fecha Solicitud]]</f>
        <v>41883</v>
      </c>
      <c r="E219" t="str">
        <f>Tabla_owssvr__2[[#This Row],[Estado]]</f>
        <v>Realizado</v>
      </c>
      <c r="F219" s="4">
        <f>Tabla_owssvr__2[[#This Row],[Fecha Cierre]]</f>
        <v>41883</v>
      </c>
      <c r="G219" t="str">
        <f>Tabla_owssvr__2[[#This Row],[Categoria]]</f>
        <v>3 Servicios Operador</v>
      </c>
      <c r="H219" t="str">
        <f>Tabla_owssvr__2[[#This Row],[Enviado a TI]]</f>
        <v>Si</v>
      </c>
      <c r="I219" t="str">
        <f>Tabla_owssvr__2[[#This Row],[Regiones]]</f>
        <v>No</v>
      </c>
      <c r="J219" s="12">
        <f t="shared" si="27"/>
        <v>1</v>
      </c>
      <c r="K219" s="13">
        <f t="shared" si="28"/>
        <v>41884</v>
      </c>
      <c r="L219" s="12">
        <f t="shared" si="29"/>
        <v>2014</v>
      </c>
      <c r="M219" s="12">
        <f t="shared" si="30"/>
        <v>36</v>
      </c>
      <c r="N219" s="12">
        <f t="shared" si="31"/>
        <v>9</v>
      </c>
      <c r="O219" s="13" t="str">
        <f t="shared" ca="1" si="32"/>
        <v>CUMPLE</v>
      </c>
      <c r="P219" t="str">
        <f t="shared" si="33"/>
        <v/>
      </c>
    </row>
    <row r="220" spans="1:16" hidden="1">
      <c r="A220">
        <f>Tabla_owssvr__2[[#This Row],[ID]]</f>
        <v>5001</v>
      </c>
      <c r="B220" t="str">
        <f>Tabla_owssvr__2[[#This Row],[Título]]</f>
        <v xml:space="preserve">Ingreso Supervisor Técnico Sot -Valdivia </v>
      </c>
      <c r="C220" t="str">
        <f>Tabla_owssvr__2[[#This Row],[Solicitante]]</f>
        <v>Dossi Muñoz, Carolina, CAM</v>
      </c>
      <c r="D220" s="4">
        <f>Tabla_owssvr__2[[#This Row],[Fecha Solicitud]]</f>
        <v>41883</v>
      </c>
      <c r="E220" t="str">
        <f>Tabla_owssvr__2[[#This Row],[Estado]]</f>
        <v>Pendiente Proveedor</v>
      </c>
      <c r="F220" s="4">
        <f>Tabla_owssvr__2[[#This Row],[Fecha Cierre]]</f>
        <v>41883</v>
      </c>
      <c r="G220" t="str">
        <f>Tabla_owssvr__2[[#This Row],[Categoria]]</f>
        <v>Creación, modificación activación y desactivación de cuentas de red y correo electrónico.</v>
      </c>
      <c r="H220" t="str">
        <f>Tabla_owssvr__2[[#This Row],[Enviado a TI]]</f>
        <v>Si</v>
      </c>
      <c r="I220" t="str">
        <f>Tabla_owssvr__2[[#This Row],[Regiones]]</f>
        <v>No</v>
      </c>
      <c r="J220" s="12">
        <f t="shared" si="27"/>
        <v>1</v>
      </c>
      <c r="K220" s="13">
        <f t="shared" si="28"/>
        <v>41884</v>
      </c>
      <c r="L220" s="12">
        <f t="shared" si="29"/>
        <v>2014</v>
      </c>
      <c r="M220" s="12">
        <f t="shared" si="30"/>
        <v>36</v>
      </c>
      <c r="N220" s="12">
        <f t="shared" si="31"/>
        <v>9</v>
      </c>
      <c r="O220" s="13" t="str">
        <f t="shared" ca="1" si="32"/>
        <v>CUMPLE</v>
      </c>
      <c r="P220" t="str">
        <f t="shared" si="33"/>
        <v/>
      </c>
    </row>
    <row r="221" spans="1:16" hidden="1">
      <c r="A221">
        <f>Tabla_owssvr__2[[#This Row],[ID]]</f>
        <v>5000</v>
      </c>
      <c r="B221" t="str">
        <f>Tabla_owssvr__2[[#This Row],[Título]]</f>
        <v>Ingreso SOT Supervisor Técnico</v>
      </c>
      <c r="C221" t="str">
        <f>Tabla_owssvr__2[[#This Row],[Solicitante]]</f>
        <v>Dossi Muñoz, Carolina, CAM</v>
      </c>
      <c r="D221" s="4">
        <f>Tabla_owssvr__2[[#This Row],[Fecha Solicitud]]</f>
        <v>41883</v>
      </c>
      <c r="E221" t="str">
        <f>Tabla_owssvr__2[[#This Row],[Estado]]</f>
        <v>Realizado</v>
      </c>
      <c r="F221" s="4">
        <f>Tabla_owssvr__2[[#This Row],[Fecha Cierre]]</f>
        <v>41883</v>
      </c>
      <c r="G221" t="str">
        <f>Tabla_owssvr__2[[#This Row],[Categoria]]</f>
        <v>Creación, modificación activación y desactivación de cuentas de red y correo electrónico.</v>
      </c>
      <c r="H221" t="str">
        <f>Tabla_owssvr__2[[#This Row],[Enviado a TI]]</f>
        <v>Si</v>
      </c>
      <c r="I221" t="str">
        <f>Tabla_owssvr__2[[#This Row],[Regiones]]</f>
        <v>No</v>
      </c>
      <c r="J221" s="12">
        <f t="shared" si="27"/>
        <v>1</v>
      </c>
      <c r="K221" s="13">
        <f t="shared" si="28"/>
        <v>41884</v>
      </c>
      <c r="L221" s="12">
        <f t="shared" si="29"/>
        <v>2014</v>
      </c>
      <c r="M221" s="12">
        <f t="shared" si="30"/>
        <v>36</v>
      </c>
      <c r="N221" s="12">
        <f t="shared" si="31"/>
        <v>9</v>
      </c>
      <c r="O221" s="13" t="str">
        <f t="shared" ca="1" si="32"/>
        <v>CUMPLE</v>
      </c>
      <c r="P221" t="str">
        <f t="shared" si="33"/>
        <v/>
      </c>
    </row>
    <row r="222" spans="1:16" hidden="1">
      <c r="A222">
        <f>Tabla_owssvr__2[[#This Row],[ID]]</f>
        <v>4999</v>
      </c>
      <c r="B222" t="str">
        <f>Tabla_owssvr__2[[#This Row],[Título]]</f>
        <v>Devolución Minutos Humberto Barría entre Cía.</v>
      </c>
      <c r="C222" t="str">
        <f>Tabla_owssvr__2[[#This Row],[Solicitante]]</f>
        <v>Leiva Cortazar, Edgardo Andres, CAM</v>
      </c>
      <c r="D222" s="4">
        <f>Tabla_owssvr__2[[#This Row],[Fecha Solicitud]]</f>
        <v>41883</v>
      </c>
      <c r="E222" t="str">
        <f>Tabla_owssvr__2[[#This Row],[Estado]]</f>
        <v>Realizado</v>
      </c>
      <c r="F222" s="4">
        <f>Tabla_owssvr__2[[#This Row],[Fecha Cierre]]</f>
        <v>41883</v>
      </c>
      <c r="G222" t="str">
        <f>Tabla_owssvr__2[[#This Row],[Categoria]]</f>
        <v>1 Asignacion de minutos</v>
      </c>
      <c r="H222" t="str">
        <f>Tabla_owssvr__2[[#This Row],[Enviado a TI]]</f>
        <v>Si</v>
      </c>
      <c r="I222" t="str">
        <f>Tabla_owssvr__2[[#This Row],[Regiones]]</f>
        <v>No</v>
      </c>
      <c r="J222" s="12">
        <f t="shared" si="27"/>
        <v>1</v>
      </c>
      <c r="K222" s="13">
        <f t="shared" si="28"/>
        <v>41884</v>
      </c>
      <c r="L222" s="12">
        <f t="shared" si="29"/>
        <v>2014</v>
      </c>
      <c r="M222" s="12">
        <f t="shared" si="30"/>
        <v>36</v>
      </c>
      <c r="N222" s="12">
        <f t="shared" si="31"/>
        <v>9</v>
      </c>
      <c r="O222" s="13" t="str">
        <f t="shared" ca="1" si="32"/>
        <v>CUMPLE</v>
      </c>
      <c r="P222" t="str">
        <f t="shared" si="33"/>
        <v/>
      </c>
    </row>
    <row r="223" spans="1:16" hidden="1">
      <c r="A223">
        <f>Tabla_owssvr__2[[#This Row],[ID]]</f>
        <v>4998</v>
      </c>
      <c r="B223" t="str">
        <f>Tabla_owssvr__2[[#This Row],[Título]]</f>
        <v>Incidencia</v>
      </c>
      <c r="C223" t="str">
        <f>Tabla_owssvr__2[[#This Row],[Solicitante]]</f>
        <v>Andrade Escobar, Agustina Mabel, CAM</v>
      </c>
      <c r="D223" s="4">
        <f>Tabla_owssvr__2[[#This Row],[Fecha Solicitud]]</f>
        <v>41883</v>
      </c>
      <c r="E223" t="str">
        <f>Tabla_owssvr__2[[#This Row],[Estado]]</f>
        <v>Realizado</v>
      </c>
      <c r="F223" s="4">
        <f>Tabla_owssvr__2[[#This Row],[Fecha Cierre]]</f>
        <v>41883</v>
      </c>
      <c r="G223" t="str">
        <f>Tabla_owssvr__2[[#This Row],[Categoria]]</f>
        <v>2 Reporte problemas Oracle</v>
      </c>
      <c r="H223" t="str">
        <f>Tabla_owssvr__2[[#This Row],[Enviado a TI]]</f>
        <v>Si</v>
      </c>
      <c r="I223" t="str">
        <f>Tabla_owssvr__2[[#This Row],[Regiones]]</f>
        <v>No</v>
      </c>
      <c r="J223" s="12">
        <f t="shared" si="27"/>
        <v>1</v>
      </c>
      <c r="K223" s="13">
        <f t="shared" si="28"/>
        <v>41884</v>
      </c>
      <c r="L223" s="12">
        <f t="shared" si="29"/>
        <v>2014</v>
      </c>
      <c r="M223" s="12">
        <f t="shared" si="30"/>
        <v>36</v>
      </c>
      <c r="N223" s="12">
        <f t="shared" si="31"/>
        <v>9</v>
      </c>
      <c r="O223" s="13" t="str">
        <f t="shared" ca="1" si="32"/>
        <v>CUMPLE</v>
      </c>
      <c r="P223" t="str">
        <f t="shared" si="33"/>
        <v/>
      </c>
    </row>
    <row r="224" spans="1:16" hidden="1">
      <c r="A224">
        <f>Tabla_owssvr__2[[#This Row],[ID]]</f>
        <v>4997</v>
      </c>
      <c r="B224" t="str">
        <f>Tabla_owssvr__2[[#This Row],[Título]]</f>
        <v>Clave en uso</v>
      </c>
      <c r="C224" t="str">
        <f>Tabla_owssvr__2[[#This Row],[Solicitante]]</f>
        <v>Zuñiga Vasquez, Jorge Alberto, CAM</v>
      </c>
      <c r="D224" s="4">
        <f>Tabla_owssvr__2[[#This Row],[Fecha Solicitud]]</f>
        <v>41883</v>
      </c>
      <c r="E224" t="str">
        <f>Tabla_owssvr__2[[#This Row],[Estado]]</f>
        <v>Realizado</v>
      </c>
      <c r="F224" s="4">
        <f>Tabla_owssvr__2[[#This Row],[Fecha Cierre]]</f>
        <v>41883</v>
      </c>
      <c r="G224" t="str">
        <f>Tabla_owssvr__2[[#This Row],[Categoria]]</f>
        <v>Reporte de incidencias de servicio externos (Oracle, SAP, Synergia, GOM ….)</v>
      </c>
      <c r="H224" t="str">
        <f>Tabla_owssvr__2[[#This Row],[Enviado a TI]]</f>
        <v>Si</v>
      </c>
      <c r="I224" t="str">
        <f>Tabla_owssvr__2[[#This Row],[Regiones]]</f>
        <v>No</v>
      </c>
      <c r="J224" s="12">
        <f t="shared" si="27"/>
        <v>1</v>
      </c>
      <c r="K224" s="13">
        <f t="shared" si="28"/>
        <v>41884</v>
      </c>
      <c r="L224" s="12">
        <f t="shared" si="29"/>
        <v>2014</v>
      </c>
      <c r="M224" s="12">
        <f t="shared" si="30"/>
        <v>36</v>
      </c>
      <c r="N224" s="12">
        <f t="shared" si="31"/>
        <v>9</v>
      </c>
      <c r="O224" s="13" t="str">
        <f t="shared" ca="1" si="32"/>
        <v>CUMPLE</v>
      </c>
      <c r="P224" t="str">
        <f t="shared" si="33"/>
        <v/>
      </c>
    </row>
    <row r="225" spans="1:16" hidden="1">
      <c r="A225">
        <f>Tabla_owssvr__2[[#This Row],[ID]]</f>
        <v>4996</v>
      </c>
      <c r="B225" t="str">
        <f>Tabla_owssvr__2[[#This Row],[Título]]</f>
        <v>termino de licencia</v>
      </c>
      <c r="C225" t="str">
        <f>Tabla_owssvr__2[[#This Row],[Solicitante]]</f>
        <v>Salazar Acuña, Ivan Andrés, CAM</v>
      </c>
      <c r="D225" s="4">
        <f>Tabla_owssvr__2[[#This Row],[Fecha Solicitud]]</f>
        <v>41883</v>
      </c>
      <c r="E225" t="str">
        <f>Tabla_owssvr__2[[#This Row],[Estado]]</f>
        <v>Realizado</v>
      </c>
      <c r="F225" s="4">
        <f>Tabla_owssvr__2[[#This Row],[Fecha Cierre]]</f>
        <v>41883</v>
      </c>
      <c r="G225" t="str">
        <f>Tabla_owssvr__2[[#This Row],[Categoria]]</f>
        <v>Reporte de incidencias de servicio externos (Oracle, SAP, Synergia, GOM ….)</v>
      </c>
      <c r="H225" t="str">
        <f>Tabla_owssvr__2[[#This Row],[Enviado a TI]]</f>
        <v>Si</v>
      </c>
      <c r="I225" t="str">
        <f>Tabla_owssvr__2[[#This Row],[Regiones]]</f>
        <v>No</v>
      </c>
      <c r="J225" s="12">
        <f t="shared" si="27"/>
        <v>1</v>
      </c>
      <c r="K225" s="13">
        <f t="shared" si="28"/>
        <v>41884</v>
      </c>
      <c r="L225" s="12">
        <f t="shared" si="29"/>
        <v>2014</v>
      </c>
      <c r="M225" s="12">
        <f t="shared" si="30"/>
        <v>36</v>
      </c>
      <c r="N225" s="12">
        <f t="shared" si="31"/>
        <v>9</v>
      </c>
      <c r="O225" s="13" t="str">
        <f t="shared" ca="1" si="32"/>
        <v>CUMPLE</v>
      </c>
      <c r="P225" t="str">
        <f t="shared" si="33"/>
        <v/>
      </c>
    </row>
    <row r="226" spans="1:16" hidden="1">
      <c r="A226">
        <f>Tabla_owssvr__2[[#This Row],[ID]]</f>
        <v>4995</v>
      </c>
      <c r="B226" t="str">
        <f>Tabla_owssvr__2[[#This Row],[Título]]</f>
        <v>telefono</v>
      </c>
      <c r="C226" t="str">
        <f>Tabla_owssvr__2[[#This Row],[Solicitante]]</f>
        <v>Donoso Serey, Aldo Fabricio, CAM</v>
      </c>
      <c r="D226" s="4">
        <f>Tabla_owssvr__2[[#This Row],[Fecha Solicitud]]</f>
        <v>41883</v>
      </c>
      <c r="E226" t="str">
        <f>Tabla_owssvr__2[[#This Row],[Estado]]</f>
        <v>Realizado</v>
      </c>
      <c r="F226" s="4">
        <f>Tabla_owssvr__2[[#This Row],[Fecha Cierre]]</f>
        <v>41883</v>
      </c>
      <c r="G226" t="str">
        <f>Tabla_owssvr__2[[#This Row],[Categoria]]</f>
        <v>1 Asignacion de minutos</v>
      </c>
      <c r="H226" t="str">
        <f>Tabla_owssvr__2[[#This Row],[Enviado a TI]]</f>
        <v>Si</v>
      </c>
      <c r="I226" t="str">
        <f>Tabla_owssvr__2[[#This Row],[Regiones]]</f>
        <v>No</v>
      </c>
      <c r="J226" s="12">
        <f t="shared" si="27"/>
        <v>1</v>
      </c>
      <c r="K226" s="13">
        <f t="shared" si="28"/>
        <v>41884</v>
      </c>
      <c r="L226" s="12">
        <f t="shared" si="29"/>
        <v>2014</v>
      </c>
      <c r="M226" s="12">
        <f t="shared" si="30"/>
        <v>36</v>
      </c>
      <c r="N226" s="12">
        <f t="shared" si="31"/>
        <v>9</v>
      </c>
      <c r="O226" s="13" t="str">
        <f t="shared" ca="1" si="32"/>
        <v>CUMPLE</v>
      </c>
      <c r="P226" t="str">
        <f t="shared" si="33"/>
        <v/>
      </c>
    </row>
    <row r="227" spans="1:16" hidden="1">
      <c r="A227">
        <f>Tabla_owssvr__2[[#This Row],[ID]]</f>
        <v>4994</v>
      </c>
      <c r="B227" t="str">
        <f>Tabla_owssvr__2[[#This Row],[Título]]</f>
        <v xml:space="preserve">EOS-ATREX: Antecedentes Planos Aptos para Construcción Rev.0 </v>
      </c>
      <c r="C227" t="str">
        <f>Tabla_owssvr__2[[#This Row],[Solicitante]]</f>
        <v>Paredes Aravena, Rodrigo Alexis, CAM</v>
      </c>
      <c r="D227" s="4">
        <f>Tabla_owssvr__2[[#This Row],[Fecha Solicitud]]</f>
        <v>41883</v>
      </c>
      <c r="E227" t="str">
        <f>Tabla_owssvr__2[[#This Row],[Estado]]</f>
        <v>Rechazado</v>
      </c>
      <c r="F227" s="4">
        <f>Tabla_owssvr__2[[#This Row],[Fecha Cierre]]</f>
        <v>41883</v>
      </c>
      <c r="G227" t="str">
        <f>Tabla_owssvr__2[[#This Row],[Categoria]]</f>
        <v>Habilitación de carpetas compartidas o sitios de Sharepoint. O asignación y/o modificación de permisos.</v>
      </c>
      <c r="H227" t="str">
        <f>Tabla_owssvr__2[[#This Row],[Enviado a TI]]</f>
        <v>Si</v>
      </c>
      <c r="I227" t="str">
        <f>Tabla_owssvr__2[[#This Row],[Regiones]]</f>
        <v>No</v>
      </c>
      <c r="J227" s="12">
        <f t="shared" si="27"/>
        <v>1</v>
      </c>
      <c r="K227" s="13">
        <f t="shared" si="28"/>
        <v>41884</v>
      </c>
      <c r="L227" s="12">
        <f t="shared" si="29"/>
        <v>2014</v>
      </c>
      <c r="M227" s="12">
        <f t="shared" si="30"/>
        <v>36</v>
      </c>
      <c r="N227" s="12">
        <f t="shared" si="31"/>
        <v>9</v>
      </c>
      <c r="O227" s="13" t="str">
        <f t="shared" ca="1" si="32"/>
        <v>CUMPLE</v>
      </c>
      <c r="P227" t="str">
        <f t="shared" si="33"/>
        <v/>
      </c>
    </row>
    <row r="228" spans="1:16" hidden="1">
      <c r="A228">
        <f>Tabla_owssvr__2[[#This Row],[ID]]</f>
        <v>4993</v>
      </c>
      <c r="B228" t="str">
        <f>Tabla_owssvr__2[[#This Row],[Título]]</f>
        <v>Termino de licencia terminal server</v>
      </c>
      <c r="C228" t="str">
        <f>Tabla_owssvr__2[[#This Row],[Solicitante]]</f>
        <v>Torrejón Osorio, Marcela Alejandra, CAM</v>
      </c>
      <c r="D228" s="4">
        <f>Tabla_owssvr__2[[#This Row],[Fecha Solicitud]]</f>
        <v>41883</v>
      </c>
      <c r="E228" t="str">
        <f>Tabla_owssvr__2[[#This Row],[Estado]]</f>
        <v>Realizado</v>
      </c>
      <c r="F228" s="4">
        <f>Tabla_owssvr__2[[#This Row],[Fecha Cierre]]</f>
        <v>41883</v>
      </c>
      <c r="G228" t="str">
        <f>Tabla_owssvr__2[[#This Row],[Categoria]]</f>
        <v>3 Servicios Operador</v>
      </c>
      <c r="H228" t="str">
        <f>Tabla_owssvr__2[[#This Row],[Enviado a TI]]</f>
        <v>Si</v>
      </c>
      <c r="I228" t="str">
        <f>Tabla_owssvr__2[[#This Row],[Regiones]]</f>
        <v>No</v>
      </c>
      <c r="J228" s="12">
        <f t="shared" si="27"/>
        <v>1</v>
      </c>
      <c r="K228" s="13">
        <f t="shared" si="28"/>
        <v>41884</v>
      </c>
      <c r="L228" s="12">
        <f t="shared" si="29"/>
        <v>2014</v>
      </c>
      <c r="M228" s="12">
        <f t="shared" si="30"/>
        <v>36</v>
      </c>
      <c r="N228" s="12">
        <f t="shared" si="31"/>
        <v>9</v>
      </c>
      <c r="O228" s="13" t="str">
        <f t="shared" ca="1" si="32"/>
        <v>CUMPLE</v>
      </c>
      <c r="P228" t="str">
        <f t="shared" si="33"/>
        <v/>
      </c>
    </row>
    <row r="229" spans="1:16" hidden="1">
      <c r="A229">
        <f>Tabla_owssvr__2[[#This Row],[ID]]</f>
        <v>4992</v>
      </c>
      <c r="B229" t="str">
        <f>Tabla_owssvr__2[[#This Row],[Título]]</f>
        <v xml:space="preserve">EOS-ATREX: Antecedentes Planos Aptos para Construcción Rev.0 </v>
      </c>
      <c r="C229" t="str">
        <f>Tabla_owssvr__2[[#This Row],[Solicitante]]</f>
        <v>Orellana Flores, Jose Manuel, CAM</v>
      </c>
      <c r="D229" s="4">
        <f>Tabla_owssvr__2[[#This Row],[Fecha Solicitud]]</f>
        <v>41883</v>
      </c>
      <c r="E229" t="str">
        <f>Tabla_owssvr__2[[#This Row],[Estado]]</f>
        <v>Realizado</v>
      </c>
      <c r="F229" s="4">
        <f>Tabla_owssvr__2[[#This Row],[Fecha Cierre]]</f>
        <v>41883</v>
      </c>
      <c r="G229" t="str">
        <f>Tabla_owssvr__2[[#This Row],[Categoria]]</f>
        <v>Habilitación de carpetas compartidas o sitios de Sharepoint. O asignación y/o modificación de permisos.</v>
      </c>
      <c r="H229" t="str">
        <f>Tabla_owssvr__2[[#This Row],[Enviado a TI]]</f>
        <v>No</v>
      </c>
      <c r="I229" t="str">
        <f>Tabla_owssvr__2[[#This Row],[Regiones]]</f>
        <v>No</v>
      </c>
      <c r="J229" s="12">
        <f t="shared" si="27"/>
        <v>1</v>
      </c>
      <c r="K229" s="13">
        <f t="shared" si="28"/>
        <v>41884</v>
      </c>
      <c r="L229" s="12">
        <f t="shared" si="29"/>
        <v>2014</v>
      </c>
      <c r="M229" s="12">
        <f t="shared" si="30"/>
        <v>36</v>
      </c>
      <c r="N229" s="12">
        <f t="shared" si="31"/>
        <v>9</v>
      </c>
      <c r="O229" s="13" t="str">
        <f t="shared" ca="1" si="32"/>
        <v>CUMPLE</v>
      </c>
      <c r="P229" t="str">
        <f t="shared" si="33"/>
        <v/>
      </c>
    </row>
    <row r="230" spans="1:16" hidden="1">
      <c r="A230">
        <f>Tabla_owssvr__2[[#This Row],[ID]]</f>
        <v>4991</v>
      </c>
      <c r="B230" t="str">
        <f>Tabla_owssvr__2[[#This Row],[Título]]</f>
        <v xml:space="preserve"> telefono</v>
      </c>
      <c r="C230" t="str">
        <f>Tabla_owssvr__2[[#This Row],[Solicitante]]</f>
        <v>Reyes Castro, Esteban Javier, EXTERNO</v>
      </c>
      <c r="D230" s="4">
        <f>Tabla_owssvr__2[[#This Row],[Fecha Solicitud]]</f>
        <v>41883</v>
      </c>
      <c r="E230" t="str">
        <f>Tabla_owssvr__2[[#This Row],[Estado]]</f>
        <v>Realizado</v>
      </c>
      <c r="F230" s="4">
        <f>Tabla_owssvr__2[[#This Row],[Fecha Cierre]]</f>
        <v>41883</v>
      </c>
      <c r="G230" t="str">
        <f>Tabla_owssvr__2[[#This Row],[Categoria]]</f>
        <v>1 Asignacion de minutos</v>
      </c>
      <c r="H230" t="str">
        <f>Tabla_owssvr__2[[#This Row],[Enviado a TI]]</f>
        <v>No</v>
      </c>
      <c r="I230" t="str">
        <f>Tabla_owssvr__2[[#This Row],[Regiones]]</f>
        <v>No</v>
      </c>
      <c r="J230" s="12">
        <f t="shared" si="27"/>
        <v>1</v>
      </c>
      <c r="K230" s="13">
        <f t="shared" si="28"/>
        <v>41884</v>
      </c>
      <c r="L230" s="12">
        <f t="shared" si="29"/>
        <v>2014</v>
      </c>
      <c r="M230" s="12">
        <f t="shared" si="30"/>
        <v>36</v>
      </c>
      <c r="N230" s="12">
        <f t="shared" si="31"/>
        <v>9</v>
      </c>
      <c r="O230" s="13" t="str">
        <f t="shared" ca="1" si="32"/>
        <v>CUMPLE</v>
      </c>
      <c r="P230" t="str">
        <f t="shared" si="33"/>
        <v/>
      </c>
    </row>
    <row r="231" spans="1:16" hidden="1">
      <c r="A231">
        <f>Tabla_owssvr__2[[#This Row],[ID]]</f>
        <v>4990</v>
      </c>
      <c r="B231" t="str">
        <f>Tabla_owssvr__2[[#This Row],[Título]]</f>
        <v>Minutos On Net - Abonado 94314878</v>
      </c>
      <c r="C231" t="str">
        <f>Tabla_owssvr__2[[#This Row],[Solicitante]]</f>
        <v>Sepulveda Salas, Vladimir Arnoldo, CAM</v>
      </c>
      <c r="D231" s="4">
        <f>Tabla_owssvr__2[[#This Row],[Fecha Solicitud]]</f>
        <v>41883</v>
      </c>
      <c r="E231" t="str">
        <f>Tabla_owssvr__2[[#This Row],[Estado]]</f>
        <v>Realizado</v>
      </c>
      <c r="F231" s="4">
        <f>Tabla_owssvr__2[[#This Row],[Fecha Cierre]]</f>
        <v>41883</v>
      </c>
      <c r="G231" t="str">
        <f>Tabla_owssvr__2[[#This Row],[Categoria]]</f>
        <v>1 Asignacion de minutos</v>
      </c>
      <c r="H231" t="str">
        <f>Tabla_owssvr__2[[#This Row],[Enviado a TI]]</f>
        <v>No</v>
      </c>
      <c r="I231" t="str">
        <f>Tabla_owssvr__2[[#This Row],[Regiones]]</f>
        <v>No</v>
      </c>
      <c r="J231" s="12">
        <f t="shared" si="27"/>
        <v>1</v>
      </c>
      <c r="K231" s="13">
        <f t="shared" si="28"/>
        <v>41884</v>
      </c>
      <c r="L231" s="12">
        <f t="shared" si="29"/>
        <v>2014</v>
      </c>
      <c r="M231" s="12">
        <f t="shared" si="30"/>
        <v>36</v>
      </c>
      <c r="N231" s="12">
        <f t="shared" si="31"/>
        <v>9</v>
      </c>
      <c r="O231" s="13" t="str">
        <f t="shared" ca="1" si="32"/>
        <v>CUMPLE</v>
      </c>
      <c r="P231" t="str">
        <f t="shared" si="33"/>
        <v/>
      </c>
    </row>
    <row r="232" spans="1:16" hidden="1">
      <c r="A232">
        <f>Tabla_owssvr__2[[#This Row],[ID]]</f>
        <v>4989</v>
      </c>
      <c r="B232" t="str">
        <f>Tabla_owssvr__2[[#This Row],[Título]]</f>
        <v>Minutos On Net - Abonado 94691376</v>
      </c>
      <c r="C232" t="str">
        <f>Tabla_owssvr__2[[#This Row],[Solicitante]]</f>
        <v>Abrigo Elgueda, Juan Andres, CAM</v>
      </c>
      <c r="D232" s="4">
        <f>Tabla_owssvr__2[[#This Row],[Fecha Solicitud]]</f>
        <v>41883</v>
      </c>
      <c r="E232" t="str">
        <f>Tabla_owssvr__2[[#This Row],[Estado]]</f>
        <v>Realizado</v>
      </c>
      <c r="F232" s="4">
        <f>Tabla_owssvr__2[[#This Row],[Fecha Cierre]]</f>
        <v>41883</v>
      </c>
      <c r="G232" t="str">
        <f>Tabla_owssvr__2[[#This Row],[Categoria]]</f>
        <v>1 Asignacion de minutos</v>
      </c>
      <c r="H232" t="str">
        <f>Tabla_owssvr__2[[#This Row],[Enviado a TI]]</f>
        <v>No</v>
      </c>
      <c r="I232" t="str">
        <f>Tabla_owssvr__2[[#This Row],[Regiones]]</f>
        <v>No</v>
      </c>
      <c r="J232" s="12">
        <f t="shared" si="27"/>
        <v>1</v>
      </c>
      <c r="K232" s="13">
        <f t="shared" si="28"/>
        <v>41884</v>
      </c>
      <c r="L232" s="12">
        <f t="shared" si="29"/>
        <v>2014</v>
      </c>
      <c r="M232" s="12">
        <f t="shared" si="30"/>
        <v>36</v>
      </c>
      <c r="N232" s="12">
        <f t="shared" si="31"/>
        <v>9</v>
      </c>
      <c r="O232" s="13" t="str">
        <f t="shared" ca="1" si="32"/>
        <v>CUMPLE</v>
      </c>
      <c r="P232" t="str">
        <f t="shared" si="33"/>
        <v/>
      </c>
    </row>
    <row r="233" spans="1:16" hidden="1">
      <c r="A233">
        <f>Tabla_owssvr__2[[#This Row],[ID]]</f>
        <v>4988</v>
      </c>
      <c r="B233" t="str">
        <f>Tabla_owssvr__2[[#This Row],[Título]]</f>
        <v>minutos</v>
      </c>
      <c r="C233" t="str">
        <f>Tabla_owssvr__2[[#This Row],[Solicitante]]</f>
        <v>Delgado Delgado, Carolina Alejandra, EXTERNO</v>
      </c>
      <c r="D233" s="4">
        <f>Tabla_owssvr__2[[#This Row],[Fecha Solicitud]]</f>
        <v>41880</v>
      </c>
      <c r="E233" t="str">
        <f>Tabla_owssvr__2[[#This Row],[Estado]]</f>
        <v>Realizado</v>
      </c>
      <c r="F233" s="4">
        <f>Tabla_owssvr__2[[#This Row],[Fecha Cierre]]</f>
        <v>41880</v>
      </c>
      <c r="G233" t="str">
        <f>Tabla_owssvr__2[[#This Row],[Categoria]]</f>
        <v>1 Asignacion de minutos</v>
      </c>
      <c r="H233" t="str">
        <f>Tabla_owssvr__2[[#This Row],[Enviado a TI]]</f>
        <v>No</v>
      </c>
      <c r="I233" t="str">
        <f>Tabla_owssvr__2[[#This Row],[Regiones]]</f>
        <v>No</v>
      </c>
      <c r="J233" s="12">
        <f t="shared" si="27"/>
        <v>1</v>
      </c>
      <c r="K233" s="13">
        <f t="shared" si="28"/>
        <v>41883</v>
      </c>
      <c r="L233" s="12">
        <f t="shared" si="29"/>
        <v>2014</v>
      </c>
      <c r="M233" s="12">
        <f t="shared" si="30"/>
        <v>36</v>
      </c>
      <c r="N233" s="12">
        <f t="shared" si="31"/>
        <v>9</v>
      </c>
      <c r="O233" s="13" t="str">
        <f t="shared" ca="1" si="32"/>
        <v>CUMPLE</v>
      </c>
      <c r="P233" t="str">
        <f t="shared" si="33"/>
        <v/>
      </c>
    </row>
    <row r="234" spans="1:16" hidden="1">
      <c r="A234">
        <f>Tabla_owssvr__2[[#This Row],[ID]]</f>
        <v>4987</v>
      </c>
      <c r="B234" t="str">
        <f>Tabla_owssvr__2[[#This Row],[Título]]</f>
        <v>Cambio Equipo Telefonico - Marlene Jerez</v>
      </c>
      <c r="C234" t="str">
        <f>Tabla_owssvr__2[[#This Row],[Solicitante]]</f>
        <v>Jerez Pérez, Marlene Alejandra, CAM</v>
      </c>
      <c r="D234" s="4">
        <f>Tabla_owssvr__2[[#This Row],[Fecha Solicitud]]</f>
        <v>41880</v>
      </c>
      <c r="E234" t="str">
        <f>Tabla_owssvr__2[[#This Row],[Estado]]</f>
        <v>Realizado</v>
      </c>
      <c r="F234" s="4">
        <f>Tabla_owssvr__2[[#This Row],[Fecha Cierre]]</f>
        <v>41880</v>
      </c>
      <c r="G234" t="str">
        <f>Tabla_owssvr__2[[#This Row],[Categoria]]</f>
        <v>Creación, modificación activación y desactivación de anexos telefónicos.</v>
      </c>
      <c r="H234" t="str">
        <f>Tabla_owssvr__2[[#This Row],[Enviado a TI]]</f>
        <v>No</v>
      </c>
      <c r="I234" t="str">
        <f>Tabla_owssvr__2[[#This Row],[Regiones]]</f>
        <v>No</v>
      </c>
      <c r="J234" s="12">
        <f t="shared" si="27"/>
        <v>1</v>
      </c>
      <c r="K234" s="13">
        <f t="shared" si="28"/>
        <v>41883</v>
      </c>
      <c r="L234" s="12">
        <f t="shared" si="29"/>
        <v>2014</v>
      </c>
      <c r="M234" s="12">
        <f t="shared" si="30"/>
        <v>36</v>
      </c>
      <c r="N234" s="12">
        <f t="shared" si="31"/>
        <v>9</v>
      </c>
      <c r="O234" s="13" t="str">
        <f t="shared" ca="1" si="32"/>
        <v>CUMPLE</v>
      </c>
      <c r="P234" t="str">
        <f t="shared" si="33"/>
        <v/>
      </c>
    </row>
    <row r="235" spans="1:16" hidden="1">
      <c r="A235">
        <f>Tabla_owssvr__2[[#This Row],[ID]]</f>
        <v>4986</v>
      </c>
      <c r="B235" t="str">
        <f>Tabla_owssvr__2[[#This Row],[Título]]</f>
        <v>Instrucción en la base Prime del servidor chlcambd03.</v>
      </c>
      <c r="C235" t="str">
        <f>Tabla_owssvr__2[[#This Row],[Solicitante]]</f>
        <v>Gonzalez Arredondo, Enrique Eduardo, CAM</v>
      </c>
      <c r="D235" s="4">
        <f>Tabla_owssvr__2[[#This Row],[Fecha Solicitud]]</f>
        <v>41880</v>
      </c>
      <c r="E235" t="str">
        <f>Tabla_owssvr__2[[#This Row],[Estado]]</f>
        <v>Realizado</v>
      </c>
      <c r="F235" s="4">
        <f>Tabla_owssvr__2[[#This Row],[Fecha Cierre]]</f>
        <v>41880</v>
      </c>
      <c r="G235" t="str">
        <f>Tabla_owssvr__2[[#This Row],[Categoria]]</f>
        <v>3 Servicios Operador</v>
      </c>
      <c r="H235" t="str">
        <f>Tabla_owssvr__2[[#This Row],[Enviado a TI]]</f>
        <v>Si</v>
      </c>
      <c r="I235" t="str">
        <f>Tabla_owssvr__2[[#This Row],[Regiones]]</f>
        <v>No</v>
      </c>
      <c r="J235" s="12">
        <f t="shared" si="27"/>
        <v>1</v>
      </c>
      <c r="K235" s="13">
        <f t="shared" si="28"/>
        <v>41883</v>
      </c>
      <c r="L235" s="12">
        <f t="shared" si="29"/>
        <v>2014</v>
      </c>
      <c r="M235" s="12">
        <f t="shared" si="30"/>
        <v>36</v>
      </c>
      <c r="N235" s="12">
        <f t="shared" si="31"/>
        <v>9</v>
      </c>
      <c r="O235" s="13" t="str">
        <f t="shared" ca="1" si="32"/>
        <v>CUMPLE</v>
      </c>
      <c r="P235" t="str">
        <f t="shared" si="33"/>
        <v/>
      </c>
    </row>
    <row r="236" spans="1:16" hidden="1">
      <c r="A236">
        <f>Tabla_owssvr__2[[#This Row],[ID]]</f>
        <v>4985</v>
      </c>
      <c r="B236" t="str">
        <f>Tabla_owssvr__2[[#This Row],[Título]]</f>
        <v>Solicitud Wifi invitado</v>
      </c>
      <c r="C236" t="str">
        <f>Tabla_owssvr__2[[#This Row],[Solicitante]]</f>
        <v>Cortez Flores, Gerson Eduardo, CAM</v>
      </c>
      <c r="D236" s="4">
        <f>Tabla_owssvr__2[[#This Row],[Fecha Solicitud]]</f>
        <v>41880</v>
      </c>
      <c r="E236" t="str">
        <f>Tabla_owssvr__2[[#This Row],[Estado]]</f>
        <v>Realizado</v>
      </c>
      <c r="F236" s="4">
        <f>Tabla_owssvr__2[[#This Row],[Fecha Cierre]]</f>
        <v>41880</v>
      </c>
      <c r="G236" t="str">
        <f>Tabla_owssvr__2[[#This Row],[Categoria]]</f>
        <v>3 Servicios Operador</v>
      </c>
      <c r="H236" t="str">
        <f>Tabla_owssvr__2[[#This Row],[Enviado a TI]]</f>
        <v>Si</v>
      </c>
      <c r="I236" t="str">
        <f>Tabla_owssvr__2[[#This Row],[Regiones]]</f>
        <v>No</v>
      </c>
      <c r="J236" s="12">
        <f t="shared" si="27"/>
        <v>1</v>
      </c>
      <c r="K236" s="13">
        <f t="shared" si="28"/>
        <v>41883</v>
      </c>
      <c r="L236" s="12">
        <f t="shared" si="29"/>
        <v>2014</v>
      </c>
      <c r="M236" s="12">
        <f t="shared" si="30"/>
        <v>36</v>
      </c>
      <c r="N236" s="12">
        <f t="shared" si="31"/>
        <v>9</v>
      </c>
      <c r="O236" s="13" t="str">
        <f t="shared" ca="1" si="32"/>
        <v>CUMPLE</v>
      </c>
      <c r="P236" t="str">
        <f t="shared" si="33"/>
        <v/>
      </c>
    </row>
    <row r="237" spans="1:16" hidden="1">
      <c r="A237">
        <f>Tabla_owssvr__2[[#This Row],[ID]]</f>
        <v>4984</v>
      </c>
      <c r="B237" t="str">
        <f>Tabla_owssvr__2[[#This Row],[Título]]</f>
        <v>Solicitud de Candado para Notebook</v>
      </c>
      <c r="C237" t="str">
        <f>Tabla_owssvr__2[[#This Row],[Solicitante]]</f>
        <v>Perez Lopez, Miguel Angel, CAM</v>
      </c>
      <c r="D237" s="4">
        <f>Tabla_owssvr__2[[#This Row],[Fecha Solicitud]]</f>
        <v>41880</v>
      </c>
      <c r="E237" t="str">
        <f>Tabla_owssvr__2[[#This Row],[Estado]]</f>
        <v>Realizado</v>
      </c>
      <c r="F237" s="4">
        <f>Tabla_owssvr__2[[#This Row],[Fecha Cierre]]</f>
        <v>41880</v>
      </c>
      <c r="G237" t="str">
        <f>Tabla_owssvr__2[[#This Row],[Categoria]]</f>
        <v>Asignación de equipamiento habitual no estándar. (Monitor o teclado adicional, audífonos, disco externo…)</v>
      </c>
      <c r="H237" t="str">
        <f>Tabla_owssvr__2[[#This Row],[Enviado a TI]]</f>
        <v>Si</v>
      </c>
      <c r="I237" t="str">
        <f>Tabla_owssvr__2[[#This Row],[Regiones]]</f>
        <v>No</v>
      </c>
      <c r="J237" s="12">
        <f t="shared" si="27"/>
        <v>1</v>
      </c>
      <c r="K237" s="13">
        <f t="shared" si="28"/>
        <v>41883</v>
      </c>
      <c r="L237" s="12">
        <f t="shared" si="29"/>
        <v>2014</v>
      </c>
      <c r="M237" s="12">
        <f t="shared" si="30"/>
        <v>36</v>
      </c>
      <c r="N237" s="12">
        <f t="shared" si="31"/>
        <v>9</v>
      </c>
      <c r="O237" s="13" t="str">
        <f t="shared" ca="1" si="32"/>
        <v>CUMPLE</v>
      </c>
      <c r="P237" t="str">
        <f t="shared" si="33"/>
        <v/>
      </c>
    </row>
    <row r="238" spans="1:16" hidden="1">
      <c r="A238">
        <f>Tabla_owssvr__2[[#This Row],[ID]]</f>
        <v>4983</v>
      </c>
      <c r="B238" t="str">
        <f>Tabla_owssvr__2[[#This Row],[Título]]</f>
        <v>Adición de Minutos Celular</v>
      </c>
      <c r="C238" t="str">
        <f>Tabla_owssvr__2[[#This Row],[Solicitante]]</f>
        <v>Diaz Castro, Olivier Guillermo, CAM</v>
      </c>
      <c r="D238" s="4">
        <f>Tabla_owssvr__2[[#This Row],[Fecha Solicitud]]</f>
        <v>41879</v>
      </c>
      <c r="E238" t="str">
        <f>Tabla_owssvr__2[[#This Row],[Estado]]</f>
        <v>Realizado</v>
      </c>
      <c r="F238" s="4">
        <f>Tabla_owssvr__2[[#This Row],[Fecha Cierre]]</f>
        <v>41879</v>
      </c>
      <c r="G238" t="str">
        <f>Tabla_owssvr__2[[#This Row],[Categoria]]</f>
        <v>1 Asignacion de minutos</v>
      </c>
      <c r="H238" t="str">
        <f>Tabla_owssvr__2[[#This Row],[Enviado a TI]]</f>
        <v>Si</v>
      </c>
      <c r="I238" t="str">
        <f>Tabla_owssvr__2[[#This Row],[Regiones]]</f>
        <v>No</v>
      </c>
      <c r="J238" s="12">
        <f t="shared" si="27"/>
        <v>1</v>
      </c>
      <c r="K238" s="13">
        <f t="shared" si="28"/>
        <v>41880</v>
      </c>
      <c r="L238" s="12">
        <f t="shared" si="29"/>
        <v>2014</v>
      </c>
      <c r="M238" s="12">
        <f t="shared" si="30"/>
        <v>35</v>
      </c>
      <c r="N238" s="12">
        <f t="shared" si="31"/>
        <v>8</v>
      </c>
      <c r="O238" s="13" t="str">
        <f t="shared" ca="1" si="32"/>
        <v>CUMPLE</v>
      </c>
      <c r="P238" t="str">
        <f t="shared" si="33"/>
        <v/>
      </c>
    </row>
    <row r="239" spans="1:16" hidden="1">
      <c r="A239">
        <f>Tabla_owssvr__2[[#This Row],[ID]]</f>
        <v>4982</v>
      </c>
      <c r="B239" t="str">
        <f>Tabla_owssvr__2[[#This Row],[Título]]</f>
        <v>No tengo Correo, me pide clave</v>
      </c>
      <c r="C239" t="str">
        <f>Tabla_owssvr__2[[#This Row],[Solicitante]]</f>
        <v>Bulnes Vergara, Marco Aurelio, CAM</v>
      </c>
      <c r="D239" s="4">
        <f>Tabla_owssvr__2[[#This Row],[Fecha Solicitud]]</f>
        <v>41879</v>
      </c>
      <c r="E239" t="str">
        <f>Tabla_owssvr__2[[#This Row],[Estado]]</f>
        <v>Realizado</v>
      </c>
      <c r="F239" s="4">
        <f>Tabla_owssvr__2[[#This Row],[Fecha Cierre]]</f>
        <v>41879</v>
      </c>
      <c r="G239" t="str">
        <f>Tabla_owssvr__2[[#This Row],[Categoria]]</f>
        <v>Creación, modificación activación y desactivación de cuentas de red y correo electrónico.</v>
      </c>
      <c r="H239" t="str">
        <f>Tabla_owssvr__2[[#This Row],[Enviado a TI]]</f>
        <v>No</v>
      </c>
      <c r="I239" t="str">
        <f>Tabla_owssvr__2[[#This Row],[Regiones]]</f>
        <v>No</v>
      </c>
      <c r="J239" s="12">
        <f t="shared" si="27"/>
        <v>1</v>
      </c>
      <c r="K239" s="13">
        <f t="shared" si="28"/>
        <v>41880</v>
      </c>
      <c r="L239" s="12">
        <f t="shared" si="29"/>
        <v>2014</v>
      </c>
      <c r="M239" s="12">
        <f t="shared" si="30"/>
        <v>35</v>
      </c>
      <c r="N239" s="12">
        <f t="shared" si="31"/>
        <v>8</v>
      </c>
      <c r="O239" s="13" t="str">
        <f t="shared" ca="1" si="32"/>
        <v>CUMPLE</v>
      </c>
      <c r="P239" t="str">
        <f t="shared" si="33"/>
        <v/>
      </c>
    </row>
    <row r="240" spans="1:16" hidden="1">
      <c r="A240">
        <f>Tabla_owssvr__2[[#This Row],[ID]]</f>
        <v>4981</v>
      </c>
      <c r="B240" t="str">
        <f>Tabla_owssvr__2[[#This Row],[Título]]</f>
        <v>Solicitar alta de equipo</v>
      </c>
      <c r="C240" t="str">
        <f>Tabla_owssvr__2[[#This Row],[Solicitante]]</f>
        <v>Técnico Mesa de Ayuda, Externo</v>
      </c>
      <c r="D240" s="4">
        <f>Tabla_owssvr__2[[#This Row],[Fecha Solicitud]]</f>
        <v>41879</v>
      </c>
      <c r="E240" t="str">
        <f>Tabla_owssvr__2[[#This Row],[Estado]]</f>
        <v>Realizado</v>
      </c>
      <c r="F240" s="4">
        <f>Tabla_owssvr__2[[#This Row],[Fecha Cierre]]</f>
        <v>41879</v>
      </c>
      <c r="G240" t="str">
        <f>Tabla_owssvr__2[[#This Row],[Categoria]]</f>
        <v>Creación, modificación activación y desactivación de cuentas de red y correo electrónico.</v>
      </c>
      <c r="H240" t="str">
        <f>Tabla_owssvr__2[[#This Row],[Enviado a TI]]</f>
        <v>Si</v>
      </c>
      <c r="I240" t="str">
        <f>Tabla_owssvr__2[[#This Row],[Regiones]]</f>
        <v>No</v>
      </c>
      <c r="J240" s="12">
        <f t="shared" si="27"/>
        <v>1</v>
      </c>
      <c r="K240" s="13">
        <f t="shared" si="28"/>
        <v>41880</v>
      </c>
      <c r="L240" s="12">
        <f t="shared" si="29"/>
        <v>2014</v>
      </c>
      <c r="M240" s="12">
        <f t="shared" si="30"/>
        <v>35</v>
      </c>
      <c r="N240" s="12">
        <f t="shared" si="31"/>
        <v>8</v>
      </c>
      <c r="O240" s="13" t="str">
        <f t="shared" ca="1" si="32"/>
        <v>CUMPLE</v>
      </c>
      <c r="P240" t="str">
        <f t="shared" si="33"/>
        <v/>
      </c>
    </row>
    <row r="241" spans="1:16" hidden="1">
      <c r="A241">
        <f>Tabla_owssvr__2[[#This Row],[ID]]</f>
        <v>4980</v>
      </c>
      <c r="B241" t="str">
        <f>Tabla_owssvr__2[[#This Row],[Título]]</f>
        <v>PrimeStone solicita realizar  una sesión remota para realizar unas tareas de verificación</v>
      </c>
      <c r="C241" t="str">
        <f>Tabla_owssvr__2[[#This Row],[Solicitante]]</f>
        <v>Gonzalez Arredondo, Enrique Eduardo, CAM</v>
      </c>
      <c r="D241" s="4">
        <f>Tabla_owssvr__2[[#This Row],[Fecha Solicitud]]</f>
        <v>41879</v>
      </c>
      <c r="E241" t="str">
        <f>Tabla_owssvr__2[[#This Row],[Estado]]</f>
        <v>Realizado</v>
      </c>
      <c r="F241" s="4">
        <f>Tabla_owssvr__2[[#This Row],[Fecha Cierre]]</f>
        <v>41879</v>
      </c>
      <c r="G241" t="str">
        <f>Tabla_owssvr__2[[#This Row],[Categoria]]</f>
        <v>3 Servicios Operador</v>
      </c>
      <c r="H241" t="str">
        <f>Tabla_owssvr__2[[#This Row],[Enviado a TI]]</f>
        <v>Si</v>
      </c>
      <c r="I241" t="str">
        <f>Tabla_owssvr__2[[#This Row],[Regiones]]</f>
        <v>No</v>
      </c>
      <c r="J241" s="12">
        <f t="shared" si="27"/>
        <v>1</v>
      </c>
      <c r="K241" s="13">
        <f t="shared" si="28"/>
        <v>41880</v>
      </c>
      <c r="L241" s="12">
        <f t="shared" si="29"/>
        <v>2014</v>
      </c>
      <c r="M241" s="12">
        <f t="shared" si="30"/>
        <v>35</v>
      </c>
      <c r="N241" s="12">
        <f t="shared" si="31"/>
        <v>8</v>
      </c>
      <c r="O241" s="13" t="str">
        <f t="shared" ca="1" si="32"/>
        <v>CUMPLE</v>
      </c>
      <c r="P241" t="str">
        <f t="shared" si="33"/>
        <v/>
      </c>
    </row>
    <row r="242" spans="1:16" hidden="1">
      <c r="A242">
        <f>Tabla_owssvr__2[[#This Row],[ID]]</f>
        <v>4979</v>
      </c>
      <c r="B242" t="str">
        <f>Tabla_owssvr__2[[#This Row],[Título]]</f>
        <v>Carpeta compartida OOCC</v>
      </c>
      <c r="C242" t="str">
        <f>Tabla_owssvr__2[[#This Row],[Solicitante]]</f>
        <v>Valdes Aguila, Jonathan William, CAM</v>
      </c>
      <c r="D242" s="4">
        <f>Tabla_owssvr__2[[#This Row],[Fecha Solicitud]]</f>
        <v>41879</v>
      </c>
      <c r="E242" t="str">
        <f>Tabla_owssvr__2[[#This Row],[Estado]]</f>
        <v>Realizado</v>
      </c>
      <c r="F242" s="4">
        <f>Tabla_owssvr__2[[#This Row],[Fecha Cierre]]</f>
        <v>41879</v>
      </c>
      <c r="G242" t="str">
        <f>Tabla_owssvr__2[[#This Row],[Categoria]]</f>
        <v>Habilitación de carpetas compartidas o sitios de Sharepoint. O asignación y/o modificación de permisos.</v>
      </c>
      <c r="H242" t="str">
        <f>Tabla_owssvr__2[[#This Row],[Enviado a TI]]</f>
        <v>No</v>
      </c>
      <c r="I242" t="str">
        <f>Tabla_owssvr__2[[#This Row],[Regiones]]</f>
        <v>No</v>
      </c>
      <c r="J242" s="12">
        <f t="shared" si="27"/>
        <v>1</v>
      </c>
      <c r="K242" s="13">
        <f t="shared" si="28"/>
        <v>41880</v>
      </c>
      <c r="L242" s="12">
        <f t="shared" si="29"/>
        <v>2014</v>
      </c>
      <c r="M242" s="12">
        <f t="shared" si="30"/>
        <v>35</v>
      </c>
      <c r="N242" s="12">
        <f t="shared" si="31"/>
        <v>8</v>
      </c>
      <c r="O242" s="13" t="str">
        <f t="shared" ca="1" si="32"/>
        <v>CUMPLE</v>
      </c>
      <c r="P242" t="str">
        <f t="shared" si="33"/>
        <v/>
      </c>
    </row>
    <row r="243" spans="1:16" hidden="1">
      <c r="A243">
        <f>Tabla_owssvr__2[[#This Row],[ID]]</f>
        <v>4978</v>
      </c>
      <c r="B243" t="str">
        <f>Tabla_owssvr__2[[#This Row],[Título]]</f>
        <v>correo</v>
      </c>
      <c r="C243" t="str">
        <f>Tabla_owssvr__2[[#This Row],[Solicitante]]</f>
        <v>Morales Diaz, Mauricio Enrique, CAM</v>
      </c>
      <c r="D243" s="4">
        <f>Tabla_owssvr__2[[#This Row],[Fecha Solicitud]]</f>
        <v>41879</v>
      </c>
      <c r="E243" t="str">
        <f>Tabla_owssvr__2[[#This Row],[Estado]]</f>
        <v>Realizado</v>
      </c>
      <c r="F243" s="4">
        <f>Tabla_owssvr__2[[#This Row],[Fecha Cierre]]</f>
        <v>41879</v>
      </c>
      <c r="G243" t="str">
        <f>Tabla_owssvr__2[[#This Row],[Categoria]]</f>
        <v>Creación, modificación activación y desactivación de cuentas de red y correo electrónico.</v>
      </c>
      <c r="H243" t="str">
        <f>Tabla_owssvr__2[[#This Row],[Enviado a TI]]</f>
        <v>No</v>
      </c>
      <c r="I243" t="str">
        <f>Tabla_owssvr__2[[#This Row],[Regiones]]</f>
        <v>Si</v>
      </c>
      <c r="J243" s="12">
        <f t="shared" si="27"/>
        <v>1</v>
      </c>
      <c r="K243" s="13">
        <f t="shared" si="28"/>
        <v>41880</v>
      </c>
      <c r="L243" s="12">
        <f t="shared" si="29"/>
        <v>2014</v>
      </c>
      <c r="M243" s="12">
        <f t="shared" si="30"/>
        <v>35</v>
      </c>
      <c r="N243" s="12">
        <f t="shared" si="31"/>
        <v>8</v>
      </c>
      <c r="O243" s="13" t="str">
        <f t="shared" ca="1" si="32"/>
        <v>CUMPLE</v>
      </c>
      <c r="P243" t="str">
        <f t="shared" si="33"/>
        <v/>
      </c>
    </row>
    <row r="244" spans="1:16" hidden="1">
      <c r="A244">
        <f>Tabla_owssvr__2[[#This Row],[ID]]</f>
        <v>4977</v>
      </c>
      <c r="B244" t="str">
        <f>Tabla_owssvr__2[[#This Row],[Título]]</f>
        <v>Munutos NET 96429588</v>
      </c>
      <c r="C244" t="str">
        <f>Tabla_owssvr__2[[#This Row],[Solicitante]]</f>
        <v>Morales Diaz, Mauricio Enrique, CAM</v>
      </c>
      <c r="D244" s="4">
        <f>Tabla_owssvr__2[[#This Row],[Fecha Solicitud]]</f>
        <v>41879</v>
      </c>
      <c r="E244" t="str">
        <f>Tabla_owssvr__2[[#This Row],[Estado]]</f>
        <v>Realizado</v>
      </c>
      <c r="F244" s="4">
        <f>Tabla_owssvr__2[[#This Row],[Fecha Cierre]]</f>
        <v>41879</v>
      </c>
      <c r="G244" t="str">
        <f>Tabla_owssvr__2[[#This Row],[Categoria]]</f>
        <v>1 Asignacion de minutos</v>
      </c>
      <c r="H244" t="str">
        <f>Tabla_owssvr__2[[#This Row],[Enviado a TI]]</f>
        <v>Si</v>
      </c>
      <c r="I244" t="str">
        <f>Tabla_owssvr__2[[#This Row],[Regiones]]</f>
        <v>No</v>
      </c>
      <c r="J244" s="12">
        <f t="shared" si="27"/>
        <v>1</v>
      </c>
      <c r="K244" s="13">
        <f t="shared" si="28"/>
        <v>41880</v>
      </c>
      <c r="L244" s="12">
        <f t="shared" si="29"/>
        <v>2014</v>
      </c>
      <c r="M244" s="12">
        <f t="shared" si="30"/>
        <v>35</v>
      </c>
      <c r="N244" s="12">
        <f t="shared" si="31"/>
        <v>8</v>
      </c>
      <c r="O244" s="13" t="str">
        <f t="shared" ca="1" si="32"/>
        <v>CUMPLE</v>
      </c>
      <c r="P244" t="str">
        <f t="shared" si="33"/>
        <v/>
      </c>
    </row>
    <row r="245" spans="1:16" hidden="1">
      <c r="A245">
        <f>Tabla_owssvr__2[[#This Row],[ID]]</f>
        <v>4976</v>
      </c>
      <c r="B245" t="str">
        <f>Tabla_owssvr__2[[#This Row],[Título]]</f>
        <v>Devolución Minutos ON NET</v>
      </c>
      <c r="C245" t="str">
        <f>Tabla_owssvr__2[[#This Row],[Solicitante]]</f>
        <v>Matus Delgado, Katherine Andrea, CAM</v>
      </c>
      <c r="D245" s="4">
        <f>Tabla_owssvr__2[[#This Row],[Fecha Solicitud]]</f>
        <v>41879</v>
      </c>
      <c r="E245" t="str">
        <f>Tabla_owssvr__2[[#This Row],[Estado]]</f>
        <v>Realizado</v>
      </c>
      <c r="F245" s="4">
        <f>Tabla_owssvr__2[[#This Row],[Fecha Cierre]]</f>
        <v>41879</v>
      </c>
      <c r="G245" t="str">
        <f>Tabla_owssvr__2[[#This Row],[Categoria]]</f>
        <v>1 Asignacion de minutos</v>
      </c>
      <c r="H245" t="str">
        <f>Tabla_owssvr__2[[#This Row],[Enviado a TI]]</f>
        <v>Si</v>
      </c>
      <c r="I245" t="str">
        <f>Tabla_owssvr__2[[#This Row],[Regiones]]</f>
        <v>No</v>
      </c>
      <c r="J245" s="12">
        <f t="shared" si="27"/>
        <v>1</v>
      </c>
      <c r="K245" s="13">
        <f t="shared" si="28"/>
        <v>41880</v>
      </c>
      <c r="L245" s="12">
        <f t="shared" si="29"/>
        <v>2014</v>
      </c>
      <c r="M245" s="12">
        <f t="shared" si="30"/>
        <v>35</v>
      </c>
      <c r="N245" s="12">
        <f t="shared" si="31"/>
        <v>8</v>
      </c>
      <c r="O245" s="13" t="str">
        <f t="shared" ca="1" si="32"/>
        <v>CUMPLE</v>
      </c>
      <c r="P245" t="str">
        <f t="shared" si="33"/>
        <v/>
      </c>
    </row>
    <row r="246" spans="1:16" hidden="1">
      <c r="A246">
        <f>Tabla_owssvr__2[[#This Row],[ID]]</f>
        <v>4975</v>
      </c>
      <c r="B246" t="str">
        <f>Tabla_owssvr__2[[#This Row],[Título]]</f>
        <v>Unpacker CHLCAMAP04</v>
      </c>
      <c r="C246" t="str">
        <f>Tabla_owssvr__2[[#This Row],[Solicitante]]</f>
        <v>Gonzalez Arredondo, Enrique Eduardo, CAM</v>
      </c>
      <c r="D246" s="4">
        <f>Tabla_owssvr__2[[#This Row],[Fecha Solicitud]]</f>
        <v>41879</v>
      </c>
      <c r="E246" t="str">
        <f>Tabla_owssvr__2[[#This Row],[Estado]]</f>
        <v>Realizado</v>
      </c>
      <c r="F246" s="4">
        <f>Tabla_owssvr__2[[#This Row],[Fecha Cierre]]</f>
        <v>41879</v>
      </c>
      <c r="G246" t="str">
        <f>Tabla_owssvr__2[[#This Row],[Categoria]]</f>
        <v>3 Servicios Operador</v>
      </c>
      <c r="H246" t="str">
        <f>Tabla_owssvr__2[[#This Row],[Enviado a TI]]</f>
        <v>Si</v>
      </c>
      <c r="I246" t="str">
        <f>Tabla_owssvr__2[[#This Row],[Regiones]]</f>
        <v>No</v>
      </c>
      <c r="J246" s="12">
        <f t="shared" si="27"/>
        <v>1</v>
      </c>
      <c r="K246" s="13">
        <f t="shared" si="28"/>
        <v>41880</v>
      </c>
      <c r="L246" s="12">
        <f t="shared" si="29"/>
        <v>2014</v>
      </c>
      <c r="M246" s="12">
        <f t="shared" si="30"/>
        <v>35</v>
      </c>
      <c r="N246" s="12">
        <f t="shared" si="31"/>
        <v>8</v>
      </c>
      <c r="O246" s="13" t="str">
        <f t="shared" ca="1" si="32"/>
        <v>CUMPLE</v>
      </c>
      <c r="P246" t="str">
        <f t="shared" si="33"/>
        <v/>
      </c>
    </row>
    <row r="247" spans="1:16" hidden="1">
      <c r="A247">
        <f>Tabla_owssvr__2[[#This Row],[ID]]</f>
        <v>4974</v>
      </c>
      <c r="B247" t="str">
        <f>Tabla_owssvr__2[[#This Row],[Título]]</f>
        <v>SOLICITUD DE GESTION - NUEVA CONTRASEÑA AMBIENTE ANTIGUO ORACLE</v>
      </c>
      <c r="C247" t="str">
        <f>Tabla_owssvr__2[[#This Row],[Solicitante]]</f>
        <v>Ruz Salinas, Richard Alberto, CAM</v>
      </c>
      <c r="D247" s="4">
        <f>Tabla_owssvr__2[[#This Row],[Fecha Solicitud]]</f>
        <v>41879</v>
      </c>
      <c r="E247" t="str">
        <f>Tabla_owssvr__2[[#This Row],[Estado]]</f>
        <v>Realizado</v>
      </c>
      <c r="F247" s="4">
        <f>Tabla_owssvr__2[[#This Row],[Fecha Cierre]]</f>
        <v>41879</v>
      </c>
      <c r="G247" t="str">
        <f>Tabla_owssvr__2[[#This Row],[Categoria]]</f>
        <v>2 Reporte problemas Oracle</v>
      </c>
      <c r="H247" t="str">
        <f>Tabla_owssvr__2[[#This Row],[Enviado a TI]]</f>
        <v>Si</v>
      </c>
      <c r="I247" t="str">
        <f>Tabla_owssvr__2[[#This Row],[Regiones]]</f>
        <v>No</v>
      </c>
      <c r="J247" s="12">
        <f t="shared" si="27"/>
        <v>1</v>
      </c>
      <c r="K247" s="13">
        <f t="shared" si="28"/>
        <v>41880</v>
      </c>
      <c r="L247" s="12">
        <f t="shared" si="29"/>
        <v>2014</v>
      </c>
      <c r="M247" s="12">
        <f t="shared" si="30"/>
        <v>35</v>
      </c>
      <c r="N247" s="12">
        <f t="shared" si="31"/>
        <v>8</v>
      </c>
      <c r="O247" s="13" t="str">
        <f t="shared" ca="1" si="32"/>
        <v>CUMPLE</v>
      </c>
      <c r="P247" t="str">
        <f t="shared" si="33"/>
        <v/>
      </c>
    </row>
    <row r="248" spans="1:16" hidden="1">
      <c r="A248">
        <f>Tabla_owssvr__2[[#This Row],[ID]]</f>
        <v>4973</v>
      </c>
      <c r="B248" t="str">
        <f>Tabla_owssvr__2[[#This Row],[Título]]</f>
        <v>Monitoreo Servidores Telemdida Masiva</v>
      </c>
      <c r="C248" t="str">
        <f>Tabla_owssvr__2[[#This Row],[Solicitante]]</f>
        <v>Monardes Letelier, Israel Rodolfo, CAM</v>
      </c>
      <c r="D248" s="4">
        <f>Tabla_owssvr__2[[#This Row],[Fecha Solicitud]]</f>
        <v>41879</v>
      </c>
      <c r="E248" t="str">
        <f>Tabla_owssvr__2[[#This Row],[Estado]]</f>
        <v>Realizado</v>
      </c>
      <c r="F248" s="4">
        <f>Tabla_owssvr__2[[#This Row],[Fecha Cierre]]</f>
        <v>41879</v>
      </c>
      <c r="G248" t="str">
        <f>Tabla_owssvr__2[[#This Row],[Categoria]]</f>
        <v>3 Servicios Operador</v>
      </c>
      <c r="H248" t="str">
        <f>Tabla_owssvr__2[[#This Row],[Enviado a TI]]</f>
        <v>Si</v>
      </c>
      <c r="I248" t="str">
        <f>Tabla_owssvr__2[[#This Row],[Regiones]]</f>
        <v>No</v>
      </c>
      <c r="J248" s="12">
        <f t="shared" si="27"/>
        <v>1</v>
      </c>
      <c r="K248" s="13">
        <f t="shared" si="28"/>
        <v>41880</v>
      </c>
      <c r="L248" s="12">
        <f t="shared" si="29"/>
        <v>2014</v>
      </c>
      <c r="M248" s="12">
        <f t="shared" si="30"/>
        <v>35</v>
      </c>
      <c r="N248" s="12">
        <f t="shared" si="31"/>
        <v>8</v>
      </c>
      <c r="O248" s="13" t="str">
        <f t="shared" ca="1" si="32"/>
        <v>CUMPLE</v>
      </c>
      <c r="P248" t="str">
        <f t="shared" si="33"/>
        <v/>
      </c>
    </row>
    <row r="249" spans="1:16" hidden="1">
      <c r="A249">
        <f>Tabla_owssvr__2[[#This Row],[ID]]</f>
        <v>4972</v>
      </c>
      <c r="B249" t="str">
        <f>Tabla_owssvr__2[[#This Row],[Título]]</f>
        <v>Favor enviar CALLER_trail   y  CALLER_SERVICE_trail del servidor chlcamap01</v>
      </c>
      <c r="C249" t="str">
        <f>Tabla_owssvr__2[[#This Row],[Solicitante]]</f>
        <v>Gonzalez Arredondo, Enrique Eduardo, CAM</v>
      </c>
      <c r="D249" s="4">
        <f>Tabla_owssvr__2[[#This Row],[Fecha Solicitud]]</f>
        <v>41879</v>
      </c>
      <c r="E249" t="str">
        <f>Tabla_owssvr__2[[#This Row],[Estado]]</f>
        <v>Realizado</v>
      </c>
      <c r="F249" s="4">
        <f>Tabla_owssvr__2[[#This Row],[Fecha Cierre]]</f>
        <v>41879</v>
      </c>
      <c r="G249" t="str">
        <f>Tabla_owssvr__2[[#This Row],[Categoria]]</f>
        <v>3 Servicios Operador</v>
      </c>
      <c r="H249" t="str">
        <f>Tabla_owssvr__2[[#This Row],[Enviado a TI]]</f>
        <v>Si</v>
      </c>
      <c r="I249" t="str">
        <f>Tabla_owssvr__2[[#This Row],[Regiones]]</f>
        <v>No</v>
      </c>
      <c r="J249" s="12">
        <f t="shared" si="27"/>
        <v>1</v>
      </c>
      <c r="K249" s="13">
        <f t="shared" si="28"/>
        <v>41880</v>
      </c>
      <c r="L249" s="12">
        <f t="shared" si="29"/>
        <v>2014</v>
      </c>
      <c r="M249" s="12">
        <f t="shared" si="30"/>
        <v>35</v>
      </c>
      <c r="N249" s="12">
        <f t="shared" si="31"/>
        <v>8</v>
      </c>
      <c r="O249" s="13" t="str">
        <f t="shared" ca="1" si="32"/>
        <v>CUMPLE</v>
      </c>
      <c r="P249" t="str">
        <f t="shared" si="33"/>
        <v/>
      </c>
    </row>
    <row r="250" spans="1:16" hidden="1">
      <c r="A250">
        <f>Tabla_owssvr__2[[#This Row],[ID]]</f>
        <v>4971</v>
      </c>
      <c r="B250" t="str">
        <f>Tabla_owssvr__2[[#This Row],[Título]]</f>
        <v xml:space="preserve">Recarga de minutos </v>
      </c>
      <c r="C250" t="str">
        <f>Tabla_owssvr__2[[#This Row],[Solicitante]]</f>
        <v>Perez Lopez, Miguel Angel, CAM</v>
      </c>
      <c r="D250" s="4">
        <f>Tabla_owssvr__2[[#This Row],[Fecha Solicitud]]</f>
        <v>41879</v>
      </c>
      <c r="E250" t="str">
        <f>Tabla_owssvr__2[[#This Row],[Estado]]</f>
        <v>Realizado</v>
      </c>
      <c r="F250" s="4">
        <f>Tabla_owssvr__2[[#This Row],[Fecha Cierre]]</f>
        <v>41879</v>
      </c>
      <c r="G250" t="str">
        <f>Tabla_owssvr__2[[#This Row],[Categoria]]</f>
        <v>1 Asignacion de minutos</v>
      </c>
      <c r="H250" t="str">
        <f>Tabla_owssvr__2[[#This Row],[Enviado a TI]]</f>
        <v>Si</v>
      </c>
      <c r="I250" t="str">
        <f>Tabla_owssvr__2[[#This Row],[Regiones]]</f>
        <v>No</v>
      </c>
      <c r="J250" s="12">
        <f t="shared" si="27"/>
        <v>1</v>
      </c>
      <c r="K250" s="13">
        <f t="shared" si="28"/>
        <v>41880</v>
      </c>
      <c r="L250" s="12">
        <f t="shared" si="29"/>
        <v>2014</v>
      </c>
      <c r="M250" s="12">
        <f t="shared" si="30"/>
        <v>35</v>
      </c>
      <c r="N250" s="12">
        <f t="shared" si="31"/>
        <v>8</v>
      </c>
      <c r="O250" s="13" t="str">
        <f t="shared" ca="1" si="32"/>
        <v>CUMPLE</v>
      </c>
      <c r="P250" t="str">
        <f t="shared" si="33"/>
        <v/>
      </c>
    </row>
    <row r="251" spans="1:16" hidden="1">
      <c r="A251">
        <f>Tabla_owssvr__2[[#This Row],[ID]]</f>
        <v>4970</v>
      </c>
      <c r="B251" t="str">
        <f>Tabla_owssvr__2[[#This Row],[Título]]</f>
        <v>Clave de red bloqueada</v>
      </c>
      <c r="C251" t="str">
        <f>Tabla_owssvr__2[[#This Row],[Solicitante]]</f>
        <v>Pajkuric Bustos, Ernesto Andrés, CAM</v>
      </c>
      <c r="D251" s="4">
        <f>Tabla_owssvr__2[[#This Row],[Fecha Solicitud]]</f>
        <v>41879</v>
      </c>
      <c r="E251" t="str">
        <f>Tabla_owssvr__2[[#This Row],[Estado]]</f>
        <v>Realizado</v>
      </c>
      <c r="F251" s="4">
        <f>Tabla_owssvr__2[[#This Row],[Fecha Cierre]]</f>
        <v>41879</v>
      </c>
      <c r="G251" t="str">
        <f>Tabla_owssvr__2[[#This Row],[Categoria]]</f>
        <v>Creación, modificación activación y desactivación de cuentas de red y correo electrónico.</v>
      </c>
      <c r="H251" t="str">
        <f>Tabla_owssvr__2[[#This Row],[Enviado a TI]]</f>
        <v>No</v>
      </c>
      <c r="I251" t="str">
        <f>Tabla_owssvr__2[[#This Row],[Regiones]]</f>
        <v>Si</v>
      </c>
      <c r="J251" s="12">
        <f t="shared" si="27"/>
        <v>1</v>
      </c>
      <c r="K251" s="13">
        <f t="shared" si="28"/>
        <v>41880</v>
      </c>
      <c r="L251" s="12">
        <f t="shared" si="29"/>
        <v>2014</v>
      </c>
      <c r="M251" s="12">
        <f t="shared" si="30"/>
        <v>35</v>
      </c>
      <c r="N251" s="12">
        <f t="shared" si="31"/>
        <v>8</v>
      </c>
      <c r="O251" s="13" t="str">
        <f t="shared" ca="1" si="32"/>
        <v>CUMPLE</v>
      </c>
      <c r="P251" t="str">
        <f t="shared" si="33"/>
        <v/>
      </c>
    </row>
    <row r="252" spans="1:16" hidden="1">
      <c r="A252">
        <f>Tabla_owssvr__2[[#This Row],[ID]]</f>
        <v>4969</v>
      </c>
      <c r="B252" t="str">
        <f>Tabla_owssvr__2[[#This Row],[Título]]</f>
        <v>Apoyo para solicitud de equipos de comunicacion</v>
      </c>
      <c r="C252" t="str">
        <f>Tabla_owssvr__2[[#This Row],[Solicitante]]</f>
        <v>Salinas Bustos, Max Leonardo, CAM</v>
      </c>
      <c r="D252" s="4">
        <f>Tabla_owssvr__2[[#This Row],[Fecha Solicitud]]</f>
        <v>41869</v>
      </c>
      <c r="E252" t="str">
        <f>Tabla_owssvr__2[[#This Row],[Estado]]</f>
        <v>Realizado</v>
      </c>
      <c r="F252" s="4">
        <f>Tabla_owssvr__2[[#This Row],[Fecha Cierre]]</f>
        <v>41872</v>
      </c>
      <c r="G252" t="str">
        <f>Tabla_owssvr__2[[#This Row],[Categoria]]</f>
        <v>Asignación y/o entrega de equipos celulares estándar nuevos o sus componentes. (chips)</v>
      </c>
      <c r="H252" t="str">
        <f>Tabla_owssvr__2[[#This Row],[Enviado a TI]]</f>
        <v>No</v>
      </c>
      <c r="I252" t="str">
        <f>Tabla_owssvr__2[[#This Row],[Regiones]]</f>
        <v>No</v>
      </c>
      <c r="J252" s="12">
        <f t="shared" si="27"/>
        <v>7</v>
      </c>
      <c r="K252" s="13">
        <f t="shared" si="28"/>
        <v>41878</v>
      </c>
      <c r="L252" s="12">
        <f t="shared" si="29"/>
        <v>2014</v>
      </c>
      <c r="M252" s="12">
        <f t="shared" si="30"/>
        <v>35</v>
      </c>
      <c r="N252" s="12">
        <f t="shared" si="31"/>
        <v>8</v>
      </c>
      <c r="O252" s="13" t="str">
        <f t="shared" ca="1" si="32"/>
        <v>CUMPLE</v>
      </c>
      <c r="P252" t="str">
        <f t="shared" si="33"/>
        <v/>
      </c>
    </row>
    <row r="253" spans="1:16" hidden="1">
      <c r="A253">
        <f>Tabla_owssvr__2[[#This Row],[ID]]</f>
        <v>4968</v>
      </c>
      <c r="B253" t="str">
        <f>Tabla_owssvr__2[[#This Row],[Título]]</f>
        <v>Telefono Cel Moto G</v>
      </c>
      <c r="C253" t="str">
        <f>Tabla_owssvr__2[[#This Row],[Solicitante]]</f>
        <v>Muñoz Contreras, Raul, CAM</v>
      </c>
      <c r="D253" s="4">
        <f>Tabla_owssvr__2[[#This Row],[Fecha Solicitud]]</f>
        <v>41878</v>
      </c>
      <c r="E253" t="str">
        <f>Tabla_owssvr__2[[#This Row],[Estado]]</f>
        <v>Realizado</v>
      </c>
      <c r="F253" s="4">
        <f>Tabla_owssvr__2[[#This Row],[Fecha Cierre]]</f>
        <v>41883</v>
      </c>
      <c r="G253" t="str">
        <f>Tabla_owssvr__2[[#This Row],[Categoria]]</f>
        <v>Asignación y/o entrega de equipos celulares estándar nuevos o sus componentes. (chips)</v>
      </c>
      <c r="H253" t="str">
        <f>Tabla_owssvr__2[[#This Row],[Enviado a TI]]</f>
        <v>No</v>
      </c>
      <c r="I253" t="str">
        <f>Tabla_owssvr__2[[#This Row],[Regiones]]</f>
        <v>No</v>
      </c>
      <c r="J253" s="12">
        <f t="shared" si="27"/>
        <v>7</v>
      </c>
      <c r="K253" s="13">
        <f t="shared" si="28"/>
        <v>41887</v>
      </c>
      <c r="L253" s="12">
        <f t="shared" si="29"/>
        <v>2014</v>
      </c>
      <c r="M253" s="12">
        <f t="shared" si="30"/>
        <v>36</v>
      </c>
      <c r="N253" s="12">
        <f t="shared" si="31"/>
        <v>9</v>
      </c>
      <c r="O253" s="13" t="str">
        <f t="shared" ca="1" si="32"/>
        <v>CUMPLE</v>
      </c>
      <c r="P253" t="str">
        <f t="shared" si="33"/>
        <v/>
      </c>
    </row>
    <row r="254" spans="1:16" hidden="1">
      <c r="A254">
        <f>Tabla_owssvr__2[[#This Row],[ID]]</f>
        <v>4967</v>
      </c>
      <c r="B254" t="str">
        <f>Tabla_owssvr__2[[#This Row],[Título]]</f>
        <v>Telefono Cel Moto G</v>
      </c>
      <c r="C254" t="str">
        <f>Tabla_owssvr__2[[#This Row],[Solicitante]]</f>
        <v>Muñoz Contreras, Raul, CAM</v>
      </c>
      <c r="D254" s="4">
        <f>Tabla_owssvr__2[[#This Row],[Fecha Solicitud]]</f>
        <v>41878</v>
      </c>
      <c r="E254" t="str">
        <f>Tabla_owssvr__2[[#This Row],[Estado]]</f>
        <v>Realizado</v>
      </c>
      <c r="F254" s="4">
        <f>Tabla_owssvr__2[[#This Row],[Fecha Cierre]]</f>
        <v>41883</v>
      </c>
      <c r="G254" t="str">
        <f>Tabla_owssvr__2[[#This Row],[Categoria]]</f>
        <v>Asignación y/o entrega de equipos celulares estándar nuevos o sus componentes. (chips)</v>
      </c>
      <c r="H254" t="str">
        <f>Tabla_owssvr__2[[#This Row],[Enviado a TI]]</f>
        <v>No</v>
      </c>
      <c r="I254" t="str">
        <f>Tabla_owssvr__2[[#This Row],[Regiones]]</f>
        <v>No</v>
      </c>
      <c r="J254" s="12">
        <f t="shared" si="27"/>
        <v>7</v>
      </c>
      <c r="K254" s="13">
        <f t="shared" si="28"/>
        <v>41887</v>
      </c>
      <c r="L254" s="12">
        <f t="shared" si="29"/>
        <v>2014</v>
      </c>
      <c r="M254" s="12">
        <f t="shared" si="30"/>
        <v>36</v>
      </c>
      <c r="N254" s="12">
        <f t="shared" si="31"/>
        <v>9</v>
      </c>
      <c r="O254" s="13" t="str">
        <f t="shared" ca="1" si="32"/>
        <v>CUMPLE</v>
      </c>
      <c r="P254" t="str">
        <f t="shared" si="33"/>
        <v/>
      </c>
    </row>
    <row r="255" spans="1:16" hidden="1">
      <c r="A255">
        <f>Tabla_owssvr__2[[#This Row],[ID]]</f>
        <v>4966</v>
      </c>
      <c r="B255" t="str">
        <f>Tabla_owssvr__2[[#This Row],[Título]]</f>
        <v xml:space="preserve">Ingreso TÉCNICO EN COMPRAS </v>
      </c>
      <c r="C255" t="str">
        <f>Tabla_owssvr__2[[#This Row],[Solicitante]]</f>
        <v>Dossi Muñoz, Carolina, CAM</v>
      </c>
      <c r="D255" s="4">
        <f>Tabla_owssvr__2[[#This Row],[Fecha Solicitud]]</f>
        <v>41878</v>
      </c>
      <c r="E255" t="str">
        <f>Tabla_owssvr__2[[#This Row],[Estado]]</f>
        <v>Realizado</v>
      </c>
      <c r="F255" s="4">
        <f>Tabla_owssvr__2[[#This Row],[Fecha Cierre]]</f>
        <v>41878</v>
      </c>
      <c r="G255" t="str">
        <f>Tabla_owssvr__2[[#This Row],[Categoria]]</f>
        <v>Creación, modificación activación y desactivación de cuentas de red y correo electrónico.</v>
      </c>
      <c r="H255" t="str">
        <f>Tabla_owssvr__2[[#This Row],[Enviado a TI]]</f>
        <v>Si</v>
      </c>
      <c r="I255" t="str">
        <f>Tabla_owssvr__2[[#This Row],[Regiones]]</f>
        <v>No</v>
      </c>
      <c r="J255" s="12">
        <f t="shared" si="27"/>
        <v>1</v>
      </c>
      <c r="K255" s="13">
        <f t="shared" si="28"/>
        <v>41879</v>
      </c>
      <c r="L255" s="12">
        <f t="shared" si="29"/>
        <v>2014</v>
      </c>
      <c r="M255" s="12">
        <f t="shared" si="30"/>
        <v>35</v>
      </c>
      <c r="N255" s="12">
        <f t="shared" si="31"/>
        <v>8</v>
      </c>
      <c r="O255" s="13" t="str">
        <f t="shared" ca="1" si="32"/>
        <v>CUMPLE</v>
      </c>
      <c r="P255" t="str">
        <f t="shared" si="33"/>
        <v/>
      </c>
    </row>
    <row r="256" spans="1:16" hidden="1">
      <c r="A256">
        <f>Tabla_owssvr__2[[#This Row],[ID]]</f>
        <v>4965</v>
      </c>
      <c r="B256" t="str">
        <f>Tabla_owssvr__2[[#This Row],[Título]]</f>
        <v xml:space="preserve"> Solicitud de equipo</v>
      </c>
      <c r="C256" t="str">
        <f>Tabla_owssvr__2[[#This Row],[Solicitante]]</f>
        <v>Castro Marchant, Jorge, CAM</v>
      </c>
      <c r="D256" s="4">
        <f>Tabla_owssvr__2[[#This Row],[Fecha Solicitud]]</f>
        <v>41876</v>
      </c>
      <c r="E256" t="str">
        <f>Tabla_owssvr__2[[#This Row],[Estado]]</f>
        <v>Pendiente Proveedor</v>
      </c>
      <c r="F256" s="4">
        <f>Tabla_owssvr__2[[#This Row],[Fecha Cierre]]</f>
        <v>0</v>
      </c>
      <c r="G256" t="str">
        <f>Tabla_owssvr__2[[#This Row],[Categoria]]</f>
        <v>Asignación y/o entrega de equipos celulares estándar nuevos o sus componentes. (chips)</v>
      </c>
      <c r="H256" t="str">
        <f>Tabla_owssvr__2[[#This Row],[Enviado a TI]]</f>
        <v>Si</v>
      </c>
      <c r="I256" t="str">
        <f>Tabla_owssvr__2[[#This Row],[Regiones]]</f>
        <v>No</v>
      </c>
      <c r="J256" s="12">
        <f t="shared" si="27"/>
        <v>7</v>
      </c>
      <c r="K256" s="13">
        <f t="shared" si="28"/>
        <v>41885</v>
      </c>
      <c r="L256" s="12">
        <f t="shared" si="29"/>
        <v>2014</v>
      </c>
      <c r="M256" s="12">
        <f t="shared" si="30"/>
        <v>36</v>
      </c>
      <c r="N256" s="12">
        <f t="shared" si="31"/>
        <v>9</v>
      </c>
      <c r="O256" s="13" t="str">
        <f t="shared" ca="1" si="32"/>
        <v>FUERA</v>
      </c>
      <c r="P256" t="str">
        <f t="shared" si="33"/>
        <v/>
      </c>
    </row>
    <row r="257" spans="1:16" hidden="1">
      <c r="A257">
        <f>Tabla_owssvr__2[[#This Row],[ID]]</f>
        <v>4964</v>
      </c>
      <c r="B257" t="str">
        <f>Tabla_owssvr__2[[#This Row],[Título]]</f>
        <v xml:space="preserve"> Ingreso Analista Control de Gestión </v>
      </c>
      <c r="C257" t="str">
        <f>Tabla_owssvr__2[[#This Row],[Solicitante]]</f>
        <v>Leiva Cortazar, Edgardo Andres, CAM</v>
      </c>
      <c r="D257" s="4">
        <f>Tabla_owssvr__2[[#This Row],[Fecha Solicitud]]</f>
        <v>41876</v>
      </c>
      <c r="E257" t="str">
        <f>Tabla_owssvr__2[[#This Row],[Estado]]</f>
        <v>Pendiente Proveedor</v>
      </c>
      <c r="F257" s="4">
        <f>Tabla_owssvr__2[[#This Row],[Fecha Cierre]]</f>
        <v>0</v>
      </c>
      <c r="G257" t="str">
        <f>Tabla_owssvr__2[[#This Row],[Categoria]]</f>
        <v>Asignación y/o entrega de equipos celulares estándar nuevos o sus componentes. (chips)</v>
      </c>
      <c r="H257" t="str">
        <f>Tabla_owssvr__2[[#This Row],[Enviado a TI]]</f>
        <v>Si</v>
      </c>
      <c r="I257" t="str">
        <f>Tabla_owssvr__2[[#This Row],[Regiones]]</f>
        <v>No</v>
      </c>
      <c r="J257" s="12">
        <f t="shared" si="27"/>
        <v>7</v>
      </c>
      <c r="K257" s="13">
        <f t="shared" si="28"/>
        <v>41885</v>
      </c>
      <c r="L257" s="12">
        <f t="shared" si="29"/>
        <v>2014</v>
      </c>
      <c r="M257" s="12">
        <f t="shared" si="30"/>
        <v>36</v>
      </c>
      <c r="N257" s="12">
        <f t="shared" si="31"/>
        <v>9</v>
      </c>
      <c r="O257" s="13" t="str">
        <f t="shared" ca="1" si="32"/>
        <v>FUERA</v>
      </c>
      <c r="P257" t="str">
        <f t="shared" si="33"/>
        <v/>
      </c>
    </row>
    <row r="258" spans="1:16" hidden="1">
      <c r="A258">
        <f>Tabla_owssvr__2[[#This Row],[ID]]</f>
        <v>4963</v>
      </c>
      <c r="B258" t="str">
        <f>Tabla_owssvr__2[[#This Row],[Título]]</f>
        <v>Bloqueo de contraseña</v>
      </c>
      <c r="C258" t="str">
        <f>Tabla_owssvr__2[[#This Row],[Solicitante]]</f>
        <v>Martinez Fuentealba, Victor Alonso, CAM</v>
      </c>
      <c r="D258" s="4">
        <f>Tabla_owssvr__2[[#This Row],[Fecha Solicitud]]</f>
        <v>41878</v>
      </c>
      <c r="E258" t="str">
        <f>Tabla_owssvr__2[[#This Row],[Estado]]</f>
        <v>Realizado</v>
      </c>
      <c r="F258" s="4">
        <f>Tabla_owssvr__2[[#This Row],[Fecha Cierre]]</f>
        <v>41878</v>
      </c>
      <c r="G258" t="str">
        <f>Tabla_owssvr__2[[#This Row],[Categoria]]</f>
        <v>Creación, modificación activación y desactivación de cuentas de red y correo electrónico.</v>
      </c>
      <c r="H258" t="str">
        <f>Tabla_owssvr__2[[#This Row],[Enviado a TI]]</f>
        <v>Si</v>
      </c>
      <c r="I258" t="str">
        <f>Tabla_owssvr__2[[#This Row],[Regiones]]</f>
        <v>Si</v>
      </c>
      <c r="J258" s="12">
        <f t="shared" ref="J258:J321" si="34">VLOOKUP(G258,servicios,2,FALSE)</f>
        <v>1</v>
      </c>
      <c r="K258" s="13">
        <f t="shared" si="28"/>
        <v>41879</v>
      </c>
      <c r="L258" s="12">
        <f t="shared" si="29"/>
        <v>2014</v>
      </c>
      <c r="M258" s="12">
        <f t="shared" si="30"/>
        <v>35</v>
      </c>
      <c r="N258" s="12">
        <f t="shared" si="31"/>
        <v>8</v>
      </c>
      <c r="O258" s="13" t="str">
        <f t="shared" ca="1" si="32"/>
        <v>CUMPLE</v>
      </c>
      <c r="P258" t="str">
        <f t="shared" si="33"/>
        <v/>
      </c>
    </row>
    <row r="259" spans="1:16" hidden="1">
      <c r="A259">
        <f>Tabla_owssvr__2[[#This Row],[ID]]</f>
        <v>4962</v>
      </c>
      <c r="B259" t="str">
        <f>Tabla_owssvr__2[[#This Row],[Título]]</f>
        <v>Minutos Adicionales</v>
      </c>
      <c r="C259" t="str">
        <f>Tabla_owssvr__2[[#This Row],[Solicitante]]</f>
        <v>Villalobos Saa, Luis Efrain, CAM</v>
      </c>
      <c r="D259" s="4">
        <f>Tabla_owssvr__2[[#This Row],[Fecha Solicitud]]</f>
        <v>41878</v>
      </c>
      <c r="E259" t="str">
        <f>Tabla_owssvr__2[[#This Row],[Estado]]</f>
        <v>Realizado</v>
      </c>
      <c r="F259" s="4">
        <f>Tabla_owssvr__2[[#This Row],[Fecha Cierre]]</f>
        <v>41878</v>
      </c>
      <c r="G259" t="str">
        <f>Tabla_owssvr__2[[#This Row],[Categoria]]</f>
        <v>1 Asignacion de minutos</v>
      </c>
      <c r="H259" t="str">
        <f>Tabla_owssvr__2[[#This Row],[Enviado a TI]]</f>
        <v>Si</v>
      </c>
      <c r="I259" t="str">
        <f>Tabla_owssvr__2[[#This Row],[Regiones]]</f>
        <v>No</v>
      </c>
      <c r="J259" s="12">
        <f t="shared" si="34"/>
        <v>1</v>
      </c>
      <c r="K259" s="13">
        <f t="shared" ref="K259:K322" si="35">WORKDAY(D259*1,J259,festivos)</f>
        <v>41879</v>
      </c>
      <c r="L259" s="12">
        <f t="shared" ref="L259:L322" si="36">YEAR(K259)</f>
        <v>2014</v>
      </c>
      <c r="M259" s="12">
        <f t="shared" ref="M259:M322" si="37">WEEKNUM(K259,2)</f>
        <v>35</v>
      </c>
      <c r="N259" s="12">
        <f t="shared" ref="N259:N322" si="38">MONTH(K259)</f>
        <v>8</v>
      </c>
      <c r="O259" s="13" t="str">
        <f t="shared" ref="O259:O322" ca="1" si="39">IF(F259=0,IF(AND(TODAY()&lt;=K259),"EN TIEMPO","FUERA"),IF(AND(F259&lt;=K259),"CUMPLE","NO CUMPLE"))</f>
        <v>CUMPLE</v>
      </c>
      <c r="P259" t="str">
        <f t="shared" ref="P259:P322" si="40">IF(AND(E259="Realizado",F259=0),"error","")</f>
        <v/>
      </c>
    </row>
    <row r="260" spans="1:16" hidden="1">
      <c r="A260">
        <f>Tabla_owssvr__2[[#This Row],[ID]]</f>
        <v>4961</v>
      </c>
      <c r="B260" t="str">
        <f>Tabla_owssvr__2[[#This Row],[Título]]</f>
        <v>Visualizacion mapa PrimeGuard</v>
      </c>
      <c r="C260" t="str">
        <f>Tabla_owssvr__2[[#This Row],[Solicitante]]</f>
        <v>Vejar Lermanda, Nolberto Andrés, CAM</v>
      </c>
      <c r="D260" s="4">
        <f>Tabla_owssvr__2[[#This Row],[Fecha Solicitud]]</f>
        <v>41878</v>
      </c>
      <c r="E260" t="str">
        <f>Tabla_owssvr__2[[#This Row],[Estado]]</f>
        <v>Realizado</v>
      </c>
      <c r="F260" s="4">
        <f>Tabla_owssvr__2[[#This Row],[Fecha Cierre]]</f>
        <v>41879</v>
      </c>
      <c r="G260" t="str">
        <f>Tabla_owssvr__2[[#This Row],[Categoria]]</f>
        <v>3 Servicios Operador</v>
      </c>
      <c r="H260" t="str">
        <f>Tabla_owssvr__2[[#This Row],[Enviado a TI]]</f>
        <v>No</v>
      </c>
      <c r="I260" t="str">
        <f>Tabla_owssvr__2[[#This Row],[Regiones]]</f>
        <v>No</v>
      </c>
      <c r="J260" s="12">
        <f t="shared" si="34"/>
        <v>1</v>
      </c>
      <c r="K260" s="13">
        <f t="shared" si="35"/>
        <v>41879</v>
      </c>
      <c r="L260" s="12">
        <f t="shared" si="36"/>
        <v>2014</v>
      </c>
      <c r="M260" s="12">
        <f t="shared" si="37"/>
        <v>35</v>
      </c>
      <c r="N260" s="12">
        <f t="shared" si="38"/>
        <v>8</v>
      </c>
      <c r="O260" s="13" t="str">
        <f t="shared" ca="1" si="39"/>
        <v>CUMPLE</v>
      </c>
      <c r="P260" t="str">
        <f t="shared" si="40"/>
        <v/>
      </c>
    </row>
    <row r="261" spans="1:16" hidden="1">
      <c r="A261">
        <f>Tabla_owssvr__2[[#This Row],[ID]]</f>
        <v>4960</v>
      </c>
      <c r="B261" t="str">
        <f>Tabla_owssvr__2[[#This Row],[Título]]</f>
        <v>Solicitud Tonner Impresora 4° piso</v>
      </c>
      <c r="C261" t="str">
        <f>Tabla_owssvr__2[[#This Row],[Solicitante]]</f>
        <v>Jerez Pérez, Marlene Alejandra, CAM</v>
      </c>
      <c r="D261" s="4">
        <f>Tabla_owssvr__2[[#This Row],[Fecha Solicitud]]</f>
        <v>41878</v>
      </c>
      <c r="E261" t="str">
        <f>Tabla_owssvr__2[[#This Row],[Estado]]</f>
        <v>Realizado</v>
      </c>
      <c r="F261" s="4">
        <f>Tabla_owssvr__2[[#This Row],[Fecha Cierre]]</f>
        <v>41878</v>
      </c>
      <c r="G261" t="str">
        <f>Tabla_owssvr__2[[#This Row],[Categoria]]</f>
        <v>Reporte de problemas de Impresoras en Outsourcing</v>
      </c>
      <c r="H261" t="str">
        <f>Tabla_owssvr__2[[#This Row],[Enviado a TI]]</f>
        <v>Si</v>
      </c>
      <c r="I261" t="str">
        <f>Tabla_owssvr__2[[#This Row],[Regiones]]</f>
        <v>No</v>
      </c>
      <c r="J261" s="12">
        <f t="shared" si="34"/>
        <v>1</v>
      </c>
      <c r="K261" s="13">
        <f t="shared" si="35"/>
        <v>41879</v>
      </c>
      <c r="L261" s="12">
        <f t="shared" si="36"/>
        <v>2014</v>
      </c>
      <c r="M261" s="12">
        <f t="shared" si="37"/>
        <v>35</v>
      </c>
      <c r="N261" s="12">
        <f t="shared" si="38"/>
        <v>8</v>
      </c>
      <c r="O261" s="13" t="str">
        <f t="shared" ca="1" si="39"/>
        <v>CUMPLE</v>
      </c>
      <c r="P261" t="str">
        <f t="shared" si="40"/>
        <v/>
      </c>
    </row>
    <row r="262" spans="1:16" hidden="1">
      <c r="A262">
        <f>Tabla_owssvr__2[[#This Row],[ID]]</f>
        <v>4959</v>
      </c>
      <c r="B262" t="str">
        <f>Tabla_owssvr__2[[#This Row],[Título]]</f>
        <v>desbloqueo de cuenta</v>
      </c>
      <c r="C262" t="str">
        <f>Tabla_owssvr__2[[#This Row],[Solicitante]]</f>
        <v>Santibañez Ordenes, Andres Alejandro, CAM</v>
      </c>
      <c r="D262" s="4">
        <f>Tabla_owssvr__2[[#This Row],[Fecha Solicitud]]</f>
        <v>41878</v>
      </c>
      <c r="E262" t="str">
        <f>Tabla_owssvr__2[[#This Row],[Estado]]</f>
        <v>Realizado</v>
      </c>
      <c r="F262" s="4">
        <f>Tabla_owssvr__2[[#This Row],[Fecha Cierre]]</f>
        <v>41878</v>
      </c>
      <c r="G262" t="str">
        <f>Tabla_owssvr__2[[#This Row],[Categoria]]</f>
        <v>Creación, modificación activación y desactivación de cuentas de red y correo electrónico.</v>
      </c>
      <c r="H262" t="str">
        <f>Tabla_owssvr__2[[#This Row],[Enviado a TI]]</f>
        <v>Si</v>
      </c>
      <c r="I262" t="str">
        <f>Tabla_owssvr__2[[#This Row],[Regiones]]</f>
        <v>No</v>
      </c>
      <c r="J262" s="12">
        <f t="shared" si="34"/>
        <v>1</v>
      </c>
      <c r="K262" s="13">
        <f t="shared" si="35"/>
        <v>41879</v>
      </c>
      <c r="L262" s="12">
        <f t="shared" si="36"/>
        <v>2014</v>
      </c>
      <c r="M262" s="12">
        <f t="shared" si="37"/>
        <v>35</v>
      </c>
      <c r="N262" s="12">
        <f t="shared" si="38"/>
        <v>8</v>
      </c>
      <c r="O262" s="13" t="str">
        <f t="shared" ca="1" si="39"/>
        <v>CUMPLE</v>
      </c>
      <c r="P262" t="str">
        <f t="shared" si="40"/>
        <v/>
      </c>
    </row>
    <row r="263" spans="1:16" hidden="1">
      <c r="A263">
        <f>Tabla_owssvr__2[[#This Row],[ID]]</f>
        <v>4958</v>
      </c>
      <c r="B263" t="str">
        <f>Tabla_owssvr__2[[#This Row],[Título]]</f>
        <v xml:space="preserve">Ingreso administrativo Valdivia </v>
      </c>
      <c r="C263" t="str">
        <f>Tabla_owssvr__2[[#This Row],[Solicitante]]</f>
        <v>Dossi Muñoz, Carolina, CAM</v>
      </c>
      <c r="D263" s="4">
        <f>Tabla_owssvr__2[[#This Row],[Fecha Solicitud]]</f>
        <v>41878</v>
      </c>
      <c r="E263" t="str">
        <f>Tabla_owssvr__2[[#This Row],[Estado]]</f>
        <v>Realizado</v>
      </c>
      <c r="F263" s="4">
        <f>Tabla_owssvr__2[[#This Row],[Fecha Cierre]]</f>
        <v>41878</v>
      </c>
      <c r="G263" t="str">
        <f>Tabla_owssvr__2[[#This Row],[Categoria]]</f>
        <v>Creación, modificación activación y desactivación de cuentas de red y correo electrónico.</v>
      </c>
      <c r="H263" t="str">
        <f>Tabla_owssvr__2[[#This Row],[Enviado a TI]]</f>
        <v>Si</v>
      </c>
      <c r="I263" t="str">
        <f>Tabla_owssvr__2[[#This Row],[Regiones]]</f>
        <v>No</v>
      </c>
      <c r="J263" s="12">
        <f t="shared" si="34"/>
        <v>1</v>
      </c>
      <c r="K263" s="13">
        <f t="shared" si="35"/>
        <v>41879</v>
      </c>
      <c r="L263" s="12">
        <f t="shared" si="36"/>
        <v>2014</v>
      </c>
      <c r="M263" s="12">
        <f t="shared" si="37"/>
        <v>35</v>
      </c>
      <c r="N263" s="12">
        <f t="shared" si="38"/>
        <v>8</v>
      </c>
      <c r="O263" s="13" t="str">
        <f t="shared" ca="1" si="39"/>
        <v>CUMPLE</v>
      </c>
      <c r="P263" t="str">
        <f t="shared" si="40"/>
        <v/>
      </c>
    </row>
    <row r="264" spans="1:16" hidden="1">
      <c r="A264">
        <f>Tabla_owssvr__2[[#This Row],[ID]]</f>
        <v>4957</v>
      </c>
      <c r="B264" t="str">
        <f>Tabla_owssvr__2[[#This Row],[Título]]</f>
        <v>CONFIRMAR ESTADO NAVIGATOR</v>
      </c>
      <c r="C264" t="str">
        <f>Tabla_owssvr__2[[#This Row],[Solicitante]]</f>
        <v>Castro Mery,Yeimei, CAM</v>
      </c>
      <c r="D264" s="4">
        <f>Tabla_owssvr__2[[#This Row],[Fecha Solicitud]]</f>
        <v>41878</v>
      </c>
      <c r="E264" t="str">
        <f>Tabla_owssvr__2[[#This Row],[Estado]]</f>
        <v>Realizado</v>
      </c>
      <c r="F264" s="4">
        <f>Tabla_owssvr__2[[#This Row],[Fecha Cierre]]</f>
        <v>41878</v>
      </c>
      <c r="G264" t="str">
        <f>Tabla_owssvr__2[[#This Row],[Categoria]]</f>
        <v>Reporte de incidencias de servicio externos (Oracle, SAP, Synergia, GOM ….)</v>
      </c>
      <c r="H264" t="str">
        <f>Tabla_owssvr__2[[#This Row],[Enviado a TI]]</f>
        <v>Si</v>
      </c>
      <c r="I264" t="str">
        <f>Tabla_owssvr__2[[#This Row],[Regiones]]</f>
        <v>No</v>
      </c>
      <c r="J264" s="12">
        <f t="shared" si="34"/>
        <v>1</v>
      </c>
      <c r="K264" s="13">
        <f t="shared" si="35"/>
        <v>41879</v>
      </c>
      <c r="L264" s="12">
        <f t="shared" si="36"/>
        <v>2014</v>
      </c>
      <c r="M264" s="12">
        <f t="shared" si="37"/>
        <v>35</v>
      </c>
      <c r="N264" s="12">
        <f t="shared" si="38"/>
        <v>8</v>
      </c>
      <c r="O264" s="13" t="str">
        <f t="shared" ca="1" si="39"/>
        <v>CUMPLE</v>
      </c>
      <c r="P264" t="str">
        <f t="shared" si="40"/>
        <v/>
      </c>
    </row>
    <row r="265" spans="1:16" hidden="1">
      <c r="A265">
        <f>Tabla_owssvr__2[[#This Row],[ID]]</f>
        <v>4956</v>
      </c>
      <c r="B265" t="str">
        <f>Tabla_owssvr__2[[#This Row],[Título]]</f>
        <v xml:space="preserve">REVISION IMPRESORA N°M6201800115 </v>
      </c>
      <c r="C265" t="str">
        <f>Tabla_owssvr__2[[#This Row],[Solicitante]]</f>
        <v>Flores Ramirez, Alicia Alejandra, CAM</v>
      </c>
      <c r="D265" s="4">
        <f>Tabla_owssvr__2[[#This Row],[Fecha Solicitud]]</f>
        <v>41878</v>
      </c>
      <c r="E265" t="str">
        <f>Tabla_owssvr__2[[#This Row],[Estado]]</f>
        <v>Realizado</v>
      </c>
      <c r="F265" s="4">
        <f>Tabla_owssvr__2[[#This Row],[Fecha Cierre]]</f>
        <v>41878</v>
      </c>
      <c r="G265" t="str">
        <f>Tabla_owssvr__2[[#This Row],[Categoria]]</f>
        <v>Reporte de problemas de Impresoras en Outsourcing</v>
      </c>
      <c r="H265" t="str">
        <f>Tabla_owssvr__2[[#This Row],[Enviado a TI]]</f>
        <v>Si</v>
      </c>
      <c r="I265" t="str">
        <f>Tabla_owssvr__2[[#This Row],[Regiones]]</f>
        <v>No</v>
      </c>
      <c r="J265" s="12">
        <f t="shared" si="34"/>
        <v>1</v>
      </c>
      <c r="K265" s="13">
        <f t="shared" si="35"/>
        <v>41879</v>
      </c>
      <c r="L265" s="12">
        <f t="shared" si="36"/>
        <v>2014</v>
      </c>
      <c r="M265" s="12">
        <f t="shared" si="37"/>
        <v>35</v>
      </c>
      <c r="N265" s="12">
        <f t="shared" si="38"/>
        <v>8</v>
      </c>
      <c r="O265" s="13" t="str">
        <f t="shared" ca="1" si="39"/>
        <v>CUMPLE</v>
      </c>
      <c r="P265" t="str">
        <f t="shared" si="40"/>
        <v/>
      </c>
    </row>
    <row r="266" spans="1:16" hidden="1">
      <c r="A266">
        <f>Tabla_owssvr__2[[#This Row],[ID]]</f>
        <v>4955</v>
      </c>
      <c r="B266" t="str">
        <f>Tabla_owssvr__2[[#This Row],[Título]]</f>
        <v xml:space="preserve">Ingreso TÉCNICO EN COMPRAS </v>
      </c>
      <c r="C266" t="str">
        <f>Tabla_owssvr__2[[#This Row],[Solicitante]]</f>
        <v>Dossi Muñoz, Carolina, CAM</v>
      </c>
      <c r="D266" s="4">
        <f>Tabla_owssvr__2[[#This Row],[Fecha Solicitud]]</f>
        <v>41878</v>
      </c>
      <c r="E266" t="str">
        <f>Tabla_owssvr__2[[#This Row],[Estado]]</f>
        <v>Realizado</v>
      </c>
      <c r="F266" s="4">
        <f>Tabla_owssvr__2[[#This Row],[Fecha Cierre]]</f>
        <v>41878</v>
      </c>
      <c r="G266" t="str">
        <f>Tabla_owssvr__2[[#This Row],[Categoria]]</f>
        <v>Creación, modificación activación y desactivación de cuentas de red y correo electrónico.</v>
      </c>
      <c r="H266" t="str">
        <f>Tabla_owssvr__2[[#This Row],[Enviado a TI]]</f>
        <v>Si</v>
      </c>
      <c r="I266" t="str">
        <f>Tabla_owssvr__2[[#This Row],[Regiones]]</f>
        <v>No</v>
      </c>
      <c r="J266" s="12">
        <f t="shared" si="34"/>
        <v>1</v>
      </c>
      <c r="K266" s="13">
        <f t="shared" si="35"/>
        <v>41879</v>
      </c>
      <c r="L266" s="12">
        <f t="shared" si="36"/>
        <v>2014</v>
      </c>
      <c r="M266" s="12">
        <f t="shared" si="37"/>
        <v>35</v>
      </c>
      <c r="N266" s="12">
        <f t="shared" si="38"/>
        <v>8</v>
      </c>
      <c r="O266" s="13" t="str">
        <f t="shared" ca="1" si="39"/>
        <v>CUMPLE</v>
      </c>
      <c r="P266" t="str">
        <f t="shared" si="40"/>
        <v/>
      </c>
    </row>
    <row r="267" spans="1:16" hidden="1">
      <c r="A267">
        <f>Tabla_owssvr__2[[#This Row],[ID]]</f>
        <v>4954</v>
      </c>
      <c r="B267" t="str">
        <f>Tabla_owssvr__2[[#This Row],[Título]]</f>
        <v>Solicitud de habilitación de link "dropbox"</v>
      </c>
      <c r="C267" t="str">
        <f>Tabla_owssvr__2[[#This Row],[Solicitante]]</f>
        <v>Soto Riveros, Juan Andrés, CAM</v>
      </c>
      <c r="D267" s="4">
        <f>Tabla_owssvr__2[[#This Row],[Fecha Solicitud]]</f>
        <v>41878</v>
      </c>
      <c r="E267" t="str">
        <f>Tabla_owssvr__2[[#This Row],[Estado]]</f>
        <v>Realizado</v>
      </c>
      <c r="F267" s="4">
        <f>Tabla_owssvr__2[[#This Row],[Fecha Cierre]]</f>
        <v>41878</v>
      </c>
      <c r="G267" t="str">
        <f>Tabla_owssvr__2[[#This Row],[Categoria]]</f>
        <v>3 Servicios Operador</v>
      </c>
      <c r="H267" t="str">
        <f>Tabla_owssvr__2[[#This Row],[Enviado a TI]]</f>
        <v>Si</v>
      </c>
      <c r="I267" t="str">
        <f>Tabla_owssvr__2[[#This Row],[Regiones]]</f>
        <v>No</v>
      </c>
      <c r="J267" s="12">
        <f t="shared" si="34"/>
        <v>1</v>
      </c>
      <c r="K267" s="13">
        <f t="shared" si="35"/>
        <v>41879</v>
      </c>
      <c r="L267" s="12">
        <f t="shared" si="36"/>
        <v>2014</v>
      </c>
      <c r="M267" s="12">
        <f t="shared" si="37"/>
        <v>35</v>
      </c>
      <c r="N267" s="12">
        <f t="shared" si="38"/>
        <v>8</v>
      </c>
      <c r="O267" s="13" t="str">
        <f t="shared" ca="1" si="39"/>
        <v>CUMPLE</v>
      </c>
      <c r="P267" t="str">
        <f t="shared" si="40"/>
        <v/>
      </c>
    </row>
    <row r="268" spans="1:16" hidden="1">
      <c r="A268">
        <f>Tabla_owssvr__2[[#This Row],[ID]]</f>
        <v>4953</v>
      </c>
      <c r="B268" t="str">
        <f>Tabla_owssvr__2[[#This Row],[Título]]</f>
        <v>habilitar CL Samuel Toloza</v>
      </c>
      <c r="C268" t="str">
        <f>Tabla_owssvr__2[[#This Row],[Solicitante]]</f>
        <v>Brantt Zumarán, Claudia Andrea, CAM</v>
      </c>
      <c r="D268" s="4">
        <f>Tabla_owssvr__2[[#This Row],[Fecha Solicitud]]</f>
        <v>41878</v>
      </c>
      <c r="E268" t="str">
        <f>Tabla_owssvr__2[[#This Row],[Estado]]</f>
        <v>Realizado</v>
      </c>
      <c r="F268" s="4">
        <f>Tabla_owssvr__2[[#This Row],[Fecha Cierre]]</f>
        <v>41878</v>
      </c>
      <c r="G268" t="str">
        <f>Tabla_owssvr__2[[#This Row],[Categoria]]</f>
        <v>3 Servicios Operador</v>
      </c>
      <c r="H268" t="str">
        <f>Tabla_owssvr__2[[#This Row],[Enviado a TI]]</f>
        <v>Si</v>
      </c>
      <c r="I268" t="str">
        <f>Tabla_owssvr__2[[#This Row],[Regiones]]</f>
        <v>No</v>
      </c>
      <c r="J268" s="12">
        <f t="shared" si="34"/>
        <v>1</v>
      </c>
      <c r="K268" s="13">
        <f t="shared" si="35"/>
        <v>41879</v>
      </c>
      <c r="L268" s="12">
        <f t="shared" si="36"/>
        <v>2014</v>
      </c>
      <c r="M268" s="12">
        <f t="shared" si="37"/>
        <v>35</v>
      </c>
      <c r="N268" s="12">
        <f t="shared" si="38"/>
        <v>8</v>
      </c>
      <c r="O268" s="13" t="str">
        <f t="shared" ca="1" si="39"/>
        <v>CUMPLE</v>
      </c>
      <c r="P268" t="str">
        <f t="shared" si="40"/>
        <v/>
      </c>
    </row>
    <row r="269" spans="1:16" hidden="1">
      <c r="A269">
        <f>Tabla_owssvr__2[[#This Row],[ID]]</f>
        <v>4952</v>
      </c>
      <c r="B269" t="str">
        <f>Tabla_owssvr__2[[#This Row],[Título]]</f>
        <v>Acceso CAM Visitas</v>
      </c>
      <c r="C269" t="str">
        <f>Tabla_owssvr__2[[#This Row],[Solicitante]]</f>
        <v>Duarte Fuentes, Luis Alfredo, CAM</v>
      </c>
      <c r="D269" s="4">
        <f>Tabla_owssvr__2[[#This Row],[Fecha Solicitud]]</f>
        <v>41878</v>
      </c>
      <c r="E269" t="str">
        <f>Tabla_owssvr__2[[#This Row],[Estado]]</f>
        <v>Realizado</v>
      </c>
      <c r="F269" s="4">
        <f>Tabla_owssvr__2[[#This Row],[Fecha Cierre]]</f>
        <v>41878</v>
      </c>
      <c r="G269" t="str">
        <f>Tabla_owssvr__2[[#This Row],[Categoria]]</f>
        <v>3 Servicios Operador</v>
      </c>
      <c r="H269" t="str">
        <f>Tabla_owssvr__2[[#This Row],[Enviado a TI]]</f>
        <v>Si</v>
      </c>
      <c r="I269" t="str">
        <f>Tabla_owssvr__2[[#This Row],[Regiones]]</f>
        <v>No</v>
      </c>
      <c r="J269" s="12">
        <f t="shared" si="34"/>
        <v>1</v>
      </c>
      <c r="K269" s="13">
        <f t="shared" si="35"/>
        <v>41879</v>
      </c>
      <c r="L269" s="12">
        <f t="shared" si="36"/>
        <v>2014</v>
      </c>
      <c r="M269" s="12">
        <f t="shared" si="37"/>
        <v>35</v>
      </c>
      <c r="N269" s="12">
        <f t="shared" si="38"/>
        <v>8</v>
      </c>
      <c r="O269" s="13" t="str">
        <f t="shared" ca="1" si="39"/>
        <v>CUMPLE</v>
      </c>
      <c r="P269" t="str">
        <f t="shared" si="40"/>
        <v/>
      </c>
    </row>
    <row r="270" spans="1:16" hidden="1">
      <c r="A270">
        <f>Tabla_owssvr__2[[#This Row],[ID]]</f>
        <v>4951</v>
      </c>
      <c r="B270" t="str">
        <f>Tabla_owssvr__2[[#This Row],[Título]]</f>
        <v>Ingreso TÉCNICO EN GESTIÓN DE LA ENERGÍA</v>
      </c>
      <c r="C270" t="str">
        <f>Tabla_owssvr__2[[#This Row],[Solicitante]]</f>
        <v>Dossi Muñoz, Carolina, CAM</v>
      </c>
      <c r="D270" s="4">
        <f>Tabla_owssvr__2[[#This Row],[Fecha Solicitud]]</f>
        <v>41878</v>
      </c>
      <c r="E270" t="str">
        <f>Tabla_owssvr__2[[#This Row],[Estado]]</f>
        <v>Realizado</v>
      </c>
      <c r="F270" s="4">
        <f>Tabla_owssvr__2[[#This Row],[Fecha Cierre]]</f>
        <v>41878</v>
      </c>
      <c r="G270" t="str">
        <f>Tabla_owssvr__2[[#This Row],[Categoria]]</f>
        <v>Creación, modificación activación y desactivación de cuentas de red y correo electrónico.</v>
      </c>
      <c r="H270" t="str">
        <f>Tabla_owssvr__2[[#This Row],[Enviado a TI]]</f>
        <v>Si</v>
      </c>
      <c r="I270" t="str">
        <f>Tabla_owssvr__2[[#This Row],[Regiones]]</f>
        <v>No</v>
      </c>
      <c r="J270" s="12">
        <f t="shared" si="34"/>
        <v>1</v>
      </c>
      <c r="K270" s="13">
        <f t="shared" si="35"/>
        <v>41879</v>
      </c>
      <c r="L270" s="12">
        <f t="shared" si="36"/>
        <v>2014</v>
      </c>
      <c r="M270" s="12">
        <f t="shared" si="37"/>
        <v>35</v>
      </c>
      <c r="N270" s="12">
        <f t="shared" si="38"/>
        <v>8</v>
      </c>
      <c r="O270" s="13" t="str">
        <f t="shared" ca="1" si="39"/>
        <v>CUMPLE</v>
      </c>
      <c r="P270" t="str">
        <f t="shared" si="40"/>
        <v/>
      </c>
    </row>
    <row r="271" spans="1:16" hidden="1">
      <c r="A271">
        <f>Tabla_owssvr__2[[#This Row],[ID]]</f>
        <v>4950</v>
      </c>
      <c r="B271" t="str">
        <f>Tabla_owssvr__2[[#This Row],[Título]]</f>
        <v>reiniciar servidor  CHLCAMAP01</v>
      </c>
      <c r="C271" t="str">
        <f>Tabla_owssvr__2[[#This Row],[Solicitante]]</f>
        <v>Gonzalez Arredondo, Enrique Eduardo, CAM</v>
      </c>
      <c r="D271" s="4">
        <f>Tabla_owssvr__2[[#This Row],[Fecha Solicitud]]</f>
        <v>41878</v>
      </c>
      <c r="E271" t="str">
        <f>Tabla_owssvr__2[[#This Row],[Estado]]</f>
        <v>Realizado</v>
      </c>
      <c r="F271" s="4">
        <f>Tabla_owssvr__2[[#This Row],[Fecha Cierre]]</f>
        <v>41878</v>
      </c>
      <c r="G271" t="str">
        <f>Tabla_owssvr__2[[#This Row],[Categoria]]</f>
        <v>3 Servicios Operador</v>
      </c>
      <c r="H271" t="str">
        <f>Tabla_owssvr__2[[#This Row],[Enviado a TI]]</f>
        <v>Si</v>
      </c>
      <c r="I271" t="str">
        <f>Tabla_owssvr__2[[#This Row],[Regiones]]</f>
        <v>No</v>
      </c>
      <c r="J271" s="12">
        <f t="shared" si="34"/>
        <v>1</v>
      </c>
      <c r="K271" s="13">
        <f t="shared" si="35"/>
        <v>41879</v>
      </c>
      <c r="L271" s="12">
        <f t="shared" si="36"/>
        <v>2014</v>
      </c>
      <c r="M271" s="12">
        <f t="shared" si="37"/>
        <v>35</v>
      </c>
      <c r="N271" s="12">
        <f t="shared" si="38"/>
        <v>8</v>
      </c>
      <c r="O271" s="13" t="str">
        <f t="shared" ca="1" si="39"/>
        <v>CUMPLE</v>
      </c>
      <c r="P271" t="str">
        <f t="shared" si="40"/>
        <v/>
      </c>
    </row>
    <row r="272" spans="1:16" hidden="1">
      <c r="A272">
        <f>Tabla_owssvr__2[[#This Row],[ID]]</f>
        <v>4949</v>
      </c>
      <c r="B272" t="str">
        <f>Tabla_owssvr__2[[#This Row],[Título]]</f>
        <v>ayuda outlook</v>
      </c>
      <c r="C272" t="str">
        <f>Tabla_owssvr__2[[#This Row],[Solicitante]]</f>
        <v>Villena Herrera, Maria Belen, CAM</v>
      </c>
      <c r="D272" s="4">
        <f>Tabla_owssvr__2[[#This Row],[Fecha Solicitud]]</f>
        <v>41878</v>
      </c>
      <c r="E272" t="str">
        <f>Tabla_owssvr__2[[#This Row],[Estado]]</f>
        <v>Realizado</v>
      </c>
      <c r="F272" s="4">
        <f>Tabla_owssvr__2[[#This Row],[Fecha Cierre]]</f>
        <v>41878</v>
      </c>
      <c r="G272" t="str">
        <f>Tabla_owssvr__2[[#This Row],[Categoria]]</f>
        <v>Creación, modificación activación y desactivación de cuentas de red y correo electrónico.</v>
      </c>
      <c r="H272" t="str">
        <f>Tabla_owssvr__2[[#This Row],[Enviado a TI]]</f>
        <v>Si</v>
      </c>
      <c r="I272" t="str">
        <f>Tabla_owssvr__2[[#This Row],[Regiones]]</f>
        <v>No</v>
      </c>
      <c r="J272" s="12">
        <f t="shared" si="34"/>
        <v>1</v>
      </c>
      <c r="K272" s="13">
        <f t="shared" si="35"/>
        <v>41879</v>
      </c>
      <c r="L272" s="12">
        <f t="shared" si="36"/>
        <v>2014</v>
      </c>
      <c r="M272" s="12">
        <f t="shared" si="37"/>
        <v>35</v>
      </c>
      <c r="N272" s="12">
        <f t="shared" si="38"/>
        <v>8</v>
      </c>
      <c r="O272" s="13" t="str">
        <f t="shared" ca="1" si="39"/>
        <v>CUMPLE</v>
      </c>
      <c r="P272" t="str">
        <f t="shared" si="40"/>
        <v/>
      </c>
    </row>
    <row r="273" spans="1:16" hidden="1">
      <c r="A273">
        <f>Tabla_owssvr__2[[#This Row],[ID]]</f>
        <v>4948</v>
      </c>
      <c r="B273" t="str">
        <f>Tabla_owssvr__2[[#This Row],[Título]]</f>
        <v>Cambio plan de datos 8-9213309</v>
      </c>
      <c r="C273" t="str">
        <f>Tabla_owssvr__2[[#This Row],[Solicitante]]</f>
        <v>Dossi Muñoz, Carolina, CAM</v>
      </c>
      <c r="D273" s="4">
        <f>Tabla_owssvr__2[[#This Row],[Fecha Solicitud]]</f>
        <v>41878</v>
      </c>
      <c r="E273" t="str">
        <f>Tabla_owssvr__2[[#This Row],[Estado]]</f>
        <v>Realizado</v>
      </c>
      <c r="F273" s="4">
        <f>Tabla_owssvr__2[[#This Row],[Fecha Cierre]]</f>
        <v>41883</v>
      </c>
      <c r="G273" t="str">
        <f>Tabla_owssvr__2[[#This Row],[Categoria]]</f>
        <v>Asignación y/o entrega de equipos celulares estándar nuevos o sus componentes. (chips)</v>
      </c>
      <c r="H273" t="str">
        <f>Tabla_owssvr__2[[#This Row],[Enviado a TI]]</f>
        <v>Si</v>
      </c>
      <c r="I273" t="str">
        <f>Tabla_owssvr__2[[#This Row],[Regiones]]</f>
        <v>No</v>
      </c>
      <c r="J273" s="12">
        <f t="shared" si="34"/>
        <v>7</v>
      </c>
      <c r="K273" s="13">
        <f t="shared" si="35"/>
        <v>41887</v>
      </c>
      <c r="L273" s="12">
        <f t="shared" si="36"/>
        <v>2014</v>
      </c>
      <c r="M273" s="12">
        <f t="shared" si="37"/>
        <v>36</v>
      </c>
      <c r="N273" s="12">
        <f t="shared" si="38"/>
        <v>9</v>
      </c>
      <c r="O273" s="13" t="str">
        <f t="shared" ca="1" si="39"/>
        <v>CUMPLE</v>
      </c>
      <c r="P273" t="str">
        <f t="shared" si="40"/>
        <v/>
      </c>
    </row>
    <row r="274" spans="1:16" hidden="1">
      <c r="A274">
        <f>Tabla_owssvr__2[[#This Row],[ID]]</f>
        <v>4947</v>
      </c>
      <c r="B274" t="str">
        <f>Tabla_owssvr__2[[#This Row],[Título]]</f>
        <v xml:space="preserve">Minutos </v>
      </c>
      <c r="C274" t="str">
        <f>Tabla_owssvr__2[[#This Row],[Solicitante]]</f>
        <v>Baez Mella, Patricia Andrea, CAM</v>
      </c>
      <c r="D274" s="4">
        <f>Tabla_owssvr__2[[#This Row],[Fecha Solicitud]]</f>
        <v>41878</v>
      </c>
      <c r="E274" t="str">
        <f>Tabla_owssvr__2[[#This Row],[Estado]]</f>
        <v>Realizado</v>
      </c>
      <c r="F274" s="4">
        <f>Tabla_owssvr__2[[#This Row],[Fecha Cierre]]</f>
        <v>41878</v>
      </c>
      <c r="G274" t="str">
        <f>Tabla_owssvr__2[[#This Row],[Categoria]]</f>
        <v>1 Asignacion de minutos</v>
      </c>
      <c r="H274" t="str">
        <f>Tabla_owssvr__2[[#This Row],[Enviado a TI]]</f>
        <v>Si</v>
      </c>
      <c r="I274" t="str">
        <f>Tabla_owssvr__2[[#This Row],[Regiones]]</f>
        <v>No</v>
      </c>
      <c r="J274" s="12">
        <f t="shared" si="34"/>
        <v>1</v>
      </c>
      <c r="K274" s="13">
        <f t="shared" si="35"/>
        <v>41879</v>
      </c>
      <c r="L274" s="12">
        <f t="shared" si="36"/>
        <v>2014</v>
      </c>
      <c r="M274" s="12">
        <f t="shared" si="37"/>
        <v>35</v>
      </c>
      <c r="N274" s="12">
        <f t="shared" si="38"/>
        <v>8</v>
      </c>
      <c r="O274" s="13" t="str">
        <f t="shared" ca="1" si="39"/>
        <v>CUMPLE</v>
      </c>
      <c r="P274" t="str">
        <f t="shared" si="40"/>
        <v/>
      </c>
    </row>
    <row r="275" spans="1:16" hidden="1">
      <c r="A275">
        <f>Tabla_owssvr__2[[#This Row],[ID]]</f>
        <v>4946</v>
      </c>
      <c r="B275" t="str">
        <f>Tabla_owssvr__2[[#This Row],[Título]]</f>
        <v xml:space="preserve">Se necesita bajar y subir los Caller service y unpacker de servidores </v>
      </c>
      <c r="C275" t="str">
        <f>Tabla_owssvr__2[[#This Row],[Solicitante]]</f>
        <v>Gonzalez Arredondo, Enrique Eduardo, CAM</v>
      </c>
      <c r="D275" s="4">
        <f>Tabla_owssvr__2[[#This Row],[Fecha Solicitud]]</f>
        <v>41878</v>
      </c>
      <c r="E275" t="str">
        <f>Tabla_owssvr__2[[#This Row],[Estado]]</f>
        <v>Realizado</v>
      </c>
      <c r="F275" s="4">
        <f>Tabla_owssvr__2[[#This Row],[Fecha Cierre]]</f>
        <v>41878</v>
      </c>
      <c r="G275" t="str">
        <f>Tabla_owssvr__2[[#This Row],[Categoria]]</f>
        <v>3 Servicios Operador</v>
      </c>
      <c r="H275" t="str">
        <f>Tabla_owssvr__2[[#This Row],[Enviado a TI]]</f>
        <v>Si</v>
      </c>
      <c r="I275" t="str">
        <f>Tabla_owssvr__2[[#This Row],[Regiones]]</f>
        <v>No</v>
      </c>
      <c r="J275" s="12">
        <f t="shared" si="34"/>
        <v>1</v>
      </c>
      <c r="K275" s="13">
        <f t="shared" si="35"/>
        <v>41879</v>
      </c>
      <c r="L275" s="12">
        <f t="shared" si="36"/>
        <v>2014</v>
      </c>
      <c r="M275" s="12">
        <f t="shared" si="37"/>
        <v>35</v>
      </c>
      <c r="N275" s="12">
        <f t="shared" si="38"/>
        <v>8</v>
      </c>
      <c r="O275" s="13" t="str">
        <f t="shared" ca="1" si="39"/>
        <v>CUMPLE</v>
      </c>
      <c r="P275" t="str">
        <f t="shared" si="40"/>
        <v/>
      </c>
    </row>
    <row r="276" spans="1:16" hidden="1">
      <c r="A276">
        <f>Tabla_owssvr__2[[#This Row],[ID]]</f>
        <v>4945</v>
      </c>
      <c r="B276" t="str">
        <f>Tabla_owssvr__2[[#This Row],[Título]]</f>
        <v>Accesos NAS</v>
      </c>
      <c r="C276" t="str">
        <f>Tabla_owssvr__2[[#This Row],[Solicitante]]</f>
        <v>Abarca Cerda, Cristian Andres, CAM</v>
      </c>
      <c r="D276" s="4">
        <f>Tabla_owssvr__2[[#This Row],[Fecha Solicitud]]</f>
        <v>41877</v>
      </c>
      <c r="E276" t="str">
        <f>Tabla_owssvr__2[[#This Row],[Estado]]</f>
        <v>Realizado</v>
      </c>
      <c r="F276" s="4">
        <f>Tabla_owssvr__2[[#This Row],[Fecha Cierre]]</f>
        <v>41877</v>
      </c>
      <c r="G276" t="str">
        <f>Tabla_owssvr__2[[#This Row],[Categoria]]</f>
        <v>Habilitación de carpetas compartidas o sitios de Sharepoint. O asignación y/o modificación de permisos.</v>
      </c>
      <c r="H276" t="str">
        <f>Tabla_owssvr__2[[#This Row],[Enviado a TI]]</f>
        <v>Si</v>
      </c>
      <c r="I276" t="str">
        <f>Tabla_owssvr__2[[#This Row],[Regiones]]</f>
        <v>No</v>
      </c>
      <c r="J276" s="12">
        <f t="shared" si="34"/>
        <v>1</v>
      </c>
      <c r="K276" s="13">
        <f t="shared" si="35"/>
        <v>41878</v>
      </c>
      <c r="L276" s="12">
        <f t="shared" si="36"/>
        <v>2014</v>
      </c>
      <c r="M276" s="12">
        <f t="shared" si="37"/>
        <v>35</v>
      </c>
      <c r="N276" s="12">
        <f t="shared" si="38"/>
        <v>8</v>
      </c>
      <c r="O276" s="13" t="str">
        <f t="shared" ca="1" si="39"/>
        <v>CUMPLE</v>
      </c>
      <c r="P276" t="str">
        <f t="shared" si="40"/>
        <v/>
      </c>
    </row>
    <row r="277" spans="1:16" hidden="1">
      <c r="A277">
        <f>Tabla_owssvr__2[[#This Row],[ID]]</f>
        <v>4944</v>
      </c>
      <c r="B277" t="str">
        <f>Tabla_owssvr__2[[#This Row],[Título]]</f>
        <v>Problemas outlook</v>
      </c>
      <c r="C277" t="str">
        <f>Tabla_owssvr__2[[#This Row],[Solicitante]]</f>
        <v>Villena Herrera, Maria Belen, CAM</v>
      </c>
      <c r="D277" s="4">
        <f>Tabla_owssvr__2[[#This Row],[Fecha Solicitud]]</f>
        <v>41877</v>
      </c>
      <c r="E277" t="str">
        <f>Tabla_owssvr__2[[#This Row],[Estado]]</f>
        <v>Realizado</v>
      </c>
      <c r="F277" s="4">
        <f>Tabla_owssvr__2[[#This Row],[Fecha Cierre]]</f>
        <v>41877</v>
      </c>
      <c r="G277" t="str">
        <f>Tabla_owssvr__2[[#This Row],[Categoria]]</f>
        <v>Creación, modificación activación y desactivación de cuentas de red y correo electrónico.</v>
      </c>
      <c r="H277" t="str">
        <f>Tabla_owssvr__2[[#This Row],[Enviado a TI]]</f>
        <v>Si</v>
      </c>
      <c r="I277" t="str">
        <f>Tabla_owssvr__2[[#This Row],[Regiones]]</f>
        <v>No</v>
      </c>
      <c r="J277" s="12">
        <f t="shared" si="34"/>
        <v>1</v>
      </c>
      <c r="K277" s="13">
        <f t="shared" si="35"/>
        <v>41878</v>
      </c>
      <c r="L277" s="12">
        <f t="shared" si="36"/>
        <v>2014</v>
      </c>
      <c r="M277" s="12">
        <f t="shared" si="37"/>
        <v>35</v>
      </c>
      <c r="N277" s="12">
        <f t="shared" si="38"/>
        <v>8</v>
      </c>
      <c r="O277" s="13" t="str">
        <f t="shared" ca="1" si="39"/>
        <v>CUMPLE</v>
      </c>
      <c r="P277" t="str">
        <f t="shared" si="40"/>
        <v/>
      </c>
    </row>
    <row r="278" spans="1:16" hidden="1">
      <c r="A278">
        <f>Tabla_owssvr__2[[#This Row],[ID]]</f>
        <v>4943</v>
      </c>
      <c r="B278" t="str">
        <f>Tabla_owssvr__2[[#This Row],[Título]]</f>
        <v>Conexión mesa de reuniones P. 6 Poniente</v>
      </c>
      <c r="C278" t="str">
        <f>Tabla_owssvr__2[[#This Row],[Solicitante]]</f>
        <v>Elgueta Rojas, Deborah Lisset, CAM</v>
      </c>
      <c r="D278" s="4">
        <f>Tabla_owssvr__2[[#This Row],[Fecha Solicitud]]</f>
        <v>41877</v>
      </c>
      <c r="E278" t="str">
        <f>Tabla_owssvr__2[[#This Row],[Estado]]</f>
        <v>Realizado</v>
      </c>
      <c r="F278" s="4">
        <f>Tabla_owssvr__2[[#This Row],[Fecha Cierre]]</f>
        <v>41879</v>
      </c>
      <c r="G278" t="str">
        <f>Tabla_owssvr__2[[#This Row],[Categoria]]</f>
        <v>Otros no sujetos a ANS</v>
      </c>
      <c r="H278" t="str">
        <f>Tabla_owssvr__2[[#This Row],[Enviado a TI]]</f>
        <v>No</v>
      </c>
      <c r="I278" t="str">
        <f>Tabla_owssvr__2[[#This Row],[Regiones]]</f>
        <v>No</v>
      </c>
      <c r="J278" s="12">
        <f t="shared" si="34"/>
        <v>100</v>
      </c>
      <c r="K278" s="13">
        <f t="shared" si="35"/>
        <v>42024</v>
      </c>
      <c r="L278" s="12">
        <f t="shared" si="36"/>
        <v>2015</v>
      </c>
      <c r="M278" s="12">
        <f t="shared" si="37"/>
        <v>4</v>
      </c>
      <c r="N278" s="12">
        <f t="shared" si="38"/>
        <v>1</v>
      </c>
      <c r="O278" s="13" t="str">
        <f t="shared" ca="1" si="39"/>
        <v>CUMPLE</v>
      </c>
      <c r="P278" t="str">
        <f t="shared" si="40"/>
        <v/>
      </c>
    </row>
    <row r="279" spans="1:16" hidden="1">
      <c r="A279">
        <f>Tabla_owssvr__2[[#This Row],[ID]]</f>
        <v>4942</v>
      </c>
      <c r="B279" t="str">
        <f>Tabla_owssvr__2[[#This Row],[Título]]</f>
        <v>No puedo acceder a direccion IP para solicitar ODT (26/08/2014)</v>
      </c>
      <c r="C279" t="str">
        <f>Tabla_owssvr__2[[#This Row],[Solicitante]]</f>
        <v>Canales Cardenas, Juan Carlos, CAM</v>
      </c>
      <c r="D279" s="4">
        <f>Tabla_owssvr__2[[#This Row],[Fecha Solicitud]]</f>
        <v>41877</v>
      </c>
      <c r="E279" t="str">
        <f>Tabla_owssvr__2[[#This Row],[Estado]]</f>
        <v>Realizado</v>
      </c>
      <c r="F279" s="4">
        <f>Tabla_owssvr__2[[#This Row],[Fecha Cierre]]</f>
        <v>41877</v>
      </c>
      <c r="G279" t="str">
        <f>Tabla_owssvr__2[[#This Row],[Categoria]]</f>
        <v>Creación, modificación activación y desactivación de cuentas de red y correo electrónico.</v>
      </c>
      <c r="H279" t="str">
        <f>Tabla_owssvr__2[[#This Row],[Enviado a TI]]</f>
        <v>Si</v>
      </c>
      <c r="I279" t="str">
        <f>Tabla_owssvr__2[[#This Row],[Regiones]]</f>
        <v>No</v>
      </c>
      <c r="J279" s="12">
        <f t="shared" si="34"/>
        <v>1</v>
      </c>
      <c r="K279" s="13">
        <f t="shared" si="35"/>
        <v>41878</v>
      </c>
      <c r="L279" s="12">
        <f t="shared" si="36"/>
        <v>2014</v>
      </c>
      <c r="M279" s="12">
        <f t="shared" si="37"/>
        <v>35</v>
      </c>
      <c r="N279" s="12">
        <f t="shared" si="38"/>
        <v>8</v>
      </c>
      <c r="O279" s="13" t="str">
        <f t="shared" ca="1" si="39"/>
        <v>CUMPLE</v>
      </c>
      <c r="P279" t="str">
        <f t="shared" si="40"/>
        <v/>
      </c>
    </row>
    <row r="280" spans="1:16" hidden="1">
      <c r="A280">
        <f>Tabla_owssvr__2[[#This Row],[ID]]</f>
        <v>4941</v>
      </c>
      <c r="B280" t="str">
        <f>Tabla_owssvr__2[[#This Row],[Título]]</f>
        <v>Minutos</v>
      </c>
      <c r="C280" t="str">
        <f>Tabla_owssvr__2[[#This Row],[Solicitante]]</f>
        <v>Sepulveda Salas, Vladimir Arnoldo, CAM</v>
      </c>
      <c r="D280" s="4">
        <f>Tabla_owssvr__2[[#This Row],[Fecha Solicitud]]</f>
        <v>41877</v>
      </c>
      <c r="E280" t="str">
        <f>Tabla_owssvr__2[[#This Row],[Estado]]</f>
        <v>Realizado</v>
      </c>
      <c r="F280" s="4">
        <f>Tabla_owssvr__2[[#This Row],[Fecha Cierre]]</f>
        <v>41877</v>
      </c>
      <c r="G280" t="str">
        <f>Tabla_owssvr__2[[#This Row],[Categoria]]</f>
        <v>1 Asignacion de minutos</v>
      </c>
      <c r="H280" t="str">
        <f>Tabla_owssvr__2[[#This Row],[Enviado a TI]]</f>
        <v>Si</v>
      </c>
      <c r="I280" t="str">
        <f>Tabla_owssvr__2[[#This Row],[Regiones]]</f>
        <v>No</v>
      </c>
      <c r="J280" s="12">
        <f t="shared" si="34"/>
        <v>1</v>
      </c>
      <c r="K280" s="13">
        <f t="shared" si="35"/>
        <v>41878</v>
      </c>
      <c r="L280" s="12">
        <f t="shared" si="36"/>
        <v>2014</v>
      </c>
      <c r="M280" s="12">
        <f t="shared" si="37"/>
        <v>35</v>
      </c>
      <c r="N280" s="12">
        <f t="shared" si="38"/>
        <v>8</v>
      </c>
      <c r="O280" s="13" t="str">
        <f t="shared" ca="1" si="39"/>
        <v>CUMPLE</v>
      </c>
      <c r="P280" t="str">
        <f t="shared" si="40"/>
        <v/>
      </c>
    </row>
    <row r="281" spans="1:16" hidden="1">
      <c r="A281">
        <f>Tabla_owssvr__2[[#This Row],[ID]]</f>
        <v>4940</v>
      </c>
      <c r="B281" t="str">
        <f>Tabla_owssvr__2[[#This Row],[Título]]</f>
        <v>Accesos NAS</v>
      </c>
      <c r="C281" t="str">
        <f>Tabla_owssvr__2[[#This Row],[Solicitante]]</f>
        <v>Abarca Cerda, Cristian Andres, CAM</v>
      </c>
      <c r="D281" s="4">
        <f>Tabla_owssvr__2[[#This Row],[Fecha Solicitud]]</f>
        <v>41876</v>
      </c>
      <c r="E281" t="str">
        <f>Tabla_owssvr__2[[#This Row],[Estado]]</f>
        <v>Realizado</v>
      </c>
      <c r="F281" s="4">
        <f>Tabla_owssvr__2[[#This Row],[Fecha Cierre]]</f>
        <v>41877</v>
      </c>
      <c r="G281" t="str">
        <f>Tabla_owssvr__2[[#This Row],[Categoria]]</f>
        <v>Habilitación de carpetas compartidas o sitios de Sharepoint. O asignación y/o modificación de permisos.</v>
      </c>
      <c r="H281" t="str">
        <f>Tabla_owssvr__2[[#This Row],[Enviado a TI]]</f>
        <v>Si</v>
      </c>
      <c r="I281" t="str">
        <f>Tabla_owssvr__2[[#This Row],[Regiones]]</f>
        <v>No</v>
      </c>
      <c r="J281" s="12">
        <f t="shared" si="34"/>
        <v>1</v>
      </c>
      <c r="K281" s="13">
        <f t="shared" si="35"/>
        <v>41877</v>
      </c>
      <c r="L281" s="12">
        <f t="shared" si="36"/>
        <v>2014</v>
      </c>
      <c r="M281" s="12">
        <f t="shared" si="37"/>
        <v>35</v>
      </c>
      <c r="N281" s="12">
        <f t="shared" si="38"/>
        <v>8</v>
      </c>
      <c r="O281" s="13" t="str">
        <f t="shared" ca="1" si="39"/>
        <v>CUMPLE</v>
      </c>
      <c r="P281" t="str">
        <f t="shared" si="40"/>
        <v/>
      </c>
    </row>
    <row r="282" spans="1:16" hidden="1">
      <c r="A282">
        <f>Tabla_owssvr__2[[#This Row],[ID]]</f>
        <v>4939</v>
      </c>
      <c r="B282" t="str">
        <f>Tabla_owssvr__2[[#This Row],[Título]]</f>
        <v>Solicitud de versión Caller Servidor CHLCAMAP05</v>
      </c>
      <c r="C282" t="str">
        <f>Tabla_owssvr__2[[#This Row],[Solicitante]]</f>
        <v>Monardes Letelier, Israel Rodolfo, CAM</v>
      </c>
      <c r="D282" s="4">
        <f>Tabla_owssvr__2[[#This Row],[Fecha Solicitud]]</f>
        <v>41877</v>
      </c>
      <c r="E282" t="str">
        <f>Tabla_owssvr__2[[#This Row],[Estado]]</f>
        <v>Realizado</v>
      </c>
      <c r="F282" s="4">
        <f>Tabla_owssvr__2[[#This Row],[Fecha Cierre]]</f>
        <v>41877</v>
      </c>
      <c r="G282" t="str">
        <f>Tabla_owssvr__2[[#This Row],[Categoria]]</f>
        <v>3 Servicios Operador</v>
      </c>
      <c r="H282" t="str">
        <f>Tabla_owssvr__2[[#This Row],[Enviado a TI]]</f>
        <v>Si</v>
      </c>
      <c r="I282" t="str">
        <f>Tabla_owssvr__2[[#This Row],[Regiones]]</f>
        <v>No</v>
      </c>
      <c r="J282" s="12">
        <f t="shared" si="34"/>
        <v>1</v>
      </c>
      <c r="K282" s="13">
        <f t="shared" si="35"/>
        <v>41878</v>
      </c>
      <c r="L282" s="12">
        <f t="shared" si="36"/>
        <v>2014</v>
      </c>
      <c r="M282" s="12">
        <f t="shared" si="37"/>
        <v>35</v>
      </c>
      <c r="N282" s="12">
        <f t="shared" si="38"/>
        <v>8</v>
      </c>
      <c r="O282" s="13" t="str">
        <f t="shared" ca="1" si="39"/>
        <v>CUMPLE</v>
      </c>
      <c r="P282" t="str">
        <f t="shared" si="40"/>
        <v/>
      </c>
    </row>
    <row r="283" spans="1:16" hidden="1">
      <c r="A283">
        <f>Tabla_owssvr__2[[#This Row],[ID]]</f>
        <v>4938</v>
      </c>
      <c r="B283" t="str">
        <f>Tabla_owssvr__2[[#This Row],[Título]]</f>
        <v>Configuracion de Scanner</v>
      </c>
      <c r="C283" t="str">
        <f>Tabla_owssvr__2[[#This Row],[Solicitante]]</f>
        <v>Paredes Aravena, Rodrigo Alexis, CAM</v>
      </c>
      <c r="D283" s="4">
        <f>Tabla_owssvr__2[[#This Row],[Fecha Solicitud]]</f>
        <v>41877</v>
      </c>
      <c r="E283" t="str">
        <f>Tabla_owssvr__2[[#This Row],[Estado]]</f>
        <v>Realizado</v>
      </c>
      <c r="F283" s="4">
        <f>Tabla_owssvr__2[[#This Row],[Fecha Cierre]]</f>
        <v>41877</v>
      </c>
      <c r="G283" t="str">
        <f>Tabla_owssvr__2[[#This Row],[Categoria]]</f>
        <v>Instalación de nuevos software en los computadores.</v>
      </c>
      <c r="H283" t="str">
        <f>Tabla_owssvr__2[[#This Row],[Enviado a TI]]</f>
        <v>Si</v>
      </c>
      <c r="I283" t="str">
        <f>Tabla_owssvr__2[[#This Row],[Regiones]]</f>
        <v>No</v>
      </c>
      <c r="J283" s="12">
        <f t="shared" si="34"/>
        <v>1</v>
      </c>
      <c r="K283" s="13">
        <f t="shared" si="35"/>
        <v>41878</v>
      </c>
      <c r="L283" s="12">
        <f t="shared" si="36"/>
        <v>2014</v>
      </c>
      <c r="M283" s="12">
        <f t="shared" si="37"/>
        <v>35</v>
      </c>
      <c r="N283" s="12">
        <f t="shared" si="38"/>
        <v>8</v>
      </c>
      <c r="O283" s="13" t="str">
        <f t="shared" ca="1" si="39"/>
        <v>CUMPLE</v>
      </c>
      <c r="P283" t="str">
        <f t="shared" si="40"/>
        <v/>
      </c>
    </row>
    <row r="284" spans="1:16" hidden="1">
      <c r="A284">
        <f>Tabla_owssvr__2[[#This Row],[ID]]</f>
        <v>4937</v>
      </c>
      <c r="B284" t="str">
        <f>Tabla_owssvr__2[[#This Row],[Título]]</f>
        <v>Configurar Anexo</v>
      </c>
      <c r="C284" t="str">
        <f>Tabla_owssvr__2[[#This Row],[Solicitante]]</f>
        <v>Calidad de Vida, EXTERNO</v>
      </c>
      <c r="D284" s="4">
        <f>Tabla_owssvr__2[[#This Row],[Fecha Solicitud]]</f>
        <v>41877</v>
      </c>
      <c r="E284" t="str">
        <f>Tabla_owssvr__2[[#This Row],[Estado]]</f>
        <v>Realizado</v>
      </c>
      <c r="F284" s="4">
        <f>Tabla_owssvr__2[[#This Row],[Fecha Cierre]]</f>
        <v>41877</v>
      </c>
      <c r="G284" t="str">
        <f>Tabla_owssvr__2[[#This Row],[Categoria]]</f>
        <v>Creación, modificación activación y desactivación de anexos telefónicos.</v>
      </c>
      <c r="H284" t="str">
        <f>Tabla_owssvr__2[[#This Row],[Enviado a TI]]</f>
        <v>No</v>
      </c>
      <c r="I284" t="str">
        <f>Tabla_owssvr__2[[#This Row],[Regiones]]</f>
        <v>No</v>
      </c>
      <c r="J284" s="12">
        <f t="shared" si="34"/>
        <v>1</v>
      </c>
      <c r="K284" s="13">
        <f t="shared" si="35"/>
        <v>41878</v>
      </c>
      <c r="L284" s="12">
        <f t="shared" si="36"/>
        <v>2014</v>
      </c>
      <c r="M284" s="12">
        <f t="shared" si="37"/>
        <v>35</v>
      </c>
      <c r="N284" s="12">
        <f t="shared" si="38"/>
        <v>8</v>
      </c>
      <c r="O284" s="13" t="str">
        <f t="shared" ca="1" si="39"/>
        <v>CUMPLE</v>
      </c>
      <c r="P284" t="str">
        <f t="shared" si="40"/>
        <v/>
      </c>
    </row>
    <row r="285" spans="1:16" hidden="1">
      <c r="A285">
        <f>Tabla_owssvr__2[[#This Row],[ID]]</f>
        <v>4936</v>
      </c>
      <c r="B285" t="str">
        <f>Tabla_owssvr__2[[#This Row],[Título]]</f>
        <v>minutos</v>
      </c>
      <c r="C285" t="str">
        <f>Tabla_owssvr__2[[#This Row],[Solicitante]]</f>
        <v>Flores Ahumada, Manuel Alejandro, CAM</v>
      </c>
      <c r="D285" s="4">
        <f>Tabla_owssvr__2[[#This Row],[Fecha Solicitud]]</f>
        <v>41877</v>
      </c>
      <c r="E285" t="str">
        <f>Tabla_owssvr__2[[#This Row],[Estado]]</f>
        <v>Realizado</v>
      </c>
      <c r="F285" s="4">
        <f>Tabla_owssvr__2[[#This Row],[Fecha Cierre]]</f>
        <v>41877</v>
      </c>
      <c r="G285" t="str">
        <f>Tabla_owssvr__2[[#This Row],[Categoria]]</f>
        <v>1 Asignacion de minutos</v>
      </c>
      <c r="H285" t="str">
        <f>Tabla_owssvr__2[[#This Row],[Enviado a TI]]</f>
        <v>Si</v>
      </c>
      <c r="I285" t="str">
        <f>Tabla_owssvr__2[[#This Row],[Regiones]]</f>
        <v>No</v>
      </c>
      <c r="J285" s="12">
        <f t="shared" si="34"/>
        <v>1</v>
      </c>
      <c r="K285" s="13">
        <f t="shared" si="35"/>
        <v>41878</v>
      </c>
      <c r="L285" s="12">
        <f t="shared" si="36"/>
        <v>2014</v>
      </c>
      <c r="M285" s="12">
        <f t="shared" si="37"/>
        <v>35</v>
      </c>
      <c r="N285" s="12">
        <f t="shared" si="38"/>
        <v>8</v>
      </c>
      <c r="O285" s="13" t="str">
        <f t="shared" ca="1" si="39"/>
        <v>CUMPLE</v>
      </c>
      <c r="P285" t="str">
        <f t="shared" si="40"/>
        <v/>
      </c>
    </row>
    <row r="286" spans="1:16" hidden="1">
      <c r="A286">
        <f>Tabla_owssvr__2[[#This Row],[ID]]</f>
        <v>4935</v>
      </c>
      <c r="B286" t="str">
        <f>Tabla_owssvr__2[[#This Row],[Título]]</f>
        <v>revisión impresora blanco y negro</v>
      </c>
      <c r="C286" t="str">
        <f>Tabla_owssvr__2[[#This Row],[Solicitante]]</f>
        <v>Caraa Carraha, Paula, CAM</v>
      </c>
      <c r="D286" s="4">
        <f>Tabla_owssvr__2[[#This Row],[Fecha Solicitud]]</f>
        <v>41877</v>
      </c>
      <c r="E286" t="str">
        <f>Tabla_owssvr__2[[#This Row],[Estado]]</f>
        <v>Realizado</v>
      </c>
      <c r="F286" s="4">
        <f>Tabla_owssvr__2[[#This Row],[Fecha Cierre]]</f>
        <v>41877</v>
      </c>
      <c r="G286" t="str">
        <f>Tabla_owssvr__2[[#This Row],[Categoria]]</f>
        <v>Reporte de problemas de Impresoras en Outsourcing</v>
      </c>
      <c r="H286" t="str">
        <f>Tabla_owssvr__2[[#This Row],[Enviado a TI]]</f>
        <v>Si</v>
      </c>
      <c r="I286" t="str">
        <f>Tabla_owssvr__2[[#This Row],[Regiones]]</f>
        <v>No</v>
      </c>
      <c r="J286" s="12">
        <f t="shared" si="34"/>
        <v>1</v>
      </c>
      <c r="K286" s="13">
        <f t="shared" si="35"/>
        <v>41878</v>
      </c>
      <c r="L286" s="12">
        <f t="shared" si="36"/>
        <v>2014</v>
      </c>
      <c r="M286" s="12">
        <f t="shared" si="37"/>
        <v>35</v>
      </c>
      <c r="N286" s="12">
        <f t="shared" si="38"/>
        <v>8</v>
      </c>
      <c r="O286" s="13" t="str">
        <f t="shared" ca="1" si="39"/>
        <v>CUMPLE</v>
      </c>
      <c r="P286" t="str">
        <f t="shared" si="40"/>
        <v/>
      </c>
    </row>
    <row r="287" spans="1:16" hidden="1">
      <c r="A287">
        <f>Tabla_owssvr__2[[#This Row],[ID]]</f>
        <v>4934</v>
      </c>
      <c r="B287" t="str">
        <f>Tabla_owssvr__2[[#This Row],[Título]]</f>
        <v>Delivery Status Notification (Failure)</v>
      </c>
      <c r="C287" t="str">
        <f>Tabla_owssvr__2[[#This Row],[Solicitante]]</f>
        <v>Messenger Masot, Ingrid, CAM</v>
      </c>
      <c r="D287" s="4">
        <f>Tabla_owssvr__2[[#This Row],[Fecha Solicitud]]</f>
        <v>41877</v>
      </c>
      <c r="E287" t="str">
        <f>Tabla_owssvr__2[[#This Row],[Estado]]</f>
        <v>Realizado</v>
      </c>
      <c r="F287" s="4">
        <f>Tabla_owssvr__2[[#This Row],[Fecha Cierre]]</f>
        <v>41877</v>
      </c>
      <c r="G287" t="str">
        <f>Tabla_owssvr__2[[#This Row],[Categoria]]</f>
        <v>Creación, modificación activación y desactivación de cuentas de red y correo electrónico.</v>
      </c>
      <c r="H287" t="str">
        <f>Tabla_owssvr__2[[#This Row],[Enviado a TI]]</f>
        <v>No</v>
      </c>
      <c r="I287" t="str">
        <f>Tabla_owssvr__2[[#This Row],[Regiones]]</f>
        <v>No</v>
      </c>
      <c r="J287" s="12">
        <f t="shared" si="34"/>
        <v>1</v>
      </c>
      <c r="K287" s="13">
        <f t="shared" si="35"/>
        <v>41878</v>
      </c>
      <c r="L287" s="12">
        <f t="shared" si="36"/>
        <v>2014</v>
      </c>
      <c r="M287" s="12">
        <f t="shared" si="37"/>
        <v>35</v>
      </c>
      <c r="N287" s="12">
        <f t="shared" si="38"/>
        <v>8</v>
      </c>
      <c r="O287" s="13" t="str">
        <f t="shared" ca="1" si="39"/>
        <v>CUMPLE</v>
      </c>
      <c r="P287" t="str">
        <f t="shared" si="40"/>
        <v/>
      </c>
    </row>
    <row r="288" spans="1:16" hidden="1">
      <c r="A288">
        <f>Tabla_owssvr__2[[#This Row],[ID]]</f>
        <v>4933</v>
      </c>
      <c r="B288" t="str">
        <f>Tabla_owssvr__2[[#This Row],[Título]]</f>
        <v>PLATAFORMA MAXIMISE PARA EMISION DE GUIAS</v>
      </c>
      <c r="C288" t="str">
        <f>Tabla_owssvr__2[[#This Row],[Solicitante]]</f>
        <v>Poblete Ragninqueo, Francisco Javier, EXTERNO</v>
      </c>
      <c r="D288" s="4">
        <f>Tabla_owssvr__2[[#This Row],[Fecha Solicitud]]</f>
        <v>41877</v>
      </c>
      <c r="E288" t="str">
        <f>Tabla_owssvr__2[[#This Row],[Estado]]</f>
        <v>Realizado</v>
      </c>
      <c r="F288" s="4">
        <f>Tabla_owssvr__2[[#This Row],[Fecha Cierre]]</f>
        <v>41877</v>
      </c>
      <c r="G288" t="str">
        <f>Tabla_owssvr__2[[#This Row],[Categoria]]</f>
        <v>Instalación de nuevos software en los computadores.</v>
      </c>
      <c r="H288" t="str">
        <f>Tabla_owssvr__2[[#This Row],[Enviado a TI]]</f>
        <v>No</v>
      </c>
      <c r="I288" t="str">
        <f>Tabla_owssvr__2[[#This Row],[Regiones]]</f>
        <v>No</v>
      </c>
      <c r="J288" s="12">
        <f t="shared" si="34"/>
        <v>1</v>
      </c>
      <c r="K288" s="13">
        <f t="shared" si="35"/>
        <v>41878</v>
      </c>
      <c r="L288" s="12">
        <f t="shared" si="36"/>
        <v>2014</v>
      </c>
      <c r="M288" s="12">
        <f t="shared" si="37"/>
        <v>35</v>
      </c>
      <c r="N288" s="12">
        <f t="shared" si="38"/>
        <v>8</v>
      </c>
      <c r="O288" s="13" t="str">
        <f t="shared" ca="1" si="39"/>
        <v>CUMPLE</v>
      </c>
      <c r="P288" t="str">
        <f t="shared" si="40"/>
        <v/>
      </c>
    </row>
    <row r="289" spans="1:16" hidden="1">
      <c r="A289">
        <f>Tabla_owssvr__2[[#This Row],[ID]]</f>
        <v>4932</v>
      </c>
      <c r="B289" t="str">
        <f>Tabla_owssvr__2[[#This Row],[Título]]</f>
        <v>ver el tema de los Caller  y unpacker</v>
      </c>
      <c r="C289" t="str">
        <f>Tabla_owssvr__2[[#This Row],[Solicitante]]</f>
        <v>Gonzalez Arredondo, Enrique Eduardo, CAM</v>
      </c>
      <c r="D289" s="4">
        <f>Tabla_owssvr__2[[#This Row],[Fecha Solicitud]]</f>
        <v>41877</v>
      </c>
      <c r="E289" t="str">
        <f>Tabla_owssvr__2[[#This Row],[Estado]]</f>
        <v>Realizado</v>
      </c>
      <c r="F289" s="4">
        <f>Tabla_owssvr__2[[#This Row],[Fecha Cierre]]</f>
        <v>41877</v>
      </c>
      <c r="G289" t="str">
        <f>Tabla_owssvr__2[[#This Row],[Categoria]]</f>
        <v>3 Servicios Operador</v>
      </c>
      <c r="H289" t="str">
        <f>Tabla_owssvr__2[[#This Row],[Enviado a TI]]</f>
        <v>Si</v>
      </c>
      <c r="I289" t="str">
        <f>Tabla_owssvr__2[[#This Row],[Regiones]]</f>
        <v>No</v>
      </c>
      <c r="J289" s="12">
        <f t="shared" si="34"/>
        <v>1</v>
      </c>
      <c r="K289" s="13">
        <f t="shared" si="35"/>
        <v>41878</v>
      </c>
      <c r="L289" s="12">
        <f t="shared" si="36"/>
        <v>2014</v>
      </c>
      <c r="M289" s="12">
        <f t="shared" si="37"/>
        <v>35</v>
      </c>
      <c r="N289" s="12">
        <f t="shared" si="38"/>
        <v>8</v>
      </c>
      <c r="O289" s="13" t="str">
        <f t="shared" ca="1" si="39"/>
        <v>CUMPLE</v>
      </c>
      <c r="P289" t="str">
        <f t="shared" si="40"/>
        <v/>
      </c>
    </row>
    <row r="290" spans="1:16" hidden="1">
      <c r="A290">
        <f>Tabla_owssvr__2[[#This Row],[ID]]</f>
        <v>4931</v>
      </c>
      <c r="B290" t="str">
        <f>Tabla_owssvr__2[[#This Row],[Título]]</f>
        <v>Teclado y mouse</v>
      </c>
      <c r="C290" t="str">
        <f>Tabla_owssvr__2[[#This Row],[Solicitante]]</f>
        <v>Jara Romero, Ester María, CAM</v>
      </c>
      <c r="D290" s="4">
        <f>Tabla_owssvr__2[[#This Row],[Fecha Solicitud]]</f>
        <v>41877</v>
      </c>
      <c r="E290" t="str">
        <f>Tabla_owssvr__2[[#This Row],[Estado]]</f>
        <v>Realizado</v>
      </c>
      <c r="F290" s="4">
        <f>Tabla_owssvr__2[[#This Row],[Fecha Cierre]]</f>
        <v>41877</v>
      </c>
      <c r="G290" t="str">
        <f>Tabla_owssvr__2[[#This Row],[Categoria]]</f>
        <v>Asignación de equipamiento habitual no estándar. (Monitor o teclado adicional, audífonos, disco externo…)</v>
      </c>
      <c r="H290" t="str">
        <f>Tabla_owssvr__2[[#This Row],[Enviado a TI]]</f>
        <v>Si</v>
      </c>
      <c r="I290" t="str">
        <f>Tabla_owssvr__2[[#This Row],[Regiones]]</f>
        <v>No</v>
      </c>
      <c r="J290" s="12">
        <f t="shared" si="34"/>
        <v>1</v>
      </c>
      <c r="K290" s="13">
        <f t="shared" si="35"/>
        <v>41878</v>
      </c>
      <c r="L290" s="12">
        <f t="shared" si="36"/>
        <v>2014</v>
      </c>
      <c r="M290" s="12">
        <f t="shared" si="37"/>
        <v>35</v>
      </c>
      <c r="N290" s="12">
        <f t="shared" si="38"/>
        <v>8</v>
      </c>
      <c r="O290" s="13" t="str">
        <f t="shared" ca="1" si="39"/>
        <v>CUMPLE</v>
      </c>
      <c r="P290" t="str">
        <f t="shared" si="40"/>
        <v/>
      </c>
    </row>
    <row r="291" spans="1:16" hidden="1">
      <c r="A291">
        <f>Tabla_owssvr__2[[#This Row],[ID]]</f>
        <v>4930</v>
      </c>
      <c r="B291" t="str">
        <f>Tabla_owssvr__2[[#This Row],[Título]]</f>
        <v xml:space="preserve">TICKET 799440 - LISTA DE DISTRIBUCION ALTA </v>
      </c>
      <c r="C291" t="str">
        <f>Tabla_owssvr__2[[#This Row],[Solicitante]]</f>
        <v>Sanguinetti Catalan, Angelo Michel, CAM</v>
      </c>
      <c r="D291" s="4">
        <f>Tabla_owssvr__2[[#This Row],[Fecha Solicitud]]</f>
        <v>41877</v>
      </c>
      <c r="E291" t="str">
        <f>Tabla_owssvr__2[[#This Row],[Estado]]</f>
        <v>Realizado</v>
      </c>
      <c r="F291" s="4">
        <f>Tabla_owssvr__2[[#This Row],[Fecha Cierre]]</f>
        <v>41877</v>
      </c>
      <c r="G291" t="str">
        <f>Tabla_owssvr__2[[#This Row],[Categoria]]</f>
        <v>Creación, modificación activación y desactivación de cuentas de red y correo electrónico.</v>
      </c>
      <c r="H291" t="str">
        <f>Tabla_owssvr__2[[#This Row],[Enviado a TI]]</f>
        <v>Si</v>
      </c>
      <c r="I291" t="str">
        <f>Tabla_owssvr__2[[#This Row],[Regiones]]</f>
        <v>No</v>
      </c>
      <c r="J291" s="12">
        <f t="shared" si="34"/>
        <v>1</v>
      </c>
      <c r="K291" s="13">
        <f t="shared" si="35"/>
        <v>41878</v>
      </c>
      <c r="L291" s="12">
        <f t="shared" si="36"/>
        <v>2014</v>
      </c>
      <c r="M291" s="12">
        <f t="shared" si="37"/>
        <v>35</v>
      </c>
      <c r="N291" s="12">
        <f t="shared" si="38"/>
        <v>8</v>
      </c>
      <c r="O291" s="13" t="str">
        <f t="shared" ca="1" si="39"/>
        <v>CUMPLE</v>
      </c>
      <c r="P291" t="str">
        <f t="shared" si="40"/>
        <v/>
      </c>
    </row>
    <row r="292" spans="1:16" hidden="1">
      <c r="A292">
        <f>Tabla_owssvr__2[[#This Row],[ID]]</f>
        <v>4929</v>
      </c>
      <c r="B292" t="str">
        <f>Tabla_owssvr__2[[#This Row],[Título]]</f>
        <v xml:space="preserve"> cuenta de dominio bloqueada</v>
      </c>
      <c r="C292" t="str">
        <f>Tabla_owssvr__2[[#This Row],[Solicitante]]</f>
        <v>Miranda Barahona, Jose, CAM</v>
      </c>
      <c r="D292" s="4">
        <f>Tabla_owssvr__2[[#This Row],[Fecha Solicitud]]</f>
        <v>41877</v>
      </c>
      <c r="E292" t="str">
        <f>Tabla_owssvr__2[[#This Row],[Estado]]</f>
        <v>Realizado</v>
      </c>
      <c r="F292" s="4">
        <f>Tabla_owssvr__2[[#This Row],[Fecha Cierre]]</f>
        <v>41877</v>
      </c>
      <c r="G292" t="str">
        <f>Tabla_owssvr__2[[#This Row],[Categoria]]</f>
        <v>3 Servicios Operador</v>
      </c>
      <c r="H292" t="str">
        <f>Tabla_owssvr__2[[#This Row],[Enviado a TI]]</f>
        <v>Si</v>
      </c>
      <c r="I292" t="str">
        <f>Tabla_owssvr__2[[#This Row],[Regiones]]</f>
        <v>No</v>
      </c>
      <c r="J292" s="12">
        <f t="shared" si="34"/>
        <v>1</v>
      </c>
      <c r="K292" s="13">
        <f t="shared" si="35"/>
        <v>41878</v>
      </c>
      <c r="L292" s="12">
        <f t="shared" si="36"/>
        <v>2014</v>
      </c>
      <c r="M292" s="12">
        <f t="shared" si="37"/>
        <v>35</v>
      </c>
      <c r="N292" s="12">
        <f t="shared" si="38"/>
        <v>8</v>
      </c>
      <c r="O292" s="13" t="str">
        <f t="shared" ca="1" si="39"/>
        <v>CUMPLE</v>
      </c>
      <c r="P292" t="str">
        <f t="shared" si="40"/>
        <v/>
      </c>
    </row>
    <row r="293" spans="1:16" hidden="1">
      <c r="A293">
        <f>Tabla_owssvr__2[[#This Row],[ID]]</f>
        <v>4928</v>
      </c>
      <c r="B293" t="str">
        <f>Tabla_owssvr__2[[#This Row],[Título]]</f>
        <v xml:space="preserve"> cuenta de dominio bloqueada</v>
      </c>
      <c r="C293" t="str">
        <f>Tabla_owssvr__2[[#This Row],[Solicitante]]</f>
        <v>Coronado Nuñez, Juan Luis, CAM</v>
      </c>
      <c r="D293" s="4">
        <f>Tabla_owssvr__2[[#This Row],[Fecha Solicitud]]</f>
        <v>41877</v>
      </c>
      <c r="E293" t="str">
        <f>Tabla_owssvr__2[[#This Row],[Estado]]</f>
        <v>Realizado</v>
      </c>
      <c r="F293" s="4">
        <f>Tabla_owssvr__2[[#This Row],[Fecha Cierre]]</f>
        <v>41877</v>
      </c>
      <c r="G293" t="str">
        <f>Tabla_owssvr__2[[#This Row],[Categoria]]</f>
        <v>3 Servicios Operador</v>
      </c>
      <c r="H293" t="str">
        <f>Tabla_owssvr__2[[#This Row],[Enviado a TI]]</f>
        <v>Si</v>
      </c>
      <c r="I293" t="str">
        <f>Tabla_owssvr__2[[#This Row],[Regiones]]</f>
        <v>No</v>
      </c>
      <c r="J293" s="12">
        <f t="shared" si="34"/>
        <v>1</v>
      </c>
      <c r="K293" s="13">
        <f t="shared" si="35"/>
        <v>41878</v>
      </c>
      <c r="L293" s="12">
        <f t="shared" si="36"/>
        <v>2014</v>
      </c>
      <c r="M293" s="12">
        <f t="shared" si="37"/>
        <v>35</v>
      </c>
      <c r="N293" s="12">
        <f t="shared" si="38"/>
        <v>8</v>
      </c>
      <c r="O293" s="13" t="str">
        <f t="shared" ca="1" si="39"/>
        <v>CUMPLE</v>
      </c>
      <c r="P293" t="str">
        <f t="shared" si="40"/>
        <v/>
      </c>
    </row>
    <row r="294" spans="1:16" hidden="1">
      <c r="A294">
        <f>Tabla_owssvr__2[[#This Row],[ID]]</f>
        <v>4927</v>
      </c>
      <c r="B294" t="str">
        <f>Tabla_owssvr__2[[#This Row],[Título]]</f>
        <v>Cambio de equipo (Telefono Movil)</v>
      </c>
      <c r="C294" t="str">
        <f>Tabla_owssvr__2[[#This Row],[Solicitante]]</f>
        <v>Ramos Cerda, José Luis, CAM</v>
      </c>
      <c r="D294" s="4">
        <f>Tabla_owssvr__2[[#This Row],[Fecha Solicitud]]</f>
        <v>41876</v>
      </c>
      <c r="E294" t="str">
        <f>Tabla_owssvr__2[[#This Row],[Estado]]</f>
        <v>Realizado</v>
      </c>
      <c r="F294" s="4">
        <f>Tabla_owssvr__2[[#This Row],[Fecha Cierre]]</f>
        <v>41884</v>
      </c>
      <c r="G294" t="str">
        <f>Tabla_owssvr__2[[#This Row],[Categoria]]</f>
        <v>Asignación y/o entrega de equipos celulares estándar nuevos o sus componentes. (chips)</v>
      </c>
      <c r="H294" t="str">
        <f>Tabla_owssvr__2[[#This Row],[Enviado a TI]]</f>
        <v>Si</v>
      </c>
      <c r="I294" t="str">
        <f>Tabla_owssvr__2[[#This Row],[Regiones]]</f>
        <v>No</v>
      </c>
      <c r="J294" s="12">
        <f t="shared" si="34"/>
        <v>7</v>
      </c>
      <c r="K294" s="13">
        <f t="shared" si="35"/>
        <v>41885</v>
      </c>
      <c r="L294" s="12">
        <f t="shared" si="36"/>
        <v>2014</v>
      </c>
      <c r="M294" s="12">
        <f t="shared" si="37"/>
        <v>36</v>
      </c>
      <c r="N294" s="12">
        <f t="shared" si="38"/>
        <v>9</v>
      </c>
      <c r="O294" s="13" t="str">
        <f t="shared" ca="1" si="39"/>
        <v>CUMPLE</v>
      </c>
      <c r="P294" t="str">
        <f t="shared" si="40"/>
        <v/>
      </c>
    </row>
    <row r="295" spans="1:16" hidden="1">
      <c r="A295">
        <f>Tabla_owssvr__2[[#This Row],[ID]]</f>
        <v>4926</v>
      </c>
      <c r="B295" t="str">
        <f>Tabla_owssvr__2[[#This Row],[Título]]</f>
        <v>roaming</v>
      </c>
      <c r="C295" t="str">
        <f>Tabla_owssvr__2[[#This Row],[Solicitante]]</f>
        <v>Mackenney Aguilera, George Rodrigo, CAM</v>
      </c>
      <c r="D295" s="4">
        <f>Tabla_owssvr__2[[#This Row],[Fecha Solicitud]]</f>
        <v>41876</v>
      </c>
      <c r="E295" t="str">
        <f>Tabla_owssvr__2[[#This Row],[Estado]]</f>
        <v>Realizado</v>
      </c>
      <c r="F295" s="4">
        <f>Tabla_owssvr__2[[#This Row],[Fecha Cierre]]</f>
        <v>41876</v>
      </c>
      <c r="G295" t="str">
        <f>Tabla_owssvr__2[[#This Row],[Categoria]]</f>
        <v>Roaming</v>
      </c>
      <c r="H295" t="str">
        <f>Tabla_owssvr__2[[#This Row],[Enviado a TI]]</f>
        <v>No</v>
      </c>
      <c r="I295" t="str">
        <f>Tabla_owssvr__2[[#This Row],[Regiones]]</f>
        <v>No</v>
      </c>
      <c r="J295" s="12">
        <f t="shared" si="34"/>
        <v>1</v>
      </c>
      <c r="K295" s="13">
        <f t="shared" si="35"/>
        <v>41877</v>
      </c>
      <c r="L295" s="12">
        <f t="shared" si="36"/>
        <v>2014</v>
      </c>
      <c r="M295" s="12">
        <f t="shared" si="37"/>
        <v>35</v>
      </c>
      <c r="N295" s="12">
        <f t="shared" si="38"/>
        <v>8</v>
      </c>
      <c r="O295" s="13" t="str">
        <f t="shared" ca="1" si="39"/>
        <v>CUMPLE</v>
      </c>
      <c r="P295" t="str">
        <f t="shared" si="40"/>
        <v/>
      </c>
    </row>
    <row r="296" spans="1:16" hidden="1">
      <c r="A296">
        <f>Tabla_owssvr__2[[#This Row],[ID]]</f>
        <v>4925</v>
      </c>
      <c r="B296" t="str">
        <f>Tabla_owssvr__2[[#This Row],[Título]]</f>
        <v>contratos EECC</v>
      </c>
      <c r="C296" t="str">
        <f>Tabla_owssvr__2[[#This Row],[Solicitante]]</f>
        <v>Puchi Mellado, Consuelo Elizabeth, CAM</v>
      </c>
      <c r="D296" s="4">
        <f>Tabla_owssvr__2[[#This Row],[Fecha Solicitud]]</f>
        <v>41876</v>
      </c>
      <c r="E296" t="str">
        <f>Tabla_owssvr__2[[#This Row],[Estado]]</f>
        <v>Realizado</v>
      </c>
      <c r="F296" s="4">
        <f>Tabla_owssvr__2[[#This Row],[Fecha Cierre]]</f>
        <v>41876</v>
      </c>
      <c r="G296" t="str">
        <f>Tabla_owssvr__2[[#This Row],[Categoria]]</f>
        <v>Habilitación de carpetas compartidas o sitios de Sharepoint. O asignación y/o modificación de permisos.</v>
      </c>
      <c r="H296" t="str">
        <f>Tabla_owssvr__2[[#This Row],[Enviado a TI]]</f>
        <v>No</v>
      </c>
      <c r="I296" t="str">
        <f>Tabla_owssvr__2[[#This Row],[Regiones]]</f>
        <v>No</v>
      </c>
      <c r="J296" s="12">
        <f t="shared" si="34"/>
        <v>1</v>
      </c>
      <c r="K296" s="13">
        <f t="shared" si="35"/>
        <v>41877</v>
      </c>
      <c r="L296" s="12">
        <f t="shared" si="36"/>
        <v>2014</v>
      </c>
      <c r="M296" s="12">
        <f t="shared" si="37"/>
        <v>35</v>
      </c>
      <c r="N296" s="12">
        <f t="shared" si="38"/>
        <v>8</v>
      </c>
      <c r="O296" s="13" t="str">
        <f t="shared" ca="1" si="39"/>
        <v>CUMPLE</v>
      </c>
      <c r="P296" t="str">
        <f t="shared" si="40"/>
        <v/>
      </c>
    </row>
    <row r="297" spans="1:16" hidden="1">
      <c r="A297">
        <f>Tabla_owssvr__2[[#This Row],[ID]]</f>
        <v>4924</v>
      </c>
      <c r="B297" t="str">
        <f>Tabla_owssvr__2[[#This Row],[Título]]</f>
        <v>Bloque de correo RR:HH</v>
      </c>
      <c r="C297" t="str">
        <f>Tabla_owssvr__2[[#This Row],[Solicitante]]</f>
        <v>Prevención Riesgos OVP, CAM</v>
      </c>
      <c r="D297" s="4">
        <f>Tabla_owssvr__2[[#This Row],[Fecha Solicitud]]</f>
        <v>41876</v>
      </c>
      <c r="E297" t="str">
        <f>Tabla_owssvr__2[[#This Row],[Estado]]</f>
        <v>Realizado</v>
      </c>
      <c r="F297" s="4">
        <f>Tabla_owssvr__2[[#This Row],[Fecha Cierre]]</f>
        <v>41876</v>
      </c>
      <c r="G297" t="str">
        <f>Tabla_owssvr__2[[#This Row],[Categoria]]</f>
        <v>Creación, modificación activación y desactivación de cuentas de red y correo electrónico.</v>
      </c>
      <c r="H297" t="str">
        <f>Tabla_owssvr__2[[#This Row],[Enviado a TI]]</f>
        <v>Si</v>
      </c>
      <c r="I297" t="str">
        <f>Tabla_owssvr__2[[#This Row],[Regiones]]</f>
        <v>Si</v>
      </c>
      <c r="J297" s="12">
        <f t="shared" si="34"/>
        <v>1</v>
      </c>
      <c r="K297" s="13">
        <f t="shared" si="35"/>
        <v>41877</v>
      </c>
      <c r="L297" s="12">
        <f t="shared" si="36"/>
        <v>2014</v>
      </c>
      <c r="M297" s="12">
        <f t="shared" si="37"/>
        <v>35</v>
      </c>
      <c r="N297" s="12">
        <f t="shared" si="38"/>
        <v>8</v>
      </c>
      <c r="O297" s="13" t="str">
        <f t="shared" ca="1" si="39"/>
        <v>CUMPLE</v>
      </c>
      <c r="P297" t="str">
        <f t="shared" si="40"/>
        <v/>
      </c>
    </row>
    <row r="298" spans="1:16" hidden="1">
      <c r="A298">
        <f>Tabla_owssvr__2[[#This Row],[ID]]</f>
        <v>4923</v>
      </c>
      <c r="B298" t="str">
        <f>Tabla_owssvr__2[[#This Row],[Título]]</f>
        <v>hora servidores</v>
      </c>
      <c r="C298" t="str">
        <f>Tabla_owssvr__2[[#This Row],[Solicitante]]</f>
        <v>Monardes Letelier, Israel Rodolfo, CAM</v>
      </c>
      <c r="D298" s="4">
        <f>Tabla_owssvr__2[[#This Row],[Fecha Solicitud]]</f>
        <v>41876</v>
      </c>
      <c r="E298" t="str">
        <f>Tabla_owssvr__2[[#This Row],[Estado]]</f>
        <v>Realizado</v>
      </c>
      <c r="F298" s="4">
        <f>Tabla_owssvr__2[[#This Row],[Fecha Cierre]]</f>
        <v>41876</v>
      </c>
      <c r="G298" t="str">
        <f>Tabla_owssvr__2[[#This Row],[Categoria]]</f>
        <v>3 Servicios Operador</v>
      </c>
      <c r="H298" t="str">
        <f>Tabla_owssvr__2[[#This Row],[Enviado a TI]]</f>
        <v>Si</v>
      </c>
      <c r="I298" t="str">
        <f>Tabla_owssvr__2[[#This Row],[Regiones]]</f>
        <v>No</v>
      </c>
      <c r="J298" s="12">
        <f t="shared" si="34"/>
        <v>1</v>
      </c>
      <c r="K298" s="13">
        <f t="shared" si="35"/>
        <v>41877</v>
      </c>
      <c r="L298" s="12">
        <f t="shared" si="36"/>
        <v>2014</v>
      </c>
      <c r="M298" s="12">
        <f t="shared" si="37"/>
        <v>35</v>
      </c>
      <c r="N298" s="12">
        <f t="shared" si="38"/>
        <v>8</v>
      </c>
      <c r="O298" s="13" t="str">
        <f t="shared" ca="1" si="39"/>
        <v>CUMPLE</v>
      </c>
      <c r="P298" t="str">
        <f t="shared" si="40"/>
        <v/>
      </c>
    </row>
    <row r="299" spans="1:16" hidden="1">
      <c r="A299">
        <f>Tabla_owssvr__2[[#This Row],[ID]]</f>
        <v>4922</v>
      </c>
      <c r="B299" t="str">
        <f>Tabla_owssvr__2[[#This Row],[Título]]</f>
        <v>Acceso a direccion IP para solicitar ODT</v>
      </c>
      <c r="C299" t="str">
        <f>Tabla_owssvr__2[[#This Row],[Solicitante]]</f>
        <v>Canales Cardenas, Juan Carlos, CAM</v>
      </c>
      <c r="D299" s="4">
        <f>Tabla_owssvr__2[[#This Row],[Fecha Solicitud]]</f>
        <v>41876</v>
      </c>
      <c r="E299" t="str">
        <f>Tabla_owssvr__2[[#This Row],[Estado]]</f>
        <v>Realizado</v>
      </c>
      <c r="F299" s="4">
        <f>Tabla_owssvr__2[[#This Row],[Fecha Cierre]]</f>
        <v>41876</v>
      </c>
      <c r="G299" t="str">
        <f>Tabla_owssvr__2[[#This Row],[Categoria]]</f>
        <v>3 Servicios Operador</v>
      </c>
      <c r="H299" t="str">
        <f>Tabla_owssvr__2[[#This Row],[Enviado a TI]]</f>
        <v>Si</v>
      </c>
      <c r="I299" t="str">
        <f>Tabla_owssvr__2[[#This Row],[Regiones]]</f>
        <v>No</v>
      </c>
      <c r="J299" s="12">
        <f t="shared" si="34"/>
        <v>1</v>
      </c>
      <c r="K299" s="13">
        <f t="shared" si="35"/>
        <v>41877</v>
      </c>
      <c r="L299" s="12">
        <f t="shared" si="36"/>
        <v>2014</v>
      </c>
      <c r="M299" s="12">
        <f t="shared" si="37"/>
        <v>35</v>
      </c>
      <c r="N299" s="12">
        <f t="shared" si="38"/>
        <v>8</v>
      </c>
      <c r="O299" s="13" t="str">
        <f t="shared" ca="1" si="39"/>
        <v>CUMPLE</v>
      </c>
      <c r="P299" t="str">
        <f t="shared" si="40"/>
        <v/>
      </c>
    </row>
    <row r="300" spans="1:16" hidden="1">
      <c r="A300">
        <f>Tabla_owssvr__2[[#This Row],[ID]]</f>
        <v>4921</v>
      </c>
      <c r="B300" t="str">
        <f>Tabla_owssvr__2[[#This Row],[Título]]</f>
        <v>Permisos carpeta compartida</v>
      </c>
      <c r="C300" t="str">
        <f>Tabla_owssvr__2[[#This Row],[Solicitante]]</f>
        <v>Sanchez Marchant, Loreto, CAM</v>
      </c>
      <c r="D300" s="4">
        <f>Tabla_owssvr__2[[#This Row],[Fecha Solicitud]]</f>
        <v>41876</v>
      </c>
      <c r="E300" t="str">
        <f>Tabla_owssvr__2[[#This Row],[Estado]]</f>
        <v>Realizado</v>
      </c>
      <c r="F300" s="4">
        <f>Tabla_owssvr__2[[#This Row],[Fecha Cierre]]</f>
        <v>41876</v>
      </c>
      <c r="G300" t="str">
        <f>Tabla_owssvr__2[[#This Row],[Categoria]]</f>
        <v>3 Servicios Operador</v>
      </c>
      <c r="H300" t="str">
        <f>Tabla_owssvr__2[[#This Row],[Enviado a TI]]</f>
        <v>Si</v>
      </c>
      <c r="I300" t="str">
        <f>Tabla_owssvr__2[[#This Row],[Regiones]]</f>
        <v>No</v>
      </c>
      <c r="J300" s="12">
        <f t="shared" si="34"/>
        <v>1</v>
      </c>
      <c r="K300" s="13">
        <f t="shared" si="35"/>
        <v>41877</v>
      </c>
      <c r="L300" s="12">
        <f t="shared" si="36"/>
        <v>2014</v>
      </c>
      <c r="M300" s="12">
        <f t="shared" si="37"/>
        <v>35</v>
      </c>
      <c r="N300" s="12">
        <f t="shared" si="38"/>
        <v>8</v>
      </c>
      <c r="O300" s="13" t="str">
        <f t="shared" ca="1" si="39"/>
        <v>CUMPLE</v>
      </c>
      <c r="P300" t="str">
        <f t="shared" si="40"/>
        <v/>
      </c>
    </row>
    <row r="301" spans="1:16" hidden="1">
      <c r="A301">
        <f>Tabla_owssvr__2[[#This Row],[ID]]</f>
        <v>4920</v>
      </c>
      <c r="B301" t="str">
        <f>Tabla_owssvr__2[[#This Row],[Título]]</f>
        <v xml:space="preserve">PI11164-  PI11165 - MACROLOTE 26 A, COLINA RV: rpinochet@security.cl has sent you a file via </v>
      </c>
      <c r="C301" t="str">
        <f>Tabla_owssvr__2[[#This Row],[Solicitante]]</f>
        <v>Abarca Cerda, Cristian Andres, CAM</v>
      </c>
      <c r="D301" s="4">
        <f>Tabla_owssvr__2[[#This Row],[Fecha Solicitud]]</f>
        <v>41873</v>
      </c>
      <c r="E301" t="str">
        <f>Tabla_owssvr__2[[#This Row],[Estado]]</f>
        <v>Realizado</v>
      </c>
      <c r="F301" s="4">
        <f>Tabla_owssvr__2[[#This Row],[Fecha Cierre]]</f>
        <v>41873</v>
      </c>
      <c r="G301" t="str">
        <f>Tabla_owssvr__2[[#This Row],[Categoria]]</f>
        <v>Habilitación de carpetas compartidas o sitios de Sharepoint. O asignación y/o modificación de permisos.</v>
      </c>
      <c r="H301" t="str">
        <f>Tabla_owssvr__2[[#This Row],[Enviado a TI]]</f>
        <v>No</v>
      </c>
      <c r="I301" t="str">
        <f>Tabla_owssvr__2[[#This Row],[Regiones]]</f>
        <v>No</v>
      </c>
      <c r="J301" s="12">
        <f t="shared" si="34"/>
        <v>1</v>
      </c>
      <c r="K301" s="13">
        <f t="shared" si="35"/>
        <v>41876</v>
      </c>
      <c r="L301" s="12">
        <f t="shared" si="36"/>
        <v>2014</v>
      </c>
      <c r="M301" s="12">
        <f t="shared" si="37"/>
        <v>35</v>
      </c>
      <c r="N301" s="12">
        <f t="shared" si="38"/>
        <v>8</v>
      </c>
      <c r="O301" s="13" t="str">
        <f t="shared" ca="1" si="39"/>
        <v>CUMPLE</v>
      </c>
      <c r="P301" t="str">
        <f t="shared" si="40"/>
        <v/>
      </c>
    </row>
    <row r="302" spans="1:16" hidden="1">
      <c r="A302">
        <f>Tabla_owssvr__2[[#This Row],[ID]]</f>
        <v>4919</v>
      </c>
      <c r="B302" t="str">
        <f>Tabla_owssvr__2[[#This Row],[Título]]</f>
        <v>Consulta roaming</v>
      </c>
      <c r="C302" t="str">
        <f>Tabla_owssvr__2[[#This Row],[Solicitante]]</f>
        <v>Brantt Zumarán, Claudia Andrea, CAM</v>
      </c>
      <c r="D302" s="4">
        <f>Tabla_owssvr__2[[#This Row],[Fecha Solicitud]]</f>
        <v>41876</v>
      </c>
      <c r="E302" t="str">
        <f>Tabla_owssvr__2[[#This Row],[Estado]]</f>
        <v>Realizado</v>
      </c>
      <c r="F302" s="4">
        <f>Tabla_owssvr__2[[#This Row],[Fecha Cierre]]</f>
        <v>41876</v>
      </c>
      <c r="G302" t="str">
        <f>Tabla_owssvr__2[[#This Row],[Categoria]]</f>
        <v>Roaming</v>
      </c>
      <c r="H302" t="str">
        <f>Tabla_owssvr__2[[#This Row],[Enviado a TI]]</f>
        <v>No</v>
      </c>
      <c r="I302" t="str">
        <f>Tabla_owssvr__2[[#This Row],[Regiones]]</f>
        <v>No</v>
      </c>
      <c r="J302" s="12">
        <f t="shared" si="34"/>
        <v>1</v>
      </c>
      <c r="K302" s="13">
        <f t="shared" si="35"/>
        <v>41877</v>
      </c>
      <c r="L302" s="12">
        <f t="shared" si="36"/>
        <v>2014</v>
      </c>
      <c r="M302" s="12">
        <f t="shared" si="37"/>
        <v>35</v>
      </c>
      <c r="N302" s="12">
        <f t="shared" si="38"/>
        <v>8</v>
      </c>
      <c r="O302" s="13" t="str">
        <f t="shared" ca="1" si="39"/>
        <v>CUMPLE</v>
      </c>
      <c r="P302" t="str">
        <f t="shared" si="40"/>
        <v/>
      </c>
    </row>
    <row r="303" spans="1:16" hidden="1">
      <c r="A303">
        <f>Tabla_owssvr__2[[#This Row],[ID]]</f>
        <v>4918</v>
      </c>
      <c r="B303" t="str">
        <f>Tabla_owssvr__2[[#This Row],[Título]]</f>
        <v>Consulta roaming</v>
      </c>
      <c r="C303" t="str">
        <f>Tabla_owssvr__2[[#This Row],[Solicitante]]</f>
        <v>Mondaca Pizarro, Daniela Alejandra, CAM</v>
      </c>
      <c r="D303" s="4">
        <f>Tabla_owssvr__2[[#This Row],[Fecha Solicitud]]</f>
        <v>41876</v>
      </c>
      <c r="E303" t="str">
        <f>Tabla_owssvr__2[[#This Row],[Estado]]</f>
        <v>Realizado</v>
      </c>
      <c r="F303" s="4">
        <f>Tabla_owssvr__2[[#This Row],[Fecha Cierre]]</f>
        <v>41876</v>
      </c>
      <c r="G303" t="str">
        <f>Tabla_owssvr__2[[#This Row],[Categoria]]</f>
        <v>Roaming</v>
      </c>
      <c r="H303" t="str">
        <f>Tabla_owssvr__2[[#This Row],[Enviado a TI]]</f>
        <v>No</v>
      </c>
      <c r="I303" t="str">
        <f>Tabla_owssvr__2[[#This Row],[Regiones]]</f>
        <v>No</v>
      </c>
      <c r="J303" s="12">
        <f t="shared" si="34"/>
        <v>1</v>
      </c>
      <c r="K303" s="13">
        <f t="shared" si="35"/>
        <v>41877</v>
      </c>
      <c r="L303" s="12">
        <f t="shared" si="36"/>
        <v>2014</v>
      </c>
      <c r="M303" s="12">
        <f t="shared" si="37"/>
        <v>35</v>
      </c>
      <c r="N303" s="12">
        <f t="shared" si="38"/>
        <v>8</v>
      </c>
      <c r="O303" s="13" t="str">
        <f t="shared" ca="1" si="39"/>
        <v>CUMPLE</v>
      </c>
      <c r="P303" t="str">
        <f t="shared" si="40"/>
        <v/>
      </c>
    </row>
    <row r="304" spans="1:16" hidden="1">
      <c r="A304">
        <f>Tabla_owssvr__2[[#This Row],[ID]]</f>
        <v>4917</v>
      </c>
      <c r="B304" t="str">
        <f>Tabla_owssvr__2[[#This Row],[Título]]</f>
        <v>Teléfono celular con voz y dato</v>
      </c>
      <c r="C304" t="str">
        <f>Tabla_owssvr__2[[#This Row],[Solicitante]]</f>
        <v>Jara San Martin, Rene Mauricio, CAM</v>
      </c>
      <c r="D304" s="4">
        <f>Tabla_owssvr__2[[#This Row],[Fecha Solicitud]]</f>
        <v>41873</v>
      </c>
      <c r="E304" t="str">
        <f>Tabla_owssvr__2[[#This Row],[Estado]]</f>
        <v>Pendiente Proveedor</v>
      </c>
      <c r="F304" s="4">
        <f>Tabla_owssvr__2[[#This Row],[Fecha Cierre]]</f>
        <v>0</v>
      </c>
      <c r="G304" t="str">
        <f>Tabla_owssvr__2[[#This Row],[Categoria]]</f>
        <v>Asignación y/o entrega de equipos celulares estándar nuevos o sus componentes. (chips)</v>
      </c>
      <c r="H304" t="str">
        <f>Tabla_owssvr__2[[#This Row],[Enviado a TI]]</f>
        <v>No</v>
      </c>
      <c r="I304" t="str">
        <f>Tabla_owssvr__2[[#This Row],[Regiones]]</f>
        <v>No</v>
      </c>
      <c r="J304" s="12">
        <f t="shared" si="34"/>
        <v>7</v>
      </c>
      <c r="K304" s="13">
        <f t="shared" si="35"/>
        <v>41884</v>
      </c>
      <c r="L304" s="12">
        <f t="shared" si="36"/>
        <v>2014</v>
      </c>
      <c r="M304" s="12">
        <f t="shared" si="37"/>
        <v>36</v>
      </c>
      <c r="N304" s="12">
        <f t="shared" si="38"/>
        <v>9</v>
      </c>
      <c r="O304" s="13" t="str">
        <f t="shared" ca="1" si="39"/>
        <v>FUERA</v>
      </c>
      <c r="P304" t="str">
        <f t="shared" si="40"/>
        <v/>
      </c>
    </row>
    <row r="305" spans="1:16" hidden="1">
      <c r="A305">
        <f>Tabla_owssvr__2[[#This Row],[ID]]</f>
        <v>4916</v>
      </c>
      <c r="B305" t="str">
        <f>Tabla_owssvr__2[[#This Row],[Título]]</f>
        <v>Error en acceso a SIOT</v>
      </c>
      <c r="C305" t="str">
        <f>Tabla_owssvr__2[[#This Row],[Solicitante]]</f>
        <v>Donoso Lara, Ernelso Augusto, CAM</v>
      </c>
      <c r="D305" s="4">
        <f>Tabla_owssvr__2[[#This Row],[Fecha Solicitud]]</f>
        <v>41873</v>
      </c>
      <c r="E305" t="str">
        <f>Tabla_owssvr__2[[#This Row],[Estado]]</f>
        <v>Realizado</v>
      </c>
      <c r="F305" s="4">
        <f>Tabla_owssvr__2[[#This Row],[Fecha Cierre]]</f>
        <v>41873</v>
      </c>
      <c r="G305" t="str">
        <f>Tabla_owssvr__2[[#This Row],[Categoria]]</f>
        <v>Reporte de incidencias de servicio externos (Oracle, SAP, Synergia, GOM ….)</v>
      </c>
      <c r="H305" t="str">
        <f>Tabla_owssvr__2[[#This Row],[Enviado a TI]]</f>
        <v>No</v>
      </c>
      <c r="I305" t="str">
        <f>Tabla_owssvr__2[[#This Row],[Regiones]]</f>
        <v>No</v>
      </c>
      <c r="J305" s="12">
        <f t="shared" si="34"/>
        <v>1</v>
      </c>
      <c r="K305" s="13">
        <f t="shared" si="35"/>
        <v>41876</v>
      </c>
      <c r="L305" s="12">
        <f t="shared" si="36"/>
        <v>2014</v>
      </c>
      <c r="M305" s="12">
        <f t="shared" si="37"/>
        <v>35</v>
      </c>
      <c r="N305" s="12">
        <f t="shared" si="38"/>
        <v>8</v>
      </c>
      <c r="O305" s="13" t="str">
        <f t="shared" ca="1" si="39"/>
        <v>CUMPLE</v>
      </c>
      <c r="P305" t="str">
        <f t="shared" si="40"/>
        <v/>
      </c>
    </row>
    <row r="306" spans="1:16" hidden="1">
      <c r="A306">
        <f>Tabla_owssvr__2[[#This Row],[ID]]</f>
        <v>4915</v>
      </c>
      <c r="B306" t="str">
        <f>Tabla_owssvr__2[[#This Row],[Título]]</f>
        <v>Activar roaming</v>
      </c>
      <c r="C306" t="str">
        <f>Tabla_owssvr__2[[#This Row],[Solicitante]]</f>
        <v>Belmar Ramirez, Nelson Andres, CAM</v>
      </c>
      <c r="D306" s="4">
        <f>Tabla_owssvr__2[[#This Row],[Fecha Solicitud]]</f>
        <v>41873</v>
      </c>
      <c r="E306" t="str">
        <f>Tabla_owssvr__2[[#This Row],[Estado]]</f>
        <v>Realizado</v>
      </c>
      <c r="F306" s="4">
        <f>Tabla_owssvr__2[[#This Row],[Fecha Cierre]]</f>
        <v>41876</v>
      </c>
      <c r="G306" t="str">
        <f>Tabla_owssvr__2[[#This Row],[Categoria]]</f>
        <v>Roaming</v>
      </c>
      <c r="H306" t="str">
        <f>Tabla_owssvr__2[[#This Row],[Enviado a TI]]</f>
        <v>Si</v>
      </c>
      <c r="I306" t="str">
        <f>Tabla_owssvr__2[[#This Row],[Regiones]]</f>
        <v>No</v>
      </c>
      <c r="J306" s="12">
        <f t="shared" si="34"/>
        <v>1</v>
      </c>
      <c r="K306" s="13">
        <f t="shared" si="35"/>
        <v>41876</v>
      </c>
      <c r="L306" s="12">
        <f t="shared" si="36"/>
        <v>2014</v>
      </c>
      <c r="M306" s="12">
        <f t="shared" si="37"/>
        <v>35</v>
      </c>
      <c r="N306" s="12">
        <f t="shared" si="38"/>
        <v>8</v>
      </c>
      <c r="O306" s="13" t="str">
        <f t="shared" ca="1" si="39"/>
        <v>CUMPLE</v>
      </c>
      <c r="P306" t="str">
        <f t="shared" si="40"/>
        <v/>
      </c>
    </row>
    <row r="307" spans="1:16" hidden="1">
      <c r="A307">
        <f>Tabla_owssvr__2[[#This Row],[ID]]</f>
        <v>4914</v>
      </c>
      <c r="B307" t="str">
        <f>Tabla_owssvr__2[[#This Row],[Título]]</f>
        <v>Habilitar chip N° 3100061453201</v>
      </c>
      <c r="C307" t="str">
        <f>Tabla_owssvr__2[[#This Row],[Solicitante]]</f>
        <v>Toloza Garrido, Samuel Isaac, CAM</v>
      </c>
      <c r="D307" s="4">
        <f>Tabla_owssvr__2[[#This Row],[Fecha Solicitud]]</f>
        <v>41873</v>
      </c>
      <c r="E307" t="str">
        <f>Tabla_owssvr__2[[#This Row],[Estado]]</f>
        <v>Realizado</v>
      </c>
      <c r="F307" s="4">
        <f>Tabla_owssvr__2[[#This Row],[Fecha Cierre]]</f>
        <v>41876</v>
      </c>
      <c r="G307" t="str">
        <f>Tabla_owssvr__2[[#This Row],[Categoria]]</f>
        <v>Asignación y/o entrega de equipos celulares estándar nuevos o sus componentes. (chips)</v>
      </c>
      <c r="H307" t="str">
        <f>Tabla_owssvr__2[[#This Row],[Enviado a TI]]</f>
        <v>No</v>
      </c>
      <c r="I307" t="str">
        <f>Tabla_owssvr__2[[#This Row],[Regiones]]</f>
        <v>No</v>
      </c>
      <c r="J307" s="12">
        <f t="shared" si="34"/>
        <v>7</v>
      </c>
      <c r="K307" s="13">
        <f t="shared" si="35"/>
        <v>41884</v>
      </c>
      <c r="L307" s="12">
        <f t="shared" si="36"/>
        <v>2014</v>
      </c>
      <c r="M307" s="12">
        <f t="shared" si="37"/>
        <v>36</v>
      </c>
      <c r="N307" s="12">
        <f t="shared" si="38"/>
        <v>9</v>
      </c>
      <c r="O307" s="13" t="str">
        <f t="shared" ca="1" si="39"/>
        <v>CUMPLE</v>
      </c>
      <c r="P307" t="str">
        <f t="shared" si="40"/>
        <v/>
      </c>
    </row>
    <row r="308" spans="1:16" hidden="1">
      <c r="A308">
        <f>Tabla_owssvr__2[[#This Row],[ID]]</f>
        <v>4913</v>
      </c>
      <c r="B308" t="str">
        <f>Tabla_owssvr__2[[#This Row],[Título]]</f>
        <v xml:space="preserve">Solicitud  visita técnico </v>
      </c>
      <c r="C308" t="str">
        <f>Tabla_owssvr__2[[#This Row],[Solicitante]]</f>
        <v>Tapia González, Magda Grizel, CAM</v>
      </c>
      <c r="D308" s="4">
        <f>Tabla_owssvr__2[[#This Row],[Fecha Solicitud]]</f>
        <v>41876</v>
      </c>
      <c r="E308" t="str">
        <f>Tabla_owssvr__2[[#This Row],[Estado]]</f>
        <v>Realizado</v>
      </c>
      <c r="F308" s="4">
        <f>Tabla_owssvr__2[[#This Row],[Fecha Cierre]]</f>
        <v>41876</v>
      </c>
      <c r="G308" t="str">
        <f>Tabla_owssvr__2[[#This Row],[Categoria]]</f>
        <v>Reporte de problemas de Impresoras en Outsourcing</v>
      </c>
      <c r="H308" t="str">
        <f>Tabla_owssvr__2[[#This Row],[Enviado a TI]]</f>
        <v>Si</v>
      </c>
      <c r="I308" t="str">
        <f>Tabla_owssvr__2[[#This Row],[Regiones]]</f>
        <v>No</v>
      </c>
      <c r="J308" s="12">
        <f t="shared" si="34"/>
        <v>1</v>
      </c>
      <c r="K308" s="13">
        <f t="shared" si="35"/>
        <v>41877</v>
      </c>
      <c r="L308" s="12">
        <f t="shared" si="36"/>
        <v>2014</v>
      </c>
      <c r="M308" s="12">
        <f t="shared" si="37"/>
        <v>35</v>
      </c>
      <c r="N308" s="12">
        <f t="shared" si="38"/>
        <v>8</v>
      </c>
      <c r="O308" s="13" t="str">
        <f t="shared" ca="1" si="39"/>
        <v>CUMPLE</v>
      </c>
      <c r="P308" t="str">
        <f t="shared" si="40"/>
        <v/>
      </c>
    </row>
    <row r="309" spans="1:16" hidden="1">
      <c r="A309">
        <f>Tabla_owssvr__2[[#This Row],[ID]]</f>
        <v>4912</v>
      </c>
      <c r="B309" t="str">
        <f>Tabla_owssvr__2[[#This Row],[Título]]</f>
        <v>Cambio de Estacion de trabajo</v>
      </c>
      <c r="C309" t="str">
        <f>Tabla_owssvr__2[[#This Row],[Solicitante]]</f>
        <v>Abarca Cerda, Cristian Andres, CAM</v>
      </c>
      <c r="D309" s="4">
        <f>Tabla_owssvr__2[[#This Row],[Fecha Solicitud]]</f>
        <v>41876</v>
      </c>
      <c r="E309" t="str">
        <f>Tabla_owssvr__2[[#This Row],[Estado]]</f>
        <v>Realizado</v>
      </c>
      <c r="F309" s="4">
        <f>Tabla_owssvr__2[[#This Row],[Fecha Cierre]]</f>
        <v>41876</v>
      </c>
      <c r="G309" t="str">
        <f>Tabla_owssvr__2[[#This Row],[Categoria]]</f>
        <v>Instalación de nuevos software en los computadores.</v>
      </c>
      <c r="H309" t="str">
        <f>Tabla_owssvr__2[[#This Row],[Enviado a TI]]</f>
        <v>Si</v>
      </c>
      <c r="I309" t="str">
        <f>Tabla_owssvr__2[[#This Row],[Regiones]]</f>
        <v>No</v>
      </c>
      <c r="J309" s="12">
        <f t="shared" si="34"/>
        <v>1</v>
      </c>
      <c r="K309" s="13">
        <f t="shared" si="35"/>
        <v>41877</v>
      </c>
      <c r="L309" s="12">
        <f t="shared" si="36"/>
        <v>2014</v>
      </c>
      <c r="M309" s="12">
        <f t="shared" si="37"/>
        <v>35</v>
      </c>
      <c r="N309" s="12">
        <f t="shared" si="38"/>
        <v>8</v>
      </c>
      <c r="O309" s="13" t="str">
        <f t="shared" ca="1" si="39"/>
        <v>CUMPLE</v>
      </c>
      <c r="P309" t="str">
        <f t="shared" si="40"/>
        <v/>
      </c>
    </row>
    <row r="310" spans="1:16" hidden="1">
      <c r="A310">
        <f>Tabla_owssvr__2[[#This Row],[ID]]</f>
        <v>4911</v>
      </c>
      <c r="B310" t="str">
        <f>Tabla_owssvr__2[[#This Row],[Título]]</f>
        <v>modificacion de correo AF@CAM-LA.COM</v>
      </c>
      <c r="C310" t="str">
        <f>Tabla_owssvr__2[[#This Row],[Solicitante]]</f>
        <v>Vasquez Ramirez, Enzo Omar, CAM</v>
      </c>
      <c r="D310" s="4">
        <f>Tabla_owssvr__2[[#This Row],[Fecha Solicitud]]</f>
        <v>41876</v>
      </c>
      <c r="E310" t="str">
        <f>Tabla_owssvr__2[[#This Row],[Estado]]</f>
        <v>Realizado</v>
      </c>
      <c r="F310" s="4">
        <f>Tabla_owssvr__2[[#This Row],[Fecha Cierre]]</f>
        <v>41876</v>
      </c>
      <c r="G310" t="str">
        <f>Tabla_owssvr__2[[#This Row],[Categoria]]</f>
        <v>Creación, modificación activación y desactivación de cuentas de red y correo electrónico.</v>
      </c>
      <c r="H310" t="str">
        <f>Tabla_owssvr__2[[#This Row],[Enviado a TI]]</f>
        <v>Si</v>
      </c>
      <c r="I310" t="str">
        <f>Tabla_owssvr__2[[#This Row],[Regiones]]</f>
        <v>No</v>
      </c>
      <c r="J310" s="12">
        <f t="shared" si="34"/>
        <v>1</v>
      </c>
      <c r="K310" s="13">
        <f t="shared" si="35"/>
        <v>41877</v>
      </c>
      <c r="L310" s="12">
        <f t="shared" si="36"/>
        <v>2014</v>
      </c>
      <c r="M310" s="12">
        <f t="shared" si="37"/>
        <v>35</v>
      </c>
      <c r="N310" s="12">
        <f t="shared" si="38"/>
        <v>8</v>
      </c>
      <c r="O310" s="13" t="str">
        <f t="shared" ca="1" si="39"/>
        <v>CUMPLE</v>
      </c>
      <c r="P310" t="str">
        <f t="shared" si="40"/>
        <v/>
      </c>
    </row>
    <row r="311" spans="1:16" hidden="1">
      <c r="A311">
        <f>Tabla_owssvr__2[[#This Row],[ID]]</f>
        <v>4910</v>
      </c>
      <c r="B311" t="str">
        <f>Tabla_owssvr__2[[#This Row],[Título]]</f>
        <v>minutos 89037543</v>
      </c>
      <c r="C311" t="str">
        <f>Tabla_owssvr__2[[#This Row],[Solicitante]]</f>
        <v>Bascuñan Reyes, Juan Ignacio, CAM</v>
      </c>
      <c r="D311" s="4">
        <f>Tabla_owssvr__2[[#This Row],[Fecha Solicitud]]</f>
        <v>41876</v>
      </c>
      <c r="E311" t="str">
        <f>Tabla_owssvr__2[[#This Row],[Estado]]</f>
        <v>Realizado</v>
      </c>
      <c r="F311" s="4">
        <f>Tabla_owssvr__2[[#This Row],[Fecha Cierre]]</f>
        <v>41876</v>
      </c>
      <c r="G311" t="str">
        <f>Tabla_owssvr__2[[#This Row],[Categoria]]</f>
        <v>1 Asignacion de minutos</v>
      </c>
      <c r="H311" t="str">
        <f>Tabla_owssvr__2[[#This Row],[Enviado a TI]]</f>
        <v>Si</v>
      </c>
      <c r="I311" t="str">
        <f>Tabla_owssvr__2[[#This Row],[Regiones]]</f>
        <v>No</v>
      </c>
      <c r="J311" s="12">
        <f t="shared" si="34"/>
        <v>1</v>
      </c>
      <c r="K311" s="13">
        <f t="shared" si="35"/>
        <v>41877</v>
      </c>
      <c r="L311" s="12">
        <f t="shared" si="36"/>
        <v>2014</v>
      </c>
      <c r="M311" s="12">
        <f t="shared" si="37"/>
        <v>35</v>
      </c>
      <c r="N311" s="12">
        <f t="shared" si="38"/>
        <v>8</v>
      </c>
      <c r="O311" s="13" t="str">
        <f t="shared" ca="1" si="39"/>
        <v>CUMPLE</v>
      </c>
      <c r="P311" t="str">
        <f t="shared" si="40"/>
        <v/>
      </c>
    </row>
    <row r="312" spans="1:16" hidden="1">
      <c r="A312">
        <f>Tabla_owssvr__2[[#This Row],[ID]]</f>
        <v>4909</v>
      </c>
      <c r="B312" t="str">
        <f>Tabla_owssvr__2[[#This Row],[Título]]</f>
        <v>Archivos   UNPACKER_trail, CALLER_trail</v>
      </c>
      <c r="C312" t="str">
        <f>Tabla_owssvr__2[[#This Row],[Solicitante]]</f>
        <v>Gonzalez Arredondo, Enrique Eduardo, CAM</v>
      </c>
      <c r="D312" s="4">
        <f>Tabla_owssvr__2[[#This Row],[Fecha Solicitud]]</f>
        <v>41876</v>
      </c>
      <c r="E312" t="str">
        <f>Tabla_owssvr__2[[#This Row],[Estado]]</f>
        <v>Realizado</v>
      </c>
      <c r="F312" s="4">
        <f>Tabla_owssvr__2[[#This Row],[Fecha Cierre]]</f>
        <v>41876</v>
      </c>
      <c r="G312" t="str">
        <f>Tabla_owssvr__2[[#This Row],[Categoria]]</f>
        <v>3 Servicios Operador</v>
      </c>
      <c r="H312" t="str">
        <f>Tabla_owssvr__2[[#This Row],[Enviado a TI]]</f>
        <v>Si</v>
      </c>
      <c r="I312" t="str">
        <f>Tabla_owssvr__2[[#This Row],[Regiones]]</f>
        <v>No</v>
      </c>
      <c r="J312" s="12">
        <f t="shared" si="34"/>
        <v>1</v>
      </c>
      <c r="K312" s="13">
        <f t="shared" si="35"/>
        <v>41877</v>
      </c>
      <c r="L312" s="12">
        <f t="shared" si="36"/>
        <v>2014</v>
      </c>
      <c r="M312" s="12">
        <f t="shared" si="37"/>
        <v>35</v>
      </c>
      <c r="N312" s="12">
        <f t="shared" si="38"/>
        <v>8</v>
      </c>
      <c r="O312" s="13" t="str">
        <f t="shared" ca="1" si="39"/>
        <v>CUMPLE</v>
      </c>
      <c r="P312" t="str">
        <f t="shared" si="40"/>
        <v/>
      </c>
    </row>
    <row r="313" spans="1:16" hidden="1">
      <c r="A313">
        <f>Tabla_owssvr__2[[#This Row],[ID]]</f>
        <v>4908</v>
      </c>
      <c r="B313" t="str">
        <f>Tabla_owssvr__2[[#This Row],[Título]]</f>
        <v>medidor  02136866 el archivo debe ser CALL_02136866 _trail</v>
      </c>
      <c r="C313" t="str">
        <f>Tabla_owssvr__2[[#This Row],[Solicitante]]</f>
        <v>Gonzalez Arredondo, Enrique Eduardo, CAM</v>
      </c>
      <c r="D313" s="4">
        <f>Tabla_owssvr__2[[#This Row],[Fecha Solicitud]]</f>
        <v>41873</v>
      </c>
      <c r="E313" t="str">
        <f>Tabla_owssvr__2[[#This Row],[Estado]]</f>
        <v>Realizado</v>
      </c>
      <c r="F313" s="4">
        <f>Tabla_owssvr__2[[#This Row],[Fecha Cierre]]</f>
        <v>41876</v>
      </c>
      <c r="G313" t="str">
        <f>Tabla_owssvr__2[[#This Row],[Categoria]]</f>
        <v>3 Servicios Operador</v>
      </c>
      <c r="H313" t="str">
        <f>Tabla_owssvr__2[[#This Row],[Enviado a TI]]</f>
        <v>Si</v>
      </c>
      <c r="I313" t="str">
        <f>Tabla_owssvr__2[[#This Row],[Regiones]]</f>
        <v>No</v>
      </c>
      <c r="J313" s="12">
        <f t="shared" si="34"/>
        <v>1</v>
      </c>
      <c r="K313" s="13">
        <f t="shared" si="35"/>
        <v>41876</v>
      </c>
      <c r="L313" s="12">
        <f t="shared" si="36"/>
        <v>2014</v>
      </c>
      <c r="M313" s="12">
        <f t="shared" si="37"/>
        <v>35</v>
      </c>
      <c r="N313" s="12">
        <f t="shared" si="38"/>
        <v>8</v>
      </c>
      <c r="O313" s="13" t="str">
        <f t="shared" ca="1" si="39"/>
        <v>CUMPLE</v>
      </c>
      <c r="P313" t="str">
        <f t="shared" si="40"/>
        <v/>
      </c>
    </row>
    <row r="314" spans="1:16" hidden="1">
      <c r="A314">
        <f>Tabla_owssvr__2[[#This Row],[ID]]</f>
        <v>4907</v>
      </c>
      <c r="B314" t="str">
        <f>Tabla_owssvr__2[[#This Row],[Título]]</f>
        <v>Configurar Anexo</v>
      </c>
      <c r="C314" t="str">
        <f>Tabla_owssvr__2[[#This Row],[Solicitante]]</f>
        <v>Sanchez Maulen, Camila Fernanda, CAM</v>
      </c>
      <c r="D314" s="4">
        <f>Tabla_owssvr__2[[#This Row],[Fecha Solicitud]]</f>
        <v>41873</v>
      </c>
      <c r="E314" t="str">
        <f>Tabla_owssvr__2[[#This Row],[Estado]]</f>
        <v>Realizado</v>
      </c>
      <c r="F314" s="4">
        <f>Tabla_owssvr__2[[#This Row],[Fecha Cierre]]</f>
        <v>41873</v>
      </c>
      <c r="G314" t="str">
        <f>Tabla_owssvr__2[[#This Row],[Categoria]]</f>
        <v>Creación, modificación activación y desactivación de anexos telefónicos.</v>
      </c>
      <c r="H314" t="str">
        <f>Tabla_owssvr__2[[#This Row],[Enviado a TI]]</f>
        <v>Si</v>
      </c>
      <c r="I314" t="str">
        <f>Tabla_owssvr__2[[#This Row],[Regiones]]</f>
        <v>No</v>
      </c>
      <c r="J314" s="12">
        <f t="shared" si="34"/>
        <v>1</v>
      </c>
      <c r="K314" s="13">
        <f t="shared" si="35"/>
        <v>41876</v>
      </c>
      <c r="L314" s="12">
        <f t="shared" si="36"/>
        <v>2014</v>
      </c>
      <c r="M314" s="12">
        <f t="shared" si="37"/>
        <v>35</v>
      </c>
      <c r="N314" s="12">
        <f t="shared" si="38"/>
        <v>8</v>
      </c>
      <c r="O314" s="13" t="str">
        <f t="shared" ca="1" si="39"/>
        <v>CUMPLE</v>
      </c>
      <c r="P314" t="str">
        <f t="shared" si="40"/>
        <v/>
      </c>
    </row>
    <row r="315" spans="1:16" hidden="1">
      <c r="A315">
        <f>Tabla_owssvr__2[[#This Row],[ID]]</f>
        <v>4906</v>
      </c>
      <c r="B315" t="str">
        <f>Tabla_owssvr__2[[#This Row],[Título]]</f>
        <v>LENTITUD DE NAVIGATOR</v>
      </c>
      <c r="C315" t="str">
        <f>Tabla_owssvr__2[[#This Row],[Solicitante]]</f>
        <v>Castro Mery,Yeimei, CAM</v>
      </c>
      <c r="D315" s="4">
        <f>Tabla_owssvr__2[[#This Row],[Fecha Solicitud]]</f>
        <v>41873</v>
      </c>
      <c r="E315" t="str">
        <f>Tabla_owssvr__2[[#This Row],[Estado]]</f>
        <v>Realizado</v>
      </c>
      <c r="F315" s="4">
        <f>Tabla_owssvr__2[[#This Row],[Fecha Cierre]]</f>
        <v>41873</v>
      </c>
      <c r="G315" t="str">
        <f>Tabla_owssvr__2[[#This Row],[Categoria]]</f>
        <v>Reporte de incidencias de servicio externos (Oracle, SAP, Synergia, GOM ….)</v>
      </c>
      <c r="H315" t="str">
        <f>Tabla_owssvr__2[[#This Row],[Enviado a TI]]</f>
        <v>Si</v>
      </c>
      <c r="I315" t="str">
        <f>Tabla_owssvr__2[[#This Row],[Regiones]]</f>
        <v>No</v>
      </c>
      <c r="J315" s="12">
        <f t="shared" si="34"/>
        <v>1</v>
      </c>
      <c r="K315" s="13">
        <f t="shared" si="35"/>
        <v>41876</v>
      </c>
      <c r="L315" s="12">
        <f t="shared" si="36"/>
        <v>2014</v>
      </c>
      <c r="M315" s="12">
        <f t="shared" si="37"/>
        <v>35</v>
      </c>
      <c r="N315" s="12">
        <f t="shared" si="38"/>
        <v>8</v>
      </c>
      <c r="O315" s="13" t="str">
        <f t="shared" ca="1" si="39"/>
        <v>CUMPLE</v>
      </c>
      <c r="P315" t="str">
        <f t="shared" si="40"/>
        <v/>
      </c>
    </row>
    <row r="316" spans="1:16" hidden="1">
      <c r="A316">
        <f>Tabla_owssvr__2[[#This Row],[ID]]</f>
        <v>4905</v>
      </c>
      <c r="B316" t="str">
        <f>Tabla_owssvr__2[[#This Row],[Título]]</f>
        <v>Ingreso red bloqueado</v>
      </c>
      <c r="C316" t="str">
        <f>Tabla_owssvr__2[[#This Row],[Solicitante]]</f>
        <v>Molina Zambrano, Daniel Mauricio, CAM</v>
      </c>
      <c r="D316" s="4">
        <f>Tabla_owssvr__2[[#This Row],[Fecha Solicitud]]</f>
        <v>41873</v>
      </c>
      <c r="E316" t="str">
        <f>Tabla_owssvr__2[[#This Row],[Estado]]</f>
        <v>Realizado</v>
      </c>
      <c r="F316" s="4">
        <f>Tabla_owssvr__2[[#This Row],[Fecha Cierre]]</f>
        <v>41873</v>
      </c>
      <c r="G316" t="str">
        <f>Tabla_owssvr__2[[#This Row],[Categoria]]</f>
        <v>Creación, modificación activación y desactivación de cuentas de red y correo electrónico.</v>
      </c>
      <c r="H316" t="str">
        <f>Tabla_owssvr__2[[#This Row],[Enviado a TI]]</f>
        <v>No</v>
      </c>
      <c r="I316" t="str">
        <f>Tabla_owssvr__2[[#This Row],[Regiones]]</f>
        <v>Si</v>
      </c>
      <c r="J316" s="12">
        <f t="shared" si="34"/>
        <v>1</v>
      </c>
      <c r="K316" s="13">
        <f t="shared" si="35"/>
        <v>41876</v>
      </c>
      <c r="L316" s="12">
        <f t="shared" si="36"/>
        <v>2014</v>
      </c>
      <c r="M316" s="12">
        <f t="shared" si="37"/>
        <v>35</v>
      </c>
      <c r="N316" s="12">
        <f t="shared" si="38"/>
        <v>8</v>
      </c>
      <c r="O316" s="13" t="str">
        <f t="shared" ca="1" si="39"/>
        <v>CUMPLE</v>
      </c>
      <c r="P316" t="str">
        <f t="shared" si="40"/>
        <v/>
      </c>
    </row>
    <row r="317" spans="1:16" hidden="1">
      <c r="A317">
        <f>Tabla_owssvr__2[[#This Row],[ID]]</f>
        <v>4904</v>
      </c>
      <c r="B317" t="str">
        <f>Tabla_owssvr__2[[#This Row],[Título]]</f>
        <v>Usuario Bloqueado</v>
      </c>
      <c r="C317" t="str">
        <f>Tabla_owssvr__2[[#This Row],[Solicitante]]</f>
        <v>Hermosilla Rebolledo, Cristian Elias, CAM</v>
      </c>
      <c r="D317" s="4">
        <f>Tabla_owssvr__2[[#This Row],[Fecha Solicitud]]</f>
        <v>41873</v>
      </c>
      <c r="E317" t="str">
        <f>Tabla_owssvr__2[[#This Row],[Estado]]</f>
        <v>Realizado</v>
      </c>
      <c r="F317" s="4">
        <f>Tabla_owssvr__2[[#This Row],[Fecha Cierre]]</f>
        <v>41873</v>
      </c>
      <c r="G317" t="str">
        <f>Tabla_owssvr__2[[#This Row],[Categoria]]</f>
        <v>Creación, modificación activación y desactivación de cuentas de red y correo electrónico.</v>
      </c>
      <c r="H317" t="str">
        <f>Tabla_owssvr__2[[#This Row],[Enviado a TI]]</f>
        <v>No</v>
      </c>
      <c r="I317" t="str">
        <f>Tabla_owssvr__2[[#This Row],[Regiones]]</f>
        <v>Si</v>
      </c>
      <c r="J317" s="12">
        <f t="shared" si="34"/>
        <v>1</v>
      </c>
      <c r="K317" s="13">
        <f t="shared" si="35"/>
        <v>41876</v>
      </c>
      <c r="L317" s="12">
        <f t="shared" si="36"/>
        <v>2014</v>
      </c>
      <c r="M317" s="12">
        <f t="shared" si="37"/>
        <v>35</v>
      </c>
      <c r="N317" s="12">
        <f t="shared" si="38"/>
        <v>8</v>
      </c>
      <c r="O317" s="13" t="str">
        <f t="shared" ca="1" si="39"/>
        <v>CUMPLE</v>
      </c>
      <c r="P317" t="str">
        <f t="shared" si="40"/>
        <v/>
      </c>
    </row>
    <row r="318" spans="1:16" hidden="1">
      <c r="A318">
        <f>Tabla_owssvr__2[[#This Row],[ID]]</f>
        <v>4903</v>
      </c>
      <c r="B318" t="str">
        <f>Tabla_owssvr__2[[#This Row],[Título]]</f>
        <v xml:space="preserve">Solicitud :activacion telefono </v>
      </c>
      <c r="C318" t="str">
        <f>Tabla_owssvr__2[[#This Row],[Solicitante]]</f>
        <v>Donoso Lara, Ernelso Augusto, CAM</v>
      </c>
      <c r="D318" s="4">
        <f>Tabla_owssvr__2[[#This Row],[Fecha Solicitud]]</f>
        <v>41873</v>
      </c>
      <c r="E318" t="str">
        <f>Tabla_owssvr__2[[#This Row],[Estado]]</f>
        <v>Realizado</v>
      </c>
      <c r="F318" s="4">
        <f>Tabla_owssvr__2[[#This Row],[Fecha Cierre]]</f>
        <v>41873</v>
      </c>
      <c r="G318" t="str">
        <f>Tabla_owssvr__2[[#This Row],[Categoria]]</f>
        <v>1 Asignacion de minutos</v>
      </c>
      <c r="H318" t="str">
        <f>Tabla_owssvr__2[[#This Row],[Enviado a TI]]</f>
        <v>Si</v>
      </c>
      <c r="I318" t="str">
        <f>Tabla_owssvr__2[[#This Row],[Regiones]]</f>
        <v>No</v>
      </c>
      <c r="J318" s="12">
        <f t="shared" si="34"/>
        <v>1</v>
      </c>
      <c r="K318" s="13">
        <f t="shared" si="35"/>
        <v>41876</v>
      </c>
      <c r="L318" s="12">
        <f t="shared" si="36"/>
        <v>2014</v>
      </c>
      <c r="M318" s="12">
        <f t="shared" si="37"/>
        <v>35</v>
      </c>
      <c r="N318" s="12">
        <f t="shared" si="38"/>
        <v>8</v>
      </c>
      <c r="O318" s="13" t="str">
        <f t="shared" ca="1" si="39"/>
        <v>CUMPLE</v>
      </c>
      <c r="P318" t="str">
        <f t="shared" si="40"/>
        <v/>
      </c>
    </row>
    <row r="319" spans="1:16" hidden="1">
      <c r="A319">
        <f>Tabla_owssvr__2[[#This Row],[ID]]</f>
        <v>4902</v>
      </c>
      <c r="B319" t="str">
        <f>Tabla_owssvr__2[[#This Row],[Título]]</f>
        <v>Solicitud de Tonner</v>
      </c>
      <c r="C319" t="str">
        <f>Tabla_owssvr__2[[#This Row],[Solicitante]]</f>
        <v>Carrasco Velarde, Luis Alberto, CAM</v>
      </c>
      <c r="D319" s="4">
        <f>Tabla_owssvr__2[[#This Row],[Fecha Solicitud]]</f>
        <v>41873</v>
      </c>
      <c r="E319" t="str">
        <f>Tabla_owssvr__2[[#This Row],[Estado]]</f>
        <v>Realizado</v>
      </c>
      <c r="F319" s="4">
        <f>Tabla_owssvr__2[[#This Row],[Fecha Cierre]]</f>
        <v>41873</v>
      </c>
      <c r="G319" t="str">
        <f>Tabla_owssvr__2[[#This Row],[Categoria]]</f>
        <v>Reporte de problemas de Impresoras en Outsourcing</v>
      </c>
      <c r="H319" t="str">
        <f>Tabla_owssvr__2[[#This Row],[Enviado a TI]]</f>
        <v>Si</v>
      </c>
      <c r="I319" t="str">
        <f>Tabla_owssvr__2[[#This Row],[Regiones]]</f>
        <v>No</v>
      </c>
      <c r="J319" s="12">
        <f t="shared" si="34"/>
        <v>1</v>
      </c>
      <c r="K319" s="13">
        <f t="shared" si="35"/>
        <v>41876</v>
      </c>
      <c r="L319" s="12">
        <f t="shared" si="36"/>
        <v>2014</v>
      </c>
      <c r="M319" s="12">
        <f t="shared" si="37"/>
        <v>35</v>
      </c>
      <c r="N319" s="12">
        <f t="shared" si="38"/>
        <v>8</v>
      </c>
      <c r="O319" s="13" t="str">
        <f t="shared" ca="1" si="39"/>
        <v>CUMPLE</v>
      </c>
      <c r="P319" t="str">
        <f t="shared" si="40"/>
        <v/>
      </c>
    </row>
    <row r="320" spans="1:16" hidden="1">
      <c r="A320">
        <f>Tabla_owssvr__2[[#This Row],[ID]]</f>
        <v>4901</v>
      </c>
      <c r="B320" t="str">
        <f>Tabla_owssvr__2[[#This Row],[Título]]</f>
        <v>Cámara fotográfica digital minimo 5 megapixel</v>
      </c>
      <c r="C320" t="str">
        <f>Tabla_owssvr__2[[#This Row],[Solicitante]]</f>
        <v>Barraza Ramos, Boris, CAM</v>
      </c>
      <c r="D320" s="4">
        <f>Tabla_owssvr__2[[#This Row],[Fecha Solicitud]]</f>
        <v>41872</v>
      </c>
      <c r="E320" t="str">
        <f>Tabla_owssvr__2[[#This Row],[Estado]]</f>
        <v>Pendiente Proveedor</v>
      </c>
      <c r="F320" s="4">
        <f>Tabla_owssvr__2[[#This Row],[Fecha Cierre]]</f>
        <v>41872</v>
      </c>
      <c r="G320" t="str">
        <f>Tabla_owssvr__2[[#This Row],[Categoria]]</f>
        <v>Compra de equipamiento habitual no estándar.</v>
      </c>
      <c r="H320" t="str">
        <f>Tabla_owssvr__2[[#This Row],[Enviado a TI]]</f>
        <v>Si</v>
      </c>
      <c r="I320" t="str">
        <f>Tabla_owssvr__2[[#This Row],[Regiones]]</f>
        <v>No</v>
      </c>
      <c r="J320" s="12">
        <f t="shared" si="34"/>
        <v>10</v>
      </c>
      <c r="K320" s="13">
        <f t="shared" si="35"/>
        <v>41886</v>
      </c>
      <c r="L320" s="12">
        <f t="shared" si="36"/>
        <v>2014</v>
      </c>
      <c r="M320" s="12">
        <f t="shared" si="37"/>
        <v>36</v>
      </c>
      <c r="N320" s="12">
        <f t="shared" si="38"/>
        <v>9</v>
      </c>
      <c r="O320" s="13" t="str">
        <f t="shared" ca="1" si="39"/>
        <v>CUMPLE</v>
      </c>
      <c r="P320" t="str">
        <f t="shared" si="40"/>
        <v/>
      </c>
    </row>
    <row r="321" spans="1:16" hidden="1">
      <c r="A321">
        <f>Tabla_owssvr__2[[#This Row],[ID]]</f>
        <v>4900</v>
      </c>
      <c r="B321" t="str">
        <f>Tabla_owssvr__2[[#This Row],[Título]]</f>
        <v>Anclar computador</v>
      </c>
      <c r="C321" t="str">
        <f>Tabla_owssvr__2[[#This Row],[Solicitante]]</f>
        <v>Carreño Cerda, Mauricio Alfredo, CAM</v>
      </c>
      <c r="D321" s="4">
        <f>Tabla_owssvr__2[[#This Row],[Fecha Solicitud]]</f>
        <v>41872</v>
      </c>
      <c r="E321" t="str">
        <f>Tabla_owssvr__2[[#This Row],[Estado]]</f>
        <v>Realizado</v>
      </c>
      <c r="F321" s="4">
        <f>Tabla_owssvr__2[[#This Row],[Fecha Cierre]]</f>
        <v>41872</v>
      </c>
      <c r="G321" t="str">
        <f>Tabla_owssvr__2[[#This Row],[Categoria]]</f>
        <v>Asignación de equipamiento habitual no estándar. (Monitor o teclado adicional, audífonos, disco externo…)</v>
      </c>
      <c r="H321" t="str">
        <f>Tabla_owssvr__2[[#This Row],[Enviado a TI]]</f>
        <v>Si</v>
      </c>
      <c r="I321" t="str">
        <f>Tabla_owssvr__2[[#This Row],[Regiones]]</f>
        <v>No</v>
      </c>
      <c r="J321" s="12">
        <f t="shared" si="34"/>
        <v>1</v>
      </c>
      <c r="K321" s="13">
        <f t="shared" si="35"/>
        <v>41873</v>
      </c>
      <c r="L321" s="12">
        <f t="shared" si="36"/>
        <v>2014</v>
      </c>
      <c r="M321" s="12">
        <f t="shared" si="37"/>
        <v>34</v>
      </c>
      <c r="N321" s="12">
        <f t="shared" si="38"/>
        <v>8</v>
      </c>
      <c r="O321" s="13" t="str">
        <f t="shared" ca="1" si="39"/>
        <v>CUMPLE</v>
      </c>
      <c r="P321" t="str">
        <f t="shared" si="40"/>
        <v/>
      </c>
    </row>
    <row r="322" spans="1:16" hidden="1">
      <c r="A322">
        <f>Tabla_owssvr__2[[#This Row],[ID]]</f>
        <v>4899</v>
      </c>
      <c r="B322" t="str">
        <f>Tabla_owssvr__2[[#This Row],[Título]]</f>
        <v>Configurar anexo a Usuario Mauricio Herrera</v>
      </c>
      <c r="C322" t="str">
        <f>Tabla_owssvr__2[[#This Row],[Solicitante]]</f>
        <v>Herrera Mardones, Mauricio Andres, CAM</v>
      </c>
      <c r="D322" s="4">
        <f>Tabla_owssvr__2[[#This Row],[Fecha Solicitud]]</f>
        <v>41872</v>
      </c>
      <c r="E322" t="str">
        <f>Tabla_owssvr__2[[#This Row],[Estado]]</f>
        <v>Realizado</v>
      </c>
      <c r="F322" s="4">
        <f>Tabla_owssvr__2[[#This Row],[Fecha Cierre]]</f>
        <v>41872</v>
      </c>
      <c r="G322" t="str">
        <f>Tabla_owssvr__2[[#This Row],[Categoria]]</f>
        <v>Creación, modificación activación y desactivación de anexos telefónicos.</v>
      </c>
      <c r="H322" t="str">
        <f>Tabla_owssvr__2[[#This Row],[Enviado a TI]]</f>
        <v>Si</v>
      </c>
      <c r="I322" t="str">
        <f>Tabla_owssvr__2[[#This Row],[Regiones]]</f>
        <v>No</v>
      </c>
      <c r="J322" s="12">
        <f t="shared" ref="J322:J385" si="41">VLOOKUP(G322,servicios,2,FALSE)</f>
        <v>1</v>
      </c>
      <c r="K322" s="13">
        <f t="shared" si="35"/>
        <v>41873</v>
      </c>
      <c r="L322" s="12">
        <f t="shared" si="36"/>
        <v>2014</v>
      </c>
      <c r="M322" s="12">
        <f t="shared" si="37"/>
        <v>34</v>
      </c>
      <c r="N322" s="12">
        <f t="shared" si="38"/>
        <v>8</v>
      </c>
      <c r="O322" s="13" t="str">
        <f t="shared" ca="1" si="39"/>
        <v>CUMPLE</v>
      </c>
      <c r="P322" t="str">
        <f t="shared" si="40"/>
        <v/>
      </c>
    </row>
    <row r="323" spans="1:16" hidden="1">
      <c r="A323">
        <f>Tabla_owssvr__2[[#This Row],[ID]]</f>
        <v>4898</v>
      </c>
      <c r="B323" t="str">
        <f>Tabla_owssvr__2[[#This Row],[Título]]</f>
        <v>Creación Anexo</v>
      </c>
      <c r="C323" t="str">
        <f>Tabla_owssvr__2[[#This Row],[Solicitante]]</f>
        <v>Burdiles Herrera, Felipe Alejandro, CAM</v>
      </c>
      <c r="D323" s="4">
        <f>Tabla_owssvr__2[[#This Row],[Fecha Solicitud]]</f>
        <v>41872</v>
      </c>
      <c r="E323" t="str">
        <f>Tabla_owssvr__2[[#This Row],[Estado]]</f>
        <v>Realizado</v>
      </c>
      <c r="F323" s="4">
        <f>Tabla_owssvr__2[[#This Row],[Fecha Cierre]]</f>
        <v>41872</v>
      </c>
      <c r="G323" t="str">
        <f>Tabla_owssvr__2[[#This Row],[Categoria]]</f>
        <v>Creación, modificación activación y desactivación de anexos telefónicos.</v>
      </c>
      <c r="H323" t="str">
        <f>Tabla_owssvr__2[[#This Row],[Enviado a TI]]</f>
        <v>Si</v>
      </c>
      <c r="I323" t="str">
        <f>Tabla_owssvr__2[[#This Row],[Regiones]]</f>
        <v>No</v>
      </c>
      <c r="J323" s="12">
        <f t="shared" si="41"/>
        <v>1</v>
      </c>
      <c r="K323" s="13">
        <f t="shared" ref="K323:K386" si="42">WORKDAY(D323*1,J323,festivos)</f>
        <v>41873</v>
      </c>
      <c r="L323" s="12">
        <f t="shared" ref="L323:L386" si="43">YEAR(K323)</f>
        <v>2014</v>
      </c>
      <c r="M323" s="12">
        <f t="shared" ref="M323:M386" si="44">WEEKNUM(K323,2)</f>
        <v>34</v>
      </c>
      <c r="N323" s="12">
        <f t="shared" ref="N323:N386" si="45">MONTH(K323)</f>
        <v>8</v>
      </c>
      <c r="O323" s="13" t="str">
        <f t="shared" ref="O323:O386" ca="1" si="46">IF(F323=0,IF(AND(TODAY()&lt;=K323),"EN TIEMPO","FUERA"),IF(AND(F323&lt;=K323),"CUMPLE","NO CUMPLE"))</f>
        <v>CUMPLE</v>
      </c>
      <c r="P323" t="str">
        <f t="shared" ref="P323:P386" si="47">IF(AND(E323="Realizado",F323=0),"error","")</f>
        <v/>
      </c>
    </row>
    <row r="324" spans="1:16" hidden="1">
      <c r="A324">
        <f>Tabla_owssvr__2[[#This Row],[ID]]</f>
        <v>4897</v>
      </c>
      <c r="B324" t="str">
        <f>Tabla_owssvr__2[[#This Row],[Título]]</f>
        <v>Problemas con chip móvil 91622053</v>
      </c>
      <c r="C324" t="str">
        <f>Tabla_owssvr__2[[#This Row],[Solicitante]]</f>
        <v>Ordenes Uribe, Francisco Javier, CAM</v>
      </c>
      <c r="D324" s="4">
        <f>Tabla_owssvr__2[[#This Row],[Fecha Solicitud]]</f>
        <v>41872</v>
      </c>
      <c r="E324" t="str">
        <f>Tabla_owssvr__2[[#This Row],[Estado]]</f>
        <v>Realizado</v>
      </c>
      <c r="F324" s="4">
        <f>Tabla_owssvr__2[[#This Row],[Fecha Cierre]]</f>
        <v>41876</v>
      </c>
      <c r="G324" t="str">
        <f>Tabla_owssvr__2[[#This Row],[Categoria]]</f>
        <v>Asignación y/o entrega de equipos celulares estándar nuevos o sus componentes. (chips)</v>
      </c>
      <c r="H324" t="str">
        <f>Tabla_owssvr__2[[#This Row],[Enviado a TI]]</f>
        <v>No</v>
      </c>
      <c r="I324" t="str">
        <f>Tabla_owssvr__2[[#This Row],[Regiones]]</f>
        <v>No</v>
      </c>
      <c r="J324" s="12">
        <f t="shared" si="41"/>
        <v>7</v>
      </c>
      <c r="K324" s="13">
        <f t="shared" si="42"/>
        <v>41883</v>
      </c>
      <c r="L324" s="12">
        <f t="shared" si="43"/>
        <v>2014</v>
      </c>
      <c r="M324" s="12">
        <f t="shared" si="44"/>
        <v>36</v>
      </c>
      <c r="N324" s="12">
        <f t="shared" si="45"/>
        <v>9</v>
      </c>
      <c r="O324" s="13" t="str">
        <f t="shared" ca="1" si="46"/>
        <v>CUMPLE</v>
      </c>
      <c r="P324" t="str">
        <f t="shared" si="47"/>
        <v/>
      </c>
    </row>
    <row r="325" spans="1:16" hidden="1">
      <c r="A325">
        <f>Tabla_owssvr__2[[#This Row],[ID]]</f>
        <v>4896</v>
      </c>
      <c r="B325" t="str">
        <f>Tabla_owssvr__2[[#This Row],[Título]]</f>
        <v>Pedir Alta de equipo en el AD</v>
      </c>
      <c r="C325" t="str">
        <f>Tabla_owssvr__2[[#This Row],[Solicitante]]</f>
        <v>Técnico Mesa de Ayuda, Externo</v>
      </c>
      <c r="D325" s="4">
        <f>Tabla_owssvr__2[[#This Row],[Fecha Solicitud]]</f>
        <v>41872</v>
      </c>
      <c r="E325" t="str">
        <f>Tabla_owssvr__2[[#This Row],[Estado]]</f>
        <v>Realizado</v>
      </c>
      <c r="F325" s="4">
        <f>Tabla_owssvr__2[[#This Row],[Fecha Cierre]]</f>
        <v>41872</v>
      </c>
      <c r="G325" t="str">
        <f>Tabla_owssvr__2[[#This Row],[Categoria]]</f>
        <v>Creación, modificación activación y desactivación de cuentas de red y correo electrónico.</v>
      </c>
      <c r="H325" t="str">
        <f>Tabla_owssvr__2[[#This Row],[Enviado a TI]]</f>
        <v>Si</v>
      </c>
      <c r="I325" t="str">
        <f>Tabla_owssvr__2[[#This Row],[Regiones]]</f>
        <v>No</v>
      </c>
      <c r="J325" s="12">
        <f t="shared" si="41"/>
        <v>1</v>
      </c>
      <c r="K325" s="13">
        <f t="shared" si="42"/>
        <v>41873</v>
      </c>
      <c r="L325" s="12">
        <f t="shared" si="43"/>
        <v>2014</v>
      </c>
      <c r="M325" s="12">
        <f t="shared" si="44"/>
        <v>34</v>
      </c>
      <c r="N325" s="12">
        <f t="shared" si="45"/>
        <v>8</v>
      </c>
      <c r="O325" s="13" t="str">
        <f t="shared" ca="1" si="46"/>
        <v>CUMPLE</v>
      </c>
      <c r="P325" t="str">
        <f t="shared" si="47"/>
        <v/>
      </c>
    </row>
    <row r="326" spans="1:16" hidden="1">
      <c r="A326">
        <f>Tabla_owssvr__2[[#This Row],[ID]]</f>
        <v>4895</v>
      </c>
      <c r="B326" t="str">
        <f>Tabla_owssvr__2[[#This Row],[Título]]</f>
        <v>Configurar Anexo SOT CHL</v>
      </c>
      <c r="C326" t="str">
        <f>Tabla_owssvr__2[[#This Row],[Solicitante]]</f>
        <v>Retamal Gutierrez, Carlos Alberto, CAM</v>
      </c>
      <c r="D326" s="4">
        <f>Tabla_owssvr__2[[#This Row],[Fecha Solicitud]]</f>
        <v>41872</v>
      </c>
      <c r="E326" t="str">
        <f>Tabla_owssvr__2[[#This Row],[Estado]]</f>
        <v>Realizado</v>
      </c>
      <c r="F326" s="4">
        <f>Tabla_owssvr__2[[#This Row],[Fecha Cierre]]</f>
        <v>41872</v>
      </c>
      <c r="G326" t="str">
        <f>Tabla_owssvr__2[[#This Row],[Categoria]]</f>
        <v>Creación, modificación activación y desactivación de anexos telefónicos.</v>
      </c>
      <c r="H326" t="str">
        <f>Tabla_owssvr__2[[#This Row],[Enviado a TI]]</f>
        <v>Si</v>
      </c>
      <c r="I326" t="str">
        <f>Tabla_owssvr__2[[#This Row],[Regiones]]</f>
        <v>No</v>
      </c>
      <c r="J326" s="12">
        <f t="shared" si="41"/>
        <v>1</v>
      </c>
      <c r="K326" s="13">
        <f t="shared" si="42"/>
        <v>41873</v>
      </c>
      <c r="L326" s="12">
        <f t="shared" si="43"/>
        <v>2014</v>
      </c>
      <c r="M326" s="12">
        <f t="shared" si="44"/>
        <v>34</v>
      </c>
      <c r="N326" s="12">
        <f t="shared" si="45"/>
        <v>8</v>
      </c>
      <c r="O326" s="13" t="str">
        <f t="shared" ca="1" si="46"/>
        <v>CUMPLE</v>
      </c>
      <c r="P326" t="str">
        <f t="shared" si="47"/>
        <v/>
      </c>
    </row>
    <row r="327" spans="1:16" hidden="1">
      <c r="A327">
        <f>Tabla_owssvr__2[[#This Row],[ID]]</f>
        <v>4894</v>
      </c>
      <c r="B327" t="str">
        <f>Tabla_owssvr__2[[#This Row],[Título]]</f>
        <v>Link de descarga Fluke Ti30</v>
      </c>
      <c r="C327" t="str">
        <f>Tabla_owssvr__2[[#This Row],[Solicitante]]</f>
        <v>Gonzalez R., Enrique, CAM</v>
      </c>
      <c r="D327" s="4">
        <f>Tabla_owssvr__2[[#This Row],[Fecha Solicitud]]</f>
        <v>41872</v>
      </c>
      <c r="E327" t="str">
        <f>Tabla_owssvr__2[[#This Row],[Estado]]</f>
        <v>Realizado</v>
      </c>
      <c r="F327" s="4">
        <f>Tabla_owssvr__2[[#This Row],[Fecha Cierre]]</f>
        <v>41872</v>
      </c>
      <c r="G327" t="str">
        <f>Tabla_owssvr__2[[#This Row],[Categoria]]</f>
        <v>Instalación de nuevos software en los computadores.</v>
      </c>
      <c r="H327" t="str">
        <f>Tabla_owssvr__2[[#This Row],[Enviado a TI]]</f>
        <v>No</v>
      </c>
      <c r="I327" t="str">
        <f>Tabla_owssvr__2[[#This Row],[Regiones]]</f>
        <v>No</v>
      </c>
      <c r="J327" s="12">
        <f t="shared" si="41"/>
        <v>1</v>
      </c>
      <c r="K327" s="13">
        <f t="shared" si="42"/>
        <v>41873</v>
      </c>
      <c r="L327" s="12">
        <f t="shared" si="43"/>
        <v>2014</v>
      </c>
      <c r="M327" s="12">
        <f t="shared" si="44"/>
        <v>34</v>
      </c>
      <c r="N327" s="12">
        <f t="shared" si="45"/>
        <v>8</v>
      </c>
      <c r="O327" s="13" t="str">
        <f t="shared" ca="1" si="46"/>
        <v>CUMPLE</v>
      </c>
      <c r="P327" t="str">
        <f t="shared" si="47"/>
        <v/>
      </c>
    </row>
    <row r="328" spans="1:16" hidden="1">
      <c r="A328">
        <f>Tabla_owssvr__2[[#This Row],[ID]]</f>
        <v>4893</v>
      </c>
      <c r="B328" t="str">
        <f>Tabla_owssvr__2[[#This Row],[Título]]</f>
        <v>problemas de intermitencia en la conexión a la aplicación CALLER</v>
      </c>
      <c r="C328" t="str">
        <f>Tabla_owssvr__2[[#This Row],[Solicitante]]</f>
        <v>Gonzalez Arredondo, Enrique Eduardo, CAM</v>
      </c>
      <c r="D328" s="4">
        <f>Tabla_owssvr__2[[#This Row],[Fecha Solicitud]]</f>
        <v>41872</v>
      </c>
      <c r="E328" t="str">
        <f>Tabla_owssvr__2[[#This Row],[Estado]]</f>
        <v>Realizado</v>
      </c>
      <c r="F328" s="4">
        <f>Tabla_owssvr__2[[#This Row],[Fecha Cierre]]</f>
        <v>41872</v>
      </c>
      <c r="G328" t="str">
        <f>Tabla_owssvr__2[[#This Row],[Categoria]]</f>
        <v>3 Servicios Operador</v>
      </c>
      <c r="H328" t="str">
        <f>Tabla_owssvr__2[[#This Row],[Enviado a TI]]</f>
        <v>Si</v>
      </c>
      <c r="I328" t="str">
        <f>Tabla_owssvr__2[[#This Row],[Regiones]]</f>
        <v>No</v>
      </c>
      <c r="J328" s="12">
        <f t="shared" si="41"/>
        <v>1</v>
      </c>
      <c r="K328" s="13">
        <f t="shared" si="42"/>
        <v>41873</v>
      </c>
      <c r="L328" s="12">
        <f t="shared" si="43"/>
        <v>2014</v>
      </c>
      <c r="M328" s="12">
        <f t="shared" si="44"/>
        <v>34</v>
      </c>
      <c r="N328" s="12">
        <f t="shared" si="45"/>
        <v>8</v>
      </c>
      <c r="O328" s="13" t="str">
        <f t="shared" ca="1" si="46"/>
        <v>CUMPLE</v>
      </c>
      <c r="P328" t="str">
        <f t="shared" si="47"/>
        <v/>
      </c>
    </row>
    <row r="329" spans="1:16" hidden="1">
      <c r="A329">
        <f>Tabla_owssvr__2[[#This Row],[ID]]</f>
        <v>4892</v>
      </c>
      <c r="B329" t="str">
        <f>Tabla_owssvr__2[[#This Row],[Título]]</f>
        <v>Solicitud de respuesto Toner Tinta</v>
      </c>
      <c r="C329" t="str">
        <f>Tabla_owssvr__2[[#This Row],[Solicitante]]</f>
        <v>Gonzalez R., Enrique, CAM</v>
      </c>
      <c r="D329" s="4">
        <f>Tabla_owssvr__2[[#This Row],[Fecha Solicitud]]</f>
        <v>41872</v>
      </c>
      <c r="E329" t="str">
        <f>Tabla_owssvr__2[[#This Row],[Estado]]</f>
        <v>Realizado</v>
      </c>
      <c r="F329" s="4">
        <f>Tabla_owssvr__2[[#This Row],[Fecha Cierre]]</f>
        <v>41872</v>
      </c>
      <c r="G329" t="str">
        <f>Tabla_owssvr__2[[#This Row],[Categoria]]</f>
        <v>Reporte de problemas de Impresoras en Outsourcing</v>
      </c>
      <c r="H329" t="str">
        <f>Tabla_owssvr__2[[#This Row],[Enviado a TI]]</f>
        <v>No</v>
      </c>
      <c r="I329" t="str">
        <f>Tabla_owssvr__2[[#This Row],[Regiones]]</f>
        <v>No</v>
      </c>
      <c r="J329" s="12">
        <f t="shared" si="41"/>
        <v>1</v>
      </c>
      <c r="K329" s="13">
        <f t="shared" si="42"/>
        <v>41873</v>
      </c>
      <c r="L329" s="12">
        <f t="shared" si="43"/>
        <v>2014</v>
      </c>
      <c r="M329" s="12">
        <f t="shared" si="44"/>
        <v>34</v>
      </c>
      <c r="N329" s="12">
        <f t="shared" si="45"/>
        <v>8</v>
      </c>
      <c r="O329" s="13" t="str">
        <f t="shared" ca="1" si="46"/>
        <v>CUMPLE</v>
      </c>
      <c r="P329" t="str">
        <f t="shared" si="47"/>
        <v/>
      </c>
    </row>
    <row r="330" spans="1:16" hidden="1">
      <c r="A330">
        <f>Tabla_owssvr__2[[#This Row],[ID]]</f>
        <v>4891</v>
      </c>
      <c r="B330" t="str">
        <f>Tabla_owssvr__2[[#This Row],[Título]]</f>
        <v>Impresora</v>
      </c>
      <c r="C330" t="str">
        <f>Tabla_owssvr__2[[#This Row],[Solicitante]]</f>
        <v>Moraga Cereceda, Carla Alejandra, CAM</v>
      </c>
      <c r="D330" s="4">
        <f>Tabla_owssvr__2[[#This Row],[Fecha Solicitud]]</f>
        <v>41872</v>
      </c>
      <c r="E330" t="str">
        <f>Tabla_owssvr__2[[#This Row],[Estado]]</f>
        <v>Realizado</v>
      </c>
      <c r="F330" s="4">
        <f>Tabla_owssvr__2[[#This Row],[Fecha Cierre]]</f>
        <v>41872</v>
      </c>
      <c r="G330" t="str">
        <f>Tabla_owssvr__2[[#This Row],[Categoria]]</f>
        <v>Reporte de problemas de Impresoras en Outsourcing</v>
      </c>
      <c r="H330" t="str">
        <f>Tabla_owssvr__2[[#This Row],[Enviado a TI]]</f>
        <v>Si</v>
      </c>
      <c r="I330" t="str">
        <f>Tabla_owssvr__2[[#This Row],[Regiones]]</f>
        <v>No</v>
      </c>
      <c r="J330" s="12">
        <f t="shared" si="41"/>
        <v>1</v>
      </c>
      <c r="K330" s="13">
        <f t="shared" si="42"/>
        <v>41873</v>
      </c>
      <c r="L330" s="12">
        <f t="shared" si="43"/>
        <v>2014</v>
      </c>
      <c r="M330" s="12">
        <f t="shared" si="44"/>
        <v>34</v>
      </c>
      <c r="N330" s="12">
        <f t="shared" si="45"/>
        <v>8</v>
      </c>
      <c r="O330" s="13" t="str">
        <f t="shared" ca="1" si="46"/>
        <v>CUMPLE</v>
      </c>
      <c r="P330" t="str">
        <f t="shared" si="47"/>
        <v/>
      </c>
    </row>
    <row r="331" spans="1:16" hidden="1">
      <c r="A331">
        <f>Tabla_owssvr__2[[#This Row],[ID]]</f>
        <v>4890</v>
      </c>
      <c r="B331" t="str">
        <f>Tabla_owssvr__2[[#This Row],[Título]]</f>
        <v>Revisión punto red</v>
      </c>
      <c r="C331" t="str">
        <f>Tabla_owssvr__2[[#This Row],[Solicitante]]</f>
        <v>Duarte Fuentes, Luis Alfredo, CAM</v>
      </c>
      <c r="D331" s="4">
        <f>Tabla_owssvr__2[[#This Row],[Fecha Solicitud]]</f>
        <v>41872</v>
      </c>
      <c r="E331" t="str">
        <f>Tabla_owssvr__2[[#This Row],[Estado]]</f>
        <v>Realizado</v>
      </c>
      <c r="F331" s="4">
        <f>Tabla_owssvr__2[[#This Row],[Fecha Cierre]]</f>
        <v>41872</v>
      </c>
      <c r="G331" t="str">
        <f>Tabla_owssvr__2[[#This Row],[Categoria]]</f>
        <v>Instalación o revisión de puntos de red.</v>
      </c>
      <c r="H331" t="str">
        <f>Tabla_owssvr__2[[#This Row],[Enviado a TI]]</f>
        <v>Si</v>
      </c>
      <c r="I331" t="str">
        <f>Tabla_owssvr__2[[#This Row],[Regiones]]</f>
        <v>No</v>
      </c>
      <c r="J331" s="12">
        <f t="shared" si="41"/>
        <v>3</v>
      </c>
      <c r="K331" s="13">
        <f t="shared" si="42"/>
        <v>41877</v>
      </c>
      <c r="L331" s="12">
        <f t="shared" si="43"/>
        <v>2014</v>
      </c>
      <c r="M331" s="12">
        <f t="shared" si="44"/>
        <v>35</v>
      </c>
      <c r="N331" s="12">
        <f t="shared" si="45"/>
        <v>8</v>
      </c>
      <c r="O331" s="13" t="str">
        <f t="shared" ca="1" si="46"/>
        <v>CUMPLE</v>
      </c>
      <c r="P331" t="str">
        <f t="shared" si="47"/>
        <v/>
      </c>
    </row>
    <row r="332" spans="1:16" hidden="1">
      <c r="A332">
        <f>Tabla_owssvr__2[[#This Row],[ID]]</f>
        <v>4889</v>
      </c>
      <c r="B332" t="str">
        <f>Tabla_owssvr__2[[#This Row],[Título]]</f>
        <v xml:space="preserve"> Factura sin conformidad 300311029154</v>
      </c>
      <c r="C332" t="str">
        <f>Tabla_owssvr__2[[#This Row],[Solicitante]]</f>
        <v>Andrade Escobar, Agustina Mabel, CAM</v>
      </c>
      <c r="D332" s="4">
        <f>Tabla_owssvr__2[[#This Row],[Fecha Solicitud]]</f>
        <v>41872</v>
      </c>
      <c r="E332" t="str">
        <f>Tabla_owssvr__2[[#This Row],[Estado]]</f>
        <v>Realizado</v>
      </c>
      <c r="F332" s="4">
        <f>Tabla_owssvr__2[[#This Row],[Fecha Cierre]]</f>
        <v>41872</v>
      </c>
      <c r="G332" t="str">
        <f>Tabla_owssvr__2[[#This Row],[Categoria]]</f>
        <v>2 Reporte problemas Oracle</v>
      </c>
      <c r="H332" t="str">
        <f>Tabla_owssvr__2[[#This Row],[Enviado a TI]]</f>
        <v>Si</v>
      </c>
      <c r="I332" t="str">
        <f>Tabla_owssvr__2[[#This Row],[Regiones]]</f>
        <v>No</v>
      </c>
      <c r="J332" s="12">
        <f t="shared" si="41"/>
        <v>1</v>
      </c>
      <c r="K332" s="13">
        <f t="shared" si="42"/>
        <v>41873</v>
      </c>
      <c r="L332" s="12">
        <f t="shared" si="43"/>
        <v>2014</v>
      </c>
      <c r="M332" s="12">
        <f t="shared" si="44"/>
        <v>34</v>
      </c>
      <c r="N332" s="12">
        <f t="shared" si="45"/>
        <v>8</v>
      </c>
      <c r="O332" s="13" t="str">
        <f t="shared" ca="1" si="46"/>
        <v>CUMPLE</v>
      </c>
      <c r="P332" t="str">
        <f t="shared" si="47"/>
        <v/>
      </c>
    </row>
    <row r="333" spans="1:16" hidden="1">
      <c r="A333">
        <f>Tabla_owssvr__2[[#This Row],[ID]]</f>
        <v>4888</v>
      </c>
      <c r="B333" t="str">
        <f>Tabla_owssvr__2[[#This Row],[Título]]</f>
        <v>PROBLEMAS CON LÍNEA TELEFÓNICAS FIJAS</v>
      </c>
      <c r="C333" t="str">
        <f>Tabla_owssvr__2[[#This Row],[Solicitante]]</f>
        <v>Rodriguez Kolbach, Jorge Fernando, CAM</v>
      </c>
      <c r="D333" s="4">
        <f>Tabla_owssvr__2[[#This Row],[Fecha Solicitud]]</f>
        <v>41872</v>
      </c>
      <c r="E333" t="str">
        <f>Tabla_owssvr__2[[#This Row],[Estado]]</f>
        <v>Realizado</v>
      </c>
      <c r="F333" s="4">
        <f>Tabla_owssvr__2[[#This Row],[Fecha Cierre]]</f>
        <v>41872</v>
      </c>
      <c r="G333" t="str">
        <f>Tabla_owssvr__2[[#This Row],[Categoria]]</f>
        <v>Creación, modificación activación y desactivación de anexos telefónicos.</v>
      </c>
      <c r="H333" t="str">
        <f>Tabla_owssvr__2[[#This Row],[Enviado a TI]]</f>
        <v>Si</v>
      </c>
      <c r="I333" t="str">
        <f>Tabla_owssvr__2[[#This Row],[Regiones]]</f>
        <v>No</v>
      </c>
      <c r="J333" s="12">
        <f t="shared" si="41"/>
        <v>1</v>
      </c>
      <c r="K333" s="13">
        <f t="shared" si="42"/>
        <v>41873</v>
      </c>
      <c r="L333" s="12">
        <f t="shared" si="43"/>
        <v>2014</v>
      </c>
      <c r="M333" s="12">
        <f t="shared" si="44"/>
        <v>34</v>
      </c>
      <c r="N333" s="12">
        <f t="shared" si="45"/>
        <v>8</v>
      </c>
      <c r="O333" s="13" t="str">
        <f t="shared" ca="1" si="46"/>
        <v>CUMPLE</v>
      </c>
      <c r="P333" t="str">
        <f t="shared" si="47"/>
        <v/>
      </c>
    </row>
    <row r="334" spans="1:16" hidden="1">
      <c r="A334">
        <f>Tabla_owssvr__2[[#This Row],[ID]]</f>
        <v>4887</v>
      </c>
      <c r="B334" t="str">
        <f>Tabla_owssvr__2[[#This Row],[Título]]</f>
        <v>Configurar Anexo Casino</v>
      </c>
      <c r="C334" t="str">
        <f>Tabla_owssvr__2[[#This Row],[Solicitante]]</f>
        <v>Duarte Fuentes, Luis Alfredo, CAM</v>
      </c>
      <c r="D334" s="4">
        <f>Tabla_owssvr__2[[#This Row],[Fecha Solicitud]]</f>
        <v>41872</v>
      </c>
      <c r="E334" t="str">
        <f>Tabla_owssvr__2[[#This Row],[Estado]]</f>
        <v>Realizado</v>
      </c>
      <c r="F334" s="4">
        <f>Tabla_owssvr__2[[#This Row],[Fecha Cierre]]</f>
        <v>41872</v>
      </c>
      <c r="G334" t="str">
        <f>Tabla_owssvr__2[[#This Row],[Categoria]]</f>
        <v>Creación, modificación activación y desactivación de anexos telefónicos.</v>
      </c>
      <c r="H334" t="str">
        <f>Tabla_owssvr__2[[#This Row],[Enviado a TI]]</f>
        <v>No</v>
      </c>
      <c r="I334" t="str">
        <f>Tabla_owssvr__2[[#This Row],[Regiones]]</f>
        <v>No</v>
      </c>
      <c r="J334" s="12">
        <f t="shared" si="41"/>
        <v>1</v>
      </c>
      <c r="K334" s="13">
        <f t="shared" si="42"/>
        <v>41873</v>
      </c>
      <c r="L334" s="12">
        <f t="shared" si="43"/>
        <v>2014</v>
      </c>
      <c r="M334" s="12">
        <f t="shared" si="44"/>
        <v>34</v>
      </c>
      <c r="N334" s="12">
        <f t="shared" si="45"/>
        <v>8</v>
      </c>
      <c r="O334" s="13" t="str">
        <f t="shared" ca="1" si="46"/>
        <v>CUMPLE</v>
      </c>
      <c r="P334" t="str">
        <f t="shared" si="47"/>
        <v/>
      </c>
    </row>
    <row r="335" spans="1:16" hidden="1">
      <c r="A335">
        <f>Tabla_owssvr__2[[#This Row],[ID]]</f>
        <v>4886</v>
      </c>
      <c r="B335" t="str">
        <f>Tabla_owssvr__2[[#This Row],[Título]]</f>
        <v>Dar de alta equipo en el AD</v>
      </c>
      <c r="C335" t="str">
        <f>Tabla_owssvr__2[[#This Row],[Solicitante]]</f>
        <v>Técnico Mesa de Ayuda, Externo</v>
      </c>
      <c r="D335" s="4">
        <f>Tabla_owssvr__2[[#This Row],[Fecha Solicitud]]</f>
        <v>41871</v>
      </c>
      <c r="E335" t="str">
        <f>Tabla_owssvr__2[[#This Row],[Estado]]</f>
        <v>Realizado</v>
      </c>
      <c r="F335" s="4">
        <f>Tabla_owssvr__2[[#This Row],[Fecha Cierre]]</f>
        <v>41871</v>
      </c>
      <c r="G335" t="str">
        <f>Tabla_owssvr__2[[#This Row],[Categoria]]</f>
        <v>Creación, modificación activación y desactivación de cuentas de red y correo electrónico.</v>
      </c>
      <c r="H335" t="str">
        <f>Tabla_owssvr__2[[#This Row],[Enviado a TI]]</f>
        <v>Si</v>
      </c>
      <c r="I335" t="str">
        <f>Tabla_owssvr__2[[#This Row],[Regiones]]</f>
        <v>No</v>
      </c>
      <c r="J335" s="12">
        <f t="shared" si="41"/>
        <v>1</v>
      </c>
      <c r="K335" s="13">
        <f t="shared" si="42"/>
        <v>41872</v>
      </c>
      <c r="L335" s="12">
        <f t="shared" si="43"/>
        <v>2014</v>
      </c>
      <c r="M335" s="12">
        <f t="shared" si="44"/>
        <v>34</v>
      </c>
      <c r="N335" s="12">
        <f t="shared" si="45"/>
        <v>8</v>
      </c>
      <c r="O335" s="13" t="str">
        <f t="shared" ca="1" si="46"/>
        <v>CUMPLE</v>
      </c>
      <c r="P335" t="str">
        <f t="shared" si="47"/>
        <v/>
      </c>
    </row>
    <row r="336" spans="1:16" hidden="1">
      <c r="A336">
        <f>Tabla_owssvr__2[[#This Row],[ID]]</f>
        <v>4885</v>
      </c>
      <c r="B336" t="str">
        <f>Tabla_owssvr__2[[#This Row],[Título]]</f>
        <v>RV: \\camgesdoc\chile\pyp\syp\Fotos_SOT</v>
      </c>
      <c r="C336" t="str">
        <f>Tabla_owssvr__2[[#This Row],[Solicitante]]</f>
        <v>Vargas Oteiza, Flavia, CAM</v>
      </c>
      <c r="D336" s="4">
        <f>Tabla_owssvr__2[[#This Row],[Fecha Solicitud]]</f>
        <v>41871</v>
      </c>
      <c r="E336" t="str">
        <f>Tabla_owssvr__2[[#This Row],[Estado]]</f>
        <v>Realizado</v>
      </c>
      <c r="F336" s="4">
        <f>Tabla_owssvr__2[[#This Row],[Fecha Cierre]]</f>
        <v>41871</v>
      </c>
      <c r="G336" t="str">
        <f>Tabla_owssvr__2[[#This Row],[Categoria]]</f>
        <v>Habilitación de carpetas compartidas o sitios de Sharepoint. O asignación y/o modificación de permisos.</v>
      </c>
      <c r="H336" t="str">
        <f>Tabla_owssvr__2[[#This Row],[Enviado a TI]]</f>
        <v>No</v>
      </c>
      <c r="I336" t="str">
        <f>Tabla_owssvr__2[[#This Row],[Regiones]]</f>
        <v>No</v>
      </c>
      <c r="J336" s="12">
        <f t="shared" si="41"/>
        <v>1</v>
      </c>
      <c r="K336" s="13">
        <f t="shared" si="42"/>
        <v>41872</v>
      </c>
      <c r="L336" s="12">
        <f t="shared" si="43"/>
        <v>2014</v>
      </c>
      <c r="M336" s="12">
        <f t="shared" si="44"/>
        <v>34</v>
      </c>
      <c r="N336" s="12">
        <f t="shared" si="45"/>
        <v>8</v>
      </c>
      <c r="O336" s="13" t="str">
        <f t="shared" ca="1" si="46"/>
        <v>CUMPLE</v>
      </c>
      <c r="P336" t="str">
        <f t="shared" si="47"/>
        <v/>
      </c>
    </row>
    <row r="337" spans="1:16" hidden="1">
      <c r="A337">
        <f>Tabla_owssvr__2[[#This Row],[ID]]</f>
        <v>4884</v>
      </c>
      <c r="B337" t="str">
        <f>Tabla_owssvr__2[[#This Row],[Título]]</f>
        <v>usuario skype</v>
      </c>
      <c r="C337" t="str">
        <f>Tabla_owssvr__2[[#This Row],[Solicitante]]</f>
        <v>Mackenney Aguilera, George Rodrigo, CAM</v>
      </c>
      <c r="D337" s="4">
        <f>Tabla_owssvr__2[[#This Row],[Fecha Solicitud]]</f>
        <v>41871</v>
      </c>
      <c r="E337" t="str">
        <f>Tabla_owssvr__2[[#This Row],[Estado]]</f>
        <v>Realizado</v>
      </c>
      <c r="F337" s="4">
        <f>Tabla_owssvr__2[[#This Row],[Fecha Cierre]]</f>
        <v>41871</v>
      </c>
      <c r="G337" t="str">
        <f>Tabla_owssvr__2[[#This Row],[Categoria]]</f>
        <v>Instalación de nuevos software en los computadores.</v>
      </c>
      <c r="H337" t="str">
        <f>Tabla_owssvr__2[[#This Row],[Enviado a TI]]</f>
        <v>No</v>
      </c>
      <c r="I337" t="str">
        <f>Tabla_owssvr__2[[#This Row],[Regiones]]</f>
        <v>No</v>
      </c>
      <c r="J337" s="12">
        <f t="shared" si="41"/>
        <v>1</v>
      </c>
      <c r="K337" s="13">
        <f t="shared" si="42"/>
        <v>41872</v>
      </c>
      <c r="L337" s="12">
        <f t="shared" si="43"/>
        <v>2014</v>
      </c>
      <c r="M337" s="12">
        <f t="shared" si="44"/>
        <v>34</v>
      </c>
      <c r="N337" s="12">
        <f t="shared" si="45"/>
        <v>8</v>
      </c>
      <c r="O337" s="13" t="str">
        <f t="shared" ca="1" si="46"/>
        <v>CUMPLE</v>
      </c>
      <c r="P337" t="str">
        <f t="shared" si="47"/>
        <v/>
      </c>
    </row>
    <row r="338" spans="1:16" hidden="1">
      <c r="A338">
        <f>Tabla_owssvr__2[[#This Row],[ID]]</f>
        <v>4883</v>
      </c>
      <c r="B338" t="str">
        <f>Tabla_owssvr__2[[#This Row],[Título]]</f>
        <v>Configurar Anexo</v>
      </c>
      <c r="C338" t="str">
        <f>Tabla_owssvr__2[[#This Row],[Solicitante]]</f>
        <v>Arcos Maturana, Victor Hugo, CAM</v>
      </c>
      <c r="D338" s="4">
        <f>Tabla_owssvr__2[[#This Row],[Fecha Solicitud]]</f>
        <v>41871</v>
      </c>
      <c r="E338" t="str">
        <f>Tabla_owssvr__2[[#This Row],[Estado]]</f>
        <v>Realizado</v>
      </c>
      <c r="F338" s="4">
        <f>Tabla_owssvr__2[[#This Row],[Fecha Cierre]]</f>
        <v>41871</v>
      </c>
      <c r="G338" t="str">
        <f>Tabla_owssvr__2[[#This Row],[Categoria]]</f>
        <v>Creación, modificación activación y desactivación de anexos telefónicos.</v>
      </c>
      <c r="H338" t="str">
        <f>Tabla_owssvr__2[[#This Row],[Enviado a TI]]</f>
        <v>Si</v>
      </c>
      <c r="I338" t="str">
        <f>Tabla_owssvr__2[[#This Row],[Regiones]]</f>
        <v>No</v>
      </c>
      <c r="J338" s="12">
        <f t="shared" si="41"/>
        <v>1</v>
      </c>
      <c r="K338" s="13">
        <f t="shared" si="42"/>
        <v>41872</v>
      </c>
      <c r="L338" s="12">
        <f t="shared" si="43"/>
        <v>2014</v>
      </c>
      <c r="M338" s="12">
        <f t="shared" si="44"/>
        <v>34</v>
      </c>
      <c r="N338" s="12">
        <f t="shared" si="45"/>
        <v>8</v>
      </c>
      <c r="O338" s="13" t="str">
        <f t="shared" ca="1" si="46"/>
        <v>CUMPLE</v>
      </c>
      <c r="P338" t="str">
        <f t="shared" si="47"/>
        <v/>
      </c>
    </row>
    <row r="339" spans="1:16" hidden="1">
      <c r="A339">
        <f>Tabla_owssvr__2[[#This Row],[ID]]</f>
        <v>4882</v>
      </c>
      <c r="B339" t="str">
        <f>Tabla_owssvr__2[[#This Row],[Título]]</f>
        <v>Configurar Anexo Marco Marambio</v>
      </c>
      <c r="C339" t="str">
        <f>Tabla_owssvr__2[[#This Row],[Solicitante]]</f>
        <v>Marambio Carrasco, Marco Antonio, CAM</v>
      </c>
      <c r="D339" s="4">
        <f>Tabla_owssvr__2[[#This Row],[Fecha Solicitud]]</f>
        <v>41871</v>
      </c>
      <c r="E339" t="str">
        <f>Tabla_owssvr__2[[#This Row],[Estado]]</f>
        <v>Realizado</v>
      </c>
      <c r="F339" s="4">
        <f>Tabla_owssvr__2[[#This Row],[Fecha Cierre]]</f>
        <v>41871</v>
      </c>
      <c r="G339" t="str">
        <f>Tabla_owssvr__2[[#This Row],[Categoria]]</f>
        <v>Creación, modificación activación y desactivación de anexos telefónicos.</v>
      </c>
      <c r="H339" t="str">
        <f>Tabla_owssvr__2[[#This Row],[Enviado a TI]]</f>
        <v>Si</v>
      </c>
      <c r="I339" t="str">
        <f>Tabla_owssvr__2[[#This Row],[Regiones]]</f>
        <v>No</v>
      </c>
      <c r="J339" s="12">
        <f t="shared" si="41"/>
        <v>1</v>
      </c>
      <c r="K339" s="13">
        <f t="shared" si="42"/>
        <v>41872</v>
      </c>
      <c r="L339" s="12">
        <f t="shared" si="43"/>
        <v>2014</v>
      </c>
      <c r="M339" s="12">
        <f t="shared" si="44"/>
        <v>34</v>
      </c>
      <c r="N339" s="12">
        <f t="shared" si="45"/>
        <v>8</v>
      </c>
      <c r="O339" s="13" t="str">
        <f t="shared" ca="1" si="46"/>
        <v>CUMPLE</v>
      </c>
      <c r="P339" t="str">
        <f t="shared" si="47"/>
        <v/>
      </c>
    </row>
    <row r="340" spans="1:16" hidden="1">
      <c r="A340">
        <f>Tabla_owssvr__2[[#This Row],[ID]]</f>
        <v>4881</v>
      </c>
      <c r="B340" t="str">
        <f>Tabla_owssvr__2[[#This Row],[Título]]</f>
        <v>Dar de Alta equipo en el AD</v>
      </c>
      <c r="C340" t="str">
        <f>Tabla_owssvr__2[[#This Row],[Solicitante]]</f>
        <v>Técnico Mesa de Ayuda, Externo</v>
      </c>
      <c r="D340" s="4">
        <f>Tabla_owssvr__2[[#This Row],[Fecha Solicitud]]</f>
        <v>41871</v>
      </c>
      <c r="E340" t="str">
        <f>Tabla_owssvr__2[[#This Row],[Estado]]</f>
        <v>Realizado</v>
      </c>
      <c r="F340" s="4">
        <f>Tabla_owssvr__2[[#This Row],[Fecha Cierre]]</f>
        <v>41871</v>
      </c>
      <c r="G340" t="str">
        <f>Tabla_owssvr__2[[#This Row],[Categoria]]</f>
        <v>Creación, modificación activación y desactivación de cuentas de red y correo electrónico.</v>
      </c>
      <c r="H340" t="str">
        <f>Tabla_owssvr__2[[#This Row],[Enviado a TI]]</f>
        <v>Si</v>
      </c>
      <c r="I340" t="str">
        <f>Tabla_owssvr__2[[#This Row],[Regiones]]</f>
        <v>No</v>
      </c>
      <c r="J340" s="12">
        <f t="shared" si="41"/>
        <v>1</v>
      </c>
      <c r="K340" s="13">
        <f t="shared" si="42"/>
        <v>41872</v>
      </c>
      <c r="L340" s="12">
        <f t="shared" si="43"/>
        <v>2014</v>
      </c>
      <c r="M340" s="12">
        <f t="shared" si="44"/>
        <v>34</v>
      </c>
      <c r="N340" s="12">
        <f t="shared" si="45"/>
        <v>8</v>
      </c>
      <c r="O340" s="13" t="str">
        <f t="shared" ca="1" si="46"/>
        <v>CUMPLE</v>
      </c>
      <c r="P340" t="str">
        <f t="shared" si="47"/>
        <v/>
      </c>
    </row>
    <row r="341" spans="1:16" hidden="1">
      <c r="A341">
        <f>Tabla_owssvr__2[[#This Row],[ID]]</f>
        <v>4880</v>
      </c>
      <c r="B341" t="str">
        <f>Tabla_owssvr__2[[#This Row],[Título]]</f>
        <v>Crear Usuarios en Impresora</v>
      </c>
      <c r="C341" t="str">
        <f>Tabla_owssvr__2[[#This Row],[Solicitante]]</f>
        <v>Marin Fernandez, Pedro Javier, CAM</v>
      </c>
      <c r="D341" s="4">
        <f>Tabla_owssvr__2[[#This Row],[Fecha Solicitud]]</f>
        <v>41871</v>
      </c>
      <c r="E341" t="str">
        <f>Tabla_owssvr__2[[#This Row],[Estado]]</f>
        <v>Realizado</v>
      </c>
      <c r="F341" s="4">
        <f>Tabla_owssvr__2[[#This Row],[Fecha Cierre]]</f>
        <v>41871</v>
      </c>
      <c r="G341" t="str">
        <f>Tabla_owssvr__2[[#This Row],[Categoria]]</f>
        <v>Instalación de nuevos software en los computadores.</v>
      </c>
      <c r="H341" t="str">
        <f>Tabla_owssvr__2[[#This Row],[Enviado a TI]]</f>
        <v>Si</v>
      </c>
      <c r="I341" t="str">
        <f>Tabla_owssvr__2[[#This Row],[Regiones]]</f>
        <v>No</v>
      </c>
      <c r="J341" s="12">
        <f t="shared" si="41"/>
        <v>1</v>
      </c>
      <c r="K341" s="13">
        <f t="shared" si="42"/>
        <v>41872</v>
      </c>
      <c r="L341" s="12">
        <f t="shared" si="43"/>
        <v>2014</v>
      </c>
      <c r="M341" s="12">
        <f t="shared" si="44"/>
        <v>34</v>
      </c>
      <c r="N341" s="12">
        <f t="shared" si="45"/>
        <v>8</v>
      </c>
      <c r="O341" s="13" t="str">
        <f t="shared" ca="1" si="46"/>
        <v>CUMPLE</v>
      </c>
      <c r="P341" t="str">
        <f t="shared" si="47"/>
        <v/>
      </c>
    </row>
    <row r="342" spans="1:16" hidden="1">
      <c r="A342">
        <f>Tabla_owssvr__2[[#This Row],[ID]]</f>
        <v>4879</v>
      </c>
      <c r="B342" t="str">
        <f>Tabla_owssvr__2[[#This Row],[Título]]</f>
        <v>Toner impresora 6 Sta Maria  2 piso</v>
      </c>
      <c r="C342" t="str">
        <f>Tabla_owssvr__2[[#This Row],[Solicitante]]</f>
        <v>Peralta Oviedo, Maria Isabel, CAM</v>
      </c>
      <c r="D342" s="4">
        <f>Tabla_owssvr__2[[#This Row],[Fecha Solicitud]]</f>
        <v>41871</v>
      </c>
      <c r="E342" t="str">
        <f>Tabla_owssvr__2[[#This Row],[Estado]]</f>
        <v>Realizado</v>
      </c>
      <c r="F342" s="4">
        <f>Tabla_owssvr__2[[#This Row],[Fecha Cierre]]</f>
        <v>41871</v>
      </c>
      <c r="G342" t="str">
        <f>Tabla_owssvr__2[[#This Row],[Categoria]]</f>
        <v>Reporte de problemas de Impresoras en Outsourcing</v>
      </c>
      <c r="H342" t="str">
        <f>Tabla_owssvr__2[[#This Row],[Enviado a TI]]</f>
        <v>Si</v>
      </c>
      <c r="I342" t="str">
        <f>Tabla_owssvr__2[[#This Row],[Regiones]]</f>
        <v>No</v>
      </c>
      <c r="J342" s="12">
        <f t="shared" si="41"/>
        <v>1</v>
      </c>
      <c r="K342" s="13">
        <f t="shared" si="42"/>
        <v>41872</v>
      </c>
      <c r="L342" s="12">
        <f t="shared" si="43"/>
        <v>2014</v>
      </c>
      <c r="M342" s="12">
        <f t="shared" si="44"/>
        <v>34</v>
      </c>
      <c r="N342" s="12">
        <f t="shared" si="45"/>
        <v>8</v>
      </c>
      <c r="O342" s="13" t="str">
        <f t="shared" ca="1" si="46"/>
        <v>CUMPLE</v>
      </c>
      <c r="P342" t="str">
        <f t="shared" si="47"/>
        <v/>
      </c>
    </row>
    <row r="343" spans="1:16" hidden="1">
      <c r="A343">
        <f>Tabla_owssvr__2[[#This Row],[ID]]</f>
        <v>4878</v>
      </c>
      <c r="B343" t="str">
        <f>Tabla_owssvr__2[[#This Row],[Título]]</f>
        <v>Alta Cuenta Corporativa AD y Exchange</v>
      </c>
      <c r="C343" t="str">
        <f>Tabla_owssvr__2[[#This Row],[Solicitante]]</f>
        <v>Mejias Sepulveda, Paula Nicole, CAM</v>
      </c>
      <c r="D343" s="4">
        <f>Tabla_owssvr__2[[#This Row],[Fecha Solicitud]]</f>
        <v>41871</v>
      </c>
      <c r="E343" t="str">
        <f>Tabla_owssvr__2[[#This Row],[Estado]]</f>
        <v>Realizado</v>
      </c>
      <c r="F343" s="4">
        <f>Tabla_owssvr__2[[#This Row],[Fecha Cierre]]</f>
        <v>41871</v>
      </c>
      <c r="G343" t="str">
        <f>Tabla_owssvr__2[[#This Row],[Categoria]]</f>
        <v>Creación, modificación activación y desactivación de cuentas de red y correo electrónico.</v>
      </c>
      <c r="H343" t="str">
        <f>Tabla_owssvr__2[[#This Row],[Enviado a TI]]</f>
        <v>Si</v>
      </c>
      <c r="I343" t="str">
        <f>Tabla_owssvr__2[[#This Row],[Regiones]]</f>
        <v>No</v>
      </c>
      <c r="J343" s="12">
        <f t="shared" si="41"/>
        <v>1</v>
      </c>
      <c r="K343" s="13">
        <f t="shared" si="42"/>
        <v>41872</v>
      </c>
      <c r="L343" s="12">
        <f t="shared" si="43"/>
        <v>2014</v>
      </c>
      <c r="M343" s="12">
        <f t="shared" si="44"/>
        <v>34</v>
      </c>
      <c r="N343" s="12">
        <f t="shared" si="45"/>
        <v>8</v>
      </c>
      <c r="O343" s="13" t="str">
        <f t="shared" ca="1" si="46"/>
        <v>CUMPLE</v>
      </c>
      <c r="P343" t="str">
        <f t="shared" si="47"/>
        <v/>
      </c>
    </row>
    <row r="344" spans="1:16" hidden="1">
      <c r="A344">
        <f>Tabla_owssvr__2[[#This Row],[ID]]</f>
        <v>4877</v>
      </c>
      <c r="B344" t="str">
        <f>Tabla_owssvr__2[[#This Row],[Título]]</f>
        <v>Toner</v>
      </c>
      <c r="C344" t="str">
        <f>Tabla_owssvr__2[[#This Row],[Solicitante]]</f>
        <v>Jara Soto, Camila Estefani, CAM</v>
      </c>
      <c r="D344" s="4">
        <f>Tabla_owssvr__2[[#This Row],[Fecha Solicitud]]</f>
        <v>41871</v>
      </c>
      <c r="E344" t="str">
        <f>Tabla_owssvr__2[[#This Row],[Estado]]</f>
        <v>Realizado</v>
      </c>
      <c r="F344" s="4">
        <f>Tabla_owssvr__2[[#This Row],[Fecha Cierre]]</f>
        <v>41871</v>
      </c>
      <c r="G344" t="str">
        <f>Tabla_owssvr__2[[#This Row],[Categoria]]</f>
        <v>Reporte de problemas de Impresoras en Outsourcing</v>
      </c>
      <c r="H344" t="str">
        <f>Tabla_owssvr__2[[#This Row],[Enviado a TI]]</f>
        <v>Si</v>
      </c>
      <c r="I344" t="str">
        <f>Tabla_owssvr__2[[#This Row],[Regiones]]</f>
        <v>No</v>
      </c>
      <c r="J344" s="12">
        <f t="shared" si="41"/>
        <v>1</v>
      </c>
      <c r="K344" s="13">
        <f t="shared" si="42"/>
        <v>41872</v>
      </c>
      <c r="L344" s="12">
        <f t="shared" si="43"/>
        <v>2014</v>
      </c>
      <c r="M344" s="12">
        <f t="shared" si="44"/>
        <v>34</v>
      </c>
      <c r="N344" s="12">
        <f t="shared" si="45"/>
        <v>8</v>
      </c>
      <c r="O344" s="13" t="str">
        <f t="shared" ca="1" si="46"/>
        <v>CUMPLE</v>
      </c>
      <c r="P344" t="str">
        <f t="shared" si="47"/>
        <v/>
      </c>
    </row>
    <row r="345" spans="1:16" hidden="1">
      <c r="A345">
        <f>Tabla_owssvr__2[[#This Row],[ID]]</f>
        <v>4876</v>
      </c>
      <c r="B345" t="str">
        <f>Tabla_owssvr__2[[#This Row],[Título]]</f>
        <v>Solicitud creación de usuario impresora</v>
      </c>
      <c r="C345" t="str">
        <f>Tabla_owssvr__2[[#This Row],[Solicitante]]</f>
        <v>Lecaros Caddeo, Fernanda De Los Angeles, CAM</v>
      </c>
      <c r="D345" s="4">
        <f>Tabla_owssvr__2[[#This Row],[Fecha Solicitud]]</f>
        <v>41871</v>
      </c>
      <c r="E345" t="str">
        <f>Tabla_owssvr__2[[#This Row],[Estado]]</f>
        <v>Realizado</v>
      </c>
      <c r="F345" s="4">
        <f>Tabla_owssvr__2[[#This Row],[Fecha Cierre]]</f>
        <v>41871</v>
      </c>
      <c r="G345" t="str">
        <f>Tabla_owssvr__2[[#This Row],[Categoria]]</f>
        <v>Instalación de nuevos software en los computadores.</v>
      </c>
      <c r="H345" t="str">
        <f>Tabla_owssvr__2[[#This Row],[Enviado a TI]]</f>
        <v>Si</v>
      </c>
      <c r="I345" t="str">
        <f>Tabla_owssvr__2[[#This Row],[Regiones]]</f>
        <v>No</v>
      </c>
      <c r="J345" s="12">
        <f t="shared" si="41"/>
        <v>1</v>
      </c>
      <c r="K345" s="13">
        <f t="shared" si="42"/>
        <v>41872</v>
      </c>
      <c r="L345" s="12">
        <f t="shared" si="43"/>
        <v>2014</v>
      </c>
      <c r="M345" s="12">
        <f t="shared" si="44"/>
        <v>34</v>
      </c>
      <c r="N345" s="12">
        <f t="shared" si="45"/>
        <v>8</v>
      </c>
      <c r="O345" s="13" t="str">
        <f t="shared" ca="1" si="46"/>
        <v>CUMPLE</v>
      </c>
      <c r="P345" t="str">
        <f t="shared" si="47"/>
        <v/>
      </c>
    </row>
    <row r="346" spans="1:16" hidden="1">
      <c r="A346">
        <f>Tabla_owssvr__2[[#This Row],[ID]]</f>
        <v>4875</v>
      </c>
      <c r="B346" t="str">
        <f>Tabla_owssvr__2[[#This Row],[Título]]</f>
        <v>Docking</v>
      </c>
      <c r="C346" t="str">
        <f>Tabla_owssvr__2[[#This Row],[Solicitante]]</f>
        <v>Marin Fernandez, Pedro Javier, CAM</v>
      </c>
      <c r="D346" s="4">
        <f>Tabla_owssvr__2[[#This Row],[Fecha Solicitud]]</f>
        <v>41871</v>
      </c>
      <c r="E346" t="str">
        <f>Tabla_owssvr__2[[#This Row],[Estado]]</f>
        <v>Realizado</v>
      </c>
      <c r="F346" s="4">
        <f>Tabla_owssvr__2[[#This Row],[Fecha Cierre]]</f>
        <v>41871</v>
      </c>
      <c r="G346" t="str">
        <f>Tabla_owssvr__2[[#This Row],[Categoria]]</f>
        <v>Asignación de equipamiento estándar.</v>
      </c>
      <c r="H346" t="str">
        <f>Tabla_owssvr__2[[#This Row],[Enviado a TI]]</f>
        <v>No</v>
      </c>
      <c r="I346" t="str">
        <f>Tabla_owssvr__2[[#This Row],[Regiones]]</f>
        <v>No</v>
      </c>
      <c r="J346" s="12">
        <f t="shared" si="41"/>
        <v>4</v>
      </c>
      <c r="K346" s="13">
        <f t="shared" si="42"/>
        <v>41877</v>
      </c>
      <c r="L346" s="12">
        <f t="shared" si="43"/>
        <v>2014</v>
      </c>
      <c r="M346" s="12">
        <f t="shared" si="44"/>
        <v>35</v>
      </c>
      <c r="N346" s="12">
        <f t="shared" si="45"/>
        <v>8</v>
      </c>
      <c r="O346" s="13" t="str">
        <f t="shared" ca="1" si="46"/>
        <v>CUMPLE</v>
      </c>
      <c r="P346" t="str">
        <f t="shared" si="47"/>
        <v/>
      </c>
    </row>
    <row r="347" spans="1:16" hidden="1">
      <c r="A347">
        <f>Tabla_owssvr__2[[#This Row],[ID]]</f>
        <v>4874</v>
      </c>
      <c r="B347" t="str">
        <f>Tabla_owssvr__2[[#This Row],[Título]]</f>
        <v>SOLICITUD DE MODIFICACION DE PERFIL ORACLE (COASIN)</v>
      </c>
      <c r="C347" t="str">
        <f>Tabla_owssvr__2[[#This Row],[Solicitante]]</f>
        <v>Ruz Salinas, Richard Alberto, CAM</v>
      </c>
      <c r="D347" s="4">
        <f>Tabla_owssvr__2[[#This Row],[Fecha Solicitud]]</f>
        <v>41871</v>
      </c>
      <c r="E347" t="str">
        <f>Tabla_owssvr__2[[#This Row],[Estado]]</f>
        <v>Rechazado</v>
      </c>
      <c r="F347" s="4">
        <f>Tabla_owssvr__2[[#This Row],[Fecha Cierre]]</f>
        <v>41871</v>
      </c>
      <c r="G347" t="str">
        <f>Tabla_owssvr__2[[#This Row],[Categoria]]</f>
        <v>3 Servicios Operador</v>
      </c>
      <c r="H347" t="str">
        <f>Tabla_owssvr__2[[#This Row],[Enviado a TI]]</f>
        <v>Si</v>
      </c>
      <c r="I347" t="str">
        <f>Tabla_owssvr__2[[#This Row],[Regiones]]</f>
        <v>No</v>
      </c>
      <c r="J347" s="12">
        <f t="shared" si="41"/>
        <v>1</v>
      </c>
      <c r="K347" s="13">
        <f t="shared" si="42"/>
        <v>41872</v>
      </c>
      <c r="L347" s="12">
        <f t="shared" si="43"/>
        <v>2014</v>
      </c>
      <c r="M347" s="12">
        <f t="shared" si="44"/>
        <v>34</v>
      </c>
      <c r="N347" s="12">
        <f t="shared" si="45"/>
        <v>8</v>
      </c>
      <c r="O347" s="13" t="str">
        <f t="shared" ca="1" si="46"/>
        <v>CUMPLE</v>
      </c>
      <c r="P347" t="str">
        <f t="shared" si="47"/>
        <v/>
      </c>
    </row>
    <row r="348" spans="1:16" hidden="1">
      <c r="A348">
        <f>Tabla_owssvr__2[[#This Row],[ID]]</f>
        <v>4873</v>
      </c>
      <c r="B348" t="str">
        <f>Tabla_owssvr__2[[#This Row],[Título]]</f>
        <v>problemas de intermitencia en la conexión a la aplicación CALLER</v>
      </c>
      <c r="C348" t="str">
        <f>Tabla_owssvr__2[[#This Row],[Solicitante]]</f>
        <v>Gonzalez Arredondo, Enrique Eduardo, CAM</v>
      </c>
      <c r="D348" s="4">
        <f>Tabla_owssvr__2[[#This Row],[Fecha Solicitud]]</f>
        <v>41871</v>
      </c>
      <c r="E348" t="str">
        <f>Tabla_owssvr__2[[#This Row],[Estado]]</f>
        <v>Realizado</v>
      </c>
      <c r="F348" s="4">
        <f>Tabla_owssvr__2[[#This Row],[Fecha Cierre]]</f>
        <v>41871</v>
      </c>
      <c r="G348" t="str">
        <f>Tabla_owssvr__2[[#This Row],[Categoria]]</f>
        <v>3 Servicios Operador</v>
      </c>
      <c r="H348" t="str">
        <f>Tabla_owssvr__2[[#This Row],[Enviado a TI]]</f>
        <v>Si</v>
      </c>
      <c r="I348" t="str">
        <f>Tabla_owssvr__2[[#This Row],[Regiones]]</f>
        <v>No</v>
      </c>
      <c r="J348" s="12">
        <f t="shared" si="41"/>
        <v>1</v>
      </c>
      <c r="K348" s="13">
        <f t="shared" si="42"/>
        <v>41872</v>
      </c>
      <c r="L348" s="12">
        <f t="shared" si="43"/>
        <v>2014</v>
      </c>
      <c r="M348" s="12">
        <f t="shared" si="44"/>
        <v>34</v>
      </c>
      <c r="N348" s="12">
        <f t="shared" si="45"/>
        <v>8</v>
      </c>
      <c r="O348" s="13" t="str">
        <f t="shared" ca="1" si="46"/>
        <v>CUMPLE</v>
      </c>
      <c r="P348" t="str">
        <f t="shared" si="47"/>
        <v/>
      </c>
    </row>
    <row r="349" spans="1:16" hidden="1">
      <c r="A349">
        <f>Tabla_owssvr__2[[#This Row],[ID]]</f>
        <v>4872</v>
      </c>
      <c r="B349" t="str">
        <f>Tabla_owssvr__2[[#This Row],[Título]]</f>
        <v>Creación de niveles para materiales coasin</v>
      </c>
      <c r="C349" t="str">
        <f>Tabla_owssvr__2[[#This Row],[Solicitante]]</f>
        <v>Yañez Castillo, Luis Felipe, CAM</v>
      </c>
      <c r="D349" s="4">
        <f>Tabla_owssvr__2[[#This Row],[Fecha Solicitud]]</f>
        <v>41870</v>
      </c>
      <c r="E349" t="str">
        <f>Tabla_owssvr__2[[#This Row],[Estado]]</f>
        <v>Realizado</v>
      </c>
      <c r="F349" s="4">
        <f>Tabla_owssvr__2[[#This Row],[Fecha Cierre]]</f>
        <v>41870</v>
      </c>
      <c r="G349" t="str">
        <f>Tabla_owssvr__2[[#This Row],[Categoria]]</f>
        <v>2 Reporte problemas Oracle</v>
      </c>
      <c r="H349" t="str">
        <f>Tabla_owssvr__2[[#This Row],[Enviado a TI]]</f>
        <v>Si</v>
      </c>
      <c r="I349" t="str">
        <f>Tabla_owssvr__2[[#This Row],[Regiones]]</f>
        <v>No</v>
      </c>
      <c r="J349" s="12">
        <f t="shared" si="41"/>
        <v>1</v>
      </c>
      <c r="K349" s="13">
        <f t="shared" si="42"/>
        <v>41871</v>
      </c>
      <c r="L349" s="12">
        <f t="shared" si="43"/>
        <v>2014</v>
      </c>
      <c r="M349" s="12">
        <f t="shared" si="44"/>
        <v>34</v>
      </c>
      <c r="N349" s="12">
        <f t="shared" si="45"/>
        <v>8</v>
      </c>
      <c r="O349" s="13" t="str">
        <f t="shared" ca="1" si="46"/>
        <v>CUMPLE</v>
      </c>
      <c r="P349" t="str">
        <f t="shared" si="47"/>
        <v/>
      </c>
    </row>
    <row r="350" spans="1:16" hidden="1">
      <c r="A350">
        <f>Tabla_owssvr__2[[#This Row],[ID]]</f>
        <v>4871</v>
      </c>
      <c r="B350" t="str">
        <f>Tabla_owssvr__2[[#This Row],[Título]]</f>
        <v>Configurar Anexo</v>
      </c>
      <c r="C350" t="str">
        <f>Tabla_owssvr__2[[#This Row],[Solicitante]]</f>
        <v>Sanchez Martinez, Isabel del Rosario, EXTERNO</v>
      </c>
      <c r="D350" s="4">
        <f>Tabla_owssvr__2[[#This Row],[Fecha Solicitud]]</f>
        <v>41870</v>
      </c>
      <c r="E350" t="str">
        <f>Tabla_owssvr__2[[#This Row],[Estado]]</f>
        <v>Realizado</v>
      </c>
      <c r="F350" s="4">
        <f>Tabla_owssvr__2[[#This Row],[Fecha Cierre]]</f>
        <v>41870</v>
      </c>
      <c r="G350" t="str">
        <f>Tabla_owssvr__2[[#This Row],[Categoria]]</f>
        <v>Creación, modificación activación y desactivación de anexos telefónicos.</v>
      </c>
      <c r="H350" t="str">
        <f>Tabla_owssvr__2[[#This Row],[Enviado a TI]]</f>
        <v>Si</v>
      </c>
      <c r="I350" t="str">
        <f>Tabla_owssvr__2[[#This Row],[Regiones]]</f>
        <v>No</v>
      </c>
      <c r="J350" s="12">
        <f t="shared" si="41"/>
        <v>1</v>
      </c>
      <c r="K350" s="13">
        <f t="shared" si="42"/>
        <v>41871</v>
      </c>
      <c r="L350" s="12">
        <f t="shared" si="43"/>
        <v>2014</v>
      </c>
      <c r="M350" s="12">
        <f t="shared" si="44"/>
        <v>34</v>
      </c>
      <c r="N350" s="12">
        <f t="shared" si="45"/>
        <v>8</v>
      </c>
      <c r="O350" s="13" t="str">
        <f t="shared" ca="1" si="46"/>
        <v>CUMPLE</v>
      </c>
      <c r="P350" t="str">
        <f t="shared" si="47"/>
        <v/>
      </c>
    </row>
    <row r="351" spans="1:16" hidden="1">
      <c r="A351">
        <f>Tabla_owssvr__2[[#This Row],[ID]]</f>
        <v>4870</v>
      </c>
      <c r="B351" t="str">
        <f>Tabla_owssvr__2[[#This Row],[Título]]</f>
        <v>Problema accesibilidad Oracle</v>
      </c>
      <c r="C351" t="str">
        <f>Tabla_owssvr__2[[#This Row],[Solicitante]]</f>
        <v>Vargas Baez, Waldemar Abelardo, CAM</v>
      </c>
      <c r="D351" s="4">
        <f>Tabla_owssvr__2[[#This Row],[Fecha Solicitud]]</f>
        <v>41870</v>
      </c>
      <c r="E351" t="str">
        <f>Tabla_owssvr__2[[#This Row],[Estado]]</f>
        <v>Realizado</v>
      </c>
      <c r="F351" s="4">
        <f>Tabla_owssvr__2[[#This Row],[Fecha Cierre]]</f>
        <v>41870</v>
      </c>
      <c r="G351" t="str">
        <f>Tabla_owssvr__2[[#This Row],[Categoria]]</f>
        <v>2 Reporte problemas Oracle</v>
      </c>
      <c r="H351" t="str">
        <f>Tabla_owssvr__2[[#This Row],[Enviado a TI]]</f>
        <v>Si</v>
      </c>
      <c r="I351" t="str">
        <f>Tabla_owssvr__2[[#This Row],[Regiones]]</f>
        <v>No</v>
      </c>
      <c r="J351" s="12">
        <f t="shared" si="41"/>
        <v>1</v>
      </c>
      <c r="K351" s="13">
        <f t="shared" si="42"/>
        <v>41871</v>
      </c>
      <c r="L351" s="12">
        <f t="shared" si="43"/>
        <v>2014</v>
      </c>
      <c r="M351" s="12">
        <f t="shared" si="44"/>
        <v>34</v>
      </c>
      <c r="N351" s="12">
        <f t="shared" si="45"/>
        <v>8</v>
      </c>
      <c r="O351" s="13" t="str">
        <f t="shared" ca="1" si="46"/>
        <v>CUMPLE</v>
      </c>
      <c r="P351" t="str">
        <f t="shared" si="47"/>
        <v/>
      </c>
    </row>
    <row r="352" spans="1:16" hidden="1">
      <c r="A352">
        <f>Tabla_owssvr__2[[#This Row],[ID]]</f>
        <v>4869</v>
      </c>
      <c r="B352" t="str">
        <f>Tabla_owssvr__2[[#This Row],[Título]]</f>
        <v>Dar de alta equipo en el AD</v>
      </c>
      <c r="C352" t="str">
        <f>Tabla_owssvr__2[[#This Row],[Solicitante]]</f>
        <v>Técnico Mesa de Ayuda, Externo</v>
      </c>
      <c r="D352" s="4">
        <f>Tabla_owssvr__2[[#This Row],[Fecha Solicitud]]</f>
        <v>41870</v>
      </c>
      <c r="E352" t="str">
        <f>Tabla_owssvr__2[[#This Row],[Estado]]</f>
        <v>Realizado</v>
      </c>
      <c r="F352" s="4">
        <f>Tabla_owssvr__2[[#This Row],[Fecha Cierre]]</f>
        <v>41870</v>
      </c>
      <c r="G352" t="str">
        <f>Tabla_owssvr__2[[#This Row],[Categoria]]</f>
        <v>Creación, modificación activación y desactivación de cuentas de red y correo electrónico.</v>
      </c>
      <c r="H352" t="str">
        <f>Tabla_owssvr__2[[#This Row],[Enviado a TI]]</f>
        <v>Si</v>
      </c>
      <c r="I352" t="str">
        <f>Tabla_owssvr__2[[#This Row],[Regiones]]</f>
        <v>No</v>
      </c>
      <c r="J352" s="12">
        <f t="shared" si="41"/>
        <v>1</v>
      </c>
      <c r="K352" s="13">
        <f t="shared" si="42"/>
        <v>41871</v>
      </c>
      <c r="L352" s="12">
        <f t="shared" si="43"/>
        <v>2014</v>
      </c>
      <c r="M352" s="12">
        <f t="shared" si="44"/>
        <v>34</v>
      </c>
      <c r="N352" s="12">
        <f t="shared" si="45"/>
        <v>8</v>
      </c>
      <c r="O352" s="13" t="str">
        <f t="shared" ca="1" si="46"/>
        <v>CUMPLE</v>
      </c>
      <c r="P352" t="str">
        <f t="shared" si="47"/>
        <v/>
      </c>
    </row>
    <row r="353" spans="1:16">
      <c r="A353">
        <f>Tabla_owssvr__2[[#This Row],[ID]]</f>
        <v>4868</v>
      </c>
      <c r="B353" t="str">
        <f>Tabla_owssvr__2[[#This Row],[Título]]</f>
        <v>Asignar móvil</v>
      </c>
      <c r="C353" t="str">
        <f>Tabla_owssvr__2[[#This Row],[Solicitante]]</f>
        <v>Duarte Fuentes, Luis Alfredo, CAM</v>
      </c>
      <c r="D353" s="4">
        <f>Tabla_owssvr__2[[#This Row],[Fecha Solicitud]]</f>
        <v>41870</v>
      </c>
      <c r="E353" t="str">
        <f>Tabla_owssvr__2[[#This Row],[Estado]]</f>
        <v>Realizado</v>
      </c>
      <c r="F353" s="4">
        <f>Tabla_owssvr__2[[#This Row],[Fecha Cierre]]</f>
        <v>41883</v>
      </c>
      <c r="G353" t="str">
        <f>Tabla_owssvr__2[[#This Row],[Categoria]]</f>
        <v>Asignación y/o entrega de equipos celulares estándar nuevos o sus componentes. (chips)</v>
      </c>
      <c r="H353" t="str">
        <f>Tabla_owssvr__2[[#This Row],[Enviado a TI]]</f>
        <v>Si</v>
      </c>
      <c r="I353" t="str">
        <f>Tabla_owssvr__2[[#This Row],[Regiones]]</f>
        <v>No</v>
      </c>
      <c r="J353" s="12">
        <f t="shared" si="41"/>
        <v>7</v>
      </c>
      <c r="K353" s="13">
        <f t="shared" si="42"/>
        <v>41879</v>
      </c>
      <c r="L353" s="12">
        <f t="shared" si="43"/>
        <v>2014</v>
      </c>
      <c r="M353" s="12">
        <f t="shared" si="44"/>
        <v>35</v>
      </c>
      <c r="N353" s="12">
        <f t="shared" si="45"/>
        <v>8</v>
      </c>
      <c r="O353" s="13" t="str">
        <f t="shared" ca="1" si="46"/>
        <v>NO CUMPLE</v>
      </c>
      <c r="P353" t="str">
        <f t="shared" si="47"/>
        <v/>
      </c>
    </row>
    <row r="354" spans="1:16" hidden="1">
      <c r="A354">
        <f>Tabla_owssvr__2[[#This Row],[ID]]</f>
        <v>4867</v>
      </c>
      <c r="B354" t="str">
        <f>Tabla_owssvr__2[[#This Row],[Título]]</f>
        <v>Clave de red bloqueada</v>
      </c>
      <c r="C354" t="str">
        <f>Tabla_owssvr__2[[#This Row],[Solicitante]]</f>
        <v>Villablanca Sazo, Jorge, CAM</v>
      </c>
      <c r="D354" s="4">
        <f>Tabla_owssvr__2[[#This Row],[Fecha Solicitud]]</f>
        <v>41870</v>
      </c>
      <c r="E354" t="str">
        <f>Tabla_owssvr__2[[#This Row],[Estado]]</f>
        <v>Realizado</v>
      </c>
      <c r="F354" s="4">
        <f>Tabla_owssvr__2[[#This Row],[Fecha Cierre]]</f>
        <v>41870</v>
      </c>
      <c r="G354" t="str">
        <f>Tabla_owssvr__2[[#This Row],[Categoria]]</f>
        <v>Creación, modificación activación y desactivación de cuentas de red y correo electrónico.</v>
      </c>
      <c r="H354" t="str">
        <f>Tabla_owssvr__2[[#This Row],[Enviado a TI]]</f>
        <v>Si</v>
      </c>
      <c r="I354" t="str">
        <f>Tabla_owssvr__2[[#This Row],[Regiones]]</f>
        <v>No</v>
      </c>
      <c r="J354" s="12">
        <f t="shared" si="41"/>
        <v>1</v>
      </c>
      <c r="K354" s="13">
        <f t="shared" si="42"/>
        <v>41871</v>
      </c>
      <c r="L354" s="12">
        <f t="shared" si="43"/>
        <v>2014</v>
      </c>
      <c r="M354" s="12">
        <f t="shared" si="44"/>
        <v>34</v>
      </c>
      <c r="N354" s="12">
        <f t="shared" si="45"/>
        <v>8</v>
      </c>
      <c r="O354" s="13" t="str">
        <f t="shared" ca="1" si="46"/>
        <v>CUMPLE</v>
      </c>
      <c r="P354" t="str">
        <f t="shared" si="47"/>
        <v/>
      </c>
    </row>
    <row r="355" spans="1:16" hidden="1">
      <c r="A355">
        <f>Tabla_owssvr__2[[#This Row],[ID]]</f>
        <v>4866</v>
      </c>
      <c r="B355" t="str">
        <f>Tabla_owssvr__2[[#This Row],[Título]]</f>
        <v>Asignacion de CL y configuracion de Cuenta</v>
      </c>
      <c r="C355" t="str">
        <f>Tabla_owssvr__2[[#This Row],[Solicitante]]</f>
        <v>Zambrano Zuñiga, Paulina Yesenia, CAM</v>
      </c>
      <c r="D355" s="4">
        <f>Tabla_owssvr__2[[#This Row],[Fecha Solicitud]]</f>
        <v>41870</v>
      </c>
      <c r="E355" t="str">
        <f>Tabla_owssvr__2[[#This Row],[Estado]]</f>
        <v>Realizado</v>
      </c>
      <c r="F355" s="4">
        <f>Tabla_owssvr__2[[#This Row],[Fecha Cierre]]</f>
        <v>41870</v>
      </c>
      <c r="G355" t="str">
        <f>Tabla_owssvr__2[[#This Row],[Categoria]]</f>
        <v>Creación, modificación activación y desactivación de cuentas de red y correo electrónico.</v>
      </c>
      <c r="H355" t="str">
        <f>Tabla_owssvr__2[[#This Row],[Enviado a TI]]</f>
        <v>Si</v>
      </c>
      <c r="I355" t="str">
        <f>Tabla_owssvr__2[[#This Row],[Regiones]]</f>
        <v>No</v>
      </c>
      <c r="J355" s="12">
        <f t="shared" si="41"/>
        <v>1</v>
      </c>
      <c r="K355" s="13">
        <f t="shared" si="42"/>
        <v>41871</v>
      </c>
      <c r="L355" s="12">
        <f t="shared" si="43"/>
        <v>2014</v>
      </c>
      <c r="M355" s="12">
        <f t="shared" si="44"/>
        <v>34</v>
      </c>
      <c r="N355" s="12">
        <f t="shared" si="45"/>
        <v>8</v>
      </c>
      <c r="O355" s="13" t="str">
        <f t="shared" ca="1" si="46"/>
        <v>CUMPLE</v>
      </c>
      <c r="P355" t="str">
        <f t="shared" si="47"/>
        <v/>
      </c>
    </row>
    <row r="356" spans="1:16" hidden="1">
      <c r="A356">
        <f>Tabla_owssvr__2[[#This Row],[ID]]</f>
        <v>4865</v>
      </c>
      <c r="B356" t="str">
        <f>Tabla_owssvr__2[[#This Row],[Título]]</f>
        <v>SOLICITUD DE GESTION - MODIFICACION DE RESPONSABILIDAD EN ORACLE</v>
      </c>
      <c r="C356" t="str">
        <f>Tabla_owssvr__2[[#This Row],[Solicitante]]</f>
        <v>Ruz Salinas, Richard Alberto, CAM</v>
      </c>
      <c r="D356" s="4">
        <f>Tabla_owssvr__2[[#This Row],[Fecha Solicitud]]</f>
        <v>41870</v>
      </c>
      <c r="E356" t="str">
        <f>Tabla_owssvr__2[[#This Row],[Estado]]</f>
        <v>Realizado</v>
      </c>
      <c r="F356" s="4">
        <f>Tabla_owssvr__2[[#This Row],[Fecha Cierre]]</f>
        <v>41870</v>
      </c>
      <c r="G356" t="str">
        <f>Tabla_owssvr__2[[#This Row],[Categoria]]</f>
        <v>3 Servicios Operador</v>
      </c>
      <c r="H356" t="str">
        <f>Tabla_owssvr__2[[#This Row],[Enviado a TI]]</f>
        <v>Si</v>
      </c>
      <c r="I356" t="str">
        <f>Tabla_owssvr__2[[#This Row],[Regiones]]</f>
        <v>No</v>
      </c>
      <c r="J356" s="12">
        <f t="shared" si="41"/>
        <v>1</v>
      </c>
      <c r="K356" s="13">
        <f t="shared" si="42"/>
        <v>41871</v>
      </c>
      <c r="L356" s="12">
        <f t="shared" si="43"/>
        <v>2014</v>
      </c>
      <c r="M356" s="12">
        <f t="shared" si="44"/>
        <v>34</v>
      </c>
      <c r="N356" s="12">
        <f t="shared" si="45"/>
        <v>8</v>
      </c>
      <c r="O356" s="13" t="str">
        <f t="shared" ca="1" si="46"/>
        <v>CUMPLE</v>
      </c>
      <c r="P356" t="str">
        <f t="shared" si="47"/>
        <v/>
      </c>
    </row>
    <row r="357" spans="1:16" hidden="1">
      <c r="A357">
        <f>Tabla_owssvr__2[[#This Row],[ID]]</f>
        <v>4864</v>
      </c>
      <c r="B357" t="str">
        <f>Tabla_owssvr__2[[#This Row],[Título]]</f>
        <v>Solicitud de Aplicación</v>
      </c>
      <c r="C357" t="str">
        <f>Tabla_owssvr__2[[#This Row],[Solicitante]]</f>
        <v>Orellana Flores, Jose Manuel, CAM</v>
      </c>
      <c r="D357" s="4">
        <f>Tabla_owssvr__2[[#This Row],[Fecha Solicitud]]</f>
        <v>41869</v>
      </c>
      <c r="E357" t="str">
        <f>Tabla_owssvr__2[[#This Row],[Estado]]</f>
        <v>Realizado</v>
      </c>
      <c r="F357" s="4">
        <f>Tabla_owssvr__2[[#This Row],[Fecha Cierre]]</f>
        <v>41869</v>
      </c>
      <c r="G357" t="str">
        <f>Tabla_owssvr__2[[#This Row],[Categoria]]</f>
        <v>Instalación de nuevos software en los computadores.</v>
      </c>
      <c r="H357" t="str">
        <f>Tabla_owssvr__2[[#This Row],[Enviado a TI]]</f>
        <v>No</v>
      </c>
      <c r="I357" t="str">
        <f>Tabla_owssvr__2[[#This Row],[Regiones]]</f>
        <v>No</v>
      </c>
      <c r="J357" s="12">
        <f t="shared" si="41"/>
        <v>1</v>
      </c>
      <c r="K357" s="13">
        <f t="shared" si="42"/>
        <v>41870</v>
      </c>
      <c r="L357" s="12">
        <f t="shared" si="43"/>
        <v>2014</v>
      </c>
      <c r="M357" s="12">
        <f t="shared" si="44"/>
        <v>34</v>
      </c>
      <c r="N357" s="12">
        <f t="shared" si="45"/>
        <v>8</v>
      </c>
      <c r="O357" s="13" t="str">
        <f t="shared" ca="1" si="46"/>
        <v>CUMPLE</v>
      </c>
      <c r="P357" t="str">
        <f t="shared" si="47"/>
        <v/>
      </c>
    </row>
    <row r="358" spans="1:16" hidden="1">
      <c r="A358">
        <f>Tabla_owssvr__2[[#This Row],[ID]]</f>
        <v>4863</v>
      </c>
      <c r="B358" t="str">
        <f>Tabla_owssvr__2[[#This Row],[Título]]</f>
        <v>MODIFICACION FORMULARIO DE ORDEN DE COMPRA CAM</v>
      </c>
      <c r="C358" t="str">
        <f>Tabla_owssvr__2[[#This Row],[Solicitante]]</f>
        <v>Yañez Castillo, Luis Felipe, CAM</v>
      </c>
      <c r="D358" s="4">
        <f>Tabla_owssvr__2[[#This Row],[Fecha Solicitud]]</f>
        <v>41869</v>
      </c>
      <c r="E358" t="str">
        <f>Tabla_owssvr__2[[#This Row],[Estado]]</f>
        <v>Realizado</v>
      </c>
      <c r="F358" s="4">
        <f>Tabla_owssvr__2[[#This Row],[Fecha Cierre]]</f>
        <v>41869</v>
      </c>
      <c r="G358" t="str">
        <f>Tabla_owssvr__2[[#This Row],[Categoria]]</f>
        <v>2 Reporte problemas Oracle</v>
      </c>
      <c r="H358" t="str">
        <f>Tabla_owssvr__2[[#This Row],[Enviado a TI]]</f>
        <v>Si</v>
      </c>
      <c r="I358" t="str">
        <f>Tabla_owssvr__2[[#This Row],[Regiones]]</f>
        <v>No</v>
      </c>
      <c r="J358" s="12">
        <f t="shared" si="41"/>
        <v>1</v>
      </c>
      <c r="K358" s="13">
        <f t="shared" si="42"/>
        <v>41870</v>
      </c>
      <c r="L358" s="12">
        <f t="shared" si="43"/>
        <v>2014</v>
      </c>
      <c r="M358" s="12">
        <f t="shared" si="44"/>
        <v>34</v>
      </c>
      <c r="N358" s="12">
        <f t="shared" si="45"/>
        <v>8</v>
      </c>
      <c r="O358" s="13" t="str">
        <f t="shared" ca="1" si="46"/>
        <v>CUMPLE</v>
      </c>
      <c r="P358" t="str">
        <f t="shared" si="47"/>
        <v/>
      </c>
    </row>
    <row r="359" spans="1:16" hidden="1">
      <c r="A359">
        <f>Tabla_owssvr__2[[#This Row],[ID]]</f>
        <v>4862</v>
      </c>
      <c r="B359" t="str">
        <f>Tabla_owssvr__2[[#This Row],[Título]]</f>
        <v>Solicitud tóner impresora San Miguel</v>
      </c>
      <c r="C359" t="str">
        <f>Tabla_owssvr__2[[#This Row],[Solicitante]]</f>
        <v>Jorquera Sanhueza, Jeannette del Rosario, CAM</v>
      </c>
      <c r="D359" s="4">
        <f>Tabla_owssvr__2[[#This Row],[Fecha Solicitud]]</f>
        <v>41869</v>
      </c>
      <c r="E359" t="str">
        <f>Tabla_owssvr__2[[#This Row],[Estado]]</f>
        <v>Realizado</v>
      </c>
      <c r="F359" s="4">
        <f>Tabla_owssvr__2[[#This Row],[Fecha Cierre]]</f>
        <v>41869</v>
      </c>
      <c r="G359" t="str">
        <f>Tabla_owssvr__2[[#This Row],[Categoria]]</f>
        <v>Reporte de problemas de Impresoras en Outsourcing</v>
      </c>
      <c r="H359" t="str">
        <f>Tabla_owssvr__2[[#This Row],[Enviado a TI]]</f>
        <v>No</v>
      </c>
      <c r="I359" t="str">
        <f>Tabla_owssvr__2[[#This Row],[Regiones]]</f>
        <v>No</v>
      </c>
      <c r="J359" s="12">
        <f t="shared" si="41"/>
        <v>1</v>
      </c>
      <c r="K359" s="13">
        <f t="shared" si="42"/>
        <v>41870</v>
      </c>
      <c r="L359" s="12">
        <f t="shared" si="43"/>
        <v>2014</v>
      </c>
      <c r="M359" s="12">
        <f t="shared" si="44"/>
        <v>34</v>
      </c>
      <c r="N359" s="12">
        <f t="shared" si="45"/>
        <v>8</v>
      </c>
      <c r="O359" s="13" t="str">
        <f t="shared" ca="1" si="46"/>
        <v>CUMPLE</v>
      </c>
      <c r="P359" t="str">
        <f t="shared" si="47"/>
        <v/>
      </c>
    </row>
    <row r="360" spans="1:16" hidden="1">
      <c r="A360">
        <f>Tabla_owssvr__2[[#This Row],[ID]]</f>
        <v>4861</v>
      </c>
      <c r="B360" t="str">
        <f>Tabla_owssvr__2[[#This Row],[Título]]</f>
        <v>Tóner impresora</v>
      </c>
      <c r="C360" t="str">
        <f>Tabla_owssvr__2[[#This Row],[Solicitante]]</f>
        <v>Vargas Oteiza, Flavia, CAM</v>
      </c>
      <c r="D360" s="4">
        <f>Tabla_owssvr__2[[#This Row],[Fecha Solicitud]]</f>
        <v>41869</v>
      </c>
      <c r="E360" t="str">
        <f>Tabla_owssvr__2[[#This Row],[Estado]]</f>
        <v>Realizado</v>
      </c>
      <c r="F360" s="4">
        <f>Tabla_owssvr__2[[#This Row],[Fecha Cierre]]</f>
        <v>41869</v>
      </c>
      <c r="G360" t="str">
        <f>Tabla_owssvr__2[[#This Row],[Categoria]]</f>
        <v>Reporte de problemas de Impresoras en Outsourcing</v>
      </c>
      <c r="H360" t="str">
        <f>Tabla_owssvr__2[[#This Row],[Enviado a TI]]</f>
        <v>Si</v>
      </c>
      <c r="I360" t="str">
        <f>Tabla_owssvr__2[[#This Row],[Regiones]]</f>
        <v>No</v>
      </c>
      <c r="J360" s="12">
        <f t="shared" si="41"/>
        <v>1</v>
      </c>
      <c r="K360" s="13">
        <f t="shared" si="42"/>
        <v>41870</v>
      </c>
      <c r="L360" s="12">
        <f t="shared" si="43"/>
        <v>2014</v>
      </c>
      <c r="M360" s="12">
        <f t="shared" si="44"/>
        <v>34</v>
      </c>
      <c r="N360" s="12">
        <f t="shared" si="45"/>
        <v>8</v>
      </c>
      <c r="O360" s="13" t="str">
        <f t="shared" ca="1" si="46"/>
        <v>CUMPLE</v>
      </c>
      <c r="P360" t="str">
        <f t="shared" si="47"/>
        <v/>
      </c>
    </row>
    <row r="361" spans="1:16" hidden="1">
      <c r="A361">
        <f>Tabla_owssvr__2[[#This Row],[ID]]</f>
        <v>4860</v>
      </c>
      <c r="B361" t="str">
        <f>Tabla_owssvr__2[[#This Row],[Título]]</f>
        <v>ASIGNACION DE MINUTOS AL MOVIL 9-9716467</v>
      </c>
      <c r="C361" t="str">
        <f>Tabla_owssvr__2[[#This Row],[Solicitante]]</f>
        <v>Carrasco Velarde, Luis Alberto, CAM</v>
      </c>
      <c r="D361" s="4">
        <f>Tabla_owssvr__2[[#This Row],[Fecha Solicitud]]</f>
        <v>41869</v>
      </c>
      <c r="E361" t="str">
        <f>Tabla_owssvr__2[[#This Row],[Estado]]</f>
        <v>Realizado</v>
      </c>
      <c r="F361" s="4">
        <f>Tabla_owssvr__2[[#This Row],[Fecha Cierre]]</f>
        <v>41869</v>
      </c>
      <c r="G361" t="str">
        <f>Tabla_owssvr__2[[#This Row],[Categoria]]</f>
        <v>1 Asignacion de minutos</v>
      </c>
      <c r="H361" t="str">
        <f>Tabla_owssvr__2[[#This Row],[Enviado a TI]]</f>
        <v>Si</v>
      </c>
      <c r="I361" t="str">
        <f>Tabla_owssvr__2[[#This Row],[Regiones]]</f>
        <v>No</v>
      </c>
      <c r="J361" s="12">
        <f t="shared" si="41"/>
        <v>1</v>
      </c>
      <c r="K361" s="13">
        <f t="shared" si="42"/>
        <v>41870</v>
      </c>
      <c r="L361" s="12">
        <f t="shared" si="43"/>
        <v>2014</v>
      </c>
      <c r="M361" s="12">
        <f t="shared" si="44"/>
        <v>34</v>
      </c>
      <c r="N361" s="12">
        <f t="shared" si="45"/>
        <v>8</v>
      </c>
      <c r="O361" s="13" t="str">
        <f t="shared" ca="1" si="46"/>
        <v>CUMPLE</v>
      </c>
      <c r="P361" t="str">
        <f t="shared" si="47"/>
        <v/>
      </c>
    </row>
    <row r="362" spans="1:16" hidden="1">
      <c r="A362">
        <f>Tabla_owssvr__2[[#This Row],[ID]]</f>
        <v>4859</v>
      </c>
      <c r="B362" t="str">
        <f>Tabla_owssvr__2[[#This Row],[Título]]</f>
        <v>Minutos Adicionales</v>
      </c>
      <c r="C362" t="str">
        <f>Tabla_owssvr__2[[#This Row],[Solicitante]]</f>
        <v>Zarate Avila, Moises, CAM</v>
      </c>
      <c r="D362" s="4">
        <f>Tabla_owssvr__2[[#This Row],[Fecha Solicitud]]</f>
        <v>41869</v>
      </c>
      <c r="E362" t="str">
        <f>Tabla_owssvr__2[[#This Row],[Estado]]</f>
        <v>Realizado</v>
      </c>
      <c r="F362" s="4">
        <f>Tabla_owssvr__2[[#This Row],[Fecha Cierre]]</f>
        <v>41869</v>
      </c>
      <c r="G362" t="str">
        <f>Tabla_owssvr__2[[#This Row],[Categoria]]</f>
        <v>1 Asignacion de minutos</v>
      </c>
      <c r="H362" t="str">
        <f>Tabla_owssvr__2[[#This Row],[Enviado a TI]]</f>
        <v>Si</v>
      </c>
      <c r="I362" t="str">
        <f>Tabla_owssvr__2[[#This Row],[Regiones]]</f>
        <v>No</v>
      </c>
      <c r="J362" s="12">
        <f t="shared" si="41"/>
        <v>1</v>
      </c>
      <c r="K362" s="13">
        <f t="shared" si="42"/>
        <v>41870</v>
      </c>
      <c r="L362" s="12">
        <f t="shared" si="43"/>
        <v>2014</v>
      </c>
      <c r="M362" s="12">
        <f t="shared" si="44"/>
        <v>34</v>
      </c>
      <c r="N362" s="12">
        <f t="shared" si="45"/>
        <v>8</v>
      </c>
      <c r="O362" s="13" t="str">
        <f t="shared" ca="1" si="46"/>
        <v>CUMPLE</v>
      </c>
      <c r="P362" t="str">
        <f t="shared" si="47"/>
        <v/>
      </c>
    </row>
    <row r="363" spans="1:16" hidden="1">
      <c r="A363">
        <f>Tabla_owssvr__2[[#This Row],[ID]]</f>
        <v>4858</v>
      </c>
      <c r="B363" t="str">
        <f>Tabla_owssvr__2[[#This Row],[Título]]</f>
        <v>Solicitud de toner</v>
      </c>
      <c r="C363" t="str">
        <f>Tabla_owssvr__2[[#This Row],[Solicitante]]</f>
        <v>Tapia González, Magda Grizel, CAM</v>
      </c>
      <c r="D363" s="4">
        <f>Tabla_owssvr__2[[#This Row],[Fecha Solicitud]]</f>
        <v>41869</v>
      </c>
      <c r="E363" t="str">
        <f>Tabla_owssvr__2[[#This Row],[Estado]]</f>
        <v>Realizado</v>
      </c>
      <c r="F363" s="4">
        <f>Tabla_owssvr__2[[#This Row],[Fecha Cierre]]</f>
        <v>41869</v>
      </c>
      <c r="G363" t="str">
        <f>Tabla_owssvr__2[[#This Row],[Categoria]]</f>
        <v>Reporte de problemas de Impresoras en Outsourcing</v>
      </c>
      <c r="H363" t="str">
        <f>Tabla_owssvr__2[[#This Row],[Enviado a TI]]</f>
        <v>Si</v>
      </c>
      <c r="I363" t="str">
        <f>Tabla_owssvr__2[[#This Row],[Regiones]]</f>
        <v>No</v>
      </c>
      <c r="J363" s="12">
        <f t="shared" si="41"/>
        <v>1</v>
      </c>
      <c r="K363" s="13">
        <f t="shared" si="42"/>
        <v>41870</v>
      </c>
      <c r="L363" s="12">
        <f t="shared" si="43"/>
        <v>2014</v>
      </c>
      <c r="M363" s="12">
        <f t="shared" si="44"/>
        <v>34</v>
      </c>
      <c r="N363" s="12">
        <f t="shared" si="45"/>
        <v>8</v>
      </c>
      <c r="O363" s="13" t="str">
        <f t="shared" ca="1" si="46"/>
        <v>CUMPLE</v>
      </c>
      <c r="P363" t="str">
        <f t="shared" si="47"/>
        <v/>
      </c>
    </row>
    <row r="364" spans="1:16" hidden="1">
      <c r="A364">
        <f>Tabla_owssvr__2[[#This Row],[ID]]</f>
        <v>4857</v>
      </c>
      <c r="B364" t="str">
        <f>Tabla_owssvr__2[[#This Row],[Título]]</f>
        <v xml:space="preserve">Solicitud de revisión </v>
      </c>
      <c r="C364" t="str">
        <f>Tabla_owssvr__2[[#This Row],[Solicitante]]</f>
        <v>Costa Campos, Juan, CAM</v>
      </c>
      <c r="D364" s="4">
        <f>Tabla_owssvr__2[[#This Row],[Fecha Solicitud]]</f>
        <v>41869</v>
      </c>
      <c r="E364" t="str">
        <f>Tabla_owssvr__2[[#This Row],[Estado]]</f>
        <v>Realizado</v>
      </c>
      <c r="F364" s="4">
        <f>Tabla_owssvr__2[[#This Row],[Fecha Cierre]]</f>
        <v>41869</v>
      </c>
      <c r="G364" t="str">
        <f>Tabla_owssvr__2[[#This Row],[Categoria]]</f>
        <v>Instalación de nuevos software en los computadores.</v>
      </c>
      <c r="H364" t="str">
        <f>Tabla_owssvr__2[[#This Row],[Enviado a TI]]</f>
        <v>Si</v>
      </c>
      <c r="I364" t="str">
        <f>Tabla_owssvr__2[[#This Row],[Regiones]]</f>
        <v>No</v>
      </c>
      <c r="J364" s="12">
        <f t="shared" si="41"/>
        <v>1</v>
      </c>
      <c r="K364" s="13">
        <f t="shared" si="42"/>
        <v>41870</v>
      </c>
      <c r="L364" s="12">
        <f t="shared" si="43"/>
        <v>2014</v>
      </c>
      <c r="M364" s="12">
        <f t="shared" si="44"/>
        <v>34</v>
      </c>
      <c r="N364" s="12">
        <f t="shared" si="45"/>
        <v>8</v>
      </c>
      <c r="O364" s="13" t="str">
        <f t="shared" ca="1" si="46"/>
        <v>CUMPLE</v>
      </c>
      <c r="P364" t="str">
        <f t="shared" si="47"/>
        <v/>
      </c>
    </row>
    <row r="365" spans="1:16" hidden="1">
      <c r="A365">
        <f>Tabla_owssvr__2[[#This Row],[ID]]</f>
        <v>4856</v>
      </c>
      <c r="B365" t="str">
        <f>Tabla_owssvr__2[[#This Row],[Título]]</f>
        <v>Bloqueo de celular</v>
      </c>
      <c r="C365" t="str">
        <f>Tabla_owssvr__2[[#This Row],[Solicitante]]</f>
        <v>Ortega Zapata, Alfonso Miguel, CAM</v>
      </c>
      <c r="D365" s="4">
        <f>Tabla_owssvr__2[[#This Row],[Fecha Solicitud]]</f>
        <v>41869</v>
      </c>
      <c r="E365" t="str">
        <f>Tabla_owssvr__2[[#This Row],[Estado]]</f>
        <v>Realizado</v>
      </c>
      <c r="F365" s="4">
        <f>Tabla_owssvr__2[[#This Row],[Fecha Cierre]]</f>
        <v>41869</v>
      </c>
      <c r="G365" t="str">
        <f>Tabla_owssvr__2[[#This Row],[Categoria]]</f>
        <v>1 Asignacion de minutos</v>
      </c>
      <c r="H365" t="str">
        <f>Tabla_owssvr__2[[#This Row],[Enviado a TI]]</f>
        <v>No</v>
      </c>
      <c r="I365" t="str">
        <f>Tabla_owssvr__2[[#This Row],[Regiones]]</f>
        <v>No</v>
      </c>
      <c r="J365" s="12">
        <f t="shared" si="41"/>
        <v>1</v>
      </c>
      <c r="K365" s="13">
        <f t="shared" si="42"/>
        <v>41870</v>
      </c>
      <c r="L365" s="12">
        <f t="shared" si="43"/>
        <v>2014</v>
      </c>
      <c r="M365" s="12">
        <f t="shared" si="44"/>
        <v>34</v>
      </c>
      <c r="N365" s="12">
        <f t="shared" si="45"/>
        <v>8</v>
      </c>
      <c r="O365" s="13" t="str">
        <f t="shared" ca="1" si="46"/>
        <v>CUMPLE</v>
      </c>
      <c r="P365" t="str">
        <f t="shared" si="47"/>
        <v/>
      </c>
    </row>
    <row r="366" spans="1:16" hidden="1">
      <c r="A366">
        <f>Tabla_owssvr__2[[#This Row],[ID]]</f>
        <v>4855</v>
      </c>
      <c r="B366" t="str">
        <f>Tabla_owssvr__2[[#This Row],[Título]]</f>
        <v>Minutos ON Net</v>
      </c>
      <c r="C366" t="str">
        <f>Tabla_owssvr__2[[#This Row],[Solicitante]]</f>
        <v>Alcarruz Bernal, Cristian Erwin, CAM</v>
      </c>
      <c r="D366" s="4">
        <f>Tabla_owssvr__2[[#This Row],[Fecha Solicitud]]</f>
        <v>41869</v>
      </c>
      <c r="E366" t="str">
        <f>Tabla_owssvr__2[[#This Row],[Estado]]</f>
        <v>Realizado</v>
      </c>
      <c r="F366" s="4">
        <f>Tabla_owssvr__2[[#This Row],[Fecha Cierre]]</f>
        <v>41869</v>
      </c>
      <c r="G366" t="str">
        <f>Tabla_owssvr__2[[#This Row],[Categoria]]</f>
        <v>1 Asignacion de minutos</v>
      </c>
      <c r="H366" t="str">
        <f>Tabla_owssvr__2[[#This Row],[Enviado a TI]]</f>
        <v>No</v>
      </c>
      <c r="I366" t="str">
        <f>Tabla_owssvr__2[[#This Row],[Regiones]]</f>
        <v>No</v>
      </c>
      <c r="J366" s="12">
        <f t="shared" si="41"/>
        <v>1</v>
      </c>
      <c r="K366" s="13">
        <f t="shared" si="42"/>
        <v>41870</v>
      </c>
      <c r="L366" s="12">
        <f t="shared" si="43"/>
        <v>2014</v>
      </c>
      <c r="M366" s="12">
        <f t="shared" si="44"/>
        <v>34</v>
      </c>
      <c r="N366" s="12">
        <f t="shared" si="45"/>
        <v>8</v>
      </c>
      <c r="O366" s="13" t="str">
        <f t="shared" ca="1" si="46"/>
        <v>CUMPLE</v>
      </c>
      <c r="P366" t="str">
        <f t="shared" si="47"/>
        <v/>
      </c>
    </row>
    <row r="367" spans="1:16" hidden="1">
      <c r="A367">
        <f>Tabla_owssvr__2[[#This Row],[ID]]</f>
        <v>4854</v>
      </c>
      <c r="B367" t="str">
        <f>Tabla_owssvr__2[[#This Row],[Título]]</f>
        <v>Carga de Minutos On net - 74318253</v>
      </c>
      <c r="C367" t="str">
        <f>Tabla_owssvr__2[[#This Row],[Solicitante]]</f>
        <v>Caceres Sarabia, Francisco Antonio, CAM</v>
      </c>
      <c r="D367" s="4">
        <f>Tabla_owssvr__2[[#This Row],[Fecha Solicitud]]</f>
        <v>41869</v>
      </c>
      <c r="E367" t="str">
        <f>Tabla_owssvr__2[[#This Row],[Estado]]</f>
        <v>Realizado</v>
      </c>
      <c r="F367" s="4">
        <f>Tabla_owssvr__2[[#This Row],[Fecha Cierre]]</f>
        <v>41869</v>
      </c>
      <c r="G367" t="str">
        <f>Tabla_owssvr__2[[#This Row],[Categoria]]</f>
        <v>1 Asignacion de minutos</v>
      </c>
      <c r="H367" t="str">
        <f>Tabla_owssvr__2[[#This Row],[Enviado a TI]]</f>
        <v>Si</v>
      </c>
      <c r="I367" t="str">
        <f>Tabla_owssvr__2[[#This Row],[Regiones]]</f>
        <v>No</v>
      </c>
      <c r="J367" s="12">
        <f t="shared" si="41"/>
        <v>1</v>
      </c>
      <c r="K367" s="13">
        <f t="shared" si="42"/>
        <v>41870</v>
      </c>
      <c r="L367" s="12">
        <f t="shared" si="43"/>
        <v>2014</v>
      </c>
      <c r="M367" s="12">
        <f t="shared" si="44"/>
        <v>34</v>
      </c>
      <c r="N367" s="12">
        <f t="shared" si="45"/>
        <v>8</v>
      </c>
      <c r="O367" s="13" t="str">
        <f t="shared" ca="1" si="46"/>
        <v>CUMPLE</v>
      </c>
      <c r="P367" t="str">
        <f t="shared" si="47"/>
        <v/>
      </c>
    </row>
    <row r="368" spans="1:16" hidden="1">
      <c r="A368">
        <f>Tabla_owssvr__2[[#This Row],[ID]]</f>
        <v>4853</v>
      </c>
      <c r="B368" t="str">
        <f>Tabla_owssvr__2[[#This Row],[Título]]</f>
        <v xml:space="preserve">Restitucion de Minutos </v>
      </c>
      <c r="C368" t="str">
        <f>Tabla_owssvr__2[[#This Row],[Solicitante]]</f>
        <v>Lagos Acuña, Christopher Joseph, CAM</v>
      </c>
      <c r="D368" s="4">
        <f>Tabla_owssvr__2[[#This Row],[Fecha Solicitud]]</f>
        <v>41869</v>
      </c>
      <c r="E368" t="str">
        <f>Tabla_owssvr__2[[#This Row],[Estado]]</f>
        <v>Realizado</v>
      </c>
      <c r="F368" s="4">
        <f>Tabla_owssvr__2[[#This Row],[Fecha Cierre]]</f>
        <v>41869</v>
      </c>
      <c r="G368" t="str">
        <f>Tabla_owssvr__2[[#This Row],[Categoria]]</f>
        <v>1 Asignacion de minutos</v>
      </c>
      <c r="H368" t="str">
        <f>Tabla_owssvr__2[[#This Row],[Enviado a TI]]</f>
        <v>Si</v>
      </c>
      <c r="I368" t="str">
        <f>Tabla_owssvr__2[[#This Row],[Regiones]]</f>
        <v>No</v>
      </c>
      <c r="J368" s="12">
        <f t="shared" si="41"/>
        <v>1</v>
      </c>
      <c r="K368" s="13">
        <f t="shared" si="42"/>
        <v>41870</v>
      </c>
      <c r="L368" s="12">
        <f t="shared" si="43"/>
        <v>2014</v>
      </c>
      <c r="M368" s="12">
        <f t="shared" si="44"/>
        <v>34</v>
      </c>
      <c r="N368" s="12">
        <f t="shared" si="45"/>
        <v>8</v>
      </c>
      <c r="O368" s="13" t="str">
        <f t="shared" ca="1" si="46"/>
        <v>CUMPLE</v>
      </c>
      <c r="P368" t="str">
        <f t="shared" si="47"/>
        <v/>
      </c>
    </row>
    <row r="369" spans="1:16" hidden="1">
      <c r="A369">
        <f>Tabla_owssvr__2[[#This Row],[ID]]</f>
        <v>4852</v>
      </c>
      <c r="B369" t="str">
        <f>Tabla_owssvr__2[[#This Row],[Título]]</f>
        <v>Carga minutos 89037543 gracias</v>
      </c>
      <c r="C369" t="str">
        <f>Tabla_owssvr__2[[#This Row],[Solicitante]]</f>
        <v>Bascuñan Reyes, Juan Ignacio, CAM</v>
      </c>
      <c r="D369" s="4">
        <f>Tabla_owssvr__2[[#This Row],[Fecha Solicitud]]</f>
        <v>41869</v>
      </c>
      <c r="E369" t="str">
        <f>Tabla_owssvr__2[[#This Row],[Estado]]</f>
        <v>Realizado</v>
      </c>
      <c r="F369" s="4">
        <f>Tabla_owssvr__2[[#This Row],[Fecha Cierre]]</f>
        <v>41869</v>
      </c>
      <c r="G369" t="str">
        <f>Tabla_owssvr__2[[#This Row],[Categoria]]</f>
        <v>1 Asignacion de minutos</v>
      </c>
      <c r="H369" t="str">
        <f>Tabla_owssvr__2[[#This Row],[Enviado a TI]]</f>
        <v>Si</v>
      </c>
      <c r="I369" t="str">
        <f>Tabla_owssvr__2[[#This Row],[Regiones]]</f>
        <v>No</v>
      </c>
      <c r="J369" s="12">
        <f t="shared" si="41"/>
        <v>1</v>
      </c>
      <c r="K369" s="13">
        <f t="shared" si="42"/>
        <v>41870</v>
      </c>
      <c r="L369" s="12">
        <f t="shared" si="43"/>
        <v>2014</v>
      </c>
      <c r="M369" s="12">
        <f t="shared" si="44"/>
        <v>34</v>
      </c>
      <c r="N369" s="12">
        <f t="shared" si="45"/>
        <v>8</v>
      </c>
      <c r="O369" s="13" t="str">
        <f t="shared" ca="1" si="46"/>
        <v>CUMPLE</v>
      </c>
      <c r="P369" t="str">
        <f t="shared" si="47"/>
        <v/>
      </c>
    </row>
    <row r="370" spans="1:16" hidden="1">
      <c r="A370">
        <f>Tabla_owssvr__2[[#This Row],[ID]]</f>
        <v>4851</v>
      </c>
      <c r="B370" t="str">
        <f>Tabla_owssvr__2[[#This Row],[Título]]</f>
        <v>MODIFICACION FORMULARIO DE ORDEN DE COMPRA CAM</v>
      </c>
      <c r="C370" t="str">
        <f>Tabla_owssvr__2[[#This Row],[Solicitante]]</f>
        <v>Yañez Castillo, Luis Felipe, CAM</v>
      </c>
      <c r="D370" s="4">
        <f>Tabla_owssvr__2[[#This Row],[Fecha Solicitud]]</f>
        <v>41869</v>
      </c>
      <c r="E370" t="str">
        <f>Tabla_owssvr__2[[#This Row],[Estado]]</f>
        <v>Realizado</v>
      </c>
      <c r="F370" s="4">
        <f>Tabla_owssvr__2[[#This Row],[Fecha Cierre]]</f>
        <v>41869</v>
      </c>
      <c r="G370" t="str">
        <f>Tabla_owssvr__2[[#This Row],[Categoria]]</f>
        <v>2 Reporte problemas Oracle</v>
      </c>
      <c r="H370" t="str">
        <f>Tabla_owssvr__2[[#This Row],[Enviado a TI]]</f>
        <v>Si</v>
      </c>
      <c r="I370" t="str">
        <f>Tabla_owssvr__2[[#This Row],[Regiones]]</f>
        <v>No</v>
      </c>
      <c r="J370" s="12">
        <f t="shared" si="41"/>
        <v>1</v>
      </c>
      <c r="K370" s="13">
        <f t="shared" si="42"/>
        <v>41870</v>
      </c>
      <c r="L370" s="12">
        <f t="shared" si="43"/>
        <v>2014</v>
      </c>
      <c r="M370" s="12">
        <f t="shared" si="44"/>
        <v>34</v>
      </c>
      <c r="N370" s="12">
        <f t="shared" si="45"/>
        <v>8</v>
      </c>
      <c r="O370" s="13" t="str">
        <f t="shared" ca="1" si="46"/>
        <v>CUMPLE</v>
      </c>
      <c r="P370" t="str">
        <f t="shared" si="47"/>
        <v/>
      </c>
    </row>
    <row r="371" spans="1:16" hidden="1">
      <c r="A371">
        <f>Tabla_owssvr__2[[#This Row],[ID]]</f>
        <v>4850</v>
      </c>
      <c r="B371" t="str">
        <f>Tabla_owssvr__2[[#This Row],[Título]]</f>
        <v>Error reporte oracle</v>
      </c>
      <c r="C371" t="str">
        <f>Tabla_owssvr__2[[#This Row],[Solicitante]]</f>
        <v>Gonzalez Canales, Carolina Alejandra, CAM</v>
      </c>
      <c r="D371" s="4">
        <f>Tabla_owssvr__2[[#This Row],[Fecha Solicitud]]</f>
        <v>41869</v>
      </c>
      <c r="E371" t="str">
        <f>Tabla_owssvr__2[[#This Row],[Estado]]</f>
        <v>Realizado</v>
      </c>
      <c r="F371" s="4">
        <f>Tabla_owssvr__2[[#This Row],[Fecha Cierre]]</f>
        <v>41869</v>
      </c>
      <c r="G371" t="str">
        <f>Tabla_owssvr__2[[#This Row],[Categoria]]</f>
        <v>2 Reporte problemas Oracle</v>
      </c>
      <c r="H371" t="str">
        <f>Tabla_owssvr__2[[#This Row],[Enviado a TI]]</f>
        <v>Si</v>
      </c>
      <c r="I371" t="str">
        <f>Tabla_owssvr__2[[#This Row],[Regiones]]</f>
        <v>No</v>
      </c>
      <c r="J371" s="12">
        <f t="shared" si="41"/>
        <v>1</v>
      </c>
      <c r="K371" s="13">
        <f t="shared" si="42"/>
        <v>41870</v>
      </c>
      <c r="L371" s="12">
        <f t="shared" si="43"/>
        <v>2014</v>
      </c>
      <c r="M371" s="12">
        <f t="shared" si="44"/>
        <v>34</v>
      </c>
      <c r="N371" s="12">
        <f t="shared" si="45"/>
        <v>8</v>
      </c>
      <c r="O371" s="13" t="str">
        <f t="shared" ca="1" si="46"/>
        <v>CUMPLE</v>
      </c>
      <c r="P371" t="str">
        <f t="shared" si="47"/>
        <v/>
      </c>
    </row>
    <row r="372" spans="1:16" hidden="1">
      <c r="A372">
        <f>Tabla_owssvr__2[[#This Row],[ID]]</f>
        <v>4849</v>
      </c>
      <c r="B372" t="str">
        <f>Tabla_owssvr__2[[#This Row],[Título]]</f>
        <v>cuenta de dominio</v>
      </c>
      <c r="C372" t="str">
        <f>Tabla_owssvr__2[[#This Row],[Solicitante]]</f>
        <v>Maldonado Valdebenito, Victor Ramiro, CAM</v>
      </c>
      <c r="D372" s="4">
        <f>Tabla_owssvr__2[[#This Row],[Fecha Solicitud]]</f>
        <v>41869</v>
      </c>
      <c r="E372" t="str">
        <f>Tabla_owssvr__2[[#This Row],[Estado]]</f>
        <v>Realizado</v>
      </c>
      <c r="F372" s="4">
        <f>Tabla_owssvr__2[[#This Row],[Fecha Cierre]]</f>
        <v>41869</v>
      </c>
      <c r="G372" t="str">
        <f>Tabla_owssvr__2[[#This Row],[Categoria]]</f>
        <v>3 Servicios Operador</v>
      </c>
      <c r="H372" t="str">
        <f>Tabla_owssvr__2[[#This Row],[Enviado a TI]]</f>
        <v>Si</v>
      </c>
      <c r="I372" t="str">
        <f>Tabla_owssvr__2[[#This Row],[Regiones]]</f>
        <v>No</v>
      </c>
      <c r="J372" s="12">
        <f t="shared" si="41"/>
        <v>1</v>
      </c>
      <c r="K372" s="13">
        <f t="shared" si="42"/>
        <v>41870</v>
      </c>
      <c r="L372" s="12">
        <f t="shared" si="43"/>
        <v>2014</v>
      </c>
      <c r="M372" s="12">
        <f t="shared" si="44"/>
        <v>34</v>
      </c>
      <c r="N372" s="12">
        <f t="shared" si="45"/>
        <v>8</v>
      </c>
      <c r="O372" s="13" t="str">
        <f t="shared" ca="1" si="46"/>
        <v>CUMPLE</v>
      </c>
      <c r="P372" t="str">
        <f t="shared" si="47"/>
        <v/>
      </c>
    </row>
    <row r="373" spans="1:16" hidden="1">
      <c r="A373">
        <f>Tabla_owssvr__2[[#This Row],[ID]]</f>
        <v>4848</v>
      </c>
      <c r="B373" t="str">
        <f>Tabla_owssvr__2[[#This Row],[Título]]</f>
        <v>MINUTOS OF-NET 93494758</v>
      </c>
      <c r="C373" t="str">
        <f>Tabla_owssvr__2[[#This Row],[Solicitante]]</f>
        <v>Sanguinetti Catalan, Angelo Michel, CAM</v>
      </c>
      <c r="D373" s="4">
        <f>Tabla_owssvr__2[[#This Row],[Fecha Solicitud]]</f>
        <v>41869</v>
      </c>
      <c r="E373" t="str">
        <f>Tabla_owssvr__2[[#This Row],[Estado]]</f>
        <v>Realizado</v>
      </c>
      <c r="F373" s="4">
        <f>Tabla_owssvr__2[[#This Row],[Fecha Cierre]]</f>
        <v>41869</v>
      </c>
      <c r="G373" t="str">
        <f>Tabla_owssvr__2[[#This Row],[Categoria]]</f>
        <v>1 Asignacion de minutos</v>
      </c>
      <c r="H373" t="str">
        <f>Tabla_owssvr__2[[#This Row],[Enviado a TI]]</f>
        <v>Si</v>
      </c>
      <c r="I373" t="str">
        <f>Tabla_owssvr__2[[#This Row],[Regiones]]</f>
        <v>No</v>
      </c>
      <c r="J373" s="12">
        <f t="shared" si="41"/>
        <v>1</v>
      </c>
      <c r="K373" s="13">
        <f t="shared" si="42"/>
        <v>41870</v>
      </c>
      <c r="L373" s="12">
        <f t="shared" si="43"/>
        <v>2014</v>
      </c>
      <c r="M373" s="12">
        <f t="shared" si="44"/>
        <v>34</v>
      </c>
      <c r="N373" s="12">
        <f t="shared" si="45"/>
        <v>8</v>
      </c>
      <c r="O373" s="13" t="str">
        <f t="shared" ca="1" si="46"/>
        <v>CUMPLE</v>
      </c>
      <c r="P373" t="str">
        <f t="shared" si="47"/>
        <v/>
      </c>
    </row>
    <row r="374" spans="1:16" hidden="1">
      <c r="A374">
        <f>Tabla_owssvr__2[[#This Row],[ID]]</f>
        <v>4847</v>
      </c>
      <c r="B374" t="str">
        <f>Tabla_owssvr__2[[#This Row],[Título]]</f>
        <v>Claves TI</v>
      </c>
      <c r="C374" t="str">
        <f>Tabla_owssvr__2[[#This Row],[Solicitante]]</f>
        <v>Gonzalez Canales, Carolina Alejandra, CAM</v>
      </c>
      <c r="D374" s="4">
        <f>Tabla_owssvr__2[[#This Row],[Fecha Solicitud]]</f>
        <v>41869</v>
      </c>
      <c r="E374" t="str">
        <f>Tabla_owssvr__2[[#This Row],[Estado]]</f>
        <v>Realizado</v>
      </c>
      <c r="F374" s="4">
        <f>Tabla_owssvr__2[[#This Row],[Fecha Cierre]]</f>
        <v>41869</v>
      </c>
      <c r="G374" t="str">
        <f>Tabla_owssvr__2[[#This Row],[Categoria]]</f>
        <v>3 Servicios Operador</v>
      </c>
      <c r="H374" t="str">
        <f>Tabla_owssvr__2[[#This Row],[Enviado a TI]]</f>
        <v>Si</v>
      </c>
      <c r="I374" t="str">
        <f>Tabla_owssvr__2[[#This Row],[Regiones]]</f>
        <v>No</v>
      </c>
      <c r="J374" s="12">
        <f t="shared" si="41"/>
        <v>1</v>
      </c>
      <c r="K374" s="13">
        <f t="shared" si="42"/>
        <v>41870</v>
      </c>
      <c r="L374" s="12">
        <f t="shared" si="43"/>
        <v>2014</v>
      </c>
      <c r="M374" s="12">
        <f t="shared" si="44"/>
        <v>34</v>
      </c>
      <c r="N374" s="12">
        <f t="shared" si="45"/>
        <v>8</v>
      </c>
      <c r="O374" s="13" t="str">
        <f t="shared" ca="1" si="46"/>
        <v>CUMPLE</v>
      </c>
      <c r="P374" t="str">
        <f t="shared" si="47"/>
        <v/>
      </c>
    </row>
    <row r="375" spans="1:16" hidden="1">
      <c r="A375">
        <f>Tabla_owssvr__2[[#This Row],[ID]]</f>
        <v>4846</v>
      </c>
      <c r="B375" t="str">
        <f>Tabla_owssvr__2[[#This Row],[Título]]</f>
        <v>Minutos NET CAM 7</v>
      </c>
      <c r="C375" t="str">
        <f>Tabla_owssvr__2[[#This Row],[Solicitante]]</f>
        <v>Brigada 7, CAM</v>
      </c>
      <c r="D375" s="4">
        <f>Tabla_owssvr__2[[#This Row],[Fecha Solicitud]]</f>
        <v>41869</v>
      </c>
      <c r="E375" t="str">
        <f>Tabla_owssvr__2[[#This Row],[Estado]]</f>
        <v>Realizado</v>
      </c>
      <c r="F375" s="4">
        <f>Tabla_owssvr__2[[#This Row],[Fecha Cierre]]</f>
        <v>41869</v>
      </c>
      <c r="G375" t="str">
        <f>Tabla_owssvr__2[[#This Row],[Categoria]]</f>
        <v>1 Asignacion de minutos</v>
      </c>
      <c r="H375" t="str">
        <f>Tabla_owssvr__2[[#This Row],[Enviado a TI]]</f>
        <v>Si</v>
      </c>
      <c r="I375" t="str">
        <f>Tabla_owssvr__2[[#This Row],[Regiones]]</f>
        <v>Si</v>
      </c>
      <c r="J375" s="12">
        <f t="shared" si="41"/>
        <v>1</v>
      </c>
      <c r="K375" s="13">
        <f t="shared" si="42"/>
        <v>41870</v>
      </c>
      <c r="L375" s="12">
        <f t="shared" si="43"/>
        <v>2014</v>
      </c>
      <c r="M375" s="12">
        <f t="shared" si="44"/>
        <v>34</v>
      </c>
      <c r="N375" s="12">
        <f t="shared" si="45"/>
        <v>8</v>
      </c>
      <c r="O375" s="13" t="str">
        <f t="shared" ca="1" si="46"/>
        <v>CUMPLE</v>
      </c>
      <c r="P375" t="str">
        <f t="shared" si="47"/>
        <v/>
      </c>
    </row>
    <row r="376" spans="1:16" hidden="1">
      <c r="A376">
        <f>Tabla_owssvr__2[[#This Row],[ID]]</f>
        <v>4845</v>
      </c>
      <c r="B376" t="str">
        <f>Tabla_owssvr__2[[#This Row],[Título]]</f>
        <v>Desbloqueo Cuenta Dominio</v>
      </c>
      <c r="C376" t="str">
        <f>Tabla_owssvr__2[[#This Row],[Solicitante]]</f>
        <v>Winkler Speringer, Klaus, CAM</v>
      </c>
      <c r="D376" s="4">
        <f>Tabla_owssvr__2[[#This Row],[Fecha Solicitud]]</f>
        <v>41869</v>
      </c>
      <c r="E376" t="str">
        <f>Tabla_owssvr__2[[#This Row],[Estado]]</f>
        <v>Realizado</v>
      </c>
      <c r="F376" s="4">
        <f>Tabla_owssvr__2[[#This Row],[Fecha Cierre]]</f>
        <v>41869</v>
      </c>
      <c r="G376" t="str">
        <f>Tabla_owssvr__2[[#This Row],[Categoria]]</f>
        <v>Creación, modificación activación y desactivación de cuentas de red y correo electrónico.</v>
      </c>
      <c r="H376" t="str">
        <f>Tabla_owssvr__2[[#This Row],[Enviado a TI]]</f>
        <v>Si</v>
      </c>
      <c r="I376" t="str">
        <f>Tabla_owssvr__2[[#This Row],[Regiones]]</f>
        <v>No</v>
      </c>
      <c r="J376" s="12">
        <f t="shared" si="41"/>
        <v>1</v>
      </c>
      <c r="K376" s="13">
        <f t="shared" si="42"/>
        <v>41870</v>
      </c>
      <c r="L376" s="12">
        <f t="shared" si="43"/>
        <v>2014</v>
      </c>
      <c r="M376" s="12">
        <f t="shared" si="44"/>
        <v>34</v>
      </c>
      <c r="N376" s="12">
        <f t="shared" si="45"/>
        <v>8</v>
      </c>
      <c r="O376" s="13" t="str">
        <f t="shared" ca="1" si="46"/>
        <v>CUMPLE</v>
      </c>
      <c r="P376" t="str">
        <f t="shared" si="47"/>
        <v/>
      </c>
    </row>
    <row r="377" spans="1:16" hidden="1">
      <c r="A377">
        <f>Tabla_owssvr__2[[#This Row],[ID]]</f>
        <v>4844</v>
      </c>
      <c r="B377" t="str">
        <f>Tabla_owssvr__2[[#This Row],[Título]]</f>
        <v>Desbloqueo Clave de Dominio</v>
      </c>
      <c r="C377" t="str">
        <f>Tabla_owssvr__2[[#This Row],[Solicitante]]</f>
        <v>Vasquez Opazo, Maria Jose, CAM</v>
      </c>
      <c r="D377" s="4">
        <f>Tabla_owssvr__2[[#This Row],[Fecha Solicitud]]</f>
        <v>41869</v>
      </c>
      <c r="E377" t="str">
        <f>Tabla_owssvr__2[[#This Row],[Estado]]</f>
        <v>Realizado</v>
      </c>
      <c r="F377" s="4">
        <f>Tabla_owssvr__2[[#This Row],[Fecha Cierre]]</f>
        <v>41869</v>
      </c>
      <c r="G377" t="str">
        <f>Tabla_owssvr__2[[#This Row],[Categoria]]</f>
        <v>Creación, modificación activación y desactivación de cuentas de red y correo electrónico.</v>
      </c>
      <c r="H377" t="str">
        <f>Tabla_owssvr__2[[#This Row],[Enviado a TI]]</f>
        <v>No</v>
      </c>
      <c r="I377" t="str">
        <f>Tabla_owssvr__2[[#This Row],[Regiones]]</f>
        <v>No</v>
      </c>
      <c r="J377" s="12">
        <f t="shared" si="41"/>
        <v>1</v>
      </c>
      <c r="K377" s="13">
        <f t="shared" si="42"/>
        <v>41870</v>
      </c>
      <c r="L377" s="12">
        <f t="shared" si="43"/>
        <v>2014</v>
      </c>
      <c r="M377" s="12">
        <f t="shared" si="44"/>
        <v>34</v>
      </c>
      <c r="N377" s="12">
        <f t="shared" si="45"/>
        <v>8</v>
      </c>
      <c r="O377" s="13" t="str">
        <f t="shared" ca="1" si="46"/>
        <v>CUMPLE</v>
      </c>
      <c r="P377" t="str">
        <f t="shared" si="47"/>
        <v/>
      </c>
    </row>
    <row r="378" spans="1:16" hidden="1">
      <c r="A378">
        <f>Tabla_owssvr__2[[#This Row],[ID]]</f>
        <v>4843</v>
      </c>
      <c r="B378" t="str">
        <f>Tabla_owssvr__2[[#This Row],[Título]]</f>
        <v>Carga de minutos Eduardo Riquelme</v>
      </c>
      <c r="C378" t="str">
        <f>Tabla_owssvr__2[[#This Row],[Solicitante]]</f>
        <v>Donoso Serey, Aldo Fabricio, CAM</v>
      </c>
      <c r="D378" s="4">
        <f>Tabla_owssvr__2[[#This Row],[Fecha Solicitud]]</f>
        <v>41869</v>
      </c>
      <c r="E378" t="str">
        <f>Tabla_owssvr__2[[#This Row],[Estado]]</f>
        <v>Realizado</v>
      </c>
      <c r="F378" s="4">
        <f>Tabla_owssvr__2[[#This Row],[Fecha Cierre]]</f>
        <v>41869</v>
      </c>
      <c r="G378" t="str">
        <f>Tabla_owssvr__2[[#This Row],[Categoria]]</f>
        <v>1 Asignacion de minutos</v>
      </c>
      <c r="H378" t="str">
        <f>Tabla_owssvr__2[[#This Row],[Enviado a TI]]</f>
        <v>Si</v>
      </c>
      <c r="I378" t="str">
        <f>Tabla_owssvr__2[[#This Row],[Regiones]]</f>
        <v>No</v>
      </c>
      <c r="J378" s="12">
        <f t="shared" si="41"/>
        <v>1</v>
      </c>
      <c r="K378" s="13">
        <f t="shared" si="42"/>
        <v>41870</v>
      </c>
      <c r="L378" s="12">
        <f t="shared" si="43"/>
        <v>2014</v>
      </c>
      <c r="M378" s="12">
        <f t="shared" si="44"/>
        <v>34</v>
      </c>
      <c r="N378" s="12">
        <f t="shared" si="45"/>
        <v>8</v>
      </c>
      <c r="O378" s="13" t="str">
        <f t="shared" ca="1" si="46"/>
        <v>CUMPLE</v>
      </c>
      <c r="P378" t="str">
        <f t="shared" si="47"/>
        <v/>
      </c>
    </row>
    <row r="379" spans="1:16" hidden="1">
      <c r="A379">
        <f>Tabla_owssvr__2[[#This Row],[ID]]</f>
        <v>4842</v>
      </c>
      <c r="B379" t="str">
        <f>Tabla_owssvr__2[[#This Row],[Título]]</f>
        <v>telefono malo</v>
      </c>
      <c r="C379" t="str">
        <f>Tabla_owssvr__2[[#This Row],[Solicitante]]</f>
        <v>Pacheco Pinto, Alex  CAM</v>
      </c>
      <c r="D379" s="4">
        <f>Tabla_owssvr__2[[#This Row],[Fecha Solicitud]]</f>
        <v>41869</v>
      </c>
      <c r="E379" t="str">
        <f>Tabla_owssvr__2[[#This Row],[Estado]]</f>
        <v>Realizado</v>
      </c>
      <c r="F379" s="4">
        <f>Tabla_owssvr__2[[#This Row],[Fecha Cierre]]</f>
        <v>41877</v>
      </c>
      <c r="G379" t="str">
        <f>Tabla_owssvr__2[[#This Row],[Categoria]]</f>
        <v>Asignación y/o entrega de equipos celulares estándar nuevos o sus componentes. (chips)</v>
      </c>
      <c r="H379" t="str">
        <f>Tabla_owssvr__2[[#This Row],[Enviado a TI]]</f>
        <v>Si</v>
      </c>
      <c r="I379" t="str">
        <f>Tabla_owssvr__2[[#This Row],[Regiones]]</f>
        <v>No</v>
      </c>
      <c r="J379" s="12">
        <f t="shared" si="41"/>
        <v>7</v>
      </c>
      <c r="K379" s="13">
        <f t="shared" si="42"/>
        <v>41878</v>
      </c>
      <c r="L379" s="12">
        <f t="shared" si="43"/>
        <v>2014</v>
      </c>
      <c r="M379" s="12">
        <f t="shared" si="44"/>
        <v>35</v>
      </c>
      <c r="N379" s="12">
        <f t="shared" si="45"/>
        <v>8</v>
      </c>
      <c r="O379" s="13" t="str">
        <f t="shared" ca="1" si="46"/>
        <v>CUMPLE</v>
      </c>
      <c r="P379" t="str">
        <f t="shared" si="47"/>
        <v/>
      </c>
    </row>
    <row r="380" spans="1:16" hidden="1">
      <c r="A380">
        <f>Tabla_owssvr__2[[#This Row],[ID]]</f>
        <v>4841</v>
      </c>
      <c r="B380" t="str">
        <f>Tabla_owssvr__2[[#This Row],[Título]]</f>
        <v>Cuenta de dominio</v>
      </c>
      <c r="C380" t="str">
        <f>Tabla_owssvr__2[[#This Row],[Solicitante]]</f>
        <v>Mansilla Mansilla, Pascual Hugo, CAM</v>
      </c>
      <c r="D380" s="4">
        <f>Tabla_owssvr__2[[#This Row],[Fecha Solicitud]]</f>
        <v>41869</v>
      </c>
      <c r="E380" t="str">
        <f>Tabla_owssvr__2[[#This Row],[Estado]]</f>
        <v>Realizado</v>
      </c>
      <c r="F380" s="4">
        <f>Tabla_owssvr__2[[#This Row],[Fecha Cierre]]</f>
        <v>41869</v>
      </c>
      <c r="G380" t="str">
        <f>Tabla_owssvr__2[[#This Row],[Categoria]]</f>
        <v>3 Servicios Operador</v>
      </c>
      <c r="H380" t="str">
        <f>Tabla_owssvr__2[[#This Row],[Enviado a TI]]</f>
        <v>Si</v>
      </c>
      <c r="I380" t="str">
        <f>Tabla_owssvr__2[[#This Row],[Regiones]]</f>
        <v>No</v>
      </c>
      <c r="J380" s="12">
        <f t="shared" si="41"/>
        <v>1</v>
      </c>
      <c r="K380" s="13">
        <f t="shared" si="42"/>
        <v>41870</v>
      </c>
      <c r="L380" s="12">
        <f t="shared" si="43"/>
        <v>2014</v>
      </c>
      <c r="M380" s="12">
        <f t="shared" si="44"/>
        <v>34</v>
      </c>
      <c r="N380" s="12">
        <f t="shared" si="45"/>
        <v>8</v>
      </c>
      <c r="O380" s="13" t="str">
        <f t="shared" ca="1" si="46"/>
        <v>CUMPLE</v>
      </c>
      <c r="P380" t="str">
        <f t="shared" si="47"/>
        <v/>
      </c>
    </row>
    <row r="381" spans="1:16" hidden="1">
      <c r="A381">
        <f>Tabla_owssvr__2[[#This Row],[ID]]</f>
        <v>4840</v>
      </c>
      <c r="B381" t="str">
        <f>Tabla_owssvr__2[[#This Row],[Título]]</f>
        <v>Liberación minutos On-Net</v>
      </c>
      <c r="C381" t="str">
        <f>Tabla_owssvr__2[[#This Row],[Solicitante]]</f>
        <v>Castro Marchant, Jorge, CAM</v>
      </c>
      <c r="D381" s="4">
        <f>Tabla_owssvr__2[[#This Row],[Fecha Solicitud]]</f>
        <v>41865</v>
      </c>
      <c r="E381" t="str">
        <f>Tabla_owssvr__2[[#This Row],[Estado]]</f>
        <v>Realizado</v>
      </c>
      <c r="F381" s="4">
        <f>Tabla_owssvr__2[[#This Row],[Fecha Cierre]]</f>
        <v>41865</v>
      </c>
      <c r="G381" t="str">
        <f>Tabla_owssvr__2[[#This Row],[Categoria]]</f>
        <v>1 Asignacion de minutos</v>
      </c>
      <c r="H381" t="str">
        <f>Tabla_owssvr__2[[#This Row],[Enviado a TI]]</f>
        <v>Si</v>
      </c>
      <c r="I381" t="str">
        <f>Tabla_owssvr__2[[#This Row],[Regiones]]</f>
        <v>No</v>
      </c>
      <c r="J381" s="12">
        <f t="shared" si="41"/>
        <v>1</v>
      </c>
      <c r="K381" s="13">
        <f t="shared" si="42"/>
        <v>41869</v>
      </c>
      <c r="L381" s="12">
        <f t="shared" si="43"/>
        <v>2014</v>
      </c>
      <c r="M381" s="12">
        <f t="shared" si="44"/>
        <v>34</v>
      </c>
      <c r="N381" s="12">
        <f t="shared" si="45"/>
        <v>8</v>
      </c>
      <c r="O381" s="13" t="str">
        <f t="shared" ca="1" si="46"/>
        <v>CUMPLE</v>
      </c>
      <c r="P381" t="str">
        <f t="shared" si="47"/>
        <v/>
      </c>
    </row>
    <row r="382" spans="1:16" hidden="1">
      <c r="A382">
        <f>Tabla_owssvr__2[[#This Row],[ID]]</f>
        <v>4839</v>
      </c>
      <c r="B382" t="str">
        <f>Tabla_owssvr__2[[#This Row],[Título]]</f>
        <v>Dar de alta equipos en la red</v>
      </c>
      <c r="C382" t="str">
        <f>Tabla_owssvr__2[[#This Row],[Solicitante]]</f>
        <v>Técnico Mesa de Ayuda, Externo</v>
      </c>
      <c r="D382" s="4">
        <f>Tabla_owssvr__2[[#This Row],[Fecha Solicitud]]</f>
        <v>41865</v>
      </c>
      <c r="E382" t="str">
        <f>Tabla_owssvr__2[[#This Row],[Estado]]</f>
        <v>Realizado</v>
      </c>
      <c r="F382" s="4">
        <f>Tabla_owssvr__2[[#This Row],[Fecha Cierre]]</f>
        <v>41865</v>
      </c>
      <c r="G382" t="str">
        <f>Tabla_owssvr__2[[#This Row],[Categoria]]</f>
        <v>Creación, modificación activación y desactivación de cuentas de red y correo electrónico.</v>
      </c>
      <c r="H382" t="str">
        <f>Tabla_owssvr__2[[#This Row],[Enviado a TI]]</f>
        <v>Si</v>
      </c>
      <c r="I382" t="str">
        <f>Tabla_owssvr__2[[#This Row],[Regiones]]</f>
        <v>No</v>
      </c>
      <c r="J382" s="12">
        <f t="shared" si="41"/>
        <v>1</v>
      </c>
      <c r="K382" s="13">
        <f t="shared" si="42"/>
        <v>41869</v>
      </c>
      <c r="L382" s="12">
        <f t="shared" si="43"/>
        <v>2014</v>
      </c>
      <c r="M382" s="12">
        <f t="shared" si="44"/>
        <v>34</v>
      </c>
      <c r="N382" s="12">
        <f t="shared" si="45"/>
        <v>8</v>
      </c>
      <c r="O382" s="13" t="str">
        <f t="shared" ca="1" si="46"/>
        <v>CUMPLE</v>
      </c>
      <c r="P382" t="str">
        <f t="shared" si="47"/>
        <v/>
      </c>
    </row>
    <row r="383" spans="1:16" hidden="1">
      <c r="A383">
        <f>Tabla_owssvr__2[[#This Row],[ID]]</f>
        <v>4838</v>
      </c>
      <c r="B383" t="str">
        <f>Tabla_owssvr__2[[#This Row],[Título]]</f>
        <v>recarga de minutos</v>
      </c>
      <c r="C383" t="str">
        <f>Tabla_owssvr__2[[#This Row],[Solicitante]]</f>
        <v>Soto Aranguiz, Francisco Javier, CAM</v>
      </c>
      <c r="D383" s="4">
        <f>Tabla_owssvr__2[[#This Row],[Fecha Solicitud]]</f>
        <v>41865</v>
      </c>
      <c r="E383" t="str">
        <f>Tabla_owssvr__2[[#This Row],[Estado]]</f>
        <v>Realizado</v>
      </c>
      <c r="F383" s="4">
        <f>Tabla_owssvr__2[[#This Row],[Fecha Cierre]]</f>
        <v>41865</v>
      </c>
      <c r="G383" t="str">
        <f>Tabla_owssvr__2[[#This Row],[Categoria]]</f>
        <v>1 Asignacion de minutos</v>
      </c>
      <c r="H383" t="str">
        <f>Tabla_owssvr__2[[#This Row],[Enviado a TI]]</f>
        <v>Si</v>
      </c>
      <c r="I383" t="str">
        <f>Tabla_owssvr__2[[#This Row],[Regiones]]</f>
        <v>No</v>
      </c>
      <c r="J383" s="12">
        <f t="shared" si="41"/>
        <v>1</v>
      </c>
      <c r="K383" s="13">
        <f t="shared" si="42"/>
        <v>41869</v>
      </c>
      <c r="L383" s="12">
        <f t="shared" si="43"/>
        <v>2014</v>
      </c>
      <c r="M383" s="12">
        <f t="shared" si="44"/>
        <v>34</v>
      </c>
      <c r="N383" s="12">
        <f t="shared" si="45"/>
        <v>8</v>
      </c>
      <c r="O383" s="13" t="str">
        <f t="shared" ca="1" si="46"/>
        <v>CUMPLE</v>
      </c>
      <c r="P383" t="str">
        <f t="shared" si="47"/>
        <v/>
      </c>
    </row>
    <row r="384" spans="1:16" hidden="1">
      <c r="A384">
        <f>Tabla_owssvr__2[[#This Row],[ID]]</f>
        <v>4837</v>
      </c>
      <c r="B384" t="str">
        <f>Tabla_owssvr__2[[#This Row],[Título]]</f>
        <v>Cuenta Bloqueada</v>
      </c>
      <c r="C384" t="str">
        <f>Tabla_owssvr__2[[#This Row],[Solicitante]]</f>
        <v>Leyton Antognini, Werner Angel, CAM</v>
      </c>
      <c r="D384" s="4">
        <f>Tabla_owssvr__2[[#This Row],[Fecha Solicitud]]</f>
        <v>41865</v>
      </c>
      <c r="E384" t="str">
        <f>Tabla_owssvr__2[[#This Row],[Estado]]</f>
        <v>Realizado</v>
      </c>
      <c r="F384" s="4">
        <f>Tabla_owssvr__2[[#This Row],[Fecha Cierre]]</f>
        <v>41865</v>
      </c>
      <c r="G384" t="str">
        <f>Tabla_owssvr__2[[#This Row],[Categoria]]</f>
        <v>Creación, modificación activación y desactivación de cuentas de red y correo electrónico.</v>
      </c>
      <c r="H384" t="str">
        <f>Tabla_owssvr__2[[#This Row],[Enviado a TI]]</f>
        <v>No</v>
      </c>
      <c r="I384" t="str">
        <f>Tabla_owssvr__2[[#This Row],[Regiones]]</f>
        <v>No</v>
      </c>
      <c r="J384" s="12">
        <f t="shared" si="41"/>
        <v>1</v>
      </c>
      <c r="K384" s="13">
        <f t="shared" si="42"/>
        <v>41869</v>
      </c>
      <c r="L384" s="12">
        <f t="shared" si="43"/>
        <v>2014</v>
      </c>
      <c r="M384" s="12">
        <f t="shared" si="44"/>
        <v>34</v>
      </c>
      <c r="N384" s="12">
        <f t="shared" si="45"/>
        <v>8</v>
      </c>
      <c r="O384" s="13" t="str">
        <f t="shared" ca="1" si="46"/>
        <v>CUMPLE</v>
      </c>
      <c r="P384" t="str">
        <f t="shared" si="47"/>
        <v/>
      </c>
    </row>
    <row r="385" spans="1:16" hidden="1">
      <c r="A385">
        <f>Tabla_owssvr__2[[#This Row],[ID]]</f>
        <v>4836</v>
      </c>
      <c r="B385" t="str">
        <f>Tabla_owssvr__2[[#This Row],[Título]]</f>
        <v>celular</v>
      </c>
      <c r="C385" t="str">
        <f>Tabla_owssvr__2[[#This Row],[Solicitante]]</f>
        <v>Carvajal Caceres, Luis Maximo, CAM</v>
      </c>
      <c r="D385" s="4">
        <f>Tabla_owssvr__2[[#This Row],[Fecha Solicitud]]</f>
        <v>41865</v>
      </c>
      <c r="E385" t="str">
        <f>Tabla_owssvr__2[[#This Row],[Estado]]</f>
        <v>Realizado</v>
      </c>
      <c r="F385" s="4">
        <f>Tabla_owssvr__2[[#This Row],[Fecha Cierre]]</f>
        <v>41865</v>
      </c>
      <c r="G385" t="str">
        <f>Tabla_owssvr__2[[#This Row],[Categoria]]</f>
        <v>1 Asignacion de minutos</v>
      </c>
      <c r="H385" t="str">
        <f>Tabla_owssvr__2[[#This Row],[Enviado a TI]]</f>
        <v>No</v>
      </c>
      <c r="I385" t="str">
        <f>Tabla_owssvr__2[[#This Row],[Regiones]]</f>
        <v>No</v>
      </c>
      <c r="J385" s="12">
        <f t="shared" si="41"/>
        <v>1</v>
      </c>
      <c r="K385" s="13">
        <f t="shared" si="42"/>
        <v>41869</v>
      </c>
      <c r="L385" s="12">
        <f t="shared" si="43"/>
        <v>2014</v>
      </c>
      <c r="M385" s="12">
        <f t="shared" si="44"/>
        <v>34</v>
      </c>
      <c r="N385" s="12">
        <f t="shared" si="45"/>
        <v>8</v>
      </c>
      <c r="O385" s="13" t="str">
        <f t="shared" ca="1" si="46"/>
        <v>CUMPLE</v>
      </c>
      <c r="P385" t="str">
        <f t="shared" si="47"/>
        <v/>
      </c>
    </row>
    <row r="386" spans="1:16" hidden="1">
      <c r="A386">
        <f>Tabla_owssvr__2[[#This Row],[ID]]</f>
        <v>4835</v>
      </c>
      <c r="B386" t="str">
        <f>Tabla_owssvr__2[[#This Row],[Título]]</f>
        <v>Minutos ON NET</v>
      </c>
      <c r="C386" t="str">
        <f>Tabla_owssvr__2[[#This Row],[Solicitante]]</f>
        <v>Tudela Rojo, Eduardo Javier, CAM</v>
      </c>
      <c r="D386" s="4">
        <f>Tabla_owssvr__2[[#This Row],[Fecha Solicitud]]</f>
        <v>41865</v>
      </c>
      <c r="E386" t="str">
        <f>Tabla_owssvr__2[[#This Row],[Estado]]</f>
        <v>Realizado</v>
      </c>
      <c r="F386" s="4">
        <f>Tabla_owssvr__2[[#This Row],[Fecha Cierre]]</f>
        <v>41865</v>
      </c>
      <c r="G386" t="str">
        <f>Tabla_owssvr__2[[#This Row],[Categoria]]</f>
        <v>1 Asignacion de minutos</v>
      </c>
      <c r="H386" t="str">
        <f>Tabla_owssvr__2[[#This Row],[Enviado a TI]]</f>
        <v>Si</v>
      </c>
      <c r="I386" t="str">
        <f>Tabla_owssvr__2[[#This Row],[Regiones]]</f>
        <v>No</v>
      </c>
      <c r="J386" s="12">
        <f t="shared" ref="J386:J449" si="48">VLOOKUP(G386,servicios,2,FALSE)</f>
        <v>1</v>
      </c>
      <c r="K386" s="13">
        <f t="shared" si="42"/>
        <v>41869</v>
      </c>
      <c r="L386" s="12">
        <f t="shared" si="43"/>
        <v>2014</v>
      </c>
      <c r="M386" s="12">
        <f t="shared" si="44"/>
        <v>34</v>
      </c>
      <c r="N386" s="12">
        <f t="shared" si="45"/>
        <v>8</v>
      </c>
      <c r="O386" s="13" t="str">
        <f t="shared" ca="1" si="46"/>
        <v>CUMPLE</v>
      </c>
      <c r="P386" t="str">
        <f t="shared" si="47"/>
        <v/>
      </c>
    </row>
    <row r="387" spans="1:16">
      <c r="A387">
        <f>Tabla_owssvr__2[[#This Row],[ID]]</f>
        <v>4834</v>
      </c>
      <c r="B387" t="str">
        <f>Tabla_owssvr__2[[#This Row],[Título]]</f>
        <v>Cambio Telefono Manuel Vergara</v>
      </c>
      <c r="C387" t="str">
        <f>Tabla_owssvr__2[[#This Row],[Solicitante]]</f>
        <v>Abarca Cerda, Cristian Andres, CAM</v>
      </c>
      <c r="D387" s="4">
        <f>Tabla_owssvr__2[[#This Row],[Fecha Solicitud]]</f>
        <v>41865</v>
      </c>
      <c r="E387" t="str">
        <f>Tabla_owssvr__2[[#This Row],[Estado]]</f>
        <v>Realizado</v>
      </c>
      <c r="F387" s="4">
        <f>Tabla_owssvr__2[[#This Row],[Fecha Cierre]]</f>
        <v>41883</v>
      </c>
      <c r="G387" t="str">
        <f>Tabla_owssvr__2[[#This Row],[Categoria]]</f>
        <v>Asignación y/o entrega de equipos celulares estándar nuevos o sus componentes. (chips)</v>
      </c>
      <c r="H387" t="str">
        <f>Tabla_owssvr__2[[#This Row],[Enviado a TI]]</f>
        <v>No</v>
      </c>
      <c r="I387" t="str">
        <f>Tabla_owssvr__2[[#This Row],[Regiones]]</f>
        <v>No</v>
      </c>
      <c r="J387" s="12">
        <f t="shared" si="48"/>
        <v>7</v>
      </c>
      <c r="K387" s="13">
        <f t="shared" ref="K387:K450" si="49">WORKDAY(D387*1,J387,festivos)</f>
        <v>41877</v>
      </c>
      <c r="L387" s="12">
        <f t="shared" ref="L387:L450" si="50">YEAR(K387)</f>
        <v>2014</v>
      </c>
      <c r="M387" s="12">
        <f t="shared" ref="M387:M450" si="51">WEEKNUM(K387,2)</f>
        <v>35</v>
      </c>
      <c r="N387" s="12">
        <f t="shared" ref="N387:N450" si="52">MONTH(K387)</f>
        <v>8</v>
      </c>
      <c r="O387" s="13" t="str">
        <f t="shared" ref="O387:O450" ca="1" si="53">IF(F387=0,IF(AND(TODAY()&lt;=K387),"EN TIEMPO","FUERA"),IF(AND(F387&lt;=K387),"CUMPLE","NO CUMPLE"))</f>
        <v>NO CUMPLE</v>
      </c>
      <c r="P387" t="str">
        <f t="shared" ref="P387:P450" si="54">IF(AND(E387="Realizado",F387=0),"error","")</f>
        <v/>
      </c>
    </row>
    <row r="388" spans="1:16" hidden="1">
      <c r="A388">
        <f>Tabla_owssvr__2[[#This Row],[ID]]</f>
        <v>4833</v>
      </c>
      <c r="B388" t="str">
        <f>Tabla_owssvr__2[[#This Row],[Título]]</f>
        <v xml:space="preserve">Activación de Minutos </v>
      </c>
      <c r="C388" t="str">
        <f>Tabla_owssvr__2[[#This Row],[Solicitante]]</f>
        <v>Ramirez Vergara, Joseline, CAM</v>
      </c>
      <c r="D388" s="4">
        <f>Tabla_owssvr__2[[#This Row],[Fecha Solicitud]]</f>
        <v>41865</v>
      </c>
      <c r="E388" t="str">
        <f>Tabla_owssvr__2[[#This Row],[Estado]]</f>
        <v>Realizado</v>
      </c>
      <c r="F388" s="4">
        <f>Tabla_owssvr__2[[#This Row],[Fecha Cierre]]</f>
        <v>41865</v>
      </c>
      <c r="G388" t="str">
        <f>Tabla_owssvr__2[[#This Row],[Categoria]]</f>
        <v>1 Asignacion de minutos</v>
      </c>
      <c r="H388" t="str">
        <f>Tabla_owssvr__2[[#This Row],[Enviado a TI]]</f>
        <v>Si</v>
      </c>
      <c r="I388" t="str">
        <f>Tabla_owssvr__2[[#This Row],[Regiones]]</f>
        <v>No</v>
      </c>
      <c r="J388" s="12">
        <f t="shared" si="48"/>
        <v>1</v>
      </c>
      <c r="K388" s="13">
        <f t="shared" si="49"/>
        <v>41869</v>
      </c>
      <c r="L388" s="12">
        <f t="shared" si="50"/>
        <v>2014</v>
      </c>
      <c r="M388" s="12">
        <f t="shared" si="51"/>
        <v>34</v>
      </c>
      <c r="N388" s="12">
        <f t="shared" si="52"/>
        <v>8</v>
      </c>
      <c r="O388" s="13" t="str">
        <f t="shared" ca="1" si="53"/>
        <v>CUMPLE</v>
      </c>
      <c r="P388" t="str">
        <f t="shared" si="54"/>
        <v/>
      </c>
    </row>
    <row r="389" spans="1:16" hidden="1">
      <c r="A389">
        <f>Tabla_owssvr__2[[#This Row],[ID]]</f>
        <v>4832</v>
      </c>
      <c r="B389" t="str">
        <f>Tabla_owssvr__2[[#This Row],[Título]]</f>
        <v>Docking</v>
      </c>
      <c r="C389" t="str">
        <f>Tabla_owssvr__2[[#This Row],[Solicitante]]</f>
        <v>Orellana Flores, Jose Manuel, CAM</v>
      </c>
      <c r="D389" s="4">
        <f>Tabla_owssvr__2[[#This Row],[Fecha Solicitud]]</f>
        <v>41865</v>
      </c>
      <c r="E389" t="str">
        <f>Tabla_owssvr__2[[#This Row],[Estado]]</f>
        <v>Realizado</v>
      </c>
      <c r="F389" s="4">
        <f>Tabla_owssvr__2[[#This Row],[Fecha Cierre]]</f>
        <v>41865</v>
      </c>
      <c r="G389" t="str">
        <f>Tabla_owssvr__2[[#This Row],[Categoria]]</f>
        <v>Asignación de equipamiento estándar.</v>
      </c>
      <c r="H389" t="str">
        <f>Tabla_owssvr__2[[#This Row],[Enviado a TI]]</f>
        <v>Si</v>
      </c>
      <c r="I389" t="str">
        <f>Tabla_owssvr__2[[#This Row],[Regiones]]</f>
        <v>No</v>
      </c>
      <c r="J389" s="12">
        <f t="shared" si="48"/>
        <v>4</v>
      </c>
      <c r="K389" s="13">
        <f t="shared" si="49"/>
        <v>41872</v>
      </c>
      <c r="L389" s="12">
        <f t="shared" si="50"/>
        <v>2014</v>
      </c>
      <c r="M389" s="12">
        <f t="shared" si="51"/>
        <v>34</v>
      </c>
      <c r="N389" s="12">
        <f t="shared" si="52"/>
        <v>8</v>
      </c>
      <c r="O389" s="13" t="str">
        <f t="shared" ca="1" si="53"/>
        <v>CUMPLE</v>
      </c>
      <c r="P389" t="str">
        <f t="shared" si="54"/>
        <v/>
      </c>
    </row>
    <row r="390" spans="1:16" hidden="1">
      <c r="A390">
        <f>Tabla_owssvr__2[[#This Row],[ID]]</f>
        <v>4831</v>
      </c>
      <c r="B390" t="str">
        <f>Tabla_owssvr__2[[#This Row],[Título]]</f>
        <v>Solictud de Docking para nuevo Notebook</v>
      </c>
      <c r="C390" t="str">
        <f>Tabla_owssvr__2[[#This Row],[Solicitante]]</f>
        <v>Castro Moreno, Claudio Francisco, CAM</v>
      </c>
      <c r="D390" s="4">
        <f>Tabla_owssvr__2[[#This Row],[Fecha Solicitud]]</f>
        <v>41865</v>
      </c>
      <c r="E390" t="str">
        <f>Tabla_owssvr__2[[#This Row],[Estado]]</f>
        <v>Realizado</v>
      </c>
      <c r="F390" s="4">
        <f>Tabla_owssvr__2[[#This Row],[Fecha Cierre]]</f>
        <v>41865</v>
      </c>
      <c r="G390" t="str">
        <f>Tabla_owssvr__2[[#This Row],[Categoria]]</f>
        <v>Asignación de equipamiento estándar.</v>
      </c>
      <c r="H390" t="str">
        <f>Tabla_owssvr__2[[#This Row],[Enviado a TI]]</f>
        <v>Si</v>
      </c>
      <c r="I390" t="str">
        <f>Tabla_owssvr__2[[#This Row],[Regiones]]</f>
        <v>No</v>
      </c>
      <c r="J390" s="12">
        <f t="shared" si="48"/>
        <v>4</v>
      </c>
      <c r="K390" s="13">
        <f t="shared" si="49"/>
        <v>41872</v>
      </c>
      <c r="L390" s="12">
        <f t="shared" si="50"/>
        <v>2014</v>
      </c>
      <c r="M390" s="12">
        <f t="shared" si="51"/>
        <v>34</v>
      </c>
      <c r="N390" s="12">
        <f t="shared" si="52"/>
        <v>8</v>
      </c>
      <c r="O390" s="13" t="str">
        <f t="shared" ca="1" si="53"/>
        <v>CUMPLE</v>
      </c>
      <c r="P390" t="str">
        <f t="shared" si="54"/>
        <v/>
      </c>
    </row>
    <row r="391" spans="1:16" hidden="1">
      <c r="A391">
        <f>Tabla_owssvr__2[[#This Row],[ID]]</f>
        <v>4830</v>
      </c>
      <c r="B391" t="str">
        <f>Tabla_owssvr__2[[#This Row],[Título]]</f>
        <v xml:space="preserve">Minutos On net </v>
      </c>
      <c r="C391" t="str">
        <f>Tabla_owssvr__2[[#This Row],[Solicitante]]</f>
        <v>Ibarra Sereño, Ingrid de Lourdes, CAM</v>
      </c>
      <c r="D391" s="4">
        <f>Tabla_owssvr__2[[#This Row],[Fecha Solicitud]]</f>
        <v>41865</v>
      </c>
      <c r="E391" t="str">
        <f>Tabla_owssvr__2[[#This Row],[Estado]]</f>
        <v>Realizado</v>
      </c>
      <c r="F391" s="4">
        <f>Tabla_owssvr__2[[#This Row],[Fecha Cierre]]</f>
        <v>41865</v>
      </c>
      <c r="G391" t="str">
        <f>Tabla_owssvr__2[[#This Row],[Categoria]]</f>
        <v>1 Asignacion de minutos</v>
      </c>
      <c r="H391" t="str">
        <f>Tabla_owssvr__2[[#This Row],[Enviado a TI]]</f>
        <v>Si</v>
      </c>
      <c r="I391" t="str">
        <f>Tabla_owssvr__2[[#This Row],[Regiones]]</f>
        <v>No</v>
      </c>
      <c r="J391" s="12">
        <f t="shared" si="48"/>
        <v>1</v>
      </c>
      <c r="K391" s="13">
        <f t="shared" si="49"/>
        <v>41869</v>
      </c>
      <c r="L391" s="12">
        <f t="shared" si="50"/>
        <v>2014</v>
      </c>
      <c r="M391" s="12">
        <f t="shared" si="51"/>
        <v>34</v>
      </c>
      <c r="N391" s="12">
        <f t="shared" si="52"/>
        <v>8</v>
      </c>
      <c r="O391" s="13" t="str">
        <f t="shared" ca="1" si="53"/>
        <v>CUMPLE</v>
      </c>
      <c r="P391" t="str">
        <f t="shared" si="54"/>
        <v/>
      </c>
    </row>
    <row r="392" spans="1:16" hidden="1">
      <c r="A392">
        <f>Tabla_owssvr__2[[#This Row],[ID]]</f>
        <v>4829</v>
      </c>
      <c r="B392" t="str">
        <f>Tabla_owssvr__2[[#This Row],[Título]]</f>
        <v xml:space="preserve">Carga Minutos </v>
      </c>
      <c r="C392" t="str">
        <f>Tabla_owssvr__2[[#This Row],[Solicitante]]</f>
        <v>Pajkuric Bustos, Ernesto Andrés, CAM</v>
      </c>
      <c r="D392" s="4">
        <f>Tabla_owssvr__2[[#This Row],[Fecha Solicitud]]</f>
        <v>41864</v>
      </c>
      <c r="E392" t="str">
        <f>Tabla_owssvr__2[[#This Row],[Estado]]</f>
        <v>Rechazado</v>
      </c>
      <c r="F392" s="4">
        <f>Tabla_owssvr__2[[#This Row],[Fecha Cierre]]</f>
        <v>41864</v>
      </c>
      <c r="G392" t="str">
        <f>Tabla_owssvr__2[[#This Row],[Categoria]]</f>
        <v>1 Asignacion de minutos</v>
      </c>
      <c r="H392" t="str">
        <f>Tabla_owssvr__2[[#This Row],[Enviado a TI]]</f>
        <v>Si</v>
      </c>
      <c r="I392" t="str">
        <f>Tabla_owssvr__2[[#This Row],[Regiones]]</f>
        <v>Si</v>
      </c>
      <c r="J392" s="12">
        <f t="shared" si="48"/>
        <v>1</v>
      </c>
      <c r="K392" s="13">
        <f t="shared" si="49"/>
        <v>41865</v>
      </c>
      <c r="L392" s="12">
        <f t="shared" si="50"/>
        <v>2014</v>
      </c>
      <c r="M392" s="12">
        <f t="shared" si="51"/>
        <v>33</v>
      </c>
      <c r="N392" s="12">
        <f t="shared" si="52"/>
        <v>8</v>
      </c>
      <c r="O392" s="13" t="str">
        <f t="shared" ca="1" si="53"/>
        <v>CUMPLE</v>
      </c>
      <c r="P392" t="str">
        <f t="shared" si="54"/>
        <v/>
      </c>
    </row>
    <row r="393" spans="1:16" hidden="1">
      <c r="A393">
        <f>Tabla_owssvr__2[[#This Row],[ID]]</f>
        <v>4828</v>
      </c>
      <c r="B393" t="str">
        <f>Tabla_owssvr__2[[#This Row],[Título]]</f>
        <v>Solicitud de Minutos Celular.</v>
      </c>
      <c r="C393" t="str">
        <f>Tabla_owssvr__2[[#This Row],[Solicitante]]</f>
        <v>Zarate Avila, Moises, CAM</v>
      </c>
      <c r="D393" s="4">
        <f>Tabla_owssvr__2[[#This Row],[Fecha Solicitud]]</f>
        <v>41864</v>
      </c>
      <c r="E393" t="str">
        <f>Tabla_owssvr__2[[#This Row],[Estado]]</f>
        <v>Realizado</v>
      </c>
      <c r="F393" s="4">
        <f>Tabla_owssvr__2[[#This Row],[Fecha Cierre]]</f>
        <v>41864</v>
      </c>
      <c r="G393" t="str">
        <f>Tabla_owssvr__2[[#This Row],[Categoria]]</f>
        <v>1 Asignacion de minutos</v>
      </c>
      <c r="H393" t="str">
        <f>Tabla_owssvr__2[[#This Row],[Enviado a TI]]</f>
        <v>Si</v>
      </c>
      <c r="I393" t="str">
        <f>Tabla_owssvr__2[[#This Row],[Regiones]]</f>
        <v>No</v>
      </c>
      <c r="J393" s="12">
        <f t="shared" si="48"/>
        <v>1</v>
      </c>
      <c r="K393" s="13">
        <f t="shared" si="49"/>
        <v>41865</v>
      </c>
      <c r="L393" s="12">
        <f t="shared" si="50"/>
        <v>2014</v>
      </c>
      <c r="M393" s="12">
        <f t="shared" si="51"/>
        <v>33</v>
      </c>
      <c r="N393" s="12">
        <f t="shared" si="52"/>
        <v>8</v>
      </c>
      <c r="O393" s="13" t="str">
        <f t="shared" ca="1" si="53"/>
        <v>CUMPLE</v>
      </c>
      <c r="P393" t="str">
        <f t="shared" si="54"/>
        <v/>
      </c>
    </row>
    <row r="394" spans="1:16" hidden="1">
      <c r="A394">
        <f>Tabla_owssvr__2[[#This Row],[ID]]</f>
        <v>4827</v>
      </c>
      <c r="B394" t="str">
        <f>Tabla_owssvr__2[[#This Row],[Título]]</f>
        <v>Solicitud de Minutos Celular.</v>
      </c>
      <c r="C394" t="str">
        <f>Tabla_owssvr__2[[#This Row],[Solicitante]]</f>
        <v>Sanguinetti Catalan, Angelo Michel, CAM</v>
      </c>
      <c r="D394" s="4">
        <f>Tabla_owssvr__2[[#This Row],[Fecha Solicitud]]</f>
        <v>41864</v>
      </c>
      <c r="E394" t="str">
        <f>Tabla_owssvr__2[[#This Row],[Estado]]</f>
        <v>Realizado</v>
      </c>
      <c r="F394" s="4">
        <f>Tabla_owssvr__2[[#This Row],[Fecha Cierre]]</f>
        <v>41864</v>
      </c>
      <c r="G394" t="str">
        <f>Tabla_owssvr__2[[#This Row],[Categoria]]</f>
        <v>1 Asignacion de minutos</v>
      </c>
      <c r="H394" t="str">
        <f>Tabla_owssvr__2[[#This Row],[Enviado a TI]]</f>
        <v>Si</v>
      </c>
      <c r="I394" t="str">
        <f>Tabla_owssvr__2[[#This Row],[Regiones]]</f>
        <v>No</v>
      </c>
      <c r="J394" s="12">
        <f t="shared" si="48"/>
        <v>1</v>
      </c>
      <c r="K394" s="13">
        <f t="shared" si="49"/>
        <v>41865</v>
      </c>
      <c r="L394" s="12">
        <f t="shared" si="50"/>
        <v>2014</v>
      </c>
      <c r="M394" s="12">
        <f t="shared" si="51"/>
        <v>33</v>
      </c>
      <c r="N394" s="12">
        <f t="shared" si="52"/>
        <v>8</v>
      </c>
      <c r="O394" s="13" t="str">
        <f t="shared" ca="1" si="53"/>
        <v>CUMPLE</v>
      </c>
      <c r="P394" t="str">
        <f t="shared" si="54"/>
        <v/>
      </c>
    </row>
    <row r="395" spans="1:16" hidden="1">
      <c r="A395">
        <f>Tabla_owssvr__2[[#This Row],[ID]]</f>
        <v>4826</v>
      </c>
      <c r="B395" t="str">
        <f>Tabla_owssvr__2[[#This Row],[Título]]</f>
        <v>Solicitu clave invitado</v>
      </c>
      <c r="C395" t="str">
        <f>Tabla_owssvr__2[[#This Row],[Solicitante]]</f>
        <v>Sandoval Puga, Beatriz Elena, CAM</v>
      </c>
      <c r="D395" s="4">
        <f>Tabla_owssvr__2[[#This Row],[Fecha Solicitud]]</f>
        <v>41864</v>
      </c>
      <c r="E395" t="str">
        <f>Tabla_owssvr__2[[#This Row],[Estado]]</f>
        <v>Realizado</v>
      </c>
      <c r="F395" s="4">
        <f>Tabla_owssvr__2[[#This Row],[Fecha Cierre]]</f>
        <v>41864</v>
      </c>
      <c r="G395" t="str">
        <f>Tabla_owssvr__2[[#This Row],[Categoria]]</f>
        <v>3 Servicios Operador</v>
      </c>
      <c r="H395" t="str">
        <f>Tabla_owssvr__2[[#This Row],[Enviado a TI]]</f>
        <v>Si</v>
      </c>
      <c r="I395" t="str">
        <f>Tabla_owssvr__2[[#This Row],[Regiones]]</f>
        <v>No</v>
      </c>
      <c r="J395" s="12">
        <f t="shared" si="48"/>
        <v>1</v>
      </c>
      <c r="K395" s="13">
        <f t="shared" si="49"/>
        <v>41865</v>
      </c>
      <c r="L395" s="12">
        <f t="shared" si="50"/>
        <v>2014</v>
      </c>
      <c r="M395" s="12">
        <f t="shared" si="51"/>
        <v>33</v>
      </c>
      <c r="N395" s="12">
        <f t="shared" si="52"/>
        <v>8</v>
      </c>
      <c r="O395" s="13" t="str">
        <f t="shared" ca="1" si="53"/>
        <v>CUMPLE</v>
      </c>
      <c r="P395" t="str">
        <f t="shared" si="54"/>
        <v/>
      </c>
    </row>
    <row r="396" spans="1:16" hidden="1">
      <c r="A396">
        <f>Tabla_owssvr__2[[#This Row],[ID]]</f>
        <v>4825</v>
      </c>
      <c r="B396" t="str">
        <f>Tabla_owssvr__2[[#This Row],[Título]]</f>
        <v>Configurar Anexo</v>
      </c>
      <c r="C396" t="str">
        <f>Tabla_owssvr__2[[#This Row],[Solicitante]]</f>
        <v>Mejias Sepulveda, Paula Nicole, CAM</v>
      </c>
      <c r="D396" s="4">
        <f>Tabla_owssvr__2[[#This Row],[Fecha Solicitud]]</f>
        <v>41864</v>
      </c>
      <c r="E396" t="str">
        <f>Tabla_owssvr__2[[#This Row],[Estado]]</f>
        <v>Realizado</v>
      </c>
      <c r="F396" s="4">
        <f>Tabla_owssvr__2[[#This Row],[Fecha Cierre]]</f>
        <v>41864</v>
      </c>
      <c r="G396" t="str">
        <f>Tabla_owssvr__2[[#This Row],[Categoria]]</f>
        <v>Instalación o traslado de anexos telefónicos.</v>
      </c>
      <c r="H396" t="str">
        <f>Tabla_owssvr__2[[#This Row],[Enviado a TI]]</f>
        <v>Si</v>
      </c>
      <c r="I396" t="str">
        <f>Tabla_owssvr__2[[#This Row],[Regiones]]</f>
        <v>No</v>
      </c>
      <c r="J396" s="12">
        <f t="shared" si="48"/>
        <v>3</v>
      </c>
      <c r="K396" s="13">
        <f t="shared" si="49"/>
        <v>41870</v>
      </c>
      <c r="L396" s="12">
        <f t="shared" si="50"/>
        <v>2014</v>
      </c>
      <c r="M396" s="12">
        <f t="shared" si="51"/>
        <v>34</v>
      </c>
      <c r="N396" s="12">
        <f t="shared" si="52"/>
        <v>8</v>
      </c>
      <c r="O396" s="13" t="str">
        <f t="shared" ca="1" si="53"/>
        <v>CUMPLE</v>
      </c>
      <c r="P396" t="str">
        <f t="shared" si="54"/>
        <v/>
      </c>
    </row>
    <row r="397" spans="1:16" hidden="1">
      <c r="A397">
        <f>Tabla_owssvr__2[[#This Row],[ID]]</f>
        <v>4824</v>
      </c>
      <c r="B397" t="str">
        <f>Tabla_owssvr__2[[#This Row],[Título]]</f>
        <v>Carga de Minutos On net - 93227303</v>
      </c>
      <c r="C397" t="str">
        <f>Tabla_owssvr__2[[#This Row],[Solicitante]]</f>
        <v>Diaz Letelier, Vladimir Andres, CAM</v>
      </c>
      <c r="D397" s="4">
        <f>Tabla_owssvr__2[[#This Row],[Fecha Solicitud]]</f>
        <v>41864</v>
      </c>
      <c r="E397" t="str">
        <f>Tabla_owssvr__2[[#This Row],[Estado]]</f>
        <v>Realizado</v>
      </c>
      <c r="F397" s="4">
        <f>Tabla_owssvr__2[[#This Row],[Fecha Cierre]]</f>
        <v>41864</v>
      </c>
      <c r="G397" t="str">
        <f>Tabla_owssvr__2[[#This Row],[Categoria]]</f>
        <v>1 Asignacion de minutos</v>
      </c>
      <c r="H397" t="str">
        <f>Tabla_owssvr__2[[#This Row],[Enviado a TI]]</f>
        <v>Si</v>
      </c>
      <c r="I397" t="str">
        <f>Tabla_owssvr__2[[#This Row],[Regiones]]</f>
        <v>No</v>
      </c>
      <c r="J397" s="12">
        <f t="shared" si="48"/>
        <v>1</v>
      </c>
      <c r="K397" s="13">
        <f t="shared" si="49"/>
        <v>41865</v>
      </c>
      <c r="L397" s="12">
        <f t="shared" si="50"/>
        <v>2014</v>
      </c>
      <c r="M397" s="12">
        <f t="shared" si="51"/>
        <v>33</v>
      </c>
      <c r="N397" s="12">
        <f t="shared" si="52"/>
        <v>8</v>
      </c>
      <c r="O397" s="13" t="str">
        <f t="shared" ca="1" si="53"/>
        <v>CUMPLE</v>
      </c>
      <c r="P397" t="str">
        <f t="shared" si="54"/>
        <v/>
      </c>
    </row>
    <row r="398" spans="1:16" hidden="1">
      <c r="A398">
        <f>Tabla_owssvr__2[[#This Row],[ID]]</f>
        <v>4823</v>
      </c>
      <c r="B398" t="str">
        <f>Tabla_owssvr__2[[#This Row],[Título]]</f>
        <v>mena.espinoza@gym.com.pe has sent you a file via WeTransfer</v>
      </c>
      <c r="C398" t="str">
        <f>Tabla_owssvr__2[[#This Row],[Solicitante]]</f>
        <v>Meza Madariaga, Daniella Fernanda, CAM</v>
      </c>
      <c r="D398" s="4">
        <f>Tabla_owssvr__2[[#This Row],[Fecha Solicitud]]</f>
        <v>41864</v>
      </c>
      <c r="E398" t="str">
        <f>Tabla_owssvr__2[[#This Row],[Estado]]</f>
        <v>Realizado</v>
      </c>
      <c r="F398" s="4">
        <f>Tabla_owssvr__2[[#This Row],[Fecha Cierre]]</f>
        <v>41864</v>
      </c>
      <c r="G398" t="str">
        <f>Tabla_owssvr__2[[#This Row],[Categoria]]</f>
        <v>Habilitación de carpetas compartidas o sitios de Sharepoint. O asignación y/o modificación de permisos.</v>
      </c>
      <c r="H398" t="str">
        <f>Tabla_owssvr__2[[#This Row],[Enviado a TI]]</f>
        <v>Si</v>
      </c>
      <c r="I398" t="str">
        <f>Tabla_owssvr__2[[#This Row],[Regiones]]</f>
        <v>No</v>
      </c>
      <c r="J398" s="12">
        <f t="shared" si="48"/>
        <v>1</v>
      </c>
      <c r="K398" s="13">
        <f t="shared" si="49"/>
        <v>41865</v>
      </c>
      <c r="L398" s="12">
        <f t="shared" si="50"/>
        <v>2014</v>
      </c>
      <c r="M398" s="12">
        <f t="shared" si="51"/>
        <v>33</v>
      </c>
      <c r="N398" s="12">
        <f t="shared" si="52"/>
        <v>8</v>
      </c>
      <c r="O398" s="13" t="str">
        <f t="shared" ca="1" si="53"/>
        <v>CUMPLE</v>
      </c>
      <c r="P398" t="str">
        <f t="shared" si="54"/>
        <v/>
      </c>
    </row>
    <row r="399" spans="1:16" hidden="1">
      <c r="A399">
        <f>Tabla_owssvr__2[[#This Row],[ID]]</f>
        <v>4822</v>
      </c>
      <c r="B399" t="str">
        <f>Tabla_owssvr__2[[#This Row],[Título]]</f>
        <v>Minutos Net 97415440</v>
      </c>
      <c r="C399" t="str">
        <f>Tabla_owssvr__2[[#This Row],[Solicitante]]</f>
        <v>Rojas Monsalve, Alex Eduardo A., CAM</v>
      </c>
      <c r="D399" s="4">
        <f>Tabla_owssvr__2[[#This Row],[Fecha Solicitud]]</f>
        <v>41864</v>
      </c>
      <c r="E399" t="str">
        <f>Tabla_owssvr__2[[#This Row],[Estado]]</f>
        <v>Realizado</v>
      </c>
      <c r="F399" s="4">
        <f>Tabla_owssvr__2[[#This Row],[Fecha Cierre]]</f>
        <v>41864</v>
      </c>
      <c r="G399" t="str">
        <f>Tabla_owssvr__2[[#This Row],[Categoria]]</f>
        <v>1 Asignacion de minutos</v>
      </c>
      <c r="H399" t="str">
        <f>Tabla_owssvr__2[[#This Row],[Enviado a TI]]</f>
        <v>Si</v>
      </c>
      <c r="I399" t="str">
        <f>Tabla_owssvr__2[[#This Row],[Regiones]]</f>
        <v>Si</v>
      </c>
      <c r="J399" s="12">
        <f t="shared" si="48"/>
        <v>1</v>
      </c>
      <c r="K399" s="13">
        <f t="shared" si="49"/>
        <v>41865</v>
      </c>
      <c r="L399" s="12">
        <f t="shared" si="50"/>
        <v>2014</v>
      </c>
      <c r="M399" s="12">
        <f t="shared" si="51"/>
        <v>33</v>
      </c>
      <c r="N399" s="12">
        <f t="shared" si="52"/>
        <v>8</v>
      </c>
      <c r="O399" s="13" t="str">
        <f t="shared" ca="1" si="53"/>
        <v>CUMPLE</v>
      </c>
      <c r="P399" t="str">
        <f t="shared" si="54"/>
        <v/>
      </c>
    </row>
    <row r="400" spans="1:16" hidden="1">
      <c r="A400">
        <f>Tabla_owssvr__2[[#This Row],[ID]]</f>
        <v>4821</v>
      </c>
      <c r="B400" t="str">
        <f>Tabla_owssvr__2[[#This Row],[Título]]</f>
        <v xml:space="preserve"> Solicitud ingresar usuario a impresora piso 6 puente suecia</v>
      </c>
      <c r="C400" t="str">
        <f>Tabla_owssvr__2[[#This Row],[Solicitante]]</f>
        <v>Gutierrez Moller, Esteban Ignacio, CAM</v>
      </c>
      <c r="D400" s="4">
        <f>Tabla_owssvr__2[[#This Row],[Fecha Solicitud]]</f>
        <v>41864</v>
      </c>
      <c r="E400" t="str">
        <f>Tabla_owssvr__2[[#This Row],[Estado]]</f>
        <v>Realizado</v>
      </c>
      <c r="F400" s="4">
        <f>Tabla_owssvr__2[[#This Row],[Fecha Cierre]]</f>
        <v>41864</v>
      </c>
      <c r="G400" t="str">
        <f>Tabla_owssvr__2[[#This Row],[Categoria]]</f>
        <v>Habilitación de carpetas compartidas o sitios de Sharepoint. O asignación y/o modificación de permisos.</v>
      </c>
      <c r="H400" t="str">
        <f>Tabla_owssvr__2[[#This Row],[Enviado a TI]]</f>
        <v>Si</v>
      </c>
      <c r="I400" t="str">
        <f>Tabla_owssvr__2[[#This Row],[Regiones]]</f>
        <v>No</v>
      </c>
      <c r="J400" s="12">
        <f t="shared" si="48"/>
        <v>1</v>
      </c>
      <c r="K400" s="13">
        <f t="shared" si="49"/>
        <v>41865</v>
      </c>
      <c r="L400" s="12">
        <f t="shared" si="50"/>
        <v>2014</v>
      </c>
      <c r="M400" s="12">
        <f t="shared" si="51"/>
        <v>33</v>
      </c>
      <c r="N400" s="12">
        <f t="shared" si="52"/>
        <v>8</v>
      </c>
      <c r="O400" s="13" t="str">
        <f t="shared" ca="1" si="53"/>
        <v>CUMPLE</v>
      </c>
      <c r="P400" t="str">
        <f t="shared" si="54"/>
        <v/>
      </c>
    </row>
    <row r="401" spans="1:16" hidden="1">
      <c r="A401">
        <f>Tabla_owssvr__2[[#This Row],[ID]]</f>
        <v>4820</v>
      </c>
      <c r="B401" t="str">
        <f>Tabla_owssvr__2[[#This Row],[Título]]</f>
        <v>Restitución minutos on net</v>
      </c>
      <c r="C401" t="str">
        <f>Tabla_owssvr__2[[#This Row],[Solicitante]]</f>
        <v>Duarte Fuentes, Luis Alfredo, CAM</v>
      </c>
      <c r="D401" s="4">
        <f>Tabla_owssvr__2[[#This Row],[Fecha Solicitud]]</f>
        <v>41864</v>
      </c>
      <c r="E401" t="str">
        <f>Tabla_owssvr__2[[#This Row],[Estado]]</f>
        <v>Realizado</v>
      </c>
      <c r="F401" s="4">
        <f>Tabla_owssvr__2[[#This Row],[Fecha Cierre]]</f>
        <v>41864</v>
      </c>
      <c r="G401" t="str">
        <f>Tabla_owssvr__2[[#This Row],[Categoria]]</f>
        <v>1 Asignacion de minutos</v>
      </c>
      <c r="H401" t="str">
        <f>Tabla_owssvr__2[[#This Row],[Enviado a TI]]</f>
        <v>Si</v>
      </c>
      <c r="I401" t="str">
        <f>Tabla_owssvr__2[[#This Row],[Regiones]]</f>
        <v>No</v>
      </c>
      <c r="J401" s="12">
        <f t="shared" si="48"/>
        <v>1</v>
      </c>
      <c r="K401" s="13">
        <f t="shared" si="49"/>
        <v>41865</v>
      </c>
      <c r="L401" s="12">
        <f t="shared" si="50"/>
        <v>2014</v>
      </c>
      <c r="M401" s="12">
        <f t="shared" si="51"/>
        <v>33</v>
      </c>
      <c r="N401" s="12">
        <f t="shared" si="52"/>
        <v>8</v>
      </c>
      <c r="O401" s="13" t="str">
        <f t="shared" ca="1" si="53"/>
        <v>CUMPLE</v>
      </c>
      <c r="P401" t="str">
        <f t="shared" si="54"/>
        <v/>
      </c>
    </row>
    <row r="402" spans="1:16" hidden="1">
      <c r="A402">
        <f>Tabla_owssvr__2[[#This Row],[ID]]</f>
        <v>4819</v>
      </c>
      <c r="B402" t="str">
        <f>Tabla_owssvr__2[[#This Row],[Título]]</f>
        <v>Restitución de Minutos</v>
      </c>
      <c r="C402" t="str">
        <f>Tabla_owssvr__2[[#This Row],[Solicitante]]</f>
        <v>Pajkuric Bustos, Ernesto Andrés, CAM</v>
      </c>
      <c r="D402" s="4">
        <f>Tabla_owssvr__2[[#This Row],[Fecha Solicitud]]</f>
        <v>41864</v>
      </c>
      <c r="E402" t="str">
        <f>Tabla_owssvr__2[[#This Row],[Estado]]</f>
        <v>Realizado</v>
      </c>
      <c r="F402" s="4">
        <f>Tabla_owssvr__2[[#This Row],[Fecha Cierre]]</f>
        <v>41864</v>
      </c>
      <c r="G402" t="str">
        <f>Tabla_owssvr__2[[#This Row],[Categoria]]</f>
        <v>1 Asignacion de minutos</v>
      </c>
      <c r="H402" t="str">
        <f>Tabla_owssvr__2[[#This Row],[Enviado a TI]]</f>
        <v>Si</v>
      </c>
      <c r="I402" t="str">
        <f>Tabla_owssvr__2[[#This Row],[Regiones]]</f>
        <v>Si</v>
      </c>
      <c r="J402" s="12">
        <f t="shared" si="48"/>
        <v>1</v>
      </c>
      <c r="K402" s="13">
        <f t="shared" si="49"/>
        <v>41865</v>
      </c>
      <c r="L402" s="12">
        <f t="shared" si="50"/>
        <v>2014</v>
      </c>
      <c r="M402" s="12">
        <f t="shared" si="51"/>
        <v>33</v>
      </c>
      <c r="N402" s="12">
        <f t="shared" si="52"/>
        <v>8</v>
      </c>
      <c r="O402" s="13" t="str">
        <f t="shared" ca="1" si="53"/>
        <v>CUMPLE</v>
      </c>
      <c r="P402" t="str">
        <f t="shared" si="54"/>
        <v/>
      </c>
    </row>
    <row r="403" spans="1:16" hidden="1">
      <c r="A403">
        <f>Tabla_owssvr__2[[#This Row],[ID]]</f>
        <v>4818</v>
      </c>
      <c r="B403" t="str">
        <f>Tabla_owssvr__2[[#This Row],[Título]]</f>
        <v>Problemas Anexo</v>
      </c>
      <c r="C403" t="str">
        <f>Tabla_owssvr__2[[#This Row],[Solicitante]]</f>
        <v>Quiñones Vargas, Jose Ramón, CAM</v>
      </c>
      <c r="D403" s="4">
        <f>Tabla_owssvr__2[[#This Row],[Fecha Solicitud]]</f>
        <v>41864</v>
      </c>
      <c r="E403" t="str">
        <f>Tabla_owssvr__2[[#This Row],[Estado]]</f>
        <v>Realizado</v>
      </c>
      <c r="F403" s="4">
        <f>Tabla_owssvr__2[[#This Row],[Fecha Cierre]]</f>
        <v>41864</v>
      </c>
      <c r="G403" t="str">
        <f>Tabla_owssvr__2[[#This Row],[Categoria]]</f>
        <v>Instalación o traslado de anexos telefónicos.</v>
      </c>
      <c r="H403" t="str">
        <f>Tabla_owssvr__2[[#This Row],[Enviado a TI]]</f>
        <v>Si</v>
      </c>
      <c r="I403" t="str">
        <f>Tabla_owssvr__2[[#This Row],[Regiones]]</f>
        <v>No</v>
      </c>
      <c r="J403" s="12">
        <f t="shared" si="48"/>
        <v>3</v>
      </c>
      <c r="K403" s="13">
        <f t="shared" si="49"/>
        <v>41870</v>
      </c>
      <c r="L403" s="12">
        <f t="shared" si="50"/>
        <v>2014</v>
      </c>
      <c r="M403" s="12">
        <f t="shared" si="51"/>
        <v>34</v>
      </c>
      <c r="N403" s="12">
        <f t="shared" si="52"/>
        <v>8</v>
      </c>
      <c r="O403" s="13" t="str">
        <f t="shared" ca="1" si="53"/>
        <v>CUMPLE</v>
      </c>
      <c r="P403" t="str">
        <f t="shared" si="54"/>
        <v/>
      </c>
    </row>
    <row r="404" spans="1:16" hidden="1">
      <c r="A404">
        <f>Tabla_owssvr__2[[#This Row],[ID]]</f>
        <v>4817</v>
      </c>
      <c r="B404" t="str">
        <f>Tabla_owssvr__2[[#This Row],[Título]]</f>
        <v>tonner impresoras</v>
      </c>
      <c r="C404" t="str">
        <f>Tabla_owssvr__2[[#This Row],[Solicitante]]</f>
        <v>Caraa Carraha, Paula, CAM</v>
      </c>
      <c r="D404" s="4">
        <f>Tabla_owssvr__2[[#This Row],[Fecha Solicitud]]</f>
        <v>41864</v>
      </c>
      <c r="E404" t="str">
        <f>Tabla_owssvr__2[[#This Row],[Estado]]</f>
        <v>Realizado</v>
      </c>
      <c r="F404" s="4">
        <f>Tabla_owssvr__2[[#This Row],[Fecha Cierre]]</f>
        <v>41864</v>
      </c>
      <c r="G404" t="str">
        <f>Tabla_owssvr__2[[#This Row],[Categoria]]</f>
        <v>Reporte de problemas de Impresoras en Outsourcing</v>
      </c>
      <c r="H404" t="str">
        <f>Tabla_owssvr__2[[#This Row],[Enviado a TI]]</f>
        <v>Si</v>
      </c>
      <c r="I404" t="str">
        <f>Tabla_owssvr__2[[#This Row],[Regiones]]</f>
        <v>No</v>
      </c>
      <c r="J404" s="12">
        <f t="shared" si="48"/>
        <v>1</v>
      </c>
      <c r="K404" s="13">
        <f t="shared" si="49"/>
        <v>41865</v>
      </c>
      <c r="L404" s="12">
        <f t="shared" si="50"/>
        <v>2014</v>
      </c>
      <c r="M404" s="12">
        <f t="shared" si="51"/>
        <v>33</v>
      </c>
      <c r="N404" s="12">
        <f t="shared" si="52"/>
        <v>8</v>
      </c>
      <c r="O404" s="13" t="str">
        <f t="shared" ca="1" si="53"/>
        <v>CUMPLE</v>
      </c>
      <c r="P404" t="str">
        <f t="shared" si="54"/>
        <v/>
      </c>
    </row>
    <row r="405" spans="1:16" hidden="1">
      <c r="A405">
        <f>Tabla_owssvr__2[[#This Row],[ID]]</f>
        <v>4816</v>
      </c>
      <c r="B405" t="str">
        <f>Tabla_owssvr__2[[#This Row],[Título]]</f>
        <v>Minutos NET</v>
      </c>
      <c r="C405" t="str">
        <f>Tabla_owssvr__2[[#This Row],[Solicitante]]</f>
        <v>Fuentes Maldonado, Gonzalo Eduardo, CAM</v>
      </c>
      <c r="D405" s="4">
        <f>Tabla_owssvr__2[[#This Row],[Fecha Solicitud]]</f>
        <v>41863</v>
      </c>
      <c r="E405" t="str">
        <f>Tabla_owssvr__2[[#This Row],[Estado]]</f>
        <v>Realizado</v>
      </c>
      <c r="F405" s="4">
        <f>Tabla_owssvr__2[[#This Row],[Fecha Cierre]]</f>
        <v>41863</v>
      </c>
      <c r="G405" t="str">
        <f>Tabla_owssvr__2[[#This Row],[Categoria]]</f>
        <v>1 Asignacion de minutos</v>
      </c>
      <c r="H405" t="str">
        <f>Tabla_owssvr__2[[#This Row],[Enviado a TI]]</f>
        <v>Si</v>
      </c>
      <c r="I405" t="str">
        <f>Tabla_owssvr__2[[#This Row],[Regiones]]</f>
        <v>Si</v>
      </c>
      <c r="J405" s="12">
        <f t="shared" si="48"/>
        <v>1</v>
      </c>
      <c r="K405" s="13">
        <f t="shared" si="49"/>
        <v>41864</v>
      </c>
      <c r="L405" s="12">
        <f t="shared" si="50"/>
        <v>2014</v>
      </c>
      <c r="M405" s="12">
        <f t="shared" si="51"/>
        <v>33</v>
      </c>
      <c r="N405" s="12">
        <f t="shared" si="52"/>
        <v>8</v>
      </c>
      <c r="O405" s="13" t="str">
        <f t="shared" ca="1" si="53"/>
        <v>CUMPLE</v>
      </c>
      <c r="P405" t="str">
        <f t="shared" si="54"/>
        <v/>
      </c>
    </row>
    <row r="406" spans="1:16">
      <c r="A406">
        <f>Tabla_owssvr__2[[#This Row],[ID]]</f>
        <v>4815</v>
      </c>
      <c r="B406" t="str">
        <f>Tabla_owssvr__2[[#This Row],[Título]]</f>
        <v>Cambio de telefono con plan de datos</v>
      </c>
      <c r="C406" t="str">
        <f>Tabla_owssvr__2[[#This Row],[Solicitante]]</f>
        <v>Abrigo Elgueda, Juan Andres, CAM</v>
      </c>
      <c r="D406" s="4">
        <f>Tabla_owssvr__2[[#This Row],[Fecha Solicitud]]</f>
        <v>41864</v>
      </c>
      <c r="E406" t="str">
        <f>Tabla_owssvr__2[[#This Row],[Estado]]</f>
        <v>Realizado</v>
      </c>
      <c r="F406" s="4">
        <f>Tabla_owssvr__2[[#This Row],[Fecha Cierre]]</f>
        <v>41883</v>
      </c>
      <c r="G406" t="str">
        <f>Tabla_owssvr__2[[#This Row],[Categoria]]</f>
        <v>Asignación y/o entrega de equipos celulares estándar nuevos o sus componentes. (chips)</v>
      </c>
      <c r="H406" t="str">
        <f>Tabla_owssvr__2[[#This Row],[Enviado a TI]]</f>
        <v>Si</v>
      </c>
      <c r="I406" t="str">
        <f>Tabla_owssvr__2[[#This Row],[Regiones]]</f>
        <v>No</v>
      </c>
      <c r="J406" s="12">
        <f t="shared" si="48"/>
        <v>7</v>
      </c>
      <c r="K406" s="13">
        <f t="shared" si="49"/>
        <v>41876</v>
      </c>
      <c r="L406" s="12">
        <f t="shared" si="50"/>
        <v>2014</v>
      </c>
      <c r="M406" s="12">
        <f t="shared" si="51"/>
        <v>35</v>
      </c>
      <c r="N406" s="12">
        <f t="shared" si="52"/>
        <v>8</v>
      </c>
      <c r="O406" s="13" t="str">
        <f t="shared" ca="1" si="53"/>
        <v>NO CUMPLE</v>
      </c>
      <c r="P406" t="str">
        <f t="shared" si="54"/>
        <v/>
      </c>
    </row>
    <row r="407" spans="1:16" hidden="1">
      <c r="A407">
        <f>Tabla_owssvr__2[[#This Row],[ID]]</f>
        <v>4814</v>
      </c>
      <c r="B407" t="str">
        <f>Tabla_owssvr__2[[#This Row],[Título]]</f>
        <v>Alta Estacion de Trabajo</v>
      </c>
      <c r="C407" t="str">
        <f>Tabla_owssvr__2[[#This Row],[Solicitante]]</f>
        <v>Técnico Mesa de Ayuda, Externo</v>
      </c>
      <c r="D407" s="4">
        <f>Tabla_owssvr__2[[#This Row],[Fecha Solicitud]]</f>
        <v>41864</v>
      </c>
      <c r="E407" t="str">
        <f>Tabla_owssvr__2[[#This Row],[Estado]]</f>
        <v>Realizado</v>
      </c>
      <c r="F407" s="4">
        <f>Tabla_owssvr__2[[#This Row],[Fecha Cierre]]</f>
        <v>41864</v>
      </c>
      <c r="G407" t="str">
        <f>Tabla_owssvr__2[[#This Row],[Categoria]]</f>
        <v>Creación, modificación activación y desactivación de cuentas de red y correo electrónico.</v>
      </c>
      <c r="H407" t="str">
        <f>Tabla_owssvr__2[[#This Row],[Enviado a TI]]</f>
        <v>No</v>
      </c>
      <c r="I407" t="str">
        <f>Tabla_owssvr__2[[#This Row],[Regiones]]</f>
        <v>No</v>
      </c>
      <c r="J407" s="12">
        <f t="shared" si="48"/>
        <v>1</v>
      </c>
      <c r="K407" s="13">
        <f t="shared" si="49"/>
        <v>41865</v>
      </c>
      <c r="L407" s="12">
        <f t="shared" si="50"/>
        <v>2014</v>
      </c>
      <c r="M407" s="12">
        <f t="shared" si="51"/>
        <v>33</v>
      </c>
      <c r="N407" s="12">
        <f t="shared" si="52"/>
        <v>8</v>
      </c>
      <c r="O407" s="13" t="str">
        <f t="shared" ca="1" si="53"/>
        <v>CUMPLE</v>
      </c>
      <c r="P407" t="str">
        <f t="shared" si="54"/>
        <v/>
      </c>
    </row>
    <row r="408" spans="1:16" hidden="1">
      <c r="A408">
        <f>Tabla_owssvr__2[[#This Row],[ID]]</f>
        <v>4813</v>
      </c>
      <c r="B408" t="str">
        <f>Tabla_owssvr__2[[#This Row],[Título]]</f>
        <v>Acceso a la carpeta compartida</v>
      </c>
      <c r="C408" t="str">
        <f>Tabla_owssvr__2[[#This Row],[Solicitante]]</f>
        <v>Madariaga Guzmán, Valeska Jazmine, CAM</v>
      </c>
      <c r="D408" s="4">
        <f>Tabla_owssvr__2[[#This Row],[Fecha Solicitud]]</f>
        <v>41864</v>
      </c>
      <c r="E408" t="str">
        <f>Tabla_owssvr__2[[#This Row],[Estado]]</f>
        <v>Realizado</v>
      </c>
      <c r="F408" s="4">
        <f>Tabla_owssvr__2[[#This Row],[Fecha Cierre]]</f>
        <v>41864</v>
      </c>
      <c r="G408" t="str">
        <f>Tabla_owssvr__2[[#This Row],[Categoria]]</f>
        <v>3 Servicios Operador</v>
      </c>
      <c r="H408" t="str">
        <f>Tabla_owssvr__2[[#This Row],[Enviado a TI]]</f>
        <v>Si</v>
      </c>
      <c r="I408" t="str">
        <f>Tabla_owssvr__2[[#This Row],[Regiones]]</f>
        <v>No</v>
      </c>
      <c r="J408" s="12">
        <f t="shared" si="48"/>
        <v>1</v>
      </c>
      <c r="K408" s="13">
        <f t="shared" si="49"/>
        <v>41865</v>
      </c>
      <c r="L408" s="12">
        <f t="shared" si="50"/>
        <v>2014</v>
      </c>
      <c r="M408" s="12">
        <f t="shared" si="51"/>
        <v>33</v>
      </c>
      <c r="N408" s="12">
        <f t="shared" si="52"/>
        <v>8</v>
      </c>
      <c r="O408" s="13" t="str">
        <f t="shared" ca="1" si="53"/>
        <v>CUMPLE</v>
      </c>
      <c r="P408" t="str">
        <f t="shared" si="54"/>
        <v/>
      </c>
    </row>
    <row r="409" spans="1:16" hidden="1">
      <c r="A409">
        <f>Tabla_owssvr__2[[#This Row],[ID]]</f>
        <v>4812</v>
      </c>
      <c r="B409" t="str">
        <f>Tabla_owssvr__2[[#This Row],[Título]]</f>
        <v>MINUTOS OF NET NUMERO 92431447</v>
      </c>
      <c r="C409" t="str">
        <f>Tabla_owssvr__2[[#This Row],[Solicitante]]</f>
        <v>Sanguinetti Catalan, Angelo Michel, CAM</v>
      </c>
      <c r="D409" s="4">
        <f>Tabla_owssvr__2[[#This Row],[Fecha Solicitud]]</f>
        <v>41864</v>
      </c>
      <c r="E409" t="str">
        <f>Tabla_owssvr__2[[#This Row],[Estado]]</f>
        <v>Realizado</v>
      </c>
      <c r="F409" s="4">
        <f>Tabla_owssvr__2[[#This Row],[Fecha Cierre]]</f>
        <v>41864</v>
      </c>
      <c r="G409" t="str">
        <f>Tabla_owssvr__2[[#This Row],[Categoria]]</f>
        <v>1 Asignacion de minutos</v>
      </c>
      <c r="H409" t="str">
        <f>Tabla_owssvr__2[[#This Row],[Enviado a TI]]</f>
        <v>Si</v>
      </c>
      <c r="I409" t="str">
        <f>Tabla_owssvr__2[[#This Row],[Regiones]]</f>
        <v>No</v>
      </c>
      <c r="J409" s="12">
        <f t="shared" si="48"/>
        <v>1</v>
      </c>
      <c r="K409" s="13">
        <f t="shared" si="49"/>
        <v>41865</v>
      </c>
      <c r="L409" s="12">
        <f t="shared" si="50"/>
        <v>2014</v>
      </c>
      <c r="M409" s="12">
        <f t="shared" si="51"/>
        <v>33</v>
      </c>
      <c r="N409" s="12">
        <f t="shared" si="52"/>
        <v>8</v>
      </c>
      <c r="O409" s="13" t="str">
        <f t="shared" ca="1" si="53"/>
        <v>CUMPLE</v>
      </c>
      <c r="P409" t="str">
        <f t="shared" si="54"/>
        <v/>
      </c>
    </row>
    <row r="410" spans="1:16" hidden="1">
      <c r="A410">
        <f>Tabla_owssvr__2[[#This Row],[ID]]</f>
        <v>4811</v>
      </c>
      <c r="B410" t="str">
        <f>Tabla_owssvr__2[[#This Row],[Título]]</f>
        <v>Falla de correo</v>
      </c>
      <c r="C410" t="str">
        <f>Tabla_owssvr__2[[#This Row],[Solicitante]]</f>
        <v>Gonzalez Castillo, Sergio Andrés, CAM</v>
      </c>
      <c r="D410" s="4">
        <f>Tabla_owssvr__2[[#This Row],[Fecha Solicitud]]</f>
        <v>41864</v>
      </c>
      <c r="E410" t="str">
        <f>Tabla_owssvr__2[[#This Row],[Estado]]</f>
        <v>Realizado</v>
      </c>
      <c r="F410" s="4">
        <f>Tabla_owssvr__2[[#This Row],[Fecha Cierre]]</f>
        <v>41864</v>
      </c>
      <c r="G410" t="str">
        <f>Tabla_owssvr__2[[#This Row],[Categoria]]</f>
        <v>Creación, modificación activación y desactivación de cuentas de red y correo electrónico.</v>
      </c>
      <c r="H410" t="str">
        <f>Tabla_owssvr__2[[#This Row],[Enviado a TI]]</f>
        <v>Si</v>
      </c>
      <c r="I410" t="str">
        <f>Tabla_owssvr__2[[#This Row],[Regiones]]</f>
        <v>No</v>
      </c>
      <c r="J410" s="12">
        <f t="shared" si="48"/>
        <v>1</v>
      </c>
      <c r="K410" s="13">
        <f t="shared" si="49"/>
        <v>41865</v>
      </c>
      <c r="L410" s="12">
        <f t="shared" si="50"/>
        <v>2014</v>
      </c>
      <c r="M410" s="12">
        <f t="shared" si="51"/>
        <v>33</v>
      </c>
      <c r="N410" s="12">
        <f t="shared" si="52"/>
        <v>8</v>
      </c>
      <c r="O410" s="13" t="str">
        <f t="shared" ca="1" si="53"/>
        <v>CUMPLE</v>
      </c>
      <c r="P410" t="str">
        <f t="shared" si="54"/>
        <v/>
      </c>
    </row>
    <row r="411" spans="1:16" hidden="1">
      <c r="A411">
        <f>Tabla_owssvr__2[[#This Row],[ID]]</f>
        <v>4810</v>
      </c>
      <c r="B411" t="str">
        <f>Tabla_owssvr__2[[#This Row],[Título]]</f>
        <v>Desperfecto técnico con  VPN</v>
      </c>
      <c r="C411" t="str">
        <f>Tabla_owssvr__2[[#This Row],[Solicitante]]</f>
        <v>López Pailahueque, Esteban Alonso, CAM</v>
      </c>
      <c r="D411" s="4">
        <f>Tabla_owssvr__2[[#This Row],[Fecha Solicitud]]</f>
        <v>41863</v>
      </c>
      <c r="E411" t="str">
        <f>Tabla_owssvr__2[[#This Row],[Estado]]</f>
        <v>Realizado</v>
      </c>
      <c r="F411" s="4">
        <f>Tabla_owssvr__2[[#This Row],[Fecha Cierre]]</f>
        <v>41864</v>
      </c>
      <c r="G411" t="str">
        <f>Tabla_owssvr__2[[#This Row],[Categoria]]</f>
        <v>3 Servicios Operador</v>
      </c>
      <c r="H411" t="str">
        <f>Tabla_owssvr__2[[#This Row],[Enviado a TI]]</f>
        <v>Si</v>
      </c>
      <c r="I411" t="str">
        <f>Tabla_owssvr__2[[#This Row],[Regiones]]</f>
        <v>No</v>
      </c>
      <c r="J411" s="12">
        <f t="shared" si="48"/>
        <v>1</v>
      </c>
      <c r="K411" s="13">
        <f t="shared" si="49"/>
        <v>41864</v>
      </c>
      <c r="L411" s="12">
        <f t="shared" si="50"/>
        <v>2014</v>
      </c>
      <c r="M411" s="12">
        <f t="shared" si="51"/>
        <v>33</v>
      </c>
      <c r="N411" s="12">
        <f t="shared" si="52"/>
        <v>8</v>
      </c>
      <c r="O411" s="13" t="str">
        <f t="shared" ca="1" si="53"/>
        <v>CUMPLE</v>
      </c>
      <c r="P411" t="str">
        <f t="shared" si="54"/>
        <v/>
      </c>
    </row>
    <row r="412" spans="1:16" hidden="1">
      <c r="A412">
        <f>Tabla_owssvr__2[[#This Row],[ID]]</f>
        <v>4809</v>
      </c>
      <c r="B412" t="str">
        <f>Tabla_owssvr__2[[#This Row],[Título]]</f>
        <v>Anexo Humberto Barría</v>
      </c>
      <c r="C412" t="str">
        <f>Tabla_owssvr__2[[#This Row],[Solicitante]]</f>
        <v>Leiva Cortazar, Edgardo Andres, CAM</v>
      </c>
      <c r="D412" s="4">
        <f>Tabla_owssvr__2[[#This Row],[Fecha Solicitud]]</f>
        <v>41863</v>
      </c>
      <c r="E412" t="str">
        <f>Tabla_owssvr__2[[#This Row],[Estado]]</f>
        <v>Realizado</v>
      </c>
      <c r="F412" s="4">
        <f>Tabla_owssvr__2[[#This Row],[Fecha Cierre]]</f>
        <v>41863</v>
      </c>
      <c r="G412" t="str">
        <f>Tabla_owssvr__2[[#This Row],[Categoria]]</f>
        <v>Instalación o traslado de anexos telefónicos.</v>
      </c>
      <c r="H412" t="str">
        <f>Tabla_owssvr__2[[#This Row],[Enviado a TI]]</f>
        <v>Si</v>
      </c>
      <c r="I412" t="str">
        <f>Tabla_owssvr__2[[#This Row],[Regiones]]</f>
        <v>No</v>
      </c>
      <c r="J412" s="12">
        <f t="shared" si="48"/>
        <v>3</v>
      </c>
      <c r="K412" s="13">
        <f t="shared" si="49"/>
        <v>41869</v>
      </c>
      <c r="L412" s="12">
        <f t="shared" si="50"/>
        <v>2014</v>
      </c>
      <c r="M412" s="12">
        <f t="shared" si="51"/>
        <v>34</v>
      </c>
      <c r="N412" s="12">
        <f t="shared" si="52"/>
        <v>8</v>
      </c>
      <c r="O412" s="13" t="str">
        <f t="shared" ca="1" si="53"/>
        <v>CUMPLE</v>
      </c>
      <c r="P412" t="str">
        <f t="shared" si="54"/>
        <v/>
      </c>
    </row>
    <row r="413" spans="1:16" hidden="1">
      <c r="A413">
        <f>Tabla_owssvr__2[[#This Row],[ID]]</f>
        <v>4808</v>
      </c>
      <c r="B413" t="str">
        <f>Tabla_owssvr__2[[#This Row],[Título]]</f>
        <v>Minutos N° +56 9 7 477 5931</v>
      </c>
      <c r="C413" t="str">
        <f>Tabla_owssvr__2[[#This Row],[Solicitante]]</f>
        <v>Yañez Espinoza, Alberto Daniel, CAM</v>
      </c>
      <c r="D413" s="4">
        <f>Tabla_owssvr__2[[#This Row],[Fecha Solicitud]]</f>
        <v>41863</v>
      </c>
      <c r="E413" t="str">
        <f>Tabla_owssvr__2[[#This Row],[Estado]]</f>
        <v>Realizado</v>
      </c>
      <c r="F413" s="4">
        <f>Tabla_owssvr__2[[#This Row],[Fecha Cierre]]</f>
        <v>41863</v>
      </c>
      <c r="G413" t="str">
        <f>Tabla_owssvr__2[[#This Row],[Categoria]]</f>
        <v>1 Asignacion de minutos</v>
      </c>
      <c r="H413" t="str">
        <f>Tabla_owssvr__2[[#This Row],[Enviado a TI]]</f>
        <v>Si</v>
      </c>
      <c r="I413" t="str">
        <f>Tabla_owssvr__2[[#This Row],[Regiones]]</f>
        <v>No</v>
      </c>
      <c r="J413" s="12">
        <f t="shared" si="48"/>
        <v>1</v>
      </c>
      <c r="K413" s="13">
        <f t="shared" si="49"/>
        <v>41864</v>
      </c>
      <c r="L413" s="12">
        <f t="shared" si="50"/>
        <v>2014</v>
      </c>
      <c r="M413" s="12">
        <f t="shared" si="51"/>
        <v>33</v>
      </c>
      <c r="N413" s="12">
        <f t="shared" si="52"/>
        <v>8</v>
      </c>
      <c r="O413" s="13" t="str">
        <f t="shared" ca="1" si="53"/>
        <v>CUMPLE</v>
      </c>
      <c r="P413" t="str">
        <f t="shared" si="54"/>
        <v/>
      </c>
    </row>
    <row r="414" spans="1:16" hidden="1">
      <c r="A414">
        <f>Tabla_owssvr__2[[#This Row],[ID]]</f>
        <v>4807</v>
      </c>
      <c r="B414" t="str">
        <f>Tabla_owssvr__2[[#This Row],[Título]]</f>
        <v>Punto de red</v>
      </c>
      <c r="C414" t="str">
        <f>Tabla_owssvr__2[[#This Row],[Solicitante]]</f>
        <v>Peralta Oviedo, Maria Isabel, CAM</v>
      </c>
      <c r="D414" s="4">
        <f>Tabla_owssvr__2[[#This Row],[Fecha Solicitud]]</f>
        <v>41863</v>
      </c>
      <c r="E414" t="str">
        <f>Tabla_owssvr__2[[#This Row],[Estado]]</f>
        <v>Realizado</v>
      </c>
      <c r="F414" s="4">
        <f>Tabla_owssvr__2[[#This Row],[Fecha Cierre]]</f>
        <v>41863</v>
      </c>
      <c r="G414" t="str">
        <f>Tabla_owssvr__2[[#This Row],[Categoria]]</f>
        <v>Habilitación de carpetas compartidas o sitios de Sharepoint. O asignación y/o modificación de permisos.</v>
      </c>
      <c r="H414" t="str">
        <f>Tabla_owssvr__2[[#This Row],[Enviado a TI]]</f>
        <v>Si</v>
      </c>
      <c r="I414" t="str">
        <f>Tabla_owssvr__2[[#This Row],[Regiones]]</f>
        <v>No</v>
      </c>
      <c r="J414" s="12">
        <f t="shared" si="48"/>
        <v>1</v>
      </c>
      <c r="K414" s="13">
        <f t="shared" si="49"/>
        <v>41864</v>
      </c>
      <c r="L414" s="12">
        <f t="shared" si="50"/>
        <v>2014</v>
      </c>
      <c r="M414" s="12">
        <f t="shared" si="51"/>
        <v>33</v>
      </c>
      <c r="N414" s="12">
        <f t="shared" si="52"/>
        <v>8</v>
      </c>
      <c r="O414" s="13" t="str">
        <f t="shared" ca="1" si="53"/>
        <v>CUMPLE</v>
      </c>
      <c r="P414" t="str">
        <f t="shared" si="54"/>
        <v/>
      </c>
    </row>
    <row r="415" spans="1:16" hidden="1">
      <c r="A415">
        <f>Tabla_owssvr__2[[#This Row],[ID]]</f>
        <v>4806</v>
      </c>
      <c r="B415" t="str">
        <f>Tabla_owssvr__2[[#This Row],[Título]]</f>
        <v>Restitución de minutos</v>
      </c>
      <c r="C415" t="str">
        <f>Tabla_owssvr__2[[#This Row],[Solicitante]]</f>
        <v>Duarte Fuentes, Luis Alfredo, CAM</v>
      </c>
      <c r="D415" s="4">
        <f>Tabla_owssvr__2[[#This Row],[Fecha Solicitud]]</f>
        <v>41863</v>
      </c>
      <c r="E415" t="str">
        <f>Tabla_owssvr__2[[#This Row],[Estado]]</f>
        <v>Realizado</v>
      </c>
      <c r="F415" s="4">
        <f>Tabla_owssvr__2[[#This Row],[Fecha Cierre]]</f>
        <v>41863</v>
      </c>
      <c r="G415" t="str">
        <f>Tabla_owssvr__2[[#This Row],[Categoria]]</f>
        <v>1 Asignacion de minutos</v>
      </c>
      <c r="H415" t="str">
        <f>Tabla_owssvr__2[[#This Row],[Enviado a TI]]</f>
        <v>Si</v>
      </c>
      <c r="I415" t="str">
        <f>Tabla_owssvr__2[[#This Row],[Regiones]]</f>
        <v>No</v>
      </c>
      <c r="J415" s="12">
        <f t="shared" si="48"/>
        <v>1</v>
      </c>
      <c r="K415" s="13">
        <f t="shared" si="49"/>
        <v>41864</v>
      </c>
      <c r="L415" s="12">
        <f t="shared" si="50"/>
        <v>2014</v>
      </c>
      <c r="M415" s="12">
        <f t="shared" si="51"/>
        <v>33</v>
      </c>
      <c r="N415" s="12">
        <f t="shared" si="52"/>
        <v>8</v>
      </c>
      <c r="O415" s="13" t="str">
        <f t="shared" ca="1" si="53"/>
        <v>CUMPLE</v>
      </c>
      <c r="P415" t="str">
        <f t="shared" si="54"/>
        <v/>
      </c>
    </row>
    <row r="416" spans="1:16" hidden="1">
      <c r="A416">
        <f>Tabla_owssvr__2[[#This Row],[ID]]</f>
        <v>4805</v>
      </c>
      <c r="B416" t="str">
        <f>Tabla_owssvr__2[[#This Row],[Título]]</f>
        <v>solicitud de minutos</v>
      </c>
      <c r="C416" t="str">
        <f>Tabla_owssvr__2[[#This Row],[Solicitante]]</f>
        <v>Sepulveda Salas, Vladimir Arnoldo, CAM</v>
      </c>
      <c r="D416" s="4">
        <f>Tabla_owssvr__2[[#This Row],[Fecha Solicitud]]</f>
        <v>41863</v>
      </c>
      <c r="E416" t="str">
        <f>Tabla_owssvr__2[[#This Row],[Estado]]</f>
        <v>Realizado</v>
      </c>
      <c r="F416" s="4">
        <f>Tabla_owssvr__2[[#This Row],[Fecha Cierre]]</f>
        <v>41863</v>
      </c>
      <c r="G416" t="str">
        <f>Tabla_owssvr__2[[#This Row],[Categoria]]</f>
        <v>1 Asignacion de minutos</v>
      </c>
      <c r="H416" t="str">
        <f>Tabla_owssvr__2[[#This Row],[Enviado a TI]]</f>
        <v>Si</v>
      </c>
      <c r="I416" t="str">
        <f>Tabla_owssvr__2[[#This Row],[Regiones]]</f>
        <v>No</v>
      </c>
      <c r="J416" s="12">
        <f t="shared" si="48"/>
        <v>1</v>
      </c>
      <c r="K416" s="13">
        <f t="shared" si="49"/>
        <v>41864</v>
      </c>
      <c r="L416" s="12">
        <f t="shared" si="50"/>
        <v>2014</v>
      </c>
      <c r="M416" s="12">
        <f t="shared" si="51"/>
        <v>33</v>
      </c>
      <c r="N416" s="12">
        <f t="shared" si="52"/>
        <v>8</v>
      </c>
      <c r="O416" s="13" t="str">
        <f t="shared" ca="1" si="53"/>
        <v>CUMPLE</v>
      </c>
      <c r="P416" t="str">
        <f t="shared" si="54"/>
        <v/>
      </c>
    </row>
    <row r="417" spans="1:16" hidden="1">
      <c r="A417">
        <f>Tabla_owssvr__2[[#This Row],[ID]]</f>
        <v>4804</v>
      </c>
      <c r="B417" t="str">
        <f>Tabla_owssvr__2[[#This Row],[Título]]</f>
        <v>Solicitud</v>
      </c>
      <c r="C417" t="str">
        <f>Tabla_owssvr__2[[#This Row],[Solicitante]]</f>
        <v>Orellana Dennett, Hernan, CAM</v>
      </c>
      <c r="D417" s="4">
        <f>Tabla_owssvr__2[[#This Row],[Fecha Solicitud]]</f>
        <v>41863</v>
      </c>
      <c r="E417" t="str">
        <f>Tabla_owssvr__2[[#This Row],[Estado]]</f>
        <v>Realizado</v>
      </c>
      <c r="F417" s="4">
        <f>Tabla_owssvr__2[[#This Row],[Fecha Cierre]]</f>
        <v>41863</v>
      </c>
      <c r="G417" t="str">
        <f>Tabla_owssvr__2[[#This Row],[Categoria]]</f>
        <v>1 Asignacion de minutos</v>
      </c>
      <c r="H417" t="str">
        <f>Tabla_owssvr__2[[#This Row],[Enviado a TI]]</f>
        <v>No</v>
      </c>
      <c r="I417" t="str">
        <f>Tabla_owssvr__2[[#This Row],[Regiones]]</f>
        <v>No</v>
      </c>
      <c r="J417" s="12">
        <f t="shared" si="48"/>
        <v>1</v>
      </c>
      <c r="K417" s="13">
        <f t="shared" si="49"/>
        <v>41864</v>
      </c>
      <c r="L417" s="12">
        <f t="shared" si="50"/>
        <v>2014</v>
      </c>
      <c r="M417" s="12">
        <f t="shared" si="51"/>
        <v>33</v>
      </c>
      <c r="N417" s="12">
        <f t="shared" si="52"/>
        <v>8</v>
      </c>
      <c r="O417" s="13" t="str">
        <f t="shared" ca="1" si="53"/>
        <v>CUMPLE</v>
      </c>
      <c r="P417" t="str">
        <f t="shared" si="54"/>
        <v/>
      </c>
    </row>
    <row r="418" spans="1:16" hidden="1">
      <c r="A418">
        <f>Tabla_owssvr__2[[#This Row],[ID]]</f>
        <v>4803</v>
      </c>
      <c r="B418" t="str">
        <f>Tabla_owssvr__2[[#This Row],[Título]]</f>
        <v>minutos</v>
      </c>
      <c r="C418" t="str">
        <f>Tabla_owssvr__2[[#This Row],[Solicitante]]</f>
        <v>Duarte Fuentes, Luis Alfredo, CAM</v>
      </c>
      <c r="D418" s="4">
        <f>Tabla_owssvr__2[[#This Row],[Fecha Solicitud]]</f>
        <v>41863</v>
      </c>
      <c r="E418" t="str">
        <f>Tabla_owssvr__2[[#This Row],[Estado]]</f>
        <v>Realizado</v>
      </c>
      <c r="F418" s="4">
        <f>Tabla_owssvr__2[[#This Row],[Fecha Cierre]]</f>
        <v>41863</v>
      </c>
      <c r="G418" t="str">
        <f>Tabla_owssvr__2[[#This Row],[Categoria]]</f>
        <v>1 Asignacion de minutos</v>
      </c>
      <c r="H418" t="str">
        <f>Tabla_owssvr__2[[#This Row],[Enviado a TI]]</f>
        <v>Si</v>
      </c>
      <c r="I418" t="str">
        <f>Tabla_owssvr__2[[#This Row],[Regiones]]</f>
        <v>No</v>
      </c>
      <c r="J418" s="12">
        <f t="shared" si="48"/>
        <v>1</v>
      </c>
      <c r="K418" s="13">
        <f t="shared" si="49"/>
        <v>41864</v>
      </c>
      <c r="L418" s="12">
        <f t="shared" si="50"/>
        <v>2014</v>
      </c>
      <c r="M418" s="12">
        <f t="shared" si="51"/>
        <v>33</v>
      </c>
      <c r="N418" s="12">
        <f t="shared" si="52"/>
        <v>8</v>
      </c>
      <c r="O418" s="13" t="str">
        <f t="shared" ca="1" si="53"/>
        <v>CUMPLE</v>
      </c>
      <c r="P418" t="str">
        <f t="shared" si="54"/>
        <v/>
      </c>
    </row>
    <row r="419" spans="1:16" hidden="1">
      <c r="A419">
        <f>Tabla_owssvr__2[[#This Row],[ID]]</f>
        <v>4802</v>
      </c>
      <c r="B419" t="str">
        <f>Tabla_owssvr__2[[#This Row],[Título]]</f>
        <v xml:space="preserve"> solicitud de minutos Mauricio Morales</v>
      </c>
      <c r="C419" t="str">
        <f>Tabla_owssvr__2[[#This Row],[Solicitante]]</f>
        <v>Rojas Monsalve, Alex Eduardo A., CAM</v>
      </c>
      <c r="D419" s="4">
        <f>Tabla_owssvr__2[[#This Row],[Fecha Solicitud]]</f>
        <v>41863</v>
      </c>
      <c r="E419" t="str">
        <f>Tabla_owssvr__2[[#This Row],[Estado]]</f>
        <v>Realizado</v>
      </c>
      <c r="F419" s="4">
        <f>Tabla_owssvr__2[[#This Row],[Fecha Cierre]]</f>
        <v>41863</v>
      </c>
      <c r="G419" t="str">
        <f>Tabla_owssvr__2[[#This Row],[Categoria]]</f>
        <v>1 Asignacion de minutos</v>
      </c>
      <c r="H419" t="str">
        <f>Tabla_owssvr__2[[#This Row],[Enviado a TI]]</f>
        <v>No</v>
      </c>
      <c r="I419" t="str">
        <f>Tabla_owssvr__2[[#This Row],[Regiones]]</f>
        <v>Si</v>
      </c>
      <c r="J419" s="12">
        <f t="shared" si="48"/>
        <v>1</v>
      </c>
      <c r="K419" s="13">
        <f t="shared" si="49"/>
        <v>41864</v>
      </c>
      <c r="L419" s="12">
        <f t="shared" si="50"/>
        <v>2014</v>
      </c>
      <c r="M419" s="12">
        <f t="shared" si="51"/>
        <v>33</v>
      </c>
      <c r="N419" s="12">
        <f t="shared" si="52"/>
        <v>8</v>
      </c>
      <c r="O419" s="13" t="str">
        <f t="shared" ca="1" si="53"/>
        <v>CUMPLE</v>
      </c>
      <c r="P419" t="str">
        <f t="shared" si="54"/>
        <v/>
      </c>
    </row>
    <row r="420" spans="1:16" hidden="1">
      <c r="A420">
        <f>Tabla_owssvr__2[[#This Row],[ID]]</f>
        <v>4801</v>
      </c>
      <c r="B420" t="str">
        <f>Tabla_owssvr__2[[#This Row],[Título]]</f>
        <v>Minutos Adicionales</v>
      </c>
      <c r="C420" t="str">
        <f>Tabla_owssvr__2[[#This Row],[Solicitante]]</f>
        <v>Valdes Navarrete, David Exequiel, CAM</v>
      </c>
      <c r="D420" s="4">
        <f>Tabla_owssvr__2[[#This Row],[Fecha Solicitud]]</f>
        <v>41863</v>
      </c>
      <c r="E420" t="str">
        <f>Tabla_owssvr__2[[#This Row],[Estado]]</f>
        <v>Realizado</v>
      </c>
      <c r="F420" s="4">
        <f>Tabla_owssvr__2[[#This Row],[Fecha Cierre]]</f>
        <v>41863</v>
      </c>
      <c r="G420" t="str">
        <f>Tabla_owssvr__2[[#This Row],[Categoria]]</f>
        <v>1 Asignacion de minutos</v>
      </c>
      <c r="H420" t="str">
        <f>Tabla_owssvr__2[[#This Row],[Enviado a TI]]</f>
        <v>Si</v>
      </c>
      <c r="I420" t="str">
        <f>Tabla_owssvr__2[[#This Row],[Regiones]]</f>
        <v>No</v>
      </c>
      <c r="J420" s="12">
        <f t="shared" si="48"/>
        <v>1</v>
      </c>
      <c r="K420" s="13">
        <f t="shared" si="49"/>
        <v>41864</v>
      </c>
      <c r="L420" s="12">
        <f t="shared" si="50"/>
        <v>2014</v>
      </c>
      <c r="M420" s="12">
        <f t="shared" si="51"/>
        <v>33</v>
      </c>
      <c r="N420" s="12">
        <f t="shared" si="52"/>
        <v>8</v>
      </c>
      <c r="O420" s="13" t="str">
        <f t="shared" ca="1" si="53"/>
        <v>CUMPLE</v>
      </c>
      <c r="P420" t="str">
        <f t="shared" si="54"/>
        <v/>
      </c>
    </row>
    <row r="421" spans="1:16" hidden="1">
      <c r="A421">
        <f>Tabla_owssvr__2[[#This Row],[ID]]</f>
        <v>4800</v>
      </c>
      <c r="B421" t="str">
        <f>Tabla_owssvr__2[[#This Row],[Título]]</f>
        <v xml:space="preserve">Activación de Minutos </v>
      </c>
      <c r="C421" t="str">
        <f>Tabla_owssvr__2[[#This Row],[Solicitante]]</f>
        <v>Pacheco Pinto, Alex  CAM</v>
      </c>
      <c r="D421" s="4">
        <f>Tabla_owssvr__2[[#This Row],[Fecha Solicitud]]</f>
        <v>41863</v>
      </c>
      <c r="E421" t="str">
        <f>Tabla_owssvr__2[[#This Row],[Estado]]</f>
        <v>Realizado</v>
      </c>
      <c r="F421" s="4">
        <f>Tabla_owssvr__2[[#This Row],[Fecha Cierre]]</f>
        <v>41863</v>
      </c>
      <c r="G421" t="str">
        <f>Tabla_owssvr__2[[#This Row],[Categoria]]</f>
        <v>1 Asignacion de minutos</v>
      </c>
      <c r="H421" t="str">
        <f>Tabla_owssvr__2[[#This Row],[Enviado a TI]]</f>
        <v>Si</v>
      </c>
      <c r="I421" t="str">
        <f>Tabla_owssvr__2[[#This Row],[Regiones]]</f>
        <v>No</v>
      </c>
      <c r="J421" s="12">
        <f t="shared" si="48"/>
        <v>1</v>
      </c>
      <c r="K421" s="13">
        <f t="shared" si="49"/>
        <v>41864</v>
      </c>
      <c r="L421" s="12">
        <f t="shared" si="50"/>
        <v>2014</v>
      </c>
      <c r="M421" s="12">
        <f t="shared" si="51"/>
        <v>33</v>
      </c>
      <c r="N421" s="12">
        <f t="shared" si="52"/>
        <v>8</v>
      </c>
      <c r="O421" s="13" t="str">
        <f t="shared" ca="1" si="53"/>
        <v>CUMPLE</v>
      </c>
      <c r="P421" t="str">
        <f t="shared" si="54"/>
        <v/>
      </c>
    </row>
    <row r="422" spans="1:16" hidden="1">
      <c r="A422">
        <f>Tabla_owssvr__2[[#This Row],[ID]]</f>
        <v>4799</v>
      </c>
      <c r="B422" t="str">
        <f>Tabla_owssvr__2[[#This Row],[Título]]</f>
        <v>Coordinador LINEAS ENERGIZADAS</v>
      </c>
      <c r="C422" t="str">
        <f>Tabla_owssvr__2[[#This Row],[Solicitante]]</f>
        <v>Dossi Muñoz, Carolina, CAM</v>
      </c>
      <c r="D422" s="4">
        <f>Tabla_owssvr__2[[#This Row],[Fecha Solicitud]]</f>
        <v>41863</v>
      </c>
      <c r="E422" t="str">
        <f>Tabla_owssvr__2[[#This Row],[Estado]]</f>
        <v>Realizado</v>
      </c>
      <c r="F422" s="4">
        <f>Tabla_owssvr__2[[#This Row],[Fecha Cierre]]</f>
        <v>41863</v>
      </c>
      <c r="G422" t="str">
        <f>Tabla_owssvr__2[[#This Row],[Categoria]]</f>
        <v>Creación, modificación activación y desactivación de cuentas de red y correo electrónico.</v>
      </c>
      <c r="H422" t="str">
        <f>Tabla_owssvr__2[[#This Row],[Enviado a TI]]</f>
        <v>Si</v>
      </c>
      <c r="I422" t="str">
        <f>Tabla_owssvr__2[[#This Row],[Regiones]]</f>
        <v>No</v>
      </c>
      <c r="J422" s="12">
        <f t="shared" si="48"/>
        <v>1</v>
      </c>
      <c r="K422" s="13">
        <f t="shared" si="49"/>
        <v>41864</v>
      </c>
      <c r="L422" s="12">
        <f t="shared" si="50"/>
        <v>2014</v>
      </c>
      <c r="M422" s="12">
        <f t="shared" si="51"/>
        <v>33</v>
      </c>
      <c r="N422" s="12">
        <f t="shared" si="52"/>
        <v>8</v>
      </c>
      <c r="O422" s="13" t="str">
        <f t="shared" ca="1" si="53"/>
        <v>CUMPLE</v>
      </c>
      <c r="P422" t="str">
        <f t="shared" si="54"/>
        <v/>
      </c>
    </row>
    <row r="423" spans="1:16" hidden="1">
      <c r="A423">
        <f>Tabla_owssvr__2[[#This Row],[ID]]</f>
        <v>4798</v>
      </c>
      <c r="B423" t="str">
        <f>Tabla_owssvr__2[[#This Row],[Título]]</f>
        <v>Restitución de minutos</v>
      </c>
      <c r="C423" t="str">
        <f>Tabla_owssvr__2[[#This Row],[Solicitante]]</f>
        <v>Bravo Contanzo, Jaime, CAM</v>
      </c>
      <c r="D423" s="4">
        <f>Tabla_owssvr__2[[#This Row],[Fecha Solicitud]]</f>
        <v>41863</v>
      </c>
      <c r="E423" t="str">
        <f>Tabla_owssvr__2[[#This Row],[Estado]]</f>
        <v>Realizado</v>
      </c>
      <c r="F423" s="4">
        <f>Tabla_owssvr__2[[#This Row],[Fecha Cierre]]</f>
        <v>41863</v>
      </c>
      <c r="G423" t="str">
        <f>Tabla_owssvr__2[[#This Row],[Categoria]]</f>
        <v>1 Asignacion de minutos</v>
      </c>
      <c r="H423" t="str">
        <f>Tabla_owssvr__2[[#This Row],[Enviado a TI]]</f>
        <v>No</v>
      </c>
      <c r="I423" t="str">
        <f>Tabla_owssvr__2[[#This Row],[Regiones]]</f>
        <v>No</v>
      </c>
      <c r="J423" s="12">
        <f t="shared" si="48"/>
        <v>1</v>
      </c>
      <c r="K423" s="13">
        <f t="shared" si="49"/>
        <v>41864</v>
      </c>
      <c r="L423" s="12">
        <f t="shared" si="50"/>
        <v>2014</v>
      </c>
      <c r="M423" s="12">
        <f t="shared" si="51"/>
        <v>33</v>
      </c>
      <c r="N423" s="12">
        <f t="shared" si="52"/>
        <v>8</v>
      </c>
      <c r="O423" s="13" t="str">
        <f t="shared" ca="1" si="53"/>
        <v>CUMPLE</v>
      </c>
      <c r="P423" t="str">
        <f t="shared" si="54"/>
        <v/>
      </c>
    </row>
    <row r="424" spans="1:16" hidden="1">
      <c r="A424">
        <f>Tabla_owssvr__2[[#This Row],[ID]]</f>
        <v>4797</v>
      </c>
      <c r="B424" t="str">
        <f>Tabla_owssvr__2[[#This Row],[Título]]</f>
        <v>Ingreso Supervisor Técnico OOCC</v>
      </c>
      <c r="C424" t="str">
        <f>Tabla_owssvr__2[[#This Row],[Solicitante]]</f>
        <v>Dossi Muñoz, Carolina, CAM</v>
      </c>
      <c r="D424" s="4">
        <f>Tabla_owssvr__2[[#This Row],[Fecha Solicitud]]</f>
        <v>41863</v>
      </c>
      <c r="E424" t="str">
        <f>Tabla_owssvr__2[[#This Row],[Estado]]</f>
        <v>Realizado</v>
      </c>
      <c r="F424" s="4">
        <f>Tabla_owssvr__2[[#This Row],[Fecha Cierre]]</f>
        <v>41863</v>
      </c>
      <c r="G424" t="str">
        <f>Tabla_owssvr__2[[#This Row],[Categoria]]</f>
        <v>Creación, modificación activación y desactivación de cuentas asociadas a servicios externos.</v>
      </c>
      <c r="H424" t="str">
        <f>Tabla_owssvr__2[[#This Row],[Enviado a TI]]</f>
        <v>Si</v>
      </c>
      <c r="I424" t="str">
        <f>Tabla_owssvr__2[[#This Row],[Regiones]]</f>
        <v>No</v>
      </c>
      <c r="J424" s="12">
        <f t="shared" si="48"/>
        <v>1</v>
      </c>
      <c r="K424" s="13">
        <f t="shared" si="49"/>
        <v>41864</v>
      </c>
      <c r="L424" s="12">
        <f t="shared" si="50"/>
        <v>2014</v>
      </c>
      <c r="M424" s="12">
        <f t="shared" si="51"/>
        <v>33</v>
      </c>
      <c r="N424" s="12">
        <f t="shared" si="52"/>
        <v>8</v>
      </c>
      <c r="O424" s="13" t="str">
        <f t="shared" ca="1" si="53"/>
        <v>CUMPLE</v>
      </c>
      <c r="P424" t="str">
        <f t="shared" si="54"/>
        <v/>
      </c>
    </row>
    <row r="425" spans="1:16" hidden="1">
      <c r="A425">
        <f>Tabla_owssvr__2[[#This Row],[ID]]</f>
        <v>4796</v>
      </c>
      <c r="B425" t="str">
        <f>Tabla_owssvr__2[[#This Row],[Título]]</f>
        <v xml:space="preserve">Ingreso Analista Control de Gestión </v>
      </c>
      <c r="C425" t="str">
        <f>Tabla_owssvr__2[[#This Row],[Solicitante]]</f>
        <v>Dossi Muñoz, Carolina, CAM</v>
      </c>
      <c r="D425" s="4">
        <f>Tabla_owssvr__2[[#This Row],[Fecha Solicitud]]</f>
        <v>41863</v>
      </c>
      <c r="E425" t="str">
        <f>Tabla_owssvr__2[[#This Row],[Estado]]</f>
        <v>Realizado</v>
      </c>
      <c r="F425" s="4">
        <f>Tabla_owssvr__2[[#This Row],[Fecha Cierre]]</f>
        <v>41863</v>
      </c>
      <c r="G425" t="str">
        <f>Tabla_owssvr__2[[#This Row],[Categoria]]</f>
        <v>Creación, modificación activación y desactivación de cuentas de red y correo electrónico.</v>
      </c>
      <c r="H425" t="str">
        <f>Tabla_owssvr__2[[#This Row],[Enviado a TI]]</f>
        <v>Si</v>
      </c>
      <c r="I425" t="str">
        <f>Tabla_owssvr__2[[#This Row],[Regiones]]</f>
        <v>No</v>
      </c>
      <c r="J425" s="12">
        <f t="shared" si="48"/>
        <v>1</v>
      </c>
      <c r="K425" s="13">
        <f t="shared" si="49"/>
        <v>41864</v>
      </c>
      <c r="L425" s="12">
        <f t="shared" si="50"/>
        <v>2014</v>
      </c>
      <c r="M425" s="12">
        <f t="shared" si="51"/>
        <v>33</v>
      </c>
      <c r="N425" s="12">
        <f t="shared" si="52"/>
        <v>8</v>
      </c>
      <c r="O425" s="13" t="str">
        <f t="shared" ca="1" si="53"/>
        <v>CUMPLE</v>
      </c>
      <c r="P425" t="str">
        <f t="shared" si="54"/>
        <v/>
      </c>
    </row>
    <row r="426" spans="1:16" hidden="1">
      <c r="A426">
        <f>Tabla_owssvr__2[[#This Row],[ID]]</f>
        <v>4795</v>
      </c>
      <c r="B426" t="str">
        <f>Tabla_owssvr__2[[#This Row],[Título]]</f>
        <v>Alta en AD</v>
      </c>
      <c r="C426" t="str">
        <f>Tabla_owssvr__2[[#This Row],[Solicitante]]</f>
        <v>Técnico Mesa de Ayuda, Externo</v>
      </c>
      <c r="D426" s="4">
        <f>Tabla_owssvr__2[[#This Row],[Fecha Solicitud]]</f>
        <v>41863</v>
      </c>
      <c r="E426" t="str">
        <f>Tabla_owssvr__2[[#This Row],[Estado]]</f>
        <v>Realizado</v>
      </c>
      <c r="F426" s="4">
        <f>Tabla_owssvr__2[[#This Row],[Fecha Cierre]]</f>
        <v>41863</v>
      </c>
      <c r="G426" t="str">
        <f>Tabla_owssvr__2[[#This Row],[Categoria]]</f>
        <v>Creación, modificación activación y desactivación de cuentas de red y correo electrónico.</v>
      </c>
      <c r="H426" t="str">
        <f>Tabla_owssvr__2[[#This Row],[Enviado a TI]]</f>
        <v>Si</v>
      </c>
      <c r="I426" t="str">
        <f>Tabla_owssvr__2[[#This Row],[Regiones]]</f>
        <v>No</v>
      </c>
      <c r="J426" s="12">
        <f t="shared" si="48"/>
        <v>1</v>
      </c>
      <c r="K426" s="13">
        <f t="shared" si="49"/>
        <v>41864</v>
      </c>
      <c r="L426" s="12">
        <f t="shared" si="50"/>
        <v>2014</v>
      </c>
      <c r="M426" s="12">
        <f t="shared" si="51"/>
        <v>33</v>
      </c>
      <c r="N426" s="12">
        <f t="shared" si="52"/>
        <v>8</v>
      </c>
      <c r="O426" s="13" t="str">
        <f t="shared" ca="1" si="53"/>
        <v>CUMPLE</v>
      </c>
      <c r="P426" t="str">
        <f t="shared" si="54"/>
        <v/>
      </c>
    </row>
    <row r="427" spans="1:16" hidden="1">
      <c r="A427">
        <f>Tabla_owssvr__2[[#This Row],[ID]]</f>
        <v>4794</v>
      </c>
      <c r="B427" t="str">
        <f>Tabla_owssvr__2[[#This Row],[Título]]</f>
        <v xml:space="preserve">Anexos </v>
      </c>
      <c r="C427" t="str">
        <f>Tabla_owssvr__2[[#This Row],[Solicitante]]</f>
        <v>Meza Madariaga, Daniella Fernanda, CAM</v>
      </c>
      <c r="D427" s="4">
        <f>Tabla_owssvr__2[[#This Row],[Fecha Solicitud]]</f>
        <v>41863</v>
      </c>
      <c r="E427" t="str">
        <f>Tabla_owssvr__2[[#This Row],[Estado]]</f>
        <v>Realizado</v>
      </c>
      <c r="F427" s="4">
        <f>Tabla_owssvr__2[[#This Row],[Fecha Cierre]]</f>
        <v>41863</v>
      </c>
      <c r="G427" t="str">
        <f>Tabla_owssvr__2[[#This Row],[Categoria]]</f>
        <v>Instalación o traslado de anexos telefónicos.</v>
      </c>
      <c r="H427" t="str">
        <f>Tabla_owssvr__2[[#This Row],[Enviado a TI]]</f>
        <v>No</v>
      </c>
      <c r="I427" t="str">
        <f>Tabla_owssvr__2[[#This Row],[Regiones]]</f>
        <v>No</v>
      </c>
      <c r="J427" s="12">
        <f t="shared" si="48"/>
        <v>3</v>
      </c>
      <c r="K427" s="13">
        <f t="shared" si="49"/>
        <v>41869</v>
      </c>
      <c r="L427" s="12">
        <f t="shared" si="50"/>
        <v>2014</v>
      </c>
      <c r="M427" s="12">
        <f t="shared" si="51"/>
        <v>34</v>
      </c>
      <c r="N427" s="12">
        <f t="shared" si="52"/>
        <v>8</v>
      </c>
      <c r="O427" s="13" t="str">
        <f t="shared" ca="1" si="53"/>
        <v>CUMPLE</v>
      </c>
      <c r="P427" t="str">
        <f t="shared" si="54"/>
        <v/>
      </c>
    </row>
    <row r="428" spans="1:16" hidden="1">
      <c r="A428">
        <f>Tabla_owssvr__2[[#This Row],[ID]]</f>
        <v>4793</v>
      </c>
      <c r="B428" t="str">
        <f>Tabla_owssvr__2[[#This Row],[Título]]</f>
        <v>Accesos a programas de Chilectra</v>
      </c>
      <c r="C428" t="str">
        <f>Tabla_owssvr__2[[#This Row],[Solicitante]]</f>
        <v>Barraza Ramos, Boris, CAM</v>
      </c>
      <c r="D428" s="4">
        <f>Tabla_owssvr__2[[#This Row],[Fecha Solicitud]]</f>
        <v>41863</v>
      </c>
      <c r="E428" t="str">
        <f>Tabla_owssvr__2[[#This Row],[Estado]]</f>
        <v>Realizado</v>
      </c>
      <c r="F428" s="4">
        <f>Tabla_owssvr__2[[#This Row],[Fecha Cierre]]</f>
        <v>41863</v>
      </c>
      <c r="G428" t="str">
        <f>Tabla_owssvr__2[[#This Row],[Categoria]]</f>
        <v>Habilitación de carpetas compartidas o sitios de Sharepoint. O asignación y/o modificación de permisos.</v>
      </c>
      <c r="H428" t="str">
        <f>Tabla_owssvr__2[[#This Row],[Enviado a TI]]</f>
        <v>Si</v>
      </c>
      <c r="I428" t="str">
        <f>Tabla_owssvr__2[[#This Row],[Regiones]]</f>
        <v>No</v>
      </c>
      <c r="J428" s="12">
        <f t="shared" si="48"/>
        <v>1</v>
      </c>
      <c r="K428" s="13">
        <f t="shared" si="49"/>
        <v>41864</v>
      </c>
      <c r="L428" s="12">
        <f t="shared" si="50"/>
        <v>2014</v>
      </c>
      <c r="M428" s="12">
        <f t="shared" si="51"/>
        <v>33</v>
      </c>
      <c r="N428" s="12">
        <f t="shared" si="52"/>
        <v>8</v>
      </c>
      <c r="O428" s="13" t="str">
        <f t="shared" ca="1" si="53"/>
        <v>CUMPLE</v>
      </c>
      <c r="P428" t="str">
        <f t="shared" si="54"/>
        <v/>
      </c>
    </row>
    <row r="429" spans="1:16" hidden="1">
      <c r="A429">
        <f>Tabla_owssvr__2[[#This Row],[ID]]</f>
        <v>4792</v>
      </c>
      <c r="B429" t="str">
        <f>Tabla_owssvr__2[[#This Row],[Título]]</f>
        <v>Mobiliario</v>
      </c>
      <c r="C429" t="str">
        <f>Tabla_owssvr__2[[#This Row],[Solicitante]]</f>
        <v>Elgueta Rojas, Deborah Lisset, CAM</v>
      </c>
      <c r="D429" s="4">
        <f>Tabla_owssvr__2[[#This Row],[Fecha Solicitud]]</f>
        <v>41863</v>
      </c>
      <c r="E429" t="str">
        <f>Tabla_owssvr__2[[#This Row],[Estado]]</f>
        <v>Realizado</v>
      </c>
      <c r="F429" s="4">
        <f>Tabla_owssvr__2[[#This Row],[Fecha Cierre]]</f>
        <v>41863</v>
      </c>
      <c r="G429" t="str">
        <f>Tabla_owssvr__2[[#This Row],[Categoria]]</f>
        <v>Instalación o revisión de puntos de red.</v>
      </c>
      <c r="H429" t="str">
        <f>Tabla_owssvr__2[[#This Row],[Enviado a TI]]</f>
        <v>Si</v>
      </c>
      <c r="I429" t="str">
        <f>Tabla_owssvr__2[[#This Row],[Regiones]]</f>
        <v>No</v>
      </c>
      <c r="J429" s="12">
        <f t="shared" si="48"/>
        <v>3</v>
      </c>
      <c r="K429" s="13">
        <f t="shared" si="49"/>
        <v>41869</v>
      </c>
      <c r="L429" s="12">
        <f t="shared" si="50"/>
        <v>2014</v>
      </c>
      <c r="M429" s="12">
        <f t="shared" si="51"/>
        <v>34</v>
      </c>
      <c r="N429" s="12">
        <f t="shared" si="52"/>
        <v>8</v>
      </c>
      <c r="O429" s="13" t="str">
        <f t="shared" ca="1" si="53"/>
        <v>CUMPLE</v>
      </c>
      <c r="P429" t="str">
        <f t="shared" si="54"/>
        <v/>
      </c>
    </row>
    <row r="430" spans="1:16" hidden="1">
      <c r="A430">
        <f>Tabla_owssvr__2[[#This Row],[ID]]</f>
        <v>4791</v>
      </c>
      <c r="B430" t="str">
        <f>Tabla_owssvr__2[[#This Row],[Título]]</f>
        <v>Habilitar minutos On Net</v>
      </c>
      <c r="C430" t="str">
        <f>Tabla_owssvr__2[[#This Row],[Solicitante]]</f>
        <v>Castro Marchant, Jorge, CAM</v>
      </c>
      <c r="D430" s="4">
        <f>Tabla_owssvr__2[[#This Row],[Fecha Solicitud]]</f>
        <v>41863</v>
      </c>
      <c r="E430" t="str">
        <f>Tabla_owssvr__2[[#This Row],[Estado]]</f>
        <v>Realizado</v>
      </c>
      <c r="F430" s="4">
        <f>Tabla_owssvr__2[[#This Row],[Fecha Cierre]]</f>
        <v>41863</v>
      </c>
      <c r="G430" t="str">
        <f>Tabla_owssvr__2[[#This Row],[Categoria]]</f>
        <v>1 Asignacion de minutos</v>
      </c>
      <c r="H430" t="str">
        <f>Tabla_owssvr__2[[#This Row],[Enviado a TI]]</f>
        <v>Si</v>
      </c>
      <c r="I430" t="str">
        <f>Tabla_owssvr__2[[#This Row],[Regiones]]</f>
        <v>No</v>
      </c>
      <c r="J430" s="12">
        <f t="shared" si="48"/>
        <v>1</v>
      </c>
      <c r="K430" s="13">
        <f t="shared" si="49"/>
        <v>41864</v>
      </c>
      <c r="L430" s="12">
        <f t="shared" si="50"/>
        <v>2014</v>
      </c>
      <c r="M430" s="12">
        <f t="shared" si="51"/>
        <v>33</v>
      </c>
      <c r="N430" s="12">
        <f t="shared" si="52"/>
        <v>8</v>
      </c>
      <c r="O430" s="13" t="str">
        <f t="shared" ca="1" si="53"/>
        <v>CUMPLE</v>
      </c>
      <c r="P430" t="str">
        <f t="shared" si="54"/>
        <v/>
      </c>
    </row>
    <row r="431" spans="1:16" hidden="1">
      <c r="A431">
        <f>Tabla_owssvr__2[[#This Row],[ID]]</f>
        <v>4790</v>
      </c>
      <c r="B431" t="str">
        <f>Tabla_owssvr__2[[#This Row],[Título]]</f>
        <v>Anexo Humberto Barría</v>
      </c>
      <c r="C431" t="str">
        <f>Tabla_owssvr__2[[#This Row],[Solicitante]]</f>
        <v>Leiva Cortazar, Edgardo Andres, CAM</v>
      </c>
      <c r="D431" s="4">
        <f>Tabla_owssvr__2[[#This Row],[Fecha Solicitud]]</f>
        <v>41863</v>
      </c>
      <c r="E431" t="str">
        <f>Tabla_owssvr__2[[#This Row],[Estado]]</f>
        <v>Realizado</v>
      </c>
      <c r="F431" s="4">
        <f>Tabla_owssvr__2[[#This Row],[Fecha Cierre]]</f>
        <v>41863</v>
      </c>
      <c r="G431" t="str">
        <f>Tabla_owssvr__2[[#This Row],[Categoria]]</f>
        <v>Instalación o traslado de anexos telefónicos.</v>
      </c>
      <c r="H431" t="str">
        <f>Tabla_owssvr__2[[#This Row],[Enviado a TI]]</f>
        <v>Si</v>
      </c>
      <c r="I431" t="str">
        <f>Tabla_owssvr__2[[#This Row],[Regiones]]</f>
        <v>No</v>
      </c>
      <c r="J431" s="12">
        <f t="shared" si="48"/>
        <v>3</v>
      </c>
      <c r="K431" s="13">
        <f t="shared" si="49"/>
        <v>41869</v>
      </c>
      <c r="L431" s="12">
        <f t="shared" si="50"/>
        <v>2014</v>
      </c>
      <c r="M431" s="12">
        <f t="shared" si="51"/>
        <v>34</v>
      </c>
      <c r="N431" s="12">
        <f t="shared" si="52"/>
        <v>8</v>
      </c>
      <c r="O431" s="13" t="str">
        <f t="shared" ca="1" si="53"/>
        <v>CUMPLE</v>
      </c>
      <c r="P431" t="str">
        <f t="shared" si="54"/>
        <v/>
      </c>
    </row>
    <row r="432" spans="1:16" hidden="1">
      <c r="A432">
        <f>Tabla_owssvr__2[[#This Row],[ID]]</f>
        <v>4789</v>
      </c>
      <c r="B432" t="str">
        <f>Tabla_owssvr__2[[#This Row],[Título]]</f>
        <v>Acceso Internet invitados</v>
      </c>
      <c r="C432" t="str">
        <f>Tabla_owssvr__2[[#This Row],[Solicitante]]</f>
        <v>Brantt Zumarán, Claudia Andrea, CAM</v>
      </c>
      <c r="D432" s="4">
        <f>Tabla_owssvr__2[[#This Row],[Fecha Solicitud]]</f>
        <v>41863</v>
      </c>
      <c r="E432" t="str">
        <f>Tabla_owssvr__2[[#This Row],[Estado]]</f>
        <v>Realizado</v>
      </c>
      <c r="F432" s="4">
        <f>Tabla_owssvr__2[[#This Row],[Fecha Cierre]]</f>
        <v>41863</v>
      </c>
      <c r="G432" t="str">
        <f>Tabla_owssvr__2[[#This Row],[Categoria]]</f>
        <v>3 Servicios Operador</v>
      </c>
      <c r="H432" t="str">
        <f>Tabla_owssvr__2[[#This Row],[Enviado a TI]]</f>
        <v>Si</v>
      </c>
      <c r="I432" t="str">
        <f>Tabla_owssvr__2[[#This Row],[Regiones]]</f>
        <v>No</v>
      </c>
      <c r="J432" s="12">
        <f t="shared" si="48"/>
        <v>1</v>
      </c>
      <c r="K432" s="13">
        <f t="shared" si="49"/>
        <v>41864</v>
      </c>
      <c r="L432" s="12">
        <f t="shared" si="50"/>
        <v>2014</v>
      </c>
      <c r="M432" s="12">
        <f t="shared" si="51"/>
        <v>33</v>
      </c>
      <c r="N432" s="12">
        <f t="shared" si="52"/>
        <v>8</v>
      </c>
      <c r="O432" s="13" t="str">
        <f t="shared" ca="1" si="53"/>
        <v>CUMPLE</v>
      </c>
      <c r="P432" t="str">
        <f t="shared" si="54"/>
        <v/>
      </c>
    </row>
    <row r="433" spans="1:16" hidden="1">
      <c r="A433">
        <f>Tabla_owssvr__2[[#This Row],[ID]]</f>
        <v>4788</v>
      </c>
      <c r="B433" t="str">
        <f>Tabla_owssvr__2[[#This Row],[Título]]</f>
        <v>Solicitud</v>
      </c>
      <c r="C433" t="str">
        <f>Tabla_owssvr__2[[#This Row],[Solicitante]]</f>
        <v>Albornoz Capetillo, Rodrigo Andres, CAM</v>
      </c>
      <c r="D433" s="4">
        <f>Tabla_owssvr__2[[#This Row],[Fecha Solicitud]]</f>
        <v>41863</v>
      </c>
      <c r="E433" t="str">
        <f>Tabla_owssvr__2[[#This Row],[Estado]]</f>
        <v>Realizado</v>
      </c>
      <c r="F433" s="4">
        <f>Tabla_owssvr__2[[#This Row],[Fecha Cierre]]</f>
        <v>41863</v>
      </c>
      <c r="G433" t="str">
        <f>Tabla_owssvr__2[[#This Row],[Categoria]]</f>
        <v>Creación, modificación activación y desactivación de cuentas de red y correo electrónico.</v>
      </c>
      <c r="H433" t="str">
        <f>Tabla_owssvr__2[[#This Row],[Enviado a TI]]</f>
        <v>No</v>
      </c>
      <c r="I433" t="str">
        <f>Tabla_owssvr__2[[#This Row],[Regiones]]</f>
        <v>No</v>
      </c>
      <c r="J433" s="12">
        <f t="shared" si="48"/>
        <v>1</v>
      </c>
      <c r="K433" s="13">
        <f t="shared" si="49"/>
        <v>41864</v>
      </c>
      <c r="L433" s="12">
        <f t="shared" si="50"/>
        <v>2014</v>
      </c>
      <c r="M433" s="12">
        <f t="shared" si="51"/>
        <v>33</v>
      </c>
      <c r="N433" s="12">
        <f t="shared" si="52"/>
        <v>8</v>
      </c>
      <c r="O433" s="13" t="str">
        <f t="shared" ca="1" si="53"/>
        <v>CUMPLE</v>
      </c>
      <c r="P433" t="str">
        <f t="shared" si="54"/>
        <v/>
      </c>
    </row>
    <row r="434" spans="1:16" hidden="1">
      <c r="A434">
        <f>Tabla_owssvr__2[[#This Row],[ID]]</f>
        <v>4787</v>
      </c>
      <c r="B434" t="str">
        <f>Tabla_owssvr__2[[#This Row],[Título]]</f>
        <v xml:space="preserve">Solicitud consumo celulares </v>
      </c>
      <c r="C434" t="str">
        <f>Tabla_owssvr__2[[#This Row],[Solicitante]]</f>
        <v>Albornoz Capetillo, Rodrigo Andres, CAM</v>
      </c>
      <c r="D434" s="4">
        <f>Tabla_owssvr__2[[#This Row],[Fecha Solicitud]]</f>
        <v>41863</v>
      </c>
      <c r="E434" t="str">
        <f>Tabla_owssvr__2[[#This Row],[Estado]]</f>
        <v>Realizado</v>
      </c>
      <c r="F434" s="4">
        <f>Tabla_owssvr__2[[#This Row],[Fecha Cierre]]</f>
        <v>41863</v>
      </c>
      <c r="G434" t="str">
        <f>Tabla_owssvr__2[[#This Row],[Categoria]]</f>
        <v>Otros no sujetos a ANS</v>
      </c>
      <c r="H434" t="str">
        <f>Tabla_owssvr__2[[#This Row],[Enviado a TI]]</f>
        <v>No</v>
      </c>
      <c r="I434" t="str">
        <f>Tabla_owssvr__2[[#This Row],[Regiones]]</f>
        <v>No</v>
      </c>
      <c r="J434" s="12">
        <f t="shared" si="48"/>
        <v>100</v>
      </c>
      <c r="K434" s="13">
        <f t="shared" si="49"/>
        <v>42011</v>
      </c>
      <c r="L434" s="12">
        <f t="shared" si="50"/>
        <v>2015</v>
      </c>
      <c r="M434" s="12">
        <f t="shared" si="51"/>
        <v>2</v>
      </c>
      <c r="N434" s="12">
        <f t="shared" si="52"/>
        <v>1</v>
      </c>
      <c r="O434" s="13" t="str">
        <f t="shared" ca="1" si="53"/>
        <v>CUMPLE</v>
      </c>
      <c r="P434" t="str">
        <f t="shared" si="54"/>
        <v/>
      </c>
    </row>
    <row r="435" spans="1:16" hidden="1">
      <c r="A435">
        <f>Tabla_owssvr__2[[#This Row],[ID]]</f>
        <v>4786</v>
      </c>
      <c r="B435" t="str">
        <f>Tabla_owssvr__2[[#This Row],[Título]]</f>
        <v>MINUTOS NET</v>
      </c>
      <c r="C435" t="str">
        <f>Tabla_owssvr__2[[#This Row],[Solicitante]]</f>
        <v>Fuentes Maldonado, Gonzalo Eduardo, CAM</v>
      </c>
      <c r="D435" s="4">
        <f>Tabla_owssvr__2[[#This Row],[Fecha Solicitud]]</f>
        <v>41862</v>
      </c>
      <c r="E435" t="str">
        <f>Tabla_owssvr__2[[#This Row],[Estado]]</f>
        <v>Realizado</v>
      </c>
      <c r="F435" s="4">
        <f>Tabla_owssvr__2[[#This Row],[Fecha Cierre]]</f>
        <v>41862</v>
      </c>
      <c r="G435" t="str">
        <f>Tabla_owssvr__2[[#This Row],[Categoria]]</f>
        <v>1 Asignacion de minutos</v>
      </c>
      <c r="H435" t="str">
        <f>Tabla_owssvr__2[[#This Row],[Enviado a TI]]</f>
        <v>Si</v>
      </c>
      <c r="I435" t="str">
        <f>Tabla_owssvr__2[[#This Row],[Regiones]]</f>
        <v>Si</v>
      </c>
      <c r="J435" s="12">
        <f t="shared" si="48"/>
        <v>1</v>
      </c>
      <c r="K435" s="13">
        <f t="shared" si="49"/>
        <v>41863</v>
      </c>
      <c r="L435" s="12">
        <f t="shared" si="50"/>
        <v>2014</v>
      </c>
      <c r="M435" s="12">
        <f t="shared" si="51"/>
        <v>33</v>
      </c>
      <c r="N435" s="12">
        <f t="shared" si="52"/>
        <v>8</v>
      </c>
      <c r="O435" s="13" t="str">
        <f t="shared" ca="1" si="53"/>
        <v>CUMPLE</v>
      </c>
      <c r="P435" t="str">
        <f t="shared" si="54"/>
        <v/>
      </c>
    </row>
    <row r="436" spans="1:16" hidden="1">
      <c r="A436">
        <f>Tabla_owssvr__2[[#This Row],[ID]]</f>
        <v>4785</v>
      </c>
      <c r="B436" t="str">
        <f>Tabla_owssvr__2[[#This Row],[Título]]</f>
        <v>Correo Electronico ingreso Inspector</v>
      </c>
      <c r="C436" t="str">
        <f>Tabla_owssvr__2[[#This Row],[Solicitante]]</f>
        <v>Dossi Muñoz, Carolina, CAM</v>
      </c>
      <c r="D436" s="4">
        <f>Tabla_owssvr__2[[#This Row],[Fecha Solicitud]]</f>
        <v>41862</v>
      </c>
      <c r="E436" t="str">
        <f>Tabla_owssvr__2[[#This Row],[Estado]]</f>
        <v>Realizado</v>
      </c>
      <c r="F436" s="4">
        <f>Tabla_owssvr__2[[#This Row],[Fecha Cierre]]</f>
        <v>41862</v>
      </c>
      <c r="G436" t="str">
        <f>Tabla_owssvr__2[[#This Row],[Categoria]]</f>
        <v>Creación, modificación activación y desactivación de cuentas de red y correo electrónico.</v>
      </c>
      <c r="H436" t="str">
        <f>Tabla_owssvr__2[[#This Row],[Enviado a TI]]</f>
        <v>Si</v>
      </c>
      <c r="I436" t="str">
        <f>Tabla_owssvr__2[[#This Row],[Regiones]]</f>
        <v>No</v>
      </c>
      <c r="J436" s="12">
        <f t="shared" si="48"/>
        <v>1</v>
      </c>
      <c r="K436" s="13">
        <f t="shared" si="49"/>
        <v>41863</v>
      </c>
      <c r="L436" s="12">
        <f t="shared" si="50"/>
        <v>2014</v>
      </c>
      <c r="M436" s="12">
        <f t="shared" si="51"/>
        <v>33</v>
      </c>
      <c r="N436" s="12">
        <f t="shared" si="52"/>
        <v>8</v>
      </c>
      <c r="O436" s="13" t="str">
        <f t="shared" ca="1" si="53"/>
        <v>CUMPLE</v>
      </c>
      <c r="P436" t="str">
        <f t="shared" si="54"/>
        <v/>
      </c>
    </row>
    <row r="437" spans="1:16" hidden="1">
      <c r="A437">
        <f>Tabla_owssvr__2[[#This Row],[ID]]</f>
        <v>4784</v>
      </c>
      <c r="B437" t="str">
        <f>Tabla_owssvr__2[[#This Row],[Título]]</f>
        <v>MODIFICACION FORMULARIO DE ORDEN DE COMPRA CAM</v>
      </c>
      <c r="C437" t="str">
        <f>Tabla_owssvr__2[[#This Row],[Solicitante]]</f>
        <v>Yañez Castillo, Luis Felipe, CAM</v>
      </c>
      <c r="D437" s="4">
        <f>Tabla_owssvr__2[[#This Row],[Fecha Solicitud]]</f>
        <v>41862</v>
      </c>
      <c r="E437" t="str">
        <f>Tabla_owssvr__2[[#This Row],[Estado]]</f>
        <v>Realizado</v>
      </c>
      <c r="F437" s="4">
        <f>Tabla_owssvr__2[[#This Row],[Fecha Cierre]]</f>
        <v>41862</v>
      </c>
      <c r="G437" t="str">
        <f>Tabla_owssvr__2[[#This Row],[Categoria]]</f>
        <v>1 Asignacion de minutos</v>
      </c>
      <c r="H437" t="str">
        <f>Tabla_owssvr__2[[#This Row],[Enviado a TI]]</f>
        <v>Si</v>
      </c>
      <c r="I437" t="str">
        <f>Tabla_owssvr__2[[#This Row],[Regiones]]</f>
        <v>No</v>
      </c>
      <c r="J437" s="12">
        <f t="shared" si="48"/>
        <v>1</v>
      </c>
      <c r="K437" s="13">
        <f t="shared" si="49"/>
        <v>41863</v>
      </c>
      <c r="L437" s="12">
        <f t="shared" si="50"/>
        <v>2014</v>
      </c>
      <c r="M437" s="12">
        <f t="shared" si="51"/>
        <v>33</v>
      </c>
      <c r="N437" s="12">
        <f t="shared" si="52"/>
        <v>8</v>
      </c>
      <c r="O437" s="13" t="str">
        <f t="shared" ca="1" si="53"/>
        <v>CUMPLE</v>
      </c>
      <c r="P437" t="str">
        <f t="shared" si="54"/>
        <v/>
      </c>
    </row>
    <row r="438" spans="1:16" hidden="1">
      <c r="A438">
        <f>Tabla_owssvr__2[[#This Row],[ID]]</f>
        <v>4783</v>
      </c>
      <c r="B438" t="str">
        <f>Tabla_owssvr__2[[#This Row],[Título]]</f>
        <v>Problemas con Oracle</v>
      </c>
      <c r="C438" t="str">
        <f>Tabla_owssvr__2[[#This Row],[Solicitante]]</f>
        <v>Espinoza Morales, Cynthia Karina, CAM</v>
      </c>
      <c r="D438" s="4">
        <f>Tabla_owssvr__2[[#This Row],[Fecha Solicitud]]</f>
        <v>41862</v>
      </c>
      <c r="E438" t="str">
        <f>Tabla_owssvr__2[[#This Row],[Estado]]</f>
        <v>Realizado</v>
      </c>
      <c r="F438" s="4">
        <f>Tabla_owssvr__2[[#This Row],[Fecha Cierre]]</f>
        <v>41862</v>
      </c>
      <c r="G438" t="str">
        <f>Tabla_owssvr__2[[#This Row],[Categoria]]</f>
        <v>2 Reporte problemas Oracle</v>
      </c>
      <c r="H438" t="str">
        <f>Tabla_owssvr__2[[#This Row],[Enviado a TI]]</f>
        <v>Si</v>
      </c>
      <c r="I438" t="str">
        <f>Tabla_owssvr__2[[#This Row],[Regiones]]</f>
        <v>No</v>
      </c>
      <c r="J438" s="12">
        <f t="shared" si="48"/>
        <v>1</v>
      </c>
      <c r="K438" s="13">
        <f t="shared" si="49"/>
        <v>41863</v>
      </c>
      <c r="L438" s="12">
        <f t="shared" si="50"/>
        <v>2014</v>
      </c>
      <c r="M438" s="12">
        <f t="shared" si="51"/>
        <v>33</v>
      </c>
      <c r="N438" s="12">
        <f t="shared" si="52"/>
        <v>8</v>
      </c>
      <c r="O438" s="13" t="str">
        <f t="shared" ca="1" si="53"/>
        <v>CUMPLE</v>
      </c>
      <c r="P438" t="str">
        <f t="shared" si="54"/>
        <v/>
      </c>
    </row>
    <row r="439" spans="1:16" hidden="1">
      <c r="A439">
        <f>Tabla_owssvr__2[[#This Row],[ID]]</f>
        <v>4782</v>
      </c>
      <c r="B439" t="str">
        <f>Tabla_owssvr__2[[#This Row],[Título]]</f>
        <v>llamados</v>
      </c>
      <c r="C439" t="str">
        <f>Tabla_owssvr__2[[#This Row],[Solicitante]]</f>
        <v>Messenger Masot, Ingrid, CAM</v>
      </c>
      <c r="D439" s="4">
        <f>Tabla_owssvr__2[[#This Row],[Fecha Solicitud]]</f>
        <v>41862</v>
      </c>
      <c r="E439" t="str">
        <f>Tabla_owssvr__2[[#This Row],[Estado]]</f>
        <v>Realizado</v>
      </c>
      <c r="F439" s="4">
        <f>Tabla_owssvr__2[[#This Row],[Fecha Cierre]]</f>
        <v>41862</v>
      </c>
      <c r="G439" t="str">
        <f>Tabla_owssvr__2[[#This Row],[Categoria]]</f>
        <v>Instalación o traslado de anexos telefónicos.</v>
      </c>
      <c r="H439" t="str">
        <f>Tabla_owssvr__2[[#This Row],[Enviado a TI]]</f>
        <v>Si</v>
      </c>
      <c r="I439" t="str">
        <f>Tabla_owssvr__2[[#This Row],[Regiones]]</f>
        <v>No</v>
      </c>
      <c r="J439" s="12">
        <f t="shared" si="48"/>
        <v>3</v>
      </c>
      <c r="K439" s="13">
        <f t="shared" si="49"/>
        <v>41865</v>
      </c>
      <c r="L439" s="12">
        <f t="shared" si="50"/>
        <v>2014</v>
      </c>
      <c r="M439" s="12">
        <f t="shared" si="51"/>
        <v>33</v>
      </c>
      <c r="N439" s="12">
        <f t="shared" si="52"/>
        <v>8</v>
      </c>
      <c r="O439" s="13" t="str">
        <f t="shared" ca="1" si="53"/>
        <v>CUMPLE</v>
      </c>
      <c r="P439" t="str">
        <f t="shared" si="54"/>
        <v/>
      </c>
    </row>
    <row r="440" spans="1:16" hidden="1">
      <c r="A440">
        <f>Tabla_owssvr__2[[#This Row],[ID]]</f>
        <v>4781</v>
      </c>
      <c r="B440" t="str">
        <f>Tabla_owssvr__2[[#This Row],[Título]]</f>
        <v xml:space="preserve">Problemas de red-PC Mauricio San Martin </v>
      </c>
      <c r="C440" t="str">
        <f>Tabla_owssvr__2[[#This Row],[Solicitante]]</f>
        <v>Andrade Escobar, Agustina Mabel, CAM</v>
      </c>
      <c r="D440" s="4">
        <f>Tabla_owssvr__2[[#This Row],[Fecha Solicitud]]</f>
        <v>41862</v>
      </c>
      <c r="E440" t="str">
        <f>Tabla_owssvr__2[[#This Row],[Estado]]</f>
        <v>Realizado</v>
      </c>
      <c r="F440" s="4">
        <f>Tabla_owssvr__2[[#This Row],[Fecha Cierre]]</f>
        <v>41862</v>
      </c>
      <c r="G440" t="str">
        <f>Tabla_owssvr__2[[#This Row],[Categoria]]</f>
        <v>Instalación o revisión de puntos de red.</v>
      </c>
      <c r="H440" t="str">
        <f>Tabla_owssvr__2[[#This Row],[Enviado a TI]]</f>
        <v>Si</v>
      </c>
      <c r="I440" t="str">
        <f>Tabla_owssvr__2[[#This Row],[Regiones]]</f>
        <v>No</v>
      </c>
      <c r="J440" s="12">
        <f t="shared" si="48"/>
        <v>3</v>
      </c>
      <c r="K440" s="13">
        <f t="shared" si="49"/>
        <v>41865</v>
      </c>
      <c r="L440" s="12">
        <f t="shared" si="50"/>
        <v>2014</v>
      </c>
      <c r="M440" s="12">
        <f t="shared" si="51"/>
        <v>33</v>
      </c>
      <c r="N440" s="12">
        <f t="shared" si="52"/>
        <v>8</v>
      </c>
      <c r="O440" s="13" t="str">
        <f t="shared" ca="1" si="53"/>
        <v>CUMPLE</v>
      </c>
      <c r="P440" t="str">
        <f t="shared" si="54"/>
        <v/>
      </c>
    </row>
    <row r="441" spans="1:16" hidden="1">
      <c r="A441">
        <f>Tabla_owssvr__2[[#This Row],[ID]]</f>
        <v>4780</v>
      </c>
      <c r="B441" t="str">
        <f>Tabla_owssvr__2[[#This Row],[Título]]</f>
        <v>Minutos de celular Jose Miranda</v>
      </c>
      <c r="C441" t="str">
        <f>Tabla_owssvr__2[[#This Row],[Solicitante]]</f>
        <v>Abrigo Elgueda, Juan Andres, CAM</v>
      </c>
      <c r="D441" s="4">
        <f>Tabla_owssvr__2[[#This Row],[Fecha Solicitud]]</f>
        <v>41862</v>
      </c>
      <c r="E441" t="str">
        <f>Tabla_owssvr__2[[#This Row],[Estado]]</f>
        <v>Realizado</v>
      </c>
      <c r="F441" s="4">
        <f>Tabla_owssvr__2[[#This Row],[Fecha Cierre]]</f>
        <v>41862</v>
      </c>
      <c r="G441" t="str">
        <f>Tabla_owssvr__2[[#This Row],[Categoria]]</f>
        <v>1 Asignacion de minutos</v>
      </c>
      <c r="H441" t="str">
        <f>Tabla_owssvr__2[[#This Row],[Enviado a TI]]</f>
        <v>Si</v>
      </c>
      <c r="I441" t="str">
        <f>Tabla_owssvr__2[[#This Row],[Regiones]]</f>
        <v>No</v>
      </c>
      <c r="J441" s="12">
        <f t="shared" si="48"/>
        <v>1</v>
      </c>
      <c r="K441" s="13">
        <f t="shared" si="49"/>
        <v>41863</v>
      </c>
      <c r="L441" s="12">
        <f t="shared" si="50"/>
        <v>2014</v>
      </c>
      <c r="M441" s="12">
        <f t="shared" si="51"/>
        <v>33</v>
      </c>
      <c r="N441" s="12">
        <f t="shared" si="52"/>
        <v>8</v>
      </c>
      <c r="O441" s="13" t="str">
        <f t="shared" ca="1" si="53"/>
        <v>CUMPLE</v>
      </c>
      <c r="P441" t="str">
        <f t="shared" si="54"/>
        <v/>
      </c>
    </row>
    <row r="442" spans="1:16" hidden="1">
      <c r="A442">
        <f>Tabla_owssvr__2[[#This Row],[ID]]</f>
        <v>4779</v>
      </c>
      <c r="B442" t="str">
        <f>Tabla_owssvr__2[[#This Row],[Título]]</f>
        <v>RESTITUCION DE MINUTOS</v>
      </c>
      <c r="C442" t="str">
        <f>Tabla_owssvr__2[[#This Row],[Solicitante]]</f>
        <v>Lagos Acuña, James Henry, CAM</v>
      </c>
      <c r="D442" s="4">
        <f>Tabla_owssvr__2[[#This Row],[Fecha Solicitud]]</f>
        <v>41862</v>
      </c>
      <c r="E442" t="str">
        <f>Tabla_owssvr__2[[#This Row],[Estado]]</f>
        <v>Realizado</v>
      </c>
      <c r="F442" s="4">
        <f>Tabla_owssvr__2[[#This Row],[Fecha Cierre]]</f>
        <v>41862</v>
      </c>
      <c r="G442" t="str">
        <f>Tabla_owssvr__2[[#This Row],[Categoria]]</f>
        <v>1 Asignacion de minutos</v>
      </c>
      <c r="H442" t="str">
        <f>Tabla_owssvr__2[[#This Row],[Enviado a TI]]</f>
        <v>Si</v>
      </c>
      <c r="I442" t="str">
        <f>Tabla_owssvr__2[[#This Row],[Regiones]]</f>
        <v>No</v>
      </c>
      <c r="J442" s="12">
        <f t="shared" si="48"/>
        <v>1</v>
      </c>
      <c r="K442" s="13">
        <f t="shared" si="49"/>
        <v>41863</v>
      </c>
      <c r="L442" s="12">
        <f t="shared" si="50"/>
        <v>2014</v>
      </c>
      <c r="M442" s="12">
        <f t="shared" si="51"/>
        <v>33</v>
      </c>
      <c r="N442" s="12">
        <f t="shared" si="52"/>
        <v>8</v>
      </c>
      <c r="O442" s="13" t="str">
        <f t="shared" ca="1" si="53"/>
        <v>CUMPLE</v>
      </c>
      <c r="P442" t="str">
        <f t="shared" si="54"/>
        <v/>
      </c>
    </row>
    <row r="443" spans="1:16" hidden="1">
      <c r="A443">
        <f>Tabla_owssvr__2[[#This Row],[ID]]</f>
        <v>4778</v>
      </c>
      <c r="B443" t="str">
        <f>Tabla_owssvr__2[[#This Row],[Título]]</f>
        <v>minutos</v>
      </c>
      <c r="C443" t="str">
        <f>Tabla_owssvr__2[[#This Row],[Solicitante]]</f>
        <v>Flores Ahumada, Manuel Alejandro, CAM</v>
      </c>
      <c r="D443" s="4">
        <f>Tabla_owssvr__2[[#This Row],[Fecha Solicitud]]</f>
        <v>41862</v>
      </c>
      <c r="E443" t="str">
        <f>Tabla_owssvr__2[[#This Row],[Estado]]</f>
        <v>Realizado</v>
      </c>
      <c r="F443" s="4">
        <f>Tabla_owssvr__2[[#This Row],[Fecha Cierre]]</f>
        <v>41862</v>
      </c>
      <c r="G443" t="str">
        <f>Tabla_owssvr__2[[#This Row],[Categoria]]</f>
        <v>1 Asignacion de minutos</v>
      </c>
      <c r="H443" t="str">
        <f>Tabla_owssvr__2[[#This Row],[Enviado a TI]]</f>
        <v>Si</v>
      </c>
      <c r="I443" t="str">
        <f>Tabla_owssvr__2[[#This Row],[Regiones]]</f>
        <v>No</v>
      </c>
      <c r="J443" s="12">
        <f t="shared" si="48"/>
        <v>1</v>
      </c>
      <c r="K443" s="13">
        <f t="shared" si="49"/>
        <v>41863</v>
      </c>
      <c r="L443" s="12">
        <f t="shared" si="50"/>
        <v>2014</v>
      </c>
      <c r="M443" s="12">
        <f t="shared" si="51"/>
        <v>33</v>
      </c>
      <c r="N443" s="12">
        <f t="shared" si="52"/>
        <v>8</v>
      </c>
      <c r="O443" s="13" t="str">
        <f t="shared" ca="1" si="53"/>
        <v>CUMPLE</v>
      </c>
      <c r="P443" t="str">
        <f t="shared" si="54"/>
        <v/>
      </c>
    </row>
    <row r="444" spans="1:16" hidden="1">
      <c r="A444">
        <f>Tabla_owssvr__2[[#This Row],[ID]]</f>
        <v>4777</v>
      </c>
      <c r="B444" t="str">
        <f>Tabla_owssvr__2[[#This Row],[Título]]</f>
        <v>Minutos</v>
      </c>
      <c r="C444" t="str">
        <f>Tabla_owssvr__2[[#This Row],[Solicitante]]</f>
        <v>Santibañez Ordenes, Andres Alejandro, CAM</v>
      </c>
      <c r="D444" s="4">
        <f>Tabla_owssvr__2[[#This Row],[Fecha Solicitud]]</f>
        <v>41862</v>
      </c>
      <c r="E444" t="str">
        <f>Tabla_owssvr__2[[#This Row],[Estado]]</f>
        <v>Realizado</v>
      </c>
      <c r="F444" s="4">
        <f>Tabla_owssvr__2[[#This Row],[Fecha Cierre]]</f>
        <v>41862</v>
      </c>
      <c r="G444" t="str">
        <f>Tabla_owssvr__2[[#This Row],[Categoria]]</f>
        <v>1 Asignacion de minutos</v>
      </c>
      <c r="H444" t="str">
        <f>Tabla_owssvr__2[[#This Row],[Enviado a TI]]</f>
        <v>Si</v>
      </c>
      <c r="I444" t="str">
        <f>Tabla_owssvr__2[[#This Row],[Regiones]]</f>
        <v>No</v>
      </c>
      <c r="J444" s="12">
        <f t="shared" si="48"/>
        <v>1</v>
      </c>
      <c r="K444" s="13">
        <f t="shared" si="49"/>
        <v>41863</v>
      </c>
      <c r="L444" s="12">
        <f t="shared" si="50"/>
        <v>2014</v>
      </c>
      <c r="M444" s="12">
        <f t="shared" si="51"/>
        <v>33</v>
      </c>
      <c r="N444" s="12">
        <f t="shared" si="52"/>
        <v>8</v>
      </c>
      <c r="O444" s="13" t="str">
        <f t="shared" ca="1" si="53"/>
        <v>CUMPLE</v>
      </c>
      <c r="P444" t="str">
        <f t="shared" si="54"/>
        <v/>
      </c>
    </row>
    <row r="445" spans="1:16" hidden="1">
      <c r="A445">
        <f>Tabla_owssvr__2[[#This Row],[ID]]</f>
        <v>4776</v>
      </c>
      <c r="B445" t="str">
        <f>Tabla_owssvr__2[[#This Row],[Título]]</f>
        <v>Contraseña WIFI</v>
      </c>
      <c r="C445" t="str">
        <f>Tabla_owssvr__2[[#This Row],[Solicitante]]</f>
        <v>del Río Castro, Matías Eduardo, CAM</v>
      </c>
      <c r="D445" s="4">
        <f>Tabla_owssvr__2[[#This Row],[Fecha Solicitud]]</f>
        <v>41862</v>
      </c>
      <c r="E445" t="str">
        <f>Tabla_owssvr__2[[#This Row],[Estado]]</f>
        <v>Realizado</v>
      </c>
      <c r="F445" s="4">
        <f>Tabla_owssvr__2[[#This Row],[Fecha Cierre]]</f>
        <v>41862</v>
      </c>
      <c r="G445" t="str">
        <f>Tabla_owssvr__2[[#This Row],[Categoria]]</f>
        <v>3 Servicios Operador</v>
      </c>
      <c r="H445" t="str">
        <f>Tabla_owssvr__2[[#This Row],[Enviado a TI]]</f>
        <v>Si</v>
      </c>
      <c r="I445" t="str">
        <f>Tabla_owssvr__2[[#This Row],[Regiones]]</f>
        <v>No</v>
      </c>
      <c r="J445" s="12">
        <f t="shared" si="48"/>
        <v>1</v>
      </c>
      <c r="K445" s="13">
        <f t="shared" si="49"/>
        <v>41863</v>
      </c>
      <c r="L445" s="12">
        <f t="shared" si="50"/>
        <v>2014</v>
      </c>
      <c r="M445" s="12">
        <f t="shared" si="51"/>
        <v>33</v>
      </c>
      <c r="N445" s="12">
        <f t="shared" si="52"/>
        <v>8</v>
      </c>
      <c r="O445" s="13" t="str">
        <f t="shared" ca="1" si="53"/>
        <v>CUMPLE</v>
      </c>
      <c r="P445" t="str">
        <f t="shared" si="54"/>
        <v/>
      </c>
    </row>
    <row r="446" spans="1:16" hidden="1">
      <c r="A446">
        <f>Tabla_owssvr__2[[#This Row],[ID]]</f>
        <v>4775</v>
      </c>
      <c r="B446" t="str">
        <f>Tabla_owssvr__2[[#This Row],[Título]]</f>
        <v>Minutos NET 96429588</v>
      </c>
      <c r="C446" t="str">
        <f>Tabla_owssvr__2[[#This Row],[Solicitante]]</f>
        <v>Morales Diaz, Mauricio Enrique, CAM</v>
      </c>
      <c r="D446" s="4">
        <f>Tabla_owssvr__2[[#This Row],[Fecha Solicitud]]</f>
        <v>41862</v>
      </c>
      <c r="E446" t="str">
        <f>Tabla_owssvr__2[[#This Row],[Estado]]</f>
        <v>Realizado</v>
      </c>
      <c r="F446" s="4">
        <f>Tabla_owssvr__2[[#This Row],[Fecha Cierre]]</f>
        <v>41862</v>
      </c>
      <c r="G446" t="str">
        <f>Tabla_owssvr__2[[#This Row],[Categoria]]</f>
        <v>1 Asignacion de minutos</v>
      </c>
      <c r="H446" t="str">
        <f>Tabla_owssvr__2[[#This Row],[Enviado a TI]]</f>
        <v>Si</v>
      </c>
      <c r="I446" t="str">
        <f>Tabla_owssvr__2[[#This Row],[Regiones]]</f>
        <v>No</v>
      </c>
      <c r="J446" s="12">
        <f t="shared" si="48"/>
        <v>1</v>
      </c>
      <c r="K446" s="13">
        <f t="shared" si="49"/>
        <v>41863</v>
      </c>
      <c r="L446" s="12">
        <f t="shared" si="50"/>
        <v>2014</v>
      </c>
      <c r="M446" s="12">
        <f t="shared" si="51"/>
        <v>33</v>
      </c>
      <c r="N446" s="12">
        <f t="shared" si="52"/>
        <v>8</v>
      </c>
      <c r="O446" s="13" t="str">
        <f t="shared" ca="1" si="53"/>
        <v>CUMPLE</v>
      </c>
      <c r="P446" t="str">
        <f t="shared" si="54"/>
        <v/>
      </c>
    </row>
    <row r="447" spans="1:16" hidden="1">
      <c r="A447">
        <f>Tabla_owssvr__2[[#This Row],[ID]]</f>
        <v>4774</v>
      </c>
      <c r="B447" t="str">
        <f>Tabla_owssvr__2[[#This Row],[Título]]</f>
        <v xml:space="preserve">PROBLEMA CON ORAGLE NO TENGO CLAVE </v>
      </c>
      <c r="C447" t="str">
        <f>Tabla_owssvr__2[[#This Row],[Solicitante]]</f>
        <v>Rosales Ramirez, Maria Angelica, CAM</v>
      </c>
      <c r="D447" s="4">
        <f>Tabla_owssvr__2[[#This Row],[Fecha Solicitud]]</f>
        <v>41862</v>
      </c>
      <c r="E447" t="str">
        <f>Tabla_owssvr__2[[#This Row],[Estado]]</f>
        <v>Realizado</v>
      </c>
      <c r="F447" s="4">
        <f>Tabla_owssvr__2[[#This Row],[Fecha Cierre]]</f>
        <v>41862</v>
      </c>
      <c r="G447" t="str">
        <f>Tabla_owssvr__2[[#This Row],[Categoria]]</f>
        <v>2 Reporte problemas Oracle</v>
      </c>
      <c r="H447" t="str">
        <f>Tabla_owssvr__2[[#This Row],[Enviado a TI]]</f>
        <v>Si</v>
      </c>
      <c r="I447" t="str">
        <f>Tabla_owssvr__2[[#This Row],[Regiones]]</f>
        <v>No</v>
      </c>
      <c r="J447" s="12">
        <f t="shared" si="48"/>
        <v>1</v>
      </c>
      <c r="K447" s="13">
        <f t="shared" si="49"/>
        <v>41863</v>
      </c>
      <c r="L447" s="12">
        <f t="shared" si="50"/>
        <v>2014</v>
      </c>
      <c r="M447" s="12">
        <f t="shared" si="51"/>
        <v>33</v>
      </c>
      <c r="N447" s="12">
        <f t="shared" si="52"/>
        <v>8</v>
      </c>
      <c r="O447" s="13" t="str">
        <f t="shared" ca="1" si="53"/>
        <v>CUMPLE</v>
      </c>
      <c r="P447" t="str">
        <f t="shared" si="54"/>
        <v/>
      </c>
    </row>
    <row r="448" spans="1:16" hidden="1">
      <c r="A448">
        <f>Tabla_owssvr__2[[#This Row],[ID]]</f>
        <v>4773</v>
      </c>
      <c r="B448" t="str">
        <f>Tabla_owssvr__2[[#This Row],[Título]]</f>
        <v>Clave Visita</v>
      </c>
      <c r="C448" t="str">
        <f>Tabla_owssvr__2[[#This Row],[Solicitante]]</f>
        <v>Gonzalez Parra, Sergio Alberto, CAM</v>
      </c>
      <c r="D448" s="4">
        <f>Tabla_owssvr__2[[#This Row],[Fecha Solicitud]]</f>
        <v>41862</v>
      </c>
      <c r="E448" t="str">
        <f>Tabla_owssvr__2[[#This Row],[Estado]]</f>
        <v>Realizado</v>
      </c>
      <c r="F448" s="4">
        <f>Tabla_owssvr__2[[#This Row],[Fecha Cierre]]</f>
        <v>41862</v>
      </c>
      <c r="G448" t="str">
        <f>Tabla_owssvr__2[[#This Row],[Categoria]]</f>
        <v>3 Servicios Operador</v>
      </c>
      <c r="H448" t="str">
        <f>Tabla_owssvr__2[[#This Row],[Enviado a TI]]</f>
        <v>Si</v>
      </c>
      <c r="I448" t="str">
        <f>Tabla_owssvr__2[[#This Row],[Regiones]]</f>
        <v>No</v>
      </c>
      <c r="J448" s="12">
        <f t="shared" si="48"/>
        <v>1</v>
      </c>
      <c r="K448" s="13">
        <f t="shared" si="49"/>
        <v>41863</v>
      </c>
      <c r="L448" s="12">
        <f t="shared" si="50"/>
        <v>2014</v>
      </c>
      <c r="M448" s="12">
        <f t="shared" si="51"/>
        <v>33</v>
      </c>
      <c r="N448" s="12">
        <f t="shared" si="52"/>
        <v>8</v>
      </c>
      <c r="O448" s="13" t="str">
        <f t="shared" ca="1" si="53"/>
        <v>CUMPLE</v>
      </c>
      <c r="P448" t="str">
        <f t="shared" si="54"/>
        <v/>
      </c>
    </row>
    <row r="449" spans="1:16" hidden="1">
      <c r="A449">
        <f>Tabla_owssvr__2[[#This Row],[ID]]</f>
        <v>4772</v>
      </c>
      <c r="B449" t="str">
        <f>Tabla_owssvr__2[[#This Row],[Título]]</f>
        <v>Solicitud de clave wifi</v>
      </c>
      <c r="C449" t="str">
        <f>Tabla_owssvr__2[[#This Row],[Solicitante]]</f>
        <v>Gonzalez R., Enrique, CAM</v>
      </c>
      <c r="D449" s="4">
        <f>Tabla_owssvr__2[[#This Row],[Fecha Solicitud]]</f>
        <v>41862</v>
      </c>
      <c r="E449" t="str">
        <f>Tabla_owssvr__2[[#This Row],[Estado]]</f>
        <v>Realizado</v>
      </c>
      <c r="F449" s="4">
        <f>Tabla_owssvr__2[[#This Row],[Fecha Cierre]]</f>
        <v>41862</v>
      </c>
      <c r="G449" t="str">
        <f>Tabla_owssvr__2[[#This Row],[Categoria]]</f>
        <v>3 Servicios Operador</v>
      </c>
      <c r="H449" t="str">
        <f>Tabla_owssvr__2[[#This Row],[Enviado a TI]]</f>
        <v>Si</v>
      </c>
      <c r="I449" t="str">
        <f>Tabla_owssvr__2[[#This Row],[Regiones]]</f>
        <v>No</v>
      </c>
      <c r="J449" s="12">
        <f t="shared" si="48"/>
        <v>1</v>
      </c>
      <c r="K449" s="13">
        <f t="shared" si="49"/>
        <v>41863</v>
      </c>
      <c r="L449" s="12">
        <f t="shared" si="50"/>
        <v>2014</v>
      </c>
      <c r="M449" s="12">
        <f t="shared" si="51"/>
        <v>33</v>
      </c>
      <c r="N449" s="12">
        <f t="shared" si="52"/>
        <v>8</v>
      </c>
      <c r="O449" s="13" t="str">
        <f t="shared" ca="1" si="53"/>
        <v>CUMPLE</v>
      </c>
      <c r="P449" t="str">
        <f t="shared" si="54"/>
        <v/>
      </c>
    </row>
    <row r="450" spans="1:16" hidden="1">
      <c r="A450">
        <f>Tabla_owssvr__2[[#This Row],[ID]]</f>
        <v>4771</v>
      </c>
      <c r="B450" t="str">
        <f>Tabla_owssvr__2[[#This Row],[Título]]</f>
        <v>Acceso red para Fernando Foix</v>
      </c>
      <c r="C450" t="str">
        <f>Tabla_owssvr__2[[#This Row],[Solicitante]]</f>
        <v>Caraa Carraha, Paula, CAM</v>
      </c>
      <c r="D450" s="4">
        <f>Tabla_owssvr__2[[#This Row],[Fecha Solicitud]]</f>
        <v>41862</v>
      </c>
      <c r="E450" t="str">
        <f>Tabla_owssvr__2[[#This Row],[Estado]]</f>
        <v>Realizado</v>
      </c>
      <c r="F450" s="4">
        <f>Tabla_owssvr__2[[#This Row],[Fecha Cierre]]</f>
        <v>41862</v>
      </c>
      <c r="G450" t="str">
        <f>Tabla_owssvr__2[[#This Row],[Categoria]]</f>
        <v>3 Servicios Operador</v>
      </c>
      <c r="H450" t="str">
        <f>Tabla_owssvr__2[[#This Row],[Enviado a TI]]</f>
        <v>Si</v>
      </c>
      <c r="I450" t="str">
        <f>Tabla_owssvr__2[[#This Row],[Regiones]]</f>
        <v>No</v>
      </c>
      <c r="J450" s="12">
        <f t="shared" ref="J450:J513" si="55">VLOOKUP(G450,servicios,2,FALSE)</f>
        <v>1</v>
      </c>
      <c r="K450" s="13">
        <f t="shared" si="49"/>
        <v>41863</v>
      </c>
      <c r="L450" s="12">
        <f t="shared" si="50"/>
        <v>2014</v>
      </c>
      <c r="M450" s="12">
        <f t="shared" si="51"/>
        <v>33</v>
      </c>
      <c r="N450" s="12">
        <f t="shared" si="52"/>
        <v>8</v>
      </c>
      <c r="O450" s="13" t="str">
        <f t="shared" ca="1" si="53"/>
        <v>CUMPLE</v>
      </c>
      <c r="P450" t="str">
        <f t="shared" si="54"/>
        <v/>
      </c>
    </row>
    <row r="451" spans="1:16" hidden="1">
      <c r="A451">
        <f>Tabla_owssvr__2[[#This Row],[ID]]</f>
        <v>4770</v>
      </c>
      <c r="B451" t="str">
        <f>Tabla_owssvr__2[[#This Row],[Título]]</f>
        <v>Desbloquear Cuenta</v>
      </c>
      <c r="C451" t="str">
        <f>Tabla_owssvr__2[[#This Row],[Solicitante]]</f>
        <v>Anguita Rojas, Yohana Paola, CAM</v>
      </c>
      <c r="D451" s="4">
        <f>Tabla_owssvr__2[[#This Row],[Fecha Solicitud]]</f>
        <v>41862</v>
      </c>
      <c r="E451" t="str">
        <f>Tabla_owssvr__2[[#This Row],[Estado]]</f>
        <v>Realizado</v>
      </c>
      <c r="F451" s="4">
        <f>Tabla_owssvr__2[[#This Row],[Fecha Cierre]]</f>
        <v>41862</v>
      </c>
      <c r="G451" t="str">
        <f>Tabla_owssvr__2[[#This Row],[Categoria]]</f>
        <v>Creación, modificación activación y desactivación de cuentas de red y correo electrónico.</v>
      </c>
      <c r="H451" t="str">
        <f>Tabla_owssvr__2[[#This Row],[Enviado a TI]]</f>
        <v>Si</v>
      </c>
      <c r="I451" t="str">
        <f>Tabla_owssvr__2[[#This Row],[Regiones]]</f>
        <v>No</v>
      </c>
      <c r="J451" s="12">
        <f t="shared" si="55"/>
        <v>1</v>
      </c>
      <c r="K451" s="13">
        <f t="shared" ref="K451:K514" si="56">WORKDAY(D451*1,J451,festivos)</f>
        <v>41863</v>
      </c>
      <c r="L451" s="12">
        <f t="shared" ref="L451:L514" si="57">YEAR(K451)</f>
        <v>2014</v>
      </c>
      <c r="M451" s="12">
        <f t="shared" ref="M451:M514" si="58">WEEKNUM(K451,2)</f>
        <v>33</v>
      </c>
      <c r="N451" s="12">
        <f t="shared" ref="N451:N514" si="59">MONTH(K451)</f>
        <v>8</v>
      </c>
      <c r="O451" s="13" t="str">
        <f t="shared" ref="O451:O514" ca="1" si="60">IF(F451=0,IF(AND(TODAY()&lt;=K451),"EN TIEMPO","FUERA"),IF(AND(F451&lt;=K451),"CUMPLE","NO CUMPLE"))</f>
        <v>CUMPLE</v>
      </c>
      <c r="P451" t="str">
        <f t="shared" ref="P451:P514" si="61">IF(AND(E451="Realizado",F451=0),"error","")</f>
        <v/>
      </c>
    </row>
    <row r="452" spans="1:16" hidden="1">
      <c r="A452">
        <f>Tabla_owssvr__2[[#This Row],[ID]]</f>
        <v>4769</v>
      </c>
      <c r="B452" t="str">
        <f>Tabla_owssvr__2[[#This Row],[Título]]</f>
        <v>Solicitud restitución minutos ON NET</v>
      </c>
      <c r="C452" t="str">
        <f>Tabla_owssvr__2[[#This Row],[Solicitante]]</f>
        <v>Rodriguez Kolbach, Jorge Fernando, CAM</v>
      </c>
      <c r="D452" s="4">
        <f>Tabla_owssvr__2[[#This Row],[Fecha Solicitud]]</f>
        <v>41862</v>
      </c>
      <c r="E452" t="str">
        <f>Tabla_owssvr__2[[#This Row],[Estado]]</f>
        <v>Realizado</v>
      </c>
      <c r="F452" s="4">
        <f>Tabla_owssvr__2[[#This Row],[Fecha Cierre]]</f>
        <v>41862</v>
      </c>
      <c r="G452" t="str">
        <f>Tabla_owssvr__2[[#This Row],[Categoria]]</f>
        <v>1 Asignacion de minutos</v>
      </c>
      <c r="H452" t="str">
        <f>Tabla_owssvr__2[[#This Row],[Enviado a TI]]</f>
        <v>Si</v>
      </c>
      <c r="I452" t="str">
        <f>Tabla_owssvr__2[[#This Row],[Regiones]]</f>
        <v>No</v>
      </c>
      <c r="J452" s="12">
        <f t="shared" si="55"/>
        <v>1</v>
      </c>
      <c r="K452" s="13">
        <f t="shared" si="56"/>
        <v>41863</v>
      </c>
      <c r="L452" s="12">
        <f t="shared" si="57"/>
        <v>2014</v>
      </c>
      <c r="M452" s="12">
        <f t="shared" si="58"/>
        <v>33</v>
      </c>
      <c r="N452" s="12">
        <f t="shared" si="59"/>
        <v>8</v>
      </c>
      <c r="O452" s="13" t="str">
        <f t="shared" ca="1" si="60"/>
        <v>CUMPLE</v>
      </c>
      <c r="P452" t="str">
        <f t="shared" si="61"/>
        <v/>
      </c>
    </row>
    <row r="453" spans="1:16" hidden="1">
      <c r="A453">
        <f>Tabla_owssvr__2[[#This Row],[ID]]</f>
        <v>4768</v>
      </c>
      <c r="B453" t="str">
        <f>Tabla_owssvr__2[[#This Row],[Título]]</f>
        <v xml:space="preserve">Minutos Celular </v>
      </c>
      <c r="C453" t="str">
        <f>Tabla_owssvr__2[[#This Row],[Solicitante]]</f>
        <v>Dossi Muñoz, Carolina, CAM</v>
      </c>
      <c r="D453" s="4">
        <f>Tabla_owssvr__2[[#This Row],[Fecha Solicitud]]</f>
        <v>41862</v>
      </c>
      <c r="E453" t="str">
        <f>Tabla_owssvr__2[[#This Row],[Estado]]</f>
        <v>Realizado</v>
      </c>
      <c r="F453" s="4">
        <f>Tabla_owssvr__2[[#This Row],[Fecha Cierre]]</f>
        <v>41862</v>
      </c>
      <c r="G453" t="str">
        <f>Tabla_owssvr__2[[#This Row],[Categoria]]</f>
        <v>1 Asignacion de minutos</v>
      </c>
      <c r="H453" t="str">
        <f>Tabla_owssvr__2[[#This Row],[Enviado a TI]]</f>
        <v>Si</v>
      </c>
      <c r="I453" t="str">
        <f>Tabla_owssvr__2[[#This Row],[Regiones]]</f>
        <v>No</v>
      </c>
      <c r="J453" s="12">
        <f t="shared" si="55"/>
        <v>1</v>
      </c>
      <c r="K453" s="13">
        <f t="shared" si="56"/>
        <v>41863</v>
      </c>
      <c r="L453" s="12">
        <f t="shared" si="57"/>
        <v>2014</v>
      </c>
      <c r="M453" s="12">
        <f t="shared" si="58"/>
        <v>33</v>
      </c>
      <c r="N453" s="12">
        <f t="shared" si="59"/>
        <v>8</v>
      </c>
      <c r="O453" s="13" t="str">
        <f t="shared" ca="1" si="60"/>
        <v>CUMPLE</v>
      </c>
      <c r="P453" t="str">
        <f t="shared" si="61"/>
        <v/>
      </c>
    </row>
    <row r="454" spans="1:16" hidden="1">
      <c r="A454">
        <f>Tabla_owssvr__2[[#This Row],[ID]]</f>
        <v>4767</v>
      </c>
      <c r="B454" t="str">
        <f>Tabla_owssvr__2[[#This Row],[Título]]</f>
        <v>Minutos Adicionales</v>
      </c>
      <c r="C454" t="str">
        <f>Tabla_owssvr__2[[#This Row],[Solicitante]]</f>
        <v>Villalobos Saa, Luis Efrain, CAM</v>
      </c>
      <c r="D454" s="4">
        <f>Tabla_owssvr__2[[#This Row],[Fecha Solicitud]]</f>
        <v>41862</v>
      </c>
      <c r="E454" t="str">
        <f>Tabla_owssvr__2[[#This Row],[Estado]]</f>
        <v>Realizado</v>
      </c>
      <c r="F454" s="4">
        <f>Tabla_owssvr__2[[#This Row],[Fecha Cierre]]</f>
        <v>41862</v>
      </c>
      <c r="G454" t="str">
        <f>Tabla_owssvr__2[[#This Row],[Categoria]]</f>
        <v>1 Asignacion de minutos</v>
      </c>
      <c r="H454" t="str">
        <f>Tabla_owssvr__2[[#This Row],[Enviado a TI]]</f>
        <v>Si</v>
      </c>
      <c r="I454" t="str">
        <f>Tabla_owssvr__2[[#This Row],[Regiones]]</f>
        <v>No</v>
      </c>
      <c r="J454" s="12">
        <f t="shared" si="55"/>
        <v>1</v>
      </c>
      <c r="K454" s="13">
        <f t="shared" si="56"/>
        <v>41863</v>
      </c>
      <c r="L454" s="12">
        <f t="shared" si="57"/>
        <v>2014</v>
      </c>
      <c r="M454" s="12">
        <f t="shared" si="58"/>
        <v>33</v>
      </c>
      <c r="N454" s="12">
        <f t="shared" si="59"/>
        <v>8</v>
      </c>
      <c r="O454" s="13" t="str">
        <f t="shared" ca="1" si="60"/>
        <v>CUMPLE</v>
      </c>
      <c r="P454" t="str">
        <f t="shared" si="61"/>
        <v/>
      </c>
    </row>
    <row r="455" spans="1:16" hidden="1">
      <c r="A455">
        <f>Tabla_owssvr__2[[#This Row],[ID]]</f>
        <v>4766</v>
      </c>
      <c r="B455" t="str">
        <f>Tabla_owssvr__2[[#This Row],[Título]]</f>
        <v>Solicitud de servidor</v>
      </c>
      <c r="C455" t="str">
        <f>Tabla_owssvr__2[[#This Row],[Solicitante]]</f>
        <v>Pavez Nuñez, Walter, CAM</v>
      </c>
      <c r="D455" s="4">
        <f>Tabla_owssvr__2[[#This Row],[Fecha Solicitud]]</f>
        <v>41862</v>
      </c>
      <c r="E455" t="str">
        <f>Tabla_owssvr__2[[#This Row],[Estado]]</f>
        <v>Realizado</v>
      </c>
      <c r="F455" s="4">
        <f>Tabla_owssvr__2[[#This Row],[Fecha Cierre]]</f>
        <v>41862</v>
      </c>
      <c r="G455" t="str">
        <f>Tabla_owssvr__2[[#This Row],[Categoria]]</f>
        <v>3 Servicios Operador</v>
      </c>
      <c r="H455" t="str">
        <f>Tabla_owssvr__2[[#This Row],[Enviado a TI]]</f>
        <v>Si</v>
      </c>
      <c r="I455" t="str">
        <f>Tabla_owssvr__2[[#This Row],[Regiones]]</f>
        <v>No</v>
      </c>
      <c r="J455" s="12">
        <f t="shared" si="55"/>
        <v>1</v>
      </c>
      <c r="K455" s="13">
        <f t="shared" si="56"/>
        <v>41863</v>
      </c>
      <c r="L455" s="12">
        <f t="shared" si="57"/>
        <v>2014</v>
      </c>
      <c r="M455" s="12">
        <f t="shared" si="58"/>
        <v>33</v>
      </c>
      <c r="N455" s="12">
        <f t="shared" si="59"/>
        <v>8</v>
      </c>
      <c r="O455" s="13" t="str">
        <f t="shared" ca="1" si="60"/>
        <v>CUMPLE</v>
      </c>
      <c r="P455" t="str">
        <f t="shared" si="61"/>
        <v/>
      </c>
    </row>
    <row r="456" spans="1:16" hidden="1">
      <c r="A456">
        <f>Tabla_owssvr__2[[#This Row],[ID]]</f>
        <v>4765</v>
      </c>
      <c r="B456" t="str">
        <f>Tabla_owssvr__2[[#This Row],[Título]]</f>
        <v>Acceso Inet - Invitados</v>
      </c>
      <c r="C456" t="str">
        <f>Tabla_owssvr__2[[#This Row],[Solicitante]]</f>
        <v>Vargas Oteiza, Flavia, CAM</v>
      </c>
      <c r="D456" s="4">
        <f>Tabla_owssvr__2[[#This Row],[Fecha Solicitud]]</f>
        <v>41862</v>
      </c>
      <c r="E456" t="str">
        <f>Tabla_owssvr__2[[#This Row],[Estado]]</f>
        <v>Realizado</v>
      </c>
      <c r="F456" s="4">
        <f>Tabla_owssvr__2[[#This Row],[Fecha Cierre]]</f>
        <v>41862</v>
      </c>
      <c r="G456" t="str">
        <f>Tabla_owssvr__2[[#This Row],[Categoria]]</f>
        <v>3 Servicios Operador</v>
      </c>
      <c r="H456" t="str">
        <f>Tabla_owssvr__2[[#This Row],[Enviado a TI]]</f>
        <v>Si</v>
      </c>
      <c r="I456" t="str">
        <f>Tabla_owssvr__2[[#This Row],[Regiones]]</f>
        <v>No</v>
      </c>
      <c r="J456" s="12">
        <f t="shared" si="55"/>
        <v>1</v>
      </c>
      <c r="K456" s="13">
        <f t="shared" si="56"/>
        <v>41863</v>
      </c>
      <c r="L456" s="12">
        <f t="shared" si="57"/>
        <v>2014</v>
      </c>
      <c r="M456" s="12">
        <f t="shared" si="58"/>
        <v>33</v>
      </c>
      <c r="N456" s="12">
        <f t="shared" si="59"/>
        <v>8</v>
      </c>
      <c r="O456" s="13" t="str">
        <f t="shared" ca="1" si="60"/>
        <v>CUMPLE</v>
      </c>
      <c r="P456" t="str">
        <f t="shared" si="61"/>
        <v/>
      </c>
    </row>
    <row r="457" spans="1:16" hidden="1">
      <c r="A457">
        <f>Tabla_owssvr__2[[#This Row],[ID]]</f>
        <v>4764</v>
      </c>
      <c r="B457" t="str">
        <f>Tabla_owssvr__2[[#This Row],[Título]]</f>
        <v>TRAILFILES</v>
      </c>
      <c r="C457" t="str">
        <f>Tabla_owssvr__2[[#This Row],[Solicitante]]</f>
        <v>Pavez Nuñez, Walter, CAM</v>
      </c>
      <c r="D457" s="4">
        <f>Tabla_owssvr__2[[#This Row],[Fecha Solicitud]]</f>
        <v>41862</v>
      </c>
      <c r="E457" t="str">
        <f>Tabla_owssvr__2[[#This Row],[Estado]]</f>
        <v>Realizado</v>
      </c>
      <c r="F457" s="4">
        <f>Tabla_owssvr__2[[#This Row],[Fecha Cierre]]</f>
        <v>41862</v>
      </c>
      <c r="G457" t="str">
        <f>Tabla_owssvr__2[[#This Row],[Categoria]]</f>
        <v>3 Servicios Operador</v>
      </c>
      <c r="H457" t="str">
        <f>Tabla_owssvr__2[[#This Row],[Enviado a TI]]</f>
        <v>No</v>
      </c>
      <c r="I457" t="str">
        <f>Tabla_owssvr__2[[#This Row],[Regiones]]</f>
        <v>No</v>
      </c>
      <c r="J457" s="12">
        <f t="shared" si="55"/>
        <v>1</v>
      </c>
      <c r="K457" s="13">
        <f t="shared" si="56"/>
        <v>41863</v>
      </c>
      <c r="L457" s="12">
        <f t="shared" si="57"/>
        <v>2014</v>
      </c>
      <c r="M457" s="12">
        <f t="shared" si="58"/>
        <v>33</v>
      </c>
      <c r="N457" s="12">
        <f t="shared" si="59"/>
        <v>8</v>
      </c>
      <c r="O457" s="13" t="str">
        <f t="shared" ca="1" si="60"/>
        <v>CUMPLE</v>
      </c>
      <c r="P457" t="str">
        <f t="shared" si="61"/>
        <v/>
      </c>
    </row>
    <row r="458" spans="1:16" hidden="1">
      <c r="A458">
        <f>Tabla_owssvr__2[[#This Row],[ID]]</f>
        <v>4763</v>
      </c>
      <c r="B458" t="str">
        <f>Tabla_owssvr__2[[#This Row],[Título]]</f>
        <v>Link Monitoreo Telemedida</v>
      </c>
      <c r="C458" t="str">
        <f>Tabla_owssvr__2[[#This Row],[Solicitante]]</f>
        <v>Pavez Nuñez, Walter, CAM</v>
      </c>
      <c r="D458" s="4">
        <f>Tabla_owssvr__2[[#This Row],[Fecha Solicitud]]</f>
        <v>41862</v>
      </c>
      <c r="E458" t="str">
        <f>Tabla_owssvr__2[[#This Row],[Estado]]</f>
        <v>Realizado</v>
      </c>
      <c r="F458" s="4">
        <f>Tabla_owssvr__2[[#This Row],[Fecha Cierre]]</f>
        <v>41862</v>
      </c>
      <c r="G458" t="str">
        <f>Tabla_owssvr__2[[#This Row],[Categoria]]</f>
        <v>3 Servicios Operador</v>
      </c>
      <c r="H458" t="str">
        <f>Tabla_owssvr__2[[#This Row],[Enviado a TI]]</f>
        <v>Si</v>
      </c>
      <c r="I458" t="str">
        <f>Tabla_owssvr__2[[#This Row],[Regiones]]</f>
        <v>No</v>
      </c>
      <c r="J458" s="12">
        <f t="shared" si="55"/>
        <v>1</v>
      </c>
      <c r="K458" s="13">
        <f t="shared" si="56"/>
        <v>41863</v>
      </c>
      <c r="L458" s="12">
        <f t="shared" si="57"/>
        <v>2014</v>
      </c>
      <c r="M458" s="12">
        <f t="shared" si="58"/>
        <v>33</v>
      </c>
      <c r="N458" s="12">
        <f t="shared" si="59"/>
        <v>8</v>
      </c>
      <c r="O458" s="13" t="str">
        <f t="shared" ca="1" si="60"/>
        <v>CUMPLE</v>
      </c>
      <c r="P458" t="str">
        <f t="shared" si="61"/>
        <v/>
      </c>
    </row>
    <row r="459" spans="1:16" hidden="1">
      <c r="A459">
        <f>Tabla_owssvr__2[[#This Row],[ID]]</f>
        <v>4762</v>
      </c>
      <c r="B459" t="str">
        <f>Tabla_owssvr__2[[#This Row],[Título]]</f>
        <v>Clave Bloqueada</v>
      </c>
      <c r="C459" t="str">
        <f>Tabla_owssvr__2[[#This Row],[Solicitante]]</f>
        <v>Gonzalez Soto, Javier Alejandro, CAM</v>
      </c>
      <c r="D459" s="4">
        <f>Tabla_owssvr__2[[#This Row],[Fecha Solicitud]]</f>
        <v>41862</v>
      </c>
      <c r="E459" t="str">
        <f>Tabla_owssvr__2[[#This Row],[Estado]]</f>
        <v>Realizado</v>
      </c>
      <c r="F459" s="4">
        <f>Tabla_owssvr__2[[#This Row],[Fecha Cierre]]</f>
        <v>41862</v>
      </c>
      <c r="G459" t="str">
        <f>Tabla_owssvr__2[[#This Row],[Categoria]]</f>
        <v>Creación, modificación activación y desactivación de cuentas de red y correo electrónico.</v>
      </c>
      <c r="H459" t="str">
        <f>Tabla_owssvr__2[[#This Row],[Enviado a TI]]</f>
        <v>No</v>
      </c>
      <c r="I459" t="str">
        <f>Tabla_owssvr__2[[#This Row],[Regiones]]</f>
        <v>No</v>
      </c>
      <c r="J459" s="12">
        <f t="shared" si="55"/>
        <v>1</v>
      </c>
      <c r="K459" s="13">
        <f t="shared" si="56"/>
        <v>41863</v>
      </c>
      <c r="L459" s="12">
        <f t="shared" si="57"/>
        <v>2014</v>
      </c>
      <c r="M459" s="12">
        <f t="shared" si="58"/>
        <v>33</v>
      </c>
      <c r="N459" s="12">
        <f t="shared" si="59"/>
        <v>8</v>
      </c>
      <c r="O459" s="13" t="str">
        <f t="shared" ca="1" si="60"/>
        <v>CUMPLE</v>
      </c>
      <c r="P459" t="str">
        <f t="shared" si="61"/>
        <v/>
      </c>
    </row>
    <row r="460" spans="1:16" hidden="1">
      <c r="A460">
        <f>Tabla_owssvr__2[[#This Row],[ID]]</f>
        <v>4761</v>
      </c>
      <c r="B460" t="str">
        <f>Tabla_owssvr__2[[#This Row],[Título]]</f>
        <v>Carga minutos adicionales</v>
      </c>
      <c r="C460" t="str">
        <f>Tabla_owssvr__2[[#This Row],[Solicitante]]</f>
        <v>Duarte Fuentes, Luis Alfredo, CAM</v>
      </c>
      <c r="D460" s="4">
        <f>Tabla_owssvr__2[[#This Row],[Fecha Solicitud]]</f>
        <v>41859</v>
      </c>
      <c r="E460" t="str">
        <f>Tabla_owssvr__2[[#This Row],[Estado]]</f>
        <v>Realizado</v>
      </c>
      <c r="F460" s="4">
        <f>Tabla_owssvr__2[[#This Row],[Fecha Cierre]]</f>
        <v>41859</v>
      </c>
      <c r="G460" t="str">
        <f>Tabla_owssvr__2[[#This Row],[Categoria]]</f>
        <v>1 Asignacion de minutos</v>
      </c>
      <c r="H460" t="str">
        <f>Tabla_owssvr__2[[#This Row],[Enviado a TI]]</f>
        <v>Si</v>
      </c>
      <c r="I460" t="str">
        <f>Tabla_owssvr__2[[#This Row],[Regiones]]</f>
        <v>No</v>
      </c>
      <c r="J460" s="12">
        <f t="shared" si="55"/>
        <v>1</v>
      </c>
      <c r="K460" s="13">
        <f t="shared" si="56"/>
        <v>41862</v>
      </c>
      <c r="L460" s="12">
        <f t="shared" si="57"/>
        <v>2014</v>
      </c>
      <c r="M460" s="12">
        <f t="shared" si="58"/>
        <v>33</v>
      </c>
      <c r="N460" s="12">
        <f t="shared" si="59"/>
        <v>8</v>
      </c>
      <c r="O460" s="13" t="str">
        <f t="shared" ca="1" si="60"/>
        <v>CUMPLE</v>
      </c>
      <c r="P460" t="str">
        <f t="shared" si="61"/>
        <v/>
      </c>
    </row>
    <row r="461" spans="1:16" hidden="1">
      <c r="A461">
        <f>Tabla_owssvr__2[[#This Row],[ID]]</f>
        <v>4760</v>
      </c>
      <c r="B461" t="str">
        <f>Tabla_owssvr__2[[#This Row],[Título]]</f>
        <v>Carga de Minutos On net - 74318253</v>
      </c>
      <c r="C461" t="str">
        <f>Tabla_owssvr__2[[#This Row],[Solicitante]]</f>
        <v>Caceres Sarabia, Francisco Antonio, CAM</v>
      </c>
      <c r="D461" s="4">
        <f>Tabla_owssvr__2[[#This Row],[Fecha Solicitud]]</f>
        <v>41859</v>
      </c>
      <c r="E461" t="str">
        <f>Tabla_owssvr__2[[#This Row],[Estado]]</f>
        <v>Realizado</v>
      </c>
      <c r="F461" s="4">
        <f>Tabla_owssvr__2[[#This Row],[Fecha Cierre]]</f>
        <v>41859</v>
      </c>
      <c r="G461" t="str">
        <f>Tabla_owssvr__2[[#This Row],[Categoria]]</f>
        <v>1 Asignacion de minutos</v>
      </c>
      <c r="H461" t="str">
        <f>Tabla_owssvr__2[[#This Row],[Enviado a TI]]</f>
        <v>Si</v>
      </c>
      <c r="I461" t="str">
        <f>Tabla_owssvr__2[[#This Row],[Regiones]]</f>
        <v>No</v>
      </c>
      <c r="J461" s="12">
        <f t="shared" si="55"/>
        <v>1</v>
      </c>
      <c r="K461" s="13">
        <f t="shared" si="56"/>
        <v>41862</v>
      </c>
      <c r="L461" s="12">
        <f t="shared" si="57"/>
        <v>2014</v>
      </c>
      <c r="M461" s="12">
        <f t="shared" si="58"/>
        <v>33</v>
      </c>
      <c r="N461" s="12">
        <f t="shared" si="59"/>
        <v>8</v>
      </c>
      <c r="O461" s="13" t="str">
        <f t="shared" ca="1" si="60"/>
        <v>CUMPLE</v>
      </c>
      <c r="P461" t="str">
        <f t="shared" si="61"/>
        <v/>
      </c>
    </row>
    <row r="462" spans="1:16" hidden="1">
      <c r="A462">
        <f>Tabla_owssvr__2[[#This Row],[ID]]</f>
        <v>4759</v>
      </c>
      <c r="B462" t="str">
        <f>Tabla_owssvr__2[[#This Row],[Título]]</f>
        <v>problemas de auricular</v>
      </c>
      <c r="C462" t="str">
        <f>Tabla_owssvr__2[[#This Row],[Solicitante]]</f>
        <v>Messenger Masot, Ingrid, CAM</v>
      </c>
      <c r="D462" s="4">
        <f>Tabla_owssvr__2[[#This Row],[Fecha Solicitud]]</f>
        <v>41859</v>
      </c>
      <c r="E462" t="str">
        <f>Tabla_owssvr__2[[#This Row],[Estado]]</f>
        <v>Realizado</v>
      </c>
      <c r="F462" s="4">
        <f>Tabla_owssvr__2[[#This Row],[Fecha Cierre]]</f>
        <v>41859</v>
      </c>
      <c r="G462" t="str">
        <f>Tabla_owssvr__2[[#This Row],[Categoria]]</f>
        <v>Creación, modificación activación y desactivación de anexos telefónicos.</v>
      </c>
      <c r="H462" t="str">
        <f>Tabla_owssvr__2[[#This Row],[Enviado a TI]]</f>
        <v>Si</v>
      </c>
      <c r="I462" t="str">
        <f>Tabla_owssvr__2[[#This Row],[Regiones]]</f>
        <v>No</v>
      </c>
      <c r="J462" s="12">
        <f t="shared" si="55"/>
        <v>1</v>
      </c>
      <c r="K462" s="13">
        <f t="shared" si="56"/>
        <v>41862</v>
      </c>
      <c r="L462" s="12">
        <f t="shared" si="57"/>
        <v>2014</v>
      </c>
      <c r="M462" s="12">
        <f t="shared" si="58"/>
        <v>33</v>
      </c>
      <c r="N462" s="12">
        <f t="shared" si="59"/>
        <v>8</v>
      </c>
      <c r="O462" s="13" t="str">
        <f t="shared" ca="1" si="60"/>
        <v>CUMPLE</v>
      </c>
      <c r="P462" t="str">
        <f t="shared" si="61"/>
        <v/>
      </c>
    </row>
    <row r="463" spans="1:16" hidden="1">
      <c r="A463">
        <f>Tabla_owssvr__2[[#This Row],[ID]]</f>
        <v>4758</v>
      </c>
      <c r="B463" t="str">
        <f>Tabla_owssvr__2[[#This Row],[Título]]</f>
        <v>Restitución minutos on-net</v>
      </c>
      <c r="C463" t="str">
        <f>Tabla_owssvr__2[[#This Row],[Solicitante]]</f>
        <v>Elgueta Rojas, Deborah Lisset, CAM</v>
      </c>
      <c r="D463" s="4">
        <f>Tabla_owssvr__2[[#This Row],[Fecha Solicitud]]</f>
        <v>41859</v>
      </c>
      <c r="E463" t="str">
        <f>Tabla_owssvr__2[[#This Row],[Estado]]</f>
        <v>Realizado</v>
      </c>
      <c r="F463" s="4">
        <f>Tabla_owssvr__2[[#This Row],[Fecha Cierre]]</f>
        <v>41859</v>
      </c>
      <c r="G463" t="str">
        <f>Tabla_owssvr__2[[#This Row],[Categoria]]</f>
        <v>1 Asignacion de minutos</v>
      </c>
      <c r="H463" t="str">
        <f>Tabla_owssvr__2[[#This Row],[Enviado a TI]]</f>
        <v>Si</v>
      </c>
      <c r="I463" t="str">
        <f>Tabla_owssvr__2[[#This Row],[Regiones]]</f>
        <v>No</v>
      </c>
      <c r="J463" s="12">
        <f t="shared" si="55"/>
        <v>1</v>
      </c>
      <c r="K463" s="13">
        <f t="shared" si="56"/>
        <v>41862</v>
      </c>
      <c r="L463" s="12">
        <f t="shared" si="57"/>
        <v>2014</v>
      </c>
      <c r="M463" s="12">
        <f t="shared" si="58"/>
        <v>33</v>
      </c>
      <c r="N463" s="12">
        <f t="shared" si="59"/>
        <v>8</v>
      </c>
      <c r="O463" s="13" t="str">
        <f t="shared" ca="1" si="60"/>
        <v>CUMPLE</v>
      </c>
      <c r="P463" t="str">
        <f t="shared" si="61"/>
        <v/>
      </c>
    </row>
    <row r="464" spans="1:16" hidden="1">
      <c r="A464">
        <f>Tabla_owssvr__2[[#This Row],[ID]]</f>
        <v>4757</v>
      </c>
      <c r="B464" t="str">
        <f>Tabla_owssvr__2[[#This Row],[Título]]</f>
        <v>Carga de minutos celular</v>
      </c>
      <c r="C464" t="str">
        <f>Tabla_owssvr__2[[#This Row],[Solicitante]]</f>
        <v>Gaete Valenzuela, Iván Mario, CAM</v>
      </c>
      <c r="D464" s="4">
        <f>Tabla_owssvr__2[[#This Row],[Fecha Solicitud]]</f>
        <v>41859</v>
      </c>
      <c r="E464" t="str">
        <f>Tabla_owssvr__2[[#This Row],[Estado]]</f>
        <v>Realizado</v>
      </c>
      <c r="F464" s="4">
        <f>Tabla_owssvr__2[[#This Row],[Fecha Cierre]]</f>
        <v>41859</v>
      </c>
      <c r="G464" t="str">
        <f>Tabla_owssvr__2[[#This Row],[Categoria]]</f>
        <v>1 Asignacion de minutos</v>
      </c>
      <c r="H464" t="str">
        <f>Tabla_owssvr__2[[#This Row],[Enviado a TI]]</f>
        <v>Si</v>
      </c>
      <c r="I464" t="str">
        <f>Tabla_owssvr__2[[#This Row],[Regiones]]</f>
        <v>No</v>
      </c>
      <c r="J464" s="12">
        <f t="shared" si="55"/>
        <v>1</v>
      </c>
      <c r="K464" s="13">
        <f t="shared" si="56"/>
        <v>41862</v>
      </c>
      <c r="L464" s="12">
        <f t="shared" si="57"/>
        <v>2014</v>
      </c>
      <c r="M464" s="12">
        <f t="shared" si="58"/>
        <v>33</v>
      </c>
      <c r="N464" s="12">
        <f t="shared" si="59"/>
        <v>8</v>
      </c>
      <c r="O464" s="13" t="str">
        <f t="shared" ca="1" si="60"/>
        <v>CUMPLE</v>
      </c>
      <c r="P464" t="str">
        <f t="shared" si="61"/>
        <v/>
      </c>
    </row>
    <row r="465" spans="1:16" hidden="1">
      <c r="A465">
        <f>Tabla_owssvr__2[[#This Row],[ID]]</f>
        <v>4756</v>
      </c>
      <c r="B465" t="str">
        <f>Tabla_owssvr__2[[#This Row],[Título]]</f>
        <v xml:space="preserve">Activación de Minutos </v>
      </c>
      <c r="C465" t="str">
        <f>Tabla_owssvr__2[[#This Row],[Solicitante]]</f>
        <v>Ramirez Vergara, Joseline, CAM</v>
      </c>
      <c r="D465" s="4">
        <f>Tabla_owssvr__2[[#This Row],[Fecha Solicitud]]</f>
        <v>41859</v>
      </c>
      <c r="E465" t="str">
        <f>Tabla_owssvr__2[[#This Row],[Estado]]</f>
        <v>Realizado</v>
      </c>
      <c r="F465" s="4">
        <f>Tabla_owssvr__2[[#This Row],[Fecha Cierre]]</f>
        <v>41859</v>
      </c>
      <c r="G465" t="str">
        <f>Tabla_owssvr__2[[#This Row],[Categoria]]</f>
        <v>1 Asignacion de minutos</v>
      </c>
      <c r="H465" t="str">
        <f>Tabla_owssvr__2[[#This Row],[Enviado a TI]]</f>
        <v>Si</v>
      </c>
      <c r="I465" t="str">
        <f>Tabla_owssvr__2[[#This Row],[Regiones]]</f>
        <v>No</v>
      </c>
      <c r="J465" s="12">
        <f t="shared" si="55"/>
        <v>1</v>
      </c>
      <c r="K465" s="13">
        <f t="shared" si="56"/>
        <v>41862</v>
      </c>
      <c r="L465" s="12">
        <f t="shared" si="57"/>
        <v>2014</v>
      </c>
      <c r="M465" s="12">
        <f t="shared" si="58"/>
        <v>33</v>
      </c>
      <c r="N465" s="12">
        <f t="shared" si="59"/>
        <v>8</v>
      </c>
      <c r="O465" s="13" t="str">
        <f t="shared" ca="1" si="60"/>
        <v>CUMPLE</v>
      </c>
      <c r="P465" t="str">
        <f t="shared" si="61"/>
        <v/>
      </c>
    </row>
    <row r="466" spans="1:16" hidden="1">
      <c r="A466">
        <f>Tabla_owssvr__2[[#This Row],[ID]]</f>
        <v>4755</v>
      </c>
      <c r="B466" t="str">
        <f>Tabla_owssvr__2[[#This Row],[Título]]</f>
        <v>Solicitud Clave Internet</v>
      </c>
      <c r="C466" t="str">
        <f>Tabla_owssvr__2[[#This Row],[Solicitante]]</f>
        <v>Sandoval Puga, Beatriz Elena, CAM</v>
      </c>
      <c r="D466" s="4">
        <f>Tabla_owssvr__2[[#This Row],[Fecha Solicitud]]</f>
        <v>41859</v>
      </c>
      <c r="E466" t="str">
        <f>Tabla_owssvr__2[[#This Row],[Estado]]</f>
        <v>Realizado</v>
      </c>
      <c r="F466" s="4">
        <f>Tabla_owssvr__2[[#This Row],[Fecha Cierre]]</f>
        <v>41859</v>
      </c>
      <c r="G466" t="str">
        <f>Tabla_owssvr__2[[#This Row],[Categoria]]</f>
        <v>3 Servicios Operador</v>
      </c>
      <c r="H466" t="str">
        <f>Tabla_owssvr__2[[#This Row],[Enviado a TI]]</f>
        <v>Si</v>
      </c>
      <c r="I466" t="str">
        <f>Tabla_owssvr__2[[#This Row],[Regiones]]</f>
        <v>No</v>
      </c>
      <c r="J466" s="12">
        <f t="shared" si="55"/>
        <v>1</v>
      </c>
      <c r="K466" s="13">
        <f t="shared" si="56"/>
        <v>41862</v>
      </c>
      <c r="L466" s="12">
        <f t="shared" si="57"/>
        <v>2014</v>
      </c>
      <c r="M466" s="12">
        <f t="shared" si="58"/>
        <v>33</v>
      </c>
      <c r="N466" s="12">
        <f t="shared" si="59"/>
        <v>8</v>
      </c>
      <c r="O466" s="13" t="str">
        <f t="shared" ca="1" si="60"/>
        <v>CUMPLE</v>
      </c>
      <c r="P466" t="str">
        <f t="shared" si="61"/>
        <v/>
      </c>
    </row>
    <row r="467" spans="1:16" hidden="1">
      <c r="A467">
        <f>Tabla_owssvr__2[[#This Row],[ID]]</f>
        <v>4754</v>
      </c>
      <c r="B467" t="str">
        <f>Tabla_owssvr__2[[#This Row],[Título]]</f>
        <v>Clave Bloqueada</v>
      </c>
      <c r="C467" t="str">
        <f>Tabla_owssvr__2[[#This Row],[Solicitante]]</f>
        <v>Maldonado Valdebenito, Victor Ramiro, CAM</v>
      </c>
      <c r="D467" s="4">
        <f>Tabla_owssvr__2[[#This Row],[Fecha Solicitud]]</f>
        <v>41859</v>
      </c>
      <c r="E467" t="str">
        <f>Tabla_owssvr__2[[#This Row],[Estado]]</f>
        <v>Realizado</v>
      </c>
      <c r="F467" s="4">
        <f>Tabla_owssvr__2[[#This Row],[Fecha Cierre]]</f>
        <v>41859</v>
      </c>
      <c r="G467" t="str">
        <f>Tabla_owssvr__2[[#This Row],[Categoria]]</f>
        <v>Creación, modificación activación y desactivación de anexos telefónicos.</v>
      </c>
      <c r="H467" t="str">
        <f>Tabla_owssvr__2[[#This Row],[Enviado a TI]]</f>
        <v>Si</v>
      </c>
      <c r="I467" t="str">
        <f>Tabla_owssvr__2[[#This Row],[Regiones]]</f>
        <v>No</v>
      </c>
      <c r="J467" s="12">
        <f t="shared" si="55"/>
        <v>1</v>
      </c>
      <c r="K467" s="13">
        <f t="shared" si="56"/>
        <v>41862</v>
      </c>
      <c r="L467" s="12">
        <f t="shared" si="57"/>
        <v>2014</v>
      </c>
      <c r="M467" s="12">
        <f t="shared" si="58"/>
        <v>33</v>
      </c>
      <c r="N467" s="12">
        <f t="shared" si="59"/>
        <v>8</v>
      </c>
      <c r="O467" s="13" t="str">
        <f t="shared" ca="1" si="60"/>
        <v>CUMPLE</v>
      </c>
      <c r="P467" t="str">
        <f t="shared" si="61"/>
        <v/>
      </c>
    </row>
    <row r="468" spans="1:16" hidden="1">
      <c r="A468">
        <f>Tabla_owssvr__2[[#This Row],[ID]]</f>
        <v>4753</v>
      </c>
      <c r="B468" t="str">
        <f>Tabla_owssvr__2[[#This Row],[Título]]</f>
        <v xml:space="preserve"> ASIGNACION DE MINUTOS AL MOVIL 9-9716467</v>
      </c>
      <c r="C468" t="str">
        <f>Tabla_owssvr__2[[#This Row],[Solicitante]]</f>
        <v>Carrasco Velarde, Luis Alberto, CAM</v>
      </c>
      <c r="D468" s="4">
        <f>Tabla_owssvr__2[[#This Row],[Fecha Solicitud]]</f>
        <v>41859</v>
      </c>
      <c r="E468" t="str">
        <f>Tabla_owssvr__2[[#This Row],[Estado]]</f>
        <v>Realizado</v>
      </c>
      <c r="F468" s="4">
        <f>Tabla_owssvr__2[[#This Row],[Fecha Cierre]]</f>
        <v>41859</v>
      </c>
      <c r="G468" t="str">
        <f>Tabla_owssvr__2[[#This Row],[Categoria]]</f>
        <v>1 Asignacion de minutos</v>
      </c>
      <c r="H468" t="str">
        <f>Tabla_owssvr__2[[#This Row],[Enviado a TI]]</f>
        <v>Si</v>
      </c>
      <c r="I468" t="str">
        <f>Tabla_owssvr__2[[#This Row],[Regiones]]</f>
        <v>No</v>
      </c>
      <c r="J468" s="12">
        <f t="shared" si="55"/>
        <v>1</v>
      </c>
      <c r="K468" s="13">
        <f t="shared" si="56"/>
        <v>41862</v>
      </c>
      <c r="L468" s="12">
        <f t="shared" si="57"/>
        <v>2014</v>
      </c>
      <c r="M468" s="12">
        <f t="shared" si="58"/>
        <v>33</v>
      </c>
      <c r="N468" s="12">
        <f t="shared" si="59"/>
        <v>8</v>
      </c>
      <c r="O468" s="13" t="str">
        <f t="shared" ca="1" si="60"/>
        <v>CUMPLE</v>
      </c>
      <c r="P468" t="str">
        <f t="shared" si="61"/>
        <v/>
      </c>
    </row>
    <row r="469" spans="1:16" hidden="1">
      <c r="A469">
        <f>Tabla_owssvr__2[[#This Row],[ID]]</f>
        <v>4752</v>
      </c>
      <c r="B469" t="str">
        <f>Tabla_owssvr__2[[#This Row],[Título]]</f>
        <v>Minutos Celular</v>
      </c>
      <c r="C469" t="str">
        <f>Tabla_owssvr__2[[#This Row],[Solicitante]]</f>
        <v>Palma Campos, Alejandra Beatriz, CAM</v>
      </c>
      <c r="D469" s="4">
        <f>Tabla_owssvr__2[[#This Row],[Fecha Solicitud]]</f>
        <v>41859</v>
      </c>
      <c r="E469" t="str">
        <f>Tabla_owssvr__2[[#This Row],[Estado]]</f>
        <v>Realizado</v>
      </c>
      <c r="F469" s="4">
        <f>Tabla_owssvr__2[[#This Row],[Fecha Cierre]]</f>
        <v>41859</v>
      </c>
      <c r="G469" t="str">
        <f>Tabla_owssvr__2[[#This Row],[Categoria]]</f>
        <v>1 Asignacion de minutos</v>
      </c>
      <c r="H469" t="str">
        <f>Tabla_owssvr__2[[#This Row],[Enviado a TI]]</f>
        <v>No</v>
      </c>
      <c r="I469" t="str">
        <f>Tabla_owssvr__2[[#This Row],[Regiones]]</f>
        <v>No</v>
      </c>
      <c r="J469" s="12">
        <f t="shared" si="55"/>
        <v>1</v>
      </c>
      <c r="K469" s="13">
        <f t="shared" si="56"/>
        <v>41862</v>
      </c>
      <c r="L469" s="12">
        <f t="shared" si="57"/>
        <v>2014</v>
      </c>
      <c r="M469" s="12">
        <f t="shared" si="58"/>
        <v>33</v>
      </c>
      <c r="N469" s="12">
        <f t="shared" si="59"/>
        <v>8</v>
      </c>
      <c r="O469" s="13" t="str">
        <f t="shared" ca="1" si="60"/>
        <v>CUMPLE</v>
      </c>
      <c r="P469" t="str">
        <f t="shared" si="61"/>
        <v/>
      </c>
    </row>
    <row r="470" spans="1:16" hidden="1">
      <c r="A470">
        <f>Tabla_owssvr__2[[#This Row],[ID]]</f>
        <v>4751</v>
      </c>
      <c r="B470" t="str">
        <f>Tabla_owssvr__2[[#This Row],[Título]]</f>
        <v>Habilitar minutos On Net</v>
      </c>
      <c r="C470" t="str">
        <f>Tabla_owssvr__2[[#This Row],[Solicitante]]</f>
        <v>Castro Marchant, Jorge, CAM</v>
      </c>
      <c r="D470" s="4">
        <f>Tabla_owssvr__2[[#This Row],[Fecha Solicitud]]</f>
        <v>41859</v>
      </c>
      <c r="E470" t="str">
        <f>Tabla_owssvr__2[[#This Row],[Estado]]</f>
        <v>Realizado</v>
      </c>
      <c r="F470" s="4">
        <f>Tabla_owssvr__2[[#This Row],[Fecha Cierre]]</f>
        <v>41859</v>
      </c>
      <c r="G470" t="str">
        <f>Tabla_owssvr__2[[#This Row],[Categoria]]</f>
        <v>1 Asignacion de minutos</v>
      </c>
      <c r="H470" t="str">
        <f>Tabla_owssvr__2[[#This Row],[Enviado a TI]]</f>
        <v>Si</v>
      </c>
      <c r="I470" t="str">
        <f>Tabla_owssvr__2[[#This Row],[Regiones]]</f>
        <v>No</v>
      </c>
      <c r="J470" s="12">
        <f t="shared" si="55"/>
        <v>1</v>
      </c>
      <c r="K470" s="13">
        <f t="shared" si="56"/>
        <v>41862</v>
      </c>
      <c r="L470" s="12">
        <f t="shared" si="57"/>
        <v>2014</v>
      </c>
      <c r="M470" s="12">
        <f t="shared" si="58"/>
        <v>33</v>
      </c>
      <c r="N470" s="12">
        <f t="shared" si="59"/>
        <v>8</v>
      </c>
      <c r="O470" s="13" t="str">
        <f t="shared" ca="1" si="60"/>
        <v>CUMPLE</v>
      </c>
      <c r="P470" t="str">
        <f t="shared" si="61"/>
        <v/>
      </c>
    </row>
    <row r="471" spans="1:16" hidden="1">
      <c r="A471">
        <f>Tabla_owssvr__2[[#This Row],[ID]]</f>
        <v>4750</v>
      </c>
      <c r="B471" t="str">
        <f>Tabla_owssvr__2[[#This Row],[Título]]</f>
        <v>Minutos de celular Jose Miranda</v>
      </c>
      <c r="C471" t="str">
        <f>Tabla_owssvr__2[[#This Row],[Solicitante]]</f>
        <v>Hueicha Caripan, Mario Eugenio, CAM</v>
      </c>
      <c r="D471" s="4">
        <f>Tabla_owssvr__2[[#This Row],[Fecha Solicitud]]</f>
        <v>41859</v>
      </c>
      <c r="E471" t="str">
        <f>Tabla_owssvr__2[[#This Row],[Estado]]</f>
        <v>Realizado</v>
      </c>
      <c r="F471" s="4">
        <f>Tabla_owssvr__2[[#This Row],[Fecha Cierre]]</f>
        <v>41859</v>
      </c>
      <c r="G471" t="str">
        <f>Tabla_owssvr__2[[#This Row],[Categoria]]</f>
        <v>1 Asignacion de minutos</v>
      </c>
      <c r="H471" t="str">
        <f>Tabla_owssvr__2[[#This Row],[Enviado a TI]]</f>
        <v>Si</v>
      </c>
      <c r="I471" t="str">
        <f>Tabla_owssvr__2[[#This Row],[Regiones]]</f>
        <v>No</v>
      </c>
      <c r="J471" s="12">
        <f t="shared" si="55"/>
        <v>1</v>
      </c>
      <c r="K471" s="13">
        <f t="shared" si="56"/>
        <v>41862</v>
      </c>
      <c r="L471" s="12">
        <f t="shared" si="57"/>
        <v>2014</v>
      </c>
      <c r="M471" s="12">
        <f t="shared" si="58"/>
        <v>33</v>
      </c>
      <c r="N471" s="12">
        <f t="shared" si="59"/>
        <v>8</v>
      </c>
      <c r="O471" s="13" t="str">
        <f t="shared" ca="1" si="60"/>
        <v>CUMPLE</v>
      </c>
      <c r="P471" t="str">
        <f t="shared" si="61"/>
        <v/>
      </c>
    </row>
    <row r="472" spans="1:16" hidden="1">
      <c r="A472">
        <f>Tabla_owssvr__2[[#This Row],[ID]]</f>
        <v>4749</v>
      </c>
      <c r="B472" t="str">
        <f>Tabla_owssvr__2[[#This Row],[Título]]</f>
        <v xml:space="preserve">Ingreso Analista de Remuneraciones </v>
      </c>
      <c r="C472" t="str">
        <f>Tabla_owssvr__2[[#This Row],[Solicitante]]</f>
        <v>Dossi Muñoz, Carolina, CAM</v>
      </c>
      <c r="D472" s="4">
        <f>Tabla_owssvr__2[[#This Row],[Fecha Solicitud]]</f>
        <v>41858</v>
      </c>
      <c r="E472" t="str">
        <f>Tabla_owssvr__2[[#This Row],[Estado]]</f>
        <v>Realizado</v>
      </c>
      <c r="F472" s="4">
        <f>Tabla_owssvr__2[[#This Row],[Fecha Cierre]]</f>
        <v>41858</v>
      </c>
      <c r="G472" t="str">
        <f>Tabla_owssvr__2[[#This Row],[Categoria]]</f>
        <v>Creación, modificación activación y desactivación de cuentas de red y correo electrónico.</v>
      </c>
      <c r="H472" t="str">
        <f>Tabla_owssvr__2[[#This Row],[Enviado a TI]]</f>
        <v>Si</v>
      </c>
      <c r="I472" t="str">
        <f>Tabla_owssvr__2[[#This Row],[Regiones]]</f>
        <v>No</v>
      </c>
      <c r="J472" s="12">
        <f t="shared" si="55"/>
        <v>1</v>
      </c>
      <c r="K472" s="13">
        <f t="shared" si="56"/>
        <v>41859</v>
      </c>
      <c r="L472" s="12">
        <f t="shared" si="57"/>
        <v>2014</v>
      </c>
      <c r="M472" s="12">
        <f t="shared" si="58"/>
        <v>32</v>
      </c>
      <c r="N472" s="12">
        <f t="shared" si="59"/>
        <v>8</v>
      </c>
      <c r="O472" s="13" t="str">
        <f t="shared" ca="1" si="60"/>
        <v>CUMPLE</v>
      </c>
      <c r="P472" t="str">
        <f t="shared" si="61"/>
        <v/>
      </c>
    </row>
    <row r="473" spans="1:16" hidden="1">
      <c r="A473">
        <f>Tabla_owssvr__2[[#This Row],[ID]]</f>
        <v>4748</v>
      </c>
      <c r="B473" t="str">
        <f>Tabla_owssvr__2[[#This Row],[Título]]</f>
        <v>Minutos</v>
      </c>
      <c r="C473" t="str">
        <f>Tabla_owssvr__2[[#This Row],[Solicitante]]</f>
        <v>Santibañez Ordenes, Andres Alejandro, CAM</v>
      </c>
      <c r="D473" s="4">
        <f>Tabla_owssvr__2[[#This Row],[Fecha Solicitud]]</f>
        <v>41858</v>
      </c>
      <c r="E473" t="str">
        <f>Tabla_owssvr__2[[#This Row],[Estado]]</f>
        <v>Realizado</v>
      </c>
      <c r="F473" s="4">
        <f>Tabla_owssvr__2[[#This Row],[Fecha Cierre]]</f>
        <v>41858</v>
      </c>
      <c r="G473" t="str">
        <f>Tabla_owssvr__2[[#This Row],[Categoria]]</f>
        <v>1 Asignacion de minutos</v>
      </c>
      <c r="H473" t="str">
        <f>Tabla_owssvr__2[[#This Row],[Enviado a TI]]</f>
        <v>Si</v>
      </c>
      <c r="I473" t="str">
        <f>Tabla_owssvr__2[[#This Row],[Regiones]]</f>
        <v>No</v>
      </c>
      <c r="J473" s="12">
        <f t="shared" si="55"/>
        <v>1</v>
      </c>
      <c r="K473" s="13">
        <f t="shared" si="56"/>
        <v>41859</v>
      </c>
      <c r="L473" s="12">
        <f t="shared" si="57"/>
        <v>2014</v>
      </c>
      <c r="M473" s="12">
        <f t="shared" si="58"/>
        <v>32</v>
      </c>
      <c r="N473" s="12">
        <f t="shared" si="59"/>
        <v>8</v>
      </c>
      <c r="O473" s="13" t="str">
        <f t="shared" ca="1" si="60"/>
        <v>CUMPLE</v>
      </c>
      <c r="P473" t="str">
        <f t="shared" si="61"/>
        <v/>
      </c>
    </row>
    <row r="474" spans="1:16" hidden="1">
      <c r="A474">
        <f>Tabla_owssvr__2[[#This Row],[ID]]</f>
        <v>4747</v>
      </c>
      <c r="B474" t="str">
        <f>Tabla_owssvr__2[[#This Row],[Título]]</f>
        <v xml:space="preserve">Ingreso Analista de Remuneraciones </v>
      </c>
      <c r="C474" t="str">
        <f>Tabla_owssvr__2[[#This Row],[Solicitante]]</f>
        <v>Dossi Muñoz, Carolina, CAM</v>
      </c>
      <c r="D474" s="4">
        <f>Tabla_owssvr__2[[#This Row],[Fecha Solicitud]]</f>
        <v>41858</v>
      </c>
      <c r="E474" t="str">
        <f>Tabla_owssvr__2[[#This Row],[Estado]]</f>
        <v>Realizado</v>
      </c>
      <c r="F474" s="4">
        <f>Tabla_owssvr__2[[#This Row],[Fecha Cierre]]</f>
        <v>41858</v>
      </c>
      <c r="G474" t="str">
        <f>Tabla_owssvr__2[[#This Row],[Categoria]]</f>
        <v>Creación, modificación activación y desactivación de cuentas de red y correo electrónico.</v>
      </c>
      <c r="H474" t="str">
        <f>Tabla_owssvr__2[[#This Row],[Enviado a TI]]</f>
        <v>Si</v>
      </c>
      <c r="I474" t="str">
        <f>Tabla_owssvr__2[[#This Row],[Regiones]]</f>
        <v>No</v>
      </c>
      <c r="J474" s="12">
        <f t="shared" si="55"/>
        <v>1</v>
      </c>
      <c r="K474" s="13">
        <f t="shared" si="56"/>
        <v>41859</v>
      </c>
      <c r="L474" s="12">
        <f t="shared" si="57"/>
        <v>2014</v>
      </c>
      <c r="M474" s="12">
        <f t="shared" si="58"/>
        <v>32</v>
      </c>
      <c r="N474" s="12">
        <f t="shared" si="59"/>
        <v>8</v>
      </c>
      <c r="O474" s="13" t="str">
        <f t="shared" ca="1" si="60"/>
        <v>CUMPLE</v>
      </c>
      <c r="P474" t="str">
        <f t="shared" si="61"/>
        <v/>
      </c>
    </row>
    <row r="475" spans="1:16" hidden="1">
      <c r="A475">
        <f>Tabla_owssvr__2[[#This Row],[ID]]</f>
        <v>4746</v>
      </c>
      <c r="B475" t="str">
        <f>Tabla_owssvr__2[[#This Row],[Título]]</f>
        <v>Minutos On-net</v>
      </c>
      <c r="C475" t="str">
        <f>Tabla_owssvr__2[[#This Row],[Solicitante]]</f>
        <v>Ortiz Ceballos, José Adrian, CAM</v>
      </c>
      <c r="D475" s="4">
        <f>Tabla_owssvr__2[[#This Row],[Fecha Solicitud]]</f>
        <v>41858</v>
      </c>
      <c r="E475" t="str">
        <f>Tabla_owssvr__2[[#This Row],[Estado]]</f>
        <v>Realizado</v>
      </c>
      <c r="F475" s="4">
        <f>Tabla_owssvr__2[[#This Row],[Fecha Cierre]]</f>
        <v>41858</v>
      </c>
      <c r="G475" t="str">
        <f>Tabla_owssvr__2[[#This Row],[Categoria]]</f>
        <v>1 Asignacion de minutos</v>
      </c>
      <c r="H475" t="str">
        <f>Tabla_owssvr__2[[#This Row],[Enviado a TI]]</f>
        <v>Si</v>
      </c>
      <c r="I475" t="str">
        <f>Tabla_owssvr__2[[#This Row],[Regiones]]</f>
        <v>No</v>
      </c>
      <c r="J475" s="12">
        <f t="shared" si="55"/>
        <v>1</v>
      </c>
      <c r="K475" s="13">
        <f t="shared" si="56"/>
        <v>41859</v>
      </c>
      <c r="L475" s="12">
        <f t="shared" si="57"/>
        <v>2014</v>
      </c>
      <c r="M475" s="12">
        <f t="shared" si="58"/>
        <v>32</v>
      </c>
      <c r="N475" s="12">
        <f t="shared" si="59"/>
        <v>8</v>
      </c>
      <c r="O475" s="13" t="str">
        <f t="shared" ca="1" si="60"/>
        <v>CUMPLE</v>
      </c>
      <c r="P475" t="str">
        <f t="shared" si="61"/>
        <v/>
      </c>
    </row>
    <row r="476" spans="1:16" hidden="1">
      <c r="A476">
        <f>Tabla_owssvr__2[[#This Row],[ID]]</f>
        <v>4745</v>
      </c>
      <c r="B476" t="str">
        <f>Tabla_owssvr__2[[#This Row],[Título]]</f>
        <v>Reposición de minutos</v>
      </c>
      <c r="C476" t="str">
        <f>Tabla_owssvr__2[[#This Row],[Solicitante]]</f>
        <v>Pavez Parra, Octavio Wenceslao, CAM</v>
      </c>
      <c r="D476" s="4">
        <f>Tabla_owssvr__2[[#This Row],[Fecha Solicitud]]</f>
        <v>41858</v>
      </c>
      <c r="E476" t="str">
        <f>Tabla_owssvr__2[[#This Row],[Estado]]</f>
        <v>Realizado</v>
      </c>
      <c r="F476" s="4">
        <f>Tabla_owssvr__2[[#This Row],[Fecha Cierre]]</f>
        <v>41858</v>
      </c>
      <c r="G476" t="str">
        <f>Tabla_owssvr__2[[#This Row],[Categoria]]</f>
        <v>1 Asignacion de minutos</v>
      </c>
      <c r="H476" t="str">
        <f>Tabla_owssvr__2[[#This Row],[Enviado a TI]]</f>
        <v>Si</v>
      </c>
      <c r="I476" t="str">
        <f>Tabla_owssvr__2[[#This Row],[Regiones]]</f>
        <v>No</v>
      </c>
      <c r="J476" s="12">
        <f t="shared" si="55"/>
        <v>1</v>
      </c>
      <c r="K476" s="13">
        <f t="shared" si="56"/>
        <v>41859</v>
      </c>
      <c r="L476" s="12">
        <f t="shared" si="57"/>
        <v>2014</v>
      </c>
      <c r="M476" s="12">
        <f t="shared" si="58"/>
        <v>32</v>
      </c>
      <c r="N476" s="12">
        <f t="shared" si="59"/>
        <v>8</v>
      </c>
      <c r="O476" s="13" t="str">
        <f t="shared" ca="1" si="60"/>
        <v>CUMPLE</v>
      </c>
      <c r="P476" t="str">
        <f t="shared" si="61"/>
        <v/>
      </c>
    </row>
    <row r="477" spans="1:16" hidden="1">
      <c r="A477">
        <f>Tabla_owssvr__2[[#This Row],[ID]]</f>
        <v>4744</v>
      </c>
      <c r="B477" t="str">
        <f>Tabla_owssvr__2[[#This Row],[Título]]</f>
        <v>Reposición minutos 89037543 gracias</v>
      </c>
      <c r="C477" t="str">
        <f>Tabla_owssvr__2[[#This Row],[Solicitante]]</f>
        <v>Bascuñan Reyes, Juan Ignacio, CAM</v>
      </c>
      <c r="D477" s="4">
        <f>Tabla_owssvr__2[[#This Row],[Fecha Solicitud]]</f>
        <v>41858</v>
      </c>
      <c r="E477" t="str">
        <f>Tabla_owssvr__2[[#This Row],[Estado]]</f>
        <v>Realizado</v>
      </c>
      <c r="F477" s="4">
        <f>Tabla_owssvr__2[[#This Row],[Fecha Cierre]]</f>
        <v>41858</v>
      </c>
      <c r="G477" t="str">
        <f>Tabla_owssvr__2[[#This Row],[Categoria]]</f>
        <v>1 Asignacion de minutos</v>
      </c>
      <c r="H477" t="str">
        <f>Tabla_owssvr__2[[#This Row],[Enviado a TI]]</f>
        <v>Si</v>
      </c>
      <c r="I477" t="str">
        <f>Tabla_owssvr__2[[#This Row],[Regiones]]</f>
        <v>No</v>
      </c>
      <c r="J477" s="12">
        <f t="shared" si="55"/>
        <v>1</v>
      </c>
      <c r="K477" s="13">
        <f t="shared" si="56"/>
        <v>41859</v>
      </c>
      <c r="L477" s="12">
        <f t="shared" si="57"/>
        <v>2014</v>
      </c>
      <c r="M477" s="12">
        <f t="shared" si="58"/>
        <v>32</v>
      </c>
      <c r="N477" s="12">
        <f t="shared" si="59"/>
        <v>8</v>
      </c>
      <c r="O477" s="13" t="str">
        <f t="shared" ca="1" si="60"/>
        <v>CUMPLE</v>
      </c>
      <c r="P477" t="str">
        <f t="shared" si="61"/>
        <v/>
      </c>
    </row>
    <row r="478" spans="1:16" hidden="1">
      <c r="A478">
        <f>Tabla_owssvr__2[[#This Row],[ID]]</f>
        <v>4743</v>
      </c>
      <c r="B478" t="str">
        <f>Tabla_owssvr__2[[#This Row],[Título]]</f>
        <v>Configurar Anexo</v>
      </c>
      <c r="C478" t="str">
        <f>Tabla_owssvr__2[[#This Row],[Solicitante]]</f>
        <v>Perez Araya, Ivan Alejandro, CAM</v>
      </c>
      <c r="D478" s="4">
        <f>Tabla_owssvr__2[[#This Row],[Fecha Solicitud]]</f>
        <v>41858</v>
      </c>
      <c r="E478" t="str">
        <f>Tabla_owssvr__2[[#This Row],[Estado]]</f>
        <v>Realizado</v>
      </c>
      <c r="F478" s="4">
        <f>Tabla_owssvr__2[[#This Row],[Fecha Cierre]]</f>
        <v>41858</v>
      </c>
      <c r="G478" t="str">
        <f>Tabla_owssvr__2[[#This Row],[Categoria]]</f>
        <v>Instalación o traslado de anexos telefónicos.</v>
      </c>
      <c r="H478" t="str">
        <f>Tabla_owssvr__2[[#This Row],[Enviado a TI]]</f>
        <v>Si</v>
      </c>
      <c r="I478" t="str">
        <f>Tabla_owssvr__2[[#This Row],[Regiones]]</f>
        <v>No</v>
      </c>
      <c r="J478" s="12">
        <f t="shared" si="55"/>
        <v>3</v>
      </c>
      <c r="K478" s="13">
        <f t="shared" si="56"/>
        <v>41863</v>
      </c>
      <c r="L478" s="12">
        <f t="shared" si="57"/>
        <v>2014</v>
      </c>
      <c r="M478" s="12">
        <f t="shared" si="58"/>
        <v>33</v>
      </c>
      <c r="N478" s="12">
        <f t="shared" si="59"/>
        <v>8</v>
      </c>
      <c r="O478" s="13" t="str">
        <f t="shared" ca="1" si="60"/>
        <v>CUMPLE</v>
      </c>
      <c r="P478" t="str">
        <f t="shared" si="61"/>
        <v/>
      </c>
    </row>
    <row r="479" spans="1:16" hidden="1">
      <c r="A479">
        <f>Tabla_owssvr__2[[#This Row],[ID]]</f>
        <v>4742</v>
      </c>
      <c r="B479" t="str">
        <f>Tabla_owssvr__2[[#This Row],[Título]]</f>
        <v>Minutos Adicionales Roberto Vera</v>
      </c>
      <c r="C479" t="str">
        <f>Tabla_owssvr__2[[#This Row],[Solicitante]]</f>
        <v>Villalobos Saa, Luis Efrain, CAM</v>
      </c>
      <c r="D479" s="4">
        <f>Tabla_owssvr__2[[#This Row],[Fecha Solicitud]]</f>
        <v>41858</v>
      </c>
      <c r="E479" t="str">
        <f>Tabla_owssvr__2[[#This Row],[Estado]]</f>
        <v>Realizado</v>
      </c>
      <c r="F479" s="4">
        <f>Tabla_owssvr__2[[#This Row],[Fecha Cierre]]</f>
        <v>41858</v>
      </c>
      <c r="G479" t="str">
        <f>Tabla_owssvr__2[[#This Row],[Categoria]]</f>
        <v>1 Asignacion de minutos</v>
      </c>
      <c r="H479" t="str">
        <f>Tabla_owssvr__2[[#This Row],[Enviado a TI]]</f>
        <v>Si</v>
      </c>
      <c r="I479" t="str">
        <f>Tabla_owssvr__2[[#This Row],[Regiones]]</f>
        <v>No</v>
      </c>
      <c r="J479" s="12">
        <f t="shared" si="55"/>
        <v>1</v>
      </c>
      <c r="K479" s="13">
        <f t="shared" si="56"/>
        <v>41859</v>
      </c>
      <c r="L479" s="12">
        <f t="shared" si="57"/>
        <v>2014</v>
      </c>
      <c r="M479" s="12">
        <f t="shared" si="58"/>
        <v>32</v>
      </c>
      <c r="N479" s="12">
        <f t="shared" si="59"/>
        <v>8</v>
      </c>
      <c r="O479" s="13" t="str">
        <f t="shared" ca="1" si="60"/>
        <v>CUMPLE</v>
      </c>
      <c r="P479" t="str">
        <f t="shared" si="61"/>
        <v/>
      </c>
    </row>
    <row r="480" spans="1:16" hidden="1">
      <c r="A480">
        <f>Tabla_owssvr__2[[#This Row],[ID]]</f>
        <v>4741</v>
      </c>
      <c r="B480" t="str">
        <f>Tabla_owssvr__2[[#This Row],[Título]]</f>
        <v>Minutos Adicionales</v>
      </c>
      <c r="C480" t="str">
        <f>Tabla_owssvr__2[[#This Row],[Solicitante]]</f>
        <v>Orellana Oyarce, Pedro, CAM</v>
      </c>
      <c r="D480" s="4">
        <f>Tabla_owssvr__2[[#This Row],[Fecha Solicitud]]</f>
        <v>41858</v>
      </c>
      <c r="E480" t="str">
        <f>Tabla_owssvr__2[[#This Row],[Estado]]</f>
        <v>Realizado</v>
      </c>
      <c r="F480" s="4">
        <f>Tabla_owssvr__2[[#This Row],[Fecha Cierre]]</f>
        <v>41858</v>
      </c>
      <c r="G480" t="str">
        <f>Tabla_owssvr__2[[#This Row],[Categoria]]</f>
        <v>1 Asignacion de minutos</v>
      </c>
      <c r="H480" t="str">
        <f>Tabla_owssvr__2[[#This Row],[Enviado a TI]]</f>
        <v>Si</v>
      </c>
      <c r="I480" t="str">
        <f>Tabla_owssvr__2[[#This Row],[Regiones]]</f>
        <v>No</v>
      </c>
      <c r="J480" s="12">
        <f t="shared" si="55"/>
        <v>1</v>
      </c>
      <c r="K480" s="13">
        <f t="shared" si="56"/>
        <v>41859</v>
      </c>
      <c r="L480" s="12">
        <f t="shared" si="57"/>
        <v>2014</v>
      </c>
      <c r="M480" s="12">
        <f t="shared" si="58"/>
        <v>32</v>
      </c>
      <c r="N480" s="12">
        <f t="shared" si="59"/>
        <v>8</v>
      </c>
      <c r="O480" s="13" t="str">
        <f t="shared" ca="1" si="60"/>
        <v>CUMPLE</v>
      </c>
      <c r="P480" t="str">
        <f t="shared" si="61"/>
        <v/>
      </c>
    </row>
    <row r="481" spans="1:16" hidden="1">
      <c r="A481">
        <f>Tabla_owssvr__2[[#This Row],[ID]]</f>
        <v>4740</v>
      </c>
      <c r="B481" t="str">
        <f>Tabla_owssvr__2[[#This Row],[Título]]</f>
        <v xml:space="preserve">Minutos para telefono de Javier urrutia </v>
      </c>
      <c r="C481" t="str">
        <f>Tabla_owssvr__2[[#This Row],[Solicitante]]</f>
        <v>Gomez Rosales, Hector Ricardo, CAM</v>
      </c>
      <c r="D481" s="4">
        <f>Tabla_owssvr__2[[#This Row],[Fecha Solicitud]]</f>
        <v>41858</v>
      </c>
      <c r="E481" t="str">
        <f>Tabla_owssvr__2[[#This Row],[Estado]]</f>
        <v>Rechazado</v>
      </c>
      <c r="F481" s="4">
        <f>Tabla_owssvr__2[[#This Row],[Fecha Cierre]]</f>
        <v>41858</v>
      </c>
      <c r="G481" t="str">
        <f>Tabla_owssvr__2[[#This Row],[Categoria]]</f>
        <v>1 Asignacion de minutos</v>
      </c>
      <c r="H481" t="str">
        <f>Tabla_owssvr__2[[#This Row],[Enviado a TI]]</f>
        <v>Si</v>
      </c>
      <c r="I481" t="str">
        <f>Tabla_owssvr__2[[#This Row],[Regiones]]</f>
        <v>No</v>
      </c>
      <c r="J481" s="12">
        <f t="shared" si="55"/>
        <v>1</v>
      </c>
      <c r="K481" s="13">
        <f t="shared" si="56"/>
        <v>41859</v>
      </c>
      <c r="L481" s="12">
        <f t="shared" si="57"/>
        <v>2014</v>
      </c>
      <c r="M481" s="12">
        <f t="shared" si="58"/>
        <v>32</v>
      </c>
      <c r="N481" s="12">
        <f t="shared" si="59"/>
        <v>8</v>
      </c>
      <c r="O481" s="13" t="str">
        <f t="shared" ca="1" si="60"/>
        <v>CUMPLE</v>
      </c>
      <c r="P481" t="str">
        <f t="shared" si="61"/>
        <v/>
      </c>
    </row>
    <row r="482" spans="1:16" hidden="1">
      <c r="A482">
        <f>Tabla_owssvr__2[[#This Row],[ID]]</f>
        <v>4739</v>
      </c>
      <c r="B482" t="str">
        <f>Tabla_owssvr__2[[#This Row],[Título]]</f>
        <v>Liberación minutos On-Net</v>
      </c>
      <c r="C482" t="str">
        <f>Tabla_owssvr__2[[#This Row],[Solicitante]]</f>
        <v>Castro Marchant, Jorge, CAM</v>
      </c>
      <c r="D482" s="4">
        <f>Tabla_owssvr__2[[#This Row],[Fecha Solicitud]]</f>
        <v>41858</v>
      </c>
      <c r="E482" t="str">
        <f>Tabla_owssvr__2[[#This Row],[Estado]]</f>
        <v>Realizado</v>
      </c>
      <c r="F482" s="4">
        <f>Tabla_owssvr__2[[#This Row],[Fecha Cierre]]</f>
        <v>41858</v>
      </c>
      <c r="G482" t="str">
        <f>Tabla_owssvr__2[[#This Row],[Categoria]]</f>
        <v>1 Asignacion de minutos</v>
      </c>
      <c r="H482" t="str">
        <f>Tabla_owssvr__2[[#This Row],[Enviado a TI]]</f>
        <v>Si</v>
      </c>
      <c r="I482" t="str">
        <f>Tabla_owssvr__2[[#This Row],[Regiones]]</f>
        <v>No</v>
      </c>
      <c r="J482" s="12">
        <f t="shared" si="55"/>
        <v>1</v>
      </c>
      <c r="K482" s="13">
        <f t="shared" si="56"/>
        <v>41859</v>
      </c>
      <c r="L482" s="12">
        <f t="shared" si="57"/>
        <v>2014</v>
      </c>
      <c r="M482" s="12">
        <f t="shared" si="58"/>
        <v>32</v>
      </c>
      <c r="N482" s="12">
        <f t="shared" si="59"/>
        <v>8</v>
      </c>
      <c r="O482" s="13" t="str">
        <f t="shared" ca="1" si="60"/>
        <v>CUMPLE</v>
      </c>
      <c r="P482" t="str">
        <f t="shared" si="61"/>
        <v/>
      </c>
    </row>
    <row r="483" spans="1:16" hidden="1">
      <c r="A483">
        <f>Tabla_owssvr__2[[#This Row],[ID]]</f>
        <v>4738</v>
      </c>
      <c r="B483" t="str">
        <f>Tabla_owssvr__2[[#This Row],[Título]]</f>
        <v xml:space="preserve">RECARGA DE MINUTOS - CELULAR CAM </v>
      </c>
      <c r="C483" t="str">
        <f>Tabla_owssvr__2[[#This Row],[Solicitante]]</f>
        <v>Ruz Salinas, Richard Alberto, CAM</v>
      </c>
      <c r="D483" s="4">
        <f>Tabla_owssvr__2[[#This Row],[Fecha Solicitud]]</f>
        <v>41857</v>
      </c>
      <c r="E483" t="str">
        <f>Tabla_owssvr__2[[#This Row],[Estado]]</f>
        <v>Realizado</v>
      </c>
      <c r="F483" s="4">
        <f>Tabla_owssvr__2[[#This Row],[Fecha Cierre]]</f>
        <v>41858</v>
      </c>
      <c r="G483" t="str">
        <f>Tabla_owssvr__2[[#This Row],[Categoria]]</f>
        <v>1 Asignacion de minutos</v>
      </c>
      <c r="H483" t="str">
        <f>Tabla_owssvr__2[[#This Row],[Enviado a TI]]</f>
        <v>Si</v>
      </c>
      <c r="I483" t="str">
        <f>Tabla_owssvr__2[[#This Row],[Regiones]]</f>
        <v>No</v>
      </c>
      <c r="J483" s="12">
        <f t="shared" si="55"/>
        <v>1</v>
      </c>
      <c r="K483" s="13">
        <f t="shared" si="56"/>
        <v>41858</v>
      </c>
      <c r="L483" s="12">
        <f t="shared" si="57"/>
        <v>2014</v>
      </c>
      <c r="M483" s="12">
        <f t="shared" si="58"/>
        <v>32</v>
      </c>
      <c r="N483" s="12">
        <f t="shared" si="59"/>
        <v>8</v>
      </c>
      <c r="O483" s="13" t="str">
        <f t="shared" ca="1" si="60"/>
        <v>CUMPLE</v>
      </c>
      <c r="P483" t="str">
        <f t="shared" si="61"/>
        <v/>
      </c>
    </row>
    <row r="484" spans="1:16" hidden="1">
      <c r="A484">
        <f>Tabla_owssvr__2[[#This Row],[ID]]</f>
        <v>4737</v>
      </c>
      <c r="B484" t="str">
        <f>Tabla_owssvr__2[[#This Row],[Título]]</f>
        <v>Minutos On Net - Abonado 94314878</v>
      </c>
      <c r="C484" t="str">
        <f>Tabla_owssvr__2[[#This Row],[Solicitante]]</f>
        <v>Abrigo Elgueda, Juan Andres, CAM</v>
      </c>
      <c r="D484" s="4">
        <f>Tabla_owssvr__2[[#This Row],[Fecha Solicitud]]</f>
        <v>41858</v>
      </c>
      <c r="E484" t="str">
        <f>Tabla_owssvr__2[[#This Row],[Estado]]</f>
        <v>Realizado</v>
      </c>
      <c r="F484" s="4">
        <f>Tabla_owssvr__2[[#This Row],[Fecha Cierre]]</f>
        <v>41858</v>
      </c>
      <c r="G484" t="str">
        <f>Tabla_owssvr__2[[#This Row],[Categoria]]</f>
        <v>1 Asignacion de minutos</v>
      </c>
      <c r="H484" t="str">
        <f>Tabla_owssvr__2[[#This Row],[Enviado a TI]]</f>
        <v>No</v>
      </c>
      <c r="I484" t="str">
        <f>Tabla_owssvr__2[[#This Row],[Regiones]]</f>
        <v>No</v>
      </c>
      <c r="J484" s="12">
        <f t="shared" si="55"/>
        <v>1</v>
      </c>
      <c r="K484" s="13">
        <f t="shared" si="56"/>
        <v>41859</v>
      </c>
      <c r="L484" s="12">
        <f t="shared" si="57"/>
        <v>2014</v>
      </c>
      <c r="M484" s="12">
        <f t="shared" si="58"/>
        <v>32</v>
      </c>
      <c r="N484" s="12">
        <f t="shared" si="59"/>
        <v>8</v>
      </c>
      <c r="O484" s="13" t="str">
        <f t="shared" ca="1" si="60"/>
        <v>CUMPLE</v>
      </c>
      <c r="P484" t="str">
        <f t="shared" si="61"/>
        <v/>
      </c>
    </row>
    <row r="485" spans="1:16" hidden="1">
      <c r="A485">
        <f>Tabla_owssvr__2[[#This Row],[ID]]</f>
        <v>4736</v>
      </c>
      <c r="B485" t="str">
        <f>Tabla_owssvr__2[[#This Row],[Título]]</f>
        <v>Cuenta Bloqueada</v>
      </c>
      <c r="C485" t="str">
        <f>Tabla_owssvr__2[[#This Row],[Solicitante]]</f>
        <v>Ureta Perez, Paola, CAM</v>
      </c>
      <c r="D485" s="4">
        <f>Tabla_owssvr__2[[#This Row],[Fecha Solicitud]]</f>
        <v>41857</v>
      </c>
      <c r="E485" t="str">
        <f>Tabla_owssvr__2[[#This Row],[Estado]]</f>
        <v>Realizado</v>
      </c>
      <c r="F485" s="4">
        <f>Tabla_owssvr__2[[#This Row],[Fecha Cierre]]</f>
        <v>41857</v>
      </c>
      <c r="G485" t="str">
        <f>Tabla_owssvr__2[[#This Row],[Categoria]]</f>
        <v>Creación, modificación activación y desactivación de cuentas de red y correo electrónico.</v>
      </c>
      <c r="H485" t="str">
        <f>Tabla_owssvr__2[[#This Row],[Enviado a TI]]</f>
        <v>Si</v>
      </c>
      <c r="I485" t="str">
        <f>Tabla_owssvr__2[[#This Row],[Regiones]]</f>
        <v>No</v>
      </c>
      <c r="J485" s="12">
        <f t="shared" si="55"/>
        <v>1</v>
      </c>
      <c r="K485" s="13">
        <f t="shared" si="56"/>
        <v>41858</v>
      </c>
      <c r="L485" s="12">
        <f t="shared" si="57"/>
        <v>2014</v>
      </c>
      <c r="M485" s="12">
        <f t="shared" si="58"/>
        <v>32</v>
      </c>
      <c r="N485" s="12">
        <f t="shared" si="59"/>
        <v>8</v>
      </c>
      <c r="O485" s="13" t="str">
        <f t="shared" ca="1" si="60"/>
        <v>CUMPLE</v>
      </c>
      <c r="P485" t="str">
        <f t="shared" si="61"/>
        <v/>
      </c>
    </row>
    <row r="486" spans="1:16" hidden="1">
      <c r="A486">
        <f>Tabla_owssvr__2[[#This Row],[ID]]</f>
        <v>4735</v>
      </c>
      <c r="B486" t="str">
        <f>Tabla_owssvr__2[[#This Row],[Título]]</f>
        <v>Cuenta Bloqueada</v>
      </c>
      <c r="C486" t="str">
        <f>Tabla_owssvr__2[[#This Row],[Solicitante]]</f>
        <v>Tudela Rojo, Eduardo Javier, CAM</v>
      </c>
      <c r="D486" s="4">
        <f>Tabla_owssvr__2[[#This Row],[Fecha Solicitud]]</f>
        <v>41857</v>
      </c>
      <c r="E486" t="str">
        <f>Tabla_owssvr__2[[#This Row],[Estado]]</f>
        <v>Realizado</v>
      </c>
      <c r="F486" s="4">
        <f>Tabla_owssvr__2[[#This Row],[Fecha Cierre]]</f>
        <v>41857</v>
      </c>
      <c r="G486" t="str">
        <f>Tabla_owssvr__2[[#This Row],[Categoria]]</f>
        <v>Creación, modificación activación y desactivación de cuentas de red y correo electrónico.</v>
      </c>
      <c r="H486" t="str">
        <f>Tabla_owssvr__2[[#This Row],[Enviado a TI]]</f>
        <v>Si</v>
      </c>
      <c r="I486" t="str">
        <f>Tabla_owssvr__2[[#This Row],[Regiones]]</f>
        <v>No</v>
      </c>
      <c r="J486" s="12">
        <f t="shared" si="55"/>
        <v>1</v>
      </c>
      <c r="K486" s="13">
        <f t="shared" si="56"/>
        <v>41858</v>
      </c>
      <c r="L486" s="12">
        <f t="shared" si="57"/>
        <v>2014</v>
      </c>
      <c r="M486" s="12">
        <f t="shared" si="58"/>
        <v>32</v>
      </c>
      <c r="N486" s="12">
        <f t="shared" si="59"/>
        <v>8</v>
      </c>
      <c r="O486" s="13" t="str">
        <f t="shared" ca="1" si="60"/>
        <v>CUMPLE</v>
      </c>
      <c r="P486" t="str">
        <f t="shared" si="61"/>
        <v/>
      </c>
    </row>
    <row r="487" spans="1:16" hidden="1">
      <c r="A487">
        <f>Tabla_owssvr__2[[#This Row],[ID]]</f>
        <v>4734</v>
      </c>
      <c r="B487" t="str">
        <f>Tabla_owssvr__2[[#This Row],[Título]]</f>
        <v xml:space="preserve">Incidencia reportes de Display en Business </v>
      </c>
      <c r="C487" t="str">
        <f>Tabla_owssvr__2[[#This Row],[Solicitante]]</f>
        <v>Pavez Nuñez, Walter, CAM</v>
      </c>
      <c r="D487" s="4">
        <f>Tabla_owssvr__2[[#This Row],[Fecha Solicitud]]</f>
        <v>41857</v>
      </c>
      <c r="E487" t="str">
        <f>Tabla_owssvr__2[[#This Row],[Estado]]</f>
        <v>Realizado</v>
      </c>
      <c r="F487" s="4">
        <f>Tabla_owssvr__2[[#This Row],[Fecha Cierre]]</f>
        <v>41858</v>
      </c>
      <c r="G487" t="str">
        <f>Tabla_owssvr__2[[#This Row],[Categoria]]</f>
        <v>3 Servicios Operador</v>
      </c>
      <c r="H487" t="str">
        <f>Tabla_owssvr__2[[#This Row],[Enviado a TI]]</f>
        <v>Si</v>
      </c>
      <c r="I487" t="str">
        <f>Tabla_owssvr__2[[#This Row],[Regiones]]</f>
        <v>No</v>
      </c>
      <c r="J487" s="12">
        <f t="shared" si="55"/>
        <v>1</v>
      </c>
      <c r="K487" s="13">
        <f t="shared" si="56"/>
        <v>41858</v>
      </c>
      <c r="L487" s="12">
        <f t="shared" si="57"/>
        <v>2014</v>
      </c>
      <c r="M487" s="12">
        <f t="shared" si="58"/>
        <v>32</v>
      </c>
      <c r="N487" s="12">
        <f t="shared" si="59"/>
        <v>8</v>
      </c>
      <c r="O487" s="13" t="str">
        <f t="shared" ca="1" si="60"/>
        <v>CUMPLE</v>
      </c>
      <c r="P487" t="str">
        <f t="shared" si="61"/>
        <v/>
      </c>
    </row>
    <row r="488" spans="1:16" hidden="1">
      <c r="A488">
        <f>Tabla_owssvr__2[[#This Row],[ID]]</f>
        <v>4733</v>
      </c>
      <c r="B488" t="str">
        <f>Tabla_owssvr__2[[#This Row],[Título]]</f>
        <v>ayuda, no puedo ingresar a SharePoint</v>
      </c>
      <c r="C488" t="str">
        <f>Tabla_owssvr__2[[#This Row],[Solicitante]]</f>
        <v>Ureta Perez, Paola, CAM</v>
      </c>
      <c r="D488" s="4">
        <f>Tabla_owssvr__2[[#This Row],[Fecha Solicitud]]</f>
        <v>41857</v>
      </c>
      <c r="E488" t="str">
        <f>Tabla_owssvr__2[[#This Row],[Estado]]</f>
        <v>Realizado</v>
      </c>
      <c r="F488" s="4">
        <f>Tabla_owssvr__2[[#This Row],[Fecha Cierre]]</f>
        <v>41857</v>
      </c>
      <c r="G488" t="str">
        <f>Tabla_owssvr__2[[#This Row],[Categoria]]</f>
        <v>Habilitación de carpetas compartidas o sitios de Sharepoint. O asignación y/o modificación de permisos.</v>
      </c>
      <c r="H488" t="str">
        <f>Tabla_owssvr__2[[#This Row],[Enviado a TI]]</f>
        <v>No</v>
      </c>
      <c r="I488" t="str">
        <f>Tabla_owssvr__2[[#This Row],[Regiones]]</f>
        <v>No</v>
      </c>
      <c r="J488" s="12">
        <f t="shared" si="55"/>
        <v>1</v>
      </c>
      <c r="K488" s="13">
        <f t="shared" si="56"/>
        <v>41858</v>
      </c>
      <c r="L488" s="12">
        <f t="shared" si="57"/>
        <v>2014</v>
      </c>
      <c r="M488" s="12">
        <f t="shared" si="58"/>
        <v>32</v>
      </c>
      <c r="N488" s="12">
        <f t="shared" si="59"/>
        <v>8</v>
      </c>
      <c r="O488" s="13" t="str">
        <f t="shared" ca="1" si="60"/>
        <v>CUMPLE</v>
      </c>
      <c r="P488" t="str">
        <f t="shared" si="61"/>
        <v/>
      </c>
    </row>
    <row r="489" spans="1:16" hidden="1">
      <c r="A489">
        <f>Tabla_owssvr__2[[#This Row],[ID]]</f>
        <v>4732</v>
      </c>
      <c r="B489" t="str">
        <f>Tabla_owssvr__2[[#This Row],[Título]]</f>
        <v>Solicita restitución de minutos OnNet</v>
      </c>
      <c r="C489" t="str">
        <f>Tabla_owssvr__2[[#This Row],[Solicitante]]</f>
        <v>Hormazábal Ortiz, Leonardo Antonio, CAM</v>
      </c>
      <c r="D489" s="4">
        <f>Tabla_owssvr__2[[#This Row],[Fecha Solicitud]]</f>
        <v>41857</v>
      </c>
      <c r="E489" t="str">
        <f>Tabla_owssvr__2[[#This Row],[Estado]]</f>
        <v>Realizado</v>
      </c>
      <c r="F489" s="4">
        <f>Tabla_owssvr__2[[#This Row],[Fecha Cierre]]</f>
        <v>41857</v>
      </c>
      <c r="G489" t="str">
        <f>Tabla_owssvr__2[[#This Row],[Categoria]]</f>
        <v>1 Asignacion de minutos</v>
      </c>
      <c r="H489" t="str">
        <f>Tabla_owssvr__2[[#This Row],[Enviado a TI]]</f>
        <v>Si</v>
      </c>
      <c r="I489" t="str">
        <f>Tabla_owssvr__2[[#This Row],[Regiones]]</f>
        <v>Si</v>
      </c>
      <c r="J489" s="12">
        <f t="shared" si="55"/>
        <v>1</v>
      </c>
      <c r="K489" s="13">
        <f t="shared" si="56"/>
        <v>41858</v>
      </c>
      <c r="L489" s="12">
        <f t="shared" si="57"/>
        <v>2014</v>
      </c>
      <c r="M489" s="12">
        <f t="shared" si="58"/>
        <v>32</v>
      </c>
      <c r="N489" s="12">
        <f t="shared" si="59"/>
        <v>8</v>
      </c>
      <c r="O489" s="13" t="str">
        <f t="shared" ca="1" si="60"/>
        <v>CUMPLE</v>
      </c>
      <c r="P489" t="str">
        <f t="shared" si="61"/>
        <v/>
      </c>
    </row>
    <row r="490" spans="1:16" hidden="1">
      <c r="A490">
        <f>Tabla_owssvr__2[[#This Row],[ID]]</f>
        <v>4731</v>
      </c>
      <c r="B490" t="str">
        <f>Tabla_owssvr__2[[#This Row],[Título]]</f>
        <v>CAMBIO DE NOMBRE EN TELEFONO</v>
      </c>
      <c r="C490" t="str">
        <f>Tabla_owssvr__2[[#This Row],[Solicitante]]</f>
        <v>Arancibia Ramirez, Julia Andrea, CAM</v>
      </c>
      <c r="D490" s="4">
        <f>Tabla_owssvr__2[[#This Row],[Fecha Solicitud]]</f>
        <v>41857</v>
      </c>
      <c r="E490" t="str">
        <f>Tabla_owssvr__2[[#This Row],[Estado]]</f>
        <v>Realizado</v>
      </c>
      <c r="F490" s="4">
        <f>Tabla_owssvr__2[[#This Row],[Fecha Cierre]]</f>
        <v>41857</v>
      </c>
      <c r="G490" t="str">
        <f>Tabla_owssvr__2[[#This Row],[Categoria]]</f>
        <v>Creación, modificación activación y desactivación de anexos telefónicos.</v>
      </c>
      <c r="H490" t="str">
        <f>Tabla_owssvr__2[[#This Row],[Enviado a TI]]</f>
        <v>Si</v>
      </c>
      <c r="I490" t="str">
        <f>Tabla_owssvr__2[[#This Row],[Regiones]]</f>
        <v>No</v>
      </c>
      <c r="J490" s="12">
        <f t="shared" si="55"/>
        <v>1</v>
      </c>
      <c r="K490" s="13">
        <f t="shared" si="56"/>
        <v>41858</v>
      </c>
      <c r="L490" s="12">
        <f t="shared" si="57"/>
        <v>2014</v>
      </c>
      <c r="M490" s="12">
        <f t="shared" si="58"/>
        <v>32</v>
      </c>
      <c r="N490" s="12">
        <f t="shared" si="59"/>
        <v>8</v>
      </c>
      <c r="O490" s="13" t="str">
        <f t="shared" ca="1" si="60"/>
        <v>CUMPLE</v>
      </c>
      <c r="P490" t="str">
        <f t="shared" si="61"/>
        <v/>
      </c>
    </row>
    <row r="491" spans="1:16" hidden="1">
      <c r="A491">
        <f>Tabla_owssvr__2[[#This Row],[ID]]</f>
        <v>4730</v>
      </c>
      <c r="B491" t="str">
        <f>Tabla_owssvr__2[[#This Row],[Título]]</f>
        <v xml:space="preserve"> INCIDENCIA  PRIMEWEB</v>
      </c>
      <c r="C491" t="str">
        <f>Tabla_owssvr__2[[#This Row],[Solicitante]]</f>
        <v>Pavez Nuñez, Walter, CAM</v>
      </c>
      <c r="D491" s="4">
        <f>Tabla_owssvr__2[[#This Row],[Fecha Solicitud]]</f>
        <v>41857</v>
      </c>
      <c r="E491" t="str">
        <f>Tabla_owssvr__2[[#This Row],[Estado]]</f>
        <v>Realizado</v>
      </c>
      <c r="F491" s="4">
        <f>Tabla_owssvr__2[[#This Row],[Fecha Cierre]]</f>
        <v>41858</v>
      </c>
      <c r="G491" t="str">
        <f>Tabla_owssvr__2[[#This Row],[Categoria]]</f>
        <v>3 Servicios Operador</v>
      </c>
      <c r="H491" t="str">
        <f>Tabla_owssvr__2[[#This Row],[Enviado a TI]]</f>
        <v>Si</v>
      </c>
      <c r="I491" t="str">
        <f>Tabla_owssvr__2[[#This Row],[Regiones]]</f>
        <v>No</v>
      </c>
      <c r="J491" s="12">
        <f t="shared" si="55"/>
        <v>1</v>
      </c>
      <c r="K491" s="13">
        <f t="shared" si="56"/>
        <v>41858</v>
      </c>
      <c r="L491" s="12">
        <f t="shared" si="57"/>
        <v>2014</v>
      </c>
      <c r="M491" s="12">
        <f t="shared" si="58"/>
        <v>32</v>
      </c>
      <c r="N491" s="12">
        <f t="shared" si="59"/>
        <v>8</v>
      </c>
      <c r="O491" s="13" t="str">
        <f t="shared" ca="1" si="60"/>
        <v>CUMPLE</v>
      </c>
      <c r="P491" t="str">
        <f t="shared" si="61"/>
        <v/>
      </c>
    </row>
    <row r="492" spans="1:16" hidden="1">
      <c r="A492">
        <f>Tabla_owssvr__2[[#This Row],[ID]]</f>
        <v>4729</v>
      </c>
      <c r="B492" t="str">
        <f>Tabla_owssvr__2[[#This Row],[Título]]</f>
        <v>Bolsa Roaming - N° 93333116</v>
      </c>
      <c r="C492" t="str">
        <f>Tabla_owssvr__2[[#This Row],[Solicitante]]</f>
        <v>Froemel Diaz, Juan Enrique, CAM</v>
      </c>
      <c r="D492" s="4">
        <f>Tabla_owssvr__2[[#This Row],[Fecha Solicitud]]</f>
        <v>41857</v>
      </c>
      <c r="E492" t="str">
        <f>Tabla_owssvr__2[[#This Row],[Estado]]</f>
        <v>Realizado</v>
      </c>
      <c r="F492" s="4">
        <f>Tabla_owssvr__2[[#This Row],[Fecha Cierre]]</f>
        <v>41857</v>
      </c>
      <c r="G492" t="str">
        <f>Tabla_owssvr__2[[#This Row],[Categoria]]</f>
        <v>Roaming</v>
      </c>
      <c r="H492" t="str">
        <f>Tabla_owssvr__2[[#This Row],[Enviado a TI]]</f>
        <v>No</v>
      </c>
      <c r="I492" t="str">
        <f>Tabla_owssvr__2[[#This Row],[Regiones]]</f>
        <v>No</v>
      </c>
      <c r="J492" s="12">
        <f t="shared" si="55"/>
        <v>1</v>
      </c>
      <c r="K492" s="13">
        <f t="shared" si="56"/>
        <v>41858</v>
      </c>
      <c r="L492" s="12">
        <f t="shared" si="57"/>
        <v>2014</v>
      </c>
      <c r="M492" s="12">
        <f t="shared" si="58"/>
        <v>32</v>
      </c>
      <c r="N492" s="12">
        <f t="shared" si="59"/>
        <v>8</v>
      </c>
      <c r="O492" s="13" t="str">
        <f t="shared" ca="1" si="60"/>
        <v>CUMPLE</v>
      </c>
      <c r="P492" t="str">
        <f t="shared" si="61"/>
        <v/>
      </c>
    </row>
    <row r="493" spans="1:16" hidden="1">
      <c r="A493">
        <f>Tabla_owssvr__2[[#This Row],[ID]]</f>
        <v>4728</v>
      </c>
      <c r="B493" t="str">
        <f>Tabla_owssvr__2[[#This Row],[Título]]</f>
        <v>Carga minutos On et</v>
      </c>
      <c r="C493" t="str">
        <f>Tabla_owssvr__2[[#This Row],[Solicitante]]</f>
        <v>Yelpi Caceres, Abraham, CAM</v>
      </c>
      <c r="D493" s="4">
        <f>Tabla_owssvr__2[[#This Row],[Fecha Solicitud]]</f>
        <v>41857</v>
      </c>
      <c r="E493" t="str">
        <f>Tabla_owssvr__2[[#This Row],[Estado]]</f>
        <v>Realizado</v>
      </c>
      <c r="F493" s="4">
        <f>Tabla_owssvr__2[[#This Row],[Fecha Cierre]]</f>
        <v>41857</v>
      </c>
      <c r="G493" t="str">
        <f>Tabla_owssvr__2[[#This Row],[Categoria]]</f>
        <v>1 Asignacion de minutos</v>
      </c>
      <c r="H493" t="str">
        <f>Tabla_owssvr__2[[#This Row],[Enviado a TI]]</f>
        <v>Si</v>
      </c>
      <c r="I493" t="str">
        <f>Tabla_owssvr__2[[#This Row],[Regiones]]</f>
        <v>No</v>
      </c>
      <c r="J493" s="12">
        <f t="shared" si="55"/>
        <v>1</v>
      </c>
      <c r="K493" s="13">
        <f t="shared" si="56"/>
        <v>41858</v>
      </c>
      <c r="L493" s="12">
        <f t="shared" si="57"/>
        <v>2014</v>
      </c>
      <c r="M493" s="12">
        <f t="shared" si="58"/>
        <v>32</v>
      </c>
      <c r="N493" s="12">
        <f t="shared" si="59"/>
        <v>8</v>
      </c>
      <c r="O493" s="13" t="str">
        <f t="shared" ca="1" si="60"/>
        <v>CUMPLE</v>
      </c>
      <c r="P493" t="str">
        <f t="shared" si="61"/>
        <v/>
      </c>
    </row>
    <row r="494" spans="1:16" hidden="1">
      <c r="A494">
        <f>Tabla_owssvr__2[[#This Row],[ID]]</f>
        <v>4727</v>
      </c>
      <c r="B494" t="str">
        <f>Tabla_owssvr__2[[#This Row],[Título]]</f>
        <v>script en la base de datos chlcambd02</v>
      </c>
      <c r="C494" t="str">
        <f>Tabla_owssvr__2[[#This Row],[Solicitante]]</f>
        <v>Monardes Letelier, Israel Rodolfo, CAM</v>
      </c>
      <c r="D494" s="4">
        <f>Tabla_owssvr__2[[#This Row],[Fecha Solicitud]]</f>
        <v>41857</v>
      </c>
      <c r="E494" t="str">
        <f>Tabla_owssvr__2[[#This Row],[Estado]]</f>
        <v>Realizado</v>
      </c>
      <c r="F494" s="4">
        <f>Tabla_owssvr__2[[#This Row],[Fecha Cierre]]</f>
        <v>41857</v>
      </c>
      <c r="G494" t="str">
        <f>Tabla_owssvr__2[[#This Row],[Categoria]]</f>
        <v>3 Servicios Operador</v>
      </c>
      <c r="H494" t="str">
        <f>Tabla_owssvr__2[[#This Row],[Enviado a TI]]</f>
        <v>No</v>
      </c>
      <c r="I494" t="str">
        <f>Tabla_owssvr__2[[#This Row],[Regiones]]</f>
        <v>No</v>
      </c>
      <c r="J494" s="12">
        <f t="shared" si="55"/>
        <v>1</v>
      </c>
      <c r="K494" s="13">
        <f t="shared" si="56"/>
        <v>41858</v>
      </c>
      <c r="L494" s="12">
        <f t="shared" si="57"/>
        <v>2014</v>
      </c>
      <c r="M494" s="12">
        <f t="shared" si="58"/>
        <v>32</v>
      </c>
      <c r="N494" s="12">
        <f t="shared" si="59"/>
        <v>8</v>
      </c>
      <c r="O494" s="13" t="str">
        <f t="shared" ca="1" si="60"/>
        <v>CUMPLE</v>
      </c>
      <c r="P494" t="str">
        <f t="shared" si="61"/>
        <v/>
      </c>
    </row>
    <row r="495" spans="1:16" hidden="1">
      <c r="A495">
        <f>Tabla_owssvr__2[[#This Row],[ID]]</f>
        <v>4726</v>
      </c>
      <c r="B495" t="str">
        <f>Tabla_owssvr__2[[#This Row],[Título]]</f>
        <v>Restitución de minutos on-net</v>
      </c>
      <c r="C495" t="str">
        <f>Tabla_owssvr__2[[#This Row],[Solicitante]]</f>
        <v>Duarte Fuentes, Luis Alfredo, CAM</v>
      </c>
      <c r="D495" s="4">
        <f>Tabla_owssvr__2[[#This Row],[Fecha Solicitud]]</f>
        <v>41857</v>
      </c>
      <c r="E495" t="str">
        <f>Tabla_owssvr__2[[#This Row],[Estado]]</f>
        <v>Realizado</v>
      </c>
      <c r="F495" s="4">
        <f>Tabla_owssvr__2[[#This Row],[Fecha Cierre]]</f>
        <v>41857</v>
      </c>
      <c r="G495" t="str">
        <f>Tabla_owssvr__2[[#This Row],[Categoria]]</f>
        <v>1 Asignacion de minutos</v>
      </c>
      <c r="H495" t="str">
        <f>Tabla_owssvr__2[[#This Row],[Enviado a TI]]</f>
        <v>Si</v>
      </c>
      <c r="I495" t="str">
        <f>Tabla_owssvr__2[[#This Row],[Regiones]]</f>
        <v>No</v>
      </c>
      <c r="J495" s="12">
        <f t="shared" si="55"/>
        <v>1</v>
      </c>
      <c r="K495" s="13">
        <f t="shared" si="56"/>
        <v>41858</v>
      </c>
      <c r="L495" s="12">
        <f t="shared" si="57"/>
        <v>2014</v>
      </c>
      <c r="M495" s="12">
        <f t="shared" si="58"/>
        <v>32</v>
      </c>
      <c r="N495" s="12">
        <f t="shared" si="59"/>
        <v>8</v>
      </c>
      <c r="O495" s="13" t="str">
        <f t="shared" ca="1" si="60"/>
        <v>CUMPLE</v>
      </c>
      <c r="P495" t="str">
        <f t="shared" si="61"/>
        <v/>
      </c>
    </row>
    <row r="496" spans="1:16" hidden="1">
      <c r="A496">
        <f>Tabla_owssvr__2[[#This Row],[ID]]</f>
        <v>4725</v>
      </c>
      <c r="B496" t="str">
        <f>Tabla_owssvr__2[[#This Row],[Título]]</f>
        <v>Restitución de minutos on-net</v>
      </c>
      <c r="C496" t="str">
        <f>Tabla_owssvr__2[[#This Row],[Solicitante]]</f>
        <v>Elgueta Rojas, Deborah Lisset, CAM</v>
      </c>
      <c r="D496" s="4">
        <f>Tabla_owssvr__2[[#This Row],[Fecha Solicitud]]</f>
        <v>41857</v>
      </c>
      <c r="E496" t="str">
        <f>Tabla_owssvr__2[[#This Row],[Estado]]</f>
        <v>Realizado</v>
      </c>
      <c r="F496" s="4">
        <f>Tabla_owssvr__2[[#This Row],[Fecha Cierre]]</f>
        <v>41857</v>
      </c>
      <c r="G496" t="str">
        <f>Tabla_owssvr__2[[#This Row],[Categoria]]</f>
        <v>1 Asignacion de minutos</v>
      </c>
      <c r="H496" t="str">
        <f>Tabla_owssvr__2[[#This Row],[Enviado a TI]]</f>
        <v>Si</v>
      </c>
      <c r="I496" t="str">
        <f>Tabla_owssvr__2[[#This Row],[Regiones]]</f>
        <v>No</v>
      </c>
      <c r="J496" s="12">
        <f t="shared" si="55"/>
        <v>1</v>
      </c>
      <c r="K496" s="13">
        <f t="shared" si="56"/>
        <v>41858</v>
      </c>
      <c r="L496" s="12">
        <f t="shared" si="57"/>
        <v>2014</v>
      </c>
      <c r="M496" s="12">
        <f t="shared" si="58"/>
        <v>32</v>
      </c>
      <c r="N496" s="12">
        <f t="shared" si="59"/>
        <v>8</v>
      </c>
      <c r="O496" s="13" t="str">
        <f t="shared" ca="1" si="60"/>
        <v>CUMPLE</v>
      </c>
      <c r="P496" t="str">
        <f t="shared" si="61"/>
        <v/>
      </c>
    </row>
    <row r="497" spans="1:16" hidden="1">
      <c r="A497">
        <f>Tabla_owssvr__2[[#This Row],[ID]]</f>
        <v>4724</v>
      </c>
      <c r="B497" t="str">
        <f>Tabla_owssvr__2[[#This Row],[Título]]</f>
        <v>Minutos NET 90153790</v>
      </c>
      <c r="C497" t="str">
        <f>Tabla_owssvr__2[[#This Row],[Solicitante]]</f>
        <v>Morales Diaz, Mauricio Enrique, CAM</v>
      </c>
      <c r="D497" s="4">
        <f>Tabla_owssvr__2[[#This Row],[Fecha Solicitud]]</f>
        <v>41857</v>
      </c>
      <c r="E497" t="str">
        <f>Tabla_owssvr__2[[#This Row],[Estado]]</f>
        <v>Realizado</v>
      </c>
      <c r="F497" s="4">
        <f>Tabla_owssvr__2[[#This Row],[Fecha Cierre]]</f>
        <v>41857</v>
      </c>
      <c r="G497" t="str">
        <f>Tabla_owssvr__2[[#This Row],[Categoria]]</f>
        <v>1 Asignacion de minutos</v>
      </c>
      <c r="H497" t="str">
        <f>Tabla_owssvr__2[[#This Row],[Enviado a TI]]</f>
        <v>Si</v>
      </c>
      <c r="I497" t="str">
        <f>Tabla_owssvr__2[[#This Row],[Regiones]]</f>
        <v>Si</v>
      </c>
      <c r="J497" s="12">
        <f t="shared" si="55"/>
        <v>1</v>
      </c>
      <c r="K497" s="13">
        <f t="shared" si="56"/>
        <v>41858</v>
      </c>
      <c r="L497" s="12">
        <f t="shared" si="57"/>
        <v>2014</v>
      </c>
      <c r="M497" s="12">
        <f t="shared" si="58"/>
        <v>32</v>
      </c>
      <c r="N497" s="12">
        <f t="shared" si="59"/>
        <v>8</v>
      </c>
      <c r="O497" s="13" t="str">
        <f t="shared" ca="1" si="60"/>
        <v>CUMPLE</v>
      </c>
      <c r="P497" t="str">
        <f t="shared" si="61"/>
        <v/>
      </c>
    </row>
    <row r="498" spans="1:16" hidden="1">
      <c r="A498">
        <f>Tabla_owssvr__2[[#This Row],[ID]]</f>
        <v>4723</v>
      </c>
      <c r="B498" t="str">
        <f>Tabla_owssvr__2[[#This Row],[Título]]</f>
        <v>WIFI para invitado Chilexpress</v>
      </c>
      <c r="C498" t="str">
        <f>Tabla_owssvr__2[[#This Row],[Solicitante]]</f>
        <v>San Martin Toledo, Mauricio Ramon, CAM</v>
      </c>
      <c r="D498" s="4">
        <f>Tabla_owssvr__2[[#This Row],[Fecha Solicitud]]</f>
        <v>41857</v>
      </c>
      <c r="E498" t="str">
        <f>Tabla_owssvr__2[[#This Row],[Estado]]</f>
        <v>Realizado</v>
      </c>
      <c r="F498" s="4">
        <f>Tabla_owssvr__2[[#This Row],[Fecha Cierre]]</f>
        <v>41857</v>
      </c>
      <c r="G498" t="str">
        <f>Tabla_owssvr__2[[#This Row],[Categoria]]</f>
        <v>3 Servicios Operador</v>
      </c>
      <c r="H498" t="str">
        <f>Tabla_owssvr__2[[#This Row],[Enviado a TI]]</f>
        <v>Si</v>
      </c>
      <c r="I498" t="str">
        <f>Tabla_owssvr__2[[#This Row],[Regiones]]</f>
        <v>No</v>
      </c>
      <c r="J498" s="12">
        <f t="shared" si="55"/>
        <v>1</v>
      </c>
      <c r="K498" s="13">
        <f t="shared" si="56"/>
        <v>41858</v>
      </c>
      <c r="L498" s="12">
        <f t="shared" si="57"/>
        <v>2014</v>
      </c>
      <c r="M498" s="12">
        <f t="shared" si="58"/>
        <v>32</v>
      </c>
      <c r="N498" s="12">
        <f t="shared" si="59"/>
        <v>8</v>
      </c>
      <c r="O498" s="13" t="str">
        <f t="shared" ca="1" si="60"/>
        <v>CUMPLE</v>
      </c>
      <c r="P498" t="str">
        <f t="shared" si="61"/>
        <v/>
      </c>
    </row>
    <row r="499" spans="1:16" hidden="1">
      <c r="A499">
        <f>Tabla_owssvr__2[[#This Row],[ID]]</f>
        <v>4722</v>
      </c>
      <c r="B499" t="str">
        <f>Tabla_owssvr__2[[#This Row],[Título]]</f>
        <v>Cuenta Dominio Bloqueada</v>
      </c>
      <c r="C499" t="str">
        <f>Tabla_owssvr__2[[#This Row],[Solicitante]]</f>
        <v>Vargas Oteiza, Flavia, CAM</v>
      </c>
      <c r="D499" s="4">
        <f>Tabla_owssvr__2[[#This Row],[Fecha Solicitud]]</f>
        <v>41856</v>
      </c>
      <c r="E499" t="str">
        <f>Tabla_owssvr__2[[#This Row],[Estado]]</f>
        <v>Realizado</v>
      </c>
      <c r="F499" s="4">
        <f>Tabla_owssvr__2[[#This Row],[Fecha Cierre]]</f>
        <v>41856</v>
      </c>
      <c r="G499" t="str">
        <f>Tabla_owssvr__2[[#This Row],[Categoria]]</f>
        <v>Creación, modificación activación y desactivación de cuentas de red y correo electrónico.</v>
      </c>
      <c r="H499" t="str">
        <f>Tabla_owssvr__2[[#This Row],[Enviado a TI]]</f>
        <v>No</v>
      </c>
      <c r="I499" t="str">
        <f>Tabla_owssvr__2[[#This Row],[Regiones]]</f>
        <v>No</v>
      </c>
      <c r="J499" s="12">
        <f t="shared" si="55"/>
        <v>1</v>
      </c>
      <c r="K499" s="13">
        <f t="shared" si="56"/>
        <v>41857</v>
      </c>
      <c r="L499" s="12">
        <f t="shared" si="57"/>
        <v>2014</v>
      </c>
      <c r="M499" s="12">
        <f t="shared" si="58"/>
        <v>32</v>
      </c>
      <c r="N499" s="12">
        <f t="shared" si="59"/>
        <v>8</v>
      </c>
      <c r="O499" s="13" t="str">
        <f t="shared" ca="1" si="60"/>
        <v>CUMPLE</v>
      </c>
      <c r="P499" t="str">
        <f t="shared" si="61"/>
        <v/>
      </c>
    </row>
    <row r="500" spans="1:16" hidden="1">
      <c r="A500">
        <f>Tabla_owssvr__2[[#This Row],[ID]]</f>
        <v>4721</v>
      </c>
      <c r="B500" t="str">
        <f>Tabla_owssvr__2[[#This Row],[Título]]</f>
        <v>agenda</v>
      </c>
      <c r="C500" t="str">
        <f>Tabla_owssvr__2[[#This Row],[Solicitante]]</f>
        <v>Messenger Masot, Ingrid, CAM</v>
      </c>
      <c r="D500" s="4">
        <f>Tabla_owssvr__2[[#This Row],[Fecha Solicitud]]</f>
        <v>41856</v>
      </c>
      <c r="E500" t="str">
        <f>Tabla_owssvr__2[[#This Row],[Estado]]</f>
        <v>Realizado</v>
      </c>
      <c r="F500" s="4">
        <f>Tabla_owssvr__2[[#This Row],[Fecha Cierre]]</f>
        <v>41857</v>
      </c>
      <c r="G500" t="str">
        <f>Tabla_owssvr__2[[#This Row],[Categoria]]</f>
        <v>Creación, modificación activación y desactivación de cuentas de red y correo electrónico.</v>
      </c>
      <c r="H500" t="str">
        <f>Tabla_owssvr__2[[#This Row],[Enviado a TI]]</f>
        <v>No</v>
      </c>
      <c r="I500" t="str">
        <f>Tabla_owssvr__2[[#This Row],[Regiones]]</f>
        <v>No</v>
      </c>
      <c r="J500" s="12">
        <f t="shared" si="55"/>
        <v>1</v>
      </c>
      <c r="K500" s="13">
        <f t="shared" si="56"/>
        <v>41857</v>
      </c>
      <c r="L500" s="12">
        <f t="shared" si="57"/>
        <v>2014</v>
      </c>
      <c r="M500" s="12">
        <f t="shared" si="58"/>
        <v>32</v>
      </c>
      <c r="N500" s="12">
        <f t="shared" si="59"/>
        <v>8</v>
      </c>
      <c r="O500" s="13" t="str">
        <f t="shared" ca="1" si="60"/>
        <v>CUMPLE</v>
      </c>
      <c r="P500" t="str">
        <f t="shared" si="61"/>
        <v/>
      </c>
    </row>
    <row r="501" spans="1:16" hidden="1">
      <c r="A501">
        <f>Tabla_owssvr__2[[#This Row],[ID]]</f>
        <v>4720</v>
      </c>
      <c r="B501" t="str">
        <f>Tabla_owssvr__2[[#This Row],[Título]]</f>
        <v>buzón ,Salas de Reuniones</v>
      </c>
      <c r="C501" t="str">
        <f>Tabla_owssvr__2[[#This Row],[Solicitante]]</f>
        <v>Contreras Orellana, Paulo Alberto, CAM</v>
      </c>
      <c r="D501" s="4">
        <f>Tabla_owssvr__2[[#This Row],[Fecha Solicitud]]</f>
        <v>41857</v>
      </c>
      <c r="E501" t="str">
        <f>Tabla_owssvr__2[[#This Row],[Estado]]</f>
        <v>Realizado</v>
      </c>
      <c r="F501" s="4">
        <f>Tabla_owssvr__2[[#This Row],[Fecha Cierre]]</f>
        <v>41857</v>
      </c>
      <c r="G501" t="str">
        <f>Tabla_owssvr__2[[#This Row],[Categoria]]</f>
        <v>Creación, modificación activación y desactivación de cuentas de red y correo electrónico.</v>
      </c>
      <c r="H501" t="str">
        <f>Tabla_owssvr__2[[#This Row],[Enviado a TI]]</f>
        <v>Si</v>
      </c>
      <c r="I501" t="str">
        <f>Tabla_owssvr__2[[#This Row],[Regiones]]</f>
        <v>No</v>
      </c>
      <c r="J501" s="12">
        <f t="shared" si="55"/>
        <v>1</v>
      </c>
      <c r="K501" s="13">
        <f t="shared" si="56"/>
        <v>41858</v>
      </c>
      <c r="L501" s="12">
        <f t="shared" si="57"/>
        <v>2014</v>
      </c>
      <c r="M501" s="12">
        <f t="shared" si="58"/>
        <v>32</v>
      </c>
      <c r="N501" s="12">
        <f t="shared" si="59"/>
        <v>8</v>
      </c>
      <c r="O501" s="13" t="str">
        <f t="shared" ca="1" si="60"/>
        <v>CUMPLE</v>
      </c>
      <c r="P501" t="str">
        <f t="shared" si="61"/>
        <v/>
      </c>
    </row>
    <row r="502" spans="1:16" hidden="1">
      <c r="A502">
        <f>Tabla_owssvr__2[[#This Row],[ID]]</f>
        <v>4719</v>
      </c>
      <c r="B502" t="str">
        <f>Tabla_owssvr__2[[#This Row],[Título]]</f>
        <v>equerimiento de desactivaciòn de 2 SIMCARD y Cambio de equipo Celular</v>
      </c>
      <c r="C502" t="str">
        <f>Tabla_owssvr__2[[#This Row],[Solicitante]]</f>
        <v>Herrera Andrade, Carlos Omar, CAM</v>
      </c>
      <c r="D502" s="4">
        <f>Tabla_owssvr__2[[#This Row],[Fecha Solicitud]]</f>
        <v>41857</v>
      </c>
      <c r="E502" t="str">
        <f>Tabla_owssvr__2[[#This Row],[Estado]]</f>
        <v>Realizado</v>
      </c>
      <c r="F502" s="4">
        <f>Tabla_owssvr__2[[#This Row],[Fecha Cierre]]</f>
        <v>41862</v>
      </c>
      <c r="G502" t="str">
        <f>Tabla_owssvr__2[[#This Row],[Categoria]]</f>
        <v>Asignación y/o entrega de equipos celulares estándar nuevos o sus componentes. (chips)</v>
      </c>
      <c r="H502" t="str">
        <f>Tabla_owssvr__2[[#This Row],[Enviado a TI]]</f>
        <v>Si</v>
      </c>
      <c r="I502" t="str">
        <f>Tabla_owssvr__2[[#This Row],[Regiones]]</f>
        <v>No</v>
      </c>
      <c r="J502" s="12">
        <f t="shared" si="55"/>
        <v>7</v>
      </c>
      <c r="K502" s="13">
        <f t="shared" si="56"/>
        <v>41869</v>
      </c>
      <c r="L502" s="12">
        <f t="shared" si="57"/>
        <v>2014</v>
      </c>
      <c r="M502" s="12">
        <f t="shared" si="58"/>
        <v>34</v>
      </c>
      <c r="N502" s="12">
        <f t="shared" si="59"/>
        <v>8</v>
      </c>
      <c r="O502" s="13" t="str">
        <f t="shared" ca="1" si="60"/>
        <v>CUMPLE</v>
      </c>
      <c r="P502" t="str">
        <f t="shared" si="61"/>
        <v/>
      </c>
    </row>
    <row r="503" spans="1:16" hidden="1">
      <c r="A503">
        <f>Tabla_owssvr__2[[#This Row],[ID]]</f>
        <v>4718</v>
      </c>
      <c r="B503" t="str">
        <f>Tabla_owssvr__2[[#This Row],[Título]]</f>
        <v>smartview</v>
      </c>
      <c r="C503" t="str">
        <f>Tabla_owssvr__2[[#This Row],[Solicitante]]</f>
        <v>Mackenney Aguilera, George Rodrigo, CAM</v>
      </c>
      <c r="D503" s="4">
        <f>Tabla_owssvr__2[[#This Row],[Fecha Solicitud]]</f>
        <v>41856</v>
      </c>
      <c r="E503" t="str">
        <f>Tabla_owssvr__2[[#This Row],[Estado]]</f>
        <v>Realizado</v>
      </c>
      <c r="F503" s="4">
        <f>Tabla_owssvr__2[[#This Row],[Fecha Cierre]]</f>
        <v>41857</v>
      </c>
      <c r="G503" t="str">
        <f>Tabla_owssvr__2[[#This Row],[Categoria]]</f>
        <v>Instalación de nuevos software en los computadores.</v>
      </c>
      <c r="H503" t="str">
        <f>Tabla_owssvr__2[[#This Row],[Enviado a TI]]</f>
        <v>No</v>
      </c>
      <c r="I503" t="str">
        <f>Tabla_owssvr__2[[#This Row],[Regiones]]</f>
        <v>No</v>
      </c>
      <c r="J503" s="12">
        <f t="shared" si="55"/>
        <v>1</v>
      </c>
      <c r="K503" s="13">
        <f t="shared" si="56"/>
        <v>41857</v>
      </c>
      <c r="L503" s="12">
        <f t="shared" si="57"/>
        <v>2014</v>
      </c>
      <c r="M503" s="12">
        <f t="shared" si="58"/>
        <v>32</v>
      </c>
      <c r="N503" s="12">
        <f t="shared" si="59"/>
        <v>8</v>
      </c>
      <c r="O503" s="13" t="str">
        <f t="shared" ca="1" si="60"/>
        <v>CUMPLE</v>
      </c>
      <c r="P503" t="str">
        <f t="shared" si="61"/>
        <v/>
      </c>
    </row>
    <row r="504" spans="1:16" hidden="1">
      <c r="A504">
        <f>Tabla_owssvr__2[[#This Row],[ID]]</f>
        <v>4717</v>
      </c>
      <c r="B504" t="str">
        <f>Tabla_owssvr__2[[#This Row],[Título]]</f>
        <v>MINUTOS CAM (94691452)</v>
      </c>
      <c r="C504" t="str">
        <f>Tabla_owssvr__2[[#This Row],[Solicitante]]</f>
        <v>Toloza Garrido, Samuel Isaac, CAM</v>
      </c>
      <c r="D504" s="4">
        <f>Tabla_owssvr__2[[#This Row],[Fecha Solicitud]]</f>
        <v>41856</v>
      </c>
      <c r="E504" t="str">
        <f>Tabla_owssvr__2[[#This Row],[Estado]]</f>
        <v>Realizado</v>
      </c>
      <c r="F504" s="4">
        <f>Tabla_owssvr__2[[#This Row],[Fecha Cierre]]</f>
        <v>41856</v>
      </c>
      <c r="G504" t="str">
        <f>Tabla_owssvr__2[[#This Row],[Categoria]]</f>
        <v>1 Asignacion de minutos</v>
      </c>
      <c r="H504" t="str">
        <f>Tabla_owssvr__2[[#This Row],[Enviado a TI]]</f>
        <v>Si</v>
      </c>
      <c r="I504" t="str">
        <f>Tabla_owssvr__2[[#This Row],[Regiones]]</f>
        <v>No</v>
      </c>
      <c r="J504" s="12">
        <f t="shared" si="55"/>
        <v>1</v>
      </c>
      <c r="K504" s="13">
        <f t="shared" si="56"/>
        <v>41857</v>
      </c>
      <c r="L504" s="12">
        <f t="shared" si="57"/>
        <v>2014</v>
      </c>
      <c r="M504" s="12">
        <f t="shared" si="58"/>
        <v>32</v>
      </c>
      <c r="N504" s="12">
        <f t="shared" si="59"/>
        <v>8</v>
      </c>
      <c r="O504" s="13" t="str">
        <f t="shared" ca="1" si="60"/>
        <v>CUMPLE</v>
      </c>
      <c r="P504" t="str">
        <f t="shared" si="61"/>
        <v/>
      </c>
    </row>
    <row r="505" spans="1:16" hidden="1">
      <c r="A505">
        <f>Tabla_owssvr__2[[#This Row],[ID]]</f>
        <v>4716</v>
      </c>
      <c r="B505" t="str">
        <f>Tabla_owssvr__2[[#This Row],[Título]]</f>
        <v>Clave bloqueada</v>
      </c>
      <c r="C505" t="str">
        <f>Tabla_owssvr__2[[#This Row],[Solicitante]]</f>
        <v>Retamal Gutierrez, Carlos Alberto, CAM</v>
      </c>
      <c r="D505" s="4">
        <f>Tabla_owssvr__2[[#This Row],[Fecha Solicitud]]</f>
        <v>41856</v>
      </c>
      <c r="E505" t="str">
        <f>Tabla_owssvr__2[[#This Row],[Estado]]</f>
        <v>Realizado</v>
      </c>
      <c r="F505" s="4">
        <f>Tabla_owssvr__2[[#This Row],[Fecha Cierre]]</f>
        <v>41856</v>
      </c>
      <c r="G505" t="str">
        <f>Tabla_owssvr__2[[#This Row],[Categoria]]</f>
        <v>Creación, modificación activación y desactivación de cuentas de red y correo electrónico.</v>
      </c>
      <c r="H505" t="str">
        <f>Tabla_owssvr__2[[#This Row],[Enviado a TI]]</f>
        <v>Si</v>
      </c>
      <c r="I505" t="str">
        <f>Tabla_owssvr__2[[#This Row],[Regiones]]</f>
        <v>No</v>
      </c>
      <c r="J505" s="12">
        <f t="shared" si="55"/>
        <v>1</v>
      </c>
      <c r="K505" s="13">
        <f t="shared" si="56"/>
        <v>41857</v>
      </c>
      <c r="L505" s="12">
        <f t="shared" si="57"/>
        <v>2014</v>
      </c>
      <c r="M505" s="12">
        <f t="shared" si="58"/>
        <v>32</v>
      </c>
      <c r="N505" s="12">
        <f t="shared" si="59"/>
        <v>8</v>
      </c>
      <c r="O505" s="13" t="str">
        <f t="shared" ca="1" si="60"/>
        <v>CUMPLE</v>
      </c>
      <c r="P505" t="str">
        <f t="shared" si="61"/>
        <v/>
      </c>
    </row>
    <row r="506" spans="1:16" hidden="1">
      <c r="A506">
        <f>Tabla_owssvr__2[[#This Row],[ID]]</f>
        <v>4715</v>
      </c>
      <c r="B506" t="str">
        <f>Tabla_owssvr__2[[#This Row],[Título]]</f>
        <v>Minutos Adicionales</v>
      </c>
      <c r="C506" t="str">
        <f>Tabla_owssvr__2[[#This Row],[Solicitante]]</f>
        <v>Villalobos Saa, Luis Efrain, CAM</v>
      </c>
      <c r="D506" s="4">
        <f>Tabla_owssvr__2[[#This Row],[Fecha Solicitud]]</f>
        <v>41856</v>
      </c>
      <c r="E506" t="str">
        <f>Tabla_owssvr__2[[#This Row],[Estado]]</f>
        <v>Realizado</v>
      </c>
      <c r="F506" s="4">
        <f>Tabla_owssvr__2[[#This Row],[Fecha Cierre]]</f>
        <v>41856</v>
      </c>
      <c r="G506" t="str">
        <f>Tabla_owssvr__2[[#This Row],[Categoria]]</f>
        <v>1 Asignacion de minutos</v>
      </c>
      <c r="H506" t="str">
        <f>Tabla_owssvr__2[[#This Row],[Enviado a TI]]</f>
        <v>No</v>
      </c>
      <c r="I506" t="str">
        <f>Tabla_owssvr__2[[#This Row],[Regiones]]</f>
        <v>No</v>
      </c>
      <c r="J506" s="12">
        <f t="shared" si="55"/>
        <v>1</v>
      </c>
      <c r="K506" s="13">
        <f t="shared" si="56"/>
        <v>41857</v>
      </c>
      <c r="L506" s="12">
        <f t="shared" si="57"/>
        <v>2014</v>
      </c>
      <c r="M506" s="12">
        <f t="shared" si="58"/>
        <v>32</v>
      </c>
      <c r="N506" s="12">
        <f t="shared" si="59"/>
        <v>8</v>
      </c>
      <c r="O506" s="13" t="str">
        <f t="shared" ca="1" si="60"/>
        <v>CUMPLE</v>
      </c>
      <c r="P506" t="str">
        <f t="shared" si="61"/>
        <v/>
      </c>
    </row>
    <row r="507" spans="1:16" hidden="1">
      <c r="A507">
        <f>Tabla_owssvr__2[[#This Row],[ID]]</f>
        <v>4714</v>
      </c>
      <c r="B507" t="str">
        <f>Tabla_owssvr__2[[#This Row],[Título]]</f>
        <v xml:space="preserve">Ingreso Administrador de contrato </v>
      </c>
      <c r="C507" t="str">
        <f>Tabla_owssvr__2[[#This Row],[Solicitante]]</f>
        <v>Dossi Muñoz, Carolina, CAM</v>
      </c>
      <c r="D507" s="4">
        <f>Tabla_owssvr__2[[#This Row],[Fecha Solicitud]]</f>
        <v>41856</v>
      </c>
      <c r="E507" t="str">
        <f>Tabla_owssvr__2[[#This Row],[Estado]]</f>
        <v>Realizado</v>
      </c>
      <c r="F507" s="4">
        <f>Tabla_owssvr__2[[#This Row],[Fecha Cierre]]</f>
        <v>41856</v>
      </c>
      <c r="G507" t="str">
        <f>Tabla_owssvr__2[[#This Row],[Categoria]]</f>
        <v>Creación, modificación activación y desactivación de cuentas de red y correo electrónico.</v>
      </c>
      <c r="H507" t="str">
        <f>Tabla_owssvr__2[[#This Row],[Enviado a TI]]</f>
        <v>Si</v>
      </c>
      <c r="I507" t="str">
        <f>Tabla_owssvr__2[[#This Row],[Regiones]]</f>
        <v>No</v>
      </c>
      <c r="J507" s="12">
        <f t="shared" si="55"/>
        <v>1</v>
      </c>
      <c r="K507" s="13">
        <f t="shared" si="56"/>
        <v>41857</v>
      </c>
      <c r="L507" s="12">
        <f t="shared" si="57"/>
        <v>2014</v>
      </c>
      <c r="M507" s="12">
        <f t="shared" si="58"/>
        <v>32</v>
      </c>
      <c r="N507" s="12">
        <f t="shared" si="59"/>
        <v>8</v>
      </c>
      <c r="O507" s="13" t="str">
        <f t="shared" ca="1" si="60"/>
        <v>CUMPLE</v>
      </c>
      <c r="P507" t="str">
        <f t="shared" si="61"/>
        <v/>
      </c>
    </row>
    <row r="508" spans="1:16" hidden="1">
      <c r="A508">
        <f>Tabla_owssvr__2[[#This Row],[ID]]</f>
        <v>4713</v>
      </c>
      <c r="B508" t="str">
        <f>Tabla_owssvr__2[[#This Row],[Título]]</f>
        <v xml:space="preserve">SOLICITA CONFIGURACION IMPRESORA </v>
      </c>
      <c r="C508" t="str">
        <f>Tabla_owssvr__2[[#This Row],[Solicitante]]</f>
        <v>Fuentes Flores, Maritza Alejandra, EXTERNO</v>
      </c>
      <c r="D508" s="4">
        <f>Tabla_owssvr__2[[#This Row],[Fecha Solicitud]]</f>
        <v>41856</v>
      </c>
      <c r="E508" t="str">
        <f>Tabla_owssvr__2[[#This Row],[Estado]]</f>
        <v>Realizado</v>
      </c>
      <c r="F508" s="4">
        <f>Tabla_owssvr__2[[#This Row],[Fecha Cierre]]</f>
        <v>41856</v>
      </c>
      <c r="G508" t="str">
        <f>Tabla_owssvr__2[[#This Row],[Categoria]]</f>
        <v>Instalación de nuevos software en los computadores.</v>
      </c>
      <c r="H508" t="str">
        <f>Tabla_owssvr__2[[#This Row],[Enviado a TI]]</f>
        <v>No</v>
      </c>
      <c r="I508" t="str">
        <f>Tabla_owssvr__2[[#This Row],[Regiones]]</f>
        <v>No</v>
      </c>
      <c r="J508" s="12">
        <f t="shared" si="55"/>
        <v>1</v>
      </c>
      <c r="K508" s="13">
        <f t="shared" si="56"/>
        <v>41857</v>
      </c>
      <c r="L508" s="12">
        <f t="shared" si="57"/>
        <v>2014</v>
      </c>
      <c r="M508" s="12">
        <f t="shared" si="58"/>
        <v>32</v>
      </c>
      <c r="N508" s="12">
        <f t="shared" si="59"/>
        <v>8</v>
      </c>
      <c r="O508" s="13" t="str">
        <f t="shared" ca="1" si="60"/>
        <v>CUMPLE</v>
      </c>
      <c r="P508" t="str">
        <f t="shared" si="61"/>
        <v/>
      </c>
    </row>
    <row r="509" spans="1:16" hidden="1">
      <c r="A509">
        <f>Tabla_owssvr__2[[#This Row],[ID]]</f>
        <v>4712</v>
      </c>
      <c r="B509" t="str">
        <f>Tabla_owssvr__2[[#This Row],[Título]]</f>
        <v>TELEFONO SIN CONEXCION</v>
      </c>
      <c r="C509" t="str">
        <f>Tabla_owssvr__2[[#This Row],[Solicitante]]</f>
        <v>Yañez Castillo, Luis Felipe, CAM</v>
      </c>
      <c r="D509" s="4">
        <f>Tabla_owssvr__2[[#This Row],[Fecha Solicitud]]</f>
        <v>41855</v>
      </c>
      <c r="E509" t="str">
        <f>Tabla_owssvr__2[[#This Row],[Estado]]</f>
        <v>Realizado</v>
      </c>
      <c r="F509" s="4">
        <f>Tabla_owssvr__2[[#This Row],[Fecha Cierre]]</f>
        <v>41855</v>
      </c>
      <c r="G509" t="str">
        <f>Tabla_owssvr__2[[#This Row],[Categoria]]</f>
        <v>Instalación o traslado de anexos telefónicos.</v>
      </c>
      <c r="H509" t="str">
        <f>Tabla_owssvr__2[[#This Row],[Enviado a TI]]</f>
        <v>No</v>
      </c>
      <c r="I509" t="str">
        <f>Tabla_owssvr__2[[#This Row],[Regiones]]</f>
        <v>No</v>
      </c>
      <c r="J509" s="12">
        <f t="shared" si="55"/>
        <v>3</v>
      </c>
      <c r="K509" s="13">
        <f t="shared" si="56"/>
        <v>41858</v>
      </c>
      <c r="L509" s="12">
        <f t="shared" si="57"/>
        <v>2014</v>
      </c>
      <c r="M509" s="12">
        <f t="shared" si="58"/>
        <v>32</v>
      </c>
      <c r="N509" s="12">
        <f t="shared" si="59"/>
        <v>8</v>
      </c>
      <c r="O509" s="13" t="str">
        <f t="shared" ca="1" si="60"/>
        <v>CUMPLE</v>
      </c>
      <c r="P509" t="str">
        <f t="shared" si="61"/>
        <v/>
      </c>
    </row>
    <row r="510" spans="1:16" hidden="1">
      <c r="A510">
        <f>Tabla_owssvr__2[[#This Row],[ID]]</f>
        <v>4711</v>
      </c>
      <c r="B510" t="str">
        <f>Tabla_owssvr__2[[#This Row],[Título]]</f>
        <v>Problemas en el Libro de Compras CAM Chile</v>
      </c>
      <c r="C510" t="str">
        <f>Tabla_owssvr__2[[#This Row],[Solicitante]]</f>
        <v>Ureta Perez, Paola, CAM</v>
      </c>
      <c r="D510" s="4">
        <f>Tabla_owssvr__2[[#This Row],[Fecha Solicitud]]</f>
        <v>41856</v>
      </c>
      <c r="E510" t="str">
        <f>Tabla_owssvr__2[[#This Row],[Estado]]</f>
        <v>Realizado</v>
      </c>
      <c r="F510" s="4">
        <f>Tabla_owssvr__2[[#This Row],[Fecha Cierre]]</f>
        <v>41856</v>
      </c>
      <c r="G510" t="str">
        <f>Tabla_owssvr__2[[#This Row],[Categoria]]</f>
        <v>2 Reporte problemas Oracle</v>
      </c>
      <c r="H510" t="str">
        <f>Tabla_owssvr__2[[#This Row],[Enviado a TI]]</f>
        <v>No</v>
      </c>
      <c r="I510" t="str">
        <f>Tabla_owssvr__2[[#This Row],[Regiones]]</f>
        <v>No</v>
      </c>
      <c r="J510" s="12">
        <f t="shared" si="55"/>
        <v>1</v>
      </c>
      <c r="K510" s="13">
        <f t="shared" si="56"/>
        <v>41857</v>
      </c>
      <c r="L510" s="12">
        <f t="shared" si="57"/>
        <v>2014</v>
      </c>
      <c r="M510" s="12">
        <f t="shared" si="58"/>
        <v>32</v>
      </c>
      <c r="N510" s="12">
        <f t="shared" si="59"/>
        <v>8</v>
      </c>
      <c r="O510" s="13" t="str">
        <f t="shared" ca="1" si="60"/>
        <v>CUMPLE</v>
      </c>
      <c r="P510" t="str">
        <f t="shared" si="61"/>
        <v/>
      </c>
    </row>
    <row r="511" spans="1:16" hidden="1">
      <c r="A511">
        <f>Tabla_owssvr__2[[#This Row],[ID]]</f>
        <v>4710</v>
      </c>
      <c r="B511" t="str">
        <f>Tabla_owssvr__2[[#This Row],[Título]]</f>
        <v>Minutos</v>
      </c>
      <c r="C511" t="str">
        <f>Tabla_owssvr__2[[#This Row],[Solicitante]]</f>
        <v>Santibañez Ordenes, Andres Alejandro, CAM</v>
      </c>
      <c r="D511" s="4">
        <f>Tabla_owssvr__2[[#This Row],[Fecha Solicitud]]</f>
        <v>41856</v>
      </c>
      <c r="E511" t="str">
        <f>Tabla_owssvr__2[[#This Row],[Estado]]</f>
        <v>Realizado</v>
      </c>
      <c r="F511" s="4">
        <f>Tabla_owssvr__2[[#This Row],[Fecha Cierre]]</f>
        <v>41856</v>
      </c>
      <c r="G511" t="str">
        <f>Tabla_owssvr__2[[#This Row],[Categoria]]</f>
        <v>1 Asignacion de minutos</v>
      </c>
      <c r="H511" t="str">
        <f>Tabla_owssvr__2[[#This Row],[Enviado a TI]]</f>
        <v>Si</v>
      </c>
      <c r="I511" t="str">
        <f>Tabla_owssvr__2[[#This Row],[Regiones]]</f>
        <v>No</v>
      </c>
      <c r="J511" s="12">
        <f t="shared" si="55"/>
        <v>1</v>
      </c>
      <c r="K511" s="13">
        <f t="shared" si="56"/>
        <v>41857</v>
      </c>
      <c r="L511" s="12">
        <f t="shared" si="57"/>
        <v>2014</v>
      </c>
      <c r="M511" s="12">
        <f t="shared" si="58"/>
        <v>32</v>
      </c>
      <c r="N511" s="12">
        <f t="shared" si="59"/>
        <v>8</v>
      </c>
      <c r="O511" s="13" t="str">
        <f t="shared" ca="1" si="60"/>
        <v>CUMPLE</v>
      </c>
      <c r="P511" t="str">
        <f t="shared" si="61"/>
        <v/>
      </c>
    </row>
    <row r="512" spans="1:16" hidden="1">
      <c r="A512">
        <f>Tabla_owssvr__2[[#This Row],[ID]]</f>
        <v>4709</v>
      </c>
      <c r="B512" t="str">
        <f>Tabla_owssvr__2[[#This Row],[Título]]</f>
        <v>Pantalla Pc</v>
      </c>
      <c r="C512" t="str">
        <f>Tabla_owssvr__2[[#This Row],[Solicitante]]</f>
        <v>Lagos Acuña, James Henry, CAM</v>
      </c>
      <c r="D512" s="4">
        <f>Tabla_owssvr__2[[#This Row],[Fecha Solicitud]]</f>
        <v>41856</v>
      </c>
      <c r="E512" t="str">
        <f>Tabla_owssvr__2[[#This Row],[Estado]]</f>
        <v>Realizado</v>
      </c>
      <c r="F512" s="4">
        <f>Tabla_owssvr__2[[#This Row],[Fecha Cierre]]</f>
        <v>41856</v>
      </c>
      <c r="G512" t="str">
        <f>Tabla_owssvr__2[[#This Row],[Categoria]]</f>
        <v>Reparación de equipos (pc o notebook)</v>
      </c>
      <c r="H512" t="str">
        <f>Tabla_owssvr__2[[#This Row],[Enviado a TI]]</f>
        <v>No</v>
      </c>
      <c r="I512" t="str">
        <f>Tabla_owssvr__2[[#This Row],[Regiones]]</f>
        <v>No</v>
      </c>
      <c r="J512" s="12">
        <f t="shared" si="55"/>
        <v>3</v>
      </c>
      <c r="K512" s="13">
        <f t="shared" si="56"/>
        <v>41859</v>
      </c>
      <c r="L512" s="12">
        <f t="shared" si="57"/>
        <v>2014</v>
      </c>
      <c r="M512" s="12">
        <f t="shared" si="58"/>
        <v>32</v>
      </c>
      <c r="N512" s="12">
        <f t="shared" si="59"/>
        <v>8</v>
      </c>
      <c r="O512" s="13" t="str">
        <f t="shared" ca="1" si="60"/>
        <v>CUMPLE</v>
      </c>
      <c r="P512" t="str">
        <f t="shared" si="61"/>
        <v/>
      </c>
    </row>
    <row r="513" spans="1:16" hidden="1">
      <c r="A513">
        <f>Tabla_owssvr__2[[#This Row],[ID]]</f>
        <v>4708</v>
      </c>
      <c r="B513" t="str">
        <f>Tabla_owssvr__2[[#This Row],[Título]]</f>
        <v xml:space="preserve">Codigo PUK </v>
      </c>
      <c r="C513" t="str">
        <f>Tabla_owssvr__2[[#This Row],[Solicitante]]</f>
        <v>Hernandez Muñoz, Manuel Antonio, CAM</v>
      </c>
      <c r="D513" s="4">
        <f>Tabla_owssvr__2[[#This Row],[Fecha Solicitud]]</f>
        <v>41856</v>
      </c>
      <c r="E513" t="str">
        <f>Tabla_owssvr__2[[#This Row],[Estado]]</f>
        <v>Realizado</v>
      </c>
      <c r="F513" s="4">
        <f>Tabla_owssvr__2[[#This Row],[Fecha Cierre]]</f>
        <v>41856</v>
      </c>
      <c r="G513" t="str">
        <f>Tabla_owssvr__2[[#This Row],[Categoria]]</f>
        <v>1 Asignacion de minutos</v>
      </c>
      <c r="H513" t="str">
        <f>Tabla_owssvr__2[[#This Row],[Enviado a TI]]</f>
        <v>No</v>
      </c>
      <c r="I513" t="str">
        <f>Tabla_owssvr__2[[#This Row],[Regiones]]</f>
        <v>No</v>
      </c>
      <c r="J513" s="12">
        <f t="shared" si="55"/>
        <v>1</v>
      </c>
      <c r="K513" s="13">
        <f t="shared" si="56"/>
        <v>41857</v>
      </c>
      <c r="L513" s="12">
        <f t="shared" si="57"/>
        <v>2014</v>
      </c>
      <c r="M513" s="12">
        <f t="shared" si="58"/>
        <v>32</v>
      </c>
      <c r="N513" s="12">
        <f t="shared" si="59"/>
        <v>8</v>
      </c>
      <c r="O513" s="13" t="str">
        <f t="shared" ca="1" si="60"/>
        <v>CUMPLE</v>
      </c>
      <c r="P513" t="str">
        <f t="shared" si="61"/>
        <v/>
      </c>
    </row>
    <row r="514" spans="1:16" hidden="1">
      <c r="A514">
        <f>Tabla_owssvr__2[[#This Row],[ID]]</f>
        <v>4707</v>
      </c>
      <c r="B514" t="str">
        <f>Tabla_owssvr__2[[#This Row],[Título]]</f>
        <v>Minutos</v>
      </c>
      <c r="C514" t="str">
        <f>Tabla_owssvr__2[[#This Row],[Solicitante]]</f>
        <v>Sepulveda Salas, Vladimir Arnoldo, CAM</v>
      </c>
      <c r="D514" s="4">
        <f>Tabla_owssvr__2[[#This Row],[Fecha Solicitud]]</f>
        <v>41856</v>
      </c>
      <c r="E514" t="str">
        <f>Tabla_owssvr__2[[#This Row],[Estado]]</f>
        <v>Realizado</v>
      </c>
      <c r="F514" s="4">
        <f>Tabla_owssvr__2[[#This Row],[Fecha Cierre]]</f>
        <v>41856</v>
      </c>
      <c r="G514" t="str">
        <f>Tabla_owssvr__2[[#This Row],[Categoria]]</f>
        <v>1 Asignacion de minutos</v>
      </c>
      <c r="H514" t="str">
        <f>Tabla_owssvr__2[[#This Row],[Enviado a TI]]</f>
        <v>Si</v>
      </c>
      <c r="I514" t="str">
        <f>Tabla_owssvr__2[[#This Row],[Regiones]]</f>
        <v>No</v>
      </c>
      <c r="J514" s="12">
        <f t="shared" ref="J514:J559" si="62">VLOOKUP(G514,servicios,2,FALSE)</f>
        <v>1</v>
      </c>
      <c r="K514" s="13">
        <f t="shared" si="56"/>
        <v>41857</v>
      </c>
      <c r="L514" s="12">
        <f t="shared" si="57"/>
        <v>2014</v>
      </c>
      <c r="M514" s="12">
        <f t="shared" si="58"/>
        <v>32</v>
      </c>
      <c r="N514" s="12">
        <f t="shared" si="59"/>
        <v>8</v>
      </c>
      <c r="O514" s="13" t="str">
        <f t="shared" ca="1" si="60"/>
        <v>CUMPLE</v>
      </c>
      <c r="P514" t="str">
        <f t="shared" si="61"/>
        <v/>
      </c>
    </row>
    <row r="515" spans="1:16" hidden="1">
      <c r="A515">
        <f>Tabla_owssvr__2[[#This Row],[ID]]</f>
        <v>4706</v>
      </c>
      <c r="B515" t="str">
        <f>Tabla_owssvr__2[[#This Row],[Título]]</f>
        <v>Carpeta Compartida</v>
      </c>
      <c r="C515" t="str">
        <f>Tabla_owssvr__2[[#This Row],[Solicitante]]</f>
        <v>Vasquez Opazo, Maria Jose, CAM</v>
      </c>
      <c r="D515" s="4">
        <f>Tabla_owssvr__2[[#This Row],[Fecha Solicitud]]</f>
        <v>41856</v>
      </c>
      <c r="E515" t="str">
        <f>Tabla_owssvr__2[[#This Row],[Estado]]</f>
        <v>Realizado</v>
      </c>
      <c r="F515" s="4">
        <f>Tabla_owssvr__2[[#This Row],[Fecha Cierre]]</f>
        <v>41856</v>
      </c>
      <c r="G515" t="str">
        <f>Tabla_owssvr__2[[#This Row],[Categoria]]</f>
        <v>3 Servicios Operador</v>
      </c>
      <c r="H515" t="str">
        <f>Tabla_owssvr__2[[#This Row],[Enviado a TI]]</f>
        <v>No</v>
      </c>
      <c r="I515" t="str">
        <f>Tabla_owssvr__2[[#This Row],[Regiones]]</f>
        <v>No</v>
      </c>
      <c r="J515" s="12">
        <f t="shared" si="62"/>
        <v>1</v>
      </c>
      <c r="K515" s="13">
        <f t="shared" ref="K515:K559" si="63">WORKDAY(D515*1,J515,festivos)</f>
        <v>41857</v>
      </c>
      <c r="L515" s="12">
        <f t="shared" ref="L515:L559" si="64">YEAR(K515)</f>
        <v>2014</v>
      </c>
      <c r="M515" s="12">
        <f t="shared" ref="M515:M559" si="65">WEEKNUM(K515,2)</f>
        <v>32</v>
      </c>
      <c r="N515" s="12">
        <f t="shared" ref="N515:N559" si="66">MONTH(K515)</f>
        <v>8</v>
      </c>
      <c r="O515" s="13" t="str">
        <f t="shared" ref="O515:O559" ca="1" si="67">IF(F515=0,IF(AND(TODAY()&lt;=K515),"EN TIEMPO","FUERA"),IF(AND(F515&lt;=K515),"CUMPLE","NO CUMPLE"))</f>
        <v>CUMPLE</v>
      </c>
      <c r="P515" t="str">
        <f t="shared" ref="P515:P559" si="68">IF(AND(E515="Realizado",F515=0),"error","")</f>
        <v/>
      </c>
    </row>
    <row r="516" spans="1:16" hidden="1">
      <c r="A516">
        <f>Tabla_owssvr__2[[#This Row],[ID]]</f>
        <v>4705</v>
      </c>
      <c r="B516" t="str">
        <f>Tabla_owssvr__2[[#This Row],[Título]]</f>
        <v>Asignar PC a Nueva BBOO CAM 14</v>
      </c>
      <c r="C516" t="str">
        <f>Tabla_owssvr__2[[#This Row],[Solicitante]]</f>
        <v>Morales Diaz, Mauricio Enrique, CAM</v>
      </c>
      <c r="D516" s="4">
        <f>Tabla_owssvr__2[[#This Row],[Fecha Solicitud]]</f>
        <v>41855</v>
      </c>
      <c r="E516" t="str">
        <f>Tabla_owssvr__2[[#This Row],[Estado]]</f>
        <v>Realizado</v>
      </c>
      <c r="F516" s="4">
        <f>Tabla_owssvr__2[[#This Row],[Fecha Cierre]]</f>
        <v>41855</v>
      </c>
      <c r="G516" t="str">
        <f>Tabla_owssvr__2[[#This Row],[Categoria]]</f>
        <v>Creación, modificación activación y desactivación de cuentas de red y correo electrónico.</v>
      </c>
      <c r="H516" t="str">
        <f>Tabla_owssvr__2[[#This Row],[Enviado a TI]]</f>
        <v>Si</v>
      </c>
      <c r="I516" t="str">
        <f>Tabla_owssvr__2[[#This Row],[Regiones]]</f>
        <v>Si</v>
      </c>
      <c r="J516" s="12">
        <f t="shared" si="62"/>
        <v>1</v>
      </c>
      <c r="K516" s="13">
        <f t="shared" si="63"/>
        <v>41856</v>
      </c>
      <c r="L516" s="12">
        <f t="shared" si="64"/>
        <v>2014</v>
      </c>
      <c r="M516" s="12">
        <f t="shared" si="65"/>
        <v>32</v>
      </c>
      <c r="N516" s="12">
        <f t="shared" si="66"/>
        <v>8</v>
      </c>
      <c r="O516" s="13" t="str">
        <f t="shared" ca="1" si="67"/>
        <v>CUMPLE</v>
      </c>
      <c r="P516" t="str">
        <f t="shared" si="68"/>
        <v/>
      </c>
    </row>
    <row r="517" spans="1:16" hidden="1">
      <c r="A517">
        <f>Tabla_owssvr__2[[#This Row],[ID]]</f>
        <v>4704</v>
      </c>
      <c r="B517" t="str">
        <f>Tabla_owssvr__2[[#This Row],[Título]]</f>
        <v xml:space="preserve">Habilitación Oficina Zenteno 1 </v>
      </c>
      <c r="C517" t="str">
        <f>Tabla_owssvr__2[[#This Row],[Solicitante]]</f>
        <v>Muñoz Contreras, Raul, CAM</v>
      </c>
      <c r="D517" s="4">
        <f>Tabla_owssvr__2[[#This Row],[Fecha Solicitud]]</f>
        <v>41851</v>
      </c>
      <c r="E517" t="str">
        <f>Tabla_owssvr__2[[#This Row],[Estado]]</f>
        <v>Realizado</v>
      </c>
      <c r="F517" s="4">
        <f>Tabla_owssvr__2[[#This Row],[Fecha Cierre]]</f>
        <v>41855</v>
      </c>
      <c r="G517" t="str">
        <f>Tabla_owssvr__2[[#This Row],[Categoria]]</f>
        <v>Instalación o revisión de puntos de red.</v>
      </c>
      <c r="H517" t="str">
        <f>Tabla_owssvr__2[[#This Row],[Enviado a TI]]</f>
        <v>Si</v>
      </c>
      <c r="I517" t="str">
        <f>Tabla_owssvr__2[[#This Row],[Regiones]]</f>
        <v>No</v>
      </c>
      <c r="J517" s="12">
        <f t="shared" si="62"/>
        <v>3</v>
      </c>
      <c r="K517" s="13">
        <f t="shared" si="63"/>
        <v>41856</v>
      </c>
      <c r="L517" s="12">
        <f t="shared" si="64"/>
        <v>2014</v>
      </c>
      <c r="M517" s="12">
        <f t="shared" si="65"/>
        <v>32</v>
      </c>
      <c r="N517" s="12">
        <f t="shared" si="66"/>
        <v>8</v>
      </c>
      <c r="O517" s="13" t="str">
        <f t="shared" ca="1" si="67"/>
        <v>CUMPLE</v>
      </c>
      <c r="P517" t="str">
        <f t="shared" si="68"/>
        <v/>
      </c>
    </row>
    <row r="518" spans="1:16" hidden="1">
      <c r="A518">
        <f>Tabla_owssvr__2[[#This Row],[ID]]</f>
        <v>4703</v>
      </c>
      <c r="B518" t="str">
        <f>Tabla_owssvr__2[[#This Row],[Título]]</f>
        <v>Error al ingreso a payroll</v>
      </c>
      <c r="C518" t="str">
        <f>Tabla_owssvr__2[[#This Row],[Solicitante]]</f>
        <v>Salazar Acuña, Ivan Andrés, CAM</v>
      </c>
      <c r="D518" s="4">
        <f>Tabla_owssvr__2[[#This Row],[Fecha Solicitud]]</f>
        <v>41852</v>
      </c>
      <c r="E518" t="str">
        <f>Tabla_owssvr__2[[#This Row],[Estado]]</f>
        <v>Realizado</v>
      </c>
      <c r="F518" s="4">
        <f>Tabla_owssvr__2[[#This Row],[Fecha Cierre]]</f>
        <v>41852</v>
      </c>
      <c r="G518" t="str">
        <f>Tabla_owssvr__2[[#This Row],[Categoria]]</f>
        <v>Reporte de incidencias de servicio externos (Oracle, SAP, Synergia, GOM ….)</v>
      </c>
      <c r="H518" t="str">
        <f>Tabla_owssvr__2[[#This Row],[Enviado a TI]]</f>
        <v>No</v>
      </c>
      <c r="I518" t="str">
        <f>Tabla_owssvr__2[[#This Row],[Regiones]]</f>
        <v>No</v>
      </c>
      <c r="J518" s="12">
        <f t="shared" si="62"/>
        <v>1</v>
      </c>
      <c r="K518" s="13">
        <f t="shared" si="63"/>
        <v>41855</v>
      </c>
      <c r="L518" s="12">
        <f t="shared" si="64"/>
        <v>2014</v>
      </c>
      <c r="M518" s="12">
        <f t="shared" si="65"/>
        <v>32</v>
      </c>
      <c r="N518" s="12">
        <f t="shared" si="66"/>
        <v>8</v>
      </c>
      <c r="O518" s="13" t="str">
        <f t="shared" ca="1" si="67"/>
        <v>CUMPLE</v>
      </c>
      <c r="P518" t="str">
        <f t="shared" si="68"/>
        <v/>
      </c>
    </row>
    <row r="519" spans="1:16" hidden="1">
      <c r="A519">
        <f>Tabla_owssvr__2[[#This Row],[ID]]</f>
        <v>4702</v>
      </c>
      <c r="B519" t="str">
        <f>Tabla_owssvr__2[[#This Row],[Título]]</f>
        <v>PAQUETE DATOS Y ROOMING</v>
      </c>
      <c r="C519" t="str">
        <f>Tabla_owssvr__2[[#This Row],[Solicitante]]</f>
        <v>Abarca Vargas, Carlos, CAM</v>
      </c>
      <c r="D519" s="4">
        <f>Tabla_owssvr__2[[#This Row],[Fecha Solicitud]]</f>
        <v>41852</v>
      </c>
      <c r="E519" t="str">
        <f>Tabla_owssvr__2[[#This Row],[Estado]]</f>
        <v>Realizado</v>
      </c>
      <c r="F519" s="4">
        <f>Tabla_owssvr__2[[#This Row],[Fecha Cierre]]</f>
        <v>41855</v>
      </c>
      <c r="G519" t="str">
        <f>Tabla_owssvr__2[[#This Row],[Categoria]]</f>
        <v>Roaming</v>
      </c>
      <c r="H519" t="str">
        <f>Tabla_owssvr__2[[#This Row],[Enviado a TI]]</f>
        <v>No</v>
      </c>
      <c r="I519" t="str">
        <f>Tabla_owssvr__2[[#This Row],[Regiones]]</f>
        <v>No</v>
      </c>
      <c r="J519" s="12">
        <f t="shared" si="62"/>
        <v>1</v>
      </c>
      <c r="K519" s="13">
        <f t="shared" si="63"/>
        <v>41855</v>
      </c>
      <c r="L519" s="12">
        <f t="shared" si="64"/>
        <v>2014</v>
      </c>
      <c r="M519" s="12">
        <f t="shared" si="65"/>
        <v>32</v>
      </c>
      <c r="N519" s="12">
        <f t="shared" si="66"/>
        <v>8</v>
      </c>
      <c r="O519" s="13" t="str">
        <f t="shared" ca="1" si="67"/>
        <v>CUMPLE</v>
      </c>
      <c r="P519" t="str">
        <f t="shared" si="68"/>
        <v/>
      </c>
    </row>
    <row r="520" spans="1:16" hidden="1">
      <c r="A520">
        <f>Tabla_owssvr__2[[#This Row],[ID]]</f>
        <v>4701</v>
      </c>
      <c r="B520" t="str">
        <f>Tabla_owssvr__2[[#This Row],[Título]]</f>
        <v>ASIGNAR MINUTOS</v>
      </c>
      <c r="C520" t="str">
        <f>Tabla_owssvr__2[[#This Row],[Solicitante]]</f>
        <v>Yañez Castillo, Luis Felipe, CAM</v>
      </c>
      <c r="D520" s="4">
        <f>Tabla_owssvr__2[[#This Row],[Fecha Solicitud]]</f>
        <v>41855</v>
      </c>
      <c r="E520" t="str">
        <f>Tabla_owssvr__2[[#This Row],[Estado]]</f>
        <v>Realizado</v>
      </c>
      <c r="F520" s="4">
        <f>Tabla_owssvr__2[[#This Row],[Fecha Cierre]]</f>
        <v>41855</v>
      </c>
      <c r="G520" t="str">
        <f>Tabla_owssvr__2[[#This Row],[Categoria]]</f>
        <v>1 Asignacion de minutos</v>
      </c>
      <c r="H520" t="str">
        <f>Tabla_owssvr__2[[#This Row],[Enviado a TI]]</f>
        <v>No</v>
      </c>
      <c r="I520" t="str">
        <f>Tabla_owssvr__2[[#This Row],[Regiones]]</f>
        <v>No</v>
      </c>
      <c r="J520" s="12">
        <f t="shared" si="62"/>
        <v>1</v>
      </c>
      <c r="K520" s="13">
        <f t="shared" si="63"/>
        <v>41856</v>
      </c>
      <c r="L520" s="12">
        <f t="shared" si="64"/>
        <v>2014</v>
      </c>
      <c r="M520" s="12">
        <f t="shared" si="65"/>
        <v>32</v>
      </c>
      <c r="N520" s="12">
        <f t="shared" si="66"/>
        <v>8</v>
      </c>
      <c r="O520" s="13" t="str">
        <f t="shared" ca="1" si="67"/>
        <v>CUMPLE</v>
      </c>
      <c r="P520" t="str">
        <f t="shared" si="68"/>
        <v/>
      </c>
    </row>
    <row r="521" spans="1:16" hidden="1">
      <c r="A521">
        <f>Tabla_owssvr__2[[#This Row],[ID]]</f>
        <v>4700</v>
      </c>
      <c r="B521" t="str">
        <f>Tabla_owssvr__2[[#This Row],[Título]]</f>
        <v>Minutos NET</v>
      </c>
      <c r="C521" t="str">
        <f>Tabla_owssvr__2[[#This Row],[Solicitante]]</f>
        <v>Morales Diaz, Mauricio Enrique, CAM</v>
      </c>
      <c r="D521" s="4">
        <f>Tabla_owssvr__2[[#This Row],[Fecha Solicitud]]</f>
        <v>41855</v>
      </c>
      <c r="E521" t="str">
        <f>Tabla_owssvr__2[[#This Row],[Estado]]</f>
        <v>Realizado</v>
      </c>
      <c r="F521" s="4">
        <f>Tabla_owssvr__2[[#This Row],[Fecha Cierre]]</f>
        <v>41855</v>
      </c>
      <c r="G521" t="str">
        <f>Tabla_owssvr__2[[#This Row],[Categoria]]</f>
        <v>1 Asignacion de minutos</v>
      </c>
      <c r="H521" t="str">
        <f>Tabla_owssvr__2[[#This Row],[Enviado a TI]]</f>
        <v>Si</v>
      </c>
      <c r="I521" t="str">
        <f>Tabla_owssvr__2[[#This Row],[Regiones]]</f>
        <v>Si</v>
      </c>
      <c r="J521" s="12">
        <f t="shared" si="62"/>
        <v>1</v>
      </c>
      <c r="K521" s="13">
        <f t="shared" si="63"/>
        <v>41856</v>
      </c>
      <c r="L521" s="12">
        <f t="shared" si="64"/>
        <v>2014</v>
      </c>
      <c r="M521" s="12">
        <f t="shared" si="65"/>
        <v>32</v>
      </c>
      <c r="N521" s="12">
        <f t="shared" si="66"/>
        <v>8</v>
      </c>
      <c r="O521" s="13" t="str">
        <f t="shared" ca="1" si="67"/>
        <v>CUMPLE</v>
      </c>
      <c r="P521" t="str">
        <f t="shared" si="68"/>
        <v/>
      </c>
    </row>
    <row r="522" spans="1:16" hidden="1">
      <c r="A522">
        <f>Tabla_owssvr__2[[#This Row],[ID]]</f>
        <v>4699</v>
      </c>
      <c r="B522" t="str">
        <f>Tabla_owssvr__2[[#This Row],[Título]]</f>
        <v>listados de las vistas creadas en el servidor CHLCAMBD02.</v>
      </c>
      <c r="C522" t="str">
        <f>Tabla_owssvr__2[[#This Row],[Solicitante]]</f>
        <v>Monardes Letelier, Israel Rodolfo, CAM</v>
      </c>
      <c r="D522" s="4">
        <f>Tabla_owssvr__2[[#This Row],[Fecha Solicitud]]</f>
        <v>41855</v>
      </c>
      <c r="E522" t="str">
        <f>Tabla_owssvr__2[[#This Row],[Estado]]</f>
        <v>Realizado</v>
      </c>
      <c r="F522" s="4">
        <f>Tabla_owssvr__2[[#This Row],[Fecha Cierre]]</f>
        <v>41856</v>
      </c>
      <c r="G522" t="str">
        <f>Tabla_owssvr__2[[#This Row],[Categoria]]</f>
        <v>3 Servicios Operador</v>
      </c>
      <c r="H522" t="str">
        <f>Tabla_owssvr__2[[#This Row],[Enviado a TI]]</f>
        <v>No</v>
      </c>
      <c r="I522" t="str">
        <f>Tabla_owssvr__2[[#This Row],[Regiones]]</f>
        <v>No</v>
      </c>
      <c r="J522" s="12">
        <f t="shared" si="62"/>
        <v>1</v>
      </c>
      <c r="K522" s="13">
        <f t="shared" si="63"/>
        <v>41856</v>
      </c>
      <c r="L522" s="12">
        <f t="shared" si="64"/>
        <v>2014</v>
      </c>
      <c r="M522" s="12">
        <f t="shared" si="65"/>
        <v>32</v>
      </c>
      <c r="N522" s="12">
        <f t="shared" si="66"/>
        <v>8</v>
      </c>
      <c r="O522" s="13" t="str">
        <f t="shared" ca="1" si="67"/>
        <v>CUMPLE</v>
      </c>
      <c r="P522" t="str">
        <f t="shared" si="68"/>
        <v/>
      </c>
    </row>
    <row r="523" spans="1:16" hidden="1">
      <c r="A523">
        <f>Tabla_owssvr__2[[#This Row],[ID]]</f>
        <v>4698</v>
      </c>
      <c r="B523" t="str">
        <f>Tabla_owssvr__2[[#This Row],[Título]]</f>
        <v>Entrar na reunião WebEx em progresso: TESTE WEBEX CAMBRASIL</v>
      </c>
      <c r="C523" t="str">
        <f>Tabla_owssvr__2[[#This Row],[Solicitante]]</f>
        <v>Caraa Carraha, Paula, CAM</v>
      </c>
      <c r="D523" s="4">
        <f>Tabla_owssvr__2[[#This Row],[Fecha Solicitud]]</f>
        <v>41855</v>
      </c>
      <c r="E523" t="str">
        <f>Tabla_owssvr__2[[#This Row],[Estado]]</f>
        <v>Realizado</v>
      </c>
      <c r="F523" s="4">
        <f>Tabla_owssvr__2[[#This Row],[Fecha Cierre]]</f>
        <v>41855</v>
      </c>
      <c r="G523" t="str">
        <f>Tabla_owssvr__2[[#This Row],[Categoria]]</f>
        <v>Instalación de nuevos software en los computadores.</v>
      </c>
      <c r="H523" t="str">
        <f>Tabla_owssvr__2[[#This Row],[Enviado a TI]]</f>
        <v>Si</v>
      </c>
      <c r="I523" t="str">
        <f>Tabla_owssvr__2[[#This Row],[Regiones]]</f>
        <v>No</v>
      </c>
      <c r="J523" s="12">
        <f t="shared" si="62"/>
        <v>1</v>
      </c>
      <c r="K523" s="13">
        <f t="shared" si="63"/>
        <v>41856</v>
      </c>
      <c r="L523" s="12">
        <f t="shared" si="64"/>
        <v>2014</v>
      </c>
      <c r="M523" s="12">
        <f t="shared" si="65"/>
        <v>32</v>
      </c>
      <c r="N523" s="12">
        <f t="shared" si="66"/>
        <v>8</v>
      </c>
      <c r="O523" s="13" t="str">
        <f t="shared" ca="1" si="67"/>
        <v>CUMPLE</v>
      </c>
      <c r="P523" t="str">
        <f t="shared" si="68"/>
        <v/>
      </c>
    </row>
    <row r="524" spans="1:16" hidden="1">
      <c r="A524">
        <f>Tabla_owssvr__2[[#This Row],[ID]]</f>
        <v>4697</v>
      </c>
      <c r="B524" t="str">
        <f>Tabla_owssvr__2[[#This Row],[Título]]</f>
        <v>Minutos celular</v>
      </c>
      <c r="C524" t="str">
        <f>Tabla_owssvr__2[[#This Row],[Solicitante]]</f>
        <v>Jara San Martin, Rene Mauricio, CAM</v>
      </c>
      <c r="D524" s="4">
        <f>Tabla_owssvr__2[[#This Row],[Fecha Solicitud]]</f>
        <v>41855</v>
      </c>
      <c r="E524" t="str">
        <f>Tabla_owssvr__2[[#This Row],[Estado]]</f>
        <v>Realizado</v>
      </c>
      <c r="F524" s="4">
        <f>Tabla_owssvr__2[[#This Row],[Fecha Cierre]]</f>
        <v>41855</v>
      </c>
      <c r="G524" t="str">
        <f>Tabla_owssvr__2[[#This Row],[Categoria]]</f>
        <v>1 Asignacion de minutos</v>
      </c>
      <c r="H524" t="str">
        <f>Tabla_owssvr__2[[#This Row],[Enviado a TI]]</f>
        <v>No</v>
      </c>
      <c r="I524" t="str">
        <f>Tabla_owssvr__2[[#This Row],[Regiones]]</f>
        <v>No</v>
      </c>
      <c r="J524" s="12">
        <f t="shared" si="62"/>
        <v>1</v>
      </c>
      <c r="K524" s="13">
        <f t="shared" si="63"/>
        <v>41856</v>
      </c>
      <c r="L524" s="12">
        <f t="shared" si="64"/>
        <v>2014</v>
      </c>
      <c r="M524" s="12">
        <f t="shared" si="65"/>
        <v>32</v>
      </c>
      <c r="N524" s="12">
        <f t="shared" si="66"/>
        <v>8</v>
      </c>
      <c r="O524" s="13" t="str">
        <f t="shared" ca="1" si="67"/>
        <v>CUMPLE</v>
      </c>
      <c r="P524" t="str">
        <f t="shared" si="68"/>
        <v/>
      </c>
    </row>
    <row r="525" spans="1:16" hidden="1">
      <c r="A525">
        <f>Tabla_owssvr__2[[#This Row],[ID]]</f>
        <v>4696</v>
      </c>
      <c r="B525" t="str">
        <f>Tabla_owssvr__2[[#This Row],[Título]]</f>
        <v>Problemas de tiempo de respuesta del sistema ORACLE</v>
      </c>
      <c r="C525" t="str">
        <f>Tabla_owssvr__2[[#This Row],[Solicitante]]</f>
        <v>Ureta Perez, Paola, CAM</v>
      </c>
      <c r="D525" s="4">
        <f>Tabla_owssvr__2[[#This Row],[Fecha Solicitud]]</f>
        <v>41855</v>
      </c>
      <c r="E525" t="str">
        <f>Tabla_owssvr__2[[#This Row],[Estado]]</f>
        <v>Realizado</v>
      </c>
      <c r="F525" s="4">
        <f>Tabla_owssvr__2[[#This Row],[Fecha Cierre]]</f>
        <v>41855</v>
      </c>
      <c r="G525" t="str">
        <f>Tabla_owssvr__2[[#This Row],[Categoria]]</f>
        <v>2 Reporte problemas Oracle</v>
      </c>
      <c r="H525" t="str">
        <f>Tabla_owssvr__2[[#This Row],[Enviado a TI]]</f>
        <v>Si</v>
      </c>
      <c r="I525" t="str">
        <f>Tabla_owssvr__2[[#This Row],[Regiones]]</f>
        <v>No</v>
      </c>
      <c r="J525" s="12">
        <f t="shared" si="62"/>
        <v>1</v>
      </c>
      <c r="K525" s="13">
        <f t="shared" si="63"/>
        <v>41856</v>
      </c>
      <c r="L525" s="12">
        <f t="shared" si="64"/>
        <v>2014</v>
      </c>
      <c r="M525" s="12">
        <f t="shared" si="65"/>
        <v>32</v>
      </c>
      <c r="N525" s="12">
        <f t="shared" si="66"/>
        <v>8</v>
      </c>
      <c r="O525" s="13" t="str">
        <f t="shared" ca="1" si="67"/>
        <v>CUMPLE</v>
      </c>
      <c r="P525" t="str">
        <f t="shared" si="68"/>
        <v/>
      </c>
    </row>
    <row r="526" spans="1:16" hidden="1">
      <c r="A526">
        <f>Tabla_owssvr__2[[#This Row],[ID]]</f>
        <v>4695</v>
      </c>
      <c r="B526" t="str">
        <f>Tabla_owssvr__2[[#This Row],[Título]]</f>
        <v>cliente sector 23 sin reset EMH</v>
      </c>
      <c r="C526" t="str">
        <f>Tabla_owssvr__2[[#This Row],[Solicitante]]</f>
        <v>Pavez Nuñez, Walter, CAM</v>
      </c>
      <c r="D526" s="4">
        <f>Tabla_owssvr__2[[#This Row],[Fecha Solicitud]]</f>
        <v>41855</v>
      </c>
      <c r="E526" t="str">
        <f>Tabla_owssvr__2[[#This Row],[Estado]]</f>
        <v>Realizado</v>
      </c>
      <c r="F526" s="4">
        <f>Tabla_owssvr__2[[#This Row],[Fecha Cierre]]</f>
        <v>0</v>
      </c>
      <c r="G526" t="str">
        <f>Tabla_owssvr__2[[#This Row],[Categoria]]</f>
        <v>3 Servicios Operador</v>
      </c>
      <c r="H526" t="str">
        <f>Tabla_owssvr__2[[#This Row],[Enviado a TI]]</f>
        <v>Si</v>
      </c>
      <c r="I526" t="str">
        <f>Tabla_owssvr__2[[#This Row],[Regiones]]</f>
        <v>No</v>
      </c>
      <c r="J526" s="12">
        <f t="shared" si="62"/>
        <v>1</v>
      </c>
      <c r="K526" s="13">
        <f t="shared" si="63"/>
        <v>41856</v>
      </c>
      <c r="L526" s="12">
        <f t="shared" si="64"/>
        <v>2014</v>
      </c>
      <c r="M526" s="12">
        <f t="shared" si="65"/>
        <v>32</v>
      </c>
      <c r="N526" s="12">
        <f t="shared" si="66"/>
        <v>8</v>
      </c>
      <c r="O526" s="13" t="str">
        <f t="shared" ca="1" si="67"/>
        <v>FUERA</v>
      </c>
      <c r="P526" t="str">
        <f t="shared" si="68"/>
        <v>error</v>
      </c>
    </row>
    <row r="527" spans="1:16" hidden="1">
      <c r="A527">
        <f>Tabla_owssvr__2[[#This Row],[ID]]</f>
        <v>4694</v>
      </c>
      <c r="B527" t="str">
        <f>Tabla_owssvr__2[[#This Row],[Título]]</f>
        <v xml:space="preserve">Restitucion de Minutos </v>
      </c>
      <c r="C527" t="str">
        <f>Tabla_owssvr__2[[#This Row],[Solicitante]]</f>
        <v>Lagos Acuña, James Henry, CAM</v>
      </c>
      <c r="D527" s="4">
        <f>Tabla_owssvr__2[[#This Row],[Fecha Solicitud]]</f>
        <v>41855</v>
      </c>
      <c r="E527" t="str">
        <f>Tabla_owssvr__2[[#This Row],[Estado]]</f>
        <v>Realizado</v>
      </c>
      <c r="F527" s="4">
        <f>Tabla_owssvr__2[[#This Row],[Fecha Cierre]]</f>
        <v>41855</v>
      </c>
      <c r="G527" t="str">
        <f>Tabla_owssvr__2[[#This Row],[Categoria]]</f>
        <v>1 Asignacion de minutos</v>
      </c>
      <c r="H527" t="str">
        <f>Tabla_owssvr__2[[#This Row],[Enviado a TI]]</f>
        <v>Si</v>
      </c>
      <c r="I527" t="str">
        <f>Tabla_owssvr__2[[#This Row],[Regiones]]</f>
        <v>No</v>
      </c>
      <c r="J527" s="12">
        <f t="shared" si="62"/>
        <v>1</v>
      </c>
      <c r="K527" s="13">
        <f t="shared" si="63"/>
        <v>41856</v>
      </c>
      <c r="L527" s="12">
        <f t="shared" si="64"/>
        <v>2014</v>
      </c>
      <c r="M527" s="12">
        <f t="shared" si="65"/>
        <v>32</v>
      </c>
      <c r="N527" s="12">
        <f t="shared" si="66"/>
        <v>8</v>
      </c>
      <c r="O527" s="13" t="str">
        <f t="shared" ca="1" si="67"/>
        <v>CUMPLE</v>
      </c>
      <c r="P527" t="str">
        <f t="shared" si="68"/>
        <v/>
      </c>
    </row>
    <row r="528" spans="1:16" hidden="1">
      <c r="A528">
        <f>Tabla_owssvr__2[[#This Row],[ID]]</f>
        <v>4693</v>
      </c>
      <c r="B528" t="str">
        <f>Tabla_owssvr__2[[#This Row],[Título]]</f>
        <v xml:space="preserve">Restitucion de Minutos </v>
      </c>
      <c r="C528" t="str">
        <f>Tabla_owssvr__2[[#This Row],[Solicitante]]</f>
        <v>Lagos Acuña, Christopher Joseph, CAM</v>
      </c>
      <c r="D528" s="4">
        <f>Tabla_owssvr__2[[#This Row],[Fecha Solicitud]]</f>
        <v>41855</v>
      </c>
      <c r="E528" t="str">
        <f>Tabla_owssvr__2[[#This Row],[Estado]]</f>
        <v>Realizado</v>
      </c>
      <c r="F528" s="4">
        <f>Tabla_owssvr__2[[#This Row],[Fecha Cierre]]</f>
        <v>41855</v>
      </c>
      <c r="G528" t="str">
        <f>Tabla_owssvr__2[[#This Row],[Categoria]]</f>
        <v>1 Asignacion de minutos</v>
      </c>
      <c r="H528" t="str">
        <f>Tabla_owssvr__2[[#This Row],[Enviado a TI]]</f>
        <v>Si</v>
      </c>
      <c r="I528" t="str">
        <f>Tabla_owssvr__2[[#This Row],[Regiones]]</f>
        <v>No</v>
      </c>
      <c r="J528" s="12">
        <f t="shared" si="62"/>
        <v>1</v>
      </c>
      <c r="K528" s="13">
        <f t="shared" si="63"/>
        <v>41856</v>
      </c>
      <c r="L528" s="12">
        <f t="shared" si="64"/>
        <v>2014</v>
      </c>
      <c r="M528" s="12">
        <f t="shared" si="65"/>
        <v>32</v>
      </c>
      <c r="N528" s="12">
        <f t="shared" si="66"/>
        <v>8</v>
      </c>
      <c r="O528" s="13" t="str">
        <f t="shared" ca="1" si="67"/>
        <v>CUMPLE</v>
      </c>
      <c r="P528" t="str">
        <f t="shared" si="68"/>
        <v/>
      </c>
    </row>
    <row r="529" spans="1:16" hidden="1">
      <c r="A529">
        <f>Tabla_owssvr__2[[#This Row],[ID]]</f>
        <v>4692</v>
      </c>
      <c r="B529" t="str">
        <f>Tabla_owssvr__2[[#This Row],[Título]]</f>
        <v>Minutos on net</v>
      </c>
      <c r="C529" t="str">
        <f>Tabla_owssvr__2[[#This Row],[Solicitante]]</f>
        <v>Ñeguey Adonis, Albino Bernabé, CAM</v>
      </c>
      <c r="D529" s="4">
        <f>Tabla_owssvr__2[[#This Row],[Fecha Solicitud]]</f>
        <v>41855</v>
      </c>
      <c r="E529" t="str">
        <f>Tabla_owssvr__2[[#This Row],[Estado]]</f>
        <v>Realizado</v>
      </c>
      <c r="F529" s="4">
        <f>Tabla_owssvr__2[[#This Row],[Fecha Cierre]]</f>
        <v>41855</v>
      </c>
      <c r="G529" t="str">
        <f>Tabla_owssvr__2[[#This Row],[Categoria]]</f>
        <v>1 Asignacion de minutos</v>
      </c>
      <c r="H529" t="str">
        <f>Tabla_owssvr__2[[#This Row],[Enviado a TI]]</f>
        <v>Si</v>
      </c>
      <c r="I529" t="str">
        <f>Tabla_owssvr__2[[#This Row],[Regiones]]</f>
        <v>No</v>
      </c>
      <c r="J529" s="12">
        <f t="shared" si="62"/>
        <v>1</v>
      </c>
      <c r="K529" s="13">
        <f t="shared" si="63"/>
        <v>41856</v>
      </c>
      <c r="L529" s="12">
        <f t="shared" si="64"/>
        <v>2014</v>
      </c>
      <c r="M529" s="12">
        <f t="shared" si="65"/>
        <v>32</v>
      </c>
      <c r="N529" s="12">
        <f t="shared" si="66"/>
        <v>8</v>
      </c>
      <c r="O529" s="13" t="str">
        <f t="shared" ca="1" si="67"/>
        <v>CUMPLE</v>
      </c>
      <c r="P529" t="str">
        <f t="shared" si="68"/>
        <v/>
      </c>
    </row>
    <row r="530" spans="1:16" hidden="1">
      <c r="A530">
        <f>Tabla_owssvr__2[[#This Row],[ID]]</f>
        <v>4691</v>
      </c>
      <c r="B530" t="str">
        <f>Tabla_owssvr__2[[#This Row],[Título]]</f>
        <v>Crear buzón</v>
      </c>
      <c r="C530" t="str">
        <f>Tabla_owssvr__2[[#This Row],[Solicitante]]</f>
        <v>Duarte Fuentes, Luis Alfredo, CAM</v>
      </c>
      <c r="D530" s="4">
        <f>Tabla_owssvr__2[[#This Row],[Fecha Solicitud]]</f>
        <v>41855</v>
      </c>
      <c r="E530" t="str">
        <f>Tabla_owssvr__2[[#This Row],[Estado]]</f>
        <v>Realizado</v>
      </c>
      <c r="F530" s="4">
        <f>Tabla_owssvr__2[[#This Row],[Fecha Cierre]]</f>
        <v>41855</v>
      </c>
      <c r="G530" t="str">
        <f>Tabla_owssvr__2[[#This Row],[Categoria]]</f>
        <v>Creación, modificación activación y desactivación de cuentas de red y correo electrónico.</v>
      </c>
      <c r="H530" t="str">
        <f>Tabla_owssvr__2[[#This Row],[Enviado a TI]]</f>
        <v>Si</v>
      </c>
      <c r="I530" t="str">
        <f>Tabla_owssvr__2[[#This Row],[Regiones]]</f>
        <v>No</v>
      </c>
      <c r="J530" s="12">
        <f t="shared" si="62"/>
        <v>1</v>
      </c>
      <c r="K530" s="13">
        <f t="shared" si="63"/>
        <v>41856</v>
      </c>
      <c r="L530" s="12">
        <f t="shared" si="64"/>
        <v>2014</v>
      </c>
      <c r="M530" s="12">
        <f t="shared" si="65"/>
        <v>32</v>
      </c>
      <c r="N530" s="12">
        <f t="shared" si="66"/>
        <v>8</v>
      </c>
      <c r="O530" s="13" t="str">
        <f t="shared" ca="1" si="67"/>
        <v>CUMPLE</v>
      </c>
      <c r="P530" t="str">
        <f t="shared" si="68"/>
        <v/>
      </c>
    </row>
    <row r="531" spans="1:16" hidden="1">
      <c r="A531">
        <f>Tabla_owssvr__2[[#This Row],[ID]]</f>
        <v>4690</v>
      </c>
      <c r="B531" t="str">
        <f>Tabla_owssvr__2[[#This Row],[Título]]</f>
        <v>MINUTOS CELULAR</v>
      </c>
      <c r="C531" t="str">
        <f>Tabla_owssvr__2[[#This Row],[Solicitante]]</f>
        <v>Carreño Cerda, Mauricio Alfredo, CAM</v>
      </c>
      <c r="D531" s="4">
        <f>Tabla_owssvr__2[[#This Row],[Fecha Solicitud]]</f>
        <v>41855</v>
      </c>
      <c r="E531" t="str">
        <f>Tabla_owssvr__2[[#This Row],[Estado]]</f>
        <v>Realizado</v>
      </c>
      <c r="F531" s="4">
        <f>Tabla_owssvr__2[[#This Row],[Fecha Cierre]]</f>
        <v>41855</v>
      </c>
      <c r="G531" t="str">
        <f>Tabla_owssvr__2[[#This Row],[Categoria]]</f>
        <v>1 Asignacion de minutos</v>
      </c>
      <c r="H531" t="str">
        <f>Tabla_owssvr__2[[#This Row],[Enviado a TI]]</f>
        <v>Si</v>
      </c>
      <c r="I531" t="str">
        <f>Tabla_owssvr__2[[#This Row],[Regiones]]</f>
        <v>No</v>
      </c>
      <c r="J531" s="12">
        <f t="shared" si="62"/>
        <v>1</v>
      </c>
      <c r="K531" s="13">
        <f t="shared" si="63"/>
        <v>41856</v>
      </c>
      <c r="L531" s="12">
        <f t="shared" si="64"/>
        <v>2014</v>
      </c>
      <c r="M531" s="12">
        <f t="shared" si="65"/>
        <v>32</v>
      </c>
      <c r="N531" s="12">
        <f t="shared" si="66"/>
        <v>8</v>
      </c>
      <c r="O531" s="13" t="str">
        <f t="shared" ca="1" si="67"/>
        <v>CUMPLE</v>
      </c>
      <c r="P531" t="str">
        <f t="shared" si="68"/>
        <v/>
      </c>
    </row>
    <row r="532" spans="1:16" hidden="1">
      <c r="A532">
        <f>Tabla_owssvr__2[[#This Row],[ID]]</f>
        <v>4689</v>
      </c>
      <c r="B532" t="str">
        <f>Tabla_owssvr__2[[#This Row],[Título]]</f>
        <v>Acceso carpeta PyC Chile</v>
      </c>
      <c r="C532" t="str">
        <f>Tabla_owssvr__2[[#This Row],[Solicitante]]</f>
        <v>Brantt Zumarán, Claudia Andrea, CAM</v>
      </c>
      <c r="D532" s="4">
        <f>Tabla_owssvr__2[[#This Row],[Fecha Solicitud]]</f>
        <v>41855</v>
      </c>
      <c r="E532" t="str">
        <f>Tabla_owssvr__2[[#This Row],[Estado]]</f>
        <v>Realizado</v>
      </c>
      <c r="F532" s="4">
        <f>Tabla_owssvr__2[[#This Row],[Fecha Cierre]]</f>
        <v>41855</v>
      </c>
      <c r="G532" t="str">
        <f>Tabla_owssvr__2[[#This Row],[Categoria]]</f>
        <v>Habilitación de carpetas compartidas o sitios de Sharepoint. O asignación y/o modificación de permisos.</v>
      </c>
      <c r="H532" t="str">
        <f>Tabla_owssvr__2[[#This Row],[Enviado a TI]]</f>
        <v>Si</v>
      </c>
      <c r="I532" t="str">
        <f>Tabla_owssvr__2[[#This Row],[Regiones]]</f>
        <v>No</v>
      </c>
      <c r="J532" s="12">
        <f t="shared" si="62"/>
        <v>1</v>
      </c>
      <c r="K532" s="13">
        <f t="shared" si="63"/>
        <v>41856</v>
      </c>
      <c r="L532" s="12">
        <f t="shared" si="64"/>
        <v>2014</v>
      </c>
      <c r="M532" s="12">
        <f t="shared" si="65"/>
        <v>32</v>
      </c>
      <c r="N532" s="12">
        <f t="shared" si="66"/>
        <v>8</v>
      </c>
      <c r="O532" s="13" t="str">
        <f t="shared" ca="1" si="67"/>
        <v>CUMPLE</v>
      </c>
      <c r="P532" t="str">
        <f t="shared" si="68"/>
        <v/>
      </c>
    </row>
    <row r="533" spans="1:16" hidden="1">
      <c r="A533">
        <f>Tabla_owssvr__2[[#This Row],[ID]]</f>
        <v>4688</v>
      </c>
      <c r="B533" t="str">
        <f>Tabla_owssvr__2[[#This Row],[Título]]</f>
        <v>Activación Simcard</v>
      </c>
      <c r="C533" t="str">
        <f>Tabla_owssvr__2[[#This Row],[Solicitante]]</f>
        <v>Monardes Letelier, Israel Rodolfo, CAM</v>
      </c>
      <c r="D533" s="4">
        <f>Tabla_owssvr__2[[#This Row],[Fecha Solicitud]]</f>
        <v>41855</v>
      </c>
      <c r="E533" t="str">
        <f>Tabla_owssvr__2[[#This Row],[Estado]]</f>
        <v>Realizado</v>
      </c>
      <c r="F533" s="4">
        <f>Tabla_owssvr__2[[#This Row],[Fecha Cierre]]</f>
        <v>41855</v>
      </c>
      <c r="G533" t="str">
        <f>Tabla_owssvr__2[[#This Row],[Categoria]]</f>
        <v>1 Asignacion de minutos</v>
      </c>
      <c r="H533" t="str">
        <f>Tabla_owssvr__2[[#This Row],[Enviado a TI]]</f>
        <v>No</v>
      </c>
      <c r="I533" t="str">
        <f>Tabla_owssvr__2[[#This Row],[Regiones]]</f>
        <v>No</v>
      </c>
      <c r="J533" s="12">
        <f t="shared" si="62"/>
        <v>1</v>
      </c>
      <c r="K533" s="13">
        <f t="shared" si="63"/>
        <v>41856</v>
      </c>
      <c r="L533" s="12">
        <f t="shared" si="64"/>
        <v>2014</v>
      </c>
      <c r="M533" s="12">
        <f t="shared" si="65"/>
        <v>32</v>
      </c>
      <c r="N533" s="12">
        <f t="shared" si="66"/>
        <v>8</v>
      </c>
      <c r="O533" s="13" t="str">
        <f t="shared" ca="1" si="67"/>
        <v>CUMPLE</v>
      </c>
      <c r="P533" t="str">
        <f t="shared" si="68"/>
        <v/>
      </c>
    </row>
    <row r="534" spans="1:16" hidden="1">
      <c r="A534">
        <f>Tabla_owssvr__2[[#This Row],[ID]]</f>
        <v>4687</v>
      </c>
      <c r="B534" t="str">
        <f>Tabla_owssvr__2[[#This Row],[Título]]</f>
        <v>Reposición de minutos</v>
      </c>
      <c r="C534" t="str">
        <f>Tabla_owssvr__2[[#This Row],[Solicitante]]</f>
        <v>Pavez Parra, Octavio Wenceslao, CAM</v>
      </c>
      <c r="D534" s="4">
        <f>Tabla_owssvr__2[[#This Row],[Fecha Solicitud]]</f>
        <v>41855</v>
      </c>
      <c r="E534" t="str">
        <f>Tabla_owssvr__2[[#This Row],[Estado]]</f>
        <v>Realizado</v>
      </c>
      <c r="F534" s="4">
        <f>Tabla_owssvr__2[[#This Row],[Fecha Cierre]]</f>
        <v>41855</v>
      </c>
      <c r="G534" t="str">
        <f>Tabla_owssvr__2[[#This Row],[Categoria]]</f>
        <v>1 Asignacion de minutos</v>
      </c>
      <c r="H534" t="str">
        <f>Tabla_owssvr__2[[#This Row],[Enviado a TI]]</f>
        <v>Si</v>
      </c>
      <c r="I534" t="str">
        <f>Tabla_owssvr__2[[#This Row],[Regiones]]</f>
        <v>No</v>
      </c>
      <c r="J534" s="12">
        <f t="shared" si="62"/>
        <v>1</v>
      </c>
      <c r="K534" s="13">
        <f t="shared" si="63"/>
        <v>41856</v>
      </c>
      <c r="L534" s="12">
        <f t="shared" si="64"/>
        <v>2014</v>
      </c>
      <c r="M534" s="12">
        <f t="shared" si="65"/>
        <v>32</v>
      </c>
      <c r="N534" s="12">
        <f t="shared" si="66"/>
        <v>8</v>
      </c>
      <c r="O534" s="13" t="str">
        <f t="shared" ca="1" si="67"/>
        <v>CUMPLE</v>
      </c>
      <c r="P534" t="str">
        <f t="shared" si="68"/>
        <v/>
      </c>
    </row>
    <row r="535" spans="1:16" hidden="1">
      <c r="A535">
        <f>Tabla_owssvr__2[[#This Row],[ID]]</f>
        <v>4686</v>
      </c>
      <c r="B535" t="str">
        <f>Tabla_owssvr__2[[#This Row],[Título]]</f>
        <v>PC  Notebook en mal estado</v>
      </c>
      <c r="C535" t="str">
        <f>Tabla_owssvr__2[[#This Row],[Solicitante]]</f>
        <v>Hueicha Caripan, Mario Eugenio, CAM</v>
      </c>
      <c r="D535" s="4">
        <f>Tabla_owssvr__2[[#This Row],[Fecha Solicitud]]</f>
        <v>41855</v>
      </c>
      <c r="E535" t="str">
        <f>Tabla_owssvr__2[[#This Row],[Estado]]</f>
        <v>Realizado</v>
      </c>
      <c r="F535" s="4">
        <f>Tabla_owssvr__2[[#This Row],[Fecha Cierre]]</f>
        <v>41855</v>
      </c>
      <c r="G535" t="str">
        <f>Tabla_owssvr__2[[#This Row],[Categoria]]</f>
        <v>Reparación de equipos (pc o notebook)</v>
      </c>
      <c r="H535" t="str">
        <f>Tabla_owssvr__2[[#This Row],[Enviado a TI]]</f>
        <v>Si</v>
      </c>
      <c r="I535" t="str">
        <f>Tabla_owssvr__2[[#This Row],[Regiones]]</f>
        <v>No</v>
      </c>
      <c r="J535" s="12">
        <f t="shared" si="62"/>
        <v>3</v>
      </c>
      <c r="K535" s="13">
        <f t="shared" si="63"/>
        <v>41858</v>
      </c>
      <c r="L535" s="12">
        <f t="shared" si="64"/>
        <v>2014</v>
      </c>
      <c r="M535" s="12">
        <f t="shared" si="65"/>
        <v>32</v>
      </c>
      <c r="N535" s="12">
        <f t="shared" si="66"/>
        <v>8</v>
      </c>
      <c r="O535" s="13" t="str">
        <f t="shared" ca="1" si="67"/>
        <v>CUMPLE</v>
      </c>
      <c r="P535" t="str">
        <f t="shared" si="68"/>
        <v/>
      </c>
    </row>
    <row r="536" spans="1:16" hidden="1">
      <c r="A536">
        <f>Tabla_owssvr__2[[#This Row],[ID]]</f>
        <v>4685</v>
      </c>
      <c r="B536" t="str">
        <f>Tabla_owssvr__2[[#This Row],[Título]]</f>
        <v>Reposición de Teléfono Móvil</v>
      </c>
      <c r="C536" t="str">
        <f>Tabla_owssvr__2[[#This Row],[Solicitante]]</f>
        <v>Osorio Silva, Andrés Antonio, CAM</v>
      </c>
      <c r="D536" s="4">
        <f>Tabla_owssvr__2[[#This Row],[Fecha Solicitud]]</f>
        <v>41855</v>
      </c>
      <c r="E536" t="str">
        <f>Tabla_owssvr__2[[#This Row],[Estado]]</f>
        <v>Realizado</v>
      </c>
      <c r="F536" s="4">
        <f>Tabla_owssvr__2[[#This Row],[Fecha Cierre]]</f>
        <v>41855</v>
      </c>
      <c r="G536" t="str">
        <f>Tabla_owssvr__2[[#This Row],[Categoria]]</f>
        <v>1 Asignacion de minutos</v>
      </c>
      <c r="H536" t="str">
        <f>Tabla_owssvr__2[[#This Row],[Enviado a TI]]</f>
        <v>No</v>
      </c>
      <c r="I536" t="str">
        <f>Tabla_owssvr__2[[#This Row],[Regiones]]</f>
        <v>No</v>
      </c>
      <c r="J536" s="12">
        <f t="shared" si="62"/>
        <v>1</v>
      </c>
      <c r="K536" s="13">
        <f t="shared" si="63"/>
        <v>41856</v>
      </c>
      <c r="L536" s="12">
        <f t="shared" si="64"/>
        <v>2014</v>
      </c>
      <c r="M536" s="12">
        <f t="shared" si="65"/>
        <v>32</v>
      </c>
      <c r="N536" s="12">
        <f t="shared" si="66"/>
        <v>8</v>
      </c>
      <c r="O536" s="13" t="str">
        <f t="shared" ca="1" si="67"/>
        <v>CUMPLE</v>
      </c>
      <c r="P536" t="str">
        <f t="shared" si="68"/>
        <v/>
      </c>
    </row>
    <row r="537" spans="1:16" hidden="1">
      <c r="A537">
        <f>Tabla_owssvr__2[[#This Row],[ID]]</f>
        <v>4684</v>
      </c>
      <c r="B537" t="str">
        <f>Tabla_owssvr__2[[#This Row],[Título]]</f>
        <v>Incidencia Activo Fijo</v>
      </c>
      <c r="C537" t="str">
        <f>Tabla_owssvr__2[[#This Row],[Solicitante]]</f>
        <v>Andrade Escobar, Agustina Mabel, CAM</v>
      </c>
      <c r="D537" s="4">
        <f>Tabla_owssvr__2[[#This Row],[Fecha Solicitud]]</f>
        <v>41855</v>
      </c>
      <c r="E537" t="str">
        <f>Tabla_owssvr__2[[#This Row],[Estado]]</f>
        <v>Realizado</v>
      </c>
      <c r="F537" s="4">
        <f>Tabla_owssvr__2[[#This Row],[Fecha Cierre]]</f>
        <v>41855</v>
      </c>
      <c r="G537" t="str">
        <f>Tabla_owssvr__2[[#This Row],[Categoria]]</f>
        <v>2 Reporte problemas Oracle</v>
      </c>
      <c r="H537" t="str">
        <f>Tabla_owssvr__2[[#This Row],[Enviado a TI]]</f>
        <v>Si</v>
      </c>
      <c r="I537" t="str">
        <f>Tabla_owssvr__2[[#This Row],[Regiones]]</f>
        <v>No</v>
      </c>
      <c r="J537" s="12">
        <f t="shared" si="62"/>
        <v>1</v>
      </c>
      <c r="K537" s="13">
        <f t="shared" si="63"/>
        <v>41856</v>
      </c>
      <c r="L537" s="12">
        <f t="shared" si="64"/>
        <v>2014</v>
      </c>
      <c r="M537" s="12">
        <f t="shared" si="65"/>
        <v>32</v>
      </c>
      <c r="N537" s="12">
        <f t="shared" si="66"/>
        <v>8</v>
      </c>
      <c r="O537" s="13" t="str">
        <f t="shared" ca="1" si="67"/>
        <v>CUMPLE</v>
      </c>
      <c r="P537" t="str">
        <f t="shared" si="68"/>
        <v/>
      </c>
    </row>
    <row r="538" spans="1:16" hidden="1">
      <c r="A538">
        <f>Tabla_owssvr__2[[#This Row],[ID]]</f>
        <v>4683</v>
      </c>
      <c r="B538" t="str">
        <f>Tabla_owssvr__2[[#This Row],[Título]]</f>
        <v>CLAVE USUARIO</v>
      </c>
      <c r="C538" t="str">
        <f>Tabla_owssvr__2[[#This Row],[Solicitante]]</f>
        <v>Valdes Navarrete, David Exequiel, CAM</v>
      </c>
      <c r="D538" s="4">
        <f>Tabla_owssvr__2[[#This Row],[Fecha Solicitud]]</f>
        <v>41855</v>
      </c>
      <c r="E538" t="str">
        <f>Tabla_owssvr__2[[#This Row],[Estado]]</f>
        <v>Realizado</v>
      </c>
      <c r="F538" s="4">
        <f>Tabla_owssvr__2[[#This Row],[Fecha Cierre]]</f>
        <v>41855</v>
      </c>
      <c r="G538" t="str">
        <f>Tabla_owssvr__2[[#This Row],[Categoria]]</f>
        <v>2 Reporte problemas Oracle</v>
      </c>
      <c r="H538" t="str">
        <f>Tabla_owssvr__2[[#This Row],[Enviado a TI]]</f>
        <v>Si</v>
      </c>
      <c r="I538" t="str">
        <f>Tabla_owssvr__2[[#This Row],[Regiones]]</f>
        <v>No</v>
      </c>
      <c r="J538" s="12">
        <f t="shared" si="62"/>
        <v>1</v>
      </c>
      <c r="K538" s="13">
        <f t="shared" si="63"/>
        <v>41856</v>
      </c>
      <c r="L538" s="12">
        <f t="shared" si="64"/>
        <v>2014</v>
      </c>
      <c r="M538" s="12">
        <f t="shared" si="65"/>
        <v>32</v>
      </c>
      <c r="N538" s="12">
        <f t="shared" si="66"/>
        <v>8</v>
      </c>
      <c r="O538" s="13" t="str">
        <f t="shared" ca="1" si="67"/>
        <v>CUMPLE</v>
      </c>
      <c r="P538" t="str">
        <f t="shared" si="68"/>
        <v/>
      </c>
    </row>
    <row r="539" spans="1:16" hidden="1">
      <c r="A539">
        <f>Tabla_owssvr__2[[#This Row],[ID]]</f>
        <v>4682</v>
      </c>
      <c r="B539" t="str">
        <f>Tabla_owssvr__2[[#This Row],[Título]]</f>
        <v>cuenta de dominio bloqueada</v>
      </c>
      <c r="C539" t="str">
        <f>Tabla_owssvr__2[[#This Row],[Solicitante]]</f>
        <v>Avila Briones, Cristian Alberto, CAM</v>
      </c>
      <c r="D539" s="4">
        <f>Tabla_owssvr__2[[#This Row],[Fecha Solicitud]]</f>
        <v>41855</v>
      </c>
      <c r="E539" t="str">
        <f>Tabla_owssvr__2[[#This Row],[Estado]]</f>
        <v>Realizado</v>
      </c>
      <c r="F539" s="4">
        <f>Tabla_owssvr__2[[#This Row],[Fecha Cierre]]</f>
        <v>41855</v>
      </c>
      <c r="G539" t="str">
        <f>Tabla_owssvr__2[[#This Row],[Categoria]]</f>
        <v>3 Servicios Operador</v>
      </c>
      <c r="H539" t="str">
        <f>Tabla_owssvr__2[[#This Row],[Enviado a TI]]</f>
        <v>Si</v>
      </c>
      <c r="I539" t="str">
        <f>Tabla_owssvr__2[[#This Row],[Regiones]]</f>
        <v>No</v>
      </c>
      <c r="J539" s="12">
        <f t="shared" si="62"/>
        <v>1</v>
      </c>
      <c r="K539" s="13">
        <f t="shared" si="63"/>
        <v>41856</v>
      </c>
      <c r="L539" s="12">
        <f t="shared" si="64"/>
        <v>2014</v>
      </c>
      <c r="M539" s="12">
        <f t="shared" si="65"/>
        <v>32</v>
      </c>
      <c r="N539" s="12">
        <f t="shared" si="66"/>
        <v>8</v>
      </c>
      <c r="O539" s="13" t="str">
        <f t="shared" ca="1" si="67"/>
        <v>CUMPLE</v>
      </c>
      <c r="P539" t="str">
        <f t="shared" si="68"/>
        <v/>
      </c>
    </row>
    <row r="540" spans="1:16" hidden="1">
      <c r="A540">
        <f>Tabla_owssvr__2[[#This Row],[ID]]</f>
        <v>4681</v>
      </c>
      <c r="B540" t="str">
        <f>Tabla_owssvr__2[[#This Row],[Título]]</f>
        <v>SOLICITUD DE GESTION - NUEVA CONTRASEÑA</v>
      </c>
      <c r="C540" t="str">
        <f>Tabla_owssvr__2[[#This Row],[Solicitante]]</f>
        <v>Ruz Salinas, Richard Alberto, CAM</v>
      </c>
      <c r="D540" s="4">
        <f>Tabla_owssvr__2[[#This Row],[Fecha Solicitud]]</f>
        <v>41855</v>
      </c>
      <c r="E540" t="str">
        <f>Tabla_owssvr__2[[#This Row],[Estado]]</f>
        <v>Realizado</v>
      </c>
      <c r="F540" s="4">
        <f>Tabla_owssvr__2[[#This Row],[Fecha Cierre]]</f>
        <v>41855</v>
      </c>
      <c r="G540" t="str">
        <f>Tabla_owssvr__2[[#This Row],[Categoria]]</f>
        <v>3 Servicios Operador</v>
      </c>
      <c r="H540" t="str">
        <f>Tabla_owssvr__2[[#This Row],[Enviado a TI]]</f>
        <v>Si</v>
      </c>
      <c r="I540" t="str">
        <f>Tabla_owssvr__2[[#This Row],[Regiones]]</f>
        <v>No</v>
      </c>
      <c r="J540" s="12">
        <f t="shared" si="62"/>
        <v>1</v>
      </c>
      <c r="K540" s="13">
        <f t="shared" si="63"/>
        <v>41856</v>
      </c>
      <c r="L540" s="12">
        <f t="shared" si="64"/>
        <v>2014</v>
      </c>
      <c r="M540" s="12">
        <f t="shared" si="65"/>
        <v>32</v>
      </c>
      <c r="N540" s="12">
        <f t="shared" si="66"/>
        <v>8</v>
      </c>
      <c r="O540" s="13" t="str">
        <f t="shared" ca="1" si="67"/>
        <v>CUMPLE</v>
      </c>
      <c r="P540" t="str">
        <f t="shared" si="68"/>
        <v/>
      </c>
    </row>
    <row r="541" spans="1:16" hidden="1">
      <c r="A541">
        <f>Tabla_owssvr__2[[#This Row],[ID]]</f>
        <v>4680</v>
      </c>
      <c r="B541" t="str">
        <f>Tabla_owssvr__2[[#This Row],[Título]]</f>
        <v>solicitud telefono</v>
      </c>
      <c r="C541" t="str">
        <f>Tabla_owssvr__2[[#This Row],[Solicitante]]</f>
        <v>Garrido Saavedra, Mario Andres, CAM</v>
      </c>
      <c r="D541" s="4">
        <f>Tabla_owssvr__2[[#This Row],[Fecha Solicitud]]</f>
        <v>41852</v>
      </c>
      <c r="E541" t="str">
        <f>Tabla_owssvr__2[[#This Row],[Estado]]</f>
        <v>Realizado</v>
      </c>
      <c r="F541" s="4">
        <f>Tabla_owssvr__2[[#This Row],[Fecha Cierre]]</f>
        <v>41855</v>
      </c>
      <c r="G541" t="str">
        <f>Tabla_owssvr__2[[#This Row],[Categoria]]</f>
        <v>Asignación y/o entrega de equipos celulares estándar nuevos o sus componentes. (chips)</v>
      </c>
      <c r="H541" t="str">
        <f>Tabla_owssvr__2[[#This Row],[Enviado a TI]]</f>
        <v>Si</v>
      </c>
      <c r="I541" t="str">
        <f>Tabla_owssvr__2[[#This Row],[Regiones]]</f>
        <v>No</v>
      </c>
      <c r="J541" s="12">
        <f t="shared" si="62"/>
        <v>7</v>
      </c>
      <c r="K541" s="13">
        <f t="shared" si="63"/>
        <v>41863</v>
      </c>
      <c r="L541" s="12">
        <f t="shared" si="64"/>
        <v>2014</v>
      </c>
      <c r="M541" s="12">
        <f t="shared" si="65"/>
        <v>33</v>
      </c>
      <c r="N541" s="12">
        <f t="shared" si="66"/>
        <v>8</v>
      </c>
      <c r="O541" s="13" t="str">
        <f t="shared" ca="1" si="67"/>
        <v>CUMPLE</v>
      </c>
      <c r="P541" t="str">
        <f t="shared" si="68"/>
        <v/>
      </c>
    </row>
    <row r="542" spans="1:16" hidden="1">
      <c r="A542">
        <f>Tabla_owssvr__2[[#This Row],[ID]]</f>
        <v>4679</v>
      </c>
      <c r="B542" t="str">
        <f>Tabla_owssvr__2[[#This Row],[Título]]</f>
        <v>Facturas con problemas para validar</v>
      </c>
      <c r="C542" t="str">
        <f>Tabla_owssvr__2[[#This Row],[Solicitante]]</f>
        <v>Ureta Perez, Paola, CAM</v>
      </c>
      <c r="D542" s="4">
        <f>Tabla_owssvr__2[[#This Row],[Fecha Solicitud]]</f>
        <v>41852</v>
      </c>
      <c r="E542" t="str">
        <f>Tabla_owssvr__2[[#This Row],[Estado]]</f>
        <v>Realizado</v>
      </c>
      <c r="F542" s="4">
        <f>Tabla_owssvr__2[[#This Row],[Fecha Cierre]]</f>
        <v>41852</v>
      </c>
      <c r="G542" t="str">
        <f>Tabla_owssvr__2[[#This Row],[Categoria]]</f>
        <v>2 Reporte problemas Oracle</v>
      </c>
      <c r="H542" t="str">
        <f>Tabla_owssvr__2[[#This Row],[Enviado a TI]]</f>
        <v>Si</v>
      </c>
      <c r="I542" t="str">
        <f>Tabla_owssvr__2[[#This Row],[Regiones]]</f>
        <v>No</v>
      </c>
      <c r="J542" s="12">
        <f t="shared" si="62"/>
        <v>1</v>
      </c>
      <c r="K542" s="13">
        <f t="shared" si="63"/>
        <v>41855</v>
      </c>
      <c r="L542" s="12">
        <f t="shared" si="64"/>
        <v>2014</v>
      </c>
      <c r="M542" s="12">
        <f t="shared" si="65"/>
        <v>32</v>
      </c>
      <c r="N542" s="12">
        <f t="shared" si="66"/>
        <v>8</v>
      </c>
      <c r="O542" s="13" t="str">
        <f t="shared" ca="1" si="67"/>
        <v>CUMPLE</v>
      </c>
      <c r="P542" t="str">
        <f t="shared" si="68"/>
        <v/>
      </c>
    </row>
    <row r="543" spans="1:16" hidden="1">
      <c r="A543">
        <f>Tabla_owssvr__2[[#This Row],[ID]]</f>
        <v>4678</v>
      </c>
      <c r="B543" t="str">
        <f>Tabla_owssvr__2[[#This Row],[Título]]</f>
        <v>Necesitamos ejecutar esta instrucción ,  TRUNCATE TABLE UNPACKER_LOG</v>
      </c>
      <c r="C543" t="str">
        <f>Tabla_owssvr__2[[#This Row],[Solicitante]]</f>
        <v>Gonzalez Arredondo, Enrique Eduardo, CAM</v>
      </c>
      <c r="D543" s="4">
        <f>Tabla_owssvr__2[[#This Row],[Fecha Solicitud]]</f>
        <v>41852</v>
      </c>
      <c r="E543" t="str">
        <f>Tabla_owssvr__2[[#This Row],[Estado]]</f>
        <v>Realizado</v>
      </c>
      <c r="F543" s="4">
        <f>Tabla_owssvr__2[[#This Row],[Fecha Cierre]]</f>
        <v>0</v>
      </c>
      <c r="G543" t="str">
        <f>Tabla_owssvr__2[[#This Row],[Categoria]]</f>
        <v>3 Servicios Operador</v>
      </c>
      <c r="H543" t="str">
        <f>Tabla_owssvr__2[[#This Row],[Enviado a TI]]</f>
        <v>Si</v>
      </c>
      <c r="I543" t="str">
        <f>Tabla_owssvr__2[[#This Row],[Regiones]]</f>
        <v>No</v>
      </c>
      <c r="J543" s="12">
        <f t="shared" si="62"/>
        <v>1</v>
      </c>
      <c r="K543" s="13">
        <f t="shared" si="63"/>
        <v>41855</v>
      </c>
      <c r="L543" s="12">
        <f t="shared" si="64"/>
        <v>2014</v>
      </c>
      <c r="M543" s="12">
        <f t="shared" si="65"/>
        <v>32</v>
      </c>
      <c r="N543" s="12">
        <f t="shared" si="66"/>
        <v>8</v>
      </c>
      <c r="O543" s="13" t="str">
        <f t="shared" ca="1" si="67"/>
        <v>FUERA</v>
      </c>
      <c r="P543" t="str">
        <f t="shared" si="68"/>
        <v>error</v>
      </c>
    </row>
    <row r="544" spans="1:16" hidden="1">
      <c r="A544">
        <f>Tabla_owssvr__2[[#This Row],[ID]]</f>
        <v>4677</v>
      </c>
      <c r="B544" t="str">
        <f>Tabla_owssvr__2[[#This Row],[Título]]</f>
        <v>Minutos</v>
      </c>
      <c r="C544" t="str">
        <f>Tabla_owssvr__2[[#This Row],[Solicitante]]</f>
        <v>Sepulveda Salas, Vladimir Arnoldo, CAM</v>
      </c>
      <c r="D544" s="4">
        <f>Tabla_owssvr__2[[#This Row],[Fecha Solicitud]]</f>
        <v>41852</v>
      </c>
      <c r="E544" t="str">
        <f>Tabla_owssvr__2[[#This Row],[Estado]]</f>
        <v>Realizado</v>
      </c>
      <c r="F544" s="4">
        <f>Tabla_owssvr__2[[#This Row],[Fecha Cierre]]</f>
        <v>41852</v>
      </c>
      <c r="G544" t="str">
        <f>Tabla_owssvr__2[[#This Row],[Categoria]]</f>
        <v>1 Asignacion de minutos</v>
      </c>
      <c r="H544" t="str">
        <f>Tabla_owssvr__2[[#This Row],[Enviado a TI]]</f>
        <v>Si</v>
      </c>
      <c r="I544" t="str">
        <f>Tabla_owssvr__2[[#This Row],[Regiones]]</f>
        <v>No</v>
      </c>
      <c r="J544" s="12">
        <f t="shared" si="62"/>
        <v>1</v>
      </c>
      <c r="K544" s="13">
        <f t="shared" si="63"/>
        <v>41855</v>
      </c>
      <c r="L544" s="12">
        <f t="shared" si="64"/>
        <v>2014</v>
      </c>
      <c r="M544" s="12">
        <f t="shared" si="65"/>
        <v>32</v>
      </c>
      <c r="N544" s="12">
        <f t="shared" si="66"/>
        <v>8</v>
      </c>
      <c r="O544" s="13" t="str">
        <f t="shared" ca="1" si="67"/>
        <v>CUMPLE</v>
      </c>
      <c r="P544" t="str">
        <f t="shared" si="68"/>
        <v/>
      </c>
    </row>
    <row r="545" spans="1:16" hidden="1">
      <c r="A545">
        <f>Tabla_owssvr__2[[#This Row],[ID]]</f>
        <v>4676</v>
      </c>
      <c r="B545" t="str">
        <f>Tabla_owssvr__2[[#This Row],[Título]]</f>
        <v>Apertura cuenta  CHILEXPRESS</v>
      </c>
      <c r="C545" t="str">
        <f>Tabla_owssvr__2[[#This Row],[Solicitante]]</f>
        <v>San Martin Toledo, Mauricio Ramon, CAM</v>
      </c>
      <c r="D545" s="4">
        <f>Tabla_owssvr__2[[#This Row],[Fecha Solicitud]]</f>
        <v>41852</v>
      </c>
      <c r="E545" t="str">
        <f>Tabla_owssvr__2[[#This Row],[Estado]]</f>
        <v>Realizado</v>
      </c>
      <c r="F545" s="4">
        <f>Tabla_owssvr__2[[#This Row],[Fecha Cierre]]</f>
        <v>41852</v>
      </c>
      <c r="G545" t="str">
        <f>Tabla_owssvr__2[[#This Row],[Categoria]]</f>
        <v>Creación, modificación activación y desactivación de cuentas de red y correo electrónico.</v>
      </c>
      <c r="H545" t="str">
        <f>Tabla_owssvr__2[[#This Row],[Enviado a TI]]</f>
        <v>Si</v>
      </c>
      <c r="I545" t="str">
        <f>Tabla_owssvr__2[[#This Row],[Regiones]]</f>
        <v>No</v>
      </c>
      <c r="J545" s="12">
        <f t="shared" si="62"/>
        <v>1</v>
      </c>
      <c r="K545" s="13">
        <f t="shared" si="63"/>
        <v>41855</v>
      </c>
      <c r="L545" s="12">
        <f t="shared" si="64"/>
        <v>2014</v>
      </c>
      <c r="M545" s="12">
        <f t="shared" si="65"/>
        <v>32</v>
      </c>
      <c r="N545" s="12">
        <f t="shared" si="66"/>
        <v>8</v>
      </c>
      <c r="O545" s="13" t="str">
        <f t="shared" ca="1" si="67"/>
        <v>CUMPLE</v>
      </c>
      <c r="P545" t="str">
        <f t="shared" si="68"/>
        <v/>
      </c>
    </row>
    <row r="546" spans="1:16" hidden="1">
      <c r="A546">
        <f>Tabla_owssvr__2[[#This Row],[ID]]</f>
        <v>4675</v>
      </c>
      <c r="B546" t="str">
        <f>Tabla_owssvr__2[[#This Row],[Título]]</f>
        <v>Favor enviar los archivos   CALLER_trail,  UNPACKER_trail</v>
      </c>
      <c r="C546" t="str">
        <f>Tabla_owssvr__2[[#This Row],[Solicitante]]</f>
        <v>Gonzalez Arredondo, Enrique Eduardo, CAM</v>
      </c>
      <c r="D546" s="4">
        <f>Tabla_owssvr__2[[#This Row],[Fecha Solicitud]]</f>
        <v>41852</v>
      </c>
      <c r="E546" t="str">
        <f>Tabla_owssvr__2[[#This Row],[Estado]]</f>
        <v>Realizado</v>
      </c>
      <c r="F546" s="4">
        <f>Tabla_owssvr__2[[#This Row],[Fecha Cierre]]</f>
        <v>0</v>
      </c>
      <c r="G546" t="str">
        <f>Tabla_owssvr__2[[#This Row],[Categoria]]</f>
        <v>3 Servicios Operador</v>
      </c>
      <c r="H546" t="str">
        <f>Tabla_owssvr__2[[#This Row],[Enviado a TI]]</f>
        <v>Si</v>
      </c>
      <c r="I546" t="str">
        <f>Tabla_owssvr__2[[#This Row],[Regiones]]</f>
        <v>No</v>
      </c>
      <c r="J546" s="12">
        <f t="shared" si="62"/>
        <v>1</v>
      </c>
      <c r="K546" s="13">
        <f t="shared" si="63"/>
        <v>41855</v>
      </c>
      <c r="L546" s="12">
        <f t="shared" si="64"/>
        <v>2014</v>
      </c>
      <c r="M546" s="12">
        <f t="shared" si="65"/>
        <v>32</v>
      </c>
      <c r="N546" s="12">
        <f t="shared" si="66"/>
        <v>8</v>
      </c>
      <c r="O546" s="13" t="str">
        <f t="shared" ca="1" si="67"/>
        <v>FUERA</v>
      </c>
      <c r="P546" t="str">
        <f t="shared" si="68"/>
        <v>error</v>
      </c>
    </row>
    <row r="547" spans="1:16" hidden="1">
      <c r="A547">
        <f>Tabla_owssvr__2[[#This Row],[ID]]</f>
        <v>4674</v>
      </c>
      <c r="B547" t="str">
        <f>Tabla_owssvr__2[[#This Row],[Título]]</f>
        <v>Permiso especial para ver outlook</v>
      </c>
      <c r="C547" t="str">
        <f>Tabla_owssvr__2[[#This Row],[Solicitante]]</f>
        <v>Zarate Avila, Moises, CAM</v>
      </c>
      <c r="D547" s="4">
        <f>Tabla_owssvr__2[[#This Row],[Fecha Solicitud]]</f>
        <v>41851</v>
      </c>
      <c r="E547" t="str">
        <f>Tabla_owssvr__2[[#This Row],[Estado]]</f>
        <v>Realizado</v>
      </c>
      <c r="F547" s="4">
        <f>Tabla_owssvr__2[[#This Row],[Fecha Cierre]]</f>
        <v>41851</v>
      </c>
      <c r="G547" t="str">
        <f>Tabla_owssvr__2[[#This Row],[Categoria]]</f>
        <v>Creación, modificación activación y desactivación de cuentas de red y correo electrónico.</v>
      </c>
      <c r="H547" t="str">
        <f>Tabla_owssvr__2[[#This Row],[Enviado a TI]]</f>
        <v>Si</v>
      </c>
      <c r="I547" t="str">
        <f>Tabla_owssvr__2[[#This Row],[Regiones]]</f>
        <v>No</v>
      </c>
      <c r="J547" s="12">
        <f t="shared" si="62"/>
        <v>1</v>
      </c>
      <c r="K547" s="13">
        <f t="shared" si="63"/>
        <v>41852</v>
      </c>
      <c r="L547" s="12">
        <f t="shared" si="64"/>
        <v>2014</v>
      </c>
      <c r="M547" s="12">
        <f t="shared" si="65"/>
        <v>31</v>
      </c>
      <c r="N547" s="12">
        <f t="shared" si="66"/>
        <v>8</v>
      </c>
      <c r="O547" s="13" t="str">
        <f t="shared" ca="1" si="67"/>
        <v>CUMPLE</v>
      </c>
      <c r="P547" t="str">
        <f t="shared" si="68"/>
        <v/>
      </c>
    </row>
    <row r="548" spans="1:16" hidden="1">
      <c r="A548">
        <f>Tabla_owssvr__2[[#This Row],[ID]]</f>
        <v>4673</v>
      </c>
      <c r="B548" t="str">
        <f>Tabla_owssvr__2[[#This Row],[Título]]</f>
        <v>reporte insidencia</v>
      </c>
      <c r="C548" t="str">
        <f>Tabla_owssvr__2[[#This Row],[Solicitante]]</f>
        <v>Andrade Escobar, Agustina Mabel, CAM</v>
      </c>
      <c r="D548" s="4">
        <f>Tabla_owssvr__2[[#This Row],[Fecha Solicitud]]</f>
        <v>41851</v>
      </c>
      <c r="E548" t="str">
        <f>Tabla_owssvr__2[[#This Row],[Estado]]</f>
        <v>Realizado</v>
      </c>
      <c r="F548" s="4">
        <f>Tabla_owssvr__2[[#This Row],[Fecha Cierre]]</f>
        <v>41851</v>
      </c>
      <c r="G548" t="str">
        <f>Tabla_owssvr__2[[#This Row],[Categoria]]</f>
        <v>2 Reporte problemas Oracle</v>
      </c>
      <c r="H548" t="str">
        <f>Tabla_owssvr__2[[#This Row],[Enviado a TI]]</f>
        <v>Si</v>
      </c>
      <c r="I548" t="str">
        <f>Tabla_owssvr__2[[#This Row],[Regiones]]</f>
        <v>No</v>
      </c>
      <c r="J548" s="12">
        <f t="shared" si="62"/>
        <v>1</v>
      </c>
      <c r="K548" s="13">
        <f t="shared" si="63"/>
        <v>41852</v>
      </c>
      <c r="L548" s="12">
        <f t="shared" si="64"/>
        <v>2014</v>
      </c>
      <c r="M548" s="12">
        <f t="shared" si="65"/>
        <v>31</v>
      </c>
      <c r="N548" s="12">
        <f t="shared" si="66"/>
        <v>8</v>
      </c>
      <c r="O548" s="13" t="str">
        <f t="shared" ca="1" si="67"/>
        <v>CUMPLE</v>
      </c>
      <c r="P548" t="str">
        <f t="shared" si="68"/>
        <v/>
      </c>
    </row>
    <row r="549" spans="1:16" hidden="1">
      <c r="A549">
        <f>Tabla_owssvr__2[[#This Row],[ID]]</f>
        <v>4672</v>
      </c>
      <c r="B549" t="str">
        <f>Tabla_owssvr__2[[#This Row],[Título]]</f>
        <v>Cables e archivos materiales SOT</v>
      </c>
      <c r="C549" t="str">
        <f>Tabla_owssvr__2[[#This Row],[Solicitante]]</f>
        <v>Yañez Castillo, Luis Felipe, CAM</v>
      </c>
      <c r="D549" s="4">
        <f>Tabla_owssvr__2[[#This Row],[Fecha Solicitud]]</f>
        <v>41851</v>
      </c>
      <c r="E549" t="str">
        <f>Tabla_owssvr__2[[#This Row],[Estado]]</f>
        <v>Realizado</v>
      </c>
      <c r="F549" s="4">
        <f>Tabla_owssvr__2[[#This Row],[Fecha Cierre]]</f>
        <v>41851</v>
      </c>
      <c r="G549" t="str">
        <f>Tabla_owssvr__2[[#This Row],[Categoria]]</f>
        <v>Habilitación de carpetas compartidas o sitios de Sharepoint. O asignación y/o modificación de permisos.</v>
      </c>
      <c r="H549" t="str">
        <f>Tabla_owssvr__2[[#This Row],[Enviado a TI]]</f>
        <v>No</v>
      </c>
      <c r="I549" t="str">
        <f>Tabla_owssvr__2[[#This Row],[Regiones]]</f>
        <v>No</v>
      </c>
      <c r="J549" s="12">
        <f t="shared" si="62"/>
        <v>1</v>
      </c>
      <c r="K549" s="13">
        <f t="shared" si="63"/>
        <v>41852</v>
      </c>
      <c r="L549" s="12">
        <f t="shared" si="64"/>
        <v>2014</v>
      </c>
      <c r="M549" s="12">
        <f t="shared" si="65"/>
        <v>31</v>
      </c>
      <c r="N549" s="12">
        <f t="shared" si="66"/>
        <v>8</v>
      </c>
      <c r="O549" s="13" t="str">
        <f t="shared" ca="1" si="67"/>
        <v>CUMPLE</v>
      </c>
      <c r="P549" t="str">
        <f t="shared" si="68"/>
        <v/>
      </c>
    </row>
    <row r="550" spans="1:16" hidden="1">
      <c r="A550">
        <f>Tabla_owssvr__2[[#This Row],[ID]]</f>
        <v>4671</v>
      </c>
      <c r="B550" t="str">
        <f>Tabla_owssvr__2[[#This Row],[Título]]</f>
        <v>Desbloqueo Contraseña</v>
      </c>
      <c r="C550" t="str">
        <f>Tabla_owssvr__2[[#This Row],[Solicitante]]</f>
        <v>Bustamante Palmiño, Manuel Esteban, CAM</v>
      </c>
      <c r="D550" s="4">
        <f>Tabla_owssvr__2[[#This Row],[Fecha Solicitud]]</f>
        <v>41851</v>
      </c>
      <c r="E550" t="str">
        <f>Tabla_owssvr__2[[#This Row],[Estado]]</f>
        <v>Realizado</v>
      </c>
      <c r="F550" s="4">
        <f>Tabla_owssvr__2[[#This Row],[Fecha Cierre]]</f>
        <v>41851</v>
      </c>
      <c r="G550" t="str">
        <f>Tabla_owssvr__2[[#This Row],[Categoria]]</f>
        <v>Creación, modificación activación y desactivación de cuentas de red y correo electrónico.</v>
      </c>
      <c r="H550" t="str">
        <f>Tabla_owssvr__2[[#This Row],[Enviado a TI]]</f>
        <v>Si</v>
      </c>
      <c r="I550" t="str">
        <f>Tabla_owssvr__2[[#This Row],[Regiones]]</f>
        <v>No</v>
      </c>
      <c r="J550" s="12">
        <f t="shared" si="62"/>
        <v>1</v>
      </c>
      <c r="K550" s="13">
        <f t="shared" si="63"/>
        <v>41852</v>
      </c>
      <c r="L550" s="12">
        <f t="shared" si="64"/>
        <v>2014</v>
      </c>
      <c r="M550" s="12">
        <f t="shared" si="65"/>
        <v>31</v>
      </c>
      <c r="N550" s="12">
        <f t="shared" si="66"/>
        <v>8</v>
      </c>
      <c r="O550" s="13" t="str">
        <f t="shared" ca="1" si="67"/>
        <v>CUMPLE</v>
      </c>
      <c r="P550" t="str">
        <f t="shared" si="68"/>
        <v/>
      </c>
    </row>
    <row r="551" spans="1:16" hidden="1">
      <c r="A551">
        <f>Tabla_owssvr__2[[#This Row],[ID]]</f>
        <v>4670</v>
      </c>
      <c r="B551" t="str">
        <f>Tabla_owssvr__2[[#This Row],[Título]]</f>
        <v>Restitucion de minutos</v>
      </c>
      <c r="C551" t="str">
        <f>Tabla_owssvr__2[[#This Row],[Solicitante]]</f>
        <v>Lagos Acuña, James Henry, CAM</v>
      </c>
      <c r="D551" s="4">
        <f>Tabla_owssvr__2[[#This Row],[Fecha Solicitud]]</f>
        <v>41851</v>
      </c>
      <c r="E551" t="str">
        <f>Tabla_owssvr__2[[#This Row],[Estado]]</f>
        <v>Realizado</v>
      </c>
      <c r="F551" s="4">
        <f>Tabla_owssvr__2[[#This Row],[Fecha Cierre]]</f>
        <v>41851</v>
      </c>
      <c r="G551" t="str">
        <f>Tabla_owssvr__2[[#This Row],[Categoria]]</f>
        <v>1 Asignacion de minutos</v>
      </c>
      <c r="H551" t="str">
        <f>Tabla_owssvr__2[[#This Row],[Enviado a TI]]</f>
        <v>Si</v>
      </c>
      <c r="I551" t="str">
        <f>Tabla_owssvr__2[[#This Row],[Regiones]]</f>
        <v>No</v>
      </c>
      <c r="J551" s="12">
        <f t="shared" si="62"/>
        <v>1</v>
      </c>
      <c r="K551" s="13">
        <f t="shared" si="63"/>
        <v>41852</v>
      </c>
      <c r="L551" s="12">
        <f t="shared" si="64"/>
        <v>2014</v>
      </c>
      <c r="M551" s="12">
        <f t="shared" si="65"/>
        <v>31</v>
      </c>
      <c r="N551" s="12">
        <f t="shared" si="66"/>
        <v>8</v>
      </c>
      <c r="O551" s="13" t="str">
        <f t="shared" ca="1" si="67"/>
        <v>CUMPLE</v>
      </c>
      <c r="P551" t="str">
        <f t="shared" si="68"/>
        <v/>
      </c>
    </row>
    <row r="552" spans="1:16" hidden="1">
      <c r="A552">
        <f>Tabla_owssvr__2[[#This Row],[ID]]</f>
        <v>4669</v>
      </c>
      <c r="B552" t="str">
        <f>Tabla_owssvr__2[[#This Row],[Título]]</f>
        <v xml:space="preserve">NUMERO 68393031 ON NET </v>
      </c>
      <c r="C552" t="str">
        <f>Tabla_owssvr__2[[#This Row],[Solicitante]]</f>
        <v>Ramirez Figueroa, Miguel Angel, CAM</v>
      </c>
      <c r="D552" s="4">
        <f>Tabla_owssvr__2[[#This Row],[Fecha Solicitud]]</f>
        <v>41851</v>
      </c>
      <c r="E552" t="str">
        <f>Tabla_owssvr__2[[#This Row],[Estado]]</f>
        <v>Realizado</v>
      </c>
      <c r="F552" s="4">
        <f>Tabla_owssvr__2[[#This Row],[Fecha Cierre]]</f>
        <v>41851</v>
      </c>
      <c r="G552" t="str">
        <f>Tabla_owssvr__2[[#This Row],[Categoria]]</f>
        <v>1 Asignacion de minutos</v>
      </c>
      <c r="H552" t="str">
        <f>Tabla_owssvr__2[[#This Row],[Enviado a TI]]</f>
        <v>No</v>
      </c>
      <c r="I552" t="str">
        <f>Tabla_owssvr__2[[#This Row],[Regiones]]</f>
        <v>No</v>
      </c>
      <c r="J552" s="12">
        <f t="shared" si="62"/>
        <v>1</v>
      </c>
      <c r="K552" s="13">
        <f t="shared" si="63"/>
        <v>41852</v>
      </c>
      <c r="L552" s="12">
        <f t="shared" si="64"/>
        <v>2014</v>
      </c>
      <c r="M552" s="12">
        <f t="shared" si="65"/>
        <v>31</v>
      </c>
      <c r="N552" s="12">
        <f t="shared" si="66"/>
        <v>8</v>
      </c>
      <c r="O552" s="13" t="str">
        <f t="shared" ca="1" si="67"/>
        <v>CUMPLE</v>
      </c>
      <c r="P552" t="str">
        <f t="shared" si="68"/>
        <v/>
      </c>
    </row>
    <row r="553" spans="1:16" hidden="1">
      <c r="A553">
        <f>Tabla_owssvr__2[[#This Row],[ID]]</f>
        <v>4668</v>
      </c>
      <c r="B553" t="str">
        <f>Tabla_owssvr__2[[#This Row],[Título]]</f>
        <v>ESTADOD E APLICACIONES PRIMEREAD TGC.</v>
      </c>
      <c r="C553" t="str">
        <f>Tabla_owssvr__2[[#This Row],[Solicitante]]</f>
        <v>Vera Matamala, Samuel Esteban, CAM</v>
      </c>
      <c r="D553" s="4">
        <f>Tabla_owssvr__2[[#This Row],[Fecha Solicitud]]</f>
        <v>41851</v>
      </c>
      <c r="E553" t="str">
        <f>Tabla_owssvr__2[[#This Row],[Estado]]</f>
        <v>Realizado</v>
      </c>
      <c r="F553" s="4">
        <f>Tabla_owssvr__2[[#This Row],[Fecha Cierre]]</f>
        <v>0</v>
      </c>
      <c r="G553" t="str">
        <f>Tabla_owssvr__2[[#This Row],[Categoria]]</f>
        <v>3 Servicios Operador</v>
      </c>
      <c r="H553" t="str">
        <f>Tabla_owssvr__2[[#This Row],[Enviado a TI]]</f>
        <v>Si</v>
      </c>
      <c r="I553" t="str">
        <f>Tabla_owssvr__2[[#This Row],[Regiones]]</f>
        <v>No</v>
      </c>
      <c r="J553" s="12">
        <f t="shared" si="62"/>
        <v>1</v>
      </c>
      <c r="K553" s="13">
        <f t="shared" si="63"/>
        <v>41852</v>
      </c>
      <c r="L553" s="12">
        <f t="shared" si="64"/>
        <v>2014</v>
      </c>
      <c r="M553" s="12">
        <f t="shared" si="65"/>
        <v>31</v>
      </c>
      <c r="N553" s="12">
        <f t="shared" si="66"/>
        <v>8</v>
      </c>
      <c r="O553" s="13" t="str">
        <f t="shared" ca="1" si="67"/>
        <v>FUERA</v>
      </c>
      <c r="P553" t="str">
        <f t="shared" si="68"/>
        <v>error</v>
      </c>
    </row>
    <row r="554" spans="1:16" hidden="1">
      <c r="A554">
        <f>Tabla_owssvr__2[[#This Row],[ID]]</f>
        <v>4667</v>
      </c>
      <c r="B554" t="str">
        <f>Tabla_owssvr__2[[#This Row],[Título]]</f>
        <v>Restitución minutos on net</v>
      </c>
      <c r="C554" t="str">
        <f>Tabla_owssvr__2[[#This Row],[Solicitante]]</f>
        <v>Elgueta Rojas, Deborah Lisset, CAM</v>
      </c>
      <c r="D554" s="4">
        <f>Tabla_owssvr__2[[#This Row],[Fecha Solicitud]]</f>
        <v>41850</v>
      </c>
      <c r="E554" t="str">
        <f>Tabla_owssvr__2[[#This Row],[Estado]]</f>
        <v>Realizado</v>
      </c>
      <c r="F554" s="4">
        <f>Tabla_owssvr__2[[#This Row],[Fecha Cierre]]</f>
        <v>41851</v>
      </c>
      <c r="G554" t="str">
        <f>Tabla_owssvr__2[[#This Row],[Categoria]]</f>
        <v>1 Asignacion de minutos</v>
      </c>
      <c r="H554" t="str">
        <f>Tabla_owssvr__2[[#This Row],[Enviado a TI]]</f>
        <v>Si</v>
      </c>
      <c r="I554" t="str">
        <f>Tabla_owssvr__2[[#This Row],[Regiones]]</f>
        <v>No</v>
      </c>
      <c r="J554" s="12">
        <f t="shared" si="62"/>
        <v>1</v>
      </c>
      <c r="K554" s="13">
        <f t="shared" si="63"/>
        <v>41851</v>
      </c>
      <c r="L554" s="12">
        <f t="shared" si="64"/>
        <v>2014</v>
      </c>
      <c r="M554" s="12">
        <f t="shared" si="65"/>
        <v>31</v>
      </c>
      <c r="N554" s="12">
        <f t="shared" si="66"/>
        <v>7</v>
      </c>
      <c r="O554" s="13" t="str">
        <f t="shared" ca="1" si="67"/>
        <v>CUMPLE</v>
      </c>
      <c r="P554" t="str">
        <f t="shared" si="68"/>
        <v/>
      </c>
    </row>
    <row r="555" spans="1:16" hidden="1">
      <c r="A555">
        <f>Tabla_owssvr__2[[#This Row],[ID]]</f>
        <v>4666</v>
      </c>
      <c r="B555" t="str">
        <f>Tabla_owssvr__2[[#This Row],[Título]]</f>
        <v>Bloqueo de contraseña</v>
      </c>
      <c r="C555" t="str">
        <f>Tabla_owssvr__2[[#This Row],[Solicitante]]</f>
        <v>Martinez Fuentealba, Victor Alonso, CAM</v>
      </c>
      <c r="D555" s="4">
        <f>Tabla_owssvr__2[[#This Row],[Fecha Solicitud]]</f>
        <v>41850</v>
      </c>
      <c r="E555" t="str">
        <f>Tabla_owssvr__2[[#This Row],[Estado]]</f>
        <v>Realizado</v>
      </c>
      <c r="F555" s="4">
        <f>Tabla_owssvr__2[[#This Row],[Fecha Cierre]]</f>
        <v>41851</v>
      </c>
      <c r="G555" t="str">
        <f>Tabla_owssvr__2[[#This Row],[Categoria]]</f>
        <v>Creación, modificación activación y desactivación de cuentas de red y correo electrónico.</v>
      </c>
      <c r="H555" t="str">
        <f>Tabla_owssvr__2[[#This Row],[Enviado a TI]]</f>
        <v>Si</v>
      </c>
      <c r="I555" t="str">
        <f>Tabla_owssvr__2[[#This Row],[Regiones]]</f>
        <v>Si</v>
      </c>
      <c r="J555" s="12">
        <f t="shared" si="62"/>
        <v>1</v>
      </c>
      <c r="K555" s="13">
        <f t="shared" si="63"/>
        <v>41851</v>
      </c>
      <c r="L555" s="12">
        <f t="shared" si="64"/>
        <v>2014</v>
      </c>
      <c r="M555" s="12">
        <f t="shared" si="65"/>
        <v>31</v>
      </c>
      <c r="N555" s="12">
        <f t="shared" si="66"/>
        <v>7</v>
      </c>
      <c r="O555" s="13" t="str">
        <f t="shared" ca="1" si="67"/>
        <v>CUMPLE</v>
      </c>
      <c r="P555" t="str">
        <f t="shared" si="68"/>
        <v/>
      </c>
    </row>
    <row r="556" spans="1:16" hidden="1">
      <c r="A556">
        <f>Tabla_owssvr__2[[#This Row],[ID]]</f>
        <v>4665</v>
      </c>
      <c r="B556" t="str">
        <f>Tabla_owssvr__2[[#This Row],[Título]]</f>
        <v>Solicita restituir minutos OnNet</v>
      </c>
      <c r="C556" t="str">
        <f>Tabla_owssvr__2[[#This Row],[Solicitante]]</f>
        <v>Hormazábal Ortiz, Leonardo Antonio, CAM</v>
      </c>
      <c r="D556" s="4">
        <f>Tabla_owssvr__2[[#This Row],[Fecha Solicitud]]</f>
        <v>41851</v>
      </c>
      <c r="E556" t="str">
        <f>Tabla_owssvr__2[[#This Row],[Estado]]</f>
        <v>Realizado</v>
      </c>
      <c r="F556" s="4">
        <f>Tabla_owssvr__2[[#This Row],[Fecha Cierre]]</f>
        <v>41851</v>
      </c>
      <c r="G556" t="str">
        <f>Tabla_owssvr__2[[#This Row],[Categoria]]</f>
        <v>1 Asignacion de minutos</v>
      </c>
      <c r="H556" t="str">
        <f>Tabla_owssvr__2[[#This Row],[Enviado a TI]]</f>
        <v>Si</v>
      </c>
      <c r="I556" t="str">
        <f>Tabla_owssvr__2[[#This Row],[Regiones]]</f>
        <v>Si</v>
      </c>
      <c r="J556" s="12">
        <f t="shared" si="62"/>
        <v>1</v>
      </c>
      <c r="K556" s="13">
        <f t="shared" si="63"/>
        <v>41852</v>
      </c>
      <c r="L556" s="12">
        <f t="shared" si="64"/>
        <v>2014</v>
      </c>
      <c r="M556" s="12">
        <f t="shared" si="65"/>
        <v>31</v>
      </c>
      <c r="N556" s="12">
        <f t="shared" si="66"/>
        <v>8</v>
      </c>
      <c r="O556" s="13" t="str">
        <f t="shared" ca="1" si="67"/>
        <v>CUMPLE</v>
      </c>
      <c r="P556" t="str">
        <f t="shared" si="68"/>
        <v/>
      </c>
    </row>
    <row r="557" spans="1:16" hidden="1">
      <c r="A557">
        <f>Tabla_owssvr__2[[#This Row],[ID]]</f>
        <v>4664</v>
      </c>
      <c r="B557" t="str">
        <f>Tabla_owssvr__2[[#This Row],[Título]]</f>
        <v>ejecute la siguiente sentencia en la base de datos  PRIME del servidor CHLCAMBD03,</v>
      </c>
      <c r="C557" t="str">
        <f>Tabla_owssvr__2[[#This Row],[Solicitante]]</f>
        <v>Gonzalez Arredondo, Enrique Eduardo, CAM</v>
      </c>
      <c r="D557" s="4">
        <f>Tabla_owssvr__2[[#This Row],[Fecha Solicitud]]</f>
        <v>41850</v>
      </c>
      <c r="E557" t="str">
        <f>Tabla_owssvr__2[[#This Row],[Estado]]</f>
        <v>Realizado</v>
      </c>
      <c r="F557" s="4">
        <f>Tabla_owssvr__2[[#This Row],[Fecha Cierre]]</f>
        <v>0</v>
      </c>
      <c r="G557" t="str">
        <f>Tabla_owssvr__2[[#This Row],[Categoria]]</f>
        <v>3 Servicios Operador</v>
      </c>
      <c r="H557" t="str">
        <f>Tabla_owssvr__2[[#This Row],[Enviado a TI]]</f>
        <v>Si</v>
      </c>
      <c r="I557" t="str">
        <f>Tabla_owssvr__2[[#This Row],[Regiones]]</f>
        <v>No</v>
      </c>
      <c r="J557" s="12">
        <f t="shared" si="62"/>
        <v>1</v>
      </c>
      <c r="K557" s="13">
        <f t="shared" si="63"/>
        <v>41851</v>
      </c>
      <c r="L557" s="12">
        <f t="shared" si="64"/>
        <v>2014</v>
      </c>
      <c r="M557" s="12">
        <f t="shared" si="65"/>
        <v>31</v>
      </c>
      <c r="N557" s="12">
        <f t="shared" si="66"/>
        <v>7</v>
      </c>
      <c r="O557" s="13" t="str">
        <f t="shared" ca="1" si="67"/>
        <v>FUERA</v>
      </c>
      <c r="P557" t="str">
        <f t="shared" si="68"/>
        <v>error</v>
      </c>
    </row>
    <row r="558" spans="1:16" hidden="1">
      <c r="A558">
        <f>Tabla_owssvr__2[[#This Row],[ID]]</f>
        <v>4663</v>
      </c>
      <c r="B558" t="str">
        <f>Tabla_owssvr__2[[#This Row],[Título]]</f>
        <v>min celular</v>
      </c>
      <c r="C558" t="str">
        <f>Tabla_owssvr__2[[#This Row],[Solicitante]]</f>
        <v>Mackenney Aguilera, George Rodrigo, CAM</v>
      </c>
      <c r="D558" s="4">
        <f>Tabla_owssvr__2[[#This Row],[Fecha Solicitud]]</f>
        <v>41850</v>
      </c>
      <c r="E558" t="str">
        <f>Tabla_owssvr__2[[#This Row],[Estado]]</f>
        <v>Realizado</v>
      </c>
      <c r="F558" s="4">
        <f>Tabla_owssvr__2[[#This Row],[Fecha Cierre]]</f>
        <v>41850</v>
      </c>
      <c r="G558" t="str">
        <f>Tabla_owssvr__2[[#This Row],[Categoria]]</f>
        <v>1 Asignacion de minutos</v>
      </c>
      <c r="H558" t="str">
        <f>Tabla_owssvr__2[[#This Row],[Enviado a TI]]</f>
        <v>Si</v>
      </c>
      <c r="I558" t="str">
        <f>Tabla_owssvr__2[[#This Row],[Regiones]]</f>
        <v>No</v>
      </c>
      <c r="J558" s="12">
        <f t="shared" si="62"/>
        <v>1</v>
      </c>
      <c r="K558" s="13">
        <f t="shared" si="63"/>
        <v>41851</v>
      </c>
      <c r="L558" s="12">
        <f t="shared" si="64"/>
        <v>2014</v>
      </c>
      <c r="M558" s="12">
        <f t="shared" si="65"/>
        <v>31</v>
      </c>
      <c r="N558" s="12">
        <f t="shared" si="66"/>
        <v>7</v>
      </c>
      <c r="O558" s="13" t="str">
        <f t="shared" ca="1" si="67"/>
        <v>CUMPLE</v>
      </c>
      <c r="P558" t="str">
        <f t="shared" si="68"/>
        <v/>
      </c>
    </row>
    <row r="559" spans="1:16" hidden="1">
      <c r="A559">
        <f>Tabla_owssvr__2[[#This Row],[ID]]</f>
        <v>4662</v>
      </c>
      <c r="B559" t="str">
        <f>Tabla_owssvr__2[[#This Row],[Título]]</f>
        <v>Carpeta Compartida SOT, Prevención de Riesgos</v>
      </c>
      <c r="C559" t="str">
        <f>Tabla_owssvr__2[[#This Row],[Solicitante]]</f>
        <v>Contreras Orellana, Paulo Alberto, CAM</v>
      </c>
      <c r="D559" s="4">
        <f>Tabla_owssvr__2[[#This Row],[Fecha Solicitud]]</f>
        <v>41850</v>
      </c>
      <c r="E559" t="str">
        <f>Tabla_owssvr__2[[#This Row],[Estado]]</f>
        <v>Realizado</v>
      </c>
      <c r="F559" s="4">
        <f>Tabla_owssvr__2[[#This Row],[Fecha Cierre]]</f>
        <v>0</v>
      </c>
      <c r="G559" t="str">
        <f>Tabla_owssvr__2[[#This Row],[Categoria]]</f>
        <v>3 Servicios Operador</v>
      </c>
      <c r="H559" t="str">
        <f>Tabla_owssvr__2[[#This Row],[Enviado a TI]]</f>
        <v>Si</v>
      </c>
      <c r="I559" t="str">
        <f>Tabla_owssvr__2[[#This Row],[Regiones]]</f>
        <v>No</v>
      </c>
      <c r="J559" s="12">
        <f t="shared" si="62"/>
        <v>1</v>
      </c>
      <c r="K559" s="13">
        <f t="shared" si="63"/>
        <v>41851</v>
      </c>
      <c r="L559" s="12">
        <f t="shared" si="64"/>
        <v>2014</v>
      </c>
      <c r="M559" s="12">
        <f t="shared" si="65"/>
        <v>31</v>
      </c>
      <c r="N559" s="12">
        <f t="shared" si="66"/>
        <v>7</v>
      </c>
      <c r="O559" s="13" t="str">
        <f t="shared" ca="1" si="67"/>
        <v>FUERA</v>
      </c>
      <c r="P559" t="str">
        <f t="shared" si="68"/>
        <v>error</v>
      </c>
    </row>
    <row r="560" spans="1:16" hidden="1">
      <c r="A560">
        <f>Tabla_owssvr__2[[#This Row],[ID]]</f>
        <v>4661</v>
      </c>
      <c r="B560" t="str">
        <f>Tabla_owssvr__2[[#This Row],[Título]]</f>
        <v>Reinicio Contraseña</v>
      </c>
      <c r="C560" t="str">
        <f>Tabla_owssvr__2[[#This Row],[Solicitante]]</f>
        <v>Gonzalez R., Enrique, CAM</v>
      </c>
      <c r="D560" s="4">
        <f>Tabla_owssvr__2[[#This Row],[Fecha Solicitud]]</f>
        <v>41850</v>
      </c>
      <c r="E560" t="str">
        <f>Tabla_owssvr__2[[#This Row],[Estado]]</f>
        <v>Realizado</v>
      </c>
      <c r="F560" s="4">
        <f>Tabla_owssvr__2[[#This Row],[Fecha Cierre]]</f>
        <v>41850</v>
      </c>
      <c r="G560" t="str">
        <f>Tabla_owssvr__2[[#This Row],[Categoria]]</f>
        <v>Creación, modificación activación y desactivación de cuentas de red y correo electrónico.</v>
      </c>
      <c r="H560" t="str">
        <f>Tabla_owssvr__2[[#This Row],[Enviado a TI]]</f>
        <v>No</v>
      </c>
      <c r="I560" t="str">
        <f>Tabla_owssvr__2[[#This Row],[Regiones]]</f>
        <v>No</v>
      </c>
      <c r="J560" s="12">
        <f t="shared" ref="J560:J623" si="69">VLOOKUP(G560,servicios,2,FALSE)</f>
        <v>1</v>
      </c>
      <c r="K560" s="13">
        <f t="shared" ref="K560:K623" si="70">WORKDAY(D560*1,J560,festivos)</f>
        <v>41851</v>
      </c>
      <c r="L560" s="12">
        <f t="shared" ref="L560:L623" si="71">YEAR(K560)</f>
        <v>2014</v>
      </c>
      <c r="M560" s="12">
        <f t="shared" ref="M560:M623" si="72">WEEKNUM(K560,2)</f>
        <v>31</v>
      </c>
      <c r="N560" s="12">
        <f t="shared" ref="N560:N623" si="73">MONTH(K560)</f>
        <v>7</v>
      </c>
      <c r="O560" s="13" t="str">
        <f t="shared" ref="O560:O623" ca="1" si="74">IF(F560=0,IF(AND(TODAY()&lt;=K560),"EN TIEMPO","FUERA"),IF(AND(F560&lt;=K560),"CUMPLE","NO CUMPLE"))</f>
        <v>CUMPLE</v>
      </c>
    </row>
    <row r="561" spans="1:15" hidden="1">
      <c r="A561">
        <f>Tabla_owssvr__2[[#This Row],[ID]]</f>
        <v>4660</v>
      </c>
      <c r="B561" t="str">
        <f>Tabla_owssvr__2[[#This Row],[Título]]</f>
        <v>Conformidad pendiente O/C 300311029852</v>
      </c>
      <c r="C561" t="str">
        <f>Tabla_owssvr__2[[#This Row],[Solicitante]]</f>
        <v>Tapia González, Magda Grizel, CAM</v>
      </c>
      <c r="D561" s="4">
        <f>Tabla_owssvr__2[[#This Row],[Fecha Solicitud]]</f>
        <v>41850</v>
      </c>
      <c r="E561" t="str">
        <f>Tabla_owssvr__2[[#This Row],[Estado]]</f>
        <v>Realizado</v>
      </c>
      <c r="F561" s="4">
        <f>Tabla_owssvr__2[[#This Row],[Fecha Cierre]]</f>
        <v>41850</v>
      </c>
      <c r="G561" t="str">
        <f>Tabla_owssvr__2[[#This Row],[Categoria]]</f>
        <v>2 Reporte problemas Oracle</v>
      </c>
      <c r="H561" t="str">
        <f>Tabla_owssvr__2[[#This Row],[Enviado a TI]]</f>
        <v>Si</v>
      </c>
      <c r="I561" t="str">
        <f>Tabla_owssvr__2[[#This Row],[Regiones]]</f>
        <v>No</v>
      </c>
      <c r="J561" s="12">
        <f t="shared" si="69"/>
        <v>1</v>
      </c>
      <c r="K561" s="13">
        <f t="shared" si="70"/>
        <v>41851</v>
      </c>
      <c r="L561" s="12">
        <f t="shared" si="71"/>
        <v>2014</v>
      </c>
      <c r="M561" s="12">
        <f t="shared" si="72"/>
        <v>31</v>
      </c>
      <c r="N561" s="12">
        <f t="shared" si="73"/>
        <v>7</v>
      </c>
      <c r="O561" s="13" t="str">
        <f t="shared" ca="1" si="74"/>
        <v>CUMPLE</v>
      </c>
    </row>
    <row r="562" spans="1:15" hidden="1">
      <c r="A562">
        <f>Tabla_owssvr__2[[#This Row],[ID]]</f>
        <v>4659</v>
      </c>
      <c r="B562" t="str">
        <f>Tabla_owssvr__2[[#This Row],[Título]]</f>
        <v>Desbloqueo Clave Siot</v>
      </c>
      <c r="C562" t="str">
        <f>Tabla_owssvr__2[[#This Row],[Solicitante]]</f>
        <v>Zuñiga Vasquez, Jorge Alberto, CAM</v>
      </c>
      <c r="D562" s="4">
        <f>Tabla_owssvr__2[[#This Row],[Fecha Solicitud]]</f>
        <v>41850</v>
      </c>
      <c r="E562" t="str">
        <f>Tabla_owssvr__2[[#This Row],[Estado]]</f>
        <v>Realizado</v>
      </c>
      <c r="F562" s="4">
        <f>Tabla_owssvr__2[[#This Row],[Fecha Cierre]]</f>
        <v>41850</v>
      </c>
      <c r="G562" t="str">
        <f>Tabla_owssvr__2[[#This Row],[Categoria]]</f>
        <v>Reporte de incidencias de servicio externos (Oracle, SAP, Synergia, GOM ….)</v>
      </c>
      <c r="H562" t="str">
        <f>Tabla_owssvr__2[[#This Row],[Enviado a TI]]</f>
        <v>No</v>
      </c>
      <c r="I562" t="str">
        <f>Tabla_owssvr__2[[#This Row],[Regiones]]</f>
        <v>No</v>
      </c>
      <c r="J562" s="12">
        <f t="shared" si="69"/>
        <v>1</v>
      </c>
      <c r="K562" s="13">
        <f t="shared" si="70"/>
        <v>41851</v>
      </c>
      <c r="L562" s="12">
        <f t="shared" si="71"/>
        <v>2014</v>
      </c>
      <c r="M562" s="12">
        <f t="shared" si="72"/>
        <v>31</v>
      </c>
      <c r="N562" s="12">
        <f t="shared" si="73"/>
        <v>7</v>
      </c>
      <c r="O562" s="13" t="str">
        <f t="shared" ca="1" si="74"/>
        <v>CUMPLE</v>
      </c>
    </row>
    <row r="563" spans="1:15" hidden="1">
      <c r="A563">
        <f>Tabla_owssvr__2[[#This Row],[ID]]</f>
        <v>4658</v>
      </c>
      <c r="B563" t="str">
        <f>Tabla_owssvr__2[[#This Row],[Título]]</f>
        <v>Requerimiento A TI</v>
      </c>
      <c r="C563" t="str">
        <f>Tabla_owssvr__2[[#This Row],[Solicitante]]</f>
        <v>Vera Sepulveda, Juan Carlos, CAM</v>
      </c>
      <c r="D563" s="4">
        <f>Tabla_owssvr__2[[#This Row],[Fecha Solicitud]]</f>
        <v>41850</v>
      </c>
      <c r="E563" t="str">
        <f>Tabla_owssvr__2[[#This Row],[Estado]]</f>
        <v>Realizado</v>
      </c>
      <c r="F563" s="4">
        <f>Tabla_owssvr__2[[#This Row],[Fecha Cierre]]</f>
        <v>0</v>
      </c>
      <c r="G563" t="str">
        <f>Tabla_owssvr__2[[#This Row],[Categoria]]</f>
        <v>3 Servicios Operador</v>
      </c>
      <c r="H563" t="str">
        <f>Tabla_owssvr__2[[#This Row],[Enviado a TI]]</f>
        <v>No</v>
      </c>
      <c r="I563" t="str">
        <f>Tabla_owssvr__2[[#This Row],[Regiones]]</f>
        <v>No</v>
      </c>
      <c r="J563" s="12">
        <f t="shared" si="69"/>
        <v>1</v>
      </c>
      <c r="K563" s="13">
        <f t="shared" si="70"/>
        <v>41851</v>
      </c>
      <c r="L563" s="12">
        <f t="shared" si="71"/>
        <v>2014</v>
      </c>
      <c r="M563" s="12">
        <f t="shared" si="72"/>
        <v>31</v>
      </c>
      <c r="N563" s="12">
        <f t="shared" si="73"/>
        <v>7</v>
      </c>
      <c r="O563" s="13" t="str">
        <f t="shared" ca="1" si="74"/>
        <v>FUERA</v>
      </c>
    </row>
    <row r="564" spans="1:15" hidden="1">
      <c r="A564">
        <f>Tabla_owssvr__2[[#This Row],[ID]]</f>
        <v>4657</v>
      </c>
      <c r="B564" t="str">
        <f>Tabla_owssvr__2[[#This Row],[Título]]</f>
        <v>NUEVAMENTE ERROR</v>
      </c>
      <c r="C564" t="str">
        <f>Tabla_owssvr__2[[#This Row],[Solicitante]]</f>
        <v>Flores Ramirez, Alicia Alejandra, CAM</v>
      </c>
      <c r="D564" s="4">
        <f>Tabla_owssvr__2[[#This Row],[Fecha Solicitud]]</f>
        <v>41850</v>
      </c>
      <c r="E564" t="str">
        <f>Tabla_owssvr__2[[#This Row],[Estado]]</f>
        <v>Realizado</v>
      </c>
      <c r="F564" s="4">
        <f>Tabla_owssvr__2[[#This Row],[Fecha Cierre]]</f>
        <v>41850</v>
      </c>
      <c r="G564" t="str">
        <f>Tabla_owssvr__2[[#This Row],[Categoria]]</f>
        <v>2 Reporte problemas Oracle</v>
      </c>
      <c r="H564" t="str">
        <f>Tabla_owssvr__2[[#This Row],[Enviado a TI]]</f>
        <v>Si</v>
      </c>
      <c r="I564" t="str">
        <f>Tabla_owssvr__2[[#This Row],[Regiones]]</f>
        <v>No</v>
      </c>
      <c r="J564" s="12">
        <f t="shared" si="69"/>
        <v>1</v>
      </c>
      <c r="K564" s="13">
        <f t="shared" si="70"/>
        <v>41851</v>
      </c>
      <c r="L564" s="12">
        <f t="shared" si="71"/>
        <v>2014</v>
      </c>
      <c r="M564" s="12">
        <f t="shared" si="72"/>
        <v>31</v>
      </c>
      <c r="N564" s="12">
        <f t="shared" si="73"/>
        <v>7</v>
      </c>
      <c r="O564" s="13" t="str">
        <f t="shared" ca="1" si="74"/>
        <v>CUMPLE</v>
      </c>
    </row>
    <row r="565" spans="1:15" hidden="1">
      <c r="A565">
        <f>Tabla_owssvr__2[[#This Row],[ID]]</f>
        <v>4656</v>
      </c>
      <c r="B565" t="str">
        <f>Tabla_owssvr__2[[#This Row],[Título]]</f>
        <v>Pagos de Boletas de honorarios a través del Informe de Gastos</v>
      </c>
      <c r="C565" t="str">
        <f>Tabla_owssvr__2[[#This Row],[Solicitante]]</f>
        <v>Ureta Perez, Paola, CAM</v>
      </c>
      <c r="D565" s="4">
        <f>Tabla_owssvr__2[[#This Row],[Fecha Solicitud]]</f>
        <v>41850</v>
      </c>
      <c r="E565" t="str">
        <f>Tabla_owssvr__2[[#This Row],[Estado]]</f>
        <v>Realizado</v>
      </c>
      <c r="F565" s="4">
        <f>Tabla_owssvr__2[[#This Row],[Fecha Cierre]]</f>
        <v>41850</v>
      </c>
      <c r="G565" t="str">
        <f>Tabla_owssvr__2[[#This Row],[Categoria]]</f>
        <v>2 Reporte problemas Oracle</v>
      </c>
      <c r="H565" t="str">
        <f>Tabla_owssvr__2[[#This Row],[Enviado a TI]]</f>
        <v>Si</v>
      </c>
      <c r="I565" t="str">
        <f>Tabla_owssvr__2[[#This Row],[Regiones]]</f>
        <v>No</v>
      </c>
      <c r="J565" s="12">
        <f t="shared" si="69"/>
        <v>1</v>
      </c>
      <c r="K565" s="13">
        <f t="shared" si="70"/>
        <v>41851</v>
      </c>
      <c r="L565" s="12">
        <f t="shared" si="71"/>
        <v>2014</v>
      </c>
      <c r="M565" s="12">
        <f t="shared" si="72"/>
        <v>31</v>
      </c>
      <c r="N565" s="12">
        <f t="shared" si="73"/>
        <v>7</v>
      </c>
      <c r="O565" s="13" t="str">
        <f t="shared" ca="1" si="74"/>
        <v>CUMPLE</v>
      </c>
    </row>
    <row r="566" spans="1:15" hidden="1">
      <c r="A566">
        <f>Tabla_owssvr__2[[#This Row],[ID]]</f>
        <v>4655</v>
      </c>
      <c r="B566" t="str">
        <f>Tabla_owssvr__2[[#This Row],[Título]]</f>
        <v>Desbloqueo de contraseña</v>
      </c>
      <c r="C566" t="str">
        <f>Tabla_owssvr__2[[#This Row],[Solicitante]]</f>
        <v>Castro Mery,Yeimei, CAM</v>
      </c>
      <c r="D566" s="4">
        <f>Tabla_owssvr__2[[#This Row],[Fecha Solicitud]]</f>
        <v>41849</v>
      </c>
      <c r="E566" t="str">
        <f>Tabla_owssvr__2[[#This Row],[Estado]]</f>
        <v>Realizado</v>
      </c>
      <c r="F566" s="4">
        <f>Tabla_owssvr__2[[#This Row],[Fecha Cierre]]</f>
        <v>0</v>
      </c>
      <c r="G566" t="str">
        <f>Tabla_owssvr__2[[#This Row],[Categoria]]</f>
        <v>3 Servicios Operador</v>
      </c>
      <c r="H566" t="str">
        <f>Tabla_owssvr__2[[#This Row],[Enviado a TI]]</f>
        <v>Si</v>
      </c>
      <c r="I566" t="str">
        <f>Tabla_owssvr__2[[#This Row],[Regiones]]</f>
        <v>No</v>
      </c>
      <c r="J566" s="12">
        <f t="shared" si="69"/>
        <v>1</v>
      </c>
      <c r="K566" s="13">
        <f t="shared" si="70"/>
        <v>41850</v>
      </c>
      <c r="L566" s="12">
        <f t="shared" si="71"/>
        <v>2014</v>
      </c>
      <c r="M566" s="12">
        <f t="shared" si="72"/>
        <v>31</v>
      </c>
      <c r="N566" s="12">
        <f t="shared" si="73"/>
        <v>7</v>
      </c>
      <c r="O566" s="13" t="str">
        <f t="shared" ca="1" si="74"/>
        <v>FUERA</v>
      </c>
    </row>
    <row r="567" spans="1:15" hidden="1">
      <c r="A567">
        <f>Tabla_owssvr__2[[#This Row],[ID]]</f>
        <v>4654</v>
      </c>
      <c r="B567" t="str">
        <f>Tabla_owssvr__2[[#This Row],[Título]]</f>
        <v xml:space="preserve">Problemas de conexión a la base de datos </v>
      </c>
      <c r="C567" t="str">
        <f>Tabla_owssvr__2[[#This Row],[Solicitante]]</f>
        <v>Gonzalez Arredondo, Enrique Eduardo, CAM</v>
      </c>
      <c r="D567" s="4">
        <f>Tabla_owssvr__2[[#This Row],[Fecha Solicitud]]</f>
        <v>41849</v>
      </c>
      <c r="E567" t="str">
        <f>Tabla_owssvr__2[[#This Row],[Estado]]</f>
        <v>Realizado</v>
      </c>
      <c r="F567" s="4">
        <f>Tabla_owssvr__2[[#This Row],[Fecha Cierre]]</f>
        <v>0</v>
      </c>
      <c r="G567" t="str">
        <f>Tabla_owssvr__2[[#This Row],[Categoria]]</f>
        <v>3 Servicios Operador</v>
      </c>
      <c r="H567" t="str">
        <f>Tabla_owssvr__2[[#This Row],[Enviado a TI]]</f>
        <v>Si</v>
      </c>
      <c r="I567" t="str">
        <f>Tabla_owssvr__2[[#This Row],[Regiones]]</f>
        <v>No</v>
      </c>
      <c r="J567" s="12">
        <f t="shared" si="69"/>
        <v>1</v>
      </c>
      <c r="K567" s="13">
        <f t="shared" si="70"/>
        <v>41850</v>
      </c>
      <c r="L567" s="12">
        <f t="shared" si="71"/>
        <v>2014</v>
      </c>
      <c r="M567" s="12">
        <f t="shared" si="72"/>
        <v>31</v>
      </c>
      <c r="N567" s="12">
        <f t="shared" si="73"/>
        <v>7</v>
      </c>
      <c r="O567" s="13" t="str">
        <f t="shared" ca="1" si="74"/>
        <v>FUERA</v>
      </c>
    </row>
    <row r="568" spans="1:15" hidden="1">
      <c r="A568">
        <f>Tabla_owssvr__2[[#This Row],[ID]]</f>
        <v>4653</v>
      </c>
      <c r="B568" t="str">
        <f>Tabla_owssvr__2[[#This Row],[Título]]</f>
        <v>Desbloqueo de cuenta</v>
      </c>
      <c r="C568" t="str">
        <f>Tabla_owssvr__2[[#This Row],[Solicitante]]</f>
        <v>Varas Contreras, America Luz, CAM</v>
      </c>
      <c r="D568" s="4">
        <f>Tabla_owssvr__2[[#This Row],[Fecha Solicitud]]</f>
        <v>41849</v>
      </c>
      <c r="E568" t="str">
        <f>Tabla_owssvr__2[[#This Row],[Estado]]</f>
        <v>Realizado</v>
      </c>
      <c r="F568" s="4">
        <f>Tabla_owssvr__2[[#This Row],[Fecha Cierre]]</f>
        <v>0</v>
      </c>
      <c r="G568" t="str">
        <f>Tabla_owssvr__2[[#This Row],[Categoria]]</f>
        <v>3 Servicios Operador</v>
      </c>
      <c r="H568" t="str">
        <f>Tabla_owssvr__2[[#This Row],[Enviado a TI]]</f>
        <v>Si</v>
      </c>
      <c r="I568" t="str">
        <f>Tabla_owssvr__2[[#This Row],[Regiones]]</f>
        <v>No</v>
      </c>
      <c r="J568" s="12">
        <f t="shared" si="69"/>
        <v>1</v>
      </c>
      <c r="K568" s="13">
        <f t="shared" si="70"/>
        <v>41850</v>
      </c>
      <c r="L568" s="12">
        <f t="shared" si="71"/>
        <v>2014</v>
      </c>
      <c r="M568" s="12">
        <f t="shared" si="72"/>
        <v>31</v>
      </c>
      <c r="N568" s="12">
        <f t="shared" si="73"/>
        <v>7</v>
      </c>
      <c r="O568" s="13" t="str">
        <f t="shared" ca="1" si="74"/>
        <v>FUERA</v>
      </c>
    </row>
    <row r="569" spans="1:15" hidden="1">
      <c r="A569">
        <f>Tabla_owssvr__2[[#This Row],[ID]]</f>
        <v>4652</v>
      </c>
      <c r="B569" t="str">
        <f>Tabla_owssvr__2[[#This Row],[Título]]</f>
        <v>Creación carpeta compartida OOCC</v>
      </c>
      <c r="C569" t="str">
        <f>Tabla_owssvr__2[[#This Row],[Solicitante]]</f>
        <v>Contreras Orellana, Paulo Alberto, CAM</v>
      </c>
      <c r="D569" s="4">
        <f>Tabla_owssvr__2[[#This Row],[Fecha Solicitud]]</f>
        <v>41849</v>
      </c>
      <c r="E569" t="str">
        <f>Tabla_owssvr__2[[#This Row],[Estado]]</f>
        <v>Realizado</v>
      </c>
      <c r="F569" s="4">
        <f>Tabla_owssvr__2[[#This Row],[Fecha Cierre]]</f>
        <v>0</v>
      </c>
      <c r="G569" t="str">
        <f>Tabla_owssvr__2[[#This Row],[Categoria]]</f>
        <v>3 Servicios Operador</v>
      </c>
      <c r="H569" t="str">
        <f>Tabla_owssvr__2[[#This Row],[Enviado a TI]]</f>
        <v>Si</v>
      </c>
      <c r="I569" t="str">
        <f>Tabla_owssvr__2[[#This Row],[Regiones]]</f>
        <v>No</v>
      </c>
      <c r="J569" s="12">
        <f t="shared" si="69"/>
        <v>1</v>
      </c>
      <c r="K569" s="13">
        <f t="shared" si="70"/>
        <v>41850</v>
      </c>
      <c r="L569" s="12">
        <f t="shared" si="71"/>
        <v>2014</v>
      </c>
      <c r="M569" s="12">
        <f t="shared" si="72"/>
        <v>31</v>
      </c>
      <c r="N569" s="12">
        <f t="shared" si="73"/>
        <v>7</v>
      </c>
      <c r="O569" s="13" t="str">
        <f t="shared" ca="1" si="74"/>
        <v>FUERA</v>
      </c>
    </row>
    <row r="570" spans="1:15" hidden="1">
      <c r="A570">
        <f>Tabla_owssvr__2[[#This Row],[ID]]</f>
        <v>4651</v>
      </c>
      <c r="B570" t="str">
        <f>Tabla_owssvr__2[[#This Row],[Título]]</f>
        <v>PROBLEMAS CON SYNERGIA</v>
      </c>
      <c r="C570" t="str">
        <f>Tabla_owssvr__2[[#This Row],[Solicitante]]</f>
        <v>Castro Mery,Yeimei, CAM</v>
      </c>
      <c r="D570" s="4">
        <f>Tabla_owssvr__2[[#This Row],[Fecha Solicitud]]</f>
        <v>41849</v>
      </c>
      <c r="E570" t="str">
        <f>Tabla_owssvr__2[[#This Row],[Estado]]</f>
        <v>Realizado</v>
      </c>
      <c r="F570" s="4">
        <f>Tabla_owssvr__2[[#This Row],[Fecha Cierre]]</f>
        <v>41849</v>
      </c>
      <c r="G570" t="str">
        <f>Tabla_owssvr__2[[#This Row],[Categoria]]</f>
        <v>Reporte de incidencias de servicio externos (Oracle, SAP, Synergia, GOM ….)</v>
      </c>
      <c r="H570" t="str">
        <f>Tabla_owssvr__2[[#This Row],[Enviado a TI]]</f>
        <v>Si</v>
      </c>
      <c r="I570" t="str">
        <f>Tabla_owssvr__2[[#This Row],[Regiones]]</f>
        <v>No</v>
      </c>
      <c r="J570" s="12">
        <f t="shared" si="69"/>
        <v>1</v>
      </c>
      <c r="K570" s="13">
        <f t="shared" si="70"/>
        <v>41850</v>
      </c>
      <c r="L570" s="12">
        <f t="shared" si="71"/>
        <v>2014</v>
      </c>
      <c r="M570" s="12">
        <f t="shared" si="72"/>
        <v>31</v>
      </c>
      <c r="N570" s="12">
        <f t="shared" si="73"/>
        <v>7</v>
      </c>
      <c r="O570" s="13" t="str">
        <f t="shared" ca="1" si="74"/>
        <v>CUMPLE</v>
      </c>
    </row>
    <row r="571" spans="1:15" hidden="1">
      <c r="A571">
        <f>Tabla_owssvr__2[[#This Row],[ID]]</f>
        <v>4650</v>
      </c>
      <c r="B571" t="str">
        <f>Tabla_owssvr__2[[#This Row],[Título]]</f>
        <v>Restitución Tarjeta Sim Card</v>
      </c>
      <c r="C571" t="str">
        <f>Tabla_owssvr__2[[#This Row],[Solicitante]]</f>
        <v>Nilo Elgueta, Cristobal Ignacio, CAM</v>
      </c>
      <c r="D571" s="4">
        <f>Tabla_owssvr__2[[#This Row],[Fecha Solicitud]]</f>
        <v>41849</v>
      </c>
      <c r="E571" t="str">
        <f>Tabla_owssvr__2[[#This Row],[Estado]]</f>
        <v>Realizado</v>
      </c>
      <c r="F571" s="4">
        <f>Tabla_owssvr__2[[#This Row],[Fecha Cierre]]</f>
        <v>41852</v>
      </c>
      <c r="G571" t="str">
        <f>Tabla_owssvr__2[[#This Row],[Categoria]]</f>
        <v>Asignación y/o entrega de equipos celulares estándar nuevos o sus componentes. (chips)</v>
      </c>
      <c r="H571" t="str">
        <f>Tabla_owssvr__2[[#This Row],[Enviado a TI]]</f>
        <v>Si</v>
      </c>
      <c r="I571" t="str">
        <f>Tabla_owssvr__2[[#This Row],[Regiones]]</f>
        <v>No</v>
      </c>
      <c r="J571" s="12">
        <f t="shared" si="69"/>
        <v>7</v>
      </c>
      <c r="K571" s="13">
        <f t="shared" si="70"/>
        <v>41858</v>
      </c>
      <c r="L571" s="12">
        <f t="shared" si="71"/>
        <v>2014</v>
      </c>
      <c r="M571" s="12">
        <f t="shared" si="72"/>
        <v>32</v>
      </c>
      <c r="N571" s="12">
        <f t="shared" si="73"/>
        <v>8</v>
      </c>
      <c r="O571" s="13" t="str">
        <f t="shared" ca="1" si="74"/>
        <v>CUMPLE</v>
      </c>
    </row>
    <row r="572" spans="1:15" hidden="1">
      <c r="A572">
        <f>Tabla_owssvr__2[[#This Row],[ID]]</f>
        <v>4649</v>
      </c>
      <c r="B572" t="str">
        <f>Tabla_owssvr__2[[#This Row],[Título]]</f>
        <v>Ingreso Coordinador de Obras Civiles</v>
      </c>
      <c r="C572" t="str">
        <f>Tabla_owssvr__2[[#This Row],[Solicitante]]</f>
        <v>Dossi Muñoz, Carolina, CAM</v>
      </c>
      <c r="D572" s="4">
        <f>Tabla_owssvr__2[[#This Row],[Fecha Solicitud]]</f>
        <v>41848</v>
      </c>
      <c r="E572" t="str">
        <f>Tabla_owssvr__2[[#This Row],[Estado]]</f>
        <v>Realizado</v>
      </c>
      <c r="F572" s="4">
        <f>Tabla_owssvr__2[[#This Row],[Fecha Cierre]]</f>
        <v>41848</v>
      </c>
      <c r="G572" t="str">
        <f>Tabla_owssvr__2[[#This Row],[Categoria]]</f>
        <v>Creación, modificación activación y desactivación de cuentas de red y correo electrónico.</v>
      </c>
      <c r="H572" t="str">
        <f>Tabla_owssvr__2[[#This Row],[Enviado a TI]]</f>
        <v>Si</v>
      </c>
      <c r="I572" t="str">
        <f>Tabla_owssvr__2[[#This Row],[Regiones]]</f>
        <v>No</v>
      </c>
      <c r="J572" s="12">
        <f t="shared" si="69"/>
        <v>1</v>
      </c>
      <c r="K572" s="13">
        <f t="shared" si="70"/>
        <v>41849</v>
      </c>
      <c r="L572" s="12">
        <f t="shared" si="71"/>
        <v>2014</v>
      </c>
      <c r="M572" s="12">
        <f t="shared" si="72"/>
        <v>31</v>
      </c>
      <c r="N572" s="12">
        <f t="shared" si="73"/>
        <v>7</v>
      </c>
      <c r="O572" s="13" t="str">
        <f t="shared" ca="1" si="74"/>
        <v>CUMPLE</v>
      </c>
    </row>
    <row r="573" spans="1:15" hidden="1">
      <c r="A573">
        <f>Tabla_owssvr__2[[#This Row],[ID]]</f>
        <v>4648</v>
      </c>
      <c r="B573" t="str">
        <f>Tabla_owssvr__2[[#This Row],[Título]]</f>
        <v>Permisos Carpeta</v>
      </c>
      <c r="C573" t="str">
        <f>Tabla_owssvr__2[[#This Row],[Solicitante]]</f>
        <v>Escobar Chacon, Juan Pablo, CAM</v>
      </c>
      <c r="D573" s="4">
        <f>Tabla_owssvr__2[[#This Row],[Fecha Solicitud]]</f>
        <v>41848</v>
      </c>
      <c r="E573" t="str">
        <f>Tabla_owssvr__2[[#This Row],[Estado]]</f>
        <v>Realizado</v>
      </c>
      <c r="F573" s="4">
        <f>Tabla_owssvr__2[[#This Row],[Fecha Cierre]]</f>
        <v>0</v>
      </c>
      <c r="G573" t="str">
        <f>Tabla_owssvr__2[[#This Row],[Categoria]]</f>
        <v>3 Servicios Operador</v>
      </c>
      <c r="H573" t="str">
        <f>Tabla_owssvr__2[[#This Row],[Enviado a TI]]</f>
        <v>Si</v>
      </c>
      <c r="I573" t="str">
        <f>Tabla_owssvr__2[[#This Row],[Regiones]]</f>
        <v>No</v>
      </c>
      <c r="J573" s="12">
        <f t="shared" si="69"/>
        <v>1</v>
      </c>
      <c r="K573" s="13">
        <f t="shared" si="70"/>
        <v>41849</v>
      </c>
      <c r="L573" s="12">
        <f t="shared" si="71"/>
        <v>2014</v>
      </c>
      <c r="M573" s="12">
        <f t="shared" si="72"/>
        <v>31</v>
      </c>
      <c r="N573" s="12">
        <f t="shared" si="73"/>
        <v>7</v>
      </c>
      <c r="O573" s="13" t="str">
        <f t="shared" ca="1" si="74"/>
        <v>FUERA</v>
      </c>
    </row>
    <row r="574" spans="1:15" hidden="1">
      <c r="A574">
        <f>Tabla_owssvr__2[[#This Row],[ID]]</f>
        <v>4647</v>
      </c>
      <c r="B574" t="str">
        <f>Tabla_owssvr__2[[#This Row],[Título]]</f>
        <v>Acceso carpeta</v>
      </c>
      <c r="C574" t="str">
        <f>Tabla_owssvr__2[[#This Row],[Solicitante]]</f>
        <v>Vasquez Ramirez, Enzo Omar, CAM</v>
      </c>
      <c r="D574" s="4">
        <f>Tabla_owssvr__2[[#This Row],[Fecha Solicitud]]</f>
        <v>41848</v>
      </c>
      <c r="E574" t="str">
        <f>Tabla_owssvr__2[[#This Row],[Estado]]</f>
        <v>Realizado</v>
      </c>
      <c r="F574" s="4">
        <f>Tabla_owssvr__2[[#This Row],[Fecha Cierre]]</f>
        <v>0</v>
      </c>
      <c r="G574" t="str">
        <f>Tabla_owssvr__2[[#This Row],[Categoria]]</f>
        <v>3 Servicios Operador</v>
      </c>
      <c r="H574" t="str">
        <f>Tabla_owssvr__2[[#This Row],[Enviado a TI]]</f>
        <v>Si</v>
      </c>
      <c r="I574" t="str">
        <f>Tabla_owssvr__2[[#This Row],[Regiones]]</f>
        <v>No</v>
      </c>
      <c r="J574" s="12">
        <f t="shared" si="69"/>
        <v>1</v>
      </c>
      <c r="K574" s="13">
        <f t="shared" si="70"/>
        <v>41849</v>
      </c>
      <c r="L574" s="12">
        <f t="shared" si="71"/>
        <v>2014</v>
      </c>
      <c r="M574" s="12">
        <f t="shared" si="72"/>
        <v>31</v>
      </c>
      <c r="N574" s="12">
        <f t="shared" si="73"/>
        <v>7</v>
      </c>
      <c r="O574" s="13" t="str">
        <f t="shared" ca="1" si="74"/>
        <v>FUERA</v>
      </c>
    </row>
    <row r="575" spans="1:15" hidden="1">
      <c r="A575">
        <f>Tabla_owssvr__2[[#This Row],[ID]]</f>
        <v>4646</v>
      </c>
      <c r="B575" t="str">
        <f>Tabla_owssvr__2[[#This Row],[Título]]</f>
        <v>Minutos</v>
      </c>
      <c r="C575" t="str">
        <f>Tabla_owssvr__2[[#This Row],[Solicitante]]</f>
        <v>Pajkuric Bustos, Ernesto Andrés, CAM</v>
      </c>
      <c r="D575" s="4">
        <f>Tabla_owssvr__2[[#This Row],[Fecha Solicitud]]</f>
        <v>41848</v>
      </c>
      <c r="E575" t="str">
        <f>Tabla_owssvr__2[[#This Row],[Estado]]</f>
        <v>Realizado</v>
      </c>
      <c r="F575" s="4">
        <f>Tabla_owssvr__2[[#This Row],[Fecha Cierre]]</f>
        <v>41848</v>
      </c>
      <c r="G575" t="str">
        <f>Tabla_owssvr__2[[#This Row],[Categoria]]</f>
        <v>1 Asignacion de minutos</v>
      </c>
      <c r="H575" t="str">
        <f>Tabla_owssvr__2[[#This Row],[Enviado a TI]]</f>
        <v>No</v>
      </c>
      <c r="I575" t="str">
        <f>Tabla_owssvr__2[[#This Row],[Regiones]]</f>
        <v>Si</v>
      </c>
      <c r="J575" s="12">
        <f t="shared" si="69"/>
        <v>1</v>
      </c>
      <c r="K575" s="13">
        <f t="shared" si="70"/>
        <v>41849</v>
      </c>
      <c r="L575" s="12">
        <f t="shared" si="71"/>
        <v>2014</v>
      </c>
      <c r="M575" s="12">
        <f t="shared" si="72"/>
        <v>31</v>
      </c>
      <c r="N575" s="12">
        <f t="shared" si="73"/>
        <v>7</v>
      </c>
      <c r="O575" s="13" t="str">
        <f t="shared" ca="1" si="74"/>
        <v>CUMPLE</v>
      </c>
    </row>
    <row r="576" spans="1:15" hidden="1">
      <c r="A576">
        <f>Tabla_owssvr__2[[#This Row],[ID]]</f>
        <v>4645</v>
      </c>
      <c r="B576" t="str">
        <f>Tabla_owssvr__2[[#This Row],[Título]]</f>
        <v>Minutos Adicionales</v>
      </c>
      <c r="C576" t="str">
        <f>Tabla_owssvr__2[[#This Row],[Solicitante]]</f>
        <v>Villalobos Saa, Luis Efrain, CAM</v>
      </c>
      <c r="D576" s="4">
        <f>Tabla_owssvr__2[[#This Row],[Fecha Solicitud]]</f>
        <v>41848</v>
      </c>
      <c r="E576" t="str">
        <f>Tabla_owssvr__2[[#This Row],[Estado]]</f>
        <v>Realizado</v>
      </c>
      <c r="F576" s="4">
        <f>Tabla_owssvr__2[[#This Row],[Fecha Cierre]]</f>
        <v>41848</v>
      </c>
      <c r="G576" t="str">
        <f>Tabla_owssvr__2[[#This Row],[Categoria]]</f>
        <v>1 Asignacion de minutos</v>
      </c>
      <c r="H576" t="str">
        <f>Tabla_owssvr__2[[#This Row],[Enviado a TI]]</f>
        <v>Si</v>
      </c>
      <c r="I576" t="str">
        <f>Tabla_owssvr__2[[#This Row],[Regiones]]</f>
        <v>No</v>
      </c>
      <c r="J576" s="12">
        <f t="shared" si="69"/>
        <v>1</v>
      </c>
      <c r="K576" s="13">
        <f t="shared" si="70"/>
        <v>41849</v>
      </c>
      <c r="L576" s="12">
        <f t="shared" si="71"/>
        <v>2014</v>
      </c>
      <c r="M576" s="12">
        <f t="shared" si="72"/>
        <v>31</v>
      </c>
      <c r="N576" s="12">
        <f t="shared" si="73"/>
        <v>7</v>
      </c>
      <c r="O576" s="13" t="str">
        <f t="shared" ca="1" si="74"/>
        <v>CUMPLE</v>
      </c>
    </row>
    <row r="577" spans="1:15" hidden="1">
      <c r="A577">
        <f>Tabla_owssvr__2[[#This Row],[ID]]</f>
        <v>4644</v>
      </c>
      <c r="B577" t="str">
        <f>Tabla_owssvr__2[[#This Row],[Título]]</f>
        <v>tonner impresora Zenteno 1</v>
      </c>
      <c r="C577" t="str">
        <f>Tabla_owssvr__2[[#This Row],[Solicitante]]</f>
        <v>Storch Perez, Juan Carlos, CAM</v>
      </c>
      <c r="D577" s="4">
        <f>Tabla_owssvr__2[[#This Row],[Fecha Solicitud]]</f>
        <v>41848</v>
      </c>
      <c r="E577" t="str">
        <f>Tabla_owssvr__2[[#This Row],[Estado]]</f>
        <v>Realizado</v>
      </c>
      <c r="F577" s="4">
        <f>Tabla_owssvr__2[[#This Row],[Fecha Cierre]]</f>
        <v>41848</v>
      </c>
      <c r="G577" t="str">
        <f>Tabla_owssvr__2[[#This Row],[Categoria]]</f>
        <v>Reporte de problemas de Impresoras en Outsourcing</v>
      </c>
      <c r="H577" t="str">
        <f>Tabla_owssvr__2[[#This Row],[Enviado a TI]]</f>
        <v>No</v>
      </c>
      <c r="I577" t="str">
        <f>Tabla_owssvr__2[[#This Row],[Regiones]]</f>
        <v>No</v>
      </c>
      <c r="J577" s="12">
        <f t="shared" si="69"/>
        <v>1</v>
      </c>
      <c r="K577" s="13">
        <f t="shared" si="70"/>
        <v>41849</v>
      </c>
      <c r="L577" s="12">
        <f t="shared" si="71"/>
        <v>2014</v>
      </c>
      <c r="M577" s="12">
        <f t="shared" si="72"/>
        <v>31</v>
      </c>
      <c r="N577" s="12">
        <f t="shared" si="73"/>
        <v>7</v>
      </c>
      <c r="O577" s="13" t="str">
        <f t="shared" ca="1" si="74"/>
        <v>CUMPLE</v>
      </c>
    </row>
    <row r="578" spans="1:15" hidden="1">
      <c r="A578">
        <f>Tabla_owssvr__2[[#This Row],[ID]]</f>
        <v>4643</v>
      </c>
      <c r="B578" t="str">
        <f>Tabla_owssvr__2[[#This Row],[Título]]</f>
        <v>Modificación de dirección</v>
      </c>
      <c r="C578" t="str">
        <f>Tabla_owssvr__2[[#This Row],[Solicitante]]</f>
        <v>Lopez Olate, Abraham Esteban, CAM</v>
      </c>
      <c r="D578" s="4">
        <f>Tabla_owssvr__2[[#This Row],[Fecha Solicitud]]</f>
        <v>41848</v>
      </c>
      <c r="E578" t="str">
        <f>Tabla_owssvr__2[[#This Row],[Estado]]</f>
        <v>Realizado</v>
      </c>
      <c r="F578" s="4">
        <f>Tabla_owssvr__2[[#This Row],[Fecha Cierre]]</f>
        <v>41848</v>
      </c>
      <c r="G578" t="str">
        <f>Tabla_owssvr__2[[#This Row],[Categoria]]</f>
        <v>Creación, modificación activación y desactivación de cuentas de red y correo electrónico.</v>
      </c>
      <c r="H578" t="str">
        <f>Tabla_owssvr__2[[#This Row],[Enviado a TI]]</f>
        <v>Si</v>
      </c>
      <c r="I578" t="str">
        <f>Tabla_owssvr__2[[#This Row],[Regiones]]</f>
        <v>No</v>
      </c>
      <c r="J578" s="12">
        <f t="shared" si="69"/>
        <v>1</v>
      </c>
      <c r="K578" s="13">
        <f t="shared" si="70"/>
        <v>41849</v>
      </c>
      <c r="L578" s="12">
        <f t="shared" si="71"/>
        <v>2014</v>
      </c>
      <c r="M578" s="12">
        <f t="shared" si="72"/>
        <v>31</v>
      </c>
      <c r="N578" s="12">
        <f t="shared" si="73"/>
        <v>7</v>
      </c>
      <c r="O578" s="13" t="str">
        <f t="shared" ca="1" si="74"/>
        <v>CUMPLE</v>
      </c>
    </row>
    <row r="579" spans="1:15" hidden="1">
      <c r="A579">
        <f>Tabla_owssvr__2[[#This Row],[ID]]</f>
        <v>4642</v>
      </c>
      <c r="B579" t="str">
        <f>Tabla_owssvr__2[[#This Row],[Título]]</f>
        <v>Notebook-celular</v>
      </c>
      <c r="C579" t="str">
        <f>Tabla_owssvr__2[[#This Row],[Solicitante]]</f>
        <v>Garrido Saavedra, Mario Andres, CAM</v>
      </c>
      <c r="D579" s="4">
        <f>Tabla_owssvr__2[[#This Row],[Fecha Solicitud]]</f>
        <v>41848</v>
      </c>
      <c r="E579" t="str">
        <f>Tabla_owssvr__2[[#This Row],[Estado]]</f>
        <v>Realizado</v>
      </c>
      <c r="F579" s="4">
        <f>Tabla_owssvr__2[[#This Row],[Fecha Cierre]]</f>
        <v>41849</v>
      </c>
      <c r="G579" t="str">
        <f>Tabla_owssvr__2[[#This Row],[Categoria]]</f>
        <v>Compra de equipamiento no habitual</v>
      </c>
      <c r="H579" t="str">
        <f>Tabla_owssvr__2[[#This Row],[Enviado a TI]]</f>
        <v>Si</v>
      </c>
      <c r="I579" t="str">
        <f>Tabla_owssvr__2[[#This Row],[Regiones]]</f>
        <v>No</v>
      </c>
      <c r="J579" s="12">
        <f t="shared" si="69"/>
        <v>5</v>
      </c>
      <c r="K579" s="13">
        <f t="shared" si="70"/>
        <v>41855</v>
      </c>
      <c r="L579" s="12">
        <f t="shared" si="71"/>
        <v>2014</v>
      </c>
      <c r="M579" s="12">
        <f t="shared" si="72"/>
        <v>32</v>
      </c>
      <c r="N579" s="12">
        <f t="shared" si="73"/>
        <v>8</v>
      </c>
      <c r="O579" s="13" t="str">
        <f t="shared" ca="1" si="74"/>
        <v>CUMPLE</v>
      </c>
    </row>
    <row r="580" spans="1:15" hidden="1">
      <c r="A580">
        <f>Tabla_owssvr__2[[#This Row],[ID]]</f>
        <v>4641</v>
      </c>
      <c r="B580" t="str">
        <f>Tabla_owssvr__2[[#This Row],[Título]]</f>
        <v>Acceso a carpeta compartida</v>
      </c>
      <c r="C580" t="str">
        <f>Tabla_owssvr__2[[#This Row],[Solicitante]]</f>
        <v>Gonzalez Parra, Sergio Alberto, CAM</v>
      </c>
      <c r="D580" s="4">
        <f>Tabla_owssvr__2[[#This Row],[Fecha Solicitud]]</f>
        <v>41848</v>
      </c>
      <c r="E580" t="str">
        <f>Tabla_owssvr__2[[#This Row],[Estado]]</f>
        <v>Realizado</v>
      </c>
      <c r="F580" s="4">
        <f>Tabla_owssvr__2[[#This Row],[Fecha Cierre]]</f>
        <v>41848</v>
      </c>
      <c r="G580" t="str">
        <f>Tabla_owssvr__2[[#This Row],[Categoria]]</f>
        <v>Habilitación de carpetas compartidas o sitios de Sharepoint. O asignación y/o modificación de permisos.</v>
      </c>
      <c r="H580" t="str">
        <f>Tabla_owssvr__2[[#This Row],[Enviado a TI]]</f>
        <v>Si</v>
      </c>
      <c r="I580" t="str">
        <f>Tabla_owssvr__2[[#This Row],[Regiones]]</f>
        <v>No</v>
      </c>
      <c r="J580" s="12">
        <f t="shared" si="69"/>
        <v>1</v>
      </c>
      <c r="K580" s="13">
        <f t="shared" si="70"/>
        <v>41849</v>
      </c>
      <c r="L580" s="12">
        <f t="shared" si="71"/>
        <v>2014</v>
      </c>
      <c r="M580" s="12">
        <f t="shared" si="72"/>
        <v>31</v>
      </c>
      <c r="N580" s="12">
        <f t="shared" si="73"/>
        <v>7</v>
      </c>
      <c r="O580" s="13" t="str">
        <f t="shared" ca="1" si="74"/>
        <v>CUMPLE</v>
      </c>
    </row>
    <row r="581" spans="1:15" hidden="1">
      <c r="A581">
        <f>Tabla_owssvr__2[[#This Row],[ID]]</f>
        <v>4640</v>
      </c>
      <c r="B581" t="str">
        <f>Tabla_owssvr__2[[#This Row],[Título]]</f>
        <v>reiniciar servicio caller</v>
      </c>
      <c r="C581" t="str">
        <f>Tabla_owssvr__2[[#This Row],[Solicitante]]</f>
        <v>Pavez Nuñez, Walter, CAM</v>
      </c>
      <c r="D581" s="4">
        <f>Tabla_owssvr__2[[#This Row],[Fecha Solicitud]]</f>
        <v>41848</v>
      </c>
      <c r="E581" t="str">
        <f>Tabla_owssvr__2[[#This Row],[Estado]]</f>
        <v>Realizado</v>
      </c>
      <c r="F581" s="4">
        <f>Tabla_owssvr__2[[#This Row],[Fecha Cierre]]</f>
        <v>0</v>
      </c>
      <c r="G581" t="str">
        <f>Tabla_owssvr__2[[#This Row],[Categoria]]</f>
        <v>3 Servicios Operador</v>
      </c>
      <c r="H581" t="str">
        <f>Tabla_owssvr__2[[#This Row],[Enviado a TI]]</f>
        <v>Si</v>
      </c>
      <c r="I581" t="str">
        <f>Tabla_owssvr__2[[#This Row],[Regiones]]</f>
        <v>No</v>
      </c>
      <c r="J581" s="12">
        <f t="shared" si="69"/>
        <v>1</v>
      </c>
      <c r="K581" s="13">
        <f t="shared" si="70"/>
        <v>41849</v>
      </c>
      <c r="L581" s="12">
        <f t="shared" si="71"/>
        <v>2014</v>
      </c>
      <c r="M581" s="12">
        <f t="shared" si="72"/>
        <v>31</v>
      </c>
      <c r="N581" s="12">
        <f t="shared" si="73"/>
        <v>7</v>
      </c>
      <c r="O581" s="13" t="str">
        <f t="shared" ca="1" si="74"/>
        <v>FUERA</v>
      </c>
    </row>
    <row r="582" spans="1:15" hidden="1">
      <c r="A582">
        <f>Tabla_owssvr__2[[#This Row],[ID]]</f>
        <v>4639</v>
      </c>
      <c r="B582" t="str">
        <f>Tabla_owssvr__2[[#This Row],[Título]]</f>
        <v>solicitud acceso compartido</v>
      </c>
      <c r="C582" t="str">
        <f>Tabla_owssvr__2[[#This Row],[Solicitante]]</f>
        <v>Garrido Saavedra, Mario Andres, CAM</v>
      </c>
      <c r="D582" s="4">
        <f>Tabla_owssvr__2[[#This Row],[Fecha Solicitud]]</f>
        <v>41848</v>
      </c>
      <c r="E582" t="str">
        <f>Tabla_owssvr__2[[#This Row],[Estado]]</f>
        <v>Realizado</v>
      </c>
      <c r="F582" s="4">
        <f>Tabla_owssvr__2[[#This Row],[Fecha Cierre]]</f>
        <v>41848</v>
      </c>
      <c r="G582" t="str">
        <f>Tabla_owssvr__2[[#This Row],[Categoria]]</f>
        <v>Habilitación de carpetas compartidas o sitios de Sharepoint. O asignación y/o modificación de permisos.</v>
      </c>
      <c r="H582" t="str">
        <f>Tabla_owssvr__2[[#This Row],[Enviado a TI]]</f>
        <v>No</v>
      </c>
      <c r="I582" t="str">
        <f>Tabla_owssvr__2[[#This Row],[Regiones]]</f>
        <v>No</v>
      </c>
      <c r="J582" s="12">
        <f t="shared" si="69"/>
        <v>1</v>
      </c>
      <c r="K582" s="13">
        <f t="shared" si="70"/>
        <v>41849</v>
      </c>
      <c r="L582" s="12">
        <f t="shared" si="71"/>
        <v>2014</v>
      </c>
      <c r="M582" s="12">
        <f t="shared" si="72"/>
        <v>31</v>
      </c>
      <c r="N582" s="12">
        <f t="shared" si="73"/>
        <v>7</v>
      </c>
      <c r="O582" s="13" t="str">
        <f t="shared" ca="1" si="74"/>
        <v>CUMPLE</v>
      </c>
    </row>
    <row r="583" spans="1:15" hidden="1">
      <c r="A583">
        <f>Tabla_owssvr__2[[#This Row],[ID]]</f>
        <v>4638</v>
      </c>
      <c r="B583" t="str">
        <f>Tabla_owssvr__2[[#This Row],[Título]]</f>
        <v>bloqueo contraseña</v>
      </c>
      <c r="C583" t="str">
        <f>Tabla_owssvr__2[[#This Row],[Solicitante]]</f>
        <v>Camaggi Garrido, Marcelo Andrés, EXTERNO</v>
      </c>
      <c r="D583" s="4">
        <f>Tabla_owssvr__2[[#This Row],[Fecha Solicitud]]</f>
        <v>41848</v>
      </c>
      <c r="E583" t="str">
        <f>Tabla_owssvr__2[[#This Row],[Estado]]</f>
        <v>Realizado</v>
      </c>
      <c r="F583" s="4">
        <f>Tabla_owssvr__2[[#This Row],[Fecha Cierre]]</f>
        <v>41848</v>
      </c>
      <c r="G583" t="str">
        <f>Tabla_owssvr__2[[#This Row],[Categoria]]</f>
        <v>Creación, modificación activación y desactivación de cuentas asociadas a servicios externos.</v>
      </c>
      <c r="H583" t="str">
        <f>Tabla_owssvr__2[[#This Row],[Enviado a TI]]</f>
        <v>No</v>
      </c>
      <c r="I583" t="str">
        <f>Tabla_owssvr__2[[#This Row],[Regiones]]</f>
        <v>No</v>
      </c>
      <c r="J583" s="12">
        <f t="shared" si="69"/>
        <v>1</v>
      </c>
      <c r="K583" s="13">
        <f t="shared" si="70"/>
        <v>41849</v>
      </c>
      <c r="L583" s="12">
        <f t="shared" si="71"/>
        <v>2014</v>
      </c>
      <c r="M583" s="12">
        <f t="shared" si="72"/>
        <v>31</v>
      </c>
      <c r="N583" s="12">
        <f t="shared" si="73"/>
        <v>7</v>
      </c>
      <c r="O583" s="13" t="str">
        <f t="shared" ca="1" si="74"/>
        <v>CUMPLE</v>
      </c>
    </row>
    <row r="584" spans="1:15" hidden="1">
      <c r="A584">
        <f>Tabla_owssvr__2[[#This Row],[ID]]</f>
        <v>4637</v>
      </c>
      <c r="B584" t="str">
        <f>Tabla_owssvr__2[[#This Row],[Título]]</f>
        <v>Bloqueo de celular</v>
      </c>
      <c r="C584" t="str">
        <f>Tabla_owssvr__2[[#This Row],[Solicitante]]</f>
        <v>Ortega Zapata, Alfonso Miguel, CAM</v>
      </c>
      <c r="D584" s="4">
        <f>Tabla_owssvr__2[[#This Row],[Fecha Solicitud]]</f>
        <v>41848</v>
      </c>
      <c r="E584" t="str">
        <f>Tabla_owssvr__2[[#This Row],[Estado]]</f>
        <v>Realizado</v>
      </c>
      <c r="F584" s="4">
        <f>Tabla_owssvr__2[[#This Row],[Fecha Cierre]]</f>
        <v>41852</v>
      </c>
      <c r="G584" t="str">
        <f>Tabla_owssvr__2[[#This Row],[Categoria]]</f>
        <v>Asignación y/o entrega de equipos celulares estándar nuevos o sus componentes. (chips)</v>
      </c>
      <c r="H584" t="str">
        <f>Tabla_owssvr__2[[#This Row],[Enviado a TI]]</f>
        <v>No</v>
      </c>
      <c r="I584" t="str">
        <f>Tabla_owssvr__2[[#This Row],[Regiones]]</f>
        <v>No</v>
      </c>
      <c r="J584" s="12">
        <f t="shared" si="69"/>
        <v>7</v>
      </c>
      <c r="K584" s="13">
        <f t="shared" si="70"/>
        <v>41857</v>
      </c>
      <c r="L584" s="12">
        <f t="shared" si="71"/>
        <v>2014</v>
      </c>
      <c r="M584" s="12">
        <f t="shared" si="72"/>
        <v>32</v>
      </c>
      <c r="N584" s="12">
        <f t="shared" si="73"/>
        <v>8</v>
      </c>
      <c r="O584" s="13" t="str">
        <f t="shared" ca="1" si="74"/>
        <v>CUMPLE</v>
      </c>
    </row>
    <row r="585" spans="1:15">
      <c r="A585">
        <f>Tabla_owssvr__2[[#This Row],[ID]]</f>
        <v>4636</v>
      </c>
      <c r="B585" t="str">
        <f>Tabla_owssvr__2[[#This Row],[Título]]</f>
        <v xml:space="preserve">Habilitación Oficina Zenteno 1 </v>
      </c>
      <c r="C585" t="str">
        <f>Tabla_owssvr__2[[#This Row],[Solicitante]]</f>
        <v>Muñoz Contreras, Raul, CAM</v>
      </c>
      <c r="D585" s="4">
        <f>Tabla_owssvr__2[[#This Row],[Fecha Solicitud]]</f>
        <v>41848</v>
      </c>
      <c r="E585" t="str">
        <f>Tabla_owssvr__2[[#This Row],[Estado]]</f>
        <v>Realizado</v>
      </c>
      <c r="F585" s="4">
        <f>Tabla_owssvr__2[[#This Row],[Fecha Cierre]]</f>
        <v>41855</v>
      </c>
      <c r="G585" t="str">
        <f>Tabla_owssvr__2[[#This Row],[Categoria]]</f>
        <v>Instalación o revisión de puntos de red.</v>
      </c>
      <c r="H585" t="str">
        <f>Tabla_owssvr__2[[#This Row],[Enviado a TI]]</f>
        <v>Si</v>
      </c>
      <c r="I585" t="str">
        <f>Tabla_owssvr__2[[#This Row],[Regiones]]</f>
        <v>No</v>
      </c>
      <c r="J585" s="12">
        <f t="shared" si="69"/>
        <v>3</v>
      </c>
      <c r="K585" s="13">
        <f t="shared" si="70"/>
        <v>41851</v>
      </c>
      <c r="L585" s="12">
        <f t="shared" si="71"/>
        <v>2014</v>
      </c>
      <c r="M585" s="12">
        <f t="shared" si="72"/>
        <v>31</v>
      </c>
      <c r="N585" s="12">
        <f t="shared" si="73"/>
        <v>7</v>
      </c>
      <c r="O585" s="13" t="str">
        <f t="shared" ca="1" si="74"/>
        <v>NO CUMPLE</v>
      </c>
    </row>
    <row r="586" spans="1:15" hidden="1">
      <c r="A586">
        <f>Tabla_owssvr__2[[#This Row],[ID]]</f>
        <v>4635</v>
      </c>
      <c r="B586" t="str">
        <f>Tabla_owssvr__2[[#This Row],[Título]]</f>
        <v>Desbloqueo Contaseña</v>
      </c>
      <c r="C586" t="str">
        <f>Tabla_owssvr__2[[#This Row],[Solicitante]]</f>
        <v>Lagos Acuña, Christopher Joseph, CAM</v>
      </c>
      <c r="D586" s="4">
        <f>Tabla_owssvr__2[[#This Row],[Fecha Solicitud]]</f>
        <v>41848</v>
      </c>
      <c r="E586" t="str">
        <f>Tabla_owssvr__2[[#This Row],[Estado]]</f>
        <v>Realizado</v>
      </c>
      <c r="F586" s="4">
        <f>Tabla_owssvr__2[[#This Row],[Fecha Cierre]]</f>
        <v>41848</v>
      </c>
      <c r="G586" t="str">
        <f>Tabla_owssvr__2[[#This Row],[Categoria]]</f>
        <v>Creación, modificación activación y desactivación de cuentas de red y correo electrónico.</v>
      </c>
      <c r="H586" t="str">
        <f>Tabla_owssvr__2[[#This Row],[Enviado a TI]]</f>
        <v>Si</v>
      </c>
      <c r="I586" t="str">
        <f>Tabla_owssvr__2[[#This Row],[Regiones]]</f>
        <v>No</v>
      </c>
      <c r="J586" s="12">
        <f t="shared" si="69"/>
        <v>1</v>
      </c>
      <c r="K586" s="13">
        <f t="shared" si="70"/>
        <v>41849</v>
      </c>
      <c r="L586" s="12">
        <f t="shared" si="71"/>
        <v>2014</v>
      </c>
      <c r="M586" s="12">
        <f t="shared" si="72"/>
        <v>31</v>
      </c>
      <c r="N586" s="12">
        <f t="shared" si="73"/>
        <v>7</v>
      </c>
      <c r="O586" s="13" t="str">
        <f t="shared" ca="1" si="74"/>
        <v>CUMPLE</v>
      </c>
    </row>
    <row r="587" spans="1:15" hidden="1">
      <c r="A587">
        <f>Tabla_owssvr__2[[#This Row],[ID]]</f>
        <v>4634</v>
      </c>
      <c r="B587" t="str">
        <f>Tabla_owssvr__2[[#This Row],[Título]]</f>
        <v>Favor enviar los archivos   CALLER_trail,  UNPACKER_trail</v>
      </c>
      <c r="C587" t="str">
        <f>Tabla_owssvr__2[[#This Row],[Solicitante]]</f>
        <v>Gonzalez Arredondo, Enrique Eduardo, CAM</v>
      </c>
      <c r="D587" s="4">
        <f>Tabla_owssvr__2[[#This Row],[Fecha Solicitud]]</f>
        <v>41848</v>
      </c>
      <c r="E587" t="str">
        <f>Tabla_owssvr__2[[#This Row],[Estado]]</f>
        <v>Realizado</v>
      </c>
      <c r="F587" s="4">
        <f>Tabla_owssvr__2[[#This Row],[Fecha Cierre]]</f>
        <v>0</v>
      </c>
      <c r="G587" t="str">
        <f>Tabla_owssvr__2[[#This Row],[Categoria]]</f>
        <v>3 Servicios Operador</v>
      </c>
      <c r="H587" t="str">
        <f>Tabla_owssvr__2[[#This Row],[Enviado a TI]]</f>
        <v>Si</v>
      </c>
      <c r="I587" t="str">
        <f>Tabla_owssvr__2[[#This Row],[Regiones]]</f>
        <v>No</v>
      </c>
      <c r="J587" s="12">
        <f t="shared" si="69"/>
        <v>1</v>
      </c>
      <c r="K587" s="13">
        <f t="shared" si="70"/>
        <v>41849</v>
      </c>
      <c r="L587" s="12">
        <f t="shared" si="71"/>
        <v>2014</v>
      </c>
      <c r="M587" s="12">
        <f t="shared" si="72"/>
        <v>31</v>
      </c>
      <c r="N587" s="12">
        <f t="shared" si="73"/>
        <v>7</v>
      </c>
      <c r="O587" s="13" t="str">
        <f t="shared" ca="1" si="74"/>
        <v>FUERA</v>
      </c>
    </row>
    <row r="588" spans="1:15" hidden="1">
      <c r="A588">
        <f>Tabla_owssvr__2[[#This Row],[ID]]</f>
        <v>4633</v>
      </c>
      <c r="B588" t="str">
        <f>Tabla_owssvr__2[[#This Row],[Título]]</f>
        <v>Problemas Telefono IP</v>
      </c>
      <c r="C588" t="str">
        <f>Tabla_owssvr__2[[#This Row],[Solicitante]]</f>
        <v>Araneda Saldías, Luis Alfonso, CAM</v>
      </c>
      <c r="D588" s="4">
        <f>Tabla_owssvr__2[[#This Row],[Fecha Solicitud]]</f>
        <v>41848</v>
      </c>
      <c r="E588" t="str">
        <f>Tabla_owssvr__2[[#This Row],[Estado]]</f>
        <v>Realizado</v>
      </c>
      <c r="F588" s="4">
        <f>Tabla_owssvr__2[[#This Row],[Fecha Cierre]]</f>
        <v>41848</v>
      </c>
      <c r="G588" t="str">
        <f>Tabla_owssvr__2[[#This Row],[Categoria]]</f>
        <v>Creación, modificación activación y desactivación de anexos telefónicos.</v>
      </c>
      <c r="H588" t="str">
        <f>Tabla_owssvr__2[[#This Row],[Enviado a TI]]</f>
        <v>Si</v>
      </c>
      <c r="I588" t="str">
        <f>Tabla_owssvr__2[[#This Row],[Regiones]]</f>
        <v>No</v>
      </c>
      <c r="J588" s="12">
        <f t="shared" si="69"/>
        <v>1</v>
      </c>
      <c r="K588" s="13">
        <f t="shared" si="70"/>
        <v>41849</v>
      </c>
      <c r="L588" s="12">
        <f t="shared" si="71"/>
        <v>2014</v>
      </c>
      <c r="M588" s="12">
        <f t="shared" si="72"/>
        <v>31</v>
      </c>
      <c r="N588" s="12">
        <f t="shared" si="73"/>
        <v>7</v>
      </c>
      <c r="O588" s="13" t="str">
        <f t="shared" ca="1" si="74"/>
        <v>CUMPLE</v>
      </c>
    </row>
    <row r="589" spans="1:15" hidden="1">
      <c r="A589">
        <f>Tabla_owssvr__2[[#This Row],[ID]]</f>
        <v>4632</v>
      </c>
      <c r="B589" t="str">
        <f>Tabla_owssvr__2[[#This Row],[Título]]</f>
        <v>Bloqueo Clave</v>
      </c>
      <c r="C589" t="str">
        <f>Tabla_owssvr__2[[#This Row],[Solicitante]]</f>
        <v>Bulnes Vergara, Marco Aurelio, CAM</v>
      </c>
      <c r="D589" s="4">
        <f>Tabla_owssvr__2[[#This Row],[Fecha Solicitud]]</f>
        <v>41848</v>
      </c>
      <c r="E589" t="str">
        <f>Tabla_owssvr__2[[#This Row],[Estado]]</f>
        <v>Realizado</v>
      </c>
      <c r="F589" s="4">
        <f>Tabla_owssvr__2[[#This Row],[Fecha Cierre]]</f>
        <v>41848</v>
      </c>
      <c r="G589" t="str">
        <f>Tabla_owssvr__2[[#This Row],[Categoria]]</f>
        <v>Creación, modificación activación y desactivación de cuentas de red y correo electrónico.</v>
      </c>
      <c r="H589" t="str">
        <f>Tabla_owssvr__2[[#This Row],[Enviado a TI]]</f>
        <v>No</v>
      </c>
      <c r="I589" t="str">
        <f>Tabla_owssvr__2[[#This Row],[Regiones]]</f>
        <v>No</v>
      </c>
      <c r="J589" s="12">
        <f t="shared" si="69"/>
        <v>1</v>
      </c>
      <c r="K589" s="13">
        <f t="shared" si="70"/>
        <v>41849</v>
      </c>
      <c r="L589" s="12">
        <f t="shared" si="71"/>
        <v>2014</v>
      </c>
      <c r="M589" s="12">
        <f t="shared" si="72"/>
        <v>31</v>
      </c>
      <c r="N589" s="12">
        <f t="shared" si="73"/>
        <v>7</v>
      </c>
      <c r="O589" s="13" t="str">
        <f t="shared" ca="1" si="74"/>
        <v>CUMPLE</v>
      </c>
    </row>
    <row r="590" spans="1:15" hidden="1">
      <c r="A590">
        <f>Tabla_owssvr__2[[#This Row],[ID]]</f>
        <v>4631</v>
      </c>
      <c r="B590" t="str">
        <f>Tabla_owssvr__2[[#This Row],[Título]]</f>
        <v>Reset Clave</v>
      </c>
      <c r="C590" t="str">
        <f>Tabla_owssvr__2[[#This Row],[Solicitante]]</f>
        <v>Moreno Pailañir, Eugenio, EXTERNO</v>
      </c>
      <c r="D590" s="4">
        <f>Tabla_owssvr__2[[#This Row],[Fecha Solicitud]]</f>
        <v>41848</v>
      </c>
      <c r="E590" t="str">
        <f>Tabla_owssvr__2[[#This Row],[Estado]]</f>
        <v>Realizado</v>
      </c>
      <c r="F590" s="4">
        <f>Tabla_owssvr__2[[#This Row],[Fecha Cierre]]</f>
        <v>41848</v>
      </c>
      <c r="G590" t="str">
        <f>Tabla_owssvr__2[[#This Row],[Categoria]]</f>
        <v>Creación, modificación activación y desactivación de cuentas de red y correo electrónico.</v>
      </c>
      <c r="H590" t="str">
        <f>Tabla_owssvr__2[[#This Row],[Enviado a TI]]</f>
        <v>No</v>
      </c>
      <c r="I590" t="str">
        <f>Tabla_owssvr__2[[#This Row],[Regiones]]</f>
        <v>No</v>
      </c>
      <c r="J590" s="12">
        <f t="shared" si="69"/>
        <v>1</v>
      </c>
      <c r="K590" s="13">
        <f t="shared" si="70"/>
        <v>41849</v>
      </c>
      <c r="L590" s="12">
        <f t="shared" si="71"/>
        <v>2014</v>
      </c>
      <c r="M590" s="12">
        <f t="shared" si="72"/>
        <v>31</v>
      </c>
      <c r="N590" s="12">
        <f t="shared" si="73"/>
        <v>7</v>
      </c>
      <c r="O590" s="13" t="str">
        <f t="shared" ca="1" si="74"/>
        <v>CUMPLE</v>
      </c>
    </row>
    <row r="591" spans="1:15" hidden="1">
      <c r="A591">
        <f>Tabla_owssvr__2[[#This Row],[ID]]</f>
        <v>4630</v>
      </c>
      <c r="B591" t="str">
        <f>Tabla_owssvr__2[[#This Row],[Título]]</f>
        <v>acceso a carpeta</v>
      </c>
      <c r="C591" t="str">
        <f>Tabla_owssvr__2[[#This Row],[Solicitante]]</f>
        <v>Gallardo Astudillo, Sebastian Alonso, CAM</v>
      </c>
      <c r="D591" s="4">
        <f>Tabla_owssvr__2[[#This Row],[Fecha Solicitud]]</f>
        <v>41845</v>
      </c>
      <c r="E591" t="str">
        <f>Tabla_owssvr__2[[#This Row],[Estado]]</f>
        <v>Realizado</v>
      </c>
      <c r="F591" s="4">
        <f>Tabla_owssvr__2[[#This Row],[Fecha Cierre]]</f>
        <v>0</v>
      </c>
      <c r="G591" t="str">
        <f>Tabla_owssvr__2[[#This Row],[Categoria]]</f>
        <v>3 Servicios Operador</v>
      </c>
      <c r="H591" t="str">
        <f>Tabla_owssvr__2[[#This Row],[Enviado a TI]]</f>
        <v>No</v>
      </c>
      <c r="I591" t="str">
        <f>Tabla_owssvr__2[[#This Row],[Regiones]]</f>
        <v>No</v>
      </c>
      <c r="J591" s="12">
        <f t="shared" si="69"/>
        <v>1</v>
      </c>
      <c r="K591" s="13">
        <f t="shared" si="70"/>
        <v>41848</v>
      </c>
      <c r="L591" s="12">
        <f t="shared" si="71"/>
        <v>2014</v>
      </c>
      <c r="M591" s="12">
        <f t="shared" si="72"/>
        <v>31</v>
      </c>
      <c r="N591" s="12">
        <f t="shared" si="73"/>
        <v>7</v>
      </c>
      <c r="O591" s="13" t="str">
        <f t="shared" ca="1" si="74"/>
        <v>FUERA</v>
      </c>
    </row>
    <row r="592" spans="1:15" hidden="1">
      <c r="A592">
        <f>Tabla_owssvr__2[[#This Row],[ID]]</f>
        <v>4629</v>
      </c>
      <c r="B592" t="str">
        <f>Tabla_owssvr__2[[#This Row],[Título]]</f>
        <v>Cuenta de dominio Bloqueada</v>
      </c>
      <c r="C592" t="str">
        <f>Tabla_owssvr__2[[#This Row],[Solicitante]]</f>
        <v>Prieto Acuña, Francisco Javier, CAM</v>
      </c>
      <c r="D592" s="4">
        <f>Tabla_owssvr__2[[#This Row],[Fecha Solicitud]]</f>
        <v>41845</v>
      </c>
      <c r="E592" t="str">
        <f>Tabla_owssvr__2[[#This Row],[Estado]]</f>
        <v>Realizado</v>
      </c>
      <c r="F592" s="4">
        <f>Tabla_owssvr__2[[#This Row],[Fecha Cierre]]</f>
        <v>0</v>
      </c>
      <c r="G592" t="str">
        <f>Tabla_owssvr__2[[#This Row],[Categoria]]</f>
        <v>3 Servicios Operador</v>
      </c>
      <c r="H592" t="str">
        <f>Tabla_owssvr__2[[#This Row],[Enviado a TI]]</f>
        <v>No</v>
      </c>
      <c r="I592" t="str">
        <f>Tabla_owssvr__2[[#This Row],[Regiones]]</f>
        <v>No</v>
      </c>
      <c r="J592" s="12">
        <f t="shared" si="69"/>
        <v>1</v>
      </c>
      <c r="K592" s="13">
        <f t="shared" si="70"/>
        <v>41848</v>
      </c>
      <c r="L592" s="12">
        <f t="shared" si="71"/>
        <v>2014</v>
      </c>
      <c r="M592" s="12">
        <f t="shared" si="72"/>
        <v>31</v>
      </c>
      <c r="N592" s="12">
        <f t="shared" si="73"/>
        <v>7</v>
      </c>
      <c r="O592" s="13" t="str">
        <f t="shared" ca="1" si="74"/>
        <v>FUERA</v>
      </c>
    </row>
    <row r="593" spans="1:15" hidden="1">
      <c r="A593">
        <f>Tabla_owssvr__2[[#This Row],[ID]]</f>
        <v>4628</v>
      </c>
      <c r="B593" t="str">
        <f>Tabla_owssvr__2[[#This Row],[Título]]</f>
        <v>PRIMEWEB CRM:0011602</v>
      </c>
      <c r="C593" t="str">
        <f>Tabla_owssvr__2[[#This Row],[Solicitante]]</f>
        <v>Pavez Nuñez, Walter, CAM</v>
      </c>
      <c r="D593" s="4">
        <f>Tabla_owssvr__2[[#This Row],[Fecha Solicitud]]</f>
        <v>41845</v>
      </c>
      <c r="E593" t="str">
        <f>Tabla_owssvr__2[[#This Row],[Estado]]</f>
        <v>Realizado</v>
      </c>
      <c r="F593" s="4">
        <f>Tabla_owssvr__2[[#This Row],[Fecha Cierre]]</f>
        <v>0</v>
      </c>
      <c r="G593" t="str">
        <f>Tabla_owssvr__2[[#This Row],[Categoria]]</f>
        <v>3 Servicios Operador</v>
      </c>
      <c r="H593" t="str">
        <f>Tabla_owssvr__2[[#This Row],[Enviado a TI]]</f>
        <v>Si</v>
      </c>
      <c r="I593" t="str">
        <f>Tabla_owssvr__2[[#This Row],[Regiones]]</f>
        <v>No</v>
      </c>
      <c r="J593" s="12">
        <f t="shared" si="69"/>
        <v>1</v>
      </c>
      <c r="K593" s="13">
        <f t="shared" si="70"/>
        <v>41848</v>
      </c>
      <c r="L593" s="12">
        <f t="shared" si="71"/>
        <v>2014</v>
      </c>
      <c r="M593" s="12">
        <f t="shared" si="72"/>
        <v>31</v>
      </c>
      <c r="N593" s="12">
        <f t="shared" si="73"/>
        <v>7</v>
      </c>
      <c r="O593" s="13" t="str">
        <f t="shared" ca="1" si="74"/>
        <v>FUERA</v>
      </c>
    </row>
    <row r="594" spans="1:15" hidden="1">
      <c r="A594">
        <f>Tabla_owssvr__2[[#This Row],[ID]]</f>
        <v>4627</v>
      </c>
      <c r="B594" t="str">
        <f>Tabla_owssvr__2[[#This Row],[Título]]</f>
        <v xml:space="preserve">minutos </v>
      </c>
      <c r="C594" t="str">
        <f>Tabla_owssvr__2[[#This Row],[Solicitante]]</f>
        <v>Flores Ahumada, Manuel Alejandro, CAM</v>
      </c>
      <c r="D594" s="4">
        <f>Tabla_owssvr__2[[#This Row],[Fecha Solicitud]]</f>
        <v>41845</v>
      </c>
      <c r="E594" t="str">
        <f>Tabla_owssvr__2[[#This Row],[Estado]]</f>
        <v>Realizado</v>
      </c>
      <c r="F594" s="4">
        <f>Tabla_owssvr__2[[#This Row],[Fecha Cierre]]</f>
        <v>41845</v>
      </c>
      <c r="G594" t="str">
        <f>Tabla_owssvr__2[[#This Row],[Categoria]]</f>
        <v>1 Asignacion de minutos</v>
      </c>
      <c r="H594" t="str">
        <f>Tabla_owssvr__2[[#This Row],[Enviado a TI]]</f>
        <v>Si</v>
      </c>
      <c r="I594" t="str">
        <f>Tabla_owssvr__2[[#This Row],[Regiones]]</f>
        <v>No</v>
      </c>
      <c r="J594" s="12">
        <f t="shared" si="69"/>
        <v>1</v>
      </c>
      <c r="K594" s="13">
        <f t="shared" si="70"/>
        <v>41848</v>
      </c>
      <c r="L594" s="12">
        <f t="shared" si="71"/>
        <v>2014</v>
      </c>
      <c r="M594" s="12">
        <f t="shared" si="72"/>
        <v>31</v>
      </c>
      <c r="N594" s="12">
        <f t="shared" si="73"/>
        <v>7</v>
      </c>
      <c r="O594" s="13" t="str">
        <f t="shared" ca="1" si="74"/>
        <v>CUMPLE</v>
      </c>
    </row>
    <row r="595" spans="1:15" hidden="1">
      <c r="A595">
        <f>Tabla_owssvr__2[[#This Row],[ID]]</f>
        <v>4626</v>
      </c>
      <c r="B595" t="str">
        <f>Tabla_owssvr__2[[#This Row],[Título]]</f>
        <v>PDM 51584 error en oracle</v>
      </c>
      <c r="C595" t="str">
        <f>Tabla_owssvr__2[[#This Row],[Solicitante]]</f>
        <v>San Martin Toledo, Mauricio Ramon, CAM</v>
      </c>
      <c r="D595" s="4">
        <f>Tabla_owssvr__2[[#This Row],[Fecha Solicitud]]</f>
        <v>41844</v>
      </c>
      <c r="E595" t="str">
        <f>Tabla_owssvr__2[[#This Row],[Estado]]</f>
        <v>Realizado</v>
      </c>
      <c r="F595" s="4">
        <f>Tabla_owssvr__2[[#This Row],[Fecha Cierre]]</f>
        <v>41844</v>
      </c>
      <c r="G595" t="str">
        <f>Tabla_owssvr__2[[#This Row],[Categoria]]</f>
        <v>2 Reporte problemas Oracle</v>
      </c>
      <c r="H595" t="str">
        <f>Tabla_owssvr__2[[#This Row],[Enviado a TI]]</f>
        <v>Si</v>
      </c>
      <c r="I595" t="str">
        <f>Tabla_owssvr__2[[#This Row],[Regiones]]</f>
        <v>No</v>
      </c>
      <c r="J595" s="12">
        <f t="shared" si="69"/>
        <v>1</v>
      </c>
      <c r="K595" s="13">
        <f t="shared" si="70"/>
        <v>41845</v>
      </c>
      <c r="L595" s="12">
        <f t="shared" si="71"/>
        <v>2014</v>
      </c>
      <c r="M595" s="12">
        <f t="shared" si="72"/>
        <v>30</v>
      </c>
      <c r="N595" s="12">
        <f t="shared" si="73"/>
        <v>7</v>
      </c>
      <c r="O595" s="13" t="str">
        <f t="shared" ca="1" si="74"/>
        <v>CUMPLE</v>
      </c>
    </row>
    <row r="596" spans="1:15" hidden="1">
      <c r="A596">
        <f>Tabla_owssvr__2[[#This Row],[ID]]</f>
        <v>4625</v>
      </c>
      <c r="B596" t="str">
        <f>Tabla_owssvr__2[[#This Row],[Título]]</f>
        <v>Consulta PrimeGuard</v>
      </c>
      <c r="C596" t="str">
        <f>Tabla_owssvr__2[[#This Row],[Solicitante]]</f>
        <v>Monardes Letelier, Israel Rodolfo, CAM</v>
      </c>
      <c r="D596" s="4">
        <f>Tabla_owssvr__2[[#This Row],[Fecha Solicitud]]</f>
        <v>41844</v>
      </c>
      <c r="E596" t="str">
        <f>Tabla_owssvr__2[[#This Row],[Estado]]</f>
        <v>Realizado</v>
      </c>
      <c r="F596" s="4">
        <f>Tabla_owssvr__2[[#This Row],[Fecha Cierre]]</f>
        <v>0</v>
      </c>
      <c r="G596" t="str">
        <f>Tabla_owssvr__2[[#This Row],[Categoria]]</f>
        <v>3 Servicios Operador</v>
      </c>
      <c r="H596" t="str">
        <f>Tabla_owssvr__2[[#This Row],[Enviado a TI]]</f>
        <v>Si</v>
      </c>
      <c r="I596" t="str">
        <f>Tabla_owssvr__2[[#This Row],[Regiones]]</f>
        <v>No</v>
      </c>
      <c r="J596" s="12">
        <f t="shared" si="69"/>
        <v>1</v>
      </c>
      <c r="K596" s="13">
        <f t="shared" si="70"/>
        <v>41845</v>
      </c>
      <c r="L596" s="12">
        <f t="shared" si="71"/>
        <v>2014</v>
      </c>
      <c r="M596" s="12">
        <f t="shared" si="72"/>
        <v>30</v>
      </c>
      <c r="N596" s="12">
        <f t="shared" si="73"/>
        <v>7</v>
      </c>
      <c r="O596" s="13" t="str">
        <f t="shared" ca="1" si="74"/>
        <v>FUERA</v>
      </c>
    </row>
    <row r="597" spans="1:15" hidden="1">
      <c r="A597">
        <f>Tabla_owssvr__2[[#This Row],[ID]]</f>
        <v>4624</v>
      </c>
      <c r="B597" t="str">
        <f>Tabla_owssvr__2[[#This Row],[Título]]</f>
        <v>Correo Reclutamiento,</v>
      </c>
      <c r="C597" t="str">
        <f>Tabla_owssvr__2[[#This Row],[Solicitante]]</f>
        <v>Dossi Muñoz, Carolina, CAM</v>
      </c>
      <c r="D597" s="4">
        <f>Tabla_owssvr__2[[#This Row],[Fecha Solicitud]]</f>
        <v>41844</v>
      </c>
      <c r="E597" t="str">
        <f>Tabla_owssvr__2[[#This Row],[Estado]]</f>
        <v>Realizado</v>
      </c>
      <c r="F597" s="4">
        <f>Tabla_owssvr__2[[#This Row],[Fecha Cierre]]</f>
        <v>41844</v>
      </c>
      <c r="G597" t="str">
        <f>Tabla_owssvr__2[[#This Row],[Categoria]]</f>
        <v>Creación, modificación activación y desactivación de cuentas de red y correo electrónico.</v>
      </c>
      <c r="H597" t="str">
        <f>Tabla_owssvr__2[[#This Row],[Enviado a TI]]</f>
        <v>No</v>
      </c>
      <c r="I597" t="str">
        <f>Tabla_owssvr__2[[#This Row],[Regiones]]</f>
        <v>No</v>
      </c>
      <c r="J597" s="12">
        <f t="shared" si="69"/>
        <v>1</v>
      </c>
      <c r="K597" s="13">
        <f t="shared" si="70"/>
        <v>41845</v>
      </c>
      <c r="L597" s="12">
        <f t="shared" si="71"/>
        <v>2014</v>
      </c>
      <c r="M597" s="12">
        <f t="shared" si="72"/>
        <v>30</v>
      </c>
      <c r="N597" s="12">
        <f t="shared" si="73"/>
        <v>7</v>
      </c>
      <c r="O597" s="13" t="str">
        <f t="shared" ca="1" si="74"/>
        <v>CUMPLE</v>
      </c>
    </row>
    <row r="598" spans="1:15" hidden="1">
      <c r="A598">
        <f>Tabla_owssvr__2[[#This Row],[ID]]</f>
        <v>4623</v>
      </c>
      <c r="B598" t="str">
        <f>Tabla_owssvr__2[[#This Row],[Título]]</f>
        <v>Problema en Acceso carptea compartida</v>
      </c>
      <c r="C598" t="str">
        <f>Tabla_owssvr__2[[#This Row],[Solicitante]]</f>
        <v>Sanchez Marchant, Loreto, CAM</v>
      </c>
      <c r="D598" s="4">
        <f>Tabla_owssvr__2[[#This Row],[Fecha Solicitud]]</f>
        <v>41844</v>
      </c>
      <c r="E598" t="str">
        <f>Tabla_owssvr__2[[#This Row],[Estado]]</f>
        <v>Realizado</v>
      </c>
      <c r="F598" s="4">
        <f>Tabla_owssvr__2[[#This Row],[Fecha Cierre]]</f>
        <v>41844</v>
      </c>
      <c r="G598" t="str">
        <f>Tabla_owssvr__2[[#This Row],[Categoria]]</f>
        <v>Habilitación de carpetas compartidas o sitios de Sharepoint. O asignación y/o modificación de permisos.</v>
      </c>
      <c r="H598" t="str">
        <f>Tabla_owssvr__2[[#This Row],[Enviado a TI]]</f>
        <v>Si</v>
      </c>
      <c r="I598" t="str">
        <f>Tabla_owssvr__2[[#This Row],[Regiones]]</f>
        <v>No</v>
      </c>
      <c r="J598" s="12">
        <f t="shared" si="69"/>
        <v>1</v>
      </c>
      <c r="K598" s="13">
        <f t="shared" si="70"/>
        <v>41845</v>
      </c>
      <c r="L598" s="12">
        <f t="shared" si="71"/>
        <v>2014</v>
      </c>
      <c r="M598" s="12">
        <f t="shared" si="72"/>
        <v>30</v>
      </c>
      <c r="N598" s="12">
        <f t="shared" si="73"/>
        <v>7</v>
      </c>
      <c r="O598" s="13" t="str">
        <f t="shared" ca="1" si="74"/>
        <v>CUMPLE</v>
      </c>
    </row>
    <row r="599" spans="1:15" hidden="1">
      <c r="A599">
        <f>Tabla_owssvr__2[[#This Row],[ID]]</f>
        <v>4622</v>
      </c>
      <c r="B599" t="str">
        <f>Tabla_owssvr__2[[#This Row],[Título]]</f>
        <v>ROBELMAS PARA ACCEDER A AMBIENTE ANTIGUO DE ORACLE</v>
      </c>
      <c r="C599" t="str">
        <f>Tabla_owssvr__2[[#This Row],[Solicitante]]</f>
        <v>Ruz Salinas, Richard Alberto, CAM</v>
      </c>
      <c r="D599" s="4">
        <f>Tabla_owssvr__2[[#This Row],[Fecha Solicitud]]</f>
        <v>41844</v>
      </c>
      <c r="E599" t="str">
        <f>Tabla_owssvr__2[[#This Row],[Estado]]</f>
        <v>Realizado</v>
      </c>
      <c r="F599" s="4">
        <f>Tabla_owssvr__2[[#This Row],[Fecha Cierre]]</f>
        <v>41844</v>
      </c>
      <c r="G599" t="str">
        <f>Tabla_owssvr__2[[#This Row],[Categoria]]</f>
        <v>2 Reporte problemas Oracle</v>
      </c>
      <c r="H599" t="str">
        <f>Tabla_owssvr__2[[#This Row],[Enviado a TI]]</f>
        <v>No</v>
      </c>
      <c r="I599" t="str">
        <f>Tabla_owssvr__2[[#This Row],[Regiones]]</f>
        <v>No</v>
      </c>
      <c r="J599" s="12">
        <f t="shared" si="69"/>
        <v>1</v>
      </c>
      <c r="K599" s="13">
        <f t="shared" si="70"/>
        <v>41845</v>
      </c>
      <c r="L599" s="12">
        <f t="shared" si="71"/>
        <v>2014</v>
      </c>
      <c r="M599" s="12">
        <f t="shared" si="72"/>
        <v>30</v>
      </c>
      <c r="N599" s="12">
        <f t="shared" si="73"/>
        <v>7</v>
      </c>
      <c r="O599" s="13" t="str">
        <f t="shared" ca="1" si="74"/>
        <v>CUMPLE</v>
      </c>
    </row>
    <row r="600" spans="1:15" hidden="1">
      <c r="A600">
        <f>Tabla_owssvr__2[[#This Row],[ID]]</f>
        <v>4621</v>
      </c>
      <c r="B600" t="str">
        <f>Tabla_owssvr__2[[#This Row],[Título]]</f>
        <v>Permisos camfserver</v>
      </c>
      <c r="C600" t="str">
        <f>Tabla_owssvr__2[[#This Row],[Solicitante]]</f>
        <v>Ramirez Vergara, Joseline, CAM</v>
      </c>
      <c r="D600" s="4">
        <f>Tabla_owssvr__2[[#This Row],[Fecha Solicitud]]</f>
        <v>41844</v>
      </c>
      <c r="E600" t="str">
        <f>Tabla_owssvr__2[[#This Row],[Estado]]</f>
        <v>Realizado</v>
      </c>
      <c r="F600" s="4">
        <f>Tabla_owssvr__2[[#This Row],[Fecha Cierre]]</f>
        <v>0</v>
      </c>
      <c r="G600" t="str">
        <f>Tabla_owssvr__2[[#This Row],[Categoria]]</f>
        <v>3 Servicios Operador</v>
      </c>
      <c r="H600" t="str">
        <f>Tabla_owssvr__2[[#This Row],[Enviado a TI]]</f>
        <v>Si</v>
      </c>
      <c r="I600" t="str">
        <f>Tabla_owssvr__2[[#This Row],[Regiones]]</f>
        <v>No</v>
      </c>
      <c r="J600" s="12">
        <f t="shared" si="69"/>
        <v>1</v>
      </c>
      <c r="K600" s="13">
        <f t="shared" si="70"/>
        <v>41845</v>
      </c>
      <c r="L600" s="12">
        <f t="shared" si="71"/>
        <v>2014</v>
      </c>
      <c r="M600" s="12">
        <f t="shared" si="72"/>
        <v>30</v>
      </c>
      <c r="N600" s="12">
        <f t="shared" si="73"/>
        <v>7</v>
      </c>
      <c r="O600" s="13" t="str">
        <f t="shared" ca="1" si="74"/>
        <v>FUERA</v>
      </c>
    </row>
    <row r="601" spans="1:15" hidden="1">
      <c r="A601">
        <f>Tabla_owssvr__2[[#This Row],[ID]]</f>
        <v>4620</v>
      </c>
      <c r="B601" t="str">
        <f>Tabla_owssvr__2[[#This Row],[Título]]</f>
        <v>Versión PRIMEGUARD</v>
      </c>
      <c r="C601" t="str">
        <f>Tabla_owssvr__2[[#This Row],[Solicitante]]</f>
        <v>Monardes Letelier, Israel Rodolfo, CAM</v>
      </c>
      <c r="D601" s="4">
        <f>Tabla_owssvr__2[[#This Row],[Fecha Solicitud]]</f>
        <v>41843</v>
      </c>
      <c r="E601" t="str">
        <f>Tabla_owssvr__2[[#This Row],[Estado]]</f>
        <v>Realizado</v>
      </c>
      <c r="F601" s="4">
        <f>Tabla_owssvr__2[[#This Row],[Fecha Cierre]]</f>
        <v>0</v>
      </c>
      <c r="G601" t="str">
        <f>Tabla_owssvr__2[[#This Row],[Categoria]]</f>
        <v>3 Servicios Operador</v>
      </c>
      <c r="H601" t="str">
        <f>Tabla_owssvr__2[[#This Row],[Enviado a TI]]</f>
        <v>Si</v>
      </c>
      <c r="I601" t="str">
        <f>Tabla_owssvr__2[[#This Row],[Regiones]]</f>
        <v>No</v>
      </c>
      <c r="J601" s="12">
        <f t="shared" si="69"/>
        <v>1</v>
      </c>
      <c r="K601" s="13">
        <f t="shared" si="70"/>
        <v>41844</v>
      </c>
      <c r="L601" s="12">
        <f t="shared" si="71"/>
        <v>2014</v>
      </c>
      <c r="M601" s="12">
        <f t="shared" si="72"/>
        <v>30</v>
      </c>
      <c r="N601" s="12">
        <f t="shared" si="73"/>
        <v>7</v>
      </c>
      <c r="O601" s="13" t="str">
        <f t="shared" ca="1" si="74"/>
        <v>FUERA</v>
      </c>
    </row>
    <row r="602" spans="1:15" hidden="1">
      <c r="A602">
        <f>Tabla_owssvr__2[[#This Row],[ID]]</f>
        <v>4619</v>
      </c>
      <c r="B602" t="str">
        <f>Tabla_owssvr__2[[#This Row],[Título]]</f>
        <v>Descarga</v>
      </c>
      <c r="C602" t="str">
        <f>Tabla_owssvr__2[[#This Row],[Solicitante]]</f>
        <v>Meza Madariaga, Daniella Fernanda, CAM</v>
      </c>
      <c r="D602" s="4">
        <f>Tabla_owssvr__2[[#This Row],[Fecha Solicitud]]</f>
        <v>41843</v>
      </c>
      <c r="E602" t="str">
        <f>Tabla_owssvr__2[[#This Row],[Estado]]</f>
        <v>Realizado</v>
      </c>
      <c r="F602" s="4">
        <f>Tabla_owssvr__2[[#This Row],[Fecha Cierre]]</f>
        <v>0</v>
      </c>
      <c r="G602" t="str">
        <f>Tabla_owssvr__2[[#This Row],[Categoria]]</f>
        <v>3 Servicios Operador</v>
      </c>
      <c r="H602" t="str">
        <f>Tabla_owssvr__2[[#This Row],[Enviado a TI]]</f>
        <v>Si</v>
      </c>
      <c r="I602" t="str">
        <f>Tabla_owssvr__2[[#This Row],[Regiones]]</f>
        <v>No</v>
      </c>
      <c r="J602" s="12">
        <f t="shared" si="69"/>
        <v>1</v>
      </c>
      <c r="K602" s="13">
        <f t="shared" si="70"/>
        <v>41844</v>
      </c>
      <c r="L602" s="12">
        <f t="shared" si="71"/>
        <v>2014</v>
      </c>
      <c r="M602" s="12">
        <f t="shared" si="72"/>
        <v>30</v>
      </c>
      <c r="N602" s="12">
        <f t="shared" si="73"/>
        <v>7</v>
      </c>
      <c r="O602" s="13" t="str">
        <f t="shared" ca="1" si="74"/>
        <v>FUERA</v>
      </c>
    </row>
    <row r="603" spans="1:15" hidden="1">
      <c r="A603">
        <f>Tabla_owssvr__2[[#This Row],[ID]]</f>
        <v>4618</v>
      </c>
      <c r="B603" t="str">
        <f>Tabla_owssvr__2[[#This Row],[Título]]</f>
        <v>Bloqueo de cuenta</v>
      </c>
      <c r="C603" t="str">
        <f>Tabla_owssvr__2[[#This Row],[Solicitante]]</f>
        <v>Zarate Avila, Moises, CAM</v>
      </c>
      <c r="D603" s="4">
        <f>Tabla_owssvr__2[[#This Row],[Fecha Solicitud]]</f>
        <v>41843</v>
      </c>
      <c r="E603" t="str">
        <f>Tabla_owssvr__2[[#This Row],[Estado]]</f>
        <v>Realizado</v>
      </c>
      <c r="F603" s="4">
        <f>Tabla_owssvr__2[[#This Row],[Fecha Cierre]]</f>
        <v>0</v>
      </c>
      <c r="G603" t="str">
        <f>Tabla_owssvr__2[[#This Row],[Categoria]]</f>
        <v>3 Servicios Operador</v>
      </c>
      <c r="H603" t="str">
        <f>Tabla_owssvr__2[[#This Row],[Enviado a TI]]</f>
        <v>Si</v>
      </c>
      <c r="I603" t="str">
        <f>Tabla_owssvr__2[[#This Row],[Regiones]]</f>
        <v>No</v>
      </c>
      <c r="J603" s="12">
        <f t="shared" si="69"/>
        <v>1</v>
      </c>
      <c r="K603" s="13">
        <f t="shared" si="70"/>
        <v>41844</v>
      </c>
      <c r="L603" s="12">
        <f t="shared" si="71"/>
        <v>2014</v>
      </c>
      <c r="M603" s="12">
        <f t="shared" si="72"/>
        <v>30</v>
      </c>
      <c r="N603" s="12">
        <f t="shared" si="73"/>
        <v>7</v>
      </c>
      <c r="O603" s="13" t="str">
        <f t="shared" ca="1" si="74"/>
        <v>FUERA</v>
      </c>
    </row>
    <row r="604" spans="1:15" hidden="1">
      <c r="A604">
        <f>Tabla_owssvr__2[[#This Row],[ID]]</f>
        <v>4617</v>
      </c>
      <c r="B604" t="str">
        <f>Tabla_owssvr__2[[#This Row],[Título]]</f>
        <v>consulta celular</v>
      </c>
      <c r="C604" t="str">
        <f>Tabla_owssvr__2[[#This Row],[Solicitante]]</f>
        <v>Mackenney Aguilera, George Rodrigo, CAM</v>
      </c>
      <c r="D604" s="4">
        <f>Tabla_owssvr__2[[#This Row],[Fecha Solicitud]]</f>
        <v>41843</v>
      </c>
      <c r="E604" t="str">
        <f>Tabla_owssvr__2[[#This Row],[Estado]]</f>
        <v>Realizado</v>
      </c>
      <c r="F604" s="4">
        <f>Tabla_owssvr__2[[#This Row],[Fecha Cierre]]</f>
        <v>41843</v>
      </c>
      <c r="G604" t="str">
        <f>Tabla_owssvr__2[[#This Row],[Categoria]]</f>
        <v>1 Asignacion de minutos</v>
      </c>
      <c r="H604" t="str">
        <f>Tabla_owssvr__2[[#This Row],[Enviado a TI]]</f>
        <v>No</v>
      </c>
      <c r="I604" t="str">
        <f>Tabla_owssvr__2[[#This Row],[Regiones]]</f>
        <v>No</v>
      </c>
      <c r="J604" s="12">
        <f t="shared" si="69"/>
        <v>1</v>
      </c>
      <c r="K604" s="13">
        <f t="shared" si="70"/>
        <v>41844</v>
      </c>
      <c r="L604" s="12">
        <f t="shared" si="71"/>
        <v>2014</v>
      </c>
      <c r="M604" s="12">
        <f t="shared" si="72"/>
        <v>30</v>
      </c>
      <c r="N604" s="12">
        <f t="shared" si="73"/>
        <v>7</v>
      </c>
      <c r="O604" s="13" t="str">
        <f t="shared" ca="1" si="74"/>
        <v>CUMPLE</v>
      </c>
    </row>
    <row r="605" spans="1:15" hidden="1">
      <c r="A605">
        <f>Tabla_owssvr__2[[#This Row],[ID]]</f>
        <v>4616</v>
      </c>
      <c r="B605" t="str">
        <f>Tabla_owssvr__2[[#This Row],[Título]]</f>
        <v>falta cargadores en equipos</v>
      </c>
      <c r="C605" t="str">
        <f>Tabla_owssvr__2[[#This Row],[Solicitante]]</f>
        <v>Salinas Bustos, Max Leonardo, CAM</v>
      </c>
      <c r="D605" s="4">
        <f>Tabla_owssvr__2[[#This Row],[Fecha Solicitud]]</f>
        <v>41838</v>
      </c>
      <c r="E605" t="str">
        <f>Tabla_owssvr__2[[#This Row],[Estado]]</f>
        <v>Pendiente Proveedor</v>
      </c>
      <c r="F605" s="4">
        <f>Tabla_owssvr__2[[#This Row],[Fecha Cierre]]</f>
        <v>0</v>
      </c>
      <c r="G605" t="str">
        <f>Tabla_owssvr__2[[#This Row],[Categoria]]</f>
        <v>Asignación y/o entrega de equipos celulares estándar nuevos o sus componentes. (chips)</v>
      </c>
      <c r="H605" t="str">
        <f>Tabla_owssvr__2[[#This Row],[Enviado a TI]]</f>
        <v>Si</v>
      </c>
      <c r="I605" t="str">
        <f>Tabla_owssvr__2[[#This Row],[Regiones]]</f>
        <v>No</v>
      </c>
      <c r="J605" s="12">
        <f t="shared" si="69"/>
        <v>7</v>
      </c>
      <c r="K605" s="13">
        <f t="shared" si="70"/>
        <v>41849</v>
      </c>
      <c r="L605" s="12">
        <f t="shared" si="71"/>
        <v>2014</v>
      </c>
      <c r="M605" s="12">
        <f t="shared" si="72"/>
        <v>31</v>
      </c>
      <c r="N605" s="12">
        <f t="shared" si="73"/>
        <v>7</v>
      </c>
      <c r="O605" s="13" t="str">
        <f t="shared" ca="1" si="74"/>
        <v>FUERA</v>
      </c>
    </row>
    <row r="606" spans="1:15" hidden="1">
      <c r="A606">
        <f>Tabla_owssvr__2[[#This Row],[ID]]</f>
        <v>4615</v>
      </c>
      <c r="B606" t="str">
        <f>Tabla_owssvr__2[[#This Row],[Título]]</f>
        <v>Reseteo Clave</v>
      </c>
      <c r="C606" t="str">
        <f>Tabla_owssvr__2[[#This Row],[Solicitante]]</f>
        <v>Vasquez Ramirez, Enzo Omar, CAM</v>
      </c>
      <c r="D606" s="4">
        <f>Tabla_owssvr__2[[#This Row],[Fecha Solicitud]]</f>
        <v>41838</v>
      </c>
      <c r="E606" t="str">
        <f>Tabla_owssvr__2[[#This Row],[Estado]]</f>
        <v>Realizado</v>
      </c>
      <c r="F606" s="4">
        <f>Tabla_owssvr__2[[#This Row],[Fecha Cierre]]</f>
        <v>41838</v>
      </c>
      <c r="G606" t="str">
        <f>Tabla_owssvr__2[[#This Row],[Categoria]]</f>
        <v>Creación, modificación activación y desactivación de cuentas de red y correo electrónico.</v>
      </c>
      <c r="H606" t="str">
        <f>Tabla_owssvr__2[[#This Row],[Enviado a TI]]</f>
        <v>Si</v>
      </c>
      <c r="I606" t="str">
        <f>Tabla_owssvr__2[[#This Row],[Regiones]]</f>
        <v>No</v>
      </c>
      <c r="J606" s="12">
        <f t="shared" si="69"/>
        <v>1</v>
      </c>
      <c r="K606" s="13">
        <f t="shared" si="70"/>
        <v>41841</v>
      </c>
      <c r="L606" s="12">
        <f t="shared" si="71"/>
        <v>2014</v>
      </c>
      <c r="M606" s="12">
        <f t="shared" si="72"/>
        <v>30</v>
      </c>
      <c r="N606" s="12">
        <f t="shared" si="73"/>
        <v>7</v>
      </c>
      <c r="O606" s="13" t="str">
        <f t="shared" ca="1" si="74"/>
        <v>CUMPLE</v>
      </c>
    </row>
    <row r="607" spans="1:15" hidden="1">
      <c r="A607">
        <f>Tabla_owssvr__2[[#This Row],[ID]]</f>
        <v>4614</v>
      </c>
      <c r="B607" t="str">
        <f>Tabla_owssvr__2[[#This Row],[Título]]</f>
        <v>Ingreso Técnico en administración de Flota</v>
      </c>
      <c r="C607" t="str">
        <f>Tabla_owssvr__2[[#This Row],[Solicitante]]</f>
        <v>Dossi Muñoz, Carolina, CAM</v>
      </c>
      <c r="D607" s="4">
        <f>Tabla_owssvr__2[[#This Row],[Fecha Solicitud]]</f>
        <v>41838</v>
      </c>
      <c r="E607" t="str">
        <f>Tabla_owssvr__2[[#This Row],[Estado]]</f>
        <v>Realizado</v>
      </c>
      <c r="F607" s="4">
        <f>Tabla_owssvr__2[[#This Row],[Fecha Cierre]]</f>
        <v>41838</v>
      </c>
      <c r="G607" t="str">
        <f>Tabla_owssvr__2[[#This Row],[Categoria]]</f>
        <v>Creación, modificación activación y desactivación de cuentas de red y correo electrónico.</v>
      </c>
      <c r="H607" t="str">
        <f>Tabla_owssvr__2[[#This Row],[Enviado a TI]]</f>
        <v>Si</v>
      </c>
      <c r="I607" t="str">
        <f>Tabla_owssvr__2[[#This Row],[Regiones]]</f>
        <v>No</v>
      </c>
      <c r="J607" s="12">
        <f t="shared" si="69"/>
        <v>1</v>
      </c>
      <c r="K607" s="13">
        <f t="shared" si="70"/>
        <v>41841</v>
      </c>
      <c r="L607" s="12">
        <f t="shared" si="71"/>
        <v>2014</v>
      </c>
      <c r="M607" s="12">
        <f t="shared" si="72"/>
        <v>30</v>
      </c>
      <c r="N607" s="12">
        <f t="shared" si="73"/>
        <v>7</v>
      </c>
      <c r="O607" s="13" t="str">
        <f t="shared" ca="1" si="74"/>
        <v>CUMPLE</v>
      </c>
    </row>
    <row r="608" spans="1:15" hidden="1">
      <c r="A608">
        <f>Tabla_owssvr__2[[#This Row],[ID]]</f>
        <v>4613</v>
      </c>
      <c r="B608" t="str">
        <f>Tabla_owssvr__2[[#This Row],[Título]]</f>
        <v xml:space="preserve">Ingreso Contador Regional </v>
      </c>
      <c r="C608" t="str">
        <f>Tabla_owssvr__2[[#This Row],[Solicitante]]</f>
        <v>Dossi Muñoz, Carolina, CAM</v>
      </c>
      <c r="D608" s="4">
        <f>Tabla_owssvr__2[[#This Row],[Fecha Solicitud]]</f>
        <v>41838</v>
      </c>
      <c r="E608" t="str">
        <f>Tabla_owssvr__2[[#This Row],[Estado]]</f>
        <v>Realizado</v>
      </c>
      <c r="F608" s="4">
        <f>Tabla_owssvr__2[[#This Row],[Fecha Cierre]]</f>
        <v>41838</v>
      </c>
      <c r="G608" t="str">
        <f>Tabla_owssvr__2[[#This Row],[Categoria]]</f>
        <v>Creación, modificación activación y desactivación de cuentas de red y correo electrónico.</v>
      </c>
      <c r="H608" t="str">
        <f>Tabla_owssvr__2[[#This Row],[Enviado a TI]]</f>
        <v>Si</v>
      </c>
      <c r="I608" t="str">
        <f>Tabla_owssvr__2[[#This Row],[Regiones]]</f>
        <v>No</v>
      </c>
      <c r="J608" s="12">
        <f t="shared" si="69"/>
        <v>1</v>
      </c>
      <c r="K608" s="13">
        <f t="shared" si="70"/>
        <v>41841</v>
      </c>
      <c r="L608" s="12">
        <f t="shared" si="71"/>
        <v>2014</v>
      </c>
      <c r="M608" s="12">
        <f t="shared" si="72"/>
        <v>30</v>
      </c>
      <c r="N608" s="12">
        <f t="shared" si="73"/>
        <v>7</v>
      </c>
      <c r="O608" s="13" t="str">
        <f t="shared" ca="1" si="74"/>
        <v>CUMPLE</v>
      </c>
    </row>
    <row r="609" spans="1:15" hidden="1">
      <c r="A609">
        <f>Tabla_owssvr__2[[#This Row],[ID]]</f>
        <v>4612</v>
      </c>
      <c r="B609" t="str">
        <f>Tabla_owssvr__2[[#This Row],[Título]]</f>
        <v>Problemas con Oracle</v>
      </c>
      <c r="C609" t="str">
        <f>Tabla_owssvr__2[[#This Row],[Solicitante]]</f>
        <v>Pino Carmona, Eduardo Gabriel, CAM</v>
      </c>
      <c r="D609" s="4">
        <f>Tabla_owssvr__2[[#This Row],[Fecha Solicitud]]</f>
        <v>41842</v>
      </c>
      <c r="E609" t="str">
        <f>Tabla_owssvr__2[[#This Row],[Estado]]</f>
        <v>Realizado</v>
      </c>
      <c r="F609" s="4">
        <f>Tabla_owssvr__2[[#This Row],[Fecha Cierre]]</f>
        <v>41843</v>
      </c>
      <c r="G609" t="str">
        <f>Tabla_owssvr__2[[#This Row],[Categoria]]</f>
        <v>2 Reporte problemas Oracle</v>
      </c>
      <c r="H609" t="str">
        <f>Tabla_owssvr__2[[#This Row],[Enviado a TI]]</f>
        <v>Si</v>
      </c>
      <c r="I609" t="str">
        <f>Tabla_owssvr__2[[#This Row],[Regiones]]</f>
        <v>No</v>
      </c>
      <c r="J609" s="12">
        <f t="shared" si="69"/>
        <v>1</v>
      </c>
      <c r="K609" s="13">
        <f t="shared" si="70"/>
        <v>41843</v>
      </c>
      <c r="L609" s="12">
        <f t="shared" si="71"/>
        <v>2014</v>
      </c>
      <c r="M609" s="12">
        <f t="shared" si="72"/>
        <v>30</v>
      </c>
      <c r="N609" s="12">
        <f t="shared" si="73"/>
        <v>7</v>
      </c>
      <c r="O609" s="13" t="str">
        <f t="shared" ca="1" si="74"/>
        <v>CUMPLE</v>
      </c>
    </row>
    <row r="610" spans="1:15" hidden="1">
      <c r="A610">
        <f>Tabla_owssvr__2[[#This Row],[ID]]</f>
        <v>4611</v>
      </c>
      <c r="B610" t="str">
        <f>Tabla_owssvr__2[[#This Row],[Título]]</f>
        <v xml:space="preserve">LISTADO DE MATERIALES - LL/EE CAM CHILE </v>
      </c>
      <c r="C610" t="str">
        <f>Tabla_owssvr__2[[#This Row],[Solicitante]]</f>
        <v>Orquera Orellana, David Mauricio, CAM</v>
      </c>
      <c r="D610" s="4">
        <f>Tabla_owssvr__2[[#This Row],[Fecha Solicitud]]</f>
        <v>41843</v>
      </c>
      <c r="E610" t="str">
        <f>Tabla_owssvr__2[[#This Row],[Estado]]</f>
        <v>Realizado</v>
      </c>
      <c r="F610" s="4">
        <f>Tabla_owssvr__2[[#This Row],[Fecha Cierre]]</f>
        <v>41844</v>
      </c>
      <c r="G610" t="str">
        <f>Tabla_owssvr__2[[#This Row],[Categoria]]</f>
        <v>Compra de equipamiento no habitual</v>
      </c>
      <c r="H610" t="str">
        <f>Tabla_owssvr__2[[#This Row],[Enviado a TI]]</f>
        <v>Si</v>
      </c>
      <c r="I610" t="str">
        <f>Tabla_owssvr__2[[#This Row],[Regiones]]</f>
        <v>No</v>
      </c>
      <c r="J610" s="12">
        <f t="shared" si="69"/>
        <v>5</v>
      </c>
      <c r="K610" s="13">
        <f t="shared" si="70"/>
        <v>41850</v>
      </c>
      <c r="L610" s="12">
        <f t="shared" si="71"/>
        <v>2014</v>
      </c>
      <c r="M610" s="12">
        <f t="shared" si="72"/>
        <v>31</v>
      </c>
      <c r="N610" s="12">
        <f t="shared" si="73"/>
        <v>7</v>
      </c>
      <c r="O610" s="13" t="str">
        <f t="shared" ca="1" si="74"/>
        <v>CUMPLE</v>
      </c>
    </row>
    <row r="611" spans="1:15" hidden="1">
      <c r="A611">
        <f>Tabla_owssvr__2[[#This Row],[ID]]</f>
        <v>4610</v>
      </c>
      <c r="B611" t="str">
        <f>Tabla_owssvr__2[[#This Row],[Título]]</f>
        <v>Minutos 94412378</v>
      </c>
      <c r="C611" t="str">
        <f>Tabla_owssvr__2[[#This Row],[Solicitante]]</f>
        <v>Gonzalez Parra, Sergio Alberto, CAM</v>
      </c>
      <c r="D611" s="4">
        <f>Tabla_owssvr__2[[#This Row],[Fecha Solicitud]]</f>
        <v>41824</v>
      </c>
      <c r="E611" t="str">
        <f>Tabla_owssvr__2[[#This Row],[Estado]]</f>
        <v>Realizado</v>
      </c>
      <c r="F611" s="4">
        <f>Tabla_owssvr__2[[#This Row],[Fecha Cierre]]</f>
        <v>41824</v>
      </c>
      <c r="G611" t="str">
        <f>Tabla_owssvr__2[[#This Row],[Categoria]]</f>
        <v>1 Asignacion de minutos</v>
      </c>
      <c r="H611" t="str">
        <f>Tabla_owssvr__2[[#This Row],[Enviado a TI]]</f>
        <v>Si</v>
      </c>
      <c r="I611" t="str">
        <f>Tabla_owssvr__2[[#This Row],[Regiones]]</f>
        <v>No</v>
      </c>
      <c r="J611" s="12">
        <f t="shared" si="69"/>
        <v>1</v>
      </c>
      <c r="K611" s="13">
        <f t="shared" si="70"/>
        <v>41827</v>
      </c>
      <c r="L611" s="12">
        <f t="shared" si="71"/>
        <v>2014</v>
      </c>
      <c r="M611" s="12">
        <f t="shared" si="72"/>
        <v>28</v>
      </c>
      <c r="N611" s="12">
        <f t="shared" si="73"/>
        <v>7</v>
      </c>
      <c r="O611" s="13" t="str">
        <f t="shared" ca="1" si="74"/>
        <v>CUMPLE</v>
      </c>
    </row>
    <row r="612" spans="1:15" hidden="1">
      <c r="A612">
        <f>Tabla_owssvr__2[[#This Row],[ID]]</f>
        <v>4609</v>
      </c>
      <c r="B612" t="str">
        <f>Tabla_owssvr__2[[#This Row],[Título]]</f>
        <v>No hay acceso al compartido.</v>
      </c>
      <c r="C612" t="str">
        <f>Tabla_owssvr__2[[#This Row],[Solicitante]]</f>
        <v>Carrasco Briones, Rodrigo, CAM</v>
      </c>
      <c r="D612" s="4">
        <f>Tabla_owssvr__2[[#This Row],[Fecha Solicitud]]</f>
        <v>41843</v>
      </c>
      <c r="E612" t="str">
        <f>Tabla_owssvr__2[[#This Row],[Estado]]</f>
        <v>Realizado</v>
      </c>
      <c r="F612" s="4">
        <f>Tabla_owssvr__2[[#This Row],[Fecha Cierre]]</f>
        <v>41843</v>
      </c>
      <c r="G612" t="str">
        <f>Tabla_owssvr__2[[#This Row],[Categoria]]</f>
        <v>Habilitación de carpetas compartidas o sitios de Sharepoint. O asignación y/o modificación de permisos.</v>
      </c>
      <c r="H612" t="str">
        <f>Tabla_owssvr__2[[#This Row],[Enviado a TI]]</f>
        <v>No</v>
      </c>
      <c r="I612" t="str">
        <f>Tabla_owssvr__2[[#This Row],[Regiones]]</f>
        <v>No</v>
      </c>
      <c r="J612" s="12">
        <f t="shared" si="69"/>
        <v>1</v>
      </c>
      <c r="K612" s="13">
        <f t="shared" si="70"/>
        <v>41844</v>
      </c>
      <c r="L612" s="12">
        <f t="shared" si="71"/>
        <v>2014</v>
      </c>
      <c r="M612" s="12">
        <f t="shared" si="72"/>
        <v>30</v>
      </c>
      <c r="N612" s="12">
        <f t="shared" si="73"/>
        <v>7</v>
      </c>
      <c r="O612" s="13" t="str">
        <f t="shared" ca="1" si="74"/>
        <v>CUMPLE</v>
      </c>
    </row>
    <row r="613" spans="1:15" hidden="1">
      <c r="A613">
        <f>Tabla_owssvr__2[[#This Row],[ID]]</f>
        <v>4608</v>
      </c>
      <c r="B613" t="str">
        <f>Tabla_owssvr__2[[#This Row],[Título]]</f>
        <v>Configuar Anexo SOT CHL</v>
      </c>
      <c r="C613" t="str">
        <f>Tabla_owssvr__2[[#This Row],[Solicitante]]</f>
        <v>Cabello Machuca, Cristian Andrés, CAM</v>
      </c>
      <c r="D613" s="4">
        <f>Tabla_owssvr__2[[#This Row],[Fecha Solicitud]]</f>
        <v>41842</v>
      </c>
      <c r="E613" t="str">
        <f>Tabla_owssvr__2[[#This Row],[Estado]]</f>
        <v>Realizado</v>
      </c>
      <c r="F613" s="4">
        <f>Tabla_owssvr__2[[#This Row],[Fecha Cierre]]</f>
        <v>41842</v>
      </c>
      <c r="G613" t="str">
        <f>Tabla_owssvr__2[[#This Row],[Categoria]]</f>
        <v>Creación, modificación activación y desactivación de anexos telefónicos.</v>
      </c>
      <c r="H613" t="str">
        <f>Tabla_owssvr__2[[#This Row],[Enviado a TI]]</f>
        <v>Si</v>
      </c>
      <c r="I613" t="str">
        <f>Tabla_owssvr__2[[#This Row],[Regiones]]</f>
        <v>No</v>
      </c>
      <c r="J613" s="12">
        <f t="shared" si="69"/>
        <v>1</v>
      </c>
      <c r="K613" s="13">
        <f t="shared" si="70"/>
        <v>41843</v>
      </c>
      <c r="L613" s="12">
        <f t="shared" si="71"/>
        <v>2014</v>
      </c>
      <c r="M613" s="12">
        <f t="shared" si="72"/>
        <v>30</v>
      </c>
      <c r="N613" s="12">
        <f t="shared" si="73"/>
        <v>7</v>
      </c>
      <c r="O613" s="13" t="str">
        <f t="shared" ca="1" si="74"/>
        <v>CUMPLE</v>
      </c>
    </row>
    <row r="614" spans="1:15" hidden="1">
      <c r="A614">
        <f>Tabla_owssvr__2[[#This Row],[ID]]</f>
        <v>4607</v>
      </c>
      <c r="B614" t="str">
        <f>Tabla_owssvr__2[[#This Row],[Título]]</f>
        <v>Ingreso Administrativo</v>
      </c>
      <c r="C614" t="str">
        <f>Tabla_owssvr__2[[#This Row],[Solicitante]]</f>
        <v>Dossi Muñoz, Carolina, CAM</v>
      </c>
      <c r="D614" s="4">
        <f>Tabla_owssvr__2[[#This Row],[Fecha Solicitud]]</f>
        <v>41838</v>
      </c>
      <c r="E614" t="str">
        <f>Tabla_owssvr__2[[#This Row],[Estado]]</f>
        <v>Realizado</v>
      </c>
      <c r="F614" s="4">
        <f>Tabla_owssvr__2[[#This Row],[Fecha Cierre]]</f>
        <v>41838</v>
      </c>
      <c r="G614" t="str">
        <f>Tabla_owssvr__2[[#This Row],[Categoria]]</f>
        <v>Creación, modificación activación y desactivación de cuentas de red y correo electrónico.</v>
      </c>
      <c r="H614" t="str">
        <f>Tabla_owssvr__2[[#This Row],[Enviado a TI]]</f>
        <v>Si</v>
      </c>
      <c r="I614" t="str">
        <f>Tabla_owssvr__2[[#This Row],[Regiones]]</f>
        <v>No</v>
      </c>
      <c r="J614" s="12">
        <f t="shared" si="69"/>
        <v>1</v>
      </c>
      <c r="K614" s="13">
        <f t="shared" si="70"/>
        <v>41841</v>
      </c>
      <c r="L614" s="12">
        <f t="shared" si="71"/>
        <v>2014</v>
      </c>
      <c r="M614" s="12">
        <f t="shared" si="72"/>
        <v>30</v>
      </c>
      <c r="N614" s="12">
        <f t="shared" si="73"/>
        <v>7</v>
      </c>
      <c r="O614" s="13" t="str">
        <f t="shared" ca="1" si="74"/>
        <v>CUMPLE</v>
      </c>
    </row>
    <row r="615" spans="1:15" hidden="1">
      <c r="A615">
        <f>Tabla_owssvr__2[[#This Row],[ID]]</f>
        <v>4606</v>
      </c>
      <c r="B615" t="str">
        <f>Tabla_owssvr__2[[#This Row],[Título]]</f>
        <v xml:space="preserve">Ingreso Contador Regional </v>
      </c>
      <c r="C615" t="str">
        <f>Tabla_owssvr__2[[#This Row],[Solicitante]]</f>
        <v>Dossi Muñoz, Carolina, CAM</v>
      </c>
      <c r="D615" s="4">
        <f>Tabla_owssvr__2[[#This Row],[Fecha Solicitud]]</f>
        <v>41842</v>
      </c>
      <c r="E615" t="str">
        <f>Tabla_owssvr__2[[#This Row],[Estado]]</f>
        <v>Realizado</v>
      </c>
      <c r="F615" s="4">
        <f>Tabla_owssvr__2[[#This Row],[Fecha Cierre]]</f>
        <v>41842</v>
      </c>
      <c r="G615" t="str">
        <f>Tabla_owssvr__2[[#This Row],[Categoria]]</f>
        <v>Asignación y/o entrega de equipos celulares estándar nuevos o sus componentes. (chips)</v>
      </c>
      <c r="H615" t="str">
        <f>Tabla_owssvr__2[[#This Row],[Enviado a TI]]</f>
        <v>Si</v>
      </c>
      <c r="I615" t="str">
        <f>Tabla_owssvr__2[[#This Row],[Regiones]]</f>
        <v>No</v>
      </c>
      <c r="J615" s="12">
        <f t="shared" si="69"/>
        <v>7</v>
      </c>
      <c r="K615" s="13">
        <f t="shared" si="70"/>
        <v>41851</v>
      </c>
      <c r="L615" s="12">
        <f t="shared" si="71"/>
        <v>2014</v>
      </c>
      <c r="M615" s="12">
        <f t="shared" si="72"/>
        <v>31</v>
      </c>
      <c r="N615" s="12">
        <f t="shared" si="73"/>
        <v>7</v>
      </c>
      <c r="O615" s="13" t="str">
        <f t="shared" ca="1" si="74"/>
        <v>CUMPLE</v>
      </c>
    </row>
    <row r="616" spans="1:15" hidden="1">
      <c r="A616">
        <f>Tabla_owssvr__2[[#This Row],[ID]]</f>
        <v>4605</v>
      </c>
      <c r="B616" t="str">
        <f>Tabla_owssvr__2[[#This Row],[Título]]</f>
        <v>desbloqueo clave de red</v>
      </c>
      <c r="C616" t="str">
        <f>Tabla_owssvr__2[[#This Row],[Solicitante]]</f>
        <v>Zarate Avila, Moises, CAM</v>
      </c>
      <c r="D616" s="4">
        <f>Tabla_owssvr__2[[#This Row],[Fecha Solicitud]]</f>
        <v>41842</v>
      </c>
      <c r="E616" t="str">
        <f>Tabla_owssvr__2[[#This Row],[Estado]]</f>
        <v>Realizado</v>
      </c>
      <c r="F616" s="4">
        <f>Tabla_owssvr__2[[#This Row],[Fecha Cierre]]</f>
        <v>41842</v>
      </c>
      <c r="G616" t="str">
        <f>Tabla_owssvr__2[[#This Row],[Categoria]]</f>
        <v>Creación, modificación activación y desactivación de cuentas de red y correo electrónico.</v>
      </c>
      <c r="H616" t="str">
        <f>Tabla_owssvr__2[[#This Row],[Enviado a TI]]</f>
        <v>Si</v>
      </c>
      <c r="I616" t="str">
        <f>Tabla_owssvr__2[[#This Row],[Regiones]]</f>
        <v>No</v>
      </c>
      <c r="J616" s="12">
        <f t="shared" si="69"/>
        <v>1</v>
      </c>
      <c r="K616" s="13">
        <f t="shared" si="70"/>
        <v>41843</v>
      </c>
      <c r="L616" s="12">
        <f t="shared" si="71"/>
        <v>2014</v>
      </c>
      <c r="M616" s="12">
        <f t="shared" si="72"/>
        <v>30</v>
      </c>
      <c r="N616" s="12">
        <f t="shared" si="73"/>
        <v>7</v>
      </c>
      <c r="O616" s="13" t="str">
        <f t="shared" ca="1" si="74"/>
        <v>CUMPLE</v>
      </c>
    </row>
    <row r="617" spans="1:15">
      <c r="A617">
        <f>Tabla_owssvr__2[[#This Row],[ID]]</f>
        <v>4604</v>
      </c>
      <c r="B617" t="str">
        <f>Tabla_owssvr__2[[#This Row],[Título]]</f>
        <v>Solicitud de telefonia celular</v>
      </c>
      <c r="C617" t="str">
        <f>Tabla_owssvr__2[[#This Row],[Solicitante]]</f>
        <v>Belmar Ramirez, Nelson Andres, CAM</v>
      </c>
      <c r="D617" s="4">
        <f>Tabla_owssvr__2[[#This Row],[Fecha Solicitud]]</f>
        <v>41828</v>
      </c>
      <c r="E617" t="str">
        <f>Tabla_owssvr__2[[#This Row],[Estado]]</f>
        <v>Realizado</v>
      </c>
      <c r="F617" s="4">
        <f>Tabla_owssvr__2[[#This Row],[Fecha Cierre]]</f>
        <v>41842</v>
      </c>
      <c r="G617" t="str">
        <f>Tabla_owssvr__2[[#This Row],[Categoria]]</f>
        <v>Asignación y/o entrega de equipos celulares estándar nuevos o sus componentes. (chips)</v>
      </c>
      <c r="H617" t="str">
        <f>Tabla_owssvr__2[[#This Row],[Enviado a TI]]</f>
        <v>Si</v>
      </c>
      <c r="I617" t="str">
        <f>Tabla_owssvr__2[[#This Row],[Regiones]]</f>
        <v>No</v>
      </c>
      <c r="J617" s="12">
        <f t="shared" si="69"/>
        <v>7</v>
      </c>
      <c r="K617" s="13">
        <f t="shared" si="70"/>
        <v>41838</v>
      </c>
      <c r="L617" s="12">
        <f t="shared" si="71"/>
        <v>2014</v>
      </c>
      <c r="M617" s="12">
        <f t="shared" si="72"/>
        <v>29</v>
      </c>
      <c r="N617" s="12">
        <f t="shared" si="73"/>
        <v>7</v>
      </c>
      <c r="O617" s="13" t="str">
        <f t="shared" ca="1" si="74"/>
        <v>NO CUMPLE</v>
      </c>
    </row>
    <row r="618" spans="1:15">
      <c r="A618">
        <f>Tabla_owssvr__2[[#This Row],[ID]]</f>
        <v>4603</v>
      </c>
      <c r="B618" t="str">
        <f>Tabla_owssvr__2[[#This Row],[Título]]</f>
        <v>Plan De Datos</v>
      </c>
      <c r="C618" t="str">
        <f>Tabla_owssvr__2[[#This Row],[Solicitante]]</f>
        <v>Belmar Ramirez, Nelson Andres, CAM</v>
      </c>
      <c r="D618" s="4">
        <f>Tabla_owssvr__2[[#This Row],[Fecha Solicitud]]</f>
        <v>41840</v>
      </c>
      <c r="E618" t="str">
        <f>Tabla_owssvr__2[[#This Row],[Estado]]</f>
        <v>Realizado</v>
      </c>
      <c r="F618" s="4">
        <f>Tabla_owssvr__2[[#This Row],[Fecha Cierre]]</f>
        <v>41856</v>
      </c>
      <c r="G618" t="str">
        <f>Tabla_owssvr__2[[#This Row],[Categoria]]</f>
        <v>Asignación y/o entrega de equipos celulares estándar nuevos o sus componentes. (chips)</v>
      </c>
      <c r="H618" t="str">
        <f>Tabla_owssvr__2[[#This Row],[Enviado a TI]]</f>
        <v>Si</v>
      </c>
      <c r="I618" t="str">
        <f>Tabla_owssvr__2[[#This Row],[Regiones]]</f>
        <v>No</v>
      </c>
      <c r="J618" s="12">
        <f t="shared" si="69"/>
        <v>7</v>
      </c>
      <c r="K618" s="13">
        <f t="shared" si="70"/>
        <v>41849</v>
      </c>
      <c r="L618" s="12">
        <f t="shared" si="71"/>
        <v>2014</v>
      </c>
      <c r="M618" s="12">
        <f t="shared" si="72"/>
        <v>31</v>
      </c>
      <c r="N618" s="12">
        <f t="shared" si="73"/>
        <v>7</v>
      </c>
      <c r="O618" s="13" t="str">
        <f t="shared" ca="1" si="74"/>
        <v>NO CUMPLE</v>
      </c>
    </row>
    <row r="619" spans="1:15">
      <c r="A619">
        <f>Tabla_owssvr__2[[#This Row],[ID]]</f>
        <v>4602</v>
      </c>
      <c r="B619" t="str">
        <f>Tabla_owssvr__2[[#This Row],[Título]]</f>
        <v>Favor bloquear chip celular 94691416</v>
      </c>
      <c r="C619" t="str">
        <f>Tabla_owssvr__2[[#This Row],[Solicitante]]</f>
        <v>Garay Espinoza, Jorge Andres, CAM</v>
      </c>
      <c r="D619" s="4">
        <f>Tabla_owssvr__2[[#This Row],[Fecha Solicitud]]</f>
        <v>41823</v>
      </c>
      <c r="E619" t="str">
        <f>Tabla_owssvr__2[[#This Row],[Estado]]</f>
        <v>Realizado</v>
      </c>
      <c r="F619" s="4">
        <f>Tabla_owssvr__2[[#This Row],[Fecha Cierre]]</f>
        <v>41842</v>
      </c>
      <c r="G619" t="str">
        <f>Tabla_owssvr__2[[#This Row],[Categoria]]</f>
        <v>Asignación y/o entrega de equipos celulares estándar nuevos o sus componentes. (chips)</v>
      </c>
      <c r="H619" t="str">
        <f>Tabla_owssvr__2[[#This Row],[Enviado a TI]]</f>
        <v>Si</v>
      </c>
      <c r="I619" t="str">
        <f>Tabla_owssvr__2[[#This Row],[Regiones]]</f>
        <v>No</v>
      </c>
      <c r="J619" s="12">
        <f t="shared" si="69"/>
        <v>7</v>
      </c>
      <c r="K619" s="13">
        <f t="shared" si="70"/>
        <v>41834</v>
      </c>
      <c r="L619" s="12">
        <f t="shared" si="71"/>
        <v>2014</v>
      </c>
      <c r="M619" s="12">
        <f t="shared" si="72"/>
        <v>29</v>
      </c>
      <c r="N619" s="12">
        <f t="shared" si="73"/>
        <v>7</v>
      </c>
      <c r="O619" s="13" t="str">
        <f t="shared" ca="1" si="74"/>
        <v>NO CUMPLE</v>
      </c>
    </row>
    <row r="620" spans="1:15" hidden="1">
      <c r="A620">
        <f>Tabla_owssvr__2[[#This Row],[ID]]</f>
        <v>4601</v>
      </c>
      <c r="B620" t="str">
        <f>Tabla_owssvr__2[[#This Row],[Título]]</f>
        <v>Solicitud de toners (area conexiones)</v>
      </c>
      <c r="C620" t="str">
        <f>Tabla_owssvr__2[[#This Row],[Solicitante]]</f>
        <v>Schmidt Contreras, Ingrid Angélica, CAM</v>
      </c>
      <c r="D620" s="4">
        <f>Tabla_owssvr__2[[#This Row],[Fecha Solicitud]]</f>
        <v>41841</v>
      </c>
      <c r="E620" t="str">
        <f>Tabla_owssvr__2[[#This Row],[Estado]]</f>
        <v>Realizado</v>
      </c>
      <c r="F620" s="4">
        <f>Tabla_owssvr__2[[#This Row],[Fecha Cierre]]</f>
        <v>41842</v>
      </c>
      <c r="G620" t="str">
        <f>Tabla_owssvr__2[[#This Row],[Categoria]]</f>
        <v>Reporte de problemas de Impresoras en Outsourcing</v>
      </c>
      <c r="H620" t="str">
        <f>Tabla_owssvr__2[[#This Row],[Enviado a TI]]</f>
        <v>Si</v>
      </c>
      <c r="I620" t="str">
        <f>Tabla_owssvr__2[[#This Row],[Regiones]]</f>
        <v>No</v>
      </c>
      <c r="J620" s="12">
        <f t="shared" si="69"/>
        <v>1</v>
      </c>
      <c r="K620" s="13">
        <f t="shared" si="70"/>
        <v>41842</v>
      </c>
      <c r="L620" s="12">
        <f t="shared" si="71"/>
        <v>2014</v>
      </c>
      <c r="M620" s="12">
        <f t="shared" si="72"/>
        <v>30</v>
      </c>
      <c r="N620" s="12">
        <f t="shared" si="73"/>
        <v>7</v>
      </c>
      <c r="O620" s="13" t="str">
        <f t="shared" ca="1" si="74"/>
        <v>CUMPLE</v>
      </c>
    </row>
    <row r="621" spans="1:15" hidden="1">
      <c r="A621">
        <f>Tabla_owssvr__2[[#This Row],[ID]]</f>
        <v>4600</v>
      </c>
      <c r="B621" t="str">
        <f>Tabla_owssvr__2[[#This Row],[Título]]</f>
        <v>Reposición de Teléfono Móvil</v>
      </c>
      <c r="C621" t="str">
        <f>Tabla_owssvr__2[[#This Row],[Solicitante]]</f>
        <v>Alcarruz Bernal, Cristian Erwin, CAM</v>
      </c>
      <c r="D621" s="4">
        <f>Tabla_owssvr__2[[#This Row],[Fecha Solicitud]]</f>
        <v>41841</v>
      </c>
      <c r="E621" t="str">
        <f>Tabla_owssvr__2[[#This Row],[Estado]]</f>
        <v>Realizado</v>
      </c>
      <c r="F621" s="4">
        <f>Tabla_owssvr__2[[#This Row],[Fecha Cierre]]</f>
        <v>41845</v>
      </c>
      <c r="G621" t="str">
        <f>Tabla_owssvr__2[[#This Row],[Categoria]]</f>
        <v>Asignación y/o entrega de equipos celulares estándar nuevos o sus componentes. (chips)</v>
      </c>
      <c r="H621" t="str">
        <f>Tabla_owssvr__2[[#This Row],[Enviado a TI]]</f>
        <v>Si</v>
      </c>
      <c r="I621" t="str">
        <f>Tabla_owssvr__2[[#This Row],[Regiones]]</f>
        <v>No</v>
      </c>
      <c r="J621" s="12">
        <f t="shared" si="69"/>
        <v>7</v>
      </c>
      <c r="K621" s="13">
        <f t="shared" si="70"/>
        <v>41850</v>
      </c>
      <c r="L621" s="12">
        <f t="shared" si="71"/>
        <v>2014</v>
      </c>
      <c r="M621" s="12">
        <f t="shared" si="72"/>
        <v>31</v>
      </c>
      <c r="N621" s="12">
        <f t="shared" si="73"/>
        <v>7</v>
      </c>
      <c r="O621" s="13" t="str">
        <f t="shared" ca="1" si="74"/>
        <v>CUMPLE</v>
      </c>
    </row>
    <row r="622" spans="1:15" hidden="1">
      <c r="A622">
        <f>Tabla_owssvr__2[[#This Row],[ID]]</f>
        <v>4599</v>
      </c>
      <c r="B622" t="str">
        <f>Tabla_owssvr__2[[#This Row],[Título]]</f>
        <v xml:space="preserve">Carpeta de RRHH compartida </v>
      </c>
      <c r="C622" t="str">
        <f>Tabla_owssvr__2[[#This Row],[Solicitante]]</f>
        <v>Jara San Martin, Rene Mauricio, CAM</v>
      </c>
      <c r="D622" s="4">
        <f>Tabla_owssvr__2[[#This Row],[Fecha Solicitud]]</f>
        <v>41841</v>
      </c>
      <c r="E622" t="str">
        <f>Tabla_owssvr__2[[#This Row],[Estado]]</f>
        <v>Realizado</v>
      </c>
      <c r="F622" s="4">
        <f>Tabla_owssvr__2[[#This Row],[Fecha Cierre]]</f>
        <v>41841</v>
      </c>
      <c r="G622" t="str">
        <f>Tabla_owssvr__2[[#This Row],[Categoria]]</f>
        <v>Creación, modificación activación y desactivación de anexos telefónicos.</v>
      </c>
      <c r="H622" t="str">
        <f>Tabla_owssvr__2[[#This Row],[Enviado a TI]]</f>
        <v>No</v>
      </c>
      <c r="I622" t="str">
        <f>Tabla_owssvr__2[[#This Row],[Regiones]]</f>
        <v>No</v>
      </c>
      <c r="J622" s="12">
        <f t="shared" si="69"/>
        <v>1</v>
      </c>
      <c r="K622" s="13">
        <f t="shared" si="70"/>
        <v>41842</v>
      </c>
      <c r="L622" s="12">
        <f t="shared" si="71"/>
        <v>2014</v>
      </c>
      <c r="M622" s="12">
        <f t="shared" si="72"/>
        <v>30</v>
      </c>
      <c r="N622" s="12">
        <f t="shared" si="73"/>
        <v>7</v>
      </c>
      <c r="O622" s="13" t="str">
        <f t="shared" ca="1" si="74"/>
        <v>CUMPLE</v>
      </c>
    </row>
    <row r="623" spans="1:15" hidden="1">
      <c r="A623">
        <f>Tabla_owssvr__2[[#This Row],[ID]]</f>
        <v>4598</v>
      </c>
      <c r="B623" t="str">
        <f>Tabla_owssvr__2[[#This Row],[Título]]</f>
        <v>Ingreso Personal SOT Secretario Técnico</v>
      </c>
      <c r="C623" t="str">
        <f>Tabla_owssvr__2[[#This Row],[Solicitante]]</f>
        <v>Dossi Muñoz, Carolina, CAM</v>
      </c>
      <c r="D623" s="4">
        <f>Tabla_owssvr__2[[#This Row],[Fecha Solicitud]]</f>
        <v>41842</v>
      </c>
      <c r="E623" t="str">
        <f>Tabla_owssvr__2[[#This Row],[Estado]]</f>
        <v>Realizado</v>
      </c>
      <c r="F623" s="4">
        <f>Tabla_owssvr__2[[#This Row],[Fecha Cierre]]</f>
        <v>41842</v>
      </c>
      <c r="G623" t="str">
        <f>Tabla_owssvr__2[[#This Row],[Categoria]]</f>
        <v>Creación, modificación activación y desactivación de cuentas de red y correo electrónico.</v>
      </c>
      <c r="H623" t="str">
        <f>Tabla_owssvr__2[[#This Row],[Enviado a TI]]</f>
        <v>Si</v>
      </c>
      <c r="I623" t="str">
        <f>Tabla_owssvr__2[[#This Row],[Regiones]]</f>
        <v>No</v>
      </c>
      <c r="J623" s="12">
        <f t="shared" si="69"/>
        <v>1</v>
      </c>
      <c r="K623" s="13">
        <f t="shared" si="70"/>
        <v>41843</v>
      </c>
      <c r="L623" s="12">
        <f t="shared" si="71"/>
        <v>2014</v>
      </c>
      <c r="M623" s="12">
        <f t="shared" si="72"/>
        <v>30</v>
      </c>
      <c r="N623" s="12">
        <f t="shared" si="73"/>
        <v>7</v>
      </c>
      <c r="O623" s="13" t="str">
        <f t="shared" ca="1" si="74"/>
        <v>CUMPLE</v>
      </c>
    </row>
    <row r="624" spans="1:15" hidden="1">
      <c r="A624">
        <f>Tabla_owssvr__2[[#This Row],[ID]]</f>
        <v>4597</v>
      </c>
      <c r="B624" t="str">
        <f>Tabla_owssvr__2[[#This Row],[Título]]</f>
        <v>Sin Syntegra, pero con acceso a los equipos por software propietario</v>
      </c>
      <c r="C624" t="str">
        <f>Tabla_owssvr__2[[#This Row],[Solicitante]]</f>
        <v>Monardes Letelier, Israel Rodolfo, CAM</v>
      </c>
      <c r="D624" s="4">
        <f>Tabla_owssvr__2[[#This Row],[Fecha Solicitud]]</f>
        <v>41841</v>
      </c>
      <c r="E624" t="str">
        <f>Tabla_owssvr__2[[#This Row],[Estado]]</f>
        <v>Realizado</v>
      </c>
      <c r="F624" s="4">
        <f>Tabla_owssvr__2[[#This Row],[Fecha Cierre]]</f>
        <v>41841</v>
      </c>
      <c r="G624" t="str">
        <f>Tabla_owssvr__2[[#This Row],[Categoria]]</f>
        <v>Reporte de incidencias de servicio externos (Oracle, SAP, Synergia, GOM ….)</v>
      </c>
      <c r="H624" t="str">
        <f>Tabla_owssvr__2[[#This Row],[Enviado a TI]]</f>
        <v>Si</v>
      </c>
      <c r="I624" t="str">
        <f>Tabla_owssvr__2[[#This Row],[Regiones]]</f>
        <v>No</v>
      </c>
      <c r="J624" s="12">
        <f t="shared" ref="J624:J687" si="75">VLOOKUP(G624,servicios,2,FALSE)</f>
        <v>1</v>
      </c>
      <c r="K624" s="13">
        <f t="shared" ref="K624:K687" si="76">WORKDAY(D624*1,J624,festivos)</f>
        <v>41842</v>
      </c>
      <c r="L624" s="12">
        <f t="shared" ref="L624:L687" si="77">YEAR(K624)</f>
        <v>2014</v>
      </c>
      <c r="M624" s="12">
        <f t="shared" ref="M624:M687" si="78">WEEKNUM(K624,2)</f>
        <v>30</v>
      </c>
      <c r="N624" s="12">
        <f t="shared" ref="N624:N687" si="79">MONTH(K624)</f>
        <v>7</v>
      </c>
      <c r="O624" s="13" t="str">
        <f t="shared" ref="O624:O687" ca="1" si="80">IF(F624=0,IF(AND(TODAY()&lt;=K624),"EN TIEMPO","FUERA"),IF(AND(F624&lt;=K624),"CUMPLE","NO CUMPLE"))</f>
        <v>CUMPLE</v>
      </c>
    </row>
    <row r="625" spans="1:15" hidden="1">
      <c r="A625">
        <f>Tabla_owssvr__2[[#This Row],[ID]]</f>
        <v>4596</v>
      </c>
      <c r="B625" t="str">
        <f>Tabla_owssvr__2[[#This Row],[Título]]</f>
        <v>Acceso carpeta corporativa</v>
      </c>
      <c r="C625" t="str">
        <f>Tabla_owssvr__2[[#This Row],[Solicitante]]</f>
        <v>Brantt Zumarán, Claudia Andrea, CAM</v>
      </c>
      <c r="D625" s="4">
        <f>Tabla_owssvr__2[[#This Row],[Fecha Solicitud]]</f>
        <v>41842</v>
      </c>
      <c r="E625" t="str">
        <f>Tabla_owssvr__2[[#This Row],[Estado]]</f>
        <v>Realizado</v>
      </c>
      <c r="F625" s="4">
        <f>Tabla_owssvr__2[[#This Row],[Fecha Cierre]]</f>
        <v>0</v>
      </c>
      <c r="G625" t="str">
        <f>Tabla_owssvr__2[[#This Row],[Categoria]]</f>
        <v>3 Servicios Operador</v>
      </c>
      <c r="H625" t="str">
        <f>Tabla_owssvr__2[[#This Row],[Enviado a TI]]</f>
        <v>Si</v>
      </c>
      <c r="I625" t="str">
        <f>Tabla_owssvr__2[[#This Row],[Regiones]]</f>
        <v>No</v>
      </c>
      <c r="J625" s="12">
        <f t="shared" si="75"/>
        <v>1</v>
      </c>
      <c r="K625" s="13">
        <f t="shared" si="76"/>
        <v>41843</v>
      </c>
      <c r="L625" s="12">
        <f t="shared" si="77"/>
        <v>2014</v>
      </c>
      <c r="M625" s="12">
        <f t="shared" si="78"/>
        <v>30</v>
      </c>
      <c r="N625" s="12">
        <f t="shared" si="79"/>
        <v>7</v>
      </c>
      <c r="O625" s="13" t="str">
        <f t="shared" ca="1" si="80"/>
        <v>FUERA</v>
      </c>
    </row>
    <row r="626" spans="1:15" hidden="1">
      <c r="A626">
        <f>Tabla_owssvr__2[[#This Row],[ID]]</f>
        <v>4595</v>
      </c>
      <c r="B626" t="str">
        <f>Tabla_owssvr__2[[#This Row],[Título]]</f>
        <v>SOLICITUD DE COMPRA DE MINI SWITCH</v>
      </c>
      <c r="C626" t="str">
        <f>Tabla_owssvr__2[[#This Row],[Solicitante]]</f>
        <v>Pavez Nuñez, Walter, CAM</v>
      </c>
      <c r="D626" s="4">
        <f>Tabla_owssvr__2[[#This Row],[Fecha Solicitud]]</f>
        <v>41842</v>
      </c>
      <c r="E626" t="str">
        <f>Tabla_owssvr__2[[#This Row],[Estado]]</f>
        <v>Realizado</v>
      </c>
      <c r="F626" s="4">
        <f>Tabla_owssvr__2[[#This Row],[Fecha Cierre]]</f>
        <v>41842</v>
      </c>
      <c r="G626" t="str">
        <f>Tabla_owssvr__2[[#This Row],[Categoria]]</f>
        <v>Compra de equipamiento habitual no estándar.</v>
      </c>
      <c r="H626" t="str">
        <f>Tabla_owssvr__2[[#This Row],[Enviado a TI]]</f>
        <v>No</v>
      </c>
      <c r="I626" t="str">
        <f>Tabla_owssvr__2[[#This Row],[Regiones]]</f>
        <v>No</v>
      </c>
      <c r="J626" s="12">
        <f t="shared" si="75"/>
        <v>10</v>
      </c>
      <c r="K626" s="13">
        <f t="shared" si="76"/>
        <v>41856</v>
      </c>
      <c r="L626" s="12">
        <f t="shared" si="77"/>
        <v>2014</v>
      </c>
      <c r="M626" s="12">
        <f t="shared" si="78"/>
        <v>32</v>
      </c>
      <c r="N626" s="12">
        <f t="shared" si="79"/>
        <v>8</v>
      </c>
      <c r="O626" s="13" t="str">
        <f t="shared" ca="1" si="80"/>
        <v>CUMPLE</v>
      </c>
    </row>
    <row r="627" spans="1:15" hidden="1">
      <c r="A627">
        <f>Tabla_owssvr__2[[#This Row],[ID]]</f>
        <v>4594</v>
      </c>
      <c r="B627" t="str">
        <f>Tabla_owssvr__2[[#This Row],[Título]]</f>
        <v>Permisos Carpeta A&amp;F Chile</v>
      </c>
      <c r="C627" t="str">
        <f>Tabla_owssvr__2[[#This Row],[Solicitante]]</f>
        <v>Carrasco Briones, Rodrigo, CAM</v>
      </c>
      <c r="D627" s="4">
        <f>Tabla_owssvr__2[[#This Row],[Fecha Solicitud]]</f>
        <v>41842</v>
      </c>
      <c r="E627" t="str">
        <f>Tabla_owssvr__2[[#This Row],[Estado]]</f>
        <v>Realizado</v>
      </c>
      <c r="F627" s="4">
        <f>Tabla_owssvr__2[[#This Row],[Fecha Cierre]]</f>
        <v>0</v>
      </c>
      <c r="G627" t="str">
        <f>Tabla_owssvr__2[[#This Row],[Categoria]]</f>
        <v>3 Servicios Operador</v>
      </c>
      <c r="H627" t="str">
        <f>Tabla_owssvr__2[[#This Row],[Enviado a TI]]</f>
        <v>Si</v>
      </c>
      <c r="I627" t="str">
        <f>Tabla_owssvr__2[[#This Row],[Regiones]]</f>
        <v>No</v>
      </c>
      <c r="J627" s="12">
        <f t="shared" si="75"/>
        <v>1</v>
      </c>
      <c r="K627" s="13">
        <f t="shared" si="76"/>
        <v>41843</v>
      </c>
      <c r="L627" s="12">
        <f t="shared" si="77"/>
        <v>2014</v>
      </c>
      <c r="M627" s="12">
        <f t="shared" si="78"/>
        <v>30</v>
      </c>
      <c r="N627" s="12">
        <f t="shared" si="79"/>
        <v>7</v>
      </c>
      <c r="O627" s="13" t="str">
        <f t="shared" ca="1" si="80"/>
        <v>FUERA</v>
      </c>
    </row>
    <row r="628" spans="1:15" hidden="1">
      <c r="A628">
        <f>Tabla_owssvr__2[[#This Row],[ID]]</f>
        <v>4593</v>
      </c>
      <c r="B628" t="str">
        <f>Tabla_owssvr__2[[#This Row],[Título]]</f>
        <v>Acceso a carpeta en RED</v>
      </c>
      <c r="C628" t="str">
        <f>Tabla_owssvr__2[[#This Row],[Solicitante]]</f>
        <v>Rosales Berrios, Danilo Bastián, EXTERNO</v>
      </c>
      <c r="D628" s="4">
        <f>Tabla_owssvr__2[[#This Row],[Fecha Solicitud]]</f>
        <v>41841</v>
      </c>
      <c r="E628" t="str">
        <f>Tabla_owssvr__2[[#This Row],[Estado]]</f>
        <v>Realizado</v>
      </c>
      <c r="F628" s="4">
        <f>Tabla_owssvr__2[[#This Row],[Fecha Cierre]]</f>
        <v>0</v>
      </c>
      <c r="G628" t="str">
        <f>Tabla_owssvr__2[[#This Row],[Categoria]]</f>
        <v>3 Servicios Operador</v>
      </c>
      <c r="H628" t="str">
        <f>Tabla_owssvr__2[[#This Row],[Enviado a TI]]</f>
        <v>No</v>
      </c>
      <c r="I628" t="str">
        <f>Tabla_owssvr__2[[#This Row],[Regiones]]</f>
        <v>No</v>
      </c>
      <c r="J628" s="12">
        <f t="shared" si="75"/>
        <v>1</v>
      </c>
      <c r="K628" s="13">
        <f t="shared" si="76"/>
        <v>41842</v>
      </c>
      <c r="L628" s="12">
        <f t="shared" si="77"/>
        <v>2014</v>
      </c>
      <c r="M628" s="12">
        <f t="shared" si="78"/>
        <v>30</v>
      </c>
      <c r="N628" s="12">
        <f t="shared" si="79"/>
        <v>7</v>
      </c>
      <c r="O628" s="13" t="str">
        <f t="shared" ca="1" si="80"/>
        <v>FUERA</v>
      </c>
    </row>
    <row r="629" spans="1:15" hidden="1">
      <c r="A629">
        <f>Tabla_owssvr__2[[#This Row],[ID]]</f>
        <v>4592</v>
      </c>
      <c r="B629" t="str">
        <f>Tabla_owssvr__2[[#This Row],[Título]]</f>
        <v>cuenta bloqueada</v>
      </c>
      <c r="C629" t="str">
        <f>Tabla_owssvr__2[[#This Row],[Solicitante]]</f>
        <v>Mackenney Aguilera, George Rodrigo, CAM</v>
      </c>
      <c r="D629" s="4">
        <f>Tabla_owssvr__2[[#This Row],[Fecha Solicitud]]</f>
        <v>41841</v>
      </c>
      <c r="E629" t="str">
        <f>Tabla_owssvr__2[[#This Row],[Estado]]</f>
        <v>Realizado</v>
      </c>
      <c r="F629" s="4">
        <f>Tabla_owssvr__2[[#This Row],[Fecha Cierre]]</f>
        <v>0</v>
      </c>
      <c r="G629" t="str">
        <f>Tabla_owssvr__2[[#This Row],[Categoria]]</f>
        <v>3 Servicios Operador</v>
      </c>
      <c r="H629" t="str">
        <f>Tabla_owssvr__2[[#This Row],[Enviado a TI]]</f>
        <v>No</v>
      </c>
      <c r="I629" t="str">
        <f>Tabla_owssvr__2[[#This Row],[Regiones]]</f>
        <v>Si</v>
      </c>
      <c r="J629" s="12">
        <f t="shared" si="75"/>
        <v>1</v>
      </c>
      <c r="K629" s="13">
        <f t="shared" si="76"/>
        <v>41842</v>
      </c>
      <c r="L629" s="12">
        <f t="shared" si="77"/>
        <v>2014</v>
      </c>
      <c r="M629" s="12">
        <f t="shared" si="78"/>
        <v>30</v>
      </c>
      <c r="N629" s="12">
        <f t="shared" si="79"/>
        <v>7</v>
      </c>
      <c r="O629" s="13" t="str">
        <f t="shared" ca="1" si="80"/>
        <v>FUERA</v>
      </c>
    </row>
    <row r="630" spans="1:15" hidden="1">
      <c r="A630">
        <f>Tabla_owssvr__2[[#This Row],[ID]]</f>
        <v>4591</v>
      </c>
      <c r="B630" t="str">
        <f>Tabla_owssvr__2[[#This Row],[Título]]</f>
        <v>cuenta bloqueada</v>
      </c>
      <c r="C630" t="str">
        <f>Tabla_owssvr__2[[#This Row],[Solicitante]]</f>
        <v>Vasquez Ramirez, Enzo Omar, CAM</v>
      </c>
      <c r="D630" s="4">
        <f>Tabla_owssvr__2[[#This Row],[Fecha Solicitud]]</f>
        <v>41841</v>
      </c>
      <c r="E630" t="str">
        <f>Tabla_owssvr__2[[#This Row],[Estado]]</f>
        <v>Realizado</v>
      </c>
      <c r="F630" s="4">
        <f>Tabla_owssvr__2[[#This Row],[Fecha Cierre]]</f>
        <v>0</v>
      </c>
      <c r="G630" t="str">
        <f>Tabla_owssvr__2[[#This Row],[Categoria]]</f>
        <v>3 Servicios Operador</v>
      </c>
      <c r="H630" t="str">
        <f>Tabla_owssvr__2[[#This Row],[Enviado a TI]]</f>
        <v>Si</v>
      </c>
      <c r="I630" t="str">
        <f>Tabla_owssvr__2[[#This Row],[Regiones]]</f>
        <v>No</v>
      </c>
      <c r="J630" s="12">
        <f t="shared" si="75"/>
        <v>1</v>
      </c>
      <c r="K630" s="13">
        <f t="shared" si="76"/>
        <v>41842</v>
      </c>
      <c r="L630" s="12">
        <f t="shared" si="77"/>
        <v>2014</v>
      </c>
      <c r="M630" s="12">
        <f t="shared" si="78"/>
        <v>30</v>
      </c>
      <c r="N630" s="12">
        <f t="shared" si="79"/>
        <v>7</v>
      </c>
      <c r="O630" s="13" t="str">
        <f t="shared" ca="1" si="80"/>
        <v>FUERA</v>
      </c>
    </row>
    <row r="631" spans="1:15" hidden="1">
      <c r="A631">
        <f>Tabla_owssvr__2[[#This Row],[ID]]</f>
        <v>4590</v>
      </c>
      <c r="B631" t="str">
        <f>Tabla_owssvr__2[[#This Row],[Título]]</f>
        <v>Reseteo de cuenta</v>
      </c>
      <c r="C631" t="str">
        <f>Tabla_owssvr__2[[#This Row],[Solicitante]]</f>
        <v>Zarate Avila, Moises, CAM</v>
      </c>
      <c r="D631" s="4">
        <f>Tabla_owssvr__2[[#This Row],[Fecha Solicitud]]</f>
        <v>41841</v>
      </c>
      <c r="E631" t="str">
        <f>Tabla_owssvr__2[[#This Row],[Estado]]</f>
        <v>Realizado</v>
      </c>
      <c r="F631" s="4">
        <f>Tabla_owssvr__2[[#This Row],[Fecha Cierre]]</f>
        <v>0</v>
      </c>
      <c r="G631" t="str">
        <f>Tabla_owssvr__2[[#This Row],[Categoria]]</f>
        <v>3 Servicios Operador</v>
      </c>
      <c r="H631" t="str">
        <f>Tabla_owssvr__2[[#This Row],[Enviado a TI]]</f>
        <v>Si</v>
      </c>
      <c r="I631" t="str">
        <f>Tabla_owssvr__2[[#This Row],[Regiones]]</f>
        <v>No</v>
      </c>
      <c r="J631" s="12">
        <f t="shared" si="75"/>
        <v>1</v>
      </c>
      <c r="K631" s="13">
        <f t="shared" si="76"/>
        <v>41842</v>
      </c>
      <c r="L631" s="12">
        <f t="shared" si="77"/>
        <v>2014</v>
      </c>
      <c r="M631" s="12">
        <f t="shared" si="78"/>
        <v>30</v>
      </c>
      <c r="N631" s="12">
        <f t="shared" si="79"/>
        <v>7</v>
      </c>
      <c r="O631" s="13" t="str">
        <f t="shared" ca="1" si="80"/>
        <v>FUERA</v>
      </c>
    </row>
    <row r="632" spans="1:15" hidden="1">
      <c r="A632">
        <f>Tabla_owssvr__2[[#This Row],[ID]]</f>
        <v>4589</v>
      </c>
      <c r="B632" t="str">
        <f>Tabla_owssvr__2[[#This Row],[Título]]</f>
        <v>Carpeta Compartida</v>
      </c>
      <c r="C632" t="str">
        <f>Tabla_owssvr__2[[#This Row],[Solicitante]]</f>
        <v>Elgueta Rojas, Deborah Lisset, CAM</v>
      </c>
      <c r="D632" s="4">
        <f>Tabla_owssvr__2[[#This Row],[Fecha Solicitud]]</f>
        <v>41838</v>
      </c>
      <c r="E632" t="str">
        <f>Tabla_owssvr__2[[#This Row],[Estado]]</f>
        <v>Realizado</v>
      </c>
      <c r="F632" s="4">
        <f>Tabla_owssvr__2[[#This Row],[Fecha Cierre]]</f>
        <v>41838</v>
      </c>
      <c r="G632" t="str">
        <f>Tabla_owssvr__2[[#This Row],[Categoria]]</f>
        <v>Habilitación de carpetas compartidas o sitios de Sharepoint. O asignación y/o modificación de permisos.</v>
      </c>
      <c r="H632" t="str">
        <f>Tabla_owssvr__2[[#This Row],[Enviado a TI]]</f>
        <v>Si</v>
      </c>
      <c r="I632" t="str">
        <f>Tabla_owssvr__2[[#This Row],[Regiones]]</f>
        <v>No</v>
      </c>
      <c r="J632" s="12">
        <f t="shared" si="75"/>
        <v>1</v>
      </c>
      <c r="K632" s="13">
        <f t="shared" si="76"/>
        <v>41841</v>
      </c>
      <c r="L632" s="12">
        <f t="shared" si="77"/>
        <v>2014</v>
      </c>
      <c r="M632" s="12">
        <f t="shared" si="78"/>
        <v>30</v>
      </c>
      <c r="N632" s="12">
        <f t="shared" si="79"/>
        <v>7</v>
      </c>
      <c r="O632" s="13" t="str">
        <f t="shared" ca="1" si="80"/>
        <v>CUMPLE</v>
      </c>
    </row>
    <row r="633" spans="1:15" hidden="1">
      <c r="A633">
        <f>Tabla_owssvr__2[[#This Row],[ID]]</f>
        <v>4588</v>
      </c>
      <c r="B633" t="str">
        <f>Tabla_owssvr__2[[#This Row],[Título]]</f>
        <v>Carga de Minutos celular de Rolando Urriola L. 92431447</v>
      </c>
      <c r="C633" t="str">
        <f>Tabla_owssvr__2[[#This Row],[Solicitante]]</f>
        <v>Urriola Lopez, Rolando Eladio, CAM</v>
      </c>
      <c r="D633" s="4">
        <f>Tabla_owssvr__2[[#This Row],[Fecha Solicitud]]</f>
        <v>41838</v>
      </c>
      <c r="E633" t="str">
        <f>Tabla_owssvr__2[[#This Row],[Estado]]</f>
        <v>Realizado</v>
      </c>
      <c r="F633" s="4">
        <f>Tabla_owssvr__2[[#This Row],[Fecha Cierre]]</f>
        <v>41838</v>
      </c>
      <c r="G633" t="str">
        <f>Tabla_owssvr__2[[#This Row],[Categoria]]</f>
        <v>1 Asignacion de minutos</v>
      </c>
      <c r="H633" t="str">
        <f>Tabla_owssvr__2[[#This Row],[Enviado a TI]]</f>
        <v>No</v>
      </c>
      <c r="I633" t="str">
        <f>Tabla_owssvr__2[[#This Row],[Regiones]]</f>
        <v>No</v>
      </c>
      <c r="J633" s="12">
        <f t="shared" si="75"/>
        <v>1</v>
      </c>
      <c r="K633" s="13">
        <f t="shared" si="76"/>
        <v>41841</v>
      </c>
      <c r="L633" s="12">
        <f t="shared" si="77"/>
        <v>2014</v>
      </c>
      <c r="M633" s="12">
        <f t="shared" si="78"/>
        <v>30</v>
      </c>
      <c r="N633" s="12">
        <f t="shared" si="79"/>
        <v>7</v>
      </c>
      <c r="O633" s="13" t="str">
        <f t="shared" ca="1" si="80"/>
        <v>CUMPLE</v>
      </c>
    </row>
    <row r="634" spans="1:15" hidden="1">
      <c r="A634">
        <f>Tabla_owssvr__2[[#This Row],[ID]]</f>
        <v>4587</v>
      </c>
      <c r="B634" t="str">
        <f>Tabla_owssvr__2[[#This Row],[Título]]</f>
        <v>ESTADOD E APLICACIONES PRIMEREAD TGC.</v>
      </c>
      <c r="C634" t="str">
        <f>Tabla_owssvr__2[[#This Row],[Solicitante]]</f>
        <v>Pavez Nuñez, Walter, CAM</v>
      </c>
      <c r="D634" s="4">
        <f>Tabla_owssvr__2[[#This Row],[Fecha Solicitud]]</f>
        <v>41838</v>
      </c>
      <c r="E634" t="str">
        <f>Tabla_owssvr__2[[#This Row],[Estado]]</f>
        <v>Realizado</v>
      </c>
      <c r="F634" s="4">
        <f>Tabla_owssvr__2[[#This Row],[Fecha Cierre]]</f>
        <v>0</v>
      </c>
      <c r="G634" t="str">
        <f>Tabla_owssvr__2[[#This Row],[Categoria]]</f>
        <v>3 Servicios Operador</v>
      </c>
      <c r="H634" t="str">
        <f>Tabla_owssvr__2[[#This Row],[Enviado a TI]]</f>
        <v>Si</v>
      </c>
      <c r="I634" t="str">
        <f>Tabla_owssvr__2[[#This Row],[Regiones]]</f>
        <v>No</v>
      </c>
      <c r="J634" s="12">
        <f t="shared" si="75"/>
        <v>1</v>
      </c>
      <c r="K634" s="13">
        <f t="shared" si="76"/>
        <v>41841</v>
      </c>
      <c r="L634" s="12">
        <f t="shared" si="77"/>
        <v>2014</v>
      </c>
      <c r="M634" s="12">
        <f t="shared" si="78"/>
        <v>30</v>
      </c>
      <c r="N634" s="12">
        <f t="shared" si="79"/>
        <v>7</v>
      </c>
      <c r="O634" s="13" t="str">
        <f t="shared" ca="1" si="80"/>
        <v>FUERA</v>
      </c>
    </row>
    <row r="635" spans="1:15" hidden="1">
      <c r="A635">
        <f>Tabla_owssvr__2[[#This Row],[ID]]</f>
        <v>4586</v>
      </c>
      <c r="B635" t="str">
        <f>Tabla_owssvr__2[[#This Row],[Título]]</f>
        <v>scanner</v>
      </c>
      <c r="C635" t="str">
        <f>Tabla_owssvr__2[[#This Row],[Solicitante]]</f>
        <v>Vargas Oteiza, Flavia, CAM</v>
      </c>
      <c r="D635" s="4">
        <f>Tabla_owssvr__2[[#This Row],[Fecha Solicitud]]</f>
        <v>41838</v>
      </c>
      <c r="E635" t="str">
        <f>Tabla_owssvr__2[[#This Row],[Estado]]</f>
        <v>Realizado</v>
      </c>
      <c r="F635" s="4">
        <f>Tabla_owssvr__2[[#This Row],[Fecha Cierre]]</f>
        <v>41838</v>
      </c>
      <c r="G635" t="str">
        <f>Tabla_owssvr__2[[#This Row],[Categoria]]</f>
        <v>Instalación de nuevos software en los computadores.</v>
      </c>
      <c r="H635" t="str">
        <f>Tabla_owssvr__2[[#This Row],[Enviado a TI]]</f>
        <v>Si</v>
      </c>
      <c r="I635" t="str">
        <f>Tabla_owssvr__2[[#This Row],[Regiones]]</f>
        <v>No</v>
      </c>
      <c r="J635" s="12">
        <f t="shared" si="75"/>
        <v>1</v>
      </c>
      <c r="K635" s="13">
        <f t="shared" si="76"/>
        <v>41841</v>
      </c>
      <c r="L635" s="12">
        <f t="shared" si="77"/>
        <v>2014</v>
      </c>
      <c r="M635" s="12">
        <f t="shared" si="78"/>
        <v>30</v>
      </c>
      <c r="N635" s="12">
        <f t="shared" si="79"/>
        <v>7</v>
      </c>
      <c r="O635" s="13" t="str">
        <f t="shared" ca="1" si="80"/>
        <v>CUMPLE</v>
      </c>
    </row>
    <row r="636" spans="1:15" hidden="1">
      <c r="A636">
        <f>Tabla_owssvr__2[[#This Row],[ID]]</f>
        <v>4585</v>
      </c>
      <c r="B636" t="str">
        <f>Tabla_owssvr__2[[#This Row],[Título]]</f>
        <v>Favor borrar el contenido de la carpeta  PrimeRead/Grids del servidor  CHLCAMAP01</v>
      </c>
      <c r="C636" t="str">
        <f>Tabla_owssvr__2[[#This Row],[Solicitante]]</f>
        <v>Gonzalez Arredondo, Enrique Eduardo, CAM</v>
      </c>
      <c r="D636" s="4">
        <f>Tabla_owssvr__2[[#This Row],[Fecha Solicitud]]</f>
        <v>41838</v>
      </c>
      <c r="E636" t="str">
        <f>Tabla_owssvr__2[[#This Row],[Estado]]</f>
        <v>Realizado</v>
      </c>
      <c r="F636" s="4">
        <f>Tabla_owssvr__2[[#This Row],[Fecha Cierre]]</f>
        <v>0</v>
      </c>
      <c r="G636" t="str">
        <f>Tabla_owssvr__2[[#This Row],[Categoria]]</f>
        <v>3 Servicios Operador</v>
      </c>
      <c r="H636" t="str">
        <f>Tabla_owssvr__2[[#This Row],[Enviado a TI]]</f>
        <v>Si</v>
      </c>
      <c r="I636" t="str">
        <f>Tabla_owssvr__2[[#This Row],[Regiones]]</f>
        <v>No</v>
      </c>
      <c r="J636" s="12">
        <f t="shared" si="75"/>
        <v>1</v>
      </c>
      <c r="K636" s="13">
        <f t="shared" si="76"/>
        <v>41841</v>
      </c>
      <c r="L636" s="12">
        <f t="shared" si="77"/>
        <v>2014</v>
      </c>
      <c r="M636" s="12">
        <f t="shared" si="78"/>
        <v>30</v>
      </c>
      <c r="N636" s="12">
        <f t="shared" si="79"/>
        <v>7</v>
      </c>
      <c r="O636" s="13" t="str">
        <f t="shared" ca="1" si="80"/>
        <v>FUERA</v>
      </c>
    </row>
    <row r="637" spans="1:15" hidden="1">
      <c r="A637">
        <f>Tabla_owssvr__2[[#This Row],[ID]]</f>
        <v>4584</v>
      </c>
      <c r="B637" t="str">
        <f>Tabla_owssvr__2[[#This Row],[Título]]</f>
        <v>scanner</v>
      </c>
      <c r="C637" t="str">
        <f>Tabla_owssvr__2[[#This Row],[Solicitante]]</f>
        <v>Vargas Oteiza, Flavia, CAM</v>
      </c>
      <c r="D637" s="4">
        <f>Tabla_owssvr__2[[#This Row],[Fecha Solicitud]]</f>
        <v>41838</v>
      </c>
      <c r="E637" t="str">
        <f>Tabla_owssvr__2[[#This Row],[Estado]]</f>
        <v>Realizado</v>
      </c>
      <c r="F637" s="4">
        <f>Tabla_owssvr__2[[#This Row],[Fecha Cierre]]</f>
        <v>41838</v>
      </c>
      <c r="G637" t="str">
        <f>Tabla_owssvr__2[[#This Row],[Categoria]]</f>
        <v>Instalación o revisión de puntos de red.</v>
      </c>
      <c r="H637" t="str">
        <f>Tabla_owssvr__2[[#This Row],[Enviado a TI]]</f>
        <v>No</v>
      </c>
      <c r="I637" t="str">
        <f>Tabla_owssvr__2[[#This Row],[Regiones]]</f>
        <v>No</v>
      </c>
      <c r="J637" s="12">
        <f t="shared" si="75"/>
        <v>3</v>
      </c>
      <c r="K637" s="13">
        <f t="shared" si="76"/>
        <v>41843</v>
      </c>
      <c r="L637" s="12">
        <f t="shared" si="77"/>
        <v>2014</v>
      </c>
      <c r="M637" s="12">
        <f t="shared" si="78"/>
        <v>30</v>
      </c>
      <c r="N637" s="12">
        <f t="shared" si="79"/>
        <v>7</v>
      </c>
      <c r="O637" s="13" t="str">
        <f t="shared" ca="1" si="80"/>
        <v>CUMPLE</v>
      </c>
    </row>
    <row r="638" spans="1:15" hidden="1">
      <c r="A638">
        <f>Tabla_owssvr__2[[#This Row],[ID]]</f>
        <v>4583</v>
      </c>
      <c r="B638" t="str">
        <f>Tabla_owssvr__2[[#This Row],[Título]]</f>
        <v>Carga de Minutos On net - 74318253</v>
      </c>
      <c r="C638" t="str">
        <f>Tabla_owssvr__2[[#This Row],[Solicitante]]</f>
        <v>Caceres Sarabia, Francisco Antonio, CAM</v>
      </c>
      <c r="D638" s="4">
        <f>Tabla_owssvr__2[[#This Row],[Fecha Solicitud]]</f>
        <v>41838</v>
      </c>
      <c r="E638" t="str">
        <f>Tabla_owssvr__2[[#This Row],[Estado]]</f>
        <v>Realizado</v>
      </c>
      <c r="F638" s="4">
        <f>Tabla_owssvr__2[[#This Row],[Fecha Cierre]]</f>
        <v>41838</v>
      </c>
      <c r="G638" t="str">
        <f>Tabla_owssvr__2[[#This Row],[Categoria]]</f>
        <v>1 Asignacion de minutos</v>
      </c>
      <c r="H638" t="str">
        <f>Tabla_owssvr__2[[#This Row],[Enviado a TI]]</f>
        <v>Si</v>
      </c>
      <c r="I638" t="str">
        <f>Tabla_owssvr__2[[#This Row],[Regiones]]</f>
        <v>No</v>
      </c>
      <c r="J638" s="12">
        <f t="shared" si="75"/>
        <v>1</v>
      </c>
      <c r="K638" s="13">
        <f t="shared" si="76"/>
        <v>41841</v>
      </c>
      <c r="L638" s="12">
        <f t="shared" si="77"/>
        <v>2014</v>
      </c>
      <c r="M638" s="12">
        <f t="shared" si="78"/>
        <v>30</v>
      </c>
      <c r="N638" s="12">
        <f t="shared" si="79"/>
        <v>7</v>
      </c>
      <c r="O638" s="13" t="str">
        <f t="shared" ca="1" si="80"/>
        <v>CUMPLE</v>
      </c>
    </row>
    <row r="639" spans="1:15" hidden="1">
      <c r="A639">
        <f>Tabla_owssvr__2[[#This Row],[ID]]</f>
        <v>4582</v>
      </c>
      <c r="B639" t="str">
        <f>Tabla_owssvr__2[[#This Row],[Título]]</f>
        <v>cambiar nombre de anexo</v>
      </c>
      <c r="C639" t="str">
        <f>Tabla_owssvr__2[[#This Row],[Solicitante]]</f>
        <v>Jara Soto, Camila Estefani, CAM</v>
      </c>
      <c r="D639" s="4">
        <f>Tabla_owssvr__2[[#This Row],[Fecha Solicitud]]</f>
        <v>41838</v>
      </c>
      <c r="E639" t="str">
        <f>Tabla_owssvr__2[[#This Row],[Estado]]</f>
        <v>Realizado</v>
      </c>
      <c r="F639" s="4">
        <f>Tabla_owssvr__2[[#This Row],[Fecha Cierre]]</f>
        <v>41838</v>
      </c>
      <c r="G639" t="str">
        <f>Tabla_owssvr__2[[#This Row],[Categoria]]</f>
        <v>Creación, modificación activación y desactivación de anexos telefónicos.</v>
      </c>
      <c r="H639" t="str">
        <f>Tabla_owssvr__2[[#This Row],[Enviado a TI]]</f>
        <v>Si</v>
      </c>
      <c r="I639" t="str">
        <f>Tabla_owssvr__2[[#This Row],[Regiones]]</f>
        <v>No</v>
      </c>
      <c r="J639" s="12">
        <f t="shared" si="75"/>
        <v>1</v>
      </c>
      <c r="K639" s="13">
        <f t="shared" si="76"/>
        <v>41841</v>
      </c>
      <c r="L639" s="12">
        <f t="shared" si="77"/>
        <v>2014</v>
      </c>
      <c r="M639" s="12">
        <f t="shared" si="78"/>
        <v>30</v>
      </c>
      <c r="N639" s="12">
        <f t="shared" si="79"/>
        <v>7</v>
      </c>
      <c r="O639" s="13" t="str">
        <f t="shared" ca="1" si="80"/>
        <v>CUMPLE</v>
      </c>
    </row>
    <row r="640" spans="1:15" hidden="1">
      <c r="A640">
        <f>Tabla_owssvr__2[[#This Row],[ID]]</f>
        <v>4581</v>
      </c>
      <c r="B640" t="str">
        <f>Tabla_owssvr__2[[#This Row],[Título]]</f>
        <v>Minutos Celular</v>
      </c>
      <c r="C640" t="str">
        <f>Tabla_owssvr__2[[#This Row],[Solicitante]]</f>
        <v>Riquelme Valdes, Eduardo, CAM</v>
      </c>
      <c r="D640" s="4">
        <f>Tabla_owssvr__2[[#This Row],[Fecha Solicitud]]</f>
        <v>41838</v>
      </c>
      <c r="E640" t="str">
        <f>Tabla_owssvr__2[[#This Row],[Estado]]</f>
        <v>Realizado</v>
      </c>
      <c r="F640" s="4">
        <f>Tabla_owssvr__2[[#This Row],[Fecha Cierre]]</f>
        <v>41838</v>
      </c>
      <c r="G640" t="str">
        <f>Tabla_owssvr__2[[#This Row],[Categoria]]</f>
        <v>1 Asignacion de minutos</v>
      </c>
      <c r="H640" t="str">
        <f>Tabla_owssvr__2[[#This Row],[Enviado a TI]]</f>
        <v>Si</v>
      </c>
      <c r="I640" t="str">
        <f>Tabla_owssvr__2[[#This Row],[Regiones]]</f>
        <v>No</v>
      </c>
      <c r="J640" s="12">
        <f t="shared" si="75"/>
        <v>1</v>
      </c>
      <c r="K640" s="13">
        <f t="shared" si="76"/>
        <v>41841</v>
      </c>
      <c r="L640" s="12">
        <f t="shared" si="77"/>
        <v>2014</v>
      </c>
      <c r="M640" s="12">
        <f t="shared" si="78"/>
        <v>30</v>
      </c>
      <c r="N640" s="12">
        <f t="shared" si="79"/>
        <v>7</v>
      </c>
      <c r="O640" s="13" t="str">
        <f t="shared" ca="1" si="80"/>
        <v>CUMPLE</v>
      </c>
    </row>
    <row r="641" spans="1:15" hidden="1">
      <c r="A641">
        <f>Tabla_owssvr__2[[#This Row],[ID]]</f>
        <v>4580</v>
      </c>
      <c r="B641" t="str">
        <f>Tabla_owssvr__2[[#This Row],[Título]]</f>
        <v>Minutos</v>
      </c>
      <c r="C641" t="str">
        <f>Tabla_owssvr__2[[#This Row],[Solicitante]]</f>
        <v>Sepulveda Salas, Vladimir Arnoldo, CAM</v>
      </c>
      <c r="D641" s="4">
        <f>Tabla_owssvr__2[[#This Row],[Fecha Solicitud]]</f>
        <v>41837</v>
      </c>
      <c r="E641" t="str">
        <f>Tabla_owssvr__2[[#This Row],[Estado]]</f>
        <v>Realizado</v>
      </c>
      <c r="F641" s="4">
        <f>Tabla_owssvr__2[[#This Row],[Fecha Cierre]]</f>
        <v>41838</v>
      </c>
      <c r="G641" t="str">
        <f>Tabla_owssvr__2[[#This Row],[Categoria]]</f>
        <v>1 Asignacion de minutos</v>
      </c>
      <c r="H641" t="str">
        <f>Tabla_owssvr__2[[#This Row],[Enviado a TI]]</f>
        <v>Si</v>
      </c>
      <c r="I641" t="str">
        <f>Tabla_owssvr__2[[#This Row],[Regiones]]</f>
        <v>No</v>
      </c>
      <c r="J641" s="12">
        <f t="shared" si="75"/>
        <v>1</v>
      </c>
      <c r="K641" s="13">
        <f t="shared" si="76"/>
        <v>41838</v>
      </c>
      <c r="L641" s="12">
        <f t="shared" si="77"/>
        <v>2014</v>
      </c>
      <c r="M641" s="12">
        <f t="shared" si="78"/>
        <v>29</v>
      </c>
      <c r="N641" s="12">
        <f t="shared" si="79"/>
        <v>7</v>
      </c>
      <c r="O641" s="13" t="str">
        <f t="shared" ca="1" si="80"/>
        <v>CUMPLE</v>
      </c>
    </row>
    <row r="642" spans="1:15" hidden="1">
      <c r="A642">
        <f>Tabla_owssvr__2[[#This Row],[ID]]</f>
        <v>4579</v>
      </c>
      <c r="B642" t="str">
        <f>Tabla_owssvr__2[[#This Row],[Título]]</f>
        <v>Syntegra y SIGMA caido.</v>
      </c>
      <c r="C642" t="str">
        <f>Tabla_owssvr__2[[#This Row],[Solicitante]]</f>
        <v>Alpunor, CAM</v>
      </c>
      <c r="D642" s="4">
        <f>Tabla_owssvr__2[[#This Row],[Fecha Solicitud]]</f>
        <v>41837</v>
      </c>
      <c r="E642" t="str">
        <f>Tabla_owssvr__2[[#This Row],[Estado]]</f>
        <v>Realizado</v>
      </c>
      <c r="F642" s="4">
        <f>Tabla_owssvr__2[[#This Row],[Fecha Cierre]]</f>
        <v>41838</v>
      </c>
      <c r="G642" t="str">
        <f>Tabla_owssvr__2[[#This Row],[Categoria]]</f>
        <v>Reporte de incidencias de servicio externos (Oracle, SAP, Synergia, GOM ….)</v>
      </c>
      <c r="H642" t="str">
        <f>Tabla_owssvr__2[[#This Row],[Enviado a TI]]</f>
        <v>Si</v>
      </c>
      <c r="I642" t="str">
        <f>Tabla_owssvr__2[[#This Row],[Regiones]]</f>
        <v>No</v>
      </c>
      <c r="J642" s="12">
        <f t="shared" si="75"/>
        <v>1</v>
      </c>
      <c r="K642" s="13">
        <f t="shared" si="76"/>
        <v>41838</v>
      </c>
      <c r="L642" s="12">
        <f t="shared" si="77"/>
        <v>2014</v>
      </c>
      <c r="M642" s="12">
        <f t="shared" si="78"/>
        <v>29</v>
      </c>
      <c r="N642" s="12">
        <f t="shared" si="79"/>
        <v>7</v>
      </c>
      <c r="O642" s="13" t="str">
        <f t="shared" ca="1" si="80"/>
        <v>CUMPLE</v>
      </c>
    </row>
    <row r="643" spans="1:15" hidden="1">
      <c r="A643">
        <f>Tabla_owssvr__2[[#This Row],[ID]]</f>
        <v>4578</v>
      </c>
      <c r="B643" t="str">
        <f>Tabla_owssvr__2[[#This Row],[Título]]</f>
        <v>SIN SYNERGIA DEPENDENCIAS DE ZENTENO</v>
      </c>
      <c r="C643" t="str">
        <f>Tabla_owssvr__2[[#This Row],[Solicitante]]</f>
        <v>Castro Mery,Yeimei, CAM</v>
      </c>
      <c r="D643" s="4">
        <f>Tabla_owssvr__2[[#This Row],[Fecha Solicitud]]</f>
        <v>41838</v>
      </c>
      <c r="E643" t="str">
        <f>Tabla_owssvr__2[[#This Row],[Estado]]</f>
        <v>Realizado</v>
      </c>
      <c r="F643" s="4">
        <f>Tabla_owssvr__2[[#This Row],[Fecha Cierre]]</f>
        <v>41838</v>
      </c>
      <c r="G643" t="str">
        <f>Tabla_owssvr__2[[#This Row],[Categoria]]</f>
        <v>Reporte de incidencias de servicio externos (Oracle, SAP, Synergia, GOM ….)</v>
      </c>
      <c r="H643" t="str">
        <f>Tabla_owssvr__2[[#This Row],[Enviado a TI]]</f>
        <v>Si</v>
      </c>
      <c r="I643" t="str">
        <f>Tabla_owssvr__2[[#This Row],[Regiones]]</f>
        <v>No</v>
      </c>
      <c r="J643" s="12">
        <f t="shared" si="75"/>
        <v>1</v>
      </c>
      <c r="K643" s="13">
        <f t="shared" si="76"/>
        <v>41841</v>
      </c>
      <c r="L643" s="12">
        <f t="shared" si="77"/>
        <v>2014</v>
      </c>
      <c r="M643" s="12">
        <f t="shared" si="78"/>
        <v>30</v>
      </c>
      <c r="N643" s="12">
        <f t="shared" si="79"/>
        <v>7</v>
      </c>
      <c r="O643" s="13" t="str">
        <f t="shared" ca="1" si="80"/>
        <v>CUMPLE</v>
      </c>
    </row>
    <row r="644" spans="1:15" hidden="1">
      <c r="A644">
        <f>Tabla_owssvr__2[[#This Row],[ID]]</f>
        <v>4577</v>
      </c>
      <c r="B644" t="str">
        <f>Tabla_owssvr__2[[#This Row],[Título]]</f>
        <v>Problema de ingreso a modulo GDI (CAM)</v>
      </c>
      <c r="C644" t="str">
        <f>Tabla_owssvr__2[[#This Row],[Solicitante]]</f>
        <v>Ramirez Vergara, Joseline, CAM</v>
      </c>
      <c r="D644" s="4">
        <f>Tabla_owssvr__2[[#This Row],[Fecha Solicitud]]</f>
        <v>41837</v>
      </c>
      <c r="E644" t="str">
        <f>Tabla_owssvr__2[[#This Row],[Estado]]</f>
        <v>Realizado</v>
      </c>
      <c r="F644" s="4">
        <f>Tabla_owssvr__2[[#This Row],[Fecha Cierre]]</f>
        <v>41838</v>
      </c>
      <c r="G644" t="str">
        <f>Tabla_owssvr__2[[#This Row],[Categoria]]</f>
        <v>Reporte de incidencias de servicio externos (Oracle, SAP, Synergia, GOM ….)</v>
      </c>
      <c r="H644" t="str">
        <f>Tabla_owssvr__2[[#This Row],[Enviado a TI]]</f>
        <v>Si</v>
      </c>
      <c r="I644" t="str">
        <f>Tabla_owssvr__2[[#This Row],[Regiones]]</f>
        <v>No</v>
      </c>
      <c r="J644" s="12">
        <f t="shared" si="75"/>
        <v>1</v>
      </c>
      <c r="K644" s="13">
        <f t="shared" si="76"/>
        <v>41838</v>
      </c>
      <c r="L644" s="12">
        <f t="shared" si="77"/>
        <v>2014</v>
      </c>
      <c r="M644" s="12">
        <f t="shared" si="78"/>
        <v>29</v>
      </c>
      <c r="N644" s="12">
        <f t="shared" si="79"/>
        <v>7</v>
      </c>
      <c r="O644" s="13" t="str">
        <f t="shared" ca="1" si="80"/>
        <v>CUMPLE</v>
      </c>
    </row>
    <row r="645" spans="1:15" hidden="1">
      <c r="A645">
        <f>Tabla_owssvr__2[[#This Row],[ID]]</f>
        <v>4576</v>
      </c>
      <c r="B645" t="str">
        <f>Tabla_owssvr__2[[#This Row],[Título]]</f>
        <v>Sin acceso a Syntegra (CAM)</v>
      </c>
      <c r="C645" t="str">
        <f>Tabla_owssvr__2[[#This Row],[Solicitante]]</f>
        <v>Iturrieta Silva, Hector, CAM</v>
      </c>
      <c r="D645" s="4">
        <f>Tabla_owssvr__2[[#This Row],[Fecha Solicitud]]</f>
        <v>41837</v>
      </c>
      <c r="E645" t="str">
        <f>Tabla_owssvr__2[[#This Row],[Estado]]</f>
        <v>Realizado</v>
      </c>
      <c r="F645" s="4">
        <f>Tabla_owssvr__2[[#This Row],[Fecha Cierre]]</f>
        <v>41838</v>
      </c>
      <c r="G645" t="str">
        <f>Tabla_owssvr__2[[#This Row],[Categoria]]</f>
        <v>Reporte de incidencias de servicio externos (Oracle, SAP, Synergia, GOM ….)</v>
      </c>
      <c r="H645" t="str">
        <f>Tabla_owssvr__2[[#This Row],[Enviado a TI]]</f>
        <v>Si</v>
      </c>
      <c r="I645" t="str">
        <f>Tabla_owssvr__2[[#This Row],[Regiones]]</f>
        <v>No</v>
      </c>
      <c r="J645" s="12">
        <f t="shared" si="75"/>
        <v>1</v>
      </c>
      <c r="K645" s="13">
        <f t="shared" si="76"/>
        <v>41838</v>
      </c>
      <c r="L645" s="12">
        <f t="shared" si="77"/>
        <v>2014</v>
      </c>
      <c r="M645" s="12">
        <f t="shared" si="78"/>
        <v>29</v>
      </c>
      <c r="N645" s="12">
        <f t="shared" si="79"/>
        <v>7</v>
      </c>
      <c r="O645" s="13" t="str">
        <f t="shared" ca="1" si="80"/>
        <v>CUMPLE</v>
      </c>
    </row>
    <row r="646" spans="1:15" hidden="1">
      <c r="A646">
        <f>Tabla_owssvr__2[[#This Row],[ID]]</f>
        <v>4575</v>
      </c>
      <c r="B646" t="str">
        <f>Tabla_owssvr__2[[#This Row],[Título]]</f>
        <v>NO ES POSIBLE ACCEDER A SAP</v>
      </c>
      <c r="C646" t="str">
        <f>Tabla_owssvr__2[[#This Row],[Solicitante]]</f>
        <v>Ruz Salinas, Richard Alberto, CAM</v>
      </c>
      <c r="D646" s="4">
        <f>Tabla_owssvr__2[[#This Row],[Fecha Solicitud]]</f>
        <v>41837</v>
      </c>
      <c r="E646" t="str">
        <f>Tabla_owssvr__2[[#This Row],[Estado]]</f>
        <v>Realizado</v>
      </c>
      <c r="F646" s="4">
        <f>Tabla_owssvr__2[[#This Row],[Fecha Cierre]]</f>
        <v>41838</v>
      </c>
      <c r="G646" t="str">
        <f>Tabla_owssvr__2[[#This Row],[Categoria]]</f>
        <v>Reporte de incidencias de servicio externos (Oracle, SAP, Synergia, GOM ….)</v>
      </c>
      <c r="H646" t="str">
        <f>Tabla_owssvr__2[[#This Row],[Enviado a TI]]</f>
        <v>Si</v>
      </c>
      <c r="I646" t="str">
        <f>Tabla_owssvr__2[[#This Row],[Regiones]]</f>
        <v>No</v>
      </c>
      <c r="J646" s="12">
        <f t="shared" si="75"/>
        <v>1</v>
      </c>
      <c r="K646" s="13">
        <f t="shared" si="76"/>
        <v>41838</v>
      </c>
      <c r="L646" s="12">
        <f t="shared" si="77"/>
        <v>2014</v>
      </c>
      <c r="M646" s="12">
        <f t="shared" si="78"/>
        <v>29</v>
      </c>
      <c r="N646" s="12">
        <f t="shared" si="79"/>
        <v>7</v>
      </c>
      <c r="O646" s="13" t="str">
        <f t="shared" ca="1" si="80"/>
        <v>CUMPLE</v>
      </c>
    </row>
    <row r="647" spans="1:15" hidden="1">
      <c r="A647">
        <f>Tabla_owssvr__2[[#This Row],[ID]]</f>
        <v>4574</v>
      </c>
      <c r="B647" t="str">
        <f>Tabla_owssvr__2[[#This Row],[Título]]</f>
        <v>INTEGRAR PC CH110645</v>
      </c>
      <c r="C647" t="str">
        <f>Tabla_owssvr__2[[#This Row],[Solicitante]]</f>
        <v>Pavez Nuñez, Walter, CAM</v>
      </c>
      <c r="D647" s="4">
        <f>Tabla_owssvr__2[[#This Row],[Fecha Solicitud]]</f>
        <v>41838</v>
      </c>
      <c r="E647" t="str">
        <f>Tabla_owssvr__2[[#This Row],[Estado]]</f>
        <v>Realizado</v>
      </c>
      <c r="F647" s="4">
        <f>Tabla_owssvr__2[[#This Row],[Fecha Cierre]]</f>
        <v>41838</v>
      </c>
      <c r="G647" t="str">
        <f>Tabla_owssvr__2[[#This Row],[Categoria]]</f>
        <v>Instalación de nuevos software en los computadores.</v>
      </c>
      <c r="H647" t="str">
        <f>Tabla_owssvr__2[[#This Row],[Enviado a TI]]</f>
        <v>No</v>
      </c>
      <c r="I647" t="str">
        <f>Tabla_owssvr__2[[#This Row],[Regiones]]</f>
        <v>No</v>
      </c>
      <c r="J647" s="12">
        <f t="shared" si="75"/>
        <v>1</v>
      </c>
      <c r="K647" s="13">
        <f t="shared" si="76"/>
        <v>41841</v>
      </c>
      <c r="L647" s="12">
        <f t="shared" si="77"/>
        <v>2014</v>
      </c>
      <c r="M647" s="12">
        <f t="shared" si="78"/>
        <v>30</v>
      </c>
      <c r="N647" s="12">
        <f t="shared" si="79"/>
        <v>7</v>
      </c>
      <c r="O647" s="13" t="str">
        <f t="shared" ca="1" si="80"/>
        <v>CUMPLE</v>
      </c>
    </row>
    <row r="648" spans="1:15" hidden="1">
      <c r="A648">
        <f>Tabla_owssvr__2[[#This Row],[ID]]</f>
        <v>4573</v>
      </c>
      <c r="B648" t="str">
        <f>Tabla_owssvr__2[[#This Row],[Título]]</f>
        <v xml:space="preserve">Carga de minutos a celulares </v>
      </c>
      <c r="C648" t="str">
        <f>Tabla_owssvr__2[[#This Row],[Solicitante]]</f>
        <v>Orquera Orellana, David Mauricio, CAM</v>
      </c>
      <c r="D648" s="4">
        <f>Tabla_owssvr__2[[#This Row],[Fecha Solicitud]]</f>
        <v>41838</v>
      </c>
      <c r="E648" t="str">
        <f>Tabla_owssvr__2[[#This Row],[Estado]]</f>
        <v>Realizado</v>
      </c>
      <c r="F648" s="4">
        <f>Tabla_owssvr__2[[#This Row],[Fecha Cierre]]</f>
        <v>41838</v>
      </c>
      <c r="G648" t="str">
        <f>Tabla_owssvr__2[[#This Row],[Categoria]]</f>
        <v>1 Asignacion de minutos</v>
      </c>
      <c r="H648" t="str">
        <f>Tabla_owssvr__2[[#This Row],[Enviado a TI]]</f>
        <v>Si</v>
      </c>
      <c r="I648" t="str">
        <f>Tabla_owssvr__2[[#This Row],[Regiones]]</f>
        <v>No</v>
      </c>
      <c r="J648" s="12">
        <f t="shared" si="75"/>
        <v>1</v>
      </c>
      <c r="K648" s="13">
        <f t="shared" si="76"/>
        <v>41841</v>
      </c>
      <c r="L648" s="12">
        <f t="shared" si="77"/>
        <v>2014</v>
      </c>
      <c r="M648" s="12">
        <f t="shared" si="78"/>
        <v>30</v>
      </c>
      <c r="N648" s="12">
        <f t="shared" si="79"/>
        <v>7</v>
      </c>
      <c r="O648" s="13" t="str">
        <f t="shared" ca="1" si="80"/>
        <v>CUMPLE</v>
      </c>
    </row>
    <row r="649" spans="1:15" hidden="1">
      <c r="A649">
        <f>Tabla_owssvr__2[[#This Row],[ID]]</f>
        <v>4572</v>
      </c>
      <c r="B649" t="str">
        <f>Tabla_owssvr__2[[#This Row],[Título]]</f>
        <v>Minutos</v>
      </c>
      <c r="C649" t="str">
        <f>Tabla_owssvr__2[[#This Row],[Solicitante]]</f>
        <v>Santibañez Ordenes, Andres Alejandro, CAM</v>
      </c>
      <c r="D649" s="4">
        <f>Tabla_owssvr__2[[#This Row],[Fecha Solicitud]]</f>
        <v>41838</v>
      </c>
      <c r="E649" t="str">
        <f>Tabla_owssvr__2[[#This Row],[Estado]]</f>
        <v>Realizado</v>
      </c>
      <c r="F649" s="4">
        <f>Tabla_owssvr__2[[#This Row],[Fecha Cierre]]</f>
        <v>41838</v>
      </c>
      <c r="G649" t="str">
        <f>Tabla_owssvr__2[[#This Row],[Categoria]]</f>
        <v>1 Asignacion de minutos</v>
      </c>
      <c r="H649" t="str">
        <f>Tabla_owssvr__2[[#This Row],[Enviado a TI]]</f>
        <v>Si</v>
      </c>
      <c r="I649" t="str">
        <f>Tabla_owssvr__2[[#This Row],[Regiones]]</f>
        <v>No</v>
      </c>
      <c r="J649" s="12">
        <f t="shared" si="75"/>
        <v>1</v>
      </c>
      <c r="K649" s="13">
        <f t="shared" si="76"/>
        <v>41841</v>
      </c>
      <c r="L649" s="12">
        <f t="shared" si="77"/>
        <v>2014</v>
      </c>
      <c r="M649" s="12">
        <f t="shared" si="78"/>
        <v>30</v>
      </c>
      <c r="N649" s="12">
        <f t="shared" si="79"/>
        <v>7</v>
      </c>
      <c r="O649" s="13" t="str">
        <f t="shared" ca="1" si="80"/>
        <v>CUMPLE</v>
      </c>
    </row>
    <row r="650" spans="1:15" hidden="1">
      <c r="A650">
        <f>Tabla_owssvr__2[[#This Row],[ID]]</f>
        <v>4571</v>
      </c>
      <c r="B650" t="str">
        <f>Tabla_owssvr__2[[#This Row],[Título]]</f>
        <v>Problema Ingreso.</v>
      </c>
      <c r="C650" t="str">
        <f>Tabla_owssvr__2[[#This Row],[Solicitante]]</f>
        <v>Andrade Escobar, Agustina Mabel, CAM</v>
      </c>
      <c r="D650" s="4">
        <f>Tabla_owssvr__2[[#This Row],[Fecha Solicitud]]</f>
        <v>41838</v>
      </c>
      <c r="E650" t="str">
        <f>Tabla_owssvr__2[[#This Row],[Estado]]</f>
        <v>Realizado</v>
      </c>
      <c r="F650" s="4">
        <f>Tabla_owssvr__2[[#This Row],[Fecha Cierre]]</f>
        <v>41838</v>
      </c>
      <c r="G650" t="str">
        <f>Tabla_owssvr__2[[#This Row],[Categoria]]</f>
        <v>2 Reporte problemas Oracle</v>
      </c>
      <c r="H650" t="str">
        <f>Tabla_owssvr__2[[#This Row],[Enviado a TI]]</f>
        <v>Si</v>
      </c>
      <c r="I650" t="str">
        <f>Tabla_owssvr__2[[#This Row],[Regiones]]</f>
        <v>No</v>
      </c>
      <c r="J650" s="12">
        <f t="shared" si="75"/>
        <v>1</v>
      </c>
      <c r="K650" s="13">
        <f t="shared" si="76"/>
        <v>41841</v>
      </c>
      <c r="L650" s="12">
        <f t="shared" si="77"/>
        <v>2014</v>
      </c>
      <c r="M650" s="12">
        <f t="shared" si="78"/>
        <v>30</v>
      </c>
      <c r="N650" s="12">
        <f t="shared" si="79"/>
        <v>7</v>
      </c>
      <c r="O650" s="13" t="str">
        <f t="shared" ca="1" si="80"/>
        <v>CUMPLE</v>
      </c>
    </row>
    <row r="651" spans="1:15" hidden="1">
      <c r="A651">
        <f>Tabla_owssvr__2[[#This Row],[ID]]</f>
        <v>4570</v>
      </c>
      <c r="B651" t="str">
        <f>Tabla_owssvr__2[[#This Row],[Título]]</f>
        <v>Restitución de minutos on-net</v>
      </c>
      <c r="C651" t="str">
        <f>Tabla_owssvr__2[[#This Row],[Solicitante]]</f>
        <v>Elgueta Rojas, Deborah Lisset, CAM</v>
      </c>
      <c r="D651" s="4">
        <f>Tabla_owssvr__2[[#This Row],[Fecha Solicitud]]</f>
        <v>41838</v>
      </c>
      <c r="E651" t="str">
        <f>Tabla_owssvr__2[[#This Row],[Estado]]</f>
        <v>Realizado</v>
      </c>
      <c r="F651" s="4">
        <f>Tabla_owssvr__2[[#This Row],[Fecha Cierre]]</f>
        <v>41838</v>
      </c>
      <c r="G651" t="str">
        <f>Tabla_owssvr__2[[#This Row],[Categoria]]</f>
        <v>1 Asignacion de minutos</v>
      </c>
      <c r="H651" t="str">
        <f>Tabla_owssvr__2[[#This Row],[Enviado a TI]]</f>
        <v>Si</v>
      </c>
      <c r="I651" t="str">
        <f>Tabla_owssvr__2[[#This Row],[Regiones]]</f>
        <v>No</v>
      </c>
      <c r="J651" s="12">
        <f t="shared" si="75"/>
        <v>1</v>
      </c>
      <c r="K651" s="13">
        <f t="shared" si="76"/>
        <v>41841</v>
      </c>
      <c r="L651" s="12">
        <f t="shared" si="77"/>
        <v>2014</v>
      </c>
      <c r="M651" s="12">
        <f t="shared" si="78"/>
        <v>30</v>
      </c>
      <c r="N651" s="12">
        <f t="shared" si="79"/>
        <v>7</v>
      </c>
      <c r="O651" s="13" t="str">
        <f t="shared" ca="1" si="80"/>
        <v>CUMPLE</v>
      </c>
    </row>
    <row r="652" spans="1:15" hidden="1">
      <c r="A652">
        <f>Tabla_owssvr__2[[#This Row],[ID]]</f>
        <v>4569</v>
      </c>
      <c r="B652" t="str">
        <f>Tabla_owssvr__2[[#This Row],[Título]]</f>
        <v xml:space="preserve">Ingreso Prevencionista </v>
      </c>
      <c r="C652" t="str">
        <f>Tabla_owssvr__2[[#This Row],[Solicitante]]</f>
        <v>Dossi Muñoz, Carolina, CAM</v>
      </c>
      <c r="D652" s="4">
        <f>Tabla_owssvr__2[[#This Row],[Fecha Solicitud]]</f>
        <v>41838</v>
      </c>
      <c r="E652" t="str">
        <f>Tabla_owssvr__2[[#This Row],[Estado]]</f>
        <v>Realizado</v>
      </c>
      <c r="F652" s="4">
        <f>Tabla_owssvr__2[[#This Row],[Fecha Cierre]]</f>
        <v>41838</v>
      </c>
      <c r="G652" t="str">
        <f>Tabla_owssvr__2[[#This Row],[Categoria]]</f>
        <v>Creación, modificación activación y desactivación de cuentas de red y correo electrónico.</v>
      </c>
      <c r="H652" t="str">
        <f>Tabla_owssvr__2[[#This Row],[Enviado a TI]]</f>
        <v>Si</v>
      </c>
      <c r="I652" t="str">
        <f>Tabla_owssvr__2[[#This Row],[Regiones]]</f>
        <v>No</v>
      </c>
      <c r="J652" s="12">
        <f t="shared" si="75"/>
        <v>1</v>
      </c>
      <c r="K652" s="13">
        <f t="shared" si="76"/>
        <v>41841</v>
      </c>
      <c r="L652" s="12">
        <f t="shared" si="77"/>
        <v>2014</v>
      </c>
      <c r="M652" s="12">
        <f t="shared" si="78"/>
        <v>30</v>
      </c>
      <c r="N652" s="12">
        <f t="shared" si="79"/>
        <v>7</v>
      </c>
      <c r="O652" s="13" t="str">
        <f t="shared" ca="1" si="80"/>
        <v>CUMPLE</v>
      </c>
    </row>
    <row r="653" spans="1:15" hidden="1">
      <c r="A653">
        <f>Tabla_owssvr__2[[#This Row],[ID]]</f>
        <v>4568</v>
      </c>
      <c r="B653" t="str">
        <f>Tabla_owssvr__2[[#This Row],[Título]]</f>
        <v>Roaming de Datos Internacional</v>
      </c>
      <c r="C653" t="str">
        <f>Tabla_owssvr__2[[#This Row],[Solicitante]]</f>
        <v>del Río Castro, Matías Eduardo, CAM</v>
      </c>
      <c r="D653" s="4">
        <f>Tabla_owssvr__2[[#This Row],[Fecha Solicitud]]</f>
        <v>41837</v>
      </c>
      <c r="E653" t="str">
        <f>Tabla_owssvr__2[[#This Row],[Estado]]</f>
        <v>Realizado</v>
      </c>
      <c r="F653" s="4">
        <f>Tabla_owssvr__2[[#This Row],[Fecha Cierre]]</f>
        <v>41837</v>
      </c>
      <c r="G653" t="str">
        <f>Tabla_owssvr__2[[#This Row],[Categoria]]</f>
        <v>Roaming</v>
      </c>
      <c r="H653" t="str">
        <f>Tabla_owssvr__2[[#This Row],[Enviado a TI]]</f>
        <v>No</v>
      </c>
      <c r="I653" t="str">
        <f>Tabla_owssvr__2[[#This Row],[Regiones]]</f>
        <v>No</v>
      </c>
      <c r="J653" s="12">
        <f t="shared" si="75"/>
        <v>1</v>
      </c>
      <c r="K653" s="13">
        <f t="shared" si="76"/>
        <v>41838</v>
      </c>
      <c r="L653" s="12">
        <f t="shared" si="77"/>
        <v>2014</v>
      </c>
      <c r="M653" s="12">
        <f t="shared" si="78"/>
        <v>29</v>
      </c>
      <c r="N653" s="12">
        <f t="shared" si="79"/>
        <v>7</v>
      </c>
      <c r="O653" s="13" t="str">
        <f t="shared" ca="1" si="80"/>
        <v>CUMPLE</v>
      </c>
    </row>
    <row r="654" spans="1:15" hidden="1">
      <c r="A654">
        <f>Tabla_owssvr__2[[#This Row],[ID]]</f>
        <v>4567</v>
      </c>
      <c r="B654" t="str">
        <f>Tabla_owssvr__2[[#This Row],[Título]]</f>
        <v>On net ilimitado</v>
      </c>
      <c r="C654" t="str">
        <f>Tabla_owssvr__2[[#This Row],[Solicitante]]</f>
        <v>Yañez Castillo, Luis Felipe, CAM</v>
      </c>
      <c r="D654" s="4">
        <f>Tabla_owssvr__2[[#This Row],[Fecha Solicitud]]</f>
        <v>41837</v>
      </c>
      <c r="E654" t="str">
        <f>Tabla_owssvr__2[[#This Row],[Estado]]</f>
        <v>Realizado</v>
      </c>
      <c r="F654" s="4">
        <f>Tabla_owssvr__2[[#This Row],[Fecha Cierre]]</f>
        <v>41837</v>
      </c>
      <c r="G654" t="str">
        <f>Tabla_owssvr__2[[#This Row],[Categoria]]</f>
        <v>1 Asignacion de minutos</v>
      </c>
      <c r="H654" t="str">
        <f>Tabla_owssvr__2[[#This Row],[Enviado a TI]]</f>
        <v>No</v>
      </c>
      <c r="I654" t="str">
        <f>Tabla_owssvr__2[[#This Row],[Regiones]]</f>
        <v>No</v>
      </c>
      <c r="J654" s="12">
        <f t="shared" si="75"/>
        <v>1</v>
      </c>
      <c r="K654" s="13">
        <f t="shared" si="76"/>
        <v>41838</v>
      </c>
      <c r="L654" s="12">
        <f t="shared" si="77"/>
        <v>2014</v>
      </c>
      <c r="M654" s="12">
        <f t="shared" si="78"/>
        <v>29</v>
      </c>
      <c r="N654" s="12">
        <f t="shared" si="79"/>
        <v>7</v>
      </c>
      <c r="O654" s="13" t="str">
        <f t="shared" ca="1" si="80"/>
        <v>CUMPLE</v>
      </c>
    </row>
    <row r="655" spans="1:15" hidden="1">
      <c r="A655">
        <f>Tabla_owssvr__2[[#This Row],[ID]]</f>
        <v>4566</v>
      </c>
      <c r="B655" t="str">
        <f>Tabla_owssvr__2[[#This Row],[Título]]</f>
        <v>Solicitud acceso carpeta Servidor</v>
      </c>
      <c r="C655" t="str">
        <f>Tabla_owssvr__2[[#This Row],[Solicitante]]</f>
        <v>Salazar Henriquez, Jose Miguel, CAM</v>
      </c>
      <c r="D655" s="4">
        <f>Tabla_owssvr__2[[#This Row],[Fecha Solicitud]]</f>
        <v>41837</v>
      </c>
      <c r="E655" t="str">
        <f>Tabla_owssvr__2[[#This Row],[Estado]]</f>
        <v>Realizado</v>
      </c>
      <c r="F655" s="4">
        <f>Tabla_owssvr__2[[#This Row],[Fecha Cierre]]</f>
        <v>0</v>
      </c>
      <c r="G655" t="str">
        <f>Tabla_owssvr__2[[#This Row],[Categoria]]</f>
        <v>3 Servicios Operador</v>
      </c>
      <c r="H655" t="str">
        <f>Tabla_owssvr__2[[#This Row],[Enviado a TI]]</f>
        <v>Si</v>
      </c>
      <c r="I655" t="str">
        <f>Tabla_owssvr__2[[#This Row],[Regiones]]</f>
        <v>No</v>
      </c>
      <c r="J655" s="12">
        <f t="shared" si="75"/>
        <v>1</v>
      </c>
      <c r="K655" s="13">
        <f t="shared" si="76"/>
        <v>41838</v>
      </c>
      <c r="L655" s="12">
        <f t="shared" si="77"/>
        <v>2014</v>
      </c>
      <c r="M655" s="12">
        <f t="shared" si="78"/>
        <v>29</v>
      </c>
      <c r="N655" s="12">
        <f t="shared" si="79"/>
        <v>7</v>
      </c>
      <c r="O655" s="13" t="str">
        <f t="shared" ca="1" si="80"/>
        <v>FUERA</v>
      </c>
    </row>
    <row r="656" spans="1:15" hidden="1">
      <c r="A656">
        <f>Tabla_owssvr__2[[#This Row],[ID]]</f>
        <v>4565</v>
      </c>
      <c r="B656" t="str">
        <f>Tabla_owssvr__2[[#This Row],[Título]]</f>
        <v>Minutos On-Net</v>
      </c>
      <c r="C656" t="str">
        <f>Tabla_owssvr__2[[#This Row],[Solicitante]]</f>
        <v>Ortiz Ceballos, José Adrian, CAM</v>
      </c>
      <c r="D656" s="4">
        <f>Tabla_owssvr__2[[#This Row],[Fecha Solicitud]]</f>
        <v>41837</v>
      </c>
      <c r="E656" t="str">
        <f>Tabla_owssvr__2[[#This Row],[Estado]]</f>
        <v>Realizado</v>
      </c>
      <c r="F656" s="4">
        <f>Tabla_owssvr__2[[#This Row],[Fecha Cierre]]</f>
        <v>41837</v>
      </c>
      <c r="G656" t="str">
        <f>Tabla_owssvr__2[[#This Row],[Categoria]]</f>
        <v>1 Asignacion de minutos</v>
      </c>
      <c r="H656" t="str">
        <f>Tabla_owssvr__2[[#This Row],[Enviado a TI]]</f>
        <v>Si</v>
      </c>
      <c r="I656" t="str">
        <f>Tabla_owssvr__2[[#This Row],[Regiones]]</f>
        <v>No</v>
      </c>
      <c r="J656" s="12">
        <f t="shared" si="75"/>
        <v>1</v>
      </c>
      <c r="K656" s="13">
        <f t="shared" si="76"/>
        <v>41838</v>
      </c>
      <c r="L656" s="12">
        <f t="shared" si="77"/>
        <v>2014</v>
      </c>
      <c r="M656" s="12">
        <f t="shared" si="78"/>
        <v>29</v>
      </c>
      <c r="N656" s="12">
        <f t="shared" si="79"/>
        <v>7</v>
      </c>
      <c r="O656" s="13" t="str">
        <f t="shared" ca="1" si="80"/>
        <v>CUMPLE</v>
      </c>
    </row>
    <row r="657" spans="1:15" hidden="1">
      <c r="A657">
        <f>Tabla_owssvr__2[[#This Row],[ID]]</f>
        <v>4564</v>
      </c>
      <c r="B657" t="str">
        <f>Tabla_owssvr__2[[#This Row],[Título]]</f>
        <v>Reseteo Clave</v>
      </c>
      <c r="C657" t="str">
        <f>Tabla_owssvr__2[[#This Row],[Solicitante]]</f>
        <v>Mannarelli López, Gianinna Patricia., CAM</v>
      </c>
      <c r="D657" s="4">
        <f>Tabla_owssvr__2[[#This Row],[Fecha Solicitud]]</f>
        <v>41837</v>
      </c>
      <c r="E657" t="str">
        <f>Tabla_owssvr__2[[#This Row],[Estado]]</f>
        <v>Realizado</v>
      </c>
      <c r="F657" s="4">
        <f>Tabla_owssvr__2[[#This Row],[Fecha Cierre]]</f>
        <v>41837</v>
      </c>
      <c r="G657" t="str">
        <f>Tabla_owssvr__2[[#This Row],[Categoria]]</f>
        <v>Creación, modificación activación y desactivación de cuentas de red y correo electrónico.</v>
      </c>
      <c r="H657" t="str">
        <f>Tabla_owssvr__2[[#This Row],[Enviado a TI]]</f>
        <v>Si</v>
      </c>
      <c r="I657" t="str">
        <f>Tabla_owssvr__2[[#This Row],[Regiones]]</f>
        <v>No</v>
      </c>
      <c r="J657" s="12">
        <f t="shared" si="75"/>
        <v>1</v>
      </c>
      <c r="K657" s="13">
        <f t="shared" si="76"/>
        <v>41838</v>
      </c>
      <c r="L657" s="12">
        <f t="shared" si="77"/>
        <v>2014</v>
      </c>
      <c r="M657" s="12">
        <f t="shared" si="78"/>
        <v>29</v>
      </c>
      <c r="N657" s="12">
        <f t="shared" si="79"/>
        <v>7</v>
      </c>
      <c r="O657" s="13" t="str">
        <f t="shared" ca="1" si="80"/>
        <v>CUMPLE</v>
      </c>
    </row>
    <row r="658" spans="1:15" hidden="1">
      <c r="A658">
        <f>Tabla_owssvr__2[[#This Row],[ID]]</f>
        <v>4563</v>
      </c>
      <c r="B658" t="str">
        <f>Tabla_owssvr__2[[#This Row],[Título]]</f>
        <v>Problemas anexo Andrés Orellana</v>
      </c>
      <c r="C658" t="str">
        <f>Tabla_owssvr__2[[#This Row],[Solicitante]]</f>
        <v>Jerez Pérez, Marlene Alejandra, CAM</v>
      </c>
      <c r="D658" s="4">
        <f>Tabla_owssvr__2[[#This Row],[Fecha Solicitud]]</f>
        <v>41837</v>
      </c>
      <c r="E658" t="str">
        <f>Tabla_owssvr__2[[#This Row],[Estado]]</f>
        <v>Realizado</v>
      </c>
      <c r="F658" s="4">
        <f>Tabla_owssvr__2[[#This Row],[Fecha Cierre]]</f>
        <v>41837</v>
      </c>
      <c r="G658" t="str">
        <f>Tabla_owssvr__2[[#This Row],[Categoria]]</f>
        <v>Instalación o traslado de anexos telefónicos.</v>
      </c>
      <c r="H658" t="str">
        <f>Tabla_owssvr__2[[#This Row],[Enviado a TI]]</f>
        <v>No</v>
      </c>
      <c r="I658" t="str">
        <f>Tabla_owssvr__2[[#This Row],[Regiones]]</f>
        <v>No</v>
      </c>
      <c r="J658" s="12">
        <f t="shared" si="75"/>
        <v>3</v>
      </c>
      <c r="K658" s="13">
        <f t="shared" si="76"/>
        <v>41842</v>
      </c>
      <c r="L658" s="12">
        <f t="shared" si="77"/>
        <v>2014</v>
      </c>
      <c r="M658" s="12">
        <f t="shared" si="78"/>
        <v>30</v>
      </c>
      <c r="N658" s="12">
        <f t="shared" si="79"/>
        <v>7</v>
      </c>
      <c r="O658" s="13" t="str">
        <f t="shared" ca="1" si="80"/>
        <v>CUMPLE</v>
      </c>
    </row>
    <row r="659" spans="1:15" hidden="1">
      <c r="A659">
        <f>Tabla_owssvr__2[[#This Row],[ID]]</f>
        <v>4562</v>
      </c>
      <c r="B659" t="str">
        <f>Tabla_owssvr__2[[#This Row],[Título]]</f>
        <v>minutos on net número  68393031.</v>
      </c>
      <c r="C659" t="str">
        <f>Tabla_owssvr__2[[#This Row],[Solicitante]]</f>
        <v>Mansilla Mansilla, Pascual Hugo, CAM</v>
      </c>
      <c r="D659" s="4">
        <f>Tabla_owssvr__2[[#This Row],[Fecha Solicitud]]</f>
        <v>41837</v>
      </c>
      <c r="E659" t="str">
        <f>Tabla_owssvr__2[[#This Row],[Estado]]</f>
        <v>Realizado</v>
      </c>
      <c r="F659" s="4">
        <f>Tabla_owssvr__2[[#This Row],[Fecha Cierre]]</f>
        <v>41837</v>
      </c>
      <c r="G659" t="str">
        <f>Tabla_owssvr__2[[#This Row],[Categoria]]</f>
        <v>1 Asignacion de minutos</v>
      </c>
      <c r="H659" t="str">
        <f>Tabla_owssvr__2[[#This Row],[Enviado a TI]]</f>
        <v>No</v>
      </c>
      <c r="I659" t="str">
        <f>Tabla_owssvr__2[[#This Row],[Regiones]]</f>
        <v>No</v>
      </c>
      <c r="J659" s="12">
        <f t="shared" si="75"/>
        <v>1</v>
      </c>
      <c r="K659" s="13">
        <f t="shared" si="76"/>
        <v>41838</v>
      </c>
      <c r="L659" s="12">
        <f t="shared" si="77"/>
        <v>2014</v>
      </c>
      <c r="M659" s="12">
        <f t="shared" si="78"/>
        <v>29</v>
      </c>
      <c r="N659" s="12">
        <f t="shared" si="79"/>
        <v>7</v>
      </c>
      <c r="O659" s="13" t="str">
        <f t="shared" ca="1" si="80"/>
        <v>CUMPLE</v>
      </c>
    </row>
    <row r="660" spans="1:15" hidden="1">
      <c r="A660">
        <f>Tabla_owssvr__2[[#This Row],[ID]]</f>
        <v>4561</v>
      </c>
      <c r="B660" t="str">
        <f>Tabla_owssvr__2[[#This Row],[Título]]</f>
        <v>ACTIVACION DE MINUTOS PARA GONZALO ARAYA</v>
      </c>
      <c r="C660" t="str">
        <f>Tabla_owssvr__2[[#This Row],[Solicitante]]</f>
        <v>Barrientos Martinez, Lautaro Javier, CAM</v>
      </c>
      <c r="D660" s="4">
        <f>Tabla_owssvr__2[[#This Row],[Fecha Solicitud]]</f>
        <v>41837</v>
      </c>
      <c r="E660" t="str">
        <f>Tabla_owssvr__2[[#This Row],[Estado]]</f>
        <v>Realizado</v>
      </c>
      <c r="F660" s="4">
        <f>Tabla_owssvr__2[[#This Row],[Fecha Cierre]]</f>
        <v>41837</v>
      </c>
      <c r="G660" t="str">
        <f>Tabla_owssvr__2[[#This Row],[Categoria]]</f>
        <v>1 Asignacion de minutos</v>
      </c>
      <c r="H660" t="str">
        <f>Tabla_owssvr__2[[#This Row],[Enviado a TI]]</f>
        <v>Si</v>
      </c>
      <c r="I660" t="str">
        <f>Tabla_owssvr__2[[#This Row],[Regiones]]</f>
        <v>No</v>
      </c>
      <c r="J660" s="12">
        <f t="shared" si="75"/>
        <v>1</v>
      </c>
      <c r="K660" s="13">
        <f t="shared" si="76"/>
        <v>41838</v>
      </c>
      <c r="L660" s="12">
        <f t="shared" si="77"/>
        <v>2014</v>
      </c>
      <c r="M660" s="12">
        <f t="shared" si="78"/>
        <v>29</v>
      </c>
      <c r="N660" s="12">
        <f t="shared" si="79"/>
        <v>7</v>
      </c>
      <c r="O660" s="13" t="str">
        <f t="shared" ca="1" si="80"/>
        <v>CUMPLE</v>
      </c>
    </row>
    <row r="661" spans="1:15" hidden="1">
      <c r="A661">
        <f>Tabla_owssvr__2[[#This Row],[ID]]</f>
        <v>4560</v>
      </c>
      <c r="B661" t="str">
        <f>Tabla_owssvr__2[[#This Row],[Título]]</f>
        <v>Permisos</v>
      </c>
      <c r="C661" t="str">
        <f>Tabla_owssvr__2[[#This Row],[Solicitante]]</f>
        <v>Ramirez Vergara, Joseline, CAM</v>
      </c>
      <c r="D661" s="4">
        <f>Tabla_owssvr__2[[#This Row],[Fecha Solicitud]]</f>
        <v>41837</v>
      </c>
      <c r="E661" t="str">
        <f>Tabla_owssvr__2[[#This Row],[Estado]]</f>
        <v>Realizado</v>
      </c>
      <c r="F661" s="4">
        <f>Tabla_owssvr__2[[#This Row],[Fecha Cierre]]</f>
        <v>0</v>
      </c>
      <c r="G661" t="str">
        <f>Tabla_owssvr__2[[#This Row],[Categoria]]</f>
        <v>3 Servicios Operador</v>
      </c>
      <c r="H661" t="str">
        <f>Tabla_owssvr__2[[#This Row],[Enviado a TI]]</f>
        <v>Si</v>
      </c>
      <c r="I661" t="str">
        <f>Tabla_owssvr__2[[#This Row],[Regiones]]</f>
        <v>No</v>
      </c>
      <c r="J661" s="12">
        <f t="shared" si="75"/>
        <v>1</v>
      </c>
      <c r="K661" s="13">
        <f t="shared" si="76"/>
        <v>41838</v>
      </c>
      <c r="L661" s="12">
        <f t="shared" si="77"/>
        <v>2014</v>
      </c>
      <c r="M661" s="12">
        <f t="shared" si="78"/>
        <v>29</v>
      </c>
      <c r="N661" s="12">
        <f t="shared" si="79"/>
        <v>7</v>
      </c>
      <c r="O661" s="13" t="str">
        <f t="shared" ca="1" si="80"/>
        <v>FUERA</v>
      </c>
    </row>
    <row r="662" spans="1:15" hidden="1">
      <c r="A662">
        <f>Tabla_owssvr__2[[#This Row],[ID]]</f>
        <v>4559</v>
      </c>
      <c r="B662" t="str">
        <f>Tabla_owssvr__2[[#This Row],[Título]]</f>
        <v>carga de Minutos On net - 74318253</v>
      </c>
      <c r="C662" t="str">
        <f>Tabla_owssvr__2[[#This Row],[Solicitante]]</f>
        <v>Caceres Sarabia, Francisco Antonio, CAM</v>
      </c>
      <c r="D662" s="4">
        <f>Tabla_owssvr__2[[#This Row],[Fecha Solicitud]]</f>
        <v>41837</v>
      </c>
      <c r="E662" t="str">
        <f>Tabla_owssvr__2[[#This Row],[Estado]]</f>
        <v>Realizado</v>
      </c>
      <c r="F662" s="4">
        <f>Tabla_owssvr__2[[#This Row],[Fecha Cierre]]</f>
        <v>41837</v>
      </c>
      <c r="G662" t="str">
        <f>Tabla_owssvr__2[[#This Row],[Categoria]]</f>
        <v>1 Asignacion de minutos</v>
      </c>
      <c r="H662" t="str">
        <f>Tabla_owssvr__2[[#This Row],[Enviado a TI]]</f>
        <v>Si</v>
      </c>
      <c r="I662" t="str">
        <f>Tabla_owssvr__2[[#This Row],[Regiones]]</f>
        <v>No</v>
      </c>
      <c r="J662" s="12">
        <f t="shared" si="75"/>
        <v>1</v>
      </c>
      <c r="K662" s="13">
        <f t="shared" si="76"/>
        <v>41838</v>
      </c>
      <c r="L662" s="12">
        <f t="shared" si="77"/>
        <v>2014</v>
      </c>
      <c r="M662" s="12">
        <f t="shared" si="78"/>
        <v>29</v>
      </c>
      <c r="N662" s="12">
        <f t="shared" si="79"/>
        <v>7</v>
      </c>
      <c r="O662" s="13" t="str">
        <f t="shared" ca="1" si="80"/>
        <v>CUMPLE</v>
      </c>
    </row>
    <row r="663" spans="1:15" hidden="1">
      <c r="A663">
        <f>Tabla_owssvr__2[[#This Row],[ID]]</f>
        <v>4558</v>
      </c>
      <c r="B663" t="str">
        <f>Tabla_owssvr__2[[#This Row],[Título]]</f>
        <v>Reposicion de minutos</v>
      </c>
      <c r="C663" t="str">
        <f>Tabla_owssvr__2[[#This Row],[Solicitante]]</f>
        <v>Peñaloza Ordenes, Enrique Antonio, CAM</v>
      </c>
      <c r="D663" s="4">
        <f>Tabla_owssvr__2[[#This Row],[Fecha Solicitud]]</f>
        <v>41837</v>
      </c>
      <c r="E663" t="str">
        <f>Tabla_owssvr__2[[#This Row],[Estado]]</f>
        <v>Realizado</v>
      </c>
      <c r="F663" s="4">
        <f>Tabla_owssvr__2[[#This Row],[Fecha Cierre]]</f>
        <v>41837</v>
      </c>
      <c r="G663" t="str">
        <f>Tabla_owssvr__2[[#This Row],[Categoria]]</f>
        <v>1 Asignacion de minutos</v>
      </c>
      <c r="H663" t="str">
        <f>Tabla_owssvr__2[[#This Row],[Enviado a TI]]</f>
        <v>Si</v>
      </c>
      <c r="I663" t="str">
        <f>Tabla_owssvr__2[[#This Row],[Regiones]]</f>
        <v>No</v>
      </c>
      <c r="J663" s="12">
        <f t="shared" si="75"/>
        <v>1</v>
      </c>
      <c r="K663" s="13">
        <f t="shared" si="76"/>
        <v>41838</v>
      </c>
      <c r="L663" s="12">
        <f t="shared" si="77"/>
        <v>2014</v>
      </c>
      <c r="M663" s="12">
        <f t="shared" si="78"/>
        <v>29</v>
      </c>
      <c r="N663" s="12">
        <f t="shared" si="79"/>
        <v>7</v>
      </c>
      <c r="O663" s="13" t="str">
        <f t="shared" ca="1" si="80"/>
        <v>CUMPLE</v>
      </c>
    </row>
    <row r="664" spans="1:15" hidden="1">
      <c r="A664">
        <f>Tabla_owssvr__2[[#This Row],[ID]]</f>
        <v>4557</v>
      </c>
      <c r="B664" t="str">
        <f>Tabla_owssvr__2[[#This Row],[Título]]</f>
        <v>Bolsa Roaming - N° 91618467</v>
      </c>
      <c r="C664" t="str">
        <f>Tabla_owssvr__2[[#This Row],[Solicitante]]</f>
        <v>Orellana Sepulveda, Andres Alejandro, CAM</v>
      </c>
      <c r="D664" s="4">
        <f>Tabla_owssvr__2[[#This Row],[Fecha Solicitud]]</f>
        <v>41837</v>
      </c>
      <c r="E664" t="str">
        <f>Tabla_owssvr__2[[#This Row],[Estado]]</f>
        <v>Realizado</v>
      </c>
      <c r="F664" s="4">
        <f>Tabla_owssvr__2[[#This Row],[Fecha Cierre]]</f>
        <v>41837</v>
      </c>
      <c r="G664" t="str">
        <f>Tabla_owssvr__2[[#This Row],[Categoria]]</f>
        <v>Roaming</v>
      </c>
      <c r="H664" t="str">
        <f>Tabla_owssvr__2[[#This Row],[Enviado a TI]]</f>
        <v>Si</v>
      </c>
      <c r="I664" t="str">
        <f>Tabla_owssvr__2[[#This Row],[Regiones]]</f>
        <v>No</v>
      </c>
      <c r="J664" s="12">
        <f t="shared" si="75"/>
        <v>1</v>
      </c>
      <c r="K664" s="13">
        <f t="shared" si="76"/>
        <v>41838</v>
      </c>
      <c r="L664" s="12">
        <f t="shared" si="77"/>
        <v>2014</v>
      </c>
      <c r="M664" s="12">
        <f t="shared" si="78"/>
        <v>29</v>
      </c>
      <c r="N664" s="12">
        <f t="shared" si="79"/>
        <v>7</v>
      </c>
      <c r="O664" s="13" t="str">
        <f t="shared" ca="1" si="80"/>
        <v>CUMPLE</v>
      </c>
    </row>
    <row r="665" spans="1:15" hidden="1">
      <c r="A665">
        <f>Tabla_owssvr__2[[#This Row],[ID]]</f>
        <v>4556</v>
      </c>
      <c r="B665" t="str">
        <f>Tabla_owssvr__2[[#This Row],[Título]]</f>
        <v>Instalación en los servidores Virtuales de las aplicaciones PRIMEGUARD y PRIMEWEB</v>
      </c>
      <c r="C665" t="str">
        <f>Tabla_owssvr__2[[#This Row],[Solicitante]]</f>
        <v>Gonzalez Arredondo, Enrique Eduardo, CAM</v>
      </c>
      <c r="D665" s="4">
        <f>Tabla_owssvr__2[[#This Row],[Fecha Solicitud]]</f>
        <v>41831</v>
      </c>
      <c r="E665" t="str">
        <f>Tabla_owssvr__2[[#This Row],[Estado]]</f>
        <v>Realizado</v>
      </c>
      <c r="F665" s="4">
        <f>Tabla_owssvr__2[[#This Row],[Fecha Cierre]]</f>
        <v>0</v>
      </c>
      <c r="G665" t="str">
        <f>Tabla_owssvr__2[[#This Row],[Categoria]]</f>
        <v>3 Servicios Operador</v>
      </c>
      <c r="H665" t="str">
        <f>Tabla_owssvr__2[[#This Row],[Enviado a TI]]</f>
        <v>Si</v>
      </c>
      <c r="I665" t="str">
        <f>Tabla_owssvr__2[[#This Row],[Regiones]]</f>
        <v>No</v>
      </c>
      <c r="J665" s="12">
        <f t="shared" si="75"/>
        <v>1</v>
      </c>
      <c r="K665" s="13">
        <f t="shared" si="76"/>
        <v>41834</v>
      </c>
      <c r="L665" s="12">
        <f t="shared" si="77"/>
        <v>2014</v>
      </c>
      <c r="M665" s="12">
        <f t="shared" si="78"/>
        <v>29</v>
      </c>
      <c r="N665" s="12">
        <f t="shared" si="79"/>
        <v>7</v>
      </c>
      <c r="O665" s="13" t="str">
        <f t="shared" ca="1" si="80"/>
        <v>FUERA</v>
      </c>
    </row>
    <row r="666" spans="1:15" hidden="1">
      <c r="A666">
        <f>Tabla_owssvr__2[[#This Row],[ID]]</f>
        <v>4555</v>
      </c>
      <c r="B666" t="str">
        <f>Tabla_owssvr__2[[#This Row],[Título]]</f>
        <v>SIN SYNERGIA DEPENDENCIAS ZENTENO</v>
      </c>
      <c r="C666" t="str">
        <f>Tabla_owssvr__2[[#This Row],[Solicitante]]</f>
        <v>Castro Mery,Yeimei, CAM</v>
      </c>
      <c r="D666" s="4">
        <f>Tabla_owssvr__2[[#This Row],[Fecha Solicitud]]</f>
        <v>41831</v>
      </c>
      <c r="E666" t="str">
        <f>Tabla_owssvr__2[[#This Row],[Estado]]</f>
        <v>Realizado</v>
      </c>
      <c r="F666" s="4">
        <f>Tabla_owssvr__2[[#This Row],[Fecha Cierre]]</f>
        <v>41831</v>
      </c>
      <c r="G666" t="str">
        <f>Tabla_owssvr__2[[#This Row],[Categoria]]</f>
        <v>Reporte de incidencias de servicio externos (Oracle, SAP, Synergia, GOM ….)</v>
      </c>
      <c r="H666" t="str">
        <f>Tabla_owssvr__2[[#This Row],[Enviado a TI]]</f>
        <v>Si</v>
      </c>
      <c r="I666" t="str">
        <f>Tabla_owssvr__2[[#This Row],[Regiones]]</f>
        <v>No</v>
      </c>
      <c r="J666" s="12">
        <f t="shared" si="75"/>
        <v>1</v>
      </c>
      <c r="K666" s="13">
        <f t="shared" si="76"/>
        <v>41834</v>
      </c>
      <c r="L666" s="12">
        <f t="shared" si="77"/>
        <v>2014</v>
      </c>
      <c r="M666" s="12">
        <f t="shared" si="78"/>
        <v>29</v>
      </c>
      <c r="N666" s="12">
        <f t="shared" si="79"/>
        <v>7</v>
      </c>
      <c r="O666" s="13" t="str">
        <f t="shared" ca="1" si="80"/>
        <v>CUMPLE</v>
      </c>
    </row>
    <row r="667" spans="1:15" hidden="1">
      <c r="A667">
        <f>Tabla_owssvr__2[[#This Row],[ID]]</f>
        <v>4554</v>
      </c>
      <c r="B667" t="str">
        <f>Tabla_owssvr__2[[#This Row],[Título]]</f>
        <v xml:space="preserve"> Ingresos  Inspector de Obras de Construcción de Empalmes</v>
      </c>
      <c r="C667" t="str">
        <f>Tabla_owssvr__2[[#This Row],[Solicitante]]</f>
        <v>Villalobos Saa, Luis Efrain, CAM</v>
      </c>
      <c r="D667" s="4">
        <f>Tabla_owssvr__2[[#This Row],[Fecha Solicitud]]</f>
        <v>41831</v>
      </c>
      <c r="E667" t="str">
        <f>Tabla_owssvr__2[[#This Row],[Estado]]</f>
        <v>Realizado</v>
      </c>
      <c r="F667" s="4">
        <f>Tabla_owssvr__2[[#This Row],[Fecha Cierre]]</f>
        <v>41831</v>
      </c>
      <c r="G667" t="str">
        <f>Tabla_owssvr__2[[#This Row],[Categoria]]</f>
        <v>Asignación y/o entrega de equipos celulares estándar nuevos o sus componentes. (chips)</v>
      </c>
      <c r="H667" t="str">
        <f>Tabla_owssvr__2[[#This Row],[Enviado a TI]]</f>
        <v>Si</v>
      </c>
      <c r="I667" t="str">
        <f>Tabla_owssvr__2[[#This Row],[Regiones]]</f>
        <v>No</v>
      </c>
      <c r="J667" s="12">
        <f t="shared" si="75"/>
        <v>7</v>
      </c>
      <c r="K667" s="13">
        <f t="shared" si="76"/>
        <v>41843</v>
      </c>
      <c r="L667" s="12">
        <f t="shared" si="77"/>
        <v>2014</v>
      </c>
      <c r="M667" s="12">
        <f t="shared" si="78"/>
        <v>30</v>
      </c>
      <c r="N667" s="12">
        <f t="shared" si="79"/>
        <v>7</v>
      </c>
      <c r="O667" s="13" t="str">
        <f t="shared" ca="1" si="80"/>
        <v>CUMPLE</v>
      </c>
    </row>
    <row r="668" spans="1:15" hidden="1">
      <c r="A668">
        <f>Tabla_owssvr__2[[#This Row],[ID]]</f>
        <v>4553</v>
      </c>
      <c r="B668" t="str">
        <f>Tabla_owssvr__2[[#This Row],[Título]]</f>
        <v>versiones Primeweb</v>
      </c>
      <c r="C668" t="str">
        <f>Tabla_owssvr__2[[#This Row],[Solicitante]]</f>
        <v>Pavez Nuñez, Walter, CAM</v>
      </c>
      <c r="D668" s="4">
        <f>Tabla_owssvr__2[[#This Row],[Fecha Solicitud]]</f>
        <v>41831</v>
      </c>
      <c r="E668" t="str">
        <f>Tabla_owssvr__2[[#This Row],[Estado]]</f>
        <v>Realizado</v>
      </c>
      <c r="F668" s="4">
        <f>Tabla_owssvr__2[[#This Row],[Fecha Cierre]]</f>
        <v>0</v>
      </c>
      <c r="G668" t="str">
        <f>Tabla_owssvr__2[[#This Row],[Categoria]]</f>
        <v>3 Servicios Operador</v>
      </c>
      <c r="H668" t="str">
        <f>Tabla_owssvr__2[[#This Row],[Enviado a TI]]</f>
        <v>Si</v>
      </c>
      <c r="I668" t="str">
        <f>Tabla_owssvr__2[[#This Row],[Regiones]]</f>
        <v>No</v>
      </c>
      <c r="J668" s="12">
        <f t="shared" si="75"/>
        <v>1</v>
      </c>
      <c r="K668" s="13">
        <f t="shared" si="76"/>
        <v>41834</v>
      </c>
      <c r="L668" s="12">
        <f t="shared" si="77"/>
        <v>2014</v>
      </c>
      <c r="M668" s="12">
        <f t="shared" si="78"/>
        <v>29</v>
      </c>
      <c r="N668" s="12">
        <f t="shared" si="79"/>
        <v>7</v>
      </c>
      <c r="O668" s="13" t="str">
        <f t="shared" ca="1" si="80"/>
        <v>FUERA</v>
      </c>
    </row>
    <row r="669" spans="1:15" hidden="1">
      <c r="A669">
        <f>Tabla_owssvr__2[[#This Row],[ID]]</f>
        <v>4552</v>
      </c>
      <c r="B669" t="str">
        <f>Tabla_owssvr__2[[#This Row],[Título]]</f>
        <v>AUMENTO PLAN DE MINUTOS</v>
      </c>
      <c r="C669" t="str">
        <f>Tabla_owssvr__2[[#This Row],[Solicitante]]</f>
        <v>Valdes Navarrete, David Exequiel, CAM</v>
      </c>
      <c r="D669" s="4">
        <f>Tabla_owssvr__2[[#This Row],[Fecha Solicitud]]</f>
        <v>41831</v>
      </c>
      <c r="E669" t="str">
        <f>Tabla_owssvr__2[[#This Row],[Estado]]</f>
        <v>Realizado</v>
      </c>
      <c r="F669" s="4">
        <f>Tabla_owssvr__2[[#This Row],[Fecha Cierre]]</f>
        <v>41831</v>
      </c>
      <c r="G669" t="str">
        <f>Tabla_owssvr__2[[#This Row],[Categoria]]</f>
        <v>1 Asignacion de minutos</v>
      </c>
      <c r="H669" t="str">
        <f>Tabla_owssvr__2[[#This Row],[Enviado a TI]]</f>
        <v>Si</v>
      </c>
      <c r="I669" t="str">
        <f>Tabla_owssvr__2[[#This Row],[Regiones]]</f>
        <v>No</v>
      </c>
      <c r="J669" s="12">
        <f t="shared" si="75"/>
        <v>1</v>
      </c>
      <c r="K669" s="13">
        <f t="shared" si="76"/>
        <v>41834</v>
      </c>
      <c r="L669" s="12">
        <f t="shared" si="77"/>
        <v>2014</v>
      </c>
      <c r="M669" s="12">
        <f t="shared" si="78"/>
        <v>29</v>
      </c>
      <c r="N669" s="12">
        <f t="shared" si="79"/>
        <v>7</v>
      </c>
      <c r="O669" s="13" t="str">
        <f t="shared" ca="1" si="80"/>
        <v>CUMPLE</v>
      </c>
    </row>
    <row r="670" spans="1:15" hidden="1">
      <c r="A670">
        <f>Tabla_owssvr__2[[#This Row],[ID]]</f>
        <v>4551</v>
      </c>
      <c r="B670" t="str">
        <f>Tabla_owssvr__2[[#This Row],[Título]]</f>
        <v>Cargar minutos de llamadas hechas a celulares empresa</v>
      </c>
      <c r="C670" t="str">
        <f>Tabla_owssvr__2[[#This Row],[Solicitante]]</f>
        <v>Barraza Ramos, Boris, CAM</v>
      </c>
      <c r="D670" s="4">
        <f>Tabla_owssvr__2[[#This Row],[Fecha Solicitud]]</f>
        <v>41831</v>
      </c>
      <c r="E670" t="str">
        <f>Tabla_owssvr__2[[#This Row],[Estado]]</f>
        <v>Realizado</v>
      </c>
      <c r="F670" s="4">
        <f>Tabla_owssvr__2[[#This Row],[Fecha Cierre]]</f>
        <v>41831</v>
      </c>
      <c r="G670" t="str">
        <f>Tabla_owssvr__2[[#This Row],[Categoria]]</f>
        <v>1 Asignacion de minutos</v>
      </c>
      <c r="H670" t="str">
        <f>Tabla_owssvr__2[[#This Row],[Enviado a TI]]</f>
        <v>Si</v>
      </c>
      <c r="I670" t="str">
        <f>Tabla_owssvr__2[[#This Row],[Regiones]]</f>
        <v>No</v>
      </c>
      <c r="J670" s="12">
        <f t="shared" si="75"/>
        <v>1</v>
      </c>
      <c r="K670" s="13">
        <f t="shared" si="76"/>
        <v>41834</v>
      </c>
      <c r="L670" s="12">
        <f t="shared" si="77"/>
        <v>2014</v>
      </c>
      <c r="M670" s="12">
        <f t="shared" si="78"/>
        <v>29</v>
      </c>
      <c r="N670" s="12">
        <f t="shared" si="79"/>
        <v>7</v>
      </c>
      <c r="O670" s="13" t="str">
        <f t="shared" ca="1" si="80"/>
        <v>CUMPLE</v>
      </c>
    </row>
    <row r="671" spans="1:15" hidden="1">
      <c r="A671">
        <f>Tabla_owssvr__2[[#This Row],[ID]]</f>
        <v>4550</v>
      </c>
      <c r="B671" t="str">
        <f>Tabla_owssvr__2[[#This Row],[Título]]</f>
        <v>Celular sin minutos ( 91629778 )</v>
      </c>
      <c r="C671" t="str">
        <f>Tabla_owssvr__2[[#This Row],[Solicitante]]</f>
        <v>Riquelme Valdes, Eduardo, CAM</v>
      </c>
      <c r="D671" s="4">
        <f>Tabla_owssvr__2[[#This Row],[Fecha Solicitud]]</f>
        <v>41831</v>
      </c>
      <c r="E671" t="str">
        <f>Tabla_owssvr__2[[#This Row],[Estado]]</f>
        <v>Realizado</v>
      </c>
      <c r="F671" s="4">
        <f>Tabla_owssvr__2[[#This Row],[Fecha Cierre]]</f>
        <v>41831</v>
      </c>
      <c r="G671" t="str">
        <f>Tabla_owssvr__2[[#This Row],[Categoria]]</f>
        <v>1 Asignacion de minutos</v>
      </c>
      <c r="H671" t="str">
        <f>Tabla_owssvr__2[[#This Row],[Enviado a TI]]</f>
        <v>No</v>
      </c>
      <c r="I671" t="str">
        <f>Tabla_owssvr__2[[#This Row],[Regiones]]</f>
        <v>No</v>
      </c>
      <c r="J671" s="12">
        <f t="shared" si="75"/>
        <v>1</v>
      </c>
      <c r="K671" s="13">
        <f t="shared" si="76"/>
        <v>41834</v>
      </c>
      <c r="L671" s="12">
        <f t="shared" si="77"/>
        <v>2014</v>
      </c>
      <c r="M671" s="12">
        <f t="shared" si="78"/>
        <v>29</v>
      </c>
      <c r="N671" s="12">
        <f t="shared" si="79"/>
        <v>7</v>
      </c>
      <c r="O671" s="13" t="str">
        <f t="shared" ca="1" si="80"/>
        <v>CUMPLE</v>
      </c>
    </row>
    <row r="672" spans="1:15" hidden="1">
      <c r="A672">
        <f>Tabla_owssvr__2[[#This Row],[ID]]</f>
        <v>4549</v>
      </c>
      <c r="B672" t="str">
        <f>Tabla_owssvr__2[[#This Row],[Título]]</f>
        <v>Minutos</v>
      </c>
      <c r="C672" t="str">
        <f>Tabla_owssvr__2[[#This Row],[Solicitante]]</f>
        <v>Santibañez Ordenes, Andres Alejandro, CAM</v>
      </c>
      <c r="D672" s="4">
        <f>Tabla_owssvr__2[[#This Row],[Fecha Solicitud]]</f>
        <v>41831</v>
      </c>
      <c r="E672" t="str">
        <f>Tabla_owssvr__2[[#This Row],[Estado]]</f>
        <v>Realizado</v>
      </c>
      <c r="F672" s="4">
        <f>Tabla_owssvr__2[[#This Row],[Fecha Cierre]]</f>
        <v>41831</v>
      </c>
      <c r="G672" t="str">
        <f>Tabla_owssvr__2[[#This Row],[Categoria]]</f>
        <v>1 Asignacion de minutos</v>
      </c>
      <c r="H672" t="str">
        <f>Tabla_owssvr__2[[#This Row],[Enviado a TI]]</f>
        <v>Si</v>
      </c>
      <c r="I672" t="str">
        <f>Tabla_owssvr__2[[#This Row],[Regiones]]</f>
        <v>No</v>
      </c>
      <c r="J672" s="12">
        <f t="shared" si="75"/>
        <v>1</v>
      </c>
      <c r="K672" s="13">
        <f t="shared" si="76"/>
        <v>41834</v>
      </c>
      <c r="L672" s="12">
        <f t="shared" si="77"/>
        <v>2014</v>
      </c>
      <c r="M672" s="12">
        <f t="shared" si="78"/>
        <v>29</v>
      </c>
      <c r="N672" s="12">
        <f t="shared" si="79"/>
        <v>7</v>
      </c>
      <c r="O672" s="13" t="str">
        <f t="shared" ca="1" si="80"/>
        <v>CUMPLE</v>
      </c>
    </row>
    <row r="673" spans="1:15" hidden="1">
      <c r="A673">
        <f>Tabla_owssvr__2[[#This Row],[ID]]</f>
        <v>4548</v>
      </c>
      <c r="B673" t="str">
        <f>Tabla_owssvr__2[[#This Row],[Título]]</f>
        <v xml:space="preserve">Permisos usuario IIS_IUSRS </v>
      </c>
      <c r="C673" t="str">
        <f>Tabla_owssvr__2[[#This Row],[Solicitante]]</f>
        <v>Pavez Nuñez, Walter, CAM</v>
      </c>
      <c r="D673" s="4">
        <f>Tabla_owssvr__2[[#This Row],[Fecha Solicitud]]</f>
        <v>41831</v>
      </c>
      <c r="E673" t="str">
        <f>Tabla_owssvr__2[[#This Row],[Estado]]</f>
        <v>Realizado</v>
      </c>
      <c r="F673" s="4">
        <f>Tabla_owssvr__2[[#This Row],[Fecha Cierre]]</f>
        <v>0</v>
      </c>
      <c r="G673" t="str">
        <f>Tabla_owssvr__2[[#This Row],[Categoria]]</f>
        <v>3 Servicios Operador</v>
      </c>
      <c r="H673" t="str">
        <f>Tabla_owssvr__2[[#This Row],[Enviado a TI]]</f>
        <v>Si</v>
      </c>
      <c r="I673" t="str">
        <f>Tabla_owssvr__2[[#This Row],[Regiones]]</f>
        <v>No</v>
      </c>
      <c r="J673" s="12">
        <f t="shared" si="75"/>
        <v>1</v>
      </c>
      <c r="K673" s="13">
        <f t="shared" si="76"/>
        <v>41834</v>
      </c>
      <c r="L673" s="12">
        <f t="shared" si="77"/>
        <v>2014</v>
      </c>
      <c r="M673" s="12">
        <f t="shared" si="78"/>
        <v>29</v>
      </c>
      <c r="N673" s="12">
        <f t="shared" si="79"/>
        <v>7</v>
      </c>
      <c r="O673" s="13" t="str">
        <f t="shared" ca="1" si="80"/>
        <v>FUERA</v>
      </c>
    </row>
    <row r="674" spans="1:15" hidden="1">
      <c r="A674">
        <f>Tabla_owssvr__2[[#This Row],[ID]]</f>
        <v>4547</v>
      </c>
      <c r="B674" t="str">
        <f>Tabla_owssvr__2[[#This Row],[Título]]</f>
        <v>Solicita restituir minutos OnNet</v>
      </c>
      <c r="C674" t="str">
        <f>Tabla_owssvr__2[[#This Row],[Solicitante]]</f>
        <v>Hormazábal Ortiz, Leonardo Antonio, CAM</v>
      </c>
      <c r="D674" s="4">
        <f>Tabla_owssvr__2[[#This Row],[Fecha Solicitud]]</f>
        <v>41830</v>
      </c>
      <c r="E674" t="str">
        <f>Tabla_owssvr__2[[#This Row],[Estado]]</f>
        <v>Realizado</v>
      </c>
      <c r="F674" s="4">
        <f>Tabla_owssvr__2[[#This Row],[Fecha Cierre]]</f>
        <v>41830</v>
      </c>
      <c r="G674" t="str">
        <f>Tabla_owssvr__2[[#This Row],[Categoria]]</f>
        <v>1 Asignacion de minutos</v>
      </c>
      <c r="H674" t="str">
        <f>Tabla_owssvr__2[[#This Row],[Enviado a TI]]</f>
        <v>Si</v>
      </c>
      <c r="I674" t="str">
        <f>Tabla_owssvr__2[[#This Row],[Regiones]]</f>
        <v>Si</v>
      </c>
      <c r="J674" s="12">
        <f t="shared" si="75"/>
        <v>1</v>
      </c>
      <c r="K674" s="13">
        <f t="shared" si="76"/>
        <v>41831</v>
      </c>
      <c r="L674" s="12">
        <f t="shared" si="77"/>
        <v>2014</v>
      </c>
      <c r="M674" s="12">
        <f t="shared" si="78"/>
        <v>28</v>
      </c>
      <c r="N674" s="12">
        <f t="shared" si="79"/>
        <v>7</v>
      </c>
      <c r="O674" s="13" t="str">
        <f t="shared" ca="1" si="80"/>
        <v>CUMPLE</v>
      </c>
    </row>
    <row r="675" spans="1:15" hidden="1">
      <c r="A675">
        <f>Tabla_owssvr__2[[#This Row],[ID]]</f>
        <v>4546</v>
      </c>
      <c r="B675" t="str">
        <f>Tabla_owssvr__2[[#This Row],[Título]]</f>
        <v>Archivo  ApplicationTrace ubicado</v>
      </c>
      <c r="C675" t="str">
        <f>Tabla_owssvr__2[[#This Row],[Solicitante]]</f>
        <v>Pavez Nuñez, Walter, CAM</v>
      </c>
      <c r="D675" s="4">
        <f>Tabla_owssvr__2[[#This Row],[Fecha Solicitud]]</f>
        <v>41830</v>
      </c>
      <c r="E675" t="str">
        <f>Tabla_owssvr__2[[#This Row],[Estado]]</f>
        <v>Realizado</v>
      </c>
      <c r="F675" s="4">
        <f>Tabla_owssvr__2[[#This Row],[Fecha Cierre]]</f>
        <v>0</v>
      </c>
      <c r="G675" t="str">
        <f>Tabla_owssvr__2[[#This Row],[Categoria]]</f>
        <v>3 Servicios Operador</v>
      </c>
      <c r="H675" t="str">
        <f>Tabla_owssvr__2[[#This Row],[Enviado a TI]]</f>
        <v>Si</v>
      </c>
      <c r="I675" t="str">
        <f>Tabla_owssvr__2[[#This Row],[Regiones]]</f>
        <v>No</v>
      </c>
      <c r="J675" s="12">
        <f t="shared" si="75"/>
        <v>1</v>
      </c>
      <c r="K675" s="13">
        <f t="shared" si="76"/>
        <v>41831</v>
      </c>
      <c r="L675" s="12">
        <f t="shared" si="77"/>
        <v>2014</v>
      </c>
      <c r="M675" s="12">
        <f t="shared" si="78"/>
        <v>28</v>
      </c>
      <c r="N675" s="12">
        <f t="shared" si="79"/>
        <v>7</v>
      </c>
      <c r="O675" s="13" t="str">
        <f t="shared" ca="1" si="80"/>
        <v>FUERA</v>
      </c>
    </row>
    <row r="676" spans="1:15" hidden="1">
      <c r="A676">
        <f>Tabla_owssvr__2[[#This Row],[ID]]</f>
        <v>4545</v>
      </c>
      <c r="B676" t="str">
        <f>Tabla_owssvr__2[[#This Row],[Título]]</f>
        <v>Restitucion de minutos oon net</v>
      </c>
      <c r="C676" t="str">
        <f>Tabla_owssvr__2[[#This Row],[Solicitante]]</f>
        <v>Elgueta Rojas, Deborah Lisset, CAM</v>
      </c>
      <c r="D676" s="4">
        <f>Tabla_owssvr__2[[#This Row],[Fecha Solicitud]]</f>
        <v>41830</v>
      </c>
      <c r="E676" t="str">
        <f>Tabla_owssvr__2[[#This Row],[Estado]]</f>
        <v>Realizado</v>
      </c>
      <c r="F676" s="4">
        <f>Tabla_owssvr__2[[#This Row],[Fecha Cierre]]</f>
        <v>41830</v>
      </c>
      <c r="G676" t="str">
        <f>Tabla_owssvr__2[[#This Row],[Categoria]]</f>
        <v>1 Asignacion de minutos</v>
      </c>
      <c r="H676" t="str">
        <f>Tabla_owssvr__2[[#This Row],[Enviado a TI]]</f>
        <v>Si</v>
      </c>
      <c r="I676" t="str">
        <f>Tabla_owssvr__2[[#This Row],[Regiones]]</f>
        <v>No</v>
      </c>
      <c r="J676" s="12">
        <f t="shared" si="75"/>
        <v>1</v>
      </c>
      <c r="K676" s="13">
        <f t="shared" si="76"/>
        <v>41831</v>
      </c>
      <c r="L676" s="12">
        <f t="shared" si="77"/>
        <v>2014</v>
      </c>
      <c r="M676" s="12">
        <f t="shared" si="78"/>
        <v>28</v>
      </c>
      <c r="N676" s="12">
        <f t="shared" si="79"/>
        <v>7</v>
      </c>
      <c r="O676" s="13" t="str">
        <f t="shared" ca="1" si="80"/>
        <v>CUMPLE</v>
      </c>
    </row>
    <row r="677" spans="1:15" hidden="1">
      <c r="A677">
        <f>Tabla_owssvr__2[[#This Row],[ID]]</f>
        <v>4544</v>
      </c>
      <c r="B677" t="str">
        <f>Tabla_owssvr__2[[#This Row],[Título]]</f>
        <v>Favor me puedes entregar los minutos ON Net</v>
      </c>
      <c r="C677" t="str">
        <f>Tabla_owssvr__2[[#This Row],[Solicitante]]</f>
        <v>Medrano Ortega, Mario Ariel, CAM</v>
      </c>
      <c r="D677" s="4">
        <f>Tabla_owssvr__2[[#This Row],[Fecha Solicitud]]</f>
        <v>41829</v>
      </c>
      <c r="E677" t="str">
        <f>Tabla_owssvr__2[[#This Row],[Estado]]</f>
        <v>Realizado</v>
      </c>
      <c r="F677" s="4">
        <f>Tabla_owssvr__2[[#This Row],[Fecha Cierre]]</f>
        <v>41829</v>
      </c>
      <c r="G677" t="str">
        <f>Tabla_owssvr__2[[#This Row],[Categoria]]</f>
        <v>1 Asignacion de minutos</v>
      </c>
      <c r="H677" t="str">
        <f>Tabla_owssvr__2[[#This Row],[Enviado a TI]]</f>
        <v>Si</v>
      </c>
      <c r="I677" t="str">
        <f>Tabla_owssvr__2[[#This Row],[Regiones]]</f>
        <v>No</v>
      </c>
      <c r="J677" s="12">
        <f t="shared" si="75"/>
        <v>1</v>
      </c>
      <c r="K677" s="13">
        <f t="shared" si="76"/>
        <v>41830</v>
      </c>
      <c r="L677" s="12">
        <f t="shared" si="77"/>
        <v>2014</v>
      </c>
      <c r="M677" s="12">
        <f t="shared" si="78"/>
        <v>28</v>
      </c>
      <c r="N677" s="12">
        <f t="shared" si="79"/>
        <v>7</v>
      </c>
      <c r="O677" s="13" t="str">
        <f t="shared" ca="1" si="80"/>
        <v>CUMPLE</v>
      </c>
    </row>
    <row r="678" spans="1:15" hidden="1">
      <c r="A678">
        <f>Tabla_owssvr__2[[#This Row],[ID]]</f>
        <v>4543</v>
      </c>
      <c r="B678" t="str">
        <f>Tabla_owssvr__2[[#This Row],[Título]]</f>
        <v>Configuracion modo escaneo Impresora 6° Piso</v>
      </c>
      <c r="C678" t="str">
        <f>Tabla_owssvr__2[[#This Row],[Solicitante]]</f>
        <v>Lopez Solis, Roberto, CAM</v>
      </c>
      <c r="D678" s="4">
        <f>Tabla_owssvr__2[[#This Row],[Fecha Solicitud]]</f>
        <v>41829</v>
      </c>
      <c r="E678" t="str">
        <f>Tabla_owssvr__2[[#This Row],[Estado]]</f>
        <v>Realizado</v>
      </c>
      <c r="F678" s="4">
        <f>Tabla_owssvr__2[[#This Row],[Fecha Cierre]]</f>
        <v>41829</v>
      </c>
      <c r="G678" t="str">
        <f>Tabla_owssvr__2[[#This Row],[Categoria]]</f>
        <v>Instalación de nuevos software en los computadores.</v>
      </c>
      <c r="H678" t="str">
        <f>Tabla_owssvr__2[[#This Row],[Enviado a TI]]</f>
        <v>No</v>
      </c>
      <c r="I678" t="str">
        <f>Tabla_owssvr__2[[#This Row],[Regiones]]</f>
        <v>No</v>
      </c>
      <c r="J678" s="12">
        <f t="shared" si="75"/>
        <v>1</v>
      </c>
      <c r="K678" s="13">
        <f t="shared" si="76"/>
        <v>41830</v>
      </c>
      <c r="L678" s="12">
        <f t="shared" si="77"/>
        <v>2014</v>
      </c>
      <c r="M678" s="12">
        <f t="shared" si="78"/>
        <v>28</v>
      </c>
      <c r="N678" s="12">
        <f t="shared" si="79"/>
        <v>7</v>
      </c>
      <c r="O678" s="13" t="str">
        <f t="shared" ca="1" si="80"/>
        <v>CUMPLE</v>
      </c>
    </row>
    <row r="679" spans="1:15" hidden="1">
      <c r="A679">
        <f>Tabla_owssvr__2[[#This Row],[ID]]</f>
        <v>4542</v>
      </c>
      <c r="B679" t="str">
        <f>Tabla_owssvr__2[[#This Row],[Título]]</f>
        <v>Celular; 6-3101204</v>
      </c>
      <c r="C679" t="str">
        <f>Tabla_owssvr__2[[#This Row],[Solicitante]]</f>
        <v>Dossi Muñoz, Carolina, CAM</v>
      </c>
      <c r="D679" s="4">
        <f>Tabla_owssvr__2[[#This Row],[Fecha Solicitud]]</f>
        <v>41829</v>
      </c>
      <c r="E679" t="str">
        <f>Tabla_owssvr__2[[#This Row],[Estado]]</f>
        <v>Realizado</v>
      </c>
      <c r="F679" s="4">
        <f>Tabla_owssvr__2[[#This Row],[Fecha Cierre]]</f>
        <v>41829</v>
      </c>
      <c r="G679" t="str">
        <f>Tabla_owssvr__2[[#This Row],[Categoria]]</f>
        <v>1 Asignacion de minutos</v>
      </c>
      <c r="H679" t="str">
        <f>Tabla_owssvr__2[[#This Row],[Enviado a TI]]</f>
        <v>Si</v>
      </c>
      <c r="I679" t="str">
        <f>Tabla_owssvr__2[[#This Row],[Regiones]]</f>
        <v>No</v>
      </c>
      <c r="J679" s="12">
        <f t="shared" si="75"/>
        <v>1</v>
      </c>
      <c r="K679" s="13">
        <f t="shared" si="76"/>
        <v>41830</v>
      </c>
      <c r="L679" s="12">
        <f t="shared" si="77"/>
        <v>2014</v>
      </c>
      <c r="M679" s="12">
        <f t="shared" si="78"/>
        <v>28</v>
      </c>
      <c r="N679" s="12">
        <f t="shared" si="79"/>
        <v>7</v>
      </c>
      <c r="O679" s="13" t="str">
        <f t="shared" ca="1" si="80"/>
        <v>CUMPLE</v>
      </c>
    </row>
    <row r="680" spans="1:15" hidden="1">
      <c r="A680">
        <f>Tabla_owssvr__2[[#This Row],[ID]]</f>
        <v>4541</v>
      </c>
      <c r="B680" t="str">
        <f>Tabla_owssvr__2[[#This Row],[Título]]</f>
        <v xml:space="preserve">Ingresos  Market Manager  </v>
      </c>
      <c r="C680" t="str">
        <f>Tabla_owssvr__2[[#This Row],[Solicitante]]</f>
        <v>Dossi Muñoz, Carolina, CAM</v>
      </c>
      <c r="D680" s="4">
        <f>Tabla_owssvr__2[[#This Row],[Fecha Solicitud]]</f>
        <v>41829</v>
      </c>
      <c r="E680" t="str">
        <f>Tabla_owssvr__2[[#This Row],[Estado]]</f>
        <v>Realizado</v>
      </c>
      <c r="F680" s="4">
        <f>Tabla_owssvr__2[[#This Row],[Fecha Cierre]]</f>
        <v>41829</v>
      </c>
      <c r="G680" t="str">
        <f>Tabla_owssvr__2[[#This Row],[Categoria]]</f>
        <v>Creación, modificación activación y desactivación de cuentas de red y correo electrónico.</v>
      </c>
      <c r="H680" t="str">
        <f>Tabla_owssvr__2[[#This Row],[Enviado a TI]]</f>
        <v>Si</v>
      </c>
      <c r="I680" t="str">
        <f>Tabla_owssvr__2[[#This Row],[Regiones]]</f>
        <v>No</v>
      </c>
      <c r="J680" s="12">
        <f t="shared" si="75"/>
        <v>1</v>
      </c>
      <c r="K680" s="13">
        <f t="shared" si="76"/>
        <v>41830</v>
      </c>
      <c r="L680" s="12">
        <f t="shared" si="77"/>
        <v>2014</v>
      </c>
      <c r="M680" s="12">
        <f t="shared" si="78"/>
        <v>28</v>
      </c>
      <c r="N680" s="12">
        <f t="shared" si="79"/>
        <v>7</v>
      </c>
      <c r="O680" s="13" t="str">
        <f t="shared" ca="1" si="80"/>
        <v>CUMPLE</v>
      </c>
    </row>
    <row r="681" spans="1:15" hidden="1">
      <c r="A681">
        <f>Tabla_owssvr__2[[#This Row],[ID]]</f>
        <v>4540</v>
      </c>
      <c r="B681" t="str">
        <f>Tabla_owssvr__2[[#This Row],[Título]]</f>
        <v>Solicia gestionar carga adicional a telefono celular MOVISTAR Supervisor Cuadrilla Liviana SOT</v>
      </c>
      <c r="C681" t="str">
        <f>Tabla_owssvr__2[[#This Row],[Solicitante]]</f>
        <v>Orellana Sepulveda, Andres Alejandro, CAM</v>
      </c>
      <c r="D681" s="4">
        <f>Tabla_owssvr__2[[#This Row],[Fecha Solicitud]]</f>
        <v>41829</v>
      </c>
      <c r="E681" t="str">
        <f>Tabla_owssvr__2[[#This Row],[Estado]]</f>
        <v>Realizado</v>
      </c>
      <c r="F681" s="4">
        <f>Tabla_owssvr__2[[#This Row],[Fecha Cierre]]</f>
        <v>41829</v>
      </c>
      <c r="G681" t="str">
        <f>Tabla_owssvr__2[[#This Row],[Categoria]]</f>
        <v>1 Asignacion de minutos</v>
      </c>
      <c r="H681" t="str">
        <f>Tabla_owssvr__2[[#This Row],[Enviado a TI]]</f>
        <v>Si</v>
      </c>
      <c r="I681" t="str">
        <f>Tabla_owssvr__2[[#This Row],[Regiones]]</f>
        <v>No</v>
      </c>
      <c r="J681" s="12">
        <f t="shared" si="75"/>
        <v>1</v>
      </c>
      <c r="K681" s="13">
        <f t="shared" si="76"/>
        <v>41830</v>
      </c>
      <c r="L681" s="12">
        <f t="shared" si="77"/>
        <v>2014</v>
      </c>
      <c r="M681" s="12">
        <f t="shared" si="78"/>
        <v>28</v>
      </c>
      <c r="N681" s="12">
        <f t="shared" si="79"/>
        <v>7</v>
      </c>
      <c r="O681" s="13" t="str">
        <f t="shared" ca="1" si="80"/>
        <v>CUMPLE</v>
      </c>
    </row>
    <row r="682" spans="1:15" hidden="1">
      <c r="A682">
        <f>Tabla_owssvr__2[[#This Row],[ID]]</f>
        <v>4539</v>
      </c>
      <c r="B682" t="str">
        <f>Tabla_owssvr__2[[#This Row],[Título]]</f>
        <v>Ingresos  Inspector de Obras de Construcción de Empalmes</v>
      </c>
      <c r="C682" t="str">
        <f>Tabla_owssvr__2[[#This Row],[Solicitante]]</f>
        <v>Dossi Muñoz, Carolina, CAM</v>
      </c>
      <c r="D682" s="4">
        <f>Tabla_owssvr__2[[#This Row],[Fecha Solicitud]]</f>
        <v>41829</v>
      </c>
      <c r="E682" t="str">
        <f>Tabla_owssvr__2[[#This Row],[Estado]]</f>
        <v>Realizado</v>
      </c>
      <c r="F682" s="4">
        <f>Tabla_owssvr__2[[#This Row],[Fecha Cierre]]</f>
        <v>41829</v>
      </c>
      <c r="G682" t="str">
        <f>Tabla_owssvr__2[[#This Row],[Categoria]]</f>
        <v>Creación, modificación activación y desactivación de cuentas de red y correo electrónico.</v>
      </c>
      <c r="H682" t="str">
        <f>Tabla_owssvr__2[[#This Row],[Enviado a TI]]</f>
        <v>Si</v>
      </c>
      <c r="I682" t="str">
        <f>Tabla_owssvr__2[[#This Row],[Regiones]]</f>
        <v>No</v>
      </c>
      <c r="J682" s="12">
        <f t="shared" si="75"/>
        <v>1</v>
      </c>
      <c r="K682" s="13">
        <f t="shared" si="76"/>
        <v>41830</v>
      </c>
      <c r="L682" s="12">
        <f t="shared" si="77"/>
        <v>2014</v>
      </c>
      <c r="M682" s="12">
        <f t="shared" si="78"/>
        <v>28</v>
      </c>
      <c r="N682" s="12">
        <f t="shared" si="79"/>
        <v>7</v>
      </c>
      <c r="O682" s="13" t="str">
        <f t="shared" ca="1" si="80"/>
        <v>CUMPLE</v>
      </c>
    </row>
    <row r="683" spans="1:15" hidden="1">
      <c r="A683">
        <f>Tabla_owssvr__2[[#This Row],[ID]]</f>
        <v>4538</v>
      </c>
      <c r="B683" t="str">
        <f>Tabla_owssvr__2[[#This Row],[Título]]</f>
        <v>Reposición de minutos</v>
      </c>
      <c r="C683" t="str">
        <f>Tabla_owssvr__2[[#This Row],[Solicitante]]</f>
        <v>Pavez Parra, Octavio Wenceslao, CAM</v>
      </c>
      <c r="D683" s="4">
        <f>Tabla_owssvr__2[[#This Row],[Fecha Solicitud]]</f>
        <v>41829</v>
      </c>
      <c r="E683" t="str">
        <f>Tabla_owssvr__2[[#This Row],[Estado]]</f>
        <v>Realizado</v>
      </c>
      <c r="F683" s="4">
        <f>Tabla_owssvr__2[[#This Row],[Fecha Cierre]]</f>
        <v>41829</v>
      </c>
      <c r="G683" t="str">
        <f>Tabla_owssvr__2[[#This Row],[Categoria]]</f>
        <v>1 Asignacion de minutos</v>
      </c>
      <c r="H683" t="str">
        <f>Tabla_owssvr__2[[#This Row],[Enviado a TI]]</f>
        <v>Si</v>
      </c>
      <c r="I683" t="str">
        <f>Tabla_owssvr__2[[#This Row],[Regiones]]</f>
        <v>No</v>
      </c>
      <c r="J683" s="12">
        <f t="shared" si="75"/>
        <v>1</v>
      </c>
      <c r="K683" s="13">
        <f t="shared" si="76"/>
        <v>41830</v>
      </c>
      <c r="L683" s="12">
        <f t="shared" si="77"/>
        <v>2014</v>
      </c>
      <c r="M683" s="12">
        <f t="shared" si="78"/>
        <v>28</v>
      </c>
      <c r="N683" s="12">
        <f t="shared" si="79"/>
        <v>7</v>
      </c>
      <c r="O683" s="13" t="str">
        <f t="shared" ca="1" si="80"/>
        <v>CUMPLE</v>
      </c>
    </row>
    <row r="684" spans="1:15" hidden="1">
      <c r="A684">
        <f>Tabla_owssvr__2[[#This Row],[ID]]</f>
        <v>4537</v>
      </c>
      <c r="B684" t="str">
        <f>Tabla_owssvr__2[[#This Row],[Título]]</f>
        <v>Cambio display AD y Exchange Corporativo</v>
      </c>
      <c r="C684" t="str">
        <f>Tabla_owssvr__2[[#This Row],[Solicitante]]</f>
        <v>Jara San Martin, Rene Mauricio, CAM</v>
      </c>
      <c r="D684" s="4">
        <f>Tabla_owssvr__2[[#This Row],[Fecha Solicitud]]</f>
        <v>41829</v>
      </c>
      <c r="E684" t="str">
        <f>Tabla_owssvr__2[[#This Row],[Estado]]</f>
        <v>Realizado</v>
      </c>
      <c r="F684" s="4">
        <f>Tabla_owssvr__2[[#This Row],[Fecha Cierre]]</f>
        <v>41829</v>
      </c>
      <c r="G684" t="str">
        <f>Tabla_owssvr__2[[#This Row],[Categoria]]</f>
        <v>Creación, modificación activación y desactivación de cuentas de red y correo electrónico.</v>
      </c>
      <c r="H684" t="str">
        <f>Tabla_owssvr__2[[#This Row],[Enviado a TI]]</f>
        <v>No</v>
      </c>
      <c r="I684" t="str">
        <f>Tabla_owssvr__2[[#This Row],[Regiones]]</f>
        <v>No</v>
      </c>
      <c r="J684" s="12">
        <f t="shared" si="75"/>
        <v>1</v>
      </c>
      <c r="K684" s="13">
        <f t="shared" si="76"/>
        <v>41830</v>
      </c>
      <c r="L684" s="12">
        <f t="shared" si="77"/>
        <v>2014</v>
      </c>
      <c r="M684" s="12">
        <f t="shared" si="78"/>
        <v>28</v>
      </c>
      <c r="N684" s="12">
        <f t="shared" si="79"/>
        <v>7</v>
      </c>
      <c r="O684" s="13" t="str">
        <f t="shared" ca="1" si="80"/>
        <v>CUMPLE</v>
      </c>
    </row>
    <row r="685" spans="1:15" hidden="1">
      <c r="A685">
        <f>Tabla_owssvr__2[[#This Row],[ID]]</f>
        <v>4536</v>
      </c>
      <c r="B685" t="str">
        <f>Tabla_owssvr__2[[#This Row],[Título]]</f>
        <v>Agregar a la lista blanca</v>
      </c>
      <c r="C685" t="str">
        <f>Tabla_owssvr__2[[#This Row],[Solicitante]]</f>
        <v>Salazar Acuña, Ivan Andrés, CAM</v>
      </c>
      <c r="D685" s="4">
        <f>Tabla_owssvr__2[[#This Row],[Fecha Solicitud]]</f>
        <v>41829</v>
      </c>
      <c r="E685" t="str">
        <f>Tabla_owssvr__2[[#This Row],[Estado]]</f>
        <v>Realizado</v>
      </c>
      <c r="F685" s="4">
        <f>Tabla_owssvr__2[[#This Row],[Fecha Cierre]]</f>
        <v>41829</v>
      </c>
      <c r="G685" t="str">
        <f>Tabla_owssvr__2[[#This Row],[Categoria]]</f>
        <v>Reporte de incidencias de servicio externos (Oracle, SAP, Synergia, GOM ….)</v>
      </c>
      <c r="H685" t="str">
        <f>Tabla_owssvr__2[[#This Row],[Enviado a TI]]</f>
        <v>No</v>
      </c>
      <c r="I685" t="str">
        <f>Tabla_owssvr__2[[#This Row],[Regiones]]</f>
        <v>No</v>
      </c>
      <c r="J685" s="12">
        <f t="shared" si="75"/>
        <v>1</v>
      </c>
      <c r="K685" s="13">
        <f t="shared" si="76"/>
        <v>41830</v>
      </c>
      <c r="L685" s="12">
        <f t="shared" si="77"/>
        <v>2014</v>
      </c>
      <c r="M685" s="12">
        <f t="shared" si="78"/>
        <v>28</v>
      </c>
      <c r="N685" s="12">
        <f t="shared" si="79"/>
        <v>7</v>
      </c>
      <c r="O685" s="13" t="str">
        <f t="shared" ca="1" si="80"/>
        <v>CUMPLE</v>
      </c>
    </row>
    <row r="686" spans="1:15" hidden="1">
      <c r="A686">
        <f>Tabla_owssvr__2[[#This Row],[ID]]</f>
        <v>4535</v>
      </c>
      <c r="B686" t="str">
        <f>Tabla_owssvr__2[[#This Row],[Título]]</f>
        <v>Aumento minutos EVR / 92270662</v>
      </c>
      <c r="C686" t="str">
        <f>Tabla_owssvr__2[[#This Row],[Solicitante]]</f>
        <v>Vasquez Ramirez, Enzo Omar, CAM</v>
      </c>
      <c r="D686" s="4">
        <f>Tabla_owssvr__2[[#This Row],[Fecha Solicitud]]</f>
        <v>41829</v>
      </c>
      <c r="E686" t="str">
        <f>Tabla_owssvr__2[[#This Row],[Estado]]</f>
        <v>Realizado</v>
      </c>
      <c r="F686" s="4">
        <f>Tabla_owssvr__2[[#This Row],[Fecha Cierre]]</f>
        <v>41829</v>
      </c>
      <c r="G686" t="str">
        <f>Tabla_owssvr__2[[#This Row],[Categoria]]</f>
        <v>1 Asignacion de minutos</v>
      </c>
      <c r="H686" t="str">
        <f>Tabla_owssvr__2[[#This Row],[Enviado a TI]]</f>
        <v>No</v>
      </c>
      <c r="I686" t="str">
        <f>Tabla_owssvr__2[[#This Row],[Regiones]]</f>
        <v>No</v>
      </c>
      <c r="J686" s="12">
        <f t="shared" si="75"/>
        <v>1</v>
      </c>
      <c r="K686" s="13">
        <f t="shared" si="76"/>
        <v>41830</v>
      </c>
      <c r="L686" s="12">
        <f t="shared" si="77"/>
        <v>2014</v>
      </c>
      <c r="M686" s="12">
        <f t="shared" si="78"/>
        <v>28</v>
      </c>
      <c r="N686" s="12">
        <f t="shared" si="79"/>
        <v>7</v>
      </c>
      <c r="O686" s="13" t="str">
        <f t="shared" ca="1" si="80"/>
        <v>CUMPLE</v>
      </c>
    </row>
    <row r="687" spans="1:15" hidden="1">
      <c r="A687">
        <f>Tabla_owssvr__2[[#This Row],[ID]]</f>
        <v>4534</v>
      </c>
      <c r="B687" t="str">
        <f>Tabla_owssvr__2[[#This Row],[Título]]</f>
        <v>Clave de red bloqueada</v>
      </c>
      <c r="C687" t="str">
        <f>Tabla_owssvr__2[[#This Row],[Solicitante]]</f>
        <v>Rubilar Labraña, Carlos Alonso, CAM</v>
      </c>
      <c r="D687" s="4">
        <f>Tabla_owssvr__2[[#This Row],[Fecha Solicitud]]</f>
        <v>41829</v>
      </c>
      <c r="E687" t="str">
        <f>Tabla_owssvr__2[[#This Row],[Estado]]</f>
        <v>Realizado</v>
      </c>
      <c r="F687" s="4">
        <f>Tabla_owssvr__2[[#This Row],[Fecha Cierre]]</f>
        <v>41829</v>
      </c>
      <c r="G687" t="str">
        <f>Tabla_owssvr__2[[#This Row],[Categoria]]</f>
        <v>Creación, modificación activación y desactivación de cuentas de red y correo electrónico.</v>
      </c>
      <c r="H687" t="str">
        <f>Tabla_owssvr__2[[#This Row],[Enviado a TI]]</f>
        <v>Si</v>
      </c>
      <c r="I687" t="str">
        <f>Tabla_owssvr__2[[#This Row],[Regiones]]</f>
        <v>No</v>
      </c>
      <c r="J687" s="12">
        <f t="shared" si="75"/>
        <v>1</v>
      </c>
      <c r="K687" s="13">
        <f t="shared" si="76"/>
        <v>41830</v>
      </c>
      <c r="L687" s="12">
        <f t="shared" si="77"/>
        <v>2014</v>
      </c>
      <c r="M687" s="12">
        <f t="shared" si="78"/>
        <v>28</v>
      </c>
      <c r="N687" s="12">
        <f t="shared" si="79"/>
        <v>7</v>
      </c>
      <c r="O687" s="13" t="str">
        <f t="shared" ca="1" si="80"/>
        <v>CUMPLE</v>
      </c>
    </row>
    <row r="688" spans="1:15" hidden="1">
      <c r="A688">
        <f>Tabla_owssvr__2[[#This Row],[ID]]</f>
        <v>4533</v>
      </c>
      <c r="B688" t="str">
        <f>Tabla_owssvr__2[[#This Row],[Título]]</f>
        <v xml:space="preserve">Ingresos / Cambios </v>
      </c>
      <c r="C688" t="str">
        <f>Tabla_owssvr__2[[#This Row],[Solicitante]]</f>
        <v>Dossi Muñoz, Carolina, CAM</v>
      </c>
      <c r="D688" s="4">
        <f>Tabla_owssvr__2[[#This Row],[Fecha Solicitud]]</f>
        <v>41829</v>
      </c>
      <c r="E688" t="str">
        <f>Tabla_owssvr__2[[#This Row],[Estado]]</f>
        <v>Realizado</v>
      </c>
      <c r="F688" s="4">
        <f>Tabla_owssvr__2[[#This Row],[Fecha Cierre]]</f>
        <v>41829</v>
      </c>
      <c r="G688" t="str">
        <f>Tabla_owssvr__2[[#This Row],[Categoria]]</f>
        <v>Creación, modificación activación y desactivación de cuentas de red y correo electrónico.</v>
      </c>
      <c r="H688" t="str">
        <f>Tabla_owssvr__2[[#This Row],[Enviado a TI]]</f>
        <v>Si</v>
      </c>
      <c r="I688" t="str">
        <f>Tabla_owssvr__2[[#This Row],[Regiones]]</f>
        <v>No</v>
      </c>
      <c r="J688" s="12">
        <f t="shared" ref="J688:J751" si="81">VLOOKUP(G688,servicios,2,FALSE)</f>
        <v>1</v>
      </c>
      <c r="K688" s="13">
        <f t="shared" ref="K688:K751" si="82">WORKDAY(D688*1,J688,festivos)</f>
        <v>41830</v>
      </c>
      <c r="L688" s="12">
        <f t="shared" ref="L688:L751" si="83">YEAR(K688)</f>
        <v>2014</v>
      </c>
      <c r="M688" s="12">
        <f t="shared" ref="M688:M751" si="84">WEEKNUM(K688,2)</f>
        <v>28</v>
      </c>
      <c r="N688" s="12">
        <f t="shared" ref="N688:N751" si="85">MONTH(K688)</f>
        <v>7</v>
      </c>
      <c r="O688" s="13" t="str">
        <f t="shared" ref="O688:O751" ca="1" si="86">IF(F688=0,IF(AND(TODAY()&lt;=K688),"EN TIEMPO","FUERA"),IF(AND(F688&lt;=K688),"CUMPLE","NO CUMPLE"))</f>
        <v>CUMPLE</v>
      </c>
    </row>
    <row r="689" spans="1:15" hidden="1">
      <c r="A689">
        <f>Tabla_owssvr__2[[#This Row],[ID]]</f>
        <v>4532</v>
      </c>
      <c r="B689" t="str">
        <f>Tabla_owssvr__2[[#This Row],[Título]]</f>
        <v>Danilo Rosales // Reemplazo Licencia  Barbara millán Telemedida GG.CC.</v>
      </c>
      <c r="C689" t="str">
        <f>Tabla_owssvr__2[[#This Row],[Solicitante]]</f>
        <v>Dossi Muñoz, Carolina, CAM</v>
      </c>
      <c r="D689" s="4">
        <f>Tabla_owssvr__2[[#This Row],[Fecha Solicitud]]</f>
        <v>41827</v>
      </c>
      <c r="E689" t="str">
        <f>Tabla_owssvr__2[[#This Row],[Estado]]</f>
        <v>Realizado</v>
      </c>
      <c r="F689" s="4">
        <f>Tabla_owssvr__2[[#This Row],[Fecha Cierre]]</f>
        <v>41827</v>
      </c>
      <c r="G689" t="str">
        <f>Tabla_owssvr__2[[#This Row],[Categoria]]</f>
        <v>Creación, modificación activación y desactivación de cuentas de red y correo electrónico.</v>
      </c>
      <c r="H689" t="str">
        <f>Tabla_owssvr__2[[#This Row],[Enviado a TI]]</f>
        <v>Si</v>
      </c>
      <c r="I689" t="str">
        <f>Tabla_owssvr__2[[#This Row],[Regiones]]</f>
        <v>No</v>
      </c>
      <c r="J689" s="12">
        <f t="shared" si="81"/>
        <v>1</v>
      </c>
      <c r="K689" s="13">
        <f t="shared" si="82"/>
        <v>41828</v>
      </c>
      <c r="L689" s="12">
        <f t="shared" si="83"/>
        <v>2014</v>
      </c>
      <c r="M689" s="12">
        <f t="shared" si="84"/>
        <v>28</v>
      </c>
      <c r="N689" s="12">
        <f t="shared" si="85"/>
        <v>7</v>
      </c>
      <c r="O689" s="13" t="str">
        <f t="shared" ca="1" si="86"/>
        <v>CUMPLE</v>
      </c>
    </row>
    <row r="690" spans="1:15" hidden="1">
      <c r="A690">
        <f>Tabla_owssvr__2[[#This Row],[ID]]</f>
        <v>4531</v>
      </c>
      <c r="B690" t="str">
        <f>Tabla_owssvr__2[[#This Row],[Título]]</f>
        <v xml:space="preserve">Solucionar problema de correos </v>
      </c>
      <c r="C690" t="str">
        <f>Tabla_owssvr__2[[#This Row],[Solicitante]]</f>
        <v>Garay Espinoza, Jorge Andres, CAM</v>
      </c>
      <c r="D690" s="4">
        <f>Tabla_owssvr__2[[#This Row],[Fecha Solicitud]]</f>
        <v>41829</v>
      </c>
      <c r="E690" t="str">
        <f>Tabla_owssvr__2[[#This Row],[Estado]]</f>
        <v>Realizado</v>
      </c>
      <c r="F690" s="4">
        <f>Tabla_owssvr__2[[#This Row],[Fecha Cierre]]</f>
        <v>41829</v>
      </c>
      <c r="G690" t="str">
        <f>Tabla_owssvr__2[[#This Row],[Categoria]]</f>
        <v>Creación, modificación activación y desactivación de cuentas de red y correo electrónico.</v>
      </c>
      <c r="H690" t="str">
        <f>Tabla_owssvr__2[[#This Row],[Enviado a TI]]</f>
        <v>Si</v>
      </c>
      <c r="I690" t="str">
        <f>Tabla_owssvr__2[[#This Row],[Regiones]]</f>
        <v>No</v>
      </c>
      <c r="J690" s="12">
        <f t="shared" si="81"/>
        <v>1</v>
      </c>
      <c r="K690" s="13">
        <f t="shared" si="82"/>
        <v>41830</v>
      </c>
      <c r="L690" s="12">
        <f t="shared" si="83"/>
        <v>2014</v>
      </c>
      <c r="M690" s="12">
        <f t="shared" si="84"/>
        <v>28</v>
      </c>
      <c r="N690" s="12">
        <f t="shared" si="85"/>
        <v>7</v>
      </c>
      <c r="O690" s="13" t="str">
        <f t="shared" ca="1" si="86"/>
        <v>CUMPLE</v>
      </c>
    </row>
    <row r="691" spans="1:15" hidden="1">
      <c r="A691">
        <f>Tabla_owssvr__2[[#This Row],[ID]]</f>
        <v>4530</v>
      </c>
      <c r="B691" t="str">
        <f>Tabla_owssvr__2[[#This Row],[Título]]</f>
        <v>Skype Corporativo</v>
      </c>
      <c r="C691" t="str">
        <f>Tabla_owssvr__2[[#This Row],[Solicitante]]</f>
        <v>Iraberri Maldini, Gabriela Andrea, CAM</v>
      </c>
      <c r="D691" s="4">
        <f>Tabla_owssvr__2[[#This Row],[Fecha Solicitud]]</f>
        <v>41829</v>
      </c>
      <c r="E691" t="str">
        <f>Tabla_owssvr__2[[#This Row],[Estado]]</f>
        <v>Realizado</v>
      </c>
      <c r="F691" s="4">
        <f>Tabla_owssvr__2[[#This Row],[Fecha Cierre]]</f>
        <v>41829</v>
      </c>
      <c r="G691" t="str">
        <f>Tabla_owssvr__2[[#This Row],[Categoria]]</f>
        <v>Instalación de nuevos software en los computadores.</v>
      </c>
      <c r="H691" t="str">
        <f>Tabla_owssvr__2[[#This Row],[Enviado a TI]]</f>
        <v>Si</v>
      </c>
      <c r="I691" t="str">
        <f>Tabla_owssvr__2[[#This Row],[Regiones]]</f>
        <v>No</v>
      </c>
      <c r="J691" s="12">
        <f t="shared" si="81"/>
        <v>1</v>
      </c>
      <c r="K691" s="13">
        <f t="shared" si="82"/>
        <v>41830</v>
      </c>
      <c r="L691" s="12">
        <f t="shared" si="83"/>
        <v>2014</v>
      </c>
      <c r="M691" s="12">
        <f t="shared" si="84"/>
        <v>28</v>
      </c>
      <c r="N691" s="12">
        <f t="shared" si="85"/>
        <v>7</v>
      </c>
      <c r="O691" s="13" t="str">
        <f t="shared" ca="1" si="86"/>
        <v>CUMPLE</v>
      </c>
    </row>
    <row r="692" spans="1:15" hidden="1">
      <c r="A692">
        <f>Tabla_owssvr__2[[#This Row],[ID]]</f>
        <v>4529</v>
      </c>
      <c r="B692" t="str">
        <f>Tabla_owssvr__2[[#This Row],[Título]]</f>
        <v>Reposición de minutos</v>
      </c>
      <c r="C692" t="str">
        <f>Tabla_owssvr__2[[#This Row],[Solicitante]]</f>
        <v>Sepulveda Salas, Vladimir Arnoldo, CAM</v>
      </c>
      <c r="D692" s="4">
        <f>Tabla_owssvr__2[[#This Row],[Fecha Solicitud]]</f>
        <v>41828</v>
      </c>
      <c r="E692" t="str">
        <f>Tabla_owssvr__2[[#This Row],[Estado]]</f>
        <v>Realizado</v>
      </c>
      <c r="F692" s="4">
        <f>Tabla_owssvr__2[[#This Row],[Fecha Cierre]]</f>
        <v>41828</v>
      </c>
      <c r="G692" t="str">
        <f>Tabla_owssvr__2[[#This Row],[Categoria]]</f>
        <v>1 Asignacion de minutos</v>
      </c>
      <c r="H692" t="str">
        <f>Tabla_owssvr__2[[#This Row],[Enviado a TI]]</f>
        <v>Si</v>
      </c>
      <c r="I692" t="str">
        <f>Tabla_owssvr__2[[#This Row],[Regiones]]</f>
        <v>No</v>
      </c>
      <c r="J692" s="12">
        <f t="shared" si="81"/>
        <v>1</v>
      </c>
      <c r="K692" s="13">
        <f t="shared" si="82"/>
        <v>41829</v>
      </c>
      <c r="L692" s="12">
        <f t="shared" si="83"/>
        <v>2014</v>
      </c>
      <c r="M692" s="12">
        <f t="shared" si="84"/>
        <v>28</v>
      </c>
      <c r="N692" s="12">
        <f t="shared" si="85"/>
        <v>7</v>
      </c>
      <c r="O692" s="13" t="str">
        <f t="shared" ca="1" si="86"/>
        <v>CUMPLE</v>
      </c>
    </row>
    <row r="693" spans="1:15" hidden="1">
      <c r="A693">
        <f>Tabla_owssvr__2[[#This Row],[ID]]</f>
        <v>4528</v>
      </c>
      <c r="B693" t="str">
        <f>Tabla_owssvr__2[[#This Row],[Título]]</f>
        <v>Minutos adicionales</v>
      </c>
      <c r="C693" t="str">
        <f>Tabla_owssvr__2[[#This Row],[Solicitante]]</f>
        <v>Morales Diaz, Mauricio Enrique, CAM</v>
      </c>
      <c r="D693" s="4">
        <f>Tabla_owssvr__2[[#This Row],[Fecha Solicitud]]</f>
        <v>41828</v>
      </c>
      <c r="E693" t="str">
        <f>Tabla_owssvr__2[[#This Row],[Estado]]</f>
        <v>Realizado</v>
      </c>
      <c r="F693" s="4">
        <f>Tabla_owssvr__2[[#This Row],[Fecha Cierre]]</f>
        <v>41828</v>
      </c>
      <c r="G693" t="str">
        <f>Tabla_owssvr__2[[#This Row],[Categoria]]</f>
        <v>1 Asignacion de minutos</v>
      </c>
      <c r="H693" t="str">
        <f>Tabla_owssvr__2[[#This Row],[Enviado a TI]]</f>
        <v>Si</v>
      </c>
      <c r="I693" t="str">
        <f>Tabla_owssvr__2[[#This Row],[Regiones]]</f>
        <v>Si</v>
      </c>
      <c r="J693" s="12">
        <f t="shared" si="81"/>
        <v>1</v>
      </c>
      <c r="K693" s="13">
        <f t="shared" si="82"/>
        <v>41829</v>
      </c>
      <c r="L693" s="12">
        <f t="shared" si="83"/>
        <v>2014</v>
      </c>
      <c r="M693" s="12">
        <f t="shared" si="84"/>
        <v>28</v>
      </c>
      <c r="N693" s="12">
        <f t="shared" si="85"/>
        <v>7</v>
      </c>
      <c r="O693" s="13" t="str">
        <f t="shared" ca="1" si="86"/>
        <v>CUMPLE</v>
      </c>
    </row>
    <row r="694" spans="1:15" hidden="1">
      <c r="A694">
        <f>Tabla_owssvr__2[[#This Row],[ID]]</f>
        <v>4527</v>
      </c>
      <c r="B694" t="str">
        <f>Tabla_owssvr__2[[#This Row],[Título]]</f>
        <v>Liberación minutos On-Net</v>
      </c>
      <c r="C694" t="str">
        <f>Tabla_owssvr__2[[#This Row],[Solicitante]]</f>
        <v>Castro Marchant, Jorge, CAM</v>
      </c>
      <c r="D694" s="4">
        <f>Tabla_owssvr__2[[#This Row],[Fecha Solicitud]]</f>
        <v>41829</v>
      </c>
      <c r="E694" t="str">
        <f>Tabla_owssvr__2[[#This Row],[Estado]]</f>
        <v>Realizado</v>
      </c>
      <c r="F694" s="4">
        <f>Tabla_owssvr__2[[#This Row],[Fecha Cierre]]</f>
        <v>41829</v>
      </c>
      <c r="G694" t="str">
        <f>Tabla_owssvr__2[[#This Row],[Categoria]]</f>
        <v>1 Asignacion de minutos</v>
      </c>
      <c r="H694" t="str">
        <f>Tabla_owssvr__2[[#This Row],[Enviado a TI]]</f>
        <v>Si</v>
      </c>
      <c r="I694" t="str">
        <f>Tabla_owssvr__2[[#This Row],[Regiones]]</f>
        <v>No</v>
      </c>
      <c r="J694" s="12">
        <f t="shared" si="81"/>
        <v>1</v>
      </c>
      <c r="K694" s="13">
        <f t="shared" si="82"/>
        <v>41830</v>
      </c>
      <c r="L694" s="12">
        <f t="shared" si="83"/>
        <v>2014</v>
      </c>
      <c r="M694" s="12">
        <f t="shared" si="84"/>
        <v>28</v>
      </c>
      <c r="N694" s="12">
        <f t="shared" si="85"/>
        <v>7</v>
      </c>
      <c r="O694" s="13" t="str">
        <f t="shared" ca="1" si="86"/>
        <v>CUMPLE</v>
      </c>
    </row>
    <row r="695" spans="1:15" hidden="1">
      <c r="A695">
        <f>Tabla_owssvr__2[[#This Row],[ID]]</f>
        <v>4526</v>
      </c>
      <c r="B695" t="str">
        <f>Tabla_owssvr__2[[#This Row],[Título]]</f>
        <v>Devolución minutos NET</v>
      </c>
      <c r="C695" t="str">
        <f>Tabla_owssvr__2[[#This Row],[Solicitante]]</f>
        <v>Morales Diaz, Mauricio Enrique, CAM</v>
      </c>
      <c r="D695" s="4">
        <f>Tabla_owssvr__2[[#This Row],[Fecha Solicitud]]</f>
        <v>41828</v>
      </c>
      <c r="E695" t="str">
        <f>Tabla_owssvr__2[[#This Row],[Estado]]</f>
        <v>Realizado</v>
      </c>
      <c r="F695" s="4">
        <f>Tabla_owssvr__2[[#This Row],[Fecha Cierre]]</f>
        <v>41828</v>
      </c>
      <c r="G695" t="str">
        <f>Tabla_owssvr__2[[#This Row],[Categoria]]</f>
        <v>1 Asignacion de minutos</v>
      </c>
      <c r="H695" t="str">
        <f>Tabla_owssvr__2[[#This Row],[Enviado a TI]]</f>
        <v>Si</v>
      </c>
      <c r="I695" t="str">
        <f>Tabla_owssvr__2[[#This Row],[Regiones]]</f>
        <v>Si</v>
      </c>
      <c r="J695" s="12">
        <f t="shared" si="81"/>
        <v>1</v>
      </c>
      <c r="K695" s="13">
        <f t="shared" si="82"/>
        <v>41829</v>
      </c>
      <c r="L695" s="12">
        <f t="shared" si="83"/>
        <v>2014</v>
      </c>
      <c r="M695" s="12">
        <f t="shared" si="84"/>
        <v>28</v>
      </c>
      <c r="N695" s="12">
        <f t="shared" si="85"/>
        <v>7</v>
      </c>
      <c r="O695" s="13" t="str">
        <f t="shared" ca="1" si="86"/>
        <v>CUMPLE</v>
      </c>
    </row>
    <row r="696" spans="1:15" hidden="1">
      <c r="A696">
        <f>Tabla_owssvr__2[[#This Row],[ID]]</f>
        <v>4525</v>
      </c>
      <c r="B696" t="str">
        <f>Tabla_owssvr__2[[#This Row],[Título]]</f>
        <v xml:space="preserve">acceso a impresora </v>
      </c>
      <c r="C696" t="str">
        <f>Tabla_owssvr__2[[#This Row],[Solicitante]]</f>
        <v>Dossi Muñoz, Carolina, CAM</v>
      </c>
      <c r="D696" s="4">
        <f>Tabla_owssvr__2[[#This Row],[Fecha Solicitud]]</f>
        <v>41828</v>
      </c>
      <c r="E696" t="str">
        <f>Tabla_owssvr__2[[#This Row],[Estado]]</f>
        <v>Realizado</v>
      </c>
      <c r="F696" s="4">
        <f>Tabla_owssvr__2[[#This Row],[Fecha Cierre]]</f>
        <v>41829</v>
      </c>
      <c r="G696" t="str">
        <f>Tabla_owssvr__2[[#This Row],[Categoria]]</f>
        <v>Instalación de nuevos software en los computadores.</v>
      </c>
      <c r="H696" t="str">
        <f>Tabla_owssvr__2[[#This Row],[Enviado a TI]]</f>
        <v>No</v>
      </c>
      <c r="I696" t="str">
        <f>Tabla_owssvr__2[[#This Row],[Regiones]]</f>
        <v>No</v>
      </c>
      <c r="J696" s="12">
        <f t="shared" si="81"/>
        <v>1</v>
      </c>
      <c r="K696" s="13">
        <f t="shared" si="82"/>
        <v>41829</v>
      </c>
      <c r="L696" s="12">
        <f t="shared" si="83"/>
        <v>2014</v>
      </c>
      <c r="M696" s="12">
        <f t="shared" si="84"/>
        <v>28</v>
      </c>
      <c r="N696" s="12">
        <f t="shared" si="85"/>
        <v>7</v>
      </c>
      <c r="O696" s="13" t="str">
        <f t="shared" ca="1" si="86"/>
        <v>CUMPLE</v>
      </c>
    </row>
    <row r="697" spans="1:15" hidden="1">
      <c r="A697">
        <f>Tabla_owssvr__2[[#This Row],[ID]]</f>
        <v>4524</v>
      </c>
      <c r="B697" t="str">
        <f>Tabla_owssvr__2[[#This Row],[Título]]</f>
        <v xml:space="preserve">Activación de Minutos </v>
      </c>
      <c r="C697" t="str">
        <f>Tabla_owssvr__2[[#This Row],[Solicitante]]</f>
        <v>Pacheco Pinto, Alex  CAM</v>
      </c>
      <c r="D697" s="4">
        <f>Tabla_owssvr__2[[#This Row],[Fecha Solicitud]]</f>
        <v>41829</v>
      </c>
      <c r="E697" t="str">
        <f>Tabla_owssvr__2[[#This Row],[Estado]]</f>
        <v>Realizado</v>
      </c>
      <c r="F697" s="4">
        <f>Tabla_owssvr__2[[#This Row],[Fecha Cierre]]</f>
        <v>41829</v>
      </c>
      <c r="G697" t="str">
        <f>Tabla_owssvr__2[[#This Row],[Categoria]]</f>
        <v>1 Asignacion de minutos</v>
      </c>
      <c r="H697" t="str">
        <f>Tabla_owssvr__2[[#This Row],[Enviado a TI]]</f>
        <v>Si</v>
      </c>
      <c r="I697" t="str">
        <f>Tabla_owssvr__2[[#This Row],[Regiones]]</f>
        <v>No</v>
      </c>
      <c r="J697" s="12">
        <f t="shared" si="81"/>
        <v>1</v>
      </c>
      <c r="K697" s="13">
        <f t="shared" si="82"/>
        <v>41830</v>
      </c>
      <c r="L697" s="12">
        <f t="shared" si="83"/>
        <v>2014</v>
      </c>
      <c r="M697" s="12">
        <f t="shared" si="84"/>
        <v>28</v>
      </c>
      <c r="N697" s="12">
        <f t="shared" si="85"/>
        <v>7</v>
      </c>
      <c r="O697" s="13" t="str">
        <f t="shared" ca="1" si="86"/>
        <v>CUMPLE</v>
      </c>
    </row>
    <row r="698" spans="1:15" hidden="1">
      <c r="A698">
        <f>Tabla_owssvr__2[[#This Row],[ID]]</f>
        <v>4523</v>
      </c>
      <c r="B698" t="str">
        <f>Tabla_owssvr__2[[#This Row],[Título]]</f>
        <v>Restitución de minutos</v>
      </c>
      <c r="C698" t="str">
        <f>Tabla_owssvr__2[[#This Row],[Solicitante]]</f>
        <v>Pincheira Tripainao, Elizabeth Alejandra, CAM</v>
      </c>
      <c r="D698" s="4">
        <f>Tabla_owssvr__2[[#This Row],[Fecha Solicitud]]</f>
        <v>41828</v>
      </c>
      <c r="E698" t="str">
        <f>Tabla_owssvr__2[[#This Row],[Estado]]</f>
        <v>Realizado</v>
      </c>
      <c r="F698" s="4">
        <f>Tabla_owssvr__2[[#This Row],[Fecha Cierre]]</f>
        <v>41828</v>
      </c>
      <c r="G698" t="str">
        <f>Tabla_owssvr__2[[#This Row],[Categoria]]</f>
        <v>1 Asignacion de minutos</v>
      </c>
      <c r="H698" t="str">
        <f>Tabla_owssvr__2[[#This Row],[Enviado a TI]]</f>
        <v>No</v>
      </c>
      <c r="I698" t="str">
        <f>Tabla_owssvr__2[[#This Row],[Regiones]]</f>
        <v>No</v>
      </c>
      <c r="J698" s="12">
        <f t="shared" si="81"/>
        <v>1</v>
      </c>
      <c r="K698" s="13">
        <f t="shared" si="82"/>
        <v>41829</v>
      </c>
      <c r="L698" s="12">
        <f t="shared" si="83"/>
        <v>2014</v>
      </c>
      <c r="M698" s="12">
        <f t="shared" si="84"/>
        <v>28</v>
      </c>
      <c r="N698" s="12">
        <f t="shared" si="85"/>
        <v>7</v>
      </c>
      <c r="O698" s="13" t="str">
        <f t="shared" ca="1" si="86"/>
        <v>CUMPLE</v>
      </c>
    </row>
    <row r="699" spans="1:15" hidden="1">
      <c r="A699">
        <f>Tabla_owssvr__2[[#This Row],[ID]]</f>
        <v>4522</v>
      </c>
      <c r="B699" t="str">
        <f>Tabla_owssvr__2[[#This Row],[Título]]</f>
        <v>Retiro de servidor desde Tarapacá</v>
      </c>
      <c r="C699" t="str">
        <f>Tabla_owssvr__2[[#This Row],[Solicitante]]</f>
        <v>Gonzalez Jamett, Daniel Esteban, CAM</v>
      </c>
      <c r="D699" s="4">
        <f>Tabla_owssvr__2[[#This Row],[Fecha Solicitud]]</f>
        <v>41828</v>
      </c>
      <c r="E699" t="str">
        <f>Tabla_owssvr__2[[#This Row],[Estado]]</f>
        <v>Realizado</v>
      </c>
      <c r="F699" s="4">
        <f>Tabla_owssvr__2[[#This Row],[Fecha Cierre]]</f>
        <v>41828</v>
      </c>
      <c r="G699" t="str">
        <f>Tabla_owssvr__2[[#This Row],[Categoria]]</f>
        <v>Habilitación de carpetas compartidas o sitios de Sharepoint. O asignación y/o modificación de permisos.</v>
      </c>
      <c r="H699" t="str">
        <f>Tabla_owssvr__2[[#This Row],[Enviado a TI]]</f>
        <v>Si</v>
      </c>
      <c r="I699" t="str">
        <f>Tabla_owssvr__2[[#This Row],[Regiones]]</f>
        <v>No</v>
      </c>
      <c r="J699" s="12">
        <f t="shared" si="81"/>
        <v>1</v>
      </c>
      <c r="K699" s="13">
        <f t="shared" si="82"/>
        <v>41829</v>
      </c>
      <c r="L699" s="12">
        <f t="shared" si="83"/>
        <v>2014</v>
      </c>
      <c r="M699" s="12">
        <f t="shared" si="84"/>
        <v>28</v>
      </c>
      <c r="N699" s="12">
        <f t="shared" si="85"/>
        <v>7</v>
      </c>
      <c r="O699" s="13" t="str">
        <f t="shared" ca="1" si="86"/>
        <v>CUMPLE</v>
      </c>
    </row>
    <row r="700" spans="1:15" hidden="1">
      <c r="A700">
        <f>Tabla_owssvr__2[[#This Row],[ID]]</f>
        <v>4521</v>
      </c>
      <c r="B700" t="str">
        <f>Tabla_owssvr__2[[#This Row],[Título]]</f>
        <v>Configuracion modo escaneo Impresora 6° Piso</v>
      </c>
      <c r="C700" t="str">
        <f>Tabla_owssvr__2[[#This Row],[Solicitante]]</f>
        <v>Lopez Solis, Roberto, CAM</v>
      </c>
      <c r="D700" s="4">
        <f>Tabla_owssvr__2[[#This Row],[Fecha Solicitud]]</f>
        <v>41828</v>
      </c>
      <c r="E700" t="str">
        <f>Tabla_owssvr__2[[#This Row],[Estado]]</f>
        <v>Realizado</v>
      </c>
      <c r="F700" s="4">
        <f>Tabla_owssvr__2[[#This Row],[Fecha Cierre]]</f>
        <v>41828</v>
      </c>
      <c r="G700" t="str">
        <f>Tabla_owssvr__2[[#This Row],[Categoria]]</f>
        <v>Instalación de nuevos software en los computadores.</v>
      </c>
      <c r="H700" t="str">
        <f>Tabla_owssvr__2[[#This Row],[Enviado a TI]]</f>
        <v>Si</v>
      </c>
      <c r="I700" t="str">
        <f>Tabla_owssvr__2[[#This Row],[Regiones]]</f>
        <v>No</v>
      </c>
      <c r="J700" s="12">
        <f t="shared" si="81"/>
        <v>1</v>
      </c>
      <c r="K700" s="13">
        <f t="shared" si="82"/>
        <v>41829</v>
      </c>
      <c r="L700" s="12">
        <f t="shared" si="83"/>
        <v>2014</v>
      </c>
      <c r="M700" s="12">
        <f t="shared" si="84"/>
        <v>28</v>
      </c>
      <c r="N700" s="12">
        <f t="shared" si="85"/>
        <v>7</v>
      </c>
      <c r="O700" s="13" t="str">
        <f t="shared" ca="1" si="86"/>
        <v>CUMPLE</v>
      </c>
    </row>
    <row r="701" spans="1:15" hidden="1">
      <c r="A701">
        <f>Tabla_owssvr__2[[#This Row],[ID]]</f>
        <v>4520</v>
      </c>
      <c r="B701" t="str">
        <f>Tabla_owssvr__2[[#This Row],[Título]]</f>
        <v>Plan De Datos</v>
      </c>
      <c r="C701" t="str">
        <f>Tabla_owssvr__2[[#This Row],[Solicitante]]</f>
        <v>Belmar Ramirez, Nelson Andres, CAM</v>
      </c>
      <c r="D701" s="4">
        <f>Tabla_owssvr__2[[#This Row],[Fecha Solicitud]]</f>
        <v>41828</v>
      </c>
      <c r="E701" t="str">
        <f>Tabla_owssvr__2[[#This Row],[Estado]]</f>
        <v>Realizado</v>
      </c>
      <c r="F701" s="4">
        <f>Tabla_owssvr__2[[#This Row],[Fecha Cierre]]</f>
        <v>41834</v>
      </c>
      <c r="G701" t="str">
        <f>Tabla_owssvr__2[[#This Row],[Categoria]]</f>
        <v>Asignación y/o entrega de equipos celulares estándar nuevos o sus componentes. (chips)</v>
      </c>
      <c r="H701" t="str">
        <f>Tabla_owssvr__2[[#This Row],[Enviado a TI]]</f>
        <v>Si</v>
      </c>
      <c r="I701" t="str">
        <f>Tabla_owssvr__2[[#This Row],[Regiones]]</f>
        <v>No</v>
      </c>
      <c r="J701" s="12">
        <f t="shared" si="81"/>
        <v>7</v>
      </c>
      <c r="K701" s="13">
        <f t="shared" si="82"/>
        <v>41838</v>
      </c>
      <c r="L701" s="12">
        <f t="shared" si="83"/>
        <v>2014</v>
      </c>
      <c r="M701" s="12">
        <f t="shared" si="84"/>
        <v>29</v>
      </c>
      <c r="N701" s="12">
        <f t="shared" si="85"/>
        <v>7</v>
      </c>
      <c r="O701" s="13" t="str">
        <f t="shared" ca="1" si="86"/>
        <v>CUMPLE</v>
      </c>
    </row>
    <row r="702" spans="1:15" hidden="1">
      <c r="A702">
        <f>Tabla_owssvr__2[[#This Row],[ID]]</f>
        <v>4519</v>
      </c>
      <c r="B702" t="str">
        <f>Tabla_owssvr__2[[#This Row],[Título]]</f>
        <v xml:space="preserve">Restitucion de Minutos </v>
      </c>
      <c r="C702" t="str">
        <f>Tabla_owssvr__2[[#This Row],[Solicitante]]</f>
        <v>Lagos Acuña, James Henry, CAM</v>
      </c>
      <c r="D702" s="4">
        <f>Tabla_owssvr__2[[#This Row],[Fecha Solicitud]]</f>
        <v>41828</v>
      </c>
      <c r="E702" t="str">
        <f>Tabla_owssvr__2[[#This Row],[Estado]]</f>
        <v>Realizado</v>
      </c>
      <c r="F702" s="4">
        <f>Tabla_owssvr__2[[#This Row],[Fecha Cierre]]</f>
        <v>41828</v>
      </c>
      <c r="G702" t="str">
        <f>Tabla_owssvr__2[[#This Row],[Categoria]]</f>
        <v>1 Asignacion de minutos</v>
      </c>
      <c r="H702" t="str">
        <f>Tabla_owssvr__2[[#This Row],[Enviado a TI]]</f>
        <v>Si</v>
      </c>
      <c r="I702" t="str">
        <f>Tabla_owssvr__2[[#This Row],[Regiones]]</f>
        <v>No</v>
      </c>
      <c r="J702" s="12">
        <f t="shared" si="81"/>
        <v>1</v>
      </c>
      <c r="K702" s="13">
        <f t="shared" si="82"/>
        <v>41829</v>
      </c>
      <c r="L702" s="12">
        <f t="shared" si="83"/>
        <v>2014</v>
      </c>
      <c r="M702" s="12">
        <f t="shared" si="84"/>
        <v>28</v>
      </c>
      <c r="N702" s="12">
        <f t="shared" si="85"/>
        <v>7</v>
      </c>
      <c r="O702" s="13" t="str">
        <f t="shared" ca="1" si="86"/>
        <v>CUMPLE</v>
      </c>
    </row>
    <row r="703" spans="1:15" hidden="1">
      <c r="A703">
        <f>Tabla_owssvr__2[[#This Row],[ID]]</f>
        <v>4518</v>
      </c>
      <c r="B703" t="str">
        <f>Tabla_owssvr__2[[#This Row],[Título]]</f>
        <v xml:space="preserve">Restitucion de Minutos </v>
      </c>
      <c r="C703" t="str">
        <f>Tabla_owssvr__2[[#This Row],[Solicitante]]</f>
        <v>Lagos Acuña, Christopher Joseph, CAM</v>
      </c>
      <c r="D703" s="4">
        <f>Tabla_owssvr__2[[#This Row],[Fecha Solicitud]]</f>
        <v>41828</v>
      </c>
      <c r="E703" t="str">
        <f>Tabla_owssvr__2[[#This Row],[Estado]]</f>
        <v>Realizado</v>
      </c>
      <c r="F703" s="4">
        <f>Tabla_owssvr__2[[#This Row],[Fecha Cierre]]</f>
        <v>41828</v>
      </c>
      <c r="G703" t="str">
        <f>Tabla_owssvr__2[[#This Row],[Categoria]]</f>
        <v>1 Asignacion de minutos</v>
      </c>
      <c r="H703" t="str">
        <f>Tabla_owssvr__2[[#This Row],[Enviado a TI]]</f>
        <v>Si</v>
      </c>
      <c r="I703" t="str">
        <f>Tabla_owssvr__2[[#This Row],[Regiones]]</f>
        <v>No</v>
      </c>
      <c r="J703" s="12">
        <f t="shared" si="81"/>
        <v>1</v>
      </c>
      <c r="K703" s="13">
        <f t="shared" si="82"/>
        <v>41829</v>
      </c>
      <c r="L703" s="12">
        <f t="shared" si="83"/>
        <v>2014</v>
      </c>
      <c r="M703" s="12">
        <f t="shared" si="84"/>
        <v>28</v>
      </c>
      <c r="N703" s="12">
        <f t="shared" si="85"/>
        <v>7</v>
      </c>
      <c r="O703" s="13" t="str">
        <f t="shared" ca="1" si="86"/>
        <v>CUMPLE</v>
      </c>
    </row>
    <row r="704" spans="1:15" hidden="1">
      <c r="A704">
        <f>Tabla_owssvr__2[[#This Row],[ID]]</f>
        <v>4517</v>
      </c>
      <c r="B704" t="str">
        <f>Tabla_owssvr__2[[#This Row],[Título]]</f>
        <v>Correo Manuel Benavides</v>
      </c>
      <c r="C704" t="str">
        <f>Tabla_owssvr__2[[#This Row],[Solicitante]]</f>
        <v>Martinez Fuentealba, Victor Alonso, CAM</v>
      </c>
      <c r="D704" s="4">
        <f>Tabla_owssvr__2[[#This Row],[Fecha Solicitud]]</f>
        <v>41828</v>
      </c>
      <c r="E704" t="str">
        <f>Tabla_owssvr__2[[#This Row],[Estado]]</f>
        <v>Realizado</v>
      </c>
      <c r="F704" s="4">
        <f>Tabla_owssvr__2[[#This Row],[Fecha Cierre]]</f>
        <v>41828</v>
      </c>
      <c r="G704" t="str">
        <f>Tabla_owssvr__2[[#This Row],[Categoria]]</f>
        <v>Creación, modificación activación y desactivación de cuentas de red y correo electrónico.</v>
      </c>
      <c r="H704" t="str">
        <f>Tabla_owssvr__2[[#This Row],[Enviado a TI]]</f>
        <v>Si</v>
      </c>
      <c r="I704" t="str">
        <f>Tabla_owssvr__2[[#This Row],[Regiones]]</f>
        <v>Si</v>
      </c>
      <c r="J704" s="12">
        <f t="shared" si="81"/>
        <v>1</v>
      </c>
      <c r="K704" s="13">
        <f t="shared" si="82"/>
        <v>41829</v>
      </c>
      <c r="L704" s="12">
        <f t="shared" si="83"/>
        <v>2014</v>
      </c>
      <c r="M704" s="12">
        <f t="shared" si="84"/>
        <v>28</v>
      </c>
      <c r="N704" s="12">
        <f t="shared" si="85"/>
        <v>7</v>
      </c>
      <c r="O704" s="13" t="str">
        <f t="shared" ca="1" si="86"/>
        <v>CUMPLE</v>
      </c>
    </row>
    <row r="705" spans="1:15" hidden="1">
      <c r="A705">
        <f>Tabla_owssvr__2[[#This Row],[ID]]</f>
        <v>4516</v>
      </c>
      <c r="B705" t="str">
        <f>Tabla_owssvr__2[[#This Row],[Título]]</f>
        <v>minutos on net</v>
      </c>
      <c r="C705" t="str">
        <f>Tabla_owssvr__2[[#This Row],[Solicitante]]</f>
        <v>Ñeguey Adonis, Albino Bernabé, CAM</v>
      </c>
      <c r="D705" s="4">
        <f>Tabla_owssvr__2[[#This Row],[Fecha Solicitud]]</f>
        <v>41828</v>
      </c>
      <c r="E705" t="str">
        <f>Tabla_owssvr__2[[#This Row],[Estado]]</f>
        <v>Realizado</v>
      </c>
      <c r="F705" s="4">
        <f>Tabla_owssvr__2[[#This Row],[Fecha Cierre]]</f>
        <v>41828</v>
      </c>
      <c r="G705" t="str">
        <f>Tabla_owssvr__2[[#This Row],[Categoria]]</f>
        <v>1 Asignacion de minutos</v>
      </c>
      <c r="H705" t="str">
        <f>Tabla_owssvr__2[[#This Row],[Enviado a TI]]</f>
        <v>Si</v>
      </c>
      <c r="I705" t="str">
        <f>Tabla_owssvr__2[[#This Row],[Regiones]]</f>
        <v>No</v>
      </c>
      <c r="J705" s="12">
        <f t="shared" si="81"/>
        <v>1</v>
      </c>
      <c r="K705" s="13">
        <f t="shared" si="82"/>
        <v>41829</v>
      </c>
      <c r="L705" s="12">
        <f t="shared" si="83"/>
        <v>2014</v>
      </c>
      <c r="M705" s="12">
        <f t="shared" si="84"/>
        <v>28</v>
      </c>
      <c r="N705" s="12">
        <f t="shared" si="85"/>
        <v>7</v>
      </c>
      <c r="O705" s="13" t="str">
        <f t="shared" ca="1" si="86"/>
        <v>CUMPLE</v>
      </c>
    </row>
    <row r="706" spans="1:15" hidden="1">
      <c r="A706">
        <f>Tabla_owssvr__2[[#This Row],[ID]]</f>
        <v>4515</v>
      </c>
      <c r="B706" t="str">
        <f>Tabla_owssvr__2[[#This Row],[Título]]</f>
        <v xml:space="preserve">minutos On-net </v>
      </c>
      <c r="C706" t="str">
        <f>Tabla_owssvr__2[[#This Row],[Solicitante]]</f>
        <v>Ibarra Sereño, Ingrid de Lourdes, CAM</v>
      </c>
      <c r="D706" s="4">
        <f>Tabla_owssvr__2[[#This Row],[Fecha Solicitud]]</f>
        <v>41828</v>
      </c>
      <c r="E706" t="str">
        <f>Tabla_owssvr__2[[#This Row],[Estado]]</f>
        <v>Realizado</v>
      </c>
      <c r="F706" s="4">
        <f>Tabla_owssvr__2[[#This Row],[Fecha Cierre]]</f>
        <v>41828</v>
      </c>
      <c r="G706" t="str">
        <f>Tabla_owssvr__2[[#This Row],[Categoria]]</f>
        <v>1 Asignacion de minutos</v>
      </c>
      <c r="H706" t="str">
        <f>Tabla_owssvr__2[[#This Row],[Enviado a TI]]</f>
        <v>Si</v>
      </c>
      <c r="I706" t="str">
        <f>Tabla_owssvr__2[[#This Row],[Regiones]]</f>
        <v>No</v>
      </c>
      <c r="J706" s="12">
        <f t="shared" si="81"/>
        <v>1</v>
      </c>
      <c r="K706" s="13">
        <f t="shared" si="82"/>
        <v>41829</v>
      </c>
      <c r="L706" s="12">
        <f t="shared" si="83"/>
        <v>2014</v>
      </c>
      <c r="M706" s="12">
        <f t="shared" si="84"/>
        <v>28</v>
      </c>
      <c r="N706" s="12">
        <f t="shared" si="85"/>
        <v>7</v>
      </c>
      <c r="O706" s="13" t="str">
        <f t="shared" ca="1" si="86"/>
        <v>CUMPLE</v>
      </c>
    </row>
    <row r="707" spans="1:15" hidden="1">
      <c r="A707">
        <f>Tabla_owssvr__2[[#This Row],[ID]]</f>
        <v>4514</v>
      </c>
      <c r="B707" t="str">
        <f>Tabla_owssvr__2[[#This Row],[Título]]</f>
        <v>Reinicio Contraseña</v>
      </c>
      <c r="C707" t="str">
        <f>Tabla_owssvr__2[[#This Row],[Solicitante]]</f>
        <v>Fuentes Maldonado, Gonzalo Eduardo, CAM</v>
      </c>
      <c r="D707" s="4">
        <f>Tabla_owssvr__2[[#This Row],[Fecha Solicitud]]</f>
        <v>41828</v>
      </c>
      <c r="E707" t="str">
        <f>Tabla_owssvr__2[[#This Row],[Estado]]</f>
        <v>Realizado</v>
      </c>
      <c r="F707" s="4">
        <f>Tabla_owssvr__2[[#This Row],[Fecha Cierre]]</f>
        <v>41828</v>
      </c>
      <c r="G707" t="str">
        <f>Tabla_owssvr__2[[#This Row],[Categoria]]</f>
        <v>Creación, modificación activación y desactivación de cuentas de red y correo electrónico.</v>
      </c>
      <c r="H707" t="str">
        <f>Tabla_owssvr__2[[#This Row],[Enviado a TI]]</f>
        <v>Si</v>
      </c>
      <c r="I707" t="str">
        <f>Tabla_owssvr__2[[#This Row],[Regiones]]</f>
        <v>No</v>
      </c>
      <c r="J707" s="12">
        <f t="shared" si="81"/>
        <v>1</v>
      </c>
      <c r="K707" s="13">
        <f t="shared" si="82"/>
        <v>41829</v>
      </c>
      <c r="L707" s="12">
        <f t="shared" si="83"/>
        <v>2014</v>
      </c>
      <c r="M707" s="12">
        <f t="shared" si="84"/>
        <v>28</v>
      </c>
      <c r="N707" s="12">
        <f t="shared" si="85"/>
        <v>7</v>
      </c>
      <c r="O707" s="13" t="str">
        <f t="shared" ca="1" si="86"/>
        <v>CUMPLE</v>
      </c>
    </row>
    <row r="708" spans="1:15" hidden="1">
      <c r="A708">
        <f>Tabla_owssvr__2[[#This Row],[ID]]</f>
        <v>4513</v>
      </c>
      <c r="B708" t="str">
        <f>Tabla_owssvr__2[[#This Row],[Título]]</f>
        <v>Solicitud toner proyecto sot</v>
      </c>
      <c r="C708" t="str">
        <f>Tabla_owssvr__2[[#This Row],[Solicitante]]</f>
        <v>Tapia González, Magda Grizel, CAM</v>
      </c>
      <c r="D708" s="4">
        <f>Tabla_owssvr__2[[#This Row],[Fecha Solicitud]]</f>
        <v>41827</v>
      </c>
      <c r="E708" t="str">
        <f>Tabla_owssvr__2[[#This Row],[Estado]]</f>
        <v>Realizado</v>
      </c>
      <c r="F708" s="4">
        <f>Tabla_owssvr__2[[#This Row],[Fecha Cierre]]</f>
        <v>41828</v>
      </c>
      <c r="G708" t="str">
        <f>Tabla_owssvr__2[[#This Row],[Categoria]]</f>
        <v>Reporte de problemas de Impresoras en Outsourcing</v>
      </c>
      <c r="H708" t="str">
        <f>Tabla_owssvr__2[[#This Row],[Enviado a TI]]</f>
        <v>No</v>
      </c>
      <c r="I708" t="str">
        <f>Tabla_owssvr__2[[#This Row],[Regiones]]</f>
        <v>No</v>
      </c>
      <c r="J708" s="12">
        <f t="shared" si="81"/>
        <v>1</v>
      </c>
      <c r="K708" s="13">
        <f t="shared" si="82"/>
        <v>41828</v>
      </c>
      <c r="L708" s="12">
        <f t="shared" si="83"/>
        <v>2014</v>
      </c>
      <c r="M708" s="12">
        <f t="shared" si="84"/>
        <v>28</v>
      </c>
      <c r="N708" s="12">
        <f t="shared" si="85"/>
        <v>7</v>
      </c>
      <c r="O708" s="13" t="str">
        <f t="shared" ca="1" si="86"/>
        <v>CUMPLE</v>
      </c>
    </row>
    <row r="709" spans="1:15" hidden="1">
      <c r="A709">
        <f>Tabla_owssvr__2[[#This Row],[ID]]</f>
        <v>4512</v>
      </c>
      <c r="B709" t="str">
        <f>Tabla_owssvr__2[[#This Row],[Título]]</f>
        <v xml:space="preserve">Restitución minutos on net </v>
      </c>
      <c r="C709" t="str">
        <f>Tabla_owssvr__2[[#This Row],[Solicitante]]</f>
        <v>Elgueta Rojas, Deborah Lisset, CAM</v>
      </c>
      <c r="D709" s="4">
        <f>Tabla_owssvr__2[[#This Row],[Fecha Solicitud]]</f>
        <v>41827</v>
      </c>
      <c r="E709" t="str">
        <f>Tabla_owssvr__2[[#This Row],[Estado]]</f>
        <v>Realizado</v>
      </c>
      <c r="F709" s="4">
        <f>Tabla_owssvr__2[[#This Row],[Fecha Cierre]]</f>
        <v>41827</v>
      </c>
      <c r="G709" t="str">
        <f>Tabla_owssvr__2[[#This Row],[Categoria]]</f>
        <v>1 Asignacion de minutos</v>
      </c>
      <c r="H709" t="str">
        <f>Tabla_owssvr__2[[#This Row],[Enviado a TI]]</f>
        <v>Si</v>
      </c>
      <c r="I709" t="str">
        <f>Tabla_owssvr__2[[#This Row],[Regiones]]</f>
        <v>No</v>
      </c>
      <c r="J709" s="12">
        <f t="shared" si="81"/>
        <v>1</v>
      </c>
      <c r="K709" s="13">
        <f t="shared" si="82"/>
        <v>41828</v>
      </c>
      <c r="L709" s="12">
        <f t="shared" si="83"/>
        <v>2014</v>
      </c>
      <c r="M709" s="12">
        <f t="shared" si="84"/>
        <v>28</v>
      </c>
      <c r="N709" s="12">
        <f t="shared" si="85"/>
        <v>7</v>
      </c>
      <c r="O709" s="13" t="str">
        <f t="shared" ca="1" si="86"/>
        <v>CUMPLE</v>
      </c>
    </row>
    <row r="710" spans="1:15" hidden="1">
      <c r="A710">
        <f>Tabla_owssvr__2[[#This Row],[ID]]</f>
        <v>4511</v>
      </c>
      <c r="B710" t="str">
        <f>Tabla_owssvr__2[[#This Row],[Título]]</f>
        <v>SOLICITUD BAJAR ACTUALIZACIONES PRIMEREAD TELEMEDIDA GRANDES CLIENTES. / HOSTING</v>
      </c>
      <c r="C710" t="str">
        <f>Tabla_owssvr__2[[#This Row],[Solicitante]]</f>
        <v>Pavez Nuñez, Walter, CAM</v>
      </c>
      <c r="D710" s="4">
        <f>Tabla_owssvr__2[[#This Row],[Fecha Solicitud]]</f>
        <v>41827</v>
      </c>
      <c r="E710" t="str">
        <f>Tabla_owssvr__2[[#This Row],[Estado]]</f>
        <v>Realizado</v>
      </c>
      <c r="F710" s="4">
        <f>Tabla_owssvr__2[[#This Row],[Fecha Cierre]]</f>
        <v>0</v>
      </c>
      <c r="G710" t="str">
        <f>Tabla_owssvr__2[[#This Row],[Categoria]]</f>
        <v>3 Servicios Operador</v>
      </c>
      <c r="H710" t="str">
        <f>Tabla_owssvr__2[[#This Row],[Enviado a TI]]</f>
        <v>Si</v>
      </c>
      <c r="I710" t="str">
        <f>Tabla_owssvr__2[[#This Row],[Regiones]]</f>
        <v>No</v>
      </c>
      <c r="J710" s="12">
        <f t="shared" si="81"/>
        <v>1</v>
      </c>
      <c r="K710" s="13">
        <f t="shared" si="82"/>
        <v>41828</v>
      </c>
      <c r="L710" s="12">
        <f t="shared" si="83"/>
        <v>2014</v>
      </c>
      <c r="M710" s="12">
        <f t="shared" si="84"/>
        <v>28</v>
      </c>
      <c r="N710" s="12">
        <f t="shared" si="85"/>
        <v>7</v>
      </c>
      <c r="O710" s="13" t="str">
        <f t="shared" ca="1" si="86"/>
        <v>FUERA</v>
      </c>
    </row>
    <row r="711" spans="1:15" hidden="1">
      <c r="A711">
        <f>Tabla_owssvr__2[[#This Row],[ID]]</f>
        <v>4510</v>
      </c>
      <c r="B711" t="str">
        <f>Tabla_owssvr__2[[#This Row],[Título]]</f>
        <v>Minutos Celular Paulina Zambrano</v>
      </c>
      <c r="C711" t="str">
        <f>Tabla_owssvr__2[[#This Row],[Solicitante]]</f>
        <v>Dossi Muñoz, Carolina, CAM</v>
      </c>
      <c r="D711" s="4">
        <f>Tabla_owssvr__2[[#This Row],[Fecha Solicitud]]</f>
        <v>41827</v>
      </c>
      <c r="E711" t="str">
        <f>Tabla_owssvr__2[[#This Row],[Estado]]</f>
        <v>Realizado</v>
      </c>
      <c r="F711" s="4">
        <f>Tabla_owssvr__2[[#This Row],[Fecha Cierre]]</f>
        <v>41827</v>
      </c>
      <c r="G711" t="str">
        <f>Tabla_owssvr__2[[#This Row],[Categoria]]</f>
        <v>1 Asignacion de minutos</v>
      </c>
      <c r="H711" t="str">
        <f>Tabla_owssvr__2[[#This Row],[Enviado a TI]]</f>
        <v>Si</v>
      </c>
      <c r="I711" t="str">
        <f>Tabla_owssvr__2[[#This Row],[Regiones]]</f>
        <v>No</v>
      </c>
      <c r="J711" s="12">
        <f t="shared" si="81"/>
        <v>1</v>
      </c>
      <c r="K711" s="13">
        <f t="shared" si="82"/>
        <v>41828</v>
      </c>
      <c r="L711" s="12">
        <f t="shared" si="83"/>
        <v>2014</v>
      </c>
      <c r="M711" s="12">
        <f t="shared" si="84"/>
        <v>28</v>
      </c>
      <c r="N711" s="12">
        <f t="shared" si="85"/>
        <v>7</v>
      </c>
      <c r="O711" s="13" t="str">
        <f t="shared" ca="1" si="86"/>
        <v>CUMPLE</v>
      </c>
    </row>
    <row r="712" spans="1:15" hidden="1">
      <c r="A712">
        <f>Tabla_owssvr__2[[#This Row],[ID]]</f>
        <v>4509</v>
      </c>
      <c r="B712" t="str">
        <f>Tabla_owssvr__2[[#This Row],[Título]]</f>
        <v xml:space="preserve">Enviar archivo  ApplicationTrace </v>
      </c>
      <c r="C712" t="str">
        <f>Tabla_owssvr__2[[#This Row],[Solicitante]]</f>
        <v>Gonzalez Arredondo, Enrique Eduardo, CAM</v>
      </c>
      <c r="D712" s="4">
        <f>Tabla_owssvr__2[[#This Row],[Fecha Solicitud]]</f>
        <v>41827</v>
      </c>
      <c r="E712" t="str">
        <f>Tabla_owssvr__2[[#This Row],[Estado]]</f>
        <v>Realizado</v>
      </c>
      <c r="F712" s="4">
        <f>Tabla_owssvr__2[[#This Row],[Fecha Cierre]]</f>
        <v>0</v>
      </c>
      <c r="G712" t="str">
        <f>Tabla_owssvr__2[[#This Row],[Categoria]]</f>
        <v>3 Servicios Operador</v>
      </c>
      <c r="H712" t="str">
        <f>Tabla_owssvr__2[[#This Row],[Enviado a TI]]</f>
        <v>Si</v>
      </c>
      <c r="I712" t="str">
        <f>Tabla_owssvr__2[[#This Row],[Regiones]]</f>
        <v>No</v>
      </c>
      <c r="J712" s="12">
        <f t="shared" si="81"/>
        <v>1</v>
      </c>
      <c r="K712" s="13">
        <f t="shared" si="82"/>
        <v>41828</v>
      </c>
      <c r="L712" s="12">
        <f t="shared" si="83"/>
        <v>2014</v>
      </c>
      <c r="M712" s="12">
        <f t="shared" si="84"/>
        <v>28</v>
      </c>
      <c r="N712" s="12">
        <f t="shared" si="85"/>
        <v>7</v>
      </c>
      <c r="O712" s="13" t="str">
        <f t="shared" ca="1" si="86"/>
        <v>FUERA</v>
      </c>
    </row>
    <row r="713" spans="1:15" hidden="1">
      <c r="A713">
        <f>Tabla_owssvr__2[[#This Row],[ID]]</f>
        <v>4508</v>
      </c>
      <c r="B713" t="str">
        <f>Tabla_owssvr__2[[#This Row],[Título]]</f>
        <v>Usuario oracle bloqueado</v>
      </c>
      <c r="C713" t="str">
        <f>Tabla_owssvr__2[[#This Row],[Solicitante]]</f>
        <v>Elgueta Rojas, Deborah Lisset, CAM</v>
      </c>
      <c r="D713" s="4">
        <f>Tabla_owssvr__2[[#This Row],[Fecha Solicitud]]</f>
        <v>41827</v>
      </c>
      <c r="E713" t="str">
        <f>Tabla_owssvr__2[[#This Row],[Estado]]</f>
        <v>Realizado</v>
      </c>
      <c r="F713" s="4">
        <f>Tabla_owssvr__2[[#This Row],[Fecha Cierre]]</f>
        <v>41827</v>
      </c>
      <c r="G713" t="str">
        <f>Tabla_owssvr__2[[#This Row],[Categoria]]</f>
        <v>2 Reporte problemas Oracle</v>
      </c>
      <c r="H713" t="str">
        <f>Tabla_owssvr__2[[#This Row],[Enviado a TI]]</f>
        <v>Si</v>
      </c>
      <c r="I713" t="str">
        <f>Tabla_owssvr__2[[#This Row],[Regiones]]</f>
        <v>No</v>
      </c>
      <c r="J713" s="12">
        <f t="shared" si="81"/>
        <v>1</v>
      </c>
      <c r="K713" s="13">
        <f t="shared" si="82"/>
        <v>41828</v>
      </c>
      <c r="L713" s="12">
        <f t="shared" si="83"/>
        <v>2014</v>
      </c>
      <c r="M713" s="12">
        <f t="shared" si="84"/>
        <v>28</v>
      </c>
      <c r="N713" s="12">
        <f t="shared" si="85"/>
        <v>7</v>
      </c>
      <c r="O713" s="13" t="str">
        <f t="shared" ca="1" si="86"/>
        <v>CUMPLE</v>
      </c>
    </row>
    <row r="714" spans="1:15" hidden="1">
      <c r="A714">
        <f>Tabla_owssvr__2[[#This Row],[ID]]</f>
        <v>4507</v>
      </c>
      <c r="B714" t="str">
        <f>Tabla_owssvr__2[[#This Row],[Título]]</f>
        <v>Minutos celular</v>
      </c>
      <c r="C714" t="str">
        <f>Tabla_owssvr__2[[#This Row],[Solicitante]]</f>
        <v>Brantt Zumarán, Claudia Andrea, CAM</v>
      </c>
      <c r="D714" s="4">
        <f>Tabla_owssvr__2[[#This Row],[Fecha Solicitud]]</f>
        <v>41827</v>
      </c>
      <c r="E714" t="str">
        <f>Tabla_owssvr__2[[#This Row],[Estado]]</f>
        <v>Realizado</v>
      </c>
      <c r="F714" s="4">
        <f>Tabla_owssvr__2[[#This Row],[Fecha Cierre]]</f>
        <v>41827</v>
      </c>
      <c r="G714" t="str">
        <f>Tabla_owssvr__2[[#This Row],[Categoria]]</f>
        <v>1 Asignacion de minutos</v>
      </c>
      <c r="H714" t="str">
        <f>Tabla_owssvr__2[[#This Row],[Enviado a TI]]</f>
        <v>Si</v>
      </c>
      <c r="I714" t="str">
        <f>Tabla_owssvr__2[[#This Row],[Regiones]]</f>
        <v>No</v>
      </c>
      <c r="J714" s="12">
        <f t="shared" si="81"/>
        <v>1</v>
      </c>
      <c r="K714" s="13">
        <f t="shared" si="82"/>
        <v>41828</v>
      </c>
      <c r="L714" s="12">
        <f t="shared" si="83"/>
        <v>2014</v>
      </c>
      <c r="M714" s="12">
        <f t="shared" si="84"/>
        <v>28</v>
      </c>
      <c r="N714" s="12">
        <f t="shared" si="85"/>
        <v>7</v>
      </c>
      <c r="O714" s="13" t="str">
        <f t="shared" ca="1" si="86"/>
        <v>CUMPLE</v>
      </c>
    </row>
    <row r="715" spans="1:15" hidden="1">
      <c r="A715">
        <f>Tabla_owssvr__2[[#This Row],[ID]]</f>
        <v>4506</v>
      </c>
      <c r="B715" t="str">
        <f>Tabla_owssvr__2[[#This Row],[Título]]</f>
        <v>En servidor virtual  se  debe colocar el logo empresa de CAM</v>
      </c>
      <c r="C715" t="str">
        <f>Tabla_owssvr__2[[#This Row],[Solicitante]]</f>
        <v>Pavez Nuñez, Walter, CAM</v>
      </c>
      <c r="D715" s="4">
        <f>Tabla_owssvr__2[[#This Row],[Fecha Solicitud]]</f>
        <v>41827</v>
      </c>
      <c r="E715" t="str">
        <f>Tabla_owssvr__2[[#This Row],[Estado]]</f>
        <v>Realizado</v>
      </c>
      <c r="F715" s="4">
        <f>Tabla_owssvr__2[[#This Row],[Fecha Cierre]]</f>
        <v>0</v>
      </c>
      <c r="G715" t="str">
        <f>Tabla_owssvr__2[[#This Row],[Categoria]]</f>
        <v>3 Servicios Operador</v>
      </c>
      <c r="H715" t="str">
        <f>Tabla_owssvr__2[[#This Row],[Enviado a TI]]</f>
        <v>Si</v>
      </c>
      <c r="I715" t="str">
        <f>Tabla_owssvr__2[[#This Row],[Regiones]]</f>
        <v>No</v>
      </c>
      <c r="J715" s="12">
        <f t="shared" si="81"/>
        <v>1</v>
      </c>
      <c r="K715" s="13">
        <f t="shared" si="82"/>
        <v>41828</v>
      </c>
      <c r="L715" s="12">
        <f t="shared" si="83"/>
        <v>2014</v>
      </c>
      <c r="M715" s="12">
        <f t="shared" si="84"/>
        <v>28</v>
      </c>
      <c r="N715" s="12">
        <f t="shared" si="85"/>
        <v>7</v>
      </c>
      <c r="O715" s="13" t="str">
        <f t="shared" ca="1" si="86"/>
        <v>FUERA</v>
      </c>
    </row>
    <row r="716" spans="1:15" hidden="1">
      <c r="A716">
        <f>Tabla_owssvr__2[[#This Row],[ID]]</f>
        <v>4505</v>
      </c>
      <c r="B716" t="str">
        <f>Tabla_owssvr__2[[#This Row],[Título]]</f>
        <v>Carga minutos On et</v>
      </c>
      <c r="C716" t="str">
        <f>Tabla_owssvr__2[[#This Row],[Solicitante]]</f>
        <v>Yelpi Caceres, Abraham, CAM</v>
      </c>
      <c r="D716" s="4">
        <f>Tabla_owssvr__2[[#This Row],[Fecha Solicitud]]</f>
        <v>41827</v>
      </c>
      <c r="E716" t="str">
        <f>Tabla_owssvr__2[[#This Row],[Estado]]</f>
        <v>Realizado</v>
      </c>
      <c r="F716" s="4">
        <f>Tabla_owssvr__2[[#This Row],[Fecha Cierre]]</f>
        <v>41827</v>
      </c>
      <c r="G716" t="str">
        <f>Tabla_owssvr__2[[#This Row],[Categoria]]</f>
        <v>1 Asignacion de minutos</v>
      </c>
      <c r="H716" t="str">
        <f>Tabla_owssvr__2[[#This Row],[Enviado a TI]]</f>
        <v>Si</v>
      </c>
      <c r="I716" t="str">
        <f>Tabla_owssvr__2[[#This Row],[Regiones]]</f>
        <v>No</v>
      </c>
      <c r="J716" s="12">
        <f t="shared" si="81"/>
        <v>1</v>
      </c>
      <c r="K716" s="13">
        <f t="shared" si="82"/>
        <v>41828</v>
      </c>
      <c r="L716" s="12">
        <f t="shared" si="83"/>
        <v>2014</v>
      </c>
      <c r="M716" s="12">
        <f t="shared" si="84"/>
        <v>28</v>
      </c>
      <c r="N716" s="12">
        <f t="shared" si="85"/>
        <v>7</v>
      </c>
      <c r="O716" s="13" t="str">
        <f t="shared" ca="1" si="86"/>
        <v>CUMPLE</v>
      </c>
    </row>
    <row r="717" spans="1:15" hidden="1">
      <c r="A717">
        <f>Tabla_owssvr__2[[#This Row],[ID]]</f>
        <v>4504</v>
      </c>
      <c r="B717" t="str">
        <f>Tabla_owssvr__2[[#This Row],[Título]]</f>
        <v>Carga de Minutos On net - 74318253</v>
      </c>
      <c r="C717" t="str">
        <f>Tabla_owssvr__2[[#This Row],[Solicitante]]</f>
        <v>Caceres Sarabia, Francisco Antonio, CAM</v>
      </c>
      <c r="D717" s="4">
        <f>Tabla_owssvr__2[[#This Row],[Fecha Solicitud]]</f>
        <v>41827</v>
      </c>
      <c r="E717" t="str">
        <f>Tabla_owssvr__2[[#This Row],[Estado]]</f>
        <v>Realizado</v>
      </c>
      <c r="F717" s="4">
        <f>Tabla_owssvr__2[[#This Row],[Fecha Cierre]]</f>
        <v>41827</v>
      </c>
      <c r="G717" t="str">
        <f>Tabla_owssvr__2[[#This Row],[Categoria]]</f>
        <v>1 Asignacion de minutos</v>
      </c>
      <c r="H717" t="str">
        <f>Tabla_owssvr__2[[#This Row],[Enviado a TI]]</f>
        <v>Si</v>
      </c>
      <c r="I717" t="str">
        <f>Tabla_owssvr__2[[#This Row],[Regiones]]</f>
        <v>No</v>
      </c>
      <c r="J717" s="12">
        <f t="shared" si="81"/>
        <v>1</v>
      </c>
      <c r="K717" s="13">
        <f t="shared" si="82"/>
        <v>41828</v>
      </c>
      <c r="L717" s="12">
        <f t="shared" si="83"/>
        <v>2014</v>
      </c>
      <c r="M717" s="12">
        <f t="shared" si="84"/>
        <v>28</v>
      </c>
      <c r="N717" s="12">
        <f t="shared" si="85"/>
        <v>7</v>
      </c>
      <c r="O717" s="13" t="str">
        <f t="shared" ca="1" si="86"/>
        <v>CUMPLE</v>
      </c>
    </row>
    <row r="718" spans="1:15" hidden="1">
      <c r="A718">
        <f>Tabla_owssvr__2[[#This Row],[ID]]</f>
        <v>4503</v>
      </c>
      <c r="B718" t="str">
        <f>Tabla_owssvr__2[[#This Row],[Título]]</f>
        <v>Minutos On Net - 68484015</v>
      </c>
      <c r="C718" t="str">
        <f>Tabla_owssvr__2[[#This Row],[Solicitante]]</f>
        <v>Bulnes Vergara, Marco Aurelio, CAM</v>
      </c>
      <c r="D718" s="4">
        <f>Tabla_owssvr__2[[#This Row],[Fecha Solicitud]]</f>
        <v>41827</v>
      </c>
      <c r="E718" t="str">
        <f>Tabla_owssvr__2[[#This Row],[Estado]]</f>
        <v>Realizado</v>
      </c>
      <c r="F718" s="4">
        <f>Tabla_owssvr__2[[#This Row],[Fecha Cierre]]</f>
        <v>41827</v>
      </c>
      <c r="G718" t="str">
        <f>Tabla_owssvr__2[[#This Row],[Categoria]]</f>
        <v>1 Asignacion de minutos</v>
      </c>
      <c r="H718" t="str">
        <f>Tabla_owssvr__2[[#This Row],[Enviado a TI]]</f>
        <v>No</v>
      </c>
      <c r="I718" t="str">
        <f>Tabla_owssvr__2[[#This Row],[Regiones]]</f>
        <v>No</v>
      </c>
      <c r="J718" s="12">
        <f t="shared" si="81"/>
        <v>1</v>
      </c>
      <c r="K718" s="13">
        <f t="shared" si="82"/>
        <v>41828</v>
      </c>
      <c r="L718" s="12">
        <f t="shared" si="83"/>
        <v>2014</v>
      </c>
      <c r="M718" s="12">
        <f t="shared" si="84"/>
        <v>28</v>
      </c>
      <c r="N718" s="12">
        <f t="shared" si="85"/>
        <v>7</v>
      </c>
      <c r="O718" s="13" t="str">
        <f t="shared" ca="1" si="86"/>
        <v>CUMPLE</v>
      </c>
    </row>
    <row r="719" spans="1:15" hidden="1">
      <c r="A719">
        <f>Tabla_owssvr__2[[#This Row],[ID]]</f>
        <v>4502</v>
      </c>
      <c r="B719" t="str">
        <f>Tabla_owssvr__2[[#This Row],[Título]]</f>
        <v>Impresora</v>
      </c>
      <c r="C719" t="str">
        <f>Tabla_owssvr__2[[#This Row],[Solicitante]]</f>
        <v>Jerez Pérez, Marlene Alejandra, CAM</v>
      </c>
      <c r="D719" s="4">
        <f>Tabla_owssvr__2[[#This Row],[Fecha Solicitud]]</f>
        <v>41827</v>
      </c>
      <c r="E719" t="str">
        <f>Tabla_owssvr__2[[#This Row],[Estado]]</f>
        <v>Realizado</v>
      </c>
      <c r="F719" s="4">
        <f>Tabla_owssvr__2[[#This Row],[Fecha Cierre]]</f>
        <v>41827</v>
      </c>
      <c r="G719" t="str">
        <f>Tabla_owssvr__2[[#This Row],[Categoria]]</f>
        <v>Instalación de nuevos software en los computadores.</v>
      </c>
      <c r="H719" t="str">
        <f>Tabla_owssvr__2[[#This Row],[Enviado a TI]]</f>
        <v>Si</v>
      </c>
      <c r="I719" t="str">
        <f>Tabla_owssvr__2[[#This Row],[Regiones]]</f>
        <v>No</v>
      </c>
      <c r="J719" s="12">
        <f t="shared" si="81"/>
        <v>1</v>
      </c>
      <c r="K719" s="13">
        <f t="shared" si="82"/>
        <v>41828</v>
      </c>
      <c r="L719" s="12">
        <f t="shared" si="83"/>
        <v>2014</v>
      </c>
      <c r="M719" s="12">
        <f t="shared" si="84"/>
        <v>28</v>
      </c>
      <c r="N719" s="12">
        <f t="shared" si="85"/>
        <v>7</v>
      </c>
      <c r="O719" s="13" t="str">
        <f t="shared" ca="1" si="86"/>
        <v>CUMPLE</v>
      </c>
    </row>
    <row r="720" spans="1:15" hidden="1">
      <c r="A720">
        <f>Tabla_owssvr__2[[#This Row],[ID]]</f>
        <v>4501</v>
      </c>
      <c r="B720" t="str">
        <f>Tabla_owssvr__2[[#This Row],[Título]]</f>
        <v>Clave dominio bloqueada</v>
      </c>
      <c r="C720" t="str">
        <f>Tabla_owssvr__2[[#This Row],[Solicitante]]</f>
        <v>Vera Galindo, Edgardo Nicolas, CAM</v>
      </c>
      <c r="D720" s="4">
        <f>Tabla_owssvr__2[[#This Row],[Fecha Solicitud]]</f>
        <v>41827</v>
      </c>
      <c r="E720" t="str">
        <f>Tabla_owssvr__2[[#This Row],[Estado]]</f>
        <v>Realizado</v>
      </c>
      <c r="F720" s="4">
        <f>Tabla_owssvr__2[[#This Row],[Fecha Cierre]]</f>
        <v>41827</v>
      </c>
      <c r="G720" t="str">
        <f>Tabla_owssvr__2[[#This Row],[Categoria]]</f>
        <v>Creación, modificación activación y desactivación de cuentas de red y correo electrónico.</v>
      </c>
      <c r="H720" t="str">
        <f>Tabla_owssvr__2[[#This Row],[Enviado a TI]]</f>
        <v>Si</v>
      </c>
      <c r="I720" t="str">
        <f>Tabla_owssvr__2[[#This Row],[Regiones]]</f>
        <v>Si</v>
      </c>
      <c r="J720" s="12">
        <f t="shared" si="81"/>
        <v>1</v>
      </c>
      <c r="K720" s="13">
        <f t="shared" si="82"/>
        <v>41828</v>
      </c>
      <c r="L720" s="12">
        <f t="shared" si="83"/>
        <v>2014</v>
      </c>
      <c r="M720" s="12">
        <f t="shared" si="84"/>
        <v>28</v>
      </c>
      <c r="N720" s="12">
        <f t="shared" si="85"/>
        <v>7</v>
      </c>
      <c r="O720" s="13" t="str">
        <f t="shared" ca="1" si="86"/>
        <v>CUMPLE</v>
      </c>
    </row>
    <row r="721" spans="1:15" hidden="1">
      <c r="A721">
        <f>Tabla_owssvr__2[[#This Row],[ID]]</f>
        <v>4500</v>
      </c>
      <c r="B721" t="str">
        <f>Tabla_owssvr__2[[#This Row],[Título]]</f>
        <v>Clave de bloqueada</v>
      </c>
      <c r="C721" t="str">
        <f>Tabla_owssvr__2[[#This Row],[Solicitante]]</f>
        <v>Nuñez Cubillos, Juana, CAM</v>
      </c>
      <c r="D721" s="4">
        <f>Tabla_owssvr__2[[#This Row],[Fecha Solicitud]]</f>
        <v>41827</v>
      </c>
      <c r="E721" t="str">
        <f>Tabla_owssvr__2[[#This Row],[Estado]]</f>
        <v>Realizado</v>
      </c>
      <c r="F721" s="4">
        <f>Tabla_owssvr__2[[#This Row],[Fecha Cierre]]</f>
        <v>41827</v>
      </c>
      <c r="G721" t="str">
        <f>Tabla_owssvr__2[[#This Row],[Categoria]]</f>
        <v>Creación, modificación activación y desactivación de cuentas de red y correo electrónico.</v>
      </c>
      <c r="H721" t="str">
        <f>Tabla_owssvr__2[[#This Row],[Enviado a TI]]</f>
        <v>Si</v>
      </c>
      <c r="I721" t="str">
        <f>Tabla_owssvr__2[[#This Row],[Regiones]]</f>
        <v>No</v>
      </c>
      <c r="J721" s="12">
        <f t="shared" si="81"/>
        <v>1</v>
      </c>
      <c r="K721" s="13">
        <f t="shared" si="82"/>
        <v>41828</v>
      </c>
      <c r="L721" s="12">
        <f t="shared" si="83"/>
        <v>2014</v>
      </c>
      <c r="M721" s="12">
        <f t="shared" si="84"/>
        <v>28</v>
      </c>
      <c r="N721" s="12">
        <f t="shared" si="85"/>
        <v>7</v>
      </c>
      <c r="O721" s="13" t="str">
        <f t="shared" ca="1" si="86"/>
        <v>CUMPLE</v>
      </c>
    </row>
    <row r="722" spans="1:15" hidden="1">
      <c r="A722">
        <f>Tabla_owssvr__2[[#This Row],[ID]]</f>
        <v>4499</v>
      </c>
      <c r="B722" t="str">
        <f>Tabla_owssvr__2[[#This Row],[Título]]</f>
        <v>Reinicio Contraseña</v>
      </c>
      <c r="C722" t="str">
        <f>Tabla_owssvr__2[[#This Row],[Solicitante]]</f>
        <v>Alcarruz Bernal, Cristian Erwin, CAM</v>
      </c>
      <c r="D722" s="4">
        <f>Tabla_owssvr__2[[#This Row],[Fecha Solicitud]]</f>
        <v>41827</v>
      </c>
      <c r="E722" t="str">
        <f>Tabla_owssvr__2[[#This Row],[Estado]]</f>
        <v>Realizado</v>
      </c>
      <c r="F722" s="4">
        <f>Tabla_owssvr__2[[#This Row],[Fecha Cierre]]</f>
        <v>41827</v>
      </c>
      <c r="G722" t="str">
        <f>Tabla_owssvr__2[[#This Row],[Categoria]]</f>
        <v>Creación, modificación activación y desactivación de cuentas de red y correo electrónico.</v>
      </c>
      <c r="H722" t="str">
        <f>Tabla_owssvr__2[[#This Row],[Enviado a TI]]</f>
        <v>Si</v>
      </c>
      <c r="I722" t="str">
        <f>Tabla_owssvr__2[[#This Row],[Regiones]]</f>
        <v>No</v>
      </c>
      <c r="J722" s="12">
        <f t="shared" si="81"/>
        <v>1</v>
      </c>
      <c r="K722" s="13">
        <f t="shared" si="82"/>
        <v>41828</v>
      </c>
      <c r="L722" s="12">
        <f t="shared" si="83"/>
        <v>2014</v>
      </c>
      <c r="M722" s="12">
        <f t="shared" si="84"/>
        <v>28</v>
      </c>
      <c r="N722" s="12">
        <f t="shared" si="85"/>
        <v>7</v>
      </c>
      <c r="O722" s="13" t="str">
        <f t="shared" ca="1" si="86"/>
        <v>CUMPLE</v>
      </c>
    </row>
    <row r="723" spans="1:15" hidden="1">
      <c r="A723">
        <f>Tabla_owssvr__2[[#This Row],[ID]]</f>
        <v>4498</v>
      </c>
      <c r="B723" t="str">
        <f>Tabla_owssvr__2[[#This Row],[Título]]</f>
        <v>MINUTOS CAM (9 4691452)</v>
      </c>
      <c r="C723" t="str">
        <f>Tabla_owssvr__2[[#This Row],[Solicitante]]</f>
        <v>Toloza Garrido, Samuel Isaac, CAM</v>
      </c>
      <c r="D723" s="4">
        <f>Tabla_owssvr__2[[#This Row],[Fecha Solicitud]]</f>
        <v>41827</v>
      </c>
      <c r="E723" t="str">
        <f>Tabla_owssvr__2[[#This Row],[Estado]]</f>
        <v>Realizado</v>
      </c>
      <c r="F723" s="4">
        <f>Tabla_owssvr__2[[#This Row],[Fecha Cierre]]</f>
        <v>41827</v>
      </c>
      <c r="G723" t="str">
        <f>Tabla_owssvr__2[[#This Row],[Categoria]]</f>
        <v>1 Asignacion de minutos</v>
      </c>
      <c r="H723" t="str">
        <f>Tabla_owssvr__2[[#This Row],[Enviado a TI]]</f>
        <v>Si</v>
      </c>
      <c r="I723" t="str">
        <f>Tabla_owssvr__2[[#This Row],[Regiones]]</f>
        <v>No</v>
      </c>
      <c r="J723" s="12">
        <f t="shared" si="81"/>
        <v>1</v>
      </c>
      <c r="K723" s="13">
        <f t="shared" si="82"/>
        <v>41828</v>
      </c>
      <c r="L723" s="12">
        <f t="shared" si="83"/>
        <v>2014</v>
      </c>
      <c r="M723" s="12">
        <f t="shared" si="84"/>
        <v>28</v>
      </c>
      <c r="N723" s="12">
        <f t="shared" si="85"/>
        <v>7</v>
      </c>
      <c r="O723" s="13" t="str">
        <f t="shared" ca="1" si="86"/>
        <v>CUMPLE</v>
      </c>
    </row>
    <row r="724" spans="1:15" hidden="1">
      <c r="A724">
        <f>Tabla_owssvr__2[[#This Row],[ID]]</f>
        <v>4497</v>
      </c>
      <c r="B724" t="str">
        <f>Tabla_owssvr__2[[#This Row],[Título]]</f>
        <v>Minutosd NET</v>
      </c>
      <c r="C724" t="str">
        <f>Tabla_owssvr__2[[#This Row],[Solicitante]]</f>
        <v>Morales Diaz, Mauricio Enrique, CAM</v>
      </c>
      <c r="D724" s="4">
        <f>Tabla_owssvr__2[[#This Row],[Fecha Solicitud]]</f>
        <v>41827</v>
      </c>
      <c r="E724" t="str">
        <f>Tabla_owssvr__2[[#This Row],[Estado]]</f>
        <v>Realizado</v>
      </c>
      <c r="F724" s="4">
        <f>Tabla_owssvr__2[[#This Row],[Fecha Cierre]]</f>
        <v>41827</v>
      </c>
      <c r="G724" t="str">
        <f>Tabla_owssvr__2[[#This Row],[Categoria]]</f>
        <v>1 Asignacion de minutos</v>
      </c>
      <c r="H724" t="str">
        <f>Tabla_owssvr__2[[#This Row],[Enviado a TI]]</f>
        <v>No</v>
      </c>
      <c r="I724" t="str">
        <f>Tabla_owssvr__2[[#This Row],[Regiones]]</f>
        <v>Si</v>
      </c>
      <c r="J724" s="12">
        <f t="shared" si="81"/>
        <v>1</v>
      </c>
      <c r="K724" s="13">
        <f t="shared" si="82"/>
        <v>41828</v>
      </c>
      <c r="L724" s="12">
        <f t="shared" si="83"/>
        <v>2014</v>
      </c>
      <c r="M724" s="12">
        <f t="shared" si="84"/>
        <v>28</v>
      </c>
      <c r="N724" s="12">
        <f t="shared" si="85"/>
        <v>7</v>
      </c>
      <c r="O724" s="13" t="str">
        <f t="shared" ca="1" si="86"/>
        <v>CUMPLE</v>
      </c>
    </row>
    <row r="725" spans="1:15" hidden="1">
      <c r="A725">
        <f>Tabla_owssvr__2[[#This Row],[ID]]</f>
        <v>4496</v>
      </c>
      <c r="B725" t="str">
        <f>Tabla_owssvr__2[[#This Row],[Título]]</f>
        <v xml:space="preserve">REVISAR UNPACKER </v>
      </c>
      <c r="C725" t="str">
        <f>Tabla_owssvr__2[[#This Row],[Solicitante]]</f>
        <v>Pavez Nuñez, Walter, CAM</v>
      </c>
      <c r="D725" s="4">
        <f>Tabla_owssvr__2[[#This Row],[Fecha Solicitud]]</f>
        <v>41827</v>
      </c>
      <c r="E725" t="str">
        <f>Tabla_owssvr__2[[#This Row],[Estado]]</f>
        <v>Realizado</v>
      </c>
      <c r="F725" s="4">
        <f>Tabla_owssvr__2[[#This Row],[Fecha Cierre]]</f>
        <v>41827</v>
      </c>
      <c r="G725" t="str">
        <f>Tabla_owssvr__2[[#This Row],[Categoria]]</f>
        <v>3 Servicios Operador</v>
      </c>
      <c r="H725" t="str">
        <f>Tabla_owssvr__2[[#This Row],[Enviado a TI]]</f>
        <v>Si</v>
      </c>
      <c r="I725" t="str">
        <f>Tabla_owssvr__2[[#This Row],[Regiones]]</f>
        <v>No</v>
      </c>
      <c r="J725" s="12">
        <f t="shared" si="81"/>
        <v>1</v>
      </c>
      <c r="K725" s="13">
        <f t="shared" si="82"/>
        <v>41828</v>
      </c>
      <c r="L725" s="12">
        <f t="shared" si="83"/>
        <v>2014</v>
      </c>
      <c r="M725" s="12">
        <f t="shared" si="84"/>
        <v>28</v>
      </c>
      <c r="N725" s="12">
        <f t="shared" si="85"/>
        <v>7</v>
      </c>
      <c r="O725" s="13" t="str">
        <f t="shared" ca="1" si="86"/>
        <v>CUMPLE</v>
      </c>
    </row>
    <row r="726" spans="1:15" hidden="1">
      <c r="A726">
        <f>Tabla_owssvr__2[[#This Row],[ID]]</f>
        <v>4495</v>
      </c>
      <c r="B726" t="str">
        <f>Tabla_owssvr__2[[#This Row],[Título]]</f>
        <v xml:space="preserve">SIN SYNERGIA DEPENDENCIAS ZENTENO </v>
      </c>
      <c r="C726" t="str">
        <f>Tabla_owssvr__2[[#This Row],[Solicitante]]</f>
        <v>Castro Mery,Yeimei, CAM</v>
      </c>
      <c r="D726" s="4">
        <f>Tabla_owssvr__2[[#This Row],[Fecha Solicitud]]</f>
        <v>41824</v>
      </c>
      <c r="E726" t="str">
        <f>Tabla_owssvr__2[[#This Row],[Estado]]</f>
        <v>Realizado</v>
      </c>
      <c r="F726" s="4">
        <f>Tabla_owssvr__2[[#This Row],[Fecha Cierre]]</f>
        <v>41824</v>
      </c>
      <c r="G726" t="str">
        <f>Tabla_owssvr__2[[#This Row],[Categoria]]</f>
        <v>Reporte de incidencias de servicio externos (Oracle, SAP, Synergia, GOM ….)</v>
      </c>
      <c r="H726" t="str">
        <f>Tabla_owssvr__2[[#This Row],[Enviado a TI]]</f>
        <v>No</v>
      </c>
      <c r="I726" t="str">
        <f>Tabla_owssvr__2[[#This Row],[Regiones]]</f>
        <v>No</v>
      </c>
      <c r="J726" s="12">
        <f t="shared" si="81"/>
        <v>1</v>
      </c>
      <c r="K726" s="13">
        <f t="shared" si="82"/>
        <v>41827</v>
      </c>
      <c r="L726" s="12">
        <f t="shared" si="83"/>
        <v>2014</v>
      </c>
      <c r="M726" s="12">
        <f t="shared" si="84"/>
        <v>28</v>
      </c>
      <c r="N726" s="12">
        <f t="shared" si="85"/>
        <v>7</v>
      </c>
      <c r="O726" s="13" t="str">
        <f t="shared" ca="1" si="86"/>
        <v>CUMPLE</v>
      </c>
    </row>
    <row r="727" spans="1:15" hidden="1">
      <c r="A727">
        <f>Tabla_owssvr__2[[#This Row],[ID]]</f>
        <v>4494</v>
      </c>
      <c r="B727" t="str">
        <f>Tabla_owssvr__2[[#This Row],[Título]]</f>
        <v>Reseteo Contraseña de Red</v>
      </c>
      <c r="C727" t="str">
        <f>Tabla_owssvr__2[[#This Row],[Solicitante]]</f>
        <v>Osorio Silva, Andrés Antonio, CAM</v>
      </c>
      <c r="D727" s="4">
        <f>Tabla_owssvr__2[[#This Row],[Fecha Solicitud]]</f>
        <v>41824</v>
      </c>
      <c r="E727" t="str">
        <f>Tabla_owssvr__2[[#This Row],[Estado]]</f>
        <v>Realizado</v>
      </c>
      <c r="F727" s="4">
        <f>Tabla_owssvr__2[[#This Row],[Fecha Cierre]]</f>
        <v>41824</v>
      </c>
      <c r="G727" t="str">
        <f>Tabla_owssvr__2[[#This Row],[Categoria]]</f>
        <v>Creación, modificación activación y desactivación de cuentas de red y correo electrónico.</v>
      </c>
      <c r="H727" t="str">
        <f>Tabla_owssvr__2[[#This Row],[Enviado a TI]]</f>
        <v>No</v>
      </c>
      <c r="I727" t="str">
        <f>Tabla_owssvr__2[[#This Row],[Regiones]]</f>
        <v>No</v>
      </c>
      <c r="J727" s="12">
        <f t="shared" si="81"/>
        <v>1</v>
      </c>
      <c r="K727" s="13">
        <f t="shared" si="82"/>
        <v>41827</v>
      </c>
      <c r="L727" s="12">
        <f t="shared" si="83"/>
        <v>2014</v>
      </c>
      <c r="M727" s="12">
        <f t="shared" si="84"/>
        <v>28</v>
      </c>
      <c r="N727" s="12">
        <f t="shared" si="85"/>
        <v>7</v>
      </c>
      <c r="O727" s="13" t="str">
        <f t="shared" ca="1" si="86"/>
        <v>CUMPLE</v>
      </c>
    </row>
    <row r="728" spans="1:15" hidden="1">
      <c r="A728">
        <f>Tabla_owssvr__2[[#This Row],[ID]]</f>
        <v>4493</v>
      </c>
      <c r="B728" t="str">
        <f>Tabla_owssvr__2[[#This Row],[Título]]</f>
        <v>Habilitación Anexo 7703</v>
      </c>
      <c r="C728" t="str">
        <f>Tabla_owssvr__2[[#This Row],[Solicitante]]</f>
        <v>Contreras Orellana, Paulo Alberto, CAM</v>
      </c>
      <c r="D728" s="4">
        <f>Tabla_owssvr__2[[#This Row],[Fecha Solicitud]]</f>
        <v>41823</v>
      </c>
      <c r="E728" t="str">
        <f>Tabla_owssvr__2[[#This Row],[Estado]]</f>
        <v>Realizado</v>
      </c>
      <c r="F728" s="4">
        <f>Tabla_owssvr__2[[#This Row],[Fecha Cierre]]</f>
        <v>41823</v>
      </c>
      <c r="G728" t="str">
        <f>Tabla_owssvr__2[[#This Row],[Categoria]]</f>
        <v>Creación, modificación activación y desactivación de anexos telefónicos.</v>
      </c>
      <c r="H728" t="str">
        <f>Tabla_owssvr__2[[#This Row],[Enviado a TI]]</f>
        <v>Si</v>
      </c>
      <c r="I728" t="str">
        <f>Tabla_owssvr__2[[#This Row],[Regiones]]</f>
        <v>No</v>
      </c>
      <c r="J728" s="12">
        <f t="shared" si="81"/>
        <v>1</v>
      </c>
      <c r="K728" s="13">
        <f t="shared" si="82"/>
        <v>41824</v>
      </c>
      <c r="L728" s="12">
        <f t="shared" si="83"/>
        <v>2014</v>
      </c>
      <c r="M728" s="12">
        <f t="shared" si="84"/>
        <v>27</v>
      </c>
      <c r="N728" s="12">
        <f t="shared" si="85"/>
        <v>7</v>
      </c>
      <c r="O728" s="13" t="str">
        <f t="shared" ca="1" si="86"/>
        <v>CUMPLE</v>
      </c>
    </row>
    <row r="729" spans="1:15" hidden="1">
      <c r="A729">
        <f>Tabla_owssvr__2[[#This Row],[ID]]</f>
        <v>4492</v>
      </c>
      <c r="B729" t="str">
        <f>Tabla_owssvr__2[[#This Row],[Título]]</f>
        <v>Minutos On Net - Abonado 89037543</v>
      </c>
      <c r="C729" t="str">
        <f>Tabla_owssvr__2[[#This Row],[Solicitante]]</f>
        <v>Bascuñan Reyes, Juan Ignacio, CAM</v>
      </c>
      <c r="D729" s="4">
        <f>Tabla_owssvr__2[[#This Row],[Fecha Solicitud]]</f>
        <v>41823</v>
      </c>
      <c r="E729" t="str">
        <f>Tabla_owssvr__2[[#This Row],[Estado]]</f>
        <v>Realizado</v>
      </c>
      <c r="F729" s="4">
        <f>Tabla_owssvr__2[[#This Row],[Fecha Cierre]]</f>
        <v>41823</v>
      </c>
      <c r="G729" t="str">
        <f>Tabla_owssvr__2[[#This Row],[Categoria]]</f>
        <v>1 Asignacion de minutos</v>
      </c>
      <c r="H729" t="str">
        <f>Tabla_owssvr__2[[#This Row],[Enviado a TI]]</f>
        <v>Si</v>
      </c>
      <c r="I729" t="str">
        <f>Tabla_owssvr__2[[#This Row],[Regiones]]</f>
        <v>No</v>
      </c>
      <c r="J729" s="12">
        <f t="shared" si="81"/>
        <v>1</v>
      </c>
      <c r="K729" s="13">
        <f t="shared" si="82"/>
        <v>41824</v>
      </c>
      <c r="L729" s="12">
        <f t="shared" si="83"/>
        <v>2014</v>
      </c>
      <c r="M729" s="12">
        <f t="shared" si="84"/>
        <v>27</v>
      </c>
      <c r="N729" s="12">
        <f t="shared" si="85"/>
        <v>7</v>
      </c>
      <c r="O729" s="13" t="str">
        <f t="shared" ca="1" si="86"/>
        <v>CUMPLE</v>
      </c>
    </row>
    <row r="730" spans="1:15" hidden="1">
      <c r="A730">
        <f>Tabla_owssvr__2[[#This Row],[ID]]</f>
        <v>4491</v>
      </c>
      <c r="B730" t="str">
        <f>Tabla_owssvr__2[[#This Row],[Título]]</f>
        <v xml:space="preserve">Restitución de minutos </v>
      </c>
      <c r="C730" t="str">
        <f>Tabla_owssvr__2[[#This Row],[Solicitante]]</f>
        <v>Gomez Rosales, Hector Ricardo, CAM</v>
      </c>
      <c r="D730" s="4">
        <f>Tabla_owssvr__2[[#This Row],[Fecha Solicitud]]</f>
        <v>41823</v>
      </c>
      <c r="E730" t="str">
        <f>Tabla_owssvr__2[[#This Row],[Estado]]</f>
        <v>Realizado</v>
      </c>
      <c r="F730" s="4">
        <f>Tabla_owssvr__2[[#This Row],[Fecha Cierre]]</f>
        <v>41823</v>
      </c>
      <c r="G730" t="str">
        <f>Tabla_owssvr__2[[#This Row],[Categoria]]</f>
        <v>1 Asignacion de minutos</v>
      </c>
      <c r="H730" t="str">
        <f>Tabla_owssvr__2[[#This Row],[Enviado a TI]]</f>
        <v>Si</v>
      </c>
      <c r="I730" t="str">
        <f>Tabla_owssvr__2[[#This Row],[Regiones]]</f>
        <v>No</v>
      </c>
      <c r="J730" s="12">
        <f t="shared" si="81"/>
        <v>1</v>
      </c>
      <c r="K730" s="13">
        <f t="shared" si="82"/>
        <v>41824</v>
      </c>
      <c r="L730" s="12">
        <f t="shared" si="83"/>
        <v>2014</v>
      </c>
      <c r="M730" s="12">
        <f t="shared" si="84"/>
        <v>27</v>
      </c>
      <c r="N730" s="12">
        <f t="shared" si="85"/>
        <v>7</v>
      </c>
      <c r="O730" s="13" t="str">
        <f t="shared" ca="1" si="86"/>
        <v>CUMPLE</v>
      </c>
    </row>
    <row r="731" spans="1:15" hidden="1">
      <c r="A731">
        <f>Tabla_owssvr__2[[#This Row],[ID]]</f>
        <v>4490</v>
      </c>
      <c r="B731" t="str">
        <f>Tabla_owssvr__2[[#This Row],[Título]]</f>
        <v>Solictud de reposicion de minutos</v>
      </c>
      <c r="C731" t="str">
        <f>Tabla_owssvr__2[[#This Row],[Solicitante]]</f>
        <v>López Pailahueque, Esteban Alonso, CAM</v>
      </c>
      <c r="D731" s="4">
        <f>Tabla_owssvr__2[[#This Row],[Fecha Solicitud]]</f>
        <v>41823</v>
      </c>
      <c r="E731" t="str">
        <f>Tabla_owssvr__2[[#This Row],[Estado]]</f>
        <v>Realizado</v>
      </c>
      <c r="F731" s="4">
        <f>Tabla_owssvr__2[[#This Row],[Fecha Cierre]]</f>
        <v>41823</v>
      </c>
      <c r="G731" t="str">
        <f>Tabla_owssvr__2[[#This Row],[Categoria]]</f>
        <v>1 Asignacion de minutos</v>
      </c>
      <c r="H731" t="str">
        <f>Tabla_owssvr__2[[#This Row],[Enviado a TI]]</f>
        <v>Si</v>
      </c>
      <c r="I731" t="str">
        <f>Tabla_owssvr__2[[#This Row],[Regiones]]</f>
        <v>No</v>
      </c>
      <c r="J731" s="12">
        <f t="shared" si="81"/>
        <v>1</v>
      </c>
      <c r="K731" s="13">
        <f t="shared" si="82"/>
        <v>41824</v>
      </c>
      <c r="L731" s="12">
        <f t="shared" si="83"/>
        <v>2014</v>
      </c>
      <c r="M731" s="12">
        <f t="shared" si="84"/>
        <v>27</v>
      </c>
      <c r="N731" s="12">
        <f t="shared" si="85"/>
        <v>7</v>
      </c>
      <c r="O731" s="13" t="str">
        <f t="shared" ca="1" si="86"/>
        <v>CUMPLE</v>
      </c>
    </row>
    <row r="732" spans="1:15" hidden="1">
      <c r="A732">
        <f>Tabla_owssvr__2[[#This Row],[ID]]</f>
        <v>4489</v>
      </c>
      <c r="B732" t="str">
        <f>Tabla_owssvr__2[[#This Row],[Título]]</f>
        <v>incidencia UNPACKER AP01 - 20140703</v>
      </c>
      <c r="C732" t="str">
        <f>Tabla_owssvr__2[[#This Row],[Solicitante]]</f>
        <v>Pavez Nuñez, Walter, CAM</v>
      </c>
      <c r="D732" s="4">
        <f>Tabla_owssvr__2[[#This Row],[Fecha Solicitud]]</f>
        <v>41823</v>
      </c>
      <c r="E732" t="str">
        <f>Tabla_owssvr__2[[#This Row],[Estado]]</f>
        <v>Realizado</v>
      </c>
      <c r="F732" s="4">
        <f>Tabla_owssvr__2[[#This Row],[Fecha Cierre]]</f>
        <v>41823</v>
      </c>
      <c r="G732" t="str">
        <f>Tabla_owssvr__2[[#This Row],[Categoria]]</f>
        <v>3 Servicios Operador</v>
      </c>
      <c r="H732" t="str">
        <f>Tabla_owssvr__2[[#This Row],[Enviado a TI]]</f>
        <v>Si</v>
      </c>
      <c r="I732" t="str">
        <f>Tabla_owssvr__2[[#This Row],[Regiones]]</f>
        <v>No</v>
      </c>
      <c r="J732" s="12">
        <f t="shared" si="81"/>
        <v>1</v>
      </c>
      <c r="K732" s="13">
        <f t="shared" si="82"/>
        <v>41824</v>
      </c>
      <c r="L732" s="12">
        <f t="shared" si="83"/>
        <v>2014</v>
      </c>
      <c r="M732" s="12">
        <f t="shared" si="84"/>
        <v>27</v>
      </c>
      <c r="N732" s="12">
        <f t="shared" si="85"/>
        <v>7</v>
      </c>
      <c r="O732" s="13" t="str">
        <f t="shared" ca="1" si="86"/>
        <v>CUMPLE</v>
      </c>
    </row>
    <row r="733" spans="1:15" hidden="1">
      <c r="A733">
        <f>Tabla_owssvr__2[[#This Row],[ID]]</f>
        <v>4488</v>
      </c>
      <c r="B733" t="str">
        <f>Tabla_owssvr__2[[#This Row],[Título]]</f>
        <v>Restitución de minutos on net</v>
      </c>
      <c r="C733" t="str">
        <f>Tabla_owssvr__2[[#This Row],[Solicitante]]</f>
        <v>Duarte Fuentes, Luis Alfredo, CAM</v>
      </c>
      <c r="D733" s="4">
        <f>Tabla_owssvr__2[[#This Row],[Fecha Solicitud]]</f>
        <v>41823</v>
      </c>
      <c r="E733" t="str">
        <f>Tabla_owssvr__2[[#This Row],[Estado]]</f>
        <v>Realizado</v>
      </c>
      <c r="F733" s="4">
        <f>Tabla_owssvr__2[[#This Row],[Fecha Cierre]]</f>
        <v>41823</v>
      </c>
      <c r="G733" t="str">
        <f>Tabla_owssvr__2[[#This Row],[Categoria]]</f>
        <v>1 Asignacion de minutos</v>
      </c>
      <c r="H733" t="str">
        <f>Tabla_owssvr__2[[#This Row],[Enviado a TI]]</f>
        <v>No</v>
      </c>
      <c r="I733" t="str">
        <f>Tabla_owssvr__2[[#This Row],[Regiones]]</f>
        <v>No</v>
      </c>
      <c r="J733" s="12">
        <f t="shared" si="81"/>
        <v>1</v>
      </c>
      <c r="K733" s="13">
        <f t="shared" si="82"/>
        <v>41824</v>
      </c>
      <c r="L733" s="12">
        <f t="shared" si="83"/>
        <v>2014</v>
      </c>
      <c r="M733" s="12">
        <f t="shared" si="84"/>
        <v>27</v>
      </c>
      <c r="N733" s="12">
        <f t="shared" si="85"/>
        <v>7</v>
      </c>
      <c r="O733" s="13" t="str">
        <f t="shared" ca="1" si="86"/>
        <v>CUMPLE</v>
      </c>
    </row>
    <row r="734" spans="1:15" hidden="1">
      <c r="A734">
        <f>Tabla_owssvr__2[[#This Row],[ID]]</f>
        <v>4487</v>
      </c>
      <c r="B734" t="str">
        <f>Tabla_owssvr__2[[#This Row],[Título]]</f>
        <v>Restitución de minutos on net</v>
      </c>
      <c r="C734" t="str">
        <f>Tabla_owssvr__2[[#This Row],[Solicitante]]</f>
        <v>Elgueta Rojas, Deborah Lisset, CAM</v>
      </c>
      <c r="D734" s="4">
        <f>Tabla_owssvr__2[[#This Row],[Fecha Solicitud]]</f>
        <v>41823</v>
      </c>
      <c r="E734" t="str">
        <f>Tabla_owssvr__2[[#This Row],[Estado]]</f>
        <v>Realizado</v>
      </c>
      <c r="F734" s="4">
        <f>Tabla_owssvr__2[[#This Row],[Fecha Cierre]]</f>
        <v>41823</v>
      </c>
      <c r="G734" t="str">
        <f>Tabla_owssvr__2[[#This Row],[Categoria]]</f>
        <v>1 Asignacion de minutos</v>
      </c>
      <c r="H734" t="str">
        <f>Tabla_owssvr__2[[#This Row],[Enviado a TI]]</f>
        <v>Si</v>
      </c>
      <c r="I734" t="str">
        <f>Tabla_owssvr__2[[#This Row],[Regiones]]</f>
        <v>No</v>
      </c>
      <c r="J734" s="12">
        <f t="shared" si="81"/>
        <v>1</v>
      </c>
      <c r="K734" s="13">
        <f t="shared" si="82"/>
        <v>41824</v>
      </c>
      <c r="L734" s="12">
        <f t="shared" si="83"/>
        <v>2014</v>
      </c>
      <c r="M734" s="12">
        <f t="shared" si="84"/>
        <v>27</v>
      </c>
      <c r="N734" s="12">
        <f t="shared" si="85"/>
        <v>7</v>
      </c>
      <c r="O734" s="13" t="str">
        <f t="shared" ca="1" si="86"/>
        <v>CUMPLE</v>
      </c>
    </row>
    <row r="735" spans="1:15" hidden="1">
      <c r="A735">
        <f>Tabla_owssvr__2[[#This Row],[ID]]</f>
        <v>4486</v>
      </c>
      <c r="B735" t="str">
        <f>Tabla_owssvr__2[[#This Row],[Título]]</f>
        <v>Problemas con Anexo y docking</v>
      </c>
      <c r="C735" t="str">
        <f>Tabla_owssvr__2[[#This Row],[Solicitante]]</f>
        <v>Yañez Villegas, Ximena Cecilia, CAM</v>
      </c>
      <c r="D735" s="4">
        <f>Tabla_owssvr__2[[#This Row],[Fecha Solicitud]]</f>
        <v>41823</v>
      </c>
      <c r="E735" t="str">
        <f>Tabla_owssvr__2[[#This Row],[Estado]]</f>
        <v>Realizado</v>
      </c>
      <c r="F735" s="4">
        <f>Tabla_owssvr__2[[#This Row],[Fecha Cierre]]</f>
        <v>41823</v>
      </c>
      <c r="G735" t="str">
        <f>Tabla_owssvr__2[[#This Row],[Categoria]]</f>
        <v>Creación, modificación activación y desactivación de anexos telefónicos.</v>
      </c>
      <c r="H735" t="str">
        <f>Tabla_owssvr__2[[#This Row],[Enviado a TI]]</f>
        <v>Si</v>
      </c>
      <c r="I735" t="str">
        <f>Tabla_owssvr__2[[#This Row],[Regiones]]</f>
        <v>No</v>
      </c>
      <c r="J735" s="12">
        <f t="shared" si="81"/>
        <v>1</v>
      </c>
      <c r="K735" s="13">
        <f t="shared" si="82"/>
        <v>41824</v>
      </c>
      <c r="L735" s="12">
        <f t="shared" si="83"/>
        <v>2014</v>
      </c>
      <c r="M735" s="12">
        <f t="shared" si="84"/>
        <v>27</v>
      </c>
      <c r="N735" s="12">
        <f t="shared" si="85"/>
        <v>7</v>
      </c>
      <c r="O735" s="13" t="str">
        <f t="shared" ca="1" si="86"/>
        <v>CUMPLE</v>
      </c>
    </row>
    <row r="736" spans="1:15" hidden="1">
      <c r="A736">
        <f>Tabla_owssvr__2[[#This Row],[ID]]</f>
        <v>4485</v>
      </c>
      <c r="B736" t="str">
        <f>Tabla_owssvr__2[[#This Row],[Título]]</f>
        <v>Minutos Net</v>
      </c>
      <c r="C736" t="str">
        <f>Tabla_owssvr__2[[#This Row],[Solicitante]]</f>
        <v>Morales Diaz, Mauricio Enrique, CAM</v>
      </c>
      <c r="D736" s="4">
        <f>Tabla_owssvr__2[[#This Row],[Fecha Solicitud]]</f>
        <v>41822</v>
      </c>
      <c r="E736" t="str">
        <f>Tabla_owssvr__2[[#This Row],[Estado]]</f>
        <v>Realizado</v>
      </c>
      <c r="F736" s="4">
        <f>Tabla_owssvr__2[[#This Row],[Fecha Cierre]]</f>
        <v>41823</v>
      </c>
      <c r="G736" t="str">
        <f>Tabla_owssvr__2[[#This Row],[Categoria]]</f>
        <v>1 Asignacion de minutos</v>
      </c>
      <c r="H736" t="str">
        <f>Tabla_owssvr__2[[#This Row],[Enviado a TI]]</f>
        <v>No</v>
      </c>
      <c r="I736" t="str">
        <f>Tabla_owssvr__2[[#This Row],[Regiones]]</f>
        <v>Si</v>
      </c>
      <c r="J736" s="12">
        <f t="shared" si="81"/>
        <v>1</v>
      </c>
      <c r="K736" s="13">
        <f t="shared" si="82"/>
        <v>41823</v>
      </c>
      <c r="L736" s="12">
        <f t="shared" si="83"/>
        <v>2014</v>
      </c>
      <c r="M736" s="12">
        <f t="shared" si="84"/>
        <v>27</v>
      </c>
      <c r="N736" s="12">
        <f t="shared" si="85"/>
        <v>7</v>
      </c>
      <c r="O736" s="13" t="str">
        <f t="shared" ca="1" si="86"/>
        <v>CUMPLE</v>
      </c>
    </row>
    <row r="737" spans="1:15" hidden="1">
      <c r="A737">
        <f>Tabla_owssvr__2[[#This Row],[ID]]</f>
        <v>4484</v>
      </c>
      <c r="B737" t="str">
        <f>Tabla_owssvr__2[[#This Row],[Título]]</f>
        <v>Reinicio Contraseña</v>
      </c>
      <c r="C737" t="str">
        <f>Tabla_owssvr__2[[#This Row],[Solicitante]]</f>
        <v>Olivares Reyes, Rodrigo Francisco, CAM</v>
      </c>
      <c r="D737" s="4">
        <f>Tabla_owssvr__2[[#This Row],[Fecha Solicitud]]</f>
        <v>41822</v>
      </c>
      <c r="E737" t="str">
        <f>Tabla_owssvr__2[[#This Row],[Estado]]</f>
        <v>Realizado</v>
      </c>
      <c r="F737" s="4">
        <f>Tabla_owssvr__2[[#This Row],[Fecha Cierre]]</f>
        <v>41822</v>
      </c>
      <c r="G737" t="str">
        <f>Tabla_owssvr__2[[#This Row],[Categoria]]</f>
        <v>Creación, modificación activación y desactivación de cuentas de red y correo electrónico.</v>
      </c>
      <c r="H737" t="str">
        <f>Tabla_owssvr__2[[#This Row],[Enviado a TI]]</f>
        <v>No</v>
      </c>
      <c r="I737" t="str">
        <f>Tabla_owssvr__2[[#This Row],[Regiones]]</f>
        <v>No</v>
      </c>
      <c r="J737" s="12">
        <f t="shared" si="81"/>
        <v>1</v>
      </c>
      <c r="K737" s="13">
        <f t="shared" si="82"/>
        <v>41823</v>
      </c>
      <c r="L737" s="12">
        <f t="shared" si="83"/>
        <v>2014</v>
      </c>
      <c r="M737" s="12">
        <f t="shared" si="84"/>
        <v>27</v>
      </c>
      <c r="N737" s="12">
        <f t="shared" si="85"/>
        <v>7</v>
      </c>
      <c r="O737" s="13" t="str">
        <f t="shared" ca="1" si="86"/>
        <v>CUMPLE</v>
      </c>
    </row>
    <row r="738" spans="1:15" hidden="1">
      <c r="A738">
        <f>Tabla_owssvr__2[[#This Row],[ID]]</f>
        <v>4483</v>
      </c>
      <c r="B738" t="str">
        <f>Tabla_owssvr__2[[#This Row],[Título]]</f>
        <v>Minutos</v>
      </c>
      <c r="C738" t="str">
        <f>Tabla_owssvr__2[[#This Row],[Solicitante]]</f>
        <v>Sepulveda Salas, Vladimir Arnoldo, CAM</v>
      </c>
      <c r="D738" s="4">
        <f>Tabla_owssvr__2[[#This Row],[Fecha Solicitud]]</f>
        <v>41822</v>
      </c>
      <c r="E738" t="str">
        <f>Tabla_owssvr__2[[#This Row],[Estado]]</f>
        <v>Realizado</v>
      </c>
      <c r="F738" s="4">
        <f>Tabla_owssvr__2[[#This Row],[Fecha Cierre]]</f>
        <v>41822</v>
      </c>
      <c r="G738" t="str">
        <f>Tabla_owssvr__2[[#This Row],[Categoria]]</f>
        <v>1 Asignacion de minutos</v>
      </c>
      <c r="H738" t="str">
        <f>Tabla_owssvr__2[[#This Row],[Enviado a TI]]</f>
        <v>Si</v>
      </c>
      <c r="I738" t="str">
        <f>Tabla_owssvr__2[[#This Row],[Regiones]]</f>
        <v>No</v>
      </c>
      <c r="J738" s="12">
        <f t="shared" si="81"/>
        <v>1</v>
      </c>
      <c r="K738" s="13">
        <f t="shared" si="82"/>
        <v>41823</v>
      </c>
      <c r="L738" s="12">
        <f t="shared" si="83"/>
        <v>2014</v>
      </c>
      <c r="M738" s="12">
        <f t="shared" si="84"/>
        <v>27</v>
      </c>
      <c r="N738" s="12">
        <f t="shared" si="85"/>
        <v>7</v>
      </c>
      <c r="O738" s="13" t="str">
        <f t="shared" ca="1" si="86"/>
        <v>CUMPLE</v>
      </c>
    </row>
    <row r="739" spans="1:15" hidden="1">
      <c r="A739">
        <f>Tabla_owssvr__2[[#This Row],[ID]]</f>
        <v>4482</v>
      </c>
      <c r="B739" t="str">
        <f>Tabla_owssvr__2[[#This Row],[Título]]</f>
        <v>Devolver minutos</v>
      </c>
      <c r="C739" t="str">
        <f>Tabla_owssvr__2[[#This Row],[Solicitante]]</f>
        <v>Abarca Cerda, Cristian Andres, CAM</v>
      </c>
      <c r="D739" s="4">
        <f>Tabla_owssvr__2[[#This Row],[Fecha Solicitud]]</f>
        <v>41822</v>
      </c>
      <c r="E739" t="str">
        <f>Tabla_owssvr__2[[#This Row],[Estado]]</f>
        <v>Realizado</v>
      </c>
      <c r="F739" s="4">
        <f>Tabla_owssvr__2[[#This Row],[Fecha Cierre]]</f>
        <v>41822</v>
      </c>
      <c r="G739" t="str">
        <f>Tabla_owssvr__2[[#This Row],[Categoria]]</f>
        <v>1 Asignacion de minutos</v>
      </c>
      <c r="H739" t="str">
        <f>Tabla_owssvr__2[[#This Row],[Enviado a TI]]</f>
        <v>No</v>
      </c>
      <c r="I739" t="str">
        <f>Tabla_owssvr__2[[#This Row],[Regiones]]</f>
        <v>No</v>
      </c>
      <c r="J739" s="12">
        <f t="shared" si="81"/>
        <v>1</v>
      </c>
      <c r="K739" s="13">
        <f t="shared" si="82"/>
        <v>41823</v>
      </c>
      <c r="L739" s="12">
        <f t="shared" si="83"/>
        <v>2014</v>
      </c>
      <c r="M739" s="12">
        <f t="shared" si="84"/>
        <v>27</v>
      </c>
      <c r="N739" s="12">
        <f t="shared" si="85"/>
        <v>7</v>
      </c>
      <c r="O739" s="13" t="str">
        <f t="shared" ca="1" si="86"/>
        <v>CUMPLE</v>
      </c>
    </row>
    <row r="740" spans="1:15" hidden="1">
      <c r="A740">
        <f>Tabla_owssvr__2[[#This Row],[ID]]</f>
        <v>4481</v>
      </c>
      <c r="B740" t="str">
        <f>Tabla_owssvr__2[[#This Row],[Título]]</f>
        <v>unpacker bloqueado</v>
      </c>
      <c r="C740" t="str">
        <f>Tabla_owssvr__2[[#This Row],[Solicitante]]</f>
        <v>Pavez Nuñez, Walter, CAM</v>
      </c>
      <c r="D740" s="4">
        <f>Tabla_owssvr__2[[#This Row],[Fecha Solicitud]]</f>
        <v>41822</v>
      </c>
      <c r="E740" t="str">
        <f>Tabla_owssvr__2[[#This Row],[Estado]]</f>
        <v>Realizado</v>
      </c>
      <c r="F740" s="4">
        <f>Tabla_owssvr__2[[#This Row],[Fecha Cierre]]</f>
        <v>41822</v>
      </c>
      <c r="G740" t="str">
        <f>Tabla_owssvr__2[[#This Row],[Categoria]]</f>
        <v>Reporte de incidencias de servicio externos (Oracle, SAP, Synergia, GOM ….)</v>
      </c>
      <c r="H740" t="str">
        <f>Tabla_owssvr__2[[#This Row],[Enviado a TI]]</f>
        <v>Si</v>
      </c>
      <c r="I740" t="str">
        <f>Tabla_owssvr__2[[#This Row],[Regiones]]</f>
        <v>No</v>
      </c>
      <c r="J740" s="12">
        <f t="shared" si="81"/>
        <v>1</v>
      </c>
      <c r="K740" s="13">
        <f t="shared" si="82"/>
        <v>41823</v>
      </c>
      <c r="L740" s="12">
        <f t="shared" si="83"/>
        <v>2014</v>
      </c>
      <c r="M740" s="12">
        <f t="shared" si="84"/>
        <v>27</v>
      </c>
      <c r="N740" s="12">
        <f t="shared" si="85"/>
        <v>7</v>
      </c>
      <c r="O740" s="13" t="str">
        <f t="shared" ca="1" si="86"/>
        <v>CUMPLE</v>
      </c>
    </row>
    <row r="741" spans="1:15" hidden="1">
      <c r="A741">
        <f>Tabla_owssvr__2[[#This Row],[ID]]</f>
        <v>4480</v>
      </c>
      <c r="B741" t="str">
        <f>Tabla_owssvr__2[[#This Row],[Título]]</f>
        <v>Asignar 200 minutos adicionales  68780122</v>
      </c>
      <c r="C741" t="str">
        <f>Tabla_owssvr__2[[#This Row],[Solicitante]]</f>
        <v>Hernandez Briones, Hans Alejandro, CAM</v>
      </c>
      <c r="D741" s="4">
        <f>Tabla_owssvr__2[[#This Row],[Fecha Solicitud]]</f>
        <v>41822</v>
      </c>
      <c r="E741" t="str">
        <f>Tabla_owssvr__2[[#This Row],[Estado]]</f>
        <v>Realizado</v>
      </c>
      <c r="F741" s="4">
        <f>Tabla_owssvr__2[[#This Row],[Fecha Cierre]]</f>
        <v>41822</v>
      </c>
      <c r="G741" t="str">
        <f>Tabla_owssvr__2[[#This Row],[Categoria]]</f>
        <v>1 Asignacion de minutos</v>
      </c>
      <c r="H741" t="str">
        <f>Tabla_owssvr__2[[#This Row],[Enviado a TI]]</f>
        <v>Si</v>
      </c>
      <c r="I741" t="str">
        <f>Tabla_owssvr__2[[#This Row],[Regiones]]</f>
        <v>No</v>
      </c>
      <c r="J741" s="12">
        <f t="shared" si="81"/>
        <v>1</v>
      </c>
      <c r="K741" s="13">
        <f t="shared" si="82"/>
        <v>41823</v>
      </c>
      <c r="L741" s="12">
        <f t="shared" si="83"/>
        <v>2014</v>
      </c>
      <c r="M741" s="12">
        <f t="shared" si="84"/>
        <v>27</v>
      </c>
      <c r="N741" s="12">
        <f t="shared" si="85"/>
        <v>7</v>
      </c>
      <c r="O741" s="13" t="str">
        <f t="shared" ca="1" si="86"/>
        <v>CUMPLE</v>
      </c>
    </row>
    <row r="742" spans="1:15">
      <c r="A742">
        <f>Tabla_owssvr__2[[#This Row],[ID]]</f>
        <v>4479</v>
      </c>
      <c r="B742" t="str">
        <f>Tabla_owssvr__2[[#This Row],[Título]]</f>
        <v>Solicitud de Toner para impresora Ricoh</v>
      </c>
      <c r="C742" t="str">
        <f>Tabla_owssvr__2[[#This Row],[Solicitante]]</f>
        <v>Rojas Solis, Eladio Andres, CAM</v>
      </c>
      <c r="D742" s="4">
        <f>Tabla_owssvr__2[[#This Row],[Fecha Solicitud]]</f>
        <v>41821</v>
      </c>
      <c r="E742" t="str">
        <f>Tabla_owssvr__2[[#This Row],[Estado]]</f>
        <v>Realizado</v>
      </c>
      <c r="F742" s="4">
        <f>Tabla_owssvr__2[[#This Row],[Fecha Cierre]]</f>
        <v>41823</v>
      </c>
      <c r="G742" t="str">
        <f>Tabla_owssvr__2[[#This Row],[Categoria]]</f>
        <v>Reporte de problemas de Impresoras en Outsourcing</v>
      </c>
      <c r="H742" t="str">
        <f>Tabla_owssvr__2[[#This Row],[Enviado a TI]]</f>
        <v>Si</v>
      </c>
      <c r="I742" t="str">
        <f>Tabla_owssvr__2[[#This Row],[Regiones]]</f>
        <v>No</v>
      </c>
      <c r="J742" s="12">
        <f t="shared" si="81"/>
        <v>1</v>
      </c>
      <c r="K742" s="13">
        <f t="shared" si="82"/>
        <v>41822</v>
      </c>
      <c r="L742" s="12">
        <f t="shared" si="83"/>
        <v>2014</v>
      </c>
      <c r="M742" s="12">
        <f t="shared" si="84"/>
        <v>27</v>
      </c>
      <c r="N742" s="12">
        <f t="shared" si="85"/>
        <v>7</v>
      </c>
      <c r="O742" s="13" t="str">
        <f t="shared" ca="1" si="86"/>
        <v>NO CUMPLE</v>
      </c>
    </row>
    <row r="743" spans="1:15" hidden="1">
      <c r="A743">
        <f>Tabla_owssvr__2[[#This Row],[ID]]</f>
        <v>4478</v>
      </c>
      <c r="B743" t="str">
        <f>Tabla_owssvr__2[[#This Row],[Título]]</f>
        <v>olicitud Serv. Técnico - Serie W3029106383/ Carlos Silva Vildosola 824 San Miguel (sector alumbrado público)</v>
      </c>
      <c r="C743" t="str">
        <f>Tabla_owssvr__2[[#This Row],[Solicitante]]</f>
        <v>Schmidt Contreras, Ingrid Angélica, CAM</v>
      </c>
      <c r="D743" s="4">
        <f>Tabla_owssvr__2[[#This Row],[Fecha Solicitud]]</f>
        <v>41821</v>
      </c>
      <c r="E743" t="str">
        <f>Tabla_owssvr__2[[#This Row],[Estado]]</f>
        <v>Realizado</v>
      </c>
      <c r="F743" s="4">
        <f>Tabla_owssvr__2[[#This Row],[Fecha Cierre]]</f>
        <v>41822</v>
      </c>
      <c r="G743" t="str">
        <f>Tabla_owssvr__2[[#This Row],[Categoria]]</f>
        <v>Reporte de problemas de Impresoras en Outsourcing</v>
      </c>
      <c r="H743" t="str">
        <f>Tabla_owssvr__2[[#This Row],[Enviado a TI]]</f>
        <v>Si</v>
      </c>
      <c r="I743" t="str">
        <f>Tabla_owssvr__2[[#This Row],[Regiones]]</f>
        <v>No</v>
      </c>
      <c r="J743" s="12">
        <f t="shared" si="81"/>
        <v>1</v>
      </c>
      <c r="K743" s="13">
        <f t="shared" si="82"/>
        <v>41822</v>
      </c>
      <c r="L743" s="12">
        <f t="shared" si="83"/>
        <v>2014</v>
      </c>
      <c r="M743" s="12">
        <f t="shared" si="84"/>
        <v>27</v>
      </c>
      <c r="N743" s="12">
        <f t="shared" si="85"/>
        <v>7</v>
      </c>
      <c r="O743" s="13" t="str">
        <f t="shared" ca="1" si="86"/>
        <v>CUMPLE</v>
      </c>
    </row>
    <row r="744" spans="1:15" hidden="1">
      <c r="A744">
        <f>Tabla_owssvr__2[[#This Row],[ID]]</f>
        <v>4477</v>
      </c>
      <c r="B744" t="str">
        <f>Tabla_owssvr__2[[#This Row],[Título]]</f>
        <v>Solicitud Carpeta Compartida</v>
      </c>
      <c r="C744" t="str">
        <f>Tabla_owssvr__2[[#This Row],[Solicitante]]</f>
        <v>Contreras Orellana, Paulo Alberto, CAM</v>
      </c>
      <c r="D744" s="4">
        <f>Tabla_owssvr__2[[#This Row],[Fecha Solicitud]]</f>
        <v>41821</v>
      </c>
      <c r="E744" t="str">
        <f>Tabla_owssvr__2[[#This Row],[Estado]]</f>
        <v>Realizado</v>
      </c>
      <c r="F744" s="4">
        <f>Tabla_owssvr__2[[#This Row],[Fecha Cierre]]</f>
        <v>41821</v>
      </c>
      <c r="G744" t="str">
        <f>Tabla_owssvr__2[[#This Row],[Categoria]]</f>
        <v>Habilitación de carpetas compartidas o sitios de Sharepoint. O asignación y/o modificación de permisos.</v>
      </c>
      <c r="H744" t="str">
        <f>Tabla_owssvr__2[[#This Row],[Enviado a TI]]</f>
        <v>Si</v>
      </c>
      <c r="I744" t="str">
        <f>Tabla_owssvr__2[[#This Row],[Regiones]]</f>
        <v>No</v>
      </c>
      <c r="J744" s="12">
        <f t="shared" si="81"/>
        <v>1</v>
      </c>
      <c r="K744" s="13">
        <f t="shared" si="82"/>
        <v>41822</v>
      </c>
      <c r="L744" s="12">
        <f t="shared" si="83"/>
        <v>2014</v>
      </c>
      <c r="M744" s="12">
        <f t="shared" si="84"/>
        <v>27</v>
      </c>
      <c r="N744" s="12">
        <f t="shared" si="85"/>
        <v>7</v>
      </c>
      <c r="O744" s="13" t="str">
        <f t="shared" ca="1" si="86"/>
        <v>CUMPLE</v>
      </c>
    </row>
    <row r="745" spans="1:15">
      <c r="A745">
        <f>Tabla_owssvr__2[[#This Row],[ID]]</f>
        <v>4476</v>
      </c>
      <c r="B745" t="str">
        <f>Tabla_owssvr__2[[#This Row],[Título]]</f>
        <v>Solicitud de Toner para impresora Ricoh</v>
      </c>
      <c r="C745" t="str">
        <f>Tabla_owssvr__2[[#This Row],[Solicitante]]</f>
        <v>Ortega Soto, Jocelyn Alexandra, CAM</v>
      </c>
      <c r="D745" s="4">
        <f>Tabla_owssvr__2[[#This Row],[Fecha Solicitud]]</f>
        <v>41821</v>
      </c>
      <c r="E745" t="str">
        <f>Tabla_owssvr__2[[#This Row],[Estado]]</f>
        <v>Realizado</v>
      </c>
      <c r="F745" s="4">
        <f>Tabla_owssvr__2[[#This Row],[Fecha Cierre]]</f>
        <v>41824</v>
      </c>
      <c r="G745" t="str">
        <f>Tabla_owssvr__2[[#This Row],[Categoria]]</f>
        <v>Reporte de problemas de Impresoras en Outsourcing</v>
      </c>
      <c r="H745" t="str">
        <f>Tabla_owssvr__2[[#This Row],[Enviado a TI]]</f>
        <v>Si</v>
      </c>
      <c r="I745" t="str">
        <f>Tabla_owssvr__2[[#This Row],[Regiones]]</f>
        <v>No</v>
      </c>
      <c r="J745" s="12">
        <f t="shared" si="81"/>
        <v>1</v>
      </c>
      <c r="K745" s="13">
        <f t="shared" si="82"/>
        <v>41822</v>
      </c>
      <c r="L745" s="12">
        <f t="shared" si="83"/>
        <v>2014</v>
      </c>
      <c r="M745" s="12">
        <f t="shared" si="84"/>
        <v>27</v>
      </c>
      <c r="N745" s="12">
        <f t="shared" si="85"/>
        <v>7</v>
      </c>
      <c r="O745" s="13" t="str">
        <f t="shared" ca="1" si="86"/>
        <v>NO CUMPLE</v>
      </c>
    </row>
    <row r="746" spans="1:15" hidden="1">
      <c r="A746">
        <f>Tabla_owssvr__2[[#This Row],[ID]]</f>
        <v>4475</v>
      </c>
      <c r="B746" t="str">
        <f>Tabla_owssvr__2[[#This Row],[Título]]</f>
        <v>Activacion de minutos Empresa N° de telefono : 7-1415017</v>
      </c>
      <c r="C746" t="str">
        <f>Tabla_owssvr__2[[#This Row],[Solicitante]]</f>
        <v>Ponce Dinamarca, Pablo Ernesto, CAM</v>
      </c>
      <c r="D746" s="4">
        <f>Tabla_owssvr__2[[#This Row],[Fecha Solicitud]]</f>
        <v>41821</v>
      </c>
      <c r="E746" t="str">
        <f>Tabla_owssvr__2[[#This Row],[Estado]]</f>
        <v>Realizado</v>
      </c>
      <c r="F746" s="4">
        <f>Tabla_owssvr__2[[#This Row],[Fecha Cierre]]</f>
        <v>41821</v>
      </c>
      <c r="G746" t="str">
        <f>Tabla_owssvr__2[[#This Row],[Categoria]]</f>
        <v>1 Asignacion de minutos</v>
      </c>
      <c r="H746" t="str">
        <f>Tabla_owssvr__2[[#This Row],[Enviado a TI]]</f>
        <v>Si</v>
      </c>
      <c r="I746" t="str">
        <f>Tabla_owssvr__2[[#This Row],[Regiones]]</f>
        <v>No</v>
      </c>
      <c r="J746" s="12">
        <f t="shared" si="81"/>
        <v>1</v>
      </c>
      <c r="K746" s="13">
        <f t="shared" si="82"/>
        <v>41822</v>
      </c>
      <c r="L746" s="12">
        <f t="shared" si="83"/>
        <v>2014</v>
      </c>
      <c r="M746" s="12">
        <f t="shared" si="84"/>
        <v>27</v>
      </c>
      <c r="N746" s="12">
        <f t="shared" si="85"/>
        <v>7</v>
      </c>
      <c r="O746" s="13" t="str">
        <f t="shared" ca="1" si="86"/>
        <v>CUMPLE</v>
      </c>
    </row>
    <row r="747" spans="1:15" hidden="1">
      <c r="A747">
        <f>Tabla_owssvr__2[[#This Row],[ID]]</f>
        <v>4474</v>
      </c>
      <c r="B747" t="str">
        <f>Tabla_owssvr__2[[#This Row],[Título]]</f>
        <v>Acceso Carpeta de Finanzas</v>
      </c>
      <c r="C747" t="str">
        <f>Tabla_owssvr__2[[#This Row],[Solicitante]]</f>
        <v>Vasquez Ramirez, Enzo Omar, CAM</v>
      </c>
      <c r="D747" s="4">
        <f>Tabla_owssvr__2[[#This Row],[Fecha Solicitud]]</f>
        <v>41820</v>
      </c>
      <c r="E747" t="str">
        <f>Tabla_owssvr__2[[#This Row],[Estado]]</f>
        <v>Realizado</v>
      </c>
      <c r="F747" s="4">
        <f>Tabla_owssvr__2[[#This Row],[Fecha Cierre]]</f>
        <v>41821</v>
      </c>
      <c r="G747" t="str">
        <f>Tabla_owssvr__2[[#This Row],[Categoria]]</f>
        <v>Habilitación de carpetas compartidas o sitios de Sharepoint. O asignación y/o modificación de permisos.</v>
      </c>
      <c r="H747" t="str">
        <f>Tabla_owssvr__2[[#This Row],[Enviado a TI]]</f>
        <v>Si</v>
      </c>
      <c r="I747" t="str">
        <f>Tabla_owssvr__2[[#This Row],[Regiones]]</f>
        <v>No</v>
      </c>
      <c r="J747" s="12">
        <f t="shared" si="81"/>
        <v>1</v>
      </c>
      <c r="K747" s="13">
        <f t="shared" si="82"/>
        <v>41821</v>
      </c>
      <c r="L747" s="12">
        <f t="shared" si="83"/>
        <v>2014</v>
      </c>
      <c r="M747" s="12">
        <f t="shared" si="84"/>
        <v>27</v>
      </c>
      <c r="N747" s="12">
        <f t="shared" si="85"/>
        <v>7</v>
      </c>
      <c r="O747" s="13" t="str">
        <f t="shared" ca="1" si="86"/>
        <v>CUMPLE</v>
      </c>
    </row>
    <row r="748" spans="1:15" hidden="1">
      <c r="A748">
        <f>Tabla_owssvr__2[[#This Row],[ID]]</f>
        <v>4473</v>
      </c>
      <c r="B748" t="str">
        <f>Tabla_owssvr__2[[#This Row],[Título]]</f>
        <v>Carpetas Compartidas SOT</v>
      </c>
      <c r="C748" t="str">
        <f>Tabla_owssvr__2[[#This Row],[Solicitante]]</f>
        <v>Contreras Orellana, Paulo Alberto, CAM</v>
      </c>
      <c r="D748" s="4">
        <f>Tabla_owssvr__2[[#This Row],[Fecha Solicitud]]</f>
        <v>41820</v>
      </c>
      <c r="E748" t="str">
        <f>Tabla_owssvr__2[[#This Row],[Estado]]</f>
        <v>Realizado</v>
      </c>
      <c r="F748" s="4">
        <f>Tabla_owssvr__2[[#This Row],[Fecha Cierre]]</f>
        <v>41821</v>
      </c>
      <c r="G748" t="str">
        <f>Tabla_owssvr__2[[#This Row],[Categoria]]</f>
        <v>Habilitación de carpetas compartidas o sitios de Sharepoint. O asignación y/o modificación de permisos.</v>
      </c>
      <c r="H748" t="str">
        <f>Tabla_owssvr__2[[#This Row],[Enviado a TI]]</f>
        <v>Si</v>
      </c>
      <c r="I748" t="str">
        <f>Tabla_owssvr__2[[#This Row],[Regiones]]</f>
        <v>No</v>
      </c>
      <c r="J748" s="12">
        <f t="shared" si="81"/>
        <v>1</v>
      </c>
      <c r="K748" s="13">
        <f t="shared" si="82"/>
        <v>41821</v>
      </c>
      <c r="L748" s="12">
        <f t="shared" si="83"/>
        <v>2014</v>
      </c>
      <c r="M748" s="12">
        <f t="shared" si="84"/>
        <v>27</v>
      </c>
      <c r="N748" s="12">
        <f t="shared" si="85"/>
        <v>7</v>
      </c>
      <c r="O748" s="13" t="str">
        <f t="shared" ca="1" si="86"/>
        <v>CUMPLE</v>
      </c>
    </row>
    <row r="749" spans="1:15" hidden="1">
      <c r="A749">
        <f>Tabla_owssvr__2[[#This Row],[ID]]</f>
        <v>4472</v>
      </c>
      <c r="B749" t="str">
        <f>Tabla_owssvr__2[[#This Row],[Título]]</f>
        <v>Modificacion Integrantes af@cam-la.com</v>
      </c>
      <c r="C749" t="str">
        <f>Tabla_owssvr__2[[#This Row],[Solicitante]]</f>
        <v>Vasquez Ramirez, Enzo Omar, CAM</v>
      </c>
      <c r="D749" s="4">
        <f>Tabla_owssvr__2[[#This Row],[Fecha Solicitud]]</f>
        <v>41821</v>
      </c>
      <c r="E749" t="str">
        <f>Tabla_owssvr__2[[#This Row],[Estado]]</f>
        <v>Realizado</v>
      </c>
      <c r="F749" s="4">
        <f>Tabla_owssvr__2[[#This Row],[Fecha Cierre]]</f>
        <v>41821</v>
      </c>
      <c r="G749" t="str">
        <f>Tabla_owssvr__2[[#This Row],[Categoria]]</f>
        <v>Creación, modificación activación y desactivación de cuentas de red y correo electrónico.</v>
      </c>
      <c r="H749" t="str">
        <f>Tabla_owssvr__2[[#This Row],[Enviado a TI]]</f>
        <v>Si</v>
      </c>
      <c r="I749" t="str">
        <f>Tabla_owssvr__2[[#This Row],[Regiones]]</f>
        <v>No</v>
      </c>
      <c r="J749" s="12">
        <f t="shared" si="81"/>
        <v>1</v>
      </c>
      <c r="K749" s="13">
        <f t="shared" si="82"/>
        <v>41822</v>
      </c>
      <c r="L749" s="12">
        <f t="shared" si="83"/>
        <v>2014</v>
      </c>
      <c r="M749" s="12">
        <f t="shared" si="84"/>
        <v>27</v>
      </c>
      <c r="N749" s="12">
        <f t="shared" si="85"/>
        <v>7</v>
      </c>
      <c r="O749" s="13" t="str">
        <f t="shared" ca="1" si="86"/>
        <v>CUMPLE</v>
      </c>
    </row>
    <row r="750" spans="1:15" hidden="1">
      <c r="A750">
        <f>Tabla_owssvr__2[[#This Row],[ID]]</f>
        <v>4471</v>
      </c>
      <c r="B750" t="str">
        <f>Tabla_owssvr__2[[#This Row],[Título]]</f>
        <v>minutos</v>
      </c>
      <c r="C750" t="str">
        <f>Tabla_owssvr__2[[#This Row],[Solicitante]]</f>
        <v>Delgado Delgado, Carolina Alejandra, EXTERNO</v>
      </c>
      <c r="D750" s="4">
        <f>Tabla_owssvr__2[[#This Row],[Fecha Solicitud]]</f>
        <v>41820</v>
      </c>
      <c r="E750" t="str">
        <f>Tabla_owssvr__2[[#This Row],[Estado]]</f>
        <v>Realizado</v>
      </c>
      <c r="F750" s="4">
        <f>Tabla_owssvr__2[[#This Row],[Fecha Cierre]]</f>
        <v>41820</v>
      </c>
      <c r="G750" t="str">
        <f>Tabla_owssvr__2[[#This Row],[Categoria]]</f>
        <v>1 Asignacion de minutos</v>
      </c>
      <c r="H750" t="str">
        <f>Tabla_owssvr__2[[#This Row],[Enviado a TI]]</f>
        <v>No</v>
      </c>
      <c r="I750" t="str">
        <f>Tabla_owssvr__2[[#This Row],[Regiones]]</f>
        <v>No</v>
      </c>
      <c r="J750" s="12">
        <f t="shared" si="81"/>
        <v>1</v>
      </c>
      <c r="K750" s="13">
        <f t="shared" si="82"/>
        <v>41821</v>
      </c>
      <c r="L750" s="12">
        <f t="shared" si="83"/>
        <v>2014</v>
      </c>
      <c r="M750" s="12">
        <f t="shared" si="84"/>
        <v>27</v>
      </c>
      <c r="N750" s="12">
        <f t="shared" si="85"/>
        <v>7</v>
      </c>
      <c r="O750" s="13" t="str">
        <f t="shared" ca="1" si="86"/>
        <v>CUMPLE</v>
      </c>
    </row>
    <row r="751" spans="1:15" hidden="1">
      <c r="A751">
        <f>Tabla_owssvr__2[[#This Row],[ID]]</f>
        <v>4470</v>
      </c>
      <c r="B751" t="str">
        <f>Tabla_owssvr__2[[#This Row],[Título]]</f>
        <v>Solicitud de Visita</v>
      </c>
      <c r="C751" t="str">
        <f>Tabla_owssvr__2[[#This Row],[Solicitante]]</f>
        <v>Costa Campos, Juan, CAM</v>
      </c>
      <c r="D751" s="4">
        <f>Tabla_owssvr__2[[#This Row],[Fecha Solicitud]]</f>
        <v>41820</v>
      </c>
      <c r="E751" t="str">
        <f>Tabla_owssvr__2[[#This Row],[Estado]]</f>
        <v>Realizado</v>
      </c>
      <c r="F751" s="4">
        <f>Tabla_owssvr__2[[#This Row],[Fecha Cierre]]</f>
        <v>41820</v>
      </c>
      <c r="G751" t="str">
        <f>Tabla_owssvr__2[[#This Row],[Categoria]]</f>
        <v>Instalación o revisión de puntos de red.</v>
      </c>
      <c r="H751" t="str">
        <f>Tabla_owssvr__2[[#This Row],[Enviado a TI]]</f>
        <v>Si</v>
      </c>
      <c r="I751" t="str">
        <f>Tabla_owssvr__2[[#This Row],[Regiones]]</f>
        <v>No</v>
      </c>
      <c r="J751" s="12">
        <f t="shared" si="81"/>
        <v>3</v>
      </c>
      <c r="K751" s="13">
        <f t="shared" si="82"/>
        <v>41823</v>
      </c>
      <c r="L751" s="12">
        <f t="shared" si="83"/>
        <v>2014</v>
      </c>
      <c r="M751" s="12">
        <f t="shared" si="84"/>
        <v>27</v>
      </c>
      <c r="N751" s="12">
        <f t="shared" si="85"/>
        <v>7</v>
      </c>
      <c r="O751" s="13" t="str">
        <f t="shared" ca="1" si="86"/>
        <v>CUMPLE</v>
      </c>
    </row>
    <row r="752" spans="1:15" hidden="1">
      <c r="A752">
        <f>Tabla_owssvr__2[[#This Row],[ID]]</f>
        <v>4469</v>
      </c>
      <c r="B752" t="str">
        <f>Tabla_owssvr__2[[#This Row],[Título]]</f>
        <v>Ingreso a webmail.</v>
      </c>
      <c r="C752" t="str">
        <f>Tabla_owssvr__2[[#This Row],[Solicitante]]</f>
        <v>Velasquez Quilodran, Jose Antonio, CAM</v>
      </c>
      <c r="D752" s="4">
        <f>Tabla_owssvr__2[[#This Row],[Fecha Solicitud]]</f>
        <v>41820</v>
      </c>
      <c r="E752" t="str">
        <f>Tabla_owssvr__2[[#This Row],[Estado]]</f>
        <v>Realizado</v>
      </c>
      <c r="F752" s="4">
        <f>Tabla_owssvr__2[[#This Row],[Fecha Cierre]]</f>
        <v>41820</v>
      </c>
      <c r="G752" t="str">
        <f>Tabla_owssvr__2[[#This Row],[Categoria]]</f>
        <v>Creación, modificación activación y desactivación de cuentas de red y correo electrónico.</v>
      </c>
      <c r="H752" t="str">
        <f>Tabla_owssvr__2[[#This Row],[Enviado a TI]]</f>
        <v>Si</v>
      </c>
      <c r="I752" t="str">
        <f>Tabla_owssvr__2[[#This Row],[Regiones]]</f>
        <v>Si</v>
      </c>
      <c r="J752" s="12">
        <f t="shared" ref="J752:J815" si="87">VLOOKUP(G752,servicios,2,FALSE)</f>
        <v>1</v>
      </c>
      <c r="K752" s="13">
        <f t="shared" ref="K752:K815" si="88">WORKDAY(D752*1,J752,festivos)</f>
        <v>41821</v>
      </c>
      <c r="L752" s="12">
        <f t="shared" ref="L752:L815" si="89">YEAR(K752)</f>
        <v>2014</v>
      </c>
      <c r="M752" s="12">
        <f t="shared" ref="M752:M815" si="90">WEEKNUM(K752,2)</f>
        <v>27</v>
      </c>
      <c r="N752" s="12">
        <f t="shared" ref="N752:N815" si="91">MONTH(K752)</f>
        <v>7</v>
      </c>
      <c r="O752" s="13" t="str">
        <f t="shared" ref="O752:O815" ca="1" si="92">IF(F752=0,IF(AND(TODAY()&lt;=K752),"EN TIEMPO","FUERA"),IF(AND(F752&lt;=K752),"CUMPLE","NO CUMPLE"))</f>
        <v>CUMPLE</v>
      </c>
    </row>
    <row r="753" spans="1:15" hidden="1">
      <c r="A753">
        <f>Tabla_owssvr__2[[#This Row],[ID]]</f>
        <v>4468</v>
      </c>
      <c r="B753" t="str">
        <f>Tabla_owssvr__2[[#This Row],[Título]]</f>
        <v>Devolucion de minutos ON NET</v>
      </c>
      <c r="C753" t="str">
        <f>Tabla_owssvr__2[[#This Row],[Solicitante]]</f>
        <v>Matus Delgado, Katherine Andrea, CAM</v>
      </c>
      <c r="D753" s="4">
        <f>Tabla_owssvr__2[[#This Row],[Fecha Solicitud]]</f>
        <v>41821</v>
      </c>
      <c r="E753" t="str">
        <f>Tabla_owssvr__2[[#This Row],[Estado]]</f>
        <v>Realizado</v>
      </c>
      <c r="F753" s="4">
        <f>Tabla_owssvr__2[[#This Row],[Fecha Cierre]]</f>
        <v>41821</v>
      </c>
      <c r="G753" t="str">
        <f>Tabla_owssvr__2[[#This Row],[Categoria]]</f>
        <v>1 Asignacion de minutos</v>
      </c>
      <c r="H753" t="str">
        <f>Tabla_owssvr__2[[#This Row],[Enviado a TI]]</f>
        <v>Si</v>
      </c>
      <c r="I753" t="str">
        <f>Tabla_owssvr__2[[#This Row],[Regiones]]</f>
        <v>No</v>
      </c>
      <c r="J753" s="12">
        <f t="shared" si="87"/>
        <v>1</v>
      </c>
      <c r="K753" s="13">
        <f t="shared" si="88"/>
        <v>41822</v>
      </c>
      <c r="L753" s="12">
        <f t="shared" si="89"/>
        <v>2014</v>
      </c>
      <c r="M753" s="12">
        <f t="shared" si="90"/>
        <v>27</v>
      </c>
      <c r="N753" s="12">
        <f t="shared" si="91"/>
        <v>7</v>
      </c>
      <c r="O753" s="13" t="str">
        <f t="shared" ca="1" si="92"/>
        <v>CUMPLE</v>
      </c>
    </row>
    <row r="754" spans="1:15" hidden="1">
      <c r="A754">
        <f>Tabla_owssvr__2[[#This Row],[ID]]</f>
        <v>4467</v>
      </c>
      <c r="B754" t="str">
        <f>Tabla_owssvr__2[[#This Row],[Título]]</f>
        <v>Acceso Compartido</v>
      </c>
      <c r="C754" t="str">
        <f>Tabla_owssvr__2[[#This Row],[Solicitante]]</f>
        <v>Garrido Saavedra, Mario Andres, CAM</v>
      </c>
      <c r="D754" s="4">
        <f>Tabla_owssvr__2[[#This Row],[Fecha Solicitud]]</f>
        <v>41821</v>
      </c>
      <c r="E754" t="str">
        <f>Tabla_owssvr__2[[#This Row],[Estado]]</f>
        <v>Realizado</v>
      </c>
      <c r="F754" s="4">
        <f>Tabla_owssvr__2[[#This Row],[Fecha Cierre]]</f>
        <v>41821</v>
      </c>
      <c r="G754" t="str">
        <f>Tabla_owssvr__2[[#This Row],[Categoria]]</f>
        <v>Habilitación de carpetas compartidas o sitios de Sharepoint. O asignación y/o modificación de permisos.</v>
      </c>
      <c r="H754" t="str">
        <f>Tabla_owssvr__2[[#This Row],[Enviado a TI]]</f>
        <v>Si</v>
      </c>
      <c r="I754" t="str">
        <f>Tabla_owssvr__2[[#This Row],[Regiones]]</f>
        <v>No</v>
      </c>
      <c r="J754" s="12">
        <f t="shared" si="87"/>
        <v>1</v>
      </c>
      <c r="K754" s="13">
        <f t="shared" si="88"/>
        <v>41822</v>
      </c>
      <c r="L754" s="12">
        <f t="shared" si="89"/>
        <v>2014</v>
      </c>
      <c r="M754" s="12">
        <f t="shared" si="90"/>
        <v>27</v>
      </c>
      <c r="N754" s="12">
        <f t="shared" si="91"/>
        <v>7</v>
      </c>
      <c r="O754" s="13" t="str">
        <f t="shared" ca="1" si="92"/>
        <v>CUMPLE</v>
      </c>
    </row>
    <row r="755" spans="1:15" hidden="1">
      <c r="A755">
        <f>Tabla_owssvr__2[[#This Row],[ID]]</f>
        <v>4466</v>
      </c>
      <c r="B755" t="str">
        <f>Tabla_owssvr__2[[#This Row],[Título]]</f>
        <v>Plataformar Ingreso PC - SAESA YAVV</v>
      </c>
      <c r="C755" t="str">
        <f>Tabla_owssvr__2[[#This Row],[Solicitante]]</f>
        <v>Martinez Fuentealba, Victor Alonso, CAM</v>
      </c>
      <c r="D755" s="4">
        <f>Tabla_owssvr__2[[#This Row],[Fecha Solicitud]]</f>
        <v>41821</v>
      </c>
      <c r="E755" t="str">
        <f>Tabla_owssvr__2[[#This Row],[Estado]]</f>
        <v>Realizado</v>
      </c>
      <c r="F755" s="4">
        <f>Tabla_owssvr__2[[#This Row],[Fecha Cierre]]</f>
        <v>41821</v>
      </c>
      <c r="G755" t="str">
        <f>Tabla_owssvr__2[[#This Row],[Categoria]]</f>
        <v>Asignación de equipamiento estándar.</v>
      </c>
      <c r="H755" t="str">
        <f>Tabla_owssvr__2[[#This Row],[Enviado a TI]]</f>
        <v>Si</v>
      </c>
      <c r="I755" t="str">
        <f>Tabla_owssvr__2[[#This Row],[Regiones]]</f>
        <v>No</v>
      </c>
      <c r="J755" s="12">
        <f t="shared" si="87"/>
        <v>4</v>
      </c>
      <c r="K755" s="13">
        <f t="shared" si="88"/>
        <v>41827</v>
      </c>
      <c r="L755" s="12">
        <f t="shared" si="89"/>
        <v>2014</v>
      </c>
      <c r="M755" s="12">
        <f t="shared" si="90"/>
        <v>28</v>
      </c>
      <c r="N755" s="12">
        <f t="shared" si="91"/>
        <v>7</v>
      </c>
      <c r="O755" s="13" t="str">
        <f t="shared" ca="1" si="92"/>
        <v>CUMPLE</v>
      </c>
    </row>
    <row r="756" spans="1:15" hidden="1">
      <c r="A756">
        <f>Tabla_owssvr__2[[#This Row],[ID]]</f>
        <v>4465</v>
      </c>
      <c r="B756" t="str">
        <f>Tabla_owssvr__2[[#This Row],[Título]]</f>
        <v>Recarga de minutos</v>
      </c>
      <c r="C756" t="str">
        <f>Tabla_owssvr__2[[#This Row],[Solicitante]]</f>
        <v>Soto Aranguiz, Francisco Javier, CAM</v>
      </c>
      <c r="D756" s="4">
        <f>Tabla_owssvr__2[[#This Row],[Fecha Solicitud]]</f>
        <v>41821</v>
      </c>
      <c r="E756" t="str">
        <f>Tabla_owssvr__2[[#This Row],[Estado]]</f>
        <v>Realizado</v>
      </c>
      <c r="F756" s="4">
        <f>Tabla_owssvr__2[[#This Row],[Fecha Cierre]]</f>
        <v>41821</v>
      </c>
      <c r="G756" t="str">
        <f>Tabla_owssvr__2[[#This Row],[Categoria]]</f>
        <v>1 Asignacion de minutos</v>
      </c>
      <c r="H756" t="str">
        <f>Tabla_owssvr__2[[#This Row],[Enviado a TI]]</f>
        <v>Si</v>
      </c>
      <c r="I756" t="str">
        <f>Tabla_owssvr__2[[#This Row],[Regiones]]</f>
        <v>No</v>
      </c>
      <c r="J756" s="12">
        <f t="shared" si="87"/>
        <v>1</v>
      </c>
      <c r="K756" s="13">
        <f t="shared" si="88"/>
        <v>41822</v>
      </c>
      <c r="L756" s="12">
        <f t="shared" si="89"/>
        <v>2014</v>
      </c>
      <c r="M756" s="12">
        <f t="shared" si="90"/>
        <v>27</v>
      </c>
      <c r="N756" s="12">
        <f t="shared" si="91"/>
        <v>7</v>
      </c>
      <c r="O756" s="13" t="str">
        <f t="shared" ca="1" si="92"/>
        <v>CUMPLE</v>
      </c>
    </row>
    <row r="757" spans="1:15" hidden="1">
      <c r="A757">
        <f>Tabla_owssvr__2[[#This Row],[ID]]</f>
        <v>4464</v>
      </c>
      <c r="B757" t="str">
        <f>Tabla_owssvr__2[[#This Row],[Título]]</f>
        <v>Problemas Oracle</v>
      </c>
      <c r="C757" t="str">
        <f>Tabla_owssvr__2[[#This Row],[Solicitante]]</f>
        <v>Palma Campos, Alejandra Beatriz, CAM</v>
      </c>
      <c r="D757" s="4">
        <f>Tabla_owssvr__2[[#This Row],[Fecha Solicitud]]</f>
        <v>41820</v>
      </c>
      <c r="E757" t="str">
        <f>Tabla_owssvr__2[[#This Row],[Estado]]</f>
        <v>Realizado</v>
      </c>
      <c r="F757" s="4">
        <f>Tabla_owssvr__2[[#This Row],[Fecha Cierre]]</f>
        <v>41820</v>
      </c>
      <c r="G757" t="str">
        <f>Tabla_owssvr__2[[#This Row],[Categoria]]</f>
        <v>2 Reporte problemas Oracle</v>
      </c>
      <c r="H757" t="str">
        <f>Tabla_owssvr__2[[#This Row],[Enviado a TI]]</f>
        <v>No</v>
      </c>
      <c r="I757" t="str">
        <f>Tabla_owssvr__2[[#This Row],[Regiones]]</f>
        <v>No</v>
      </c>
      <c r="J757" s="12">
        <f t="shared" si="87"/>
        <v>1</v>
      </c>
      <c r="K757" s="13">
        <f t="shared" si="88"/>
        <v>41821</v>
      </c>
      <c r="L757" s="12">
        <f t="shared" si="89"/>
        <v>2014</v>
      </c>
      <c r="M757" s="12">
        <f t="shared" si="90"/>
        <v>27</v>
      </c>
      <c r="N757" s="12">
        <f t="shared" si="91"/>
        <v>7</v>
      </c>
      <c r="O757" s="13" t="str">
        <f t="shared" ca="1" si="92"/>
        <v>CUMPLE</v>
      </c>
    </row>
    <row r="758" spans="1:15" hidden="1">
      <c r="A758">
        <f>Tabla_owssvr__2[[#This Row],[ID]]</f>
        <v>4463</v>
      </c>
      <c r="B758" t="str">
        <f>Tabla_owssvr__2[[#This Row],[Título]]</f>
        <v>Restitución de minutos on-net</v>
      </c>
      <c r="C758" t="str">
        <f>Tabla_owssvr__2[[#This Row],[Solicitante]]</f>
        <v>Duarte Fuentes, Luis Alfredo, CAM</v>
      </c>
      <c r="D758" s="4">
        <f>Tabla_owssvr__2[[#This Row],[Fecha Solicitud]]</f>
        <v>41821</v>
      </c>
      <c r="E758" t="str">
        <f>Tabla_owssvr__2[[#This Row],[Estado]]</f>
        <v>Realizado</v>
      </c>
      <c r="F758" s="4">
        <f>Tabla_owssvr__2[[#This Row],[Fecha Cierre]]</f>
        <v>41821</v>
      </c>
      <c r="G758" t="str">
        <f>Tabla_owssvr__2[[#This Row],[Categoria]]</f>
        <v>1 Asignacion de minutos</v>
      </c>
      <c r="H758" t="str">
        <f>Tabla_owssvr__2[[#This Row],[Enviado a TI]]</f>
        <v>Si</v>
      </c>
      <c r="I758" t="str">
        <f>Tabla_owssvr__2[[#This Row],[Regiones]]</f>
        <v>No</v>
      </c>
      <c r="J758" s="12">
        <f t="shared" si="87"/>
        <v>1</v>
      </c>
      <c r="K758" s="13">
        <f t="shared" si="88"/>
        <v>41822</v>
      </c>
      <c r="L758" s="12">
        <f t="shared" si="89"/>
        <v>2014</v>
      </c>
      <c r="M758" s="12">
        <f t="shared" si="90"/>
        <v>27</v>
      </c>
      <c r="N758" s="12">
        <f t="shared" si="91"/>
        <v>7</v>
      </c>
      <c r="O758" s="13" t="str">
        <f t="shared" ca="1" si="92"/>
        <v>CUMPLE</v>
      </c>
    </row>
    <row r="759" spans="1:15">
      <c r="A759">
        <f>Tabla_owssvr__2[[#This Row],[ID]]</f>
        <v>4462</v>
      </c>
      <c r="B759" t="str">
        <f>Tabla_owssvr__2[[#This Row],[Título]]</f>
        <v>siniestro telefonos asignados</v>
      </c>
      <c r="C759" t="str">
        <f>Tabla_owssvr__2[[#This Row],[Solicitante]]</f>
        <v>Villablanca Sazo, Jorge, CAM</v>
      </c>
      <c r="D759" s="4">
        <f>Tabla_owssvr__2[[#This Row],[Fecha Solicitud]]</f>
        <v>41821</v>
      </c>
      <c r="E759" t="str">
        <f>Tabla_owssvr__2[[#This Row],[Estado]]</f>
        <v>Realizado</v>
      </c>
      <c r="F759" s="4">
        <f>Tabla_owssvr__2[[#This Row],[Fecha Cierre]]</f>
        <v>41857</v>
      </c>
      <c r="G759" t="str">
        <f>Tabla_owssvr__2[[#This Row],[Categoria]]</f>
        <v>Asignación y/o entrega de equipos celulares estándar nuevos o sus componentes. (chips)</v>
      </c>
      <c r="H759" t="str">
        <f>Tabla_owssvr__2[[#This Row],[Enviado a TI]]</f>
        <v>No</v>
      </c>
      <c r="I759" t="str">
        <f>Tabla_owssvr__2[[#This Row],[Regiones]]</f>
        <v>No</v>
      </c>
      <c r="J759" s="12">
        <f t="shared" si="87"/>
        <v>7</v>
      </c>
      <c r="K759" s="13">
        <f t="shared" si="88"/>
        <v>41830</v>
      </c>
      <c r="L759" s="12">
        <f t="shared" si="89"/>
        <v>2014</v>
      </c>
      <c r="M759" s="12">
        <f t="shared" si="90"/>
        <v>28</v>
      </c>
      <c r="N759" s="12">
        <f t="shared" si="91"/>
        <v>7</v>
      </c>
      <c r="O759" s="13" t="str">
        <f t="shared" ca="1" si="92"/>
        <v>NO CUMPLE</v>
      </c>
    </row>
    <row r="760" spans="1:15" hidden="1">
      <c r="A760">
        <f>Tabla_owssvr__2[[#This Row],[ID]]</f>
        <v>4461</v>
      </c>
      <c r="B760" t="str">
        <f>Tabla_owssvr__2[[#This Row],[Título]]</f>
        <v>Restitución de minutos on-net</v>
      </c>
      <c r="C760" t="str">
        <f>Tabla_owssvr__2[[#This Row],[Solicitante]]</f>
        <v>Elgueta Rojas, Deborah Lisset, CAM</v>
      </c>
      <c r="D760" s="4">
        <f>Tabla_owssvr__2[[#This Row],[Fecha Solicitud]]</f>
        <v>41821</v>
      </c>
      <c r="E760" t="str">
        <f>Tabla_owssvr__2[[#This Row],[Estado]]</f>
        <v>Realizado</v>
      </c>
      <c r="F760" s="4">
        <f>Tabla_owssvr__2[[#This Row],[Fecha Cierre]]</f>
        <v>41821</v>
      </c>
      <c r="G760" t="str">
        <f>Tabla_owssvr__2[[#This Row],[Categoria]]</f>
        <v>1 Asignacion de minutos</v>
      </c>
      <c r="H760" t="str">
        <f>Tabla_owssvr__2[[#This Row],[Enviado a TI]]</f>
        <v>Si</v>
      </c>
      <c r="I760" t="str">
        <f>Tabla_owssvr__2[[#This Row],[Regiones]]</f>
        <v>No</v>
      </c>
      <c r="J760" s="12">
        <f t="shared" si="87"/>
        <v>1</v>
      </c>
      <c r="K760" s="13">
        <f t="shared" si="88"/>
        <v>41822</v>
      </c>
      <c r="L760" s="12">
        <f t="shared" si="89"/>
        <v>2014</v>
      </c>
      <c r="M760" s="12">
        <f t="shared" si="90"/>
        <v>27</v>
      </c>
      <c r="N760" s="12">
        <f t="shared" si="91"/>
        <v>7</v>
      </c>
      <c r="O760" s="13" t="str">
        <f t="shared" ca="1" si="92"/>
        <v>CUMPLE</v>
      </c>
    </row>
    <row r="761" spans="1:15" hidden="1">
      <c r="A761">
        <f>Tabla_owssvr__2[[#This Row],[ID]]</f>
        <v>4460</v>
      </c>
      <c r="B761" t="str">
        <f>Tabla_owssvr__2[[#This Row],[Título]]</f>
        <v>Reinicio Contraseña</v>
      </c>
      <c r="C761" t="str">
        <f>Tabla_owssvr__2[[#This Row],[Solicitante]]</f>
        <v>Alarcon Rifo, Francis Karen, CAM</v>
      </c>
      <c r="D761" s="4">
        <f>Tabla_owssvr__2[[#This Row],[Fecha Solicitud]]</f>
        <v>41821</v>
      </c>
      <c r="E761" t="str">
        <f>Tabla_owssvr__2[[#This Row],[Estado]]</f>
        <v>Realizado</v>
      </c>
      <c r="F761" s="4">
        <f>Tabla_owssvr__2[[#This Row],[Fecha Cierre]]</f>
        <v>41821</v>
      </c>
      <c r="G761" t="str">
        <f>Tabla_owssvr__2[[#This Row],[Categoria]]</f>
        <v>Creación, modificación activación y desactivación de cuentas de red y correo electrónico.</v>
      </c>
      <c r="H761" t="str">
        <f>Tabla_owssvr__2[[#This Row],[Enviado a TI]]</f>
        <v>Si</v>
      </c>
      <c r="I761" t="str">
        <f>Tabla_owssvr__2[[#This Row],[Regiones]]</f>
        <v>Si</v>
      </c>
      <c r="J761" s="12">
        <f t="shared" si="87"/>
        <v>1</v>
      </c>
      <c r="K761" s="13">
        <f t="shared" si="88"/>
        <v>41822</v>
      </c>
      <c r="L761" s="12">
        <f t="shared" si="89"/>
        <v>2014</v>
      </c>
      <c r="M761" s="12">
        <f t="shared" si="90"/>
        <v>27</v>
      </c>
      <c r="N761" s="12">
        <f t="shared" si="91"/>
        <v>7</v>
      </c>
      <c r="O761" s="13" t="str">
        <f t="shared" ca="1" si="92"/>
        <v>CUMPLE</v>
      </c>
    </row>
    <row r="762" spans="1:15" hidden="1">
      <c r="A762">
        <f>Tabla_owssvr__2[[#This Row],[ID]]</f>
        <v>4459</v>
      </c>
      <c r="B762" t="str">
        <f>Tabla_owssvr__2[[#This Row],[Título]]</f>
        <v>minutos  Celular; 6-3101204</v>
      </c>
      <c r="C762" t="str">
        <f>Tabla_owssvr__2[[#This Row],[Solicitante]]</f>
        <v>Dossi Muñoz, Carolina, CAM</v>
      </c>
      <c r="D762" s="4">
        <f>Tabla_owssvr__2[[#This Row],[Fecha Solicitud]]</f>
        <v>41820</v>
      </c>
      <c r="E762" t="str">
        <f>Tabla_owssvr__2[[#This Row],[Estado]]</f>
        <v>Realizado</v>
      </c>
      <c r="F762" s="4">
        <f>Tabla_owssvr__2[[#This Row],[Fecha Cierre]]</f>
        <v>41821</v>
      </c>
      <c r="G762" t="str">
        <f>Tabla_owssvr__2[[#This Row],[Categoria]]</f>
        <v>1 Asignacion de minutos</v>
      </c>
      <c r="H762" t="str">
        <f>Tabla_owssvr__2[[#This Row],[Enviado a TI]]</f>
        <v>Si</v>
      </c>
      <c r="I762" t="str">
        <f>Tabla_owssvr__2[[#This Row],[Regiones]]</f>
        <v>No</v>
      </c>
      <c r="J762" s="12">
        <f t="shared" si="87"/>
        <v>1</v>
      </c>
      <c r="K762" s="13">
        <f t="shared" si="88"/>
        <v>41821</v>
      </c>
      <c r="L762" s="12">
        <f t="shared" si="89"/>
        <v>2014</v>
      </c>
      <c r="M762" s="12">
        <f t="shared" si="90"/>
        <v>27</v>
      </c>
      <c r="N762" s="12">
        <f t="shared" si="91"/>
        <v>7</v>
      </c>
      <c r="O762" s="13" t="str">
        <f t="shared" ca="1" si="92"/>
        <v>CUMPLE</v>
      </c>
    </row>
    <row r="763" spans="1:15" hidden="1">
      <c r="A763">
        <f>Tabla_owssvr__2[[#This Row],[ID]]</f>
        <v>4458</v>
      </c>
      <c r="B763" t="str">
        <f>Tabla_owssvr__2[[#This Row],[Título]]</f>
        <v>Reinicio Contraseña</v>
      </c>
      <c r="C763" t="str">
        <f>Tabla_owssvr__2[[#This Row],[Solicitante]]</f>
        <v>Palma Campos, Alejandra Beatriz, CAM</v>
      </c>
      <c r="D763" s="4">
        <f>Tabla_owssvr__2[[#This Row],[Fecha Solicitud]]</f>
        <v>41820</v>
      </c>
      <c r="E763" t="str">
        <f>Tabla_owssvr__2[[#This Row],[Estado]]</f>
        <v>Realizado</v>
      </c>
      <c r="F763" s="4">
        <f>Tabla_owssvr__2[[#This Row],[Fecha Cierre]]</f>
        <v>41820</v>
      </c>
      <c r="G763" t="str">
        <f>Tabla_owssvr__2[[#This Row],[Categoria]]</f>
        <v>Creación, modificación activación y desactivación de cuentas de red y correo electrónico.</v>
      </c>
      <c r="H763" t="str">
        <f>Tabla_owssvr__2[[#This Row],[Enviado a TI]]</f>
        <v>Si</v>
      </c>
      <c r="I763" t="str">
        <f>Tabla_owssvr__2[[#This Row],[Regiones]]</f>
        <v>No</v>
      </c>
      <c r="J763" s="12">
        <f t="shared" si="87"/>
        <v>1</v>
      </c>
      <c r="K763" s="13">
        <f t="shared" si="88"/>
        <v>41821</v>
      </c>
      <c r="L763" s="12">
        <f t="shared" si="89"/>
        <v>2014</v>
      </c>
      <c r="M763" s="12">
        <f t="shared" si="90"/>
        <v>27</v>
      </c>
      <c r="N763" s="12">
        <f t="shared" si="91"/>
        <v>7</v>
      </c>
      <c r="O763" s="13" t="str">
        <f t="shared" ca="1" si="92"/>
        <v>CUMPLE</v>
      </c>
    </row>
    <row r="764" spans="1:15" hidden="1">
      <c r="A764">
        <f>Tabla_owssvr__2[[#This Row],[ID]]</f>
        <v>4457</v>
      </c>
      <c r="B764" t="str">
        <f>Tabla_owssvr__2[[#This Row],[Título]]</f>
        <v>DESVINCULADOS</v>
      </c>
      <c r="C764" t="str">
        <f>Tabla_owssvr__2[[#This Row],[Solicitante]]</f>
        <v>Torrejón Osorio, Marcela Alejandra, CAM</v>
      </c>
      <c r="D764" s="4">
        <f>Tabla_owssvr__2[[#This Row],[Fecha Solicitud]]</f>
        <v>41820</v>
      </c>
      <c r="E764" t="str">
        <f>Tabla_owssvr__2[[#This Row],[Estado]]</f>
        <v>Realizado</v>
      </c>
      <c r="F764" s="4">
        <f>Tabla_owssvr__2[[#This Row],[Fecha Cierre]]</f>
        <v>41820</v>
      </c>
      <c r="G764" t="str">
        <f>Tabla_owssvr__2[[#This Row],[Categoria]]</f>
        <v>Creación, modificación activación y desactivación de cuentas de red y correo electrónico.</v>
      </c>
      <c r="H764" t="str">
        <f>Tabla_owssvr__2[[#This Row],[Enviado a TI]]</f>
        <v>Si</v>
      </c>
      <c r="I764" t="str">
        <f>Tabla_owssvr__2[[#This Row],[Regiones]]</f>
        <v>No</v>
      </c>
      <c r="J764" s="12">
        <f t="shared" si="87"/>
        <v>1</v>
      </c>
      <c r="K764" s="13">
        <f t="shared" si="88"/>
        <v>41821</v>
      </c>
      <c r="L764" s="12">
        <f t="shared" si="89"/>
        <v>2014</v>
      </c>
      <c r="M764" s="12">
        <f t="shared" si="90"/>
        <v>27</v>
      </c>
      <c r="N764" s="12">
        <f t="shared" si="91"/>
        <v>7</v>
      </c>
      <c r="O764" s="13" t="str">
        <f t="shared" ca="1" si="92"/>
        <v>CUMPLE</v>
      </c>
    </row>
    <row r="765" spans="1:15" hidden="1">
      <c r="A765">
        <f>Tabla_owssvr__2[[#This Row],[ID]]</f>
        <v>4456</v>
      </c>
      <c r="B765" t="str">
        <f>Tabla_owssvr__2[[#This Row],[Título]]</f>
        <v>Minutos on net</v>
      </c>
      <c r="C765" t="str">
        <f>Tabla_owssvr__2[[#This Row],[Solicitante]]</f>
        <v>Ñeguey Adonis, Albino Bernabé, CAM</v>
      </c>
      <c r="D765" s="4">
        <f>Tabla_owssvr__2[[#This Row],[Fecha Solicitud]]</f>
        <v>41820</v>
      </c>
      <c r="E765" t="str">
        <f>Tabla_owssvr__2[[#This Row],[Estado]]</f>
        <v>Realizado</v>
      </c>
      <c r="F765" s="4">
        <f>Tabla_owssvr__2[[#This Row],[Fecha Cierre]]</f>
        <v>41820</v>
      </c>
      <c r="G765" t="str">
        <f>Tabla_owssvr__2[[#This Row],[Categoria]]</f>
        <v>1 Asignacion de minutos</v>
      </c>
      <c r="H765" t="str">
        <f>Tabla_owssvr__2[[#This Row],[Enviado a TI]]</f>
        <v>Si</v>
      </c>
      <c r="I765" t="str">
        <f>Tabla_owssvr__2[[#This Row],[Regiones]]</f>
        <v>No</v>
      </c>
      <c r="J765" s="12">
        <f t="shared" si="87"/>
        <v>1</v>
      </c>
      <c r="K765" s="13">
        <f t="shared" si="88"/>
        <v>41821</v>
      </c>
      <c r="L765" s="12">
        <f t="shared" si="89"/>
        <v>2014</v>
      </c>
      <c r="M765" s="12">
        <f t="shared" si="90"/>
        <v>27</v>
      </c>
      <c r="N765" s="12">
        <f t="shared" si="91"/>
        <v>7</v>
      </c>
      <c r="O765" s="13" t="str">
        <f t="shared" ca="1" si="92"/>
        <v>CUMPLE</v>
      </c>
    </row>
    <row r="766" spans="1:15" hidden="1">
      <c r="A766">
        <f>Tabla_owssvr__2[[#This Row],[ID]]</f>
        <v>4455</v>
      </c>
      <c r="B766" t="str">
        <f>Tabla_owssvr__2[[#This Row],[Título]]</f>
        <v>Reseteo de Contraseña de usuario</v>
      </c>
      <c r="C766" t="str">
        <f>Tabla_owssvr__2[[#This Row],[Solicitante]]</f>
        <v>Técnico Mesa de Ayuda, Externo</v>
      </c>
      <c r="D766" s="4">
        <f>Tabla_owssvr__2[[#This Row],[Fecha Solicitud]]</f>
        <v>41820</v>
      </c>
      <c r="E766" t="str">
        <f>Tabla_owssvr__2[[#This Row],[Estado]]</f>
        <v>Realizado</v>
      </c>
      <c r="F766" s="4">
        <f>Tabla_owssvr__2[[#This Row],[Fecha Cierre]]</f>
        <v>41820</v>
      </c>
      <c r="G766" t="str">
        <f>Tabla_owssvr__2[[#This Row],[Categoria]]</f>
        <v>Creación, modificación activación y desactivación de cuentas de red y correo electrónico.</v>
      </c>
      <c r="H766" t="str">
        <f>Tabla_owssvr__2[[#This Row],[Enviado a TI]]</f>
        <v>Si</v>
      </c>
      <c r="I766" t="str">
        <f>Tabla_owssvr__2[[#This Row],[Regiones]]</f>
        <v>No</v>
      </c>
      <c r="J766" s="12">
        <f t="shared" si="87"/>
        <v>1</v>
      </c>
      <c r="K766" s="13">
        <f t="shared" si="88"/>
        <v>41821</v>
      </c>
      <c r="L766" s="12">
        <f t="shared" si="89"/>
        <v>2014</v>
      </c>
      <c r="M766" s="12">
        <f t="shared" si="90"/>
        <v>27</v>
      </c>
      <c r="N766" s="12">
        <f t="shared" si="91"/>
        <v>7</v>
      </c>
      <c r="O766" s="13" t="str">
        <f t="shared" ca="1" si="92"/>
        <v>CUMPLE</v>
      </c>
    </row>
    <row r="767" spans="1:15" hidden="1">
      <c r="A767">
        <f>Tabla_owssvr__2[[#This Row],[ID]]</f>
        <v>4454</v>
      </c>
      <c r="B767" t="str">
        <f>Tabla_owssvr__2[[#This Row],[Título]]</f>
        <v>Minutos NET 96429588</v>
      </c>
      <c r="C767" t="str">
        <f>Tabla_owssvr__2[[#This Row],[Solicitante]]</f>
        <v>Morales Diaz, Mauricio Enrique, CAM</v>
      </c>
      <c r="D767" s="4">
        <f>Tabla_owssvr__2[[#This Row],[Fecha Solicitud]]</f>
        <v>41820</v>
      </c>
      <c r="E767" t="str">
        <f>Tabla_owssvr__2[[#This Row],[Estado]]</f>
        <v>Realizado</v>
      </c>
      <c r="F767" s="4">
        <f>Tabla_owssvr__2[[#This Row],[Fecha Cierre]]</f>
        <v>41820</v>
      </c>
      <c r="G767" t="str">
        <f>Tabla_owssvr__2[[#This Row],[Categoria]]</f>
        <v>1 Asignacion de minutos</v>
      </c>
      <c r="H767" t="str">
        <f>Tabla_owssvr__2[[#This Row],[Enviado a TI]]</f>
        <v>Si</v>
      </c>
      <c r="I767" t="str">
        <f>Tabla_owssvr__2[[#This Row],[Regiones]]</f>
        <v>Si</v>
      </c>
      <c r="J767" s="12">
        <f t="shared" si="87"/>
        <v>1</v>
      </c>
      <c r="K767" s="13">
        <f t="shared" si="88"/>
        <v>41821</v>
      </c>
      <c r="L767" s="12">
        <f t="shared" si="89"/>
        <v>2014</v>
      </c>
      <c r="M767" s="12">
        <f t="shared" si="90"/>
        <v>27</v>
      </c>
      <c r="N767" s="12">
        <f t="shared" si="91"/>
        <v>7</v>
      </c>
      <c r="O767" s="13" t="str">
        <f t="shared" ca="1" si="92"/>
        <v>CUMPLE</v>
      </c>
    </row>
    <row r="768" spans="1:15" hidden="1">
      <c r="A768">
        <f>Tabla_owssvr__2[[#This Row],[ID]]</f>
        <v>4453</v>
      </c>
      <c r="B768" t="str">
        <f>Tabla_owssvr__2[[#This Row],[Título]]</f>
        <v>Estimados se solicita min para celular empresa N° 93207856 sin minutos hoy</v>
      </c>
      <c r="C768" t="str">
        <f>Tabla_owssvr__2[[#This Row],[Solicitante]]</f>
        <v>Rodriguez Kolbach, Jorge Fernando, CAM</v>
      </c>
      <c r="D768" s="4">
        <f>Tabla_owssvr__2[[#This Row],[Fecha Solicitud]]</f>
        <v>41820</v>
      </c>
      <c r="E768" t="str">
        <f>Tabla_owssvr__2[[#This Row],[Estado]]</f>
        <v>Realizado</v>
      </c>
      <c r="F768" s="4">
        <f>Tabla_owssvr__2[[#This Row],[Fecha Cierre]]</f>
        <v>41820</v>
      </c>
      <c r="G768" t="str">
        <f>Tabla_owssvr__2[[#This Row],[Categoria]]</f>
        <v>1 Asignacion de minutos</v>
      </c>
      <c r="H768" t="str">
        <f>Tabla_owssvr__2[[#This Row],[Enviado a TI]]</f>
        <v>Si</v>
      </c>
      <c r="I768" t="str">
        <f>Tabla_owssvr__2[[#This Row],[Regiones]]</f>
        <v>No</v>
      </c>
      <c r="J768" s="12">
        <f t="shared" si="87"/>
        <v>1</v>
      </c>
      <c r="K768" s="13">
        <f t="shared" si="88"/>
        <v>41821</v>
      </c>
      <c r="L768" s="12">
        <f t="shared" si="89"/>
        <v>2014</v>
      </c>
      <c r="M768" s="12">
        <f t="shared" si="90"/>
        <v>27</v>
      </c>
      <c r="N768" s="12">
        <f t="shared" si="91"/>
        <v>7</v>
      </c>
      <c r="O768" s="13" t="str">
        <f t="shared" ca="1" si="92"/>
        <v>CUMPLE</v>
      </c>
    </row>
    <row r="769" spans="1:15" hidden="1">
      <c r="A769">
        <f>Tabla_owssvr__2[[#This Row],[ID]]</f>
        <v>4452</v>
      </c>
      <c r="B769" t="str">
        <f>Tabla_owssvr__2[[#This Row],[Título]]</f>
        <v>Cambio de Pantalla PC</v>
      </c>
      <c r="C769" t="str">
        <f>Tabla_owssvr__2[[#This Row],[Solicitante]]</f>
        <v>Vargas Baez, Waldemar Abelardo, CAM</v>
      </c>
      <c r="D769" s="4">
        <f>Tabla_owssvr__2[[#This Row],[Fecha Solicitud]]</f>
        <v>41820</v>
      </c>
      <c r="E769" t="str">
        <f>Tabla_owssvr__2[[#This Row],[Estado]]</f>
        <v>Realizado</v>
      </c>
      <c r="F769" s="4">
        <f>Tabla_owssvr__2[[#This Row],[Fecha Cierre]]</f>
        <v>41820</v>
      </c>
      <c r="G769" t="str">
        <f>Tabla_owssvr__2[[#This Row],[Categoria]]</f>
        <v>Asignación de equipamiento habitual no estándar. (Monitor o teclado adicional, audífonos, disco externo…)</v>
      </c>
      <c r="H769" t="str">
        <f>Tabla_owssvr__2[[#This Row],[Enviado a TI]]</f>
        <v>Si</v>
      </c>
      <c r="I769" t="str">
        <f>Tabla_owssvr__2[[#This Row],[Regiones]]</f>
        <v>No</v>
      </c>
      <c r="J769" s="12">
        <f t="shared" si="87"/>
        <v>1</v>
      </c>
      <c r="K769" s="13">
        <f t="shared" si="88"/>
        <v>41821</v>
      </c>
      <c r="L769" s="12">
        <f t="shared" si="89"/>
        <v>2014</v>
      </c>
      <c r="M769" s="12">
        <f t="shared" si="90"/>
        <v>27</v>
      </c>
      <c r="N769" s="12">
        <f t="shared" si="91"/>
        <v>7</v>
      </c>
      <c r="O769" s="13" t="str">
        <f t="shared" ca="1" si="92"/>
        <v>CUMPLE</v>
      </c>
    </row>
    <row r="770" spans="1:15" hidden="1">
      <c r="A770">
        <f>Tabla_owssvr__2[[#This Row],[ID]]</f>
        <v>4451</v>
      </c>
      <c r="B770" t="str">
        <f>Tabla_owssvr__2[[#This Row],[Título]]</f>
        <v>Reinicio Contraseña de Red</v>
      </c>
      <c r="C770" t="str">
        <f>Tabla_owssvr__2[[#This Row],[Solicitante]]</f>
        <v>Vergara Belmar, Jaime Antonio, CAM</v>
      </c>
      <c r="D770" s="4">
        <f>Tabla_owssvr__2[[#This Row],[Fecha Solicitud]]</f>
        <v>41820</v>
      </c>
      <c r="E770" t="str">
        <f>Tabla_owssvr__2[[#This Row],[Estado]]</f>
        <v>Realizado</v>
      </c>
      <c r="F770" s="4">
        <f>Tabla_owssvr__2[[#This Row],[Fecha Cierre]]</f>
        <v>41820</v>
      </c>
      <c r="G770" t="str">
        <f>Tabla_owssvr__2[[#This Row],[Categoria]]</f>
        <v>Creación, modificación activación y desactivación de cuentas de red y correo electrónico.</v>
      </c>
      <c r="H770" t="str">
        <f>Tabla_owssvr__2[[#This Row],[Enviado a TI]]</f>
        <v>Si</v>
      </c>
      <c r="I770" t="str">
        <f>Tabla_owssvr__2[[#This Row],[Regiones]]</f>
        <v>No</v>
      </c>
      <c r="J770" s="12">
        <f t="shared" si="87"/>
        <v>1</v>
      </c>
      <c r="K770" s="13">
        <f t="shared" si="88"/>
        <v>41821</v>
      </c>
      <c r="L770" s="12">
        <f t="shared" si="89"/>
        <v>2014</v>
      </c>
      <c r="M770" s="12">
        <f t="shared" si="90"/>
        <v>27</v>
      </c>
      <c r="N770" s="12">
        <f t="shared" si="91"/>
        <v>7</v>
      </c>
      <c r="O770" s="13" t="str">
        <f t="shared" ca="1" si="92"/>
        <v>CUMPLE</v>
      </c>
    </row>
    <row r="771" spans="1:15" hidden="1">
      <c r="A771">
        <f>Tabla_owssvr__2[[#This Row],[ID]]</f>
        <v>4450</v>
      </c>
      <c r="B771" t="str">
        <f>Tabla_owssvr__2[[#This Row],[Título]]</f>
        <v>problemas con telefono IP</v>
      </c>
      <c r="C771" t="str">
        <f>Tabla_owssvr__2[[#This Row],[Solicitante]]</f>
        <v>Rojas Monsalve, Alex Eduardo A., CAM</v>
      </c>
      <c r="D771" s="4">
        <f>Tabla_owssvr__2[[#This Row],[Fecha Solicitud]]</f>
        <v>41820</v>
      </c>
      <c r="E771" t="str">
        <f>Tabla_owssvr__2[[#This Row],[Estado]]</f>
        <v>Realizado</v>
      </c>
      <c r="F771" s="4">
        <f>Tabla_owssvr__2[[#This Row],[Fecha Cierre]]</f>
        <v>41820</v>
      </c>
      <c r="G771" t="str">
        <f>Tabla_owssvr__2[[#This Row],[Categoria]]</f>
        <v>Creación, modificación activación y desactivación de anexos telefónicos.</v>
      </c>
      <c r="H771" t="str">
        <f>Tabla_owssvr__2[[#This Row],[Enviado a TI]]</f>
        <v>Si</v>
      </c>
      <c r="I771" t="str">
        <f>Tabla_owssvr__2[[#This Row],[Regiones]]</f>
        <v>Si</v>
      </c>
      <c r="J771" s="12">
        <f t="shared" si="87"/>
        <v>1</v>
      </c>
      <c r="K771" s="13">
        <f t="shared" si="88"/>
        <v>41821</v>
      </c>
      <c r="L771" s="12">
        <f t="shared" si="89"/>
        <v>2014</v>
      </c>
      <c r="M771" s="12">
        <f t="shared" si="90"/>
        <v>27</v>
      </c>
      <c r="N771" s="12">
        <f t="shared" si="91"/>
        <v>7</v>
      </c>
      <c r="O771" s="13" t="str">
        <f t="shared" ca="1" si="92"/>
        <v>CUMPLE</v>
      </c>
    </row>
    <row r="772" spans="1:15" hidden="1">
      <c r="A772">
        <f>Tabla_owssvr__2[[#This Row],[ID]]</f>
        <v>4449</v>
      </c>
      <c r="B772" t="str">
        <f>Tabla_owssvr__2[[#This Row],[Título]]</f>
        <v>Móvil 94691356</v>
      </c>
      <c r="C772" t="str">
        <f>Tabla_owssvr__2[[#This Row],[Solicitante]]</f>
        <v>Duarte Fuentes, Luis Alfredo, CAM</v>
      </c>
      <c r="D772" s="4">
        <f>Tabla_owssvr__2[[#This Row],[Fecha Solicitud]]</f>
        <v>41802</v>
      </c>
      <c r="E772" t="str">
        <f>Tabla_owssvr__2[[#This Row],[Estado]]</f>
        <v>Realizado</v>
      </c>
      <c r="F772" s="4">
        <f>Tabla_owssvr__2[[#This Row],[Fecha Cierre]]</f>
        <v>41802</v>
      </c>
      <c r="G772" t="str">
        <f>Tabla_owssvr__2[[#This Row],[Categoria]]</f>
        <v>1 Asignacion de minutos</v>
      </c>
      <c r="H772" t="str">
        <f>Tabla_owssvr__2[[#This Row],[Enviado a TI]]</f>
        <v>Si</v>
      </c>
      <c r="I772" t="str">
        <f>Tabla_owssvr__2[[#This Row],[Regiones]]</f>
        <v>No</v>
      </c>
      <c r="J772" s="12">
        <f t="shared" si="87"/>
        <v>1</v>
      </c>
      <c r="K772" s="13">
        <f t="shared" si="88"/>
        <v>41803</v>
      </c>
      <c r="L772" s="12">
        <f t="shared" si="89"/>
        <v>2014</v>
      </c>
      <c r="M772" s="12">
        <f t="shared" si="90"/>
        <v>24</v>
      </c>
      <c r="N772" s="12">
        <f t="shared" si="91"/>
        <v>6</v>
      </c>
      <c r="O772" s="13" t="str">
        <f t="shared" ca="1" si="92"/>
        <v>CUMPLE</v>
      </c>
    </row>
    <row r="773" spans="1:15" hidden="1">
      <c r="A773">
        <f>Tabla_owssvr__2[[#This Row],[ID]]</f>
        <v>4448</v>
      </c>
      <c r="B773" t="str">
        <f>Tabla_owssvr__2[[#This Row],[Título]]</f>
        <v>Minutos on net</v>
      </c>
      <c r="C773" t="str">
        <f>Tabla_owssvr__2[[#This Row],[Solicitante]]</f>
        <v>Duarte Fuentes, Luis Alfredo, CAM</v>
      </c>
      <c r="D773" s="4">
        <f>Tabla_owssvr__2[[#This Row],[Fecha Solicitud]]</f>
        <v>41802</v>
      </c>
      <c r="E773" t="str">
        <f>Tabla_owssvr__2[[#This Row],[Estado]]</f>
        <v>Realizado</v>
      </c>
      <c r="F773" s="4">
        <f>Tabla_owssvr__2[[#This Row],[Fecha Cierre]]</f>
        <v>41802</v>
      </c>
      <c r="G773" t="str">
        <f>Tabla_owssvr__2[[#This Row],[Categoria]]</f>
        <v>1 Asignacion de minutos</v>
      </c>
      <c r="H773" t="str">
        <f>Tabla_owssvr__2[[#This Row],[Enviado a TI]]</f>
        <v>Si</v>
      </c>
      <c r="I773" t="str">
        <f>Tabla_owssvr__2[[#This Row],[Regiones]]</f>
        <v>No</v>
      </c>
      <c r="J773" s="12">
        <f t="shared" si="87"/>
        <v>1</v>
      </c>
      <c r="K773" s="13">
        <f t="shared" si="88"/>
        <v>41803</v>
      </c>
      <c r="L773" s="12">
        <f t="shared" si="89"/>
        <v>2014</v>
      </c>
      <c r="M773" s="12">
        <f t="shared" si="90"/>
        <v>24</v>
      </c>
      <c r="N773" s="12">
        <f t="shared" si="91"/>
        <v>6</v>
      </c>
      <c r="O773" s="13" t="str">
        <f t="shared" ca="1" si="92"/>
        <v>CUMPLE</v>
      </c>
    </row>
    <row r="774" spans="1:15" hidden="1">
      <c r="A774">
        <f>Tabla_owssvr__2[[#This Row],[ID]]</f>
        <v>4447</v>
      </c>
      <c r="B774" t="str">
        <f>Tabla_owssvr__2[[#This Row],[Título]]</f>
        <v>minutos</v>
      </c>
      <c r="C774" t="str">
        <f>Tabla_owssvr__2[[#This Row],[Solicitante]]</f>
        <v>Flores Ahumada, Manuel Alejandro, CAM</v>
      </c>
      <c r="D774" s="4">
        <f>Tabla_owssvr__2[[#This Row],[Fecha Solicitud]]</f>
        <v>41802</v>
      </c>
      <c r="E774" t="str">
        <f>Tabla_owssvr__2[[#This Row],[Estado]]</f>
        <v>Realizado</v>
      </c>
      <c r="F774" s="4">
        <f>Tabla_owssvr__2[[#This Row],[Fecha Cierre]]</f>
        <v>41802</v>
      </c>
      <c r="G774" t="str">
        <f>Tabla_owssvr__2[[#This Row],[Categoria]]</f>
        <v>1 Asignacion de minutos</v>
      </c>
      <c r="H774" t="str">
        <f>Tabla_owssvr__2[[#This Row],[Enviado a TI]]</f>
        <v>Si</v>
      </c>
      <c r="I774" t="str">
        <f>Tabla_owssvr__2[[#This Row],[Regiones]]</f>
        <v>No</v>
      </c>
      <c r="J774" s="12">
        <f t="shared" si="87"/>
        <v>1</v>
      </c>
      <c r="K774" s="13">
        <f t="shared" si="88"/>
        <v>41803</v>
      </c>
      <c r="L774" s="12">
        <f t="shared" si="89"/>
        <v>2014</v>
      </c>
      <c r="M774" s="12">
        <f t="shared" si="90"/>
        <v>24</v>
      </c>
      <c r="N774" s="12">
        <f t="shared" si="91"/>
        <v>6</v>
      </c>
      <c r="O774" s="13" t="str">
        <f t="shared" ca="1" si="92"/>
        <v>CUMPLE</v>
      </c>
    </row>
    <row r="775" spans="1:15" hidden="1">
      <c r="A775">
        <f>Tabla_owssvr__2[[#This Row],[ID]]</f>
        <v>4446</v>
      </c>
      <c r="B775" t="str">
        <f>Tabla_owssvr__2[[#This Row],[Título]]</f>
        <v>David celular 9 3207856 sin minutos , sólo gestión SOT</v>
      </c>
      <c r="C775" t="str">
        <f>Tabla_owssvr__2[[#This Row],[Solicitante]]</f>
        <v>Rodriguez Kolbach, Jorge Fernando, CAM</v>
      </c>
      <c r="D775" s="4">
        <f>Tabla_owssvr__2[[#This Row],[Fecha Solicitud]]</f>
        <v>41802</v>
      </c>
      <c r="E775" t="str">
        <f>Tabla_owssvr__2[[#This Row],[Estado]]</f>
        <v>Realizado</v>
      </c>
      <c r="F775" s="4">
        <f>Tabla_owssvr__2[[#This Row],[Fecha Cierre]]</f>
        <v>41802</v>
      </c>
      <c r="G775" t="str">
        <f>Tabla_owssvr__2[[#This Row],[Categoria]]</f>
        <v>1 Asignacion de minutos</v>
      </c>
      <c r="H775" t="str">
        <f>Tabla_owssvr__2[[#This Row],[Enviado a TI]]</f>
        <v>Si</v>
      </c>
      <c r="I775" t="str">
        <f>Tabla_owssvr__2[[#This Row],[Regiones]]</f>
        <v>No</v>
      </c>
      <c r="J775" s="12">
        <f t="shared" si="87"/>
        <v>1</v>
      </c>
      <c r="K775" s="13">
        <f t="shared" si="88"/>
        <v>41803</v>
      </c>
      <c r="L775" s="12">
        <f t="shared" si="89"/>
        <v>2014</v>
      </c>
      <c r="M775" s="12">
        <f t="shared" si="90"/>
        <v>24</v>
      </c>
      <c r="N775" s="12">
        <f t="shared" si="91"/>
        <v>6</v>
      </c>
      <c r="O775" s="13" t="str">
        <f t="shared" ca="1" si="92"/>
        <v>CUMPLE</v>
      </c>
    </row>
    <row r="776" spans="1:15" hidden="1">
      <c r="A776">
        <f>Tabla_owssvr__2[[#This Row],[ID]]</f>
        <v>4445</v>
      </c>
      <c r="B776" t="str">
        <f>Tabla_owssvr__2[[#This Row],[Título]]</f>
        <v>Minutos Net</v>
      </c>
      <c r="C776" t="str">
        <f>Tabla_owssvr__2[[#This Row],[Solicitante]]</f>
        <v>Fuentes Maldonado, Gonzalo Eduardo, CAM</v>
      </c>
      <c r="D776" s="4">
        <f>Tabla_owssvr__2[[#This Row],[Fecha Solicitud]]</f>
        <v>41802</v>
      </c>
      <c r="E776" t="str">
        <f>Tabla_owssvr__2[[#This Row],[Estado]]</f>
        <v>Realizado</v>
      </c>
      <c r="F776" s="4">
        <f>Tabla_owssvr__2[[#This Row],[Fecha Cierre]]</f>
        <v>41802</v>
      </c>
      <c r="G776" t="str">
        <f>Tabla_owssvr__2[[#This Row],[Categoria]]</f>
        <v>1 Asignacion de minutos</v>
      </c>
      <c r="H776" t="str">
        <f>Tabla_owssvr__2[[#This Row],[Enviado a TI]]</f>
        <v>Si</v>
      </c>
      <c r="I776" t="str">
        <f>Tabla_owssvr__2[[#This Row],[Regiones]]</f>
        <v>Si</v>
      </c>
      <c r="J776" s="12">
        <f t="shared" si="87"/>
        <v>1</v>
      </c>
      <c r="K776" s="13">
        <f t="shared" si="88"/>
        <v>41803</v>
      </c>
      <c r="L776" s="12">
        <f t="shared" si="89"/>
        <v>2014</v>
      </c>
      <c r="M776" s="12">
        <f t="shared" si="90"/>
        <v>24</v>
      </c>
      <c r="N776" s="12">
        <f t="shared" si="91"/>
        <v>6</v>
      </c>
      <c r="O776" s="13" t="str">
        <f t="shared" ca="1" si="92"/>
        <v>CUMPLE</v>
      </c>
    </row>
    <row r="777" spans="1:15" hidden="1">
      <c r="A777">
        <f>Tabla_owssvr__2[[#This Row],[ID]]</f>
        <v>4444</v>
      </c>
      <c r="B777" t="str">
        <f>Tabla_owssvr__2[[#This Row],[Título]]</f>
        <v>Restituir minutos on-net</v>
      </c>
      <c r="C777" t="str">
        <f>Tabla_owssvr__2[[#This Row],[Solicitante]]</f>
        <v>Elgueta Rojas, Deborah Lisset, CAM</v>
      </c>
      <c r="D777" s="4">
        <f>Tabla_owssvr__2[[#This Row],[Fecha Solicitud]]</f>
        <v>41803</v>
      </c>
      <c r="E777" t="str">
        <f>Tabla_owssvr__2[[#This Row],[Estado]]</f>
        <v>Realizado</v>
      </c>
      <c r="F777" s="4">
        <f>Tabla_owssvr__2[[#This Row],[Fecha Cierre]]</f>
        <v>41803</v>
      </c>
      <c r="G777" t="str">
        <f>Tabla_owssvr__2[[#This Row],[Categoria]]</f>
        <v>Habilitación de servicios de telefonía celular, aumento de minutos, cambio de perfil.</v>
      </c>
      <c r="H777" t="str">
        <f>Tabla_owssvr__2[[#This Row],[Enviado a TI]]</f>
        <v>Si</v>
      </c>
      <c r="I777" t="str">
        <f>Tabla_owssvr__2[[#This Row],[Regiones]]</f>
        <v>No</v>
      </c>
      <c r="J777" s="12">
        <f t="shared" si="87"/>
        <v>1</v>
      </c>
      <c r="K777" s="13">
        <f t="shared" si="88"/>
        <v>41806</v>
      </c>
      <c r="L777" s="12">
        <f t="shared" si="89"/>
        <v>2014</v>
      </c>
      <c r="M777" s="12">
        <f t="shared" si="90"/>
        <v>25</v>
      </c>
      <c r="N777" s="12">
        <f t="shared" si="91"/>
        <v>6</v>
      </c>
      <c r="O777" s="13" t="str">
        <f t="shared" ca="1" si="92"/>
        <v>CUMPLE</v>
      </c>
    </row>
    <row r="778" spans="1:15" hidden="1">
      <c r="A778">
        <f>Tabla_owssvr__2[[#This Row],[ID]]</f>
        <v>4443</v>
      </c>
      <c r="B778" t="str">
        <f>Tabla_owssvr__2[[#This Row],[Título]]</f>
        <v>Asignación Celular</v>
      </c>
      <c r="C778" t="str">
        <f>Tabla_owssvr__2[[#This Row],[Solicitante]]</f>
        <v>Contreras Orellana, Paulo Alberto, CAM</v>
      </c>
      <c r="D778" s="4">
        <f>Tabla_owssvr__2[[#This Row],[Fecha Solicitud]]</f>
        <v>41803</v>
      </c>
      <c r="E778" t="str">
        <f>Tabla_owssvr__2[[#This Row],[Estado]]</f>
        <v>Realizado</v>
      </c>
      <c r="F778" s="4">
        <f>Tabla_owssvr__2[[#This Row],[Fecha Cierre]]</f>
        <v>41803</v>
      </c>
      <c r="G778" t="str">
        <f>Tabla_owssvr__2[[#This Row],[Categoria]]</f>
        <v>Asignación y/o entrega de equipos celulares estándar nuevos o sus componentes. (chips)</v>
      </c>
      <c r="H778" t="str">
        <f>Tabla_owssvr__2[[#This Row],[Enviado a TI]]</f>
        <v>No</v>
      </c>
      <c r="I778" t="str">
        <f>Tabla_owssvr__2[[#This Row],[Regiones]]</f>
        <v>No</v>
      </c>
      <c r="J778" s="12">
        <f t="shared" si="87"/>
        <v>7</v>
      </c>
      <c r="K778" s="13">
        <f t="shared" si="88"/>
        <v>41814</v>
      </c>
      <c r="L778" s="12">
        <f t="shared" si="89"/>
        <v>2014</v>
      </c>
      <c r="M778" s="12">
        <f t="shared" si="90"/>
        <v>26</v>
      </c>
      <c r="N778" s="12">
        <f t="shared" si="91"/>
        <v>6</v>
      </c>
      <c r="O778" s="13" t="str">
        <f t="shared" ca="1" si="92"/>
        <v>CUMPLE</v>
      </c>
    </row>
    <row r="779" spans="1:15" hidden="1">
      <c r="A779">
        <f>Tabla_owssvr__2[[#This Row],[ID]]</f>
        <v>4442</v>
      </c>
      <c r="B779" t="str">
        <f>Tabla_owssvr__2[[#This Row],[Título]]</f>
        <v>Minutos Telefono</v>
      </c>
      <c r="C779" t="str">
        <f>Tabla_owssvr__2[[#This Row],[Solicitante]]</f>
        <v>Pérez Sagredo, Cristian Eduardo, CAM</v>
      </c>
      <c r="D779" s="4">
        <f>Tabla_owssvr__2[[#This Row],[Fecha Solicitud]]</f>
        <v>41802</v>
      </c>
      <c r="E779" t="str">
        <f>Tabla_owssvr__2[[#This Row],[Estado]]</f>
        <v>Realizado</v>
      </c>
      <c r="F779" s="4">
        <f>Tabla_owssvr__2[[#This Row],[Fecha Cierre]]</f>
        <v>41803</v>
      </c>
      <c r="G779" t="str">
        <f>Tabla_owssvr__2[[#This Row],[Categoria]]</f>
        <v>1 Asignacion de minutos</v>
      </c>
      <c r="H779" t="str">
        <f>Tabla_owssvr__2[[#This Row],[Enviado a TI]]</f>
        <v>Si</v>
      </c>
      <c r="I779" t="str">
        <f>Tabla_owssvr__2[[#This Row],[Regiones]]</f>
        <v>No</v>
      </c>
      <c r="J779" s="12">
        <f t="shared" si="87"/>
        <v>1</v>
      </c>
      <c r="K779" s="13">
        <f t="shared" si="88"/>
        <v>41803</v>
      </c>
      <c r="L779" s="12">
        <f t="shared" si="89"/>
        <v>2014</v>
      </c>
      <c r="M779" s="12">
        <f t="shared" si="90"/>
        <v>24</v>
      </c>
      <c r="N779" s="12">
        <f t="shared" si="91"/>
        <v>6</v>
      </c>
      <c r="O779" s="13" t="str">
        <f t="shared" ca="1" si="92"/>
        <v>CUMPLE</v>
      </c>
    </row>
    <row r="780" spans="1:15" hidden="1">
      <c r="A780">
        <f>Tabla_owssvr__2[[#This Row],[ID]]</f>
        <v>4441</v>
      </c>
      <c r="B780" t="str">
        <f>Tabla_owssvr__2[[#This Row],[Título]]</f>
        <v>Alta en AD</v>
      </c>
      <c r="C780" t="str">
        <f>Tabla_owssvr__2[[#This Row],[Solicitante]]</f>
        <v>Técnico Mesa de Ayuda, Externo</v>
      </c>
      <c r="D780" s="4">
        <f>Tabla_owssvr__2[[#This Row],[Fecha Solicitud]]</f>
        <v>41803</v>
      </c>
      <c r="E780" t="str">
        <f>Tabla_owssvr__2[[#This Row],[Estado]]</f>
        <v>Realizado</v>
      </c>
      <c r="F780" s="4">
        <f>Tabla_owssvr__2[[#This Row],[Fecha Cierre]]</f>
        <v>41803</v>
      </c>
      <c r="G780" t="str">
        <f>Tabla_owssvr__2[[#This Row],[Categoria]]</f>
        <v>Creación, modificación activación y desactivación de cuentas de red y correo electrónico.</v>
      </c>
      <c r="H780" t="str">
        <f>Tabla_owssvr__2[[#This Row],[Enviado a TI]]</f>
        <v>No</v>
      </c>
      <c r="I780" t="str">
        <f>Tabla_owssvr__2[[#This Row],[Regiones]]</f>
        <v>No</v>
      </c>
      <c r="J780" s="12">
        <f t="shared" si="87"/>
        <v>1</v>
      </c>
      <c r="K780" s="13">
        <f t="shared" si="88"/>
        <v>41806</v>
      </c>
      <c r="L780" s="12">
        <f t="shared" si="89"/>
        <v>2014</v>
      </c>
      <c r="M780" s="12">
        <f t="shared" si="90"/>
        <v>25</v>
      </c>
      <c r="N780" s="12">
        <f t="shared" si="91"/>
        <v>6</v>
      </c>
      <c r="O780" s="13" t="str">
        <f t="shared" ca="1" si="92"/>
        <v>CUMPLE</v>
      </c>
    </row>
    <row r="781" spans="1:15" hidden="1">
      <c r="A781">
        <f>Tabla_owssvr__2[[#This Row],[ID]]</f>
        <v>4440</v>
      </c>
      <c r="B781" t="str">
        <f>Tabla_owssvr__2[[#This Row],[Título]]</f>
        <v>Plataformar Renovación NTB - SOT CHL FJOU</v>
      </c>
      <c r="C781" t="str">
        <f>Tabla_owssvr__2[[#This Row],[Solicitante]]</f>
        <v>Ordenes Uribe, Francisco Javier, CAM</v>
      </c>
      <c r="D781" s="4">
        <f>Tabla_owssvr__2[[#This Row],[Fecha Solicitud]]</f>
        <v>41803</v>
      </c>
      <c r="E781" t="str">
        <f>Tabla_owssvr__2[[#This Row],[Estado]]</f>
        <v>Realizado</v>
      </c>
      <c r="F781" s="4">
        <f>Tabla_owssvr__2[[#This Row],[Fecha Cierre]]</f>
        <v>41803</v>
      </c>
      <c r="G781" t="str">
        <f>Tabla_owssvr__2[[#This Row],[Categoria]]</f>
        <v>Asignación de equipamiento estándar.</v>
      </c>
      <c r="H781" t="str">
        <f>Tabla_owssvr__2[[#This Row],[Enviado a TI]]</f>
        <v>No</v>
      </c>
      <c r="I781" t="str">
        <f>Tabla_owssvr__2[[#This Row],[Regiones]]</f>
        <v>No</v>
      </c>
      <c r="J781" s="12">
        <f t="shared" si="87"/>
        <v>4</v>
      </c>
      <c r="K781" s="13">
        <f t="shared" si="88"/>
        <v>41809</v>
      </c>
      <c r="L781" s="12">
        <f t="shared" si="89"/>
        <v>2014</v>
      </c>
      <c r="M781" s="12">
        <f t="shared" si="90"/>
        <v>25</v>
      </c>
      <c r="N781" s="12">
        <f t="shared" si="91"/>
        <v>6</v>
      </c>
      <c r="O781" s="13" t="str">
        <f t="shared" ca="1" si="92"/>
        <v>CUMPLE</v>
      </c>
    </row>
    <row r="782" spans="1:15" hidden="1">
      <c r="A782">
        <f>Tabla_owssvr__2[[#This Row],[ID]]</f>
        <v>4439</v>
      </c>
      <c r="B782" t="str">
        <f>Tabla_owssvr__2[[#This Row],[Título]]</f>
        <v>solicitud</v>
      </c>
      <c r="C782" t="str">
        <f>Tabla_owssvr__2[[#This Row],[Solicitante]]</f>
        <v>Retamal Gutierrez, Carlos Alberto, CAM</v>
      </c>
      <c r="D782" s="4">
        <f>Tabla_owssvr__2[[#This Row],[Fecha Solicitud]]</f>
        <v>41802</v>
      </c>
      <c r="E782" t="str">
        <f>Tabla_owssvr__2[[#This Row],[Estado]]</f>
        <v>Realizado</v>
      </c>
      <c r="F782" s="4">
        <f>Tabla_owssvr__2[[#This Row],[Fecha Cierre]]</f>
        <v>41802</v>
      </c>
      <c r="G782" t="str">
        <f>Tabla_owssvr__2[[#This Row],[Categoria]]</f>
        <v>Reporte de problemas de Impresoras en Outsourcing</v>
      </c>
      <c r="H782" t="str">
        <f>Tabla_owssvr__2[[#This Row],[Enviado a TI]]</f>
        <v>No</v>
      </c>
      <c r="I782" t="str">
        <f>Tabla_owssvr__2[[#This Row],[Regiones]]</f>
        <v>No</v>
      </c>
      <c r="J782" s="12">
        <f t="shared" si="87"/>
        <v>1</v>
      </c>
      <c r="K782" s="13">
        <f t="shared" si="88"/>
        <v>41803</v>
      </c>
      <c r="L782" s="12">
        <f t="shared" si="89"/>
        <v>2014</v>
      </c>
      <c r="M782" s="12">
        <f t="shared" si="90"/>
        <v>24</v>
      </c>
      <c r="N782" s="12">
        <f t="shared" si="91"/>
        <v>6</v>
      </c>
      <c r="O782" s="13" t="str">
        <f t="shared" ca="1" si="92"/>
        <v>CUMPLE</v>
      </c>
    </row>
    <row r="783" spans="1:15" hidden="1">
      <c r="A783">
        <f>Tabla_owssvr__2[[#This Row],[ID]]</f>
        <v>4438</v>
      </c>
      <c r="B783" t="str">
        <f>Tabla_owssvr__2[[#This Row],[Título]]</f>
        <v>Gestion de Anexo</v>
      </c>
      <c r="C783" t="str">
        <f>Tabla_owssvr__2[[#This Row],[Solicitante]]</f>
        <v>López Pailahueque, Esteban Alonso, CAM</v>
      </c>
      <c r="D783" s="4">
        <f>Tabla_owssvr__2[[#This Row],[Fecha Solicitud]]</f>
        <v>41802</v>
      </c>
      <c r="E783" t="str">
        <f>Tabla_owssvr__2[[#This Row],[Estado]]</f>
        <v>Realizado</v>
      </c>
      <c r="F783" s="4">
        <f>Tabla_owssvr__2[[#This Row],[Fecha Cierre]]</f>
        <v>41802</v>
      </c>
      <c r="G783" t="str">
        <f>Tabla_owssvr__2[[#This Row],[Categoria]]</f>
        <v>Creación, modificación activación y desactivación de anexos telefónicos.</v>
      </c>
      <c r="H783" t="str">
        <f>Tabla_owssvr__2[[#This Row],[Enviado a TI]]</f>
        <v>No</v>
      </c>
      <c r="I783" t="str">
        <f>Tabla_owssvr__2[[#This Row],[Regiones]]</f>
        <v>No</v>
      </c>
      <c r="J783" s="12">
        <f t="shared" si="87"/>
        <v>1</v>
      </c>
      <c r="K783" s="13">
        <f t="shared" si="88"/>
        <v>41803</v>
      </c>
      <c r="L783" s="12">
        <f t="shared" si="89"/>
        <v>2014</v>
      </c>
      <c r="M783" s="12">
        <f t="shared" si="90"/>
        <v>24</v>
      </c>
      <c r="N783" s="12">
        <f t="shared" si="91"/>
        <v>6</v>
      </c>
      <c r="O783" s="13" t="str">
        <f t="shared" ca="1" si="92"/>
        <v>CUMPLE</v>
      </c>
    </row>
    <row r="784" spans="1:15" hidden="1">
      <c r="A784">
        <f>Tabla_owssvr__2[[#This Row],[ID]]</f>
        <v>4437</v>
      </c>
      <c r="B784" t="str">
        <f>Tabla_owssvr__2[[#This Row],[Título]]</f>
        <v>Cuenta Bloqueada</v>
      </c>
      <c r="C784" t="str">
        <f>Tabla_owssvr__2[[#This Row],[Solicitante]]</f>
        <v>Araneda Muñoz, Luis Alberto, CAM</v>
      </c>
      <c r="D784" s="4">
        <f>Tabla_owssvr__2[[#This Row],[Fecha Solicitud]]</f>
        <v>41802</v>
      </c>
      <c r="E784" t="str">
        <f>Tabla_owssvr__2[[#This Row],[Estado]]</f>
        <v>Realizado</v>
      </c>
      <c r="F784" s="4">
        <f>Tabla_owssvr__2[[#This Row],[Fecha Cierre]]</f>
        <v>41802</v>
      </c>
      <c r="G784" t="str">
        <f>Tabla_owssvr__2[[#This Row],[Categoria]]</f>
        <v>Creación, modificación activación y desactivación de cuentas de red y correo electrónico.</v>
      </c>
      <c r="H784" t="str">
        <f>Tabla_owssvr__2[[#This Row],[Enviado a TI]]</f>
        <v>Si</v>
      </c>
      <c r="I784" t="str">
        <f>Tabla_owssvr__2[[#This Row],[Regiones]]</f>
        <v>No</v>
      </c>
      <c r="J784" s="12">
        <f t="shared" si="87"/>
        <v>1</v>
      </c>
      <c r="K784" s="13">
        <f t="shared" si="88"/>
        <v>41803</v>
      </c>
      <c r="L784" s="12">
        <f t="shared" si="89"/>
        <v>2014</v>
      </c>
      <c r="M784" s="12">
        <f t="shared" si="90"/>
        <v>24</v>
      </c>
      <c r="N784" s="12">
        <f t="shared" si="91"/>
        <v>6</v>
      </c>
      <c r="O784" s="13" t="str">
        <f t="shared" ca="1" si="92"/>
        <v>CUMPLE</v>
      </c>
    </row>
    <row r="785" spans="1:15" hidden="1">
      <c r="A785">
        <f>Tabla_owssvr__2[[#This Row],[ID]]</f>
        <v>4436</v>
      </c>
      <c r="B785" t="str">
        <f>Tabla_owssvr__2[[#This Row],[Título]]</f>
        <v>SOLICITA CARGA DE CELULAR 74318253</v>
      </c>
      <c r="C785" t="str">
        <f>Tabla_owssvr__2[[#This Row],[Solicitante]]</f>
        <v>Castro Morales, Michel Fabian, CAM</v>
      </c>
      <c r="D785" s="4">
        <f>Tabla_owssvr__2[[#This Row],[Fecha Solicitud]]</f>
        <v>41802</v>
      </c>
      <c r="E785" t="str">
        <f>Tabla_owssvr__2[[#This Row],[Estado]]</f>
        <v>Realizado</v>
      </c>
      <c r="F785" s="4">
        <f>Tabla_owssvr__2[[#This Row],[Fecha Cierre]]</f>
        <v>41802</v>
      </c>
      <c r="G785" t="str">
        <f>Tabla_owssvr__2[[#This Row],[Categoria]]</f>
        <v>1 Asignacion de minutos</v>
      </c>
      <c r="H785" t="str">
        <f>Tabla_owssvr__2[[#This Row],[Enviado a TI]]</f>
        <v>No</v>
      </c>
      <c r="I785" t="str">
        <f>Tabla_owssvr__2[[#This Row],[Regiones]]</f>
        <v>No</v>
      </c>
      <c r="J785" s="12">
        <f t="shared" si="87"/>
        <v>1</v>
      </c>
      <c r="K785" s="13">
        <f t="shared" si="88"/>
        <v>41803</v>
      </c>
      <c r="L785" s="12">
        <f t="shared" si="89"/>
        <v>2014</v>
      </c>
      <c r="M785" s="12">
        <f t="shared" si="90"/>
        <v>24</v>
      </c>
      <c r="N785" s="12">
        <f t="shared" si="91"/>
        <v>6</v>
      </c>
      <c r="O785" s="13" t="str">
        <f t="shared" ca="1" si="92"/>
        <v>CUMPLE</v>
      </c>
    </row>
    <row r="786" spans="1:15" hidden="1">
      <c r="A786">
        <f>Tabla_owssvr__2[[#This Row],[ID]]</f>
        <v>4435</v>
      </c>
      <c r="B786" t="str">
        <f>Tabla_owssvr__2[[#This Row],[Título]]</f>
        <v>Cuenta Dominio Bloqueada</v>
      </c>
      <c r="C786" t="str">
        <f>Tabla_owssvr__2[[#This Row],[Solicitante]]</f>
        <v>Poblete Ibarra, Constanza Antonieta, CAM</v>
      </c>
      <c r="D786" s="4">
        <f>Tabla_owssvr__2[[#This Row],[Fecha Solicitud]]</f>
        <v>41802</v>
      </c>
      <c r="E786" t="str">
        <f>Tabla_owssvr__2[[#This Row],[Estado]]</f>
        <v>Realizado</v>
      </c>
      <c r="F786" s="4">
        <f>Tabla_owssvr__2[[#This Row],[Fecha Cierre]]</f>
        <v>41802</v>
      </c>
      <c r="G786" t="str">
        <f>Tabla_owssvr__2[[#This Row],[Categoria]]</f>
        <v>Creación, modificación activación y desactivación de cuentas de red y correo electrónico.</v>
      </c>
      <c r="H786" t="str">
        <f>Tabla_owssvr__2[[#This Row],[Enviado a TI]]</f>
        <v>Si</v>
      </c>
      <c r="I786" t="str">
        <f>Tabla_owssvr__2[[#This Row],[Regiones]]</f>
        <v>No</v>
      </c>
      <c r="J786" s="12">
        <f t="shared" si="87"/>
        <v>1</v>
      </c>
      <c r="K786" s="13">
        <f t="shared" si="88"/>
        <v>41803</v>
      </c>
      <c r="L786" s="12">
        <f t="shared" si="89"/>
        <v>2014</v>
      </c>
      <c r="M786" s="12">
        <f t="shared" si="90"/>
        <v>24</v>
      </c>
      <c r="N786" s="12">
        <f t="shared" si="91"/>
        <v>6</v>
      </c>
      <c r="O786" s="13" t="str">
        <f t="shared" ca="1" si="92"/>
        <v>CUMPLE</v>
      </c>
    </row>
    <row r="787" spans="1:15" hidden="1">
      <c r="A787">
        <f>Tabla_owssvr__2[[#This Row],[ID]]</f>
        <v>4434</v>
      </c>
      <c r="B787" t="str">
        <f>Tabla_owssvr__2[[#This Row],[Título]]</f>
        <v>Desbloqueo cuenta</v>
      </c>
      <c r="C787" t="str">
        <f>Tabla_owssvr__2[[#This Row],[Solicitante]]</f>
        <v>Lagos Acuña, James Henry, CAM</v>
      </c>
      <c r="D787" s="4">
        <f>Tabla_owssvr__2[[#This Row],[Fecha Solicitud]]</f>
        <v>41802</v>
      </c>
      <c r="E787" t="str">
        <f>Tabla_owssvr__2[[#This Row],[Estado]]</f>
        <v>Realizado</v>
      </c>
      <c r="F787" s="4">
        <f>Tabla_owssvr__2[[#This Row],[Fecha Cierre]]</f>
        <v>41802</v>
      </c>
      <c r="G787" t="str">
        <f>Tabla_owssvr__2[[#This Row],[Categoria]]</f>
        <v>Creación, modificación activación y desactivación de cuentas de red y correo electrónico.</v>
      </c>
      <c r="H787" t="str">
        <f>Tabla_owssvr__2[[#This Row],[Enviado a TI]]</f>
        <v>Si</v>
      </c>
      <c r="I787" t="str">
        <f>Tabla_owssvr__2[[#This Row],[Regiones]]</f>
        <v>No</v>
      </c>
      <c r="J787" s="12">
        <f t="shared" si="87"/>
        <v>1</v>
      </c>
      <c r="K787" s="13">
        <f t="shared" si="88"/>
        <v>41803</v>
      </c>
      <c r="L787" s="12">
        <f t="shared" si="89"/>
        <v>2014</v>
      </c>
      <c r="M787" s="12">
        <f t="shared" si="90"/>
        <v>24</v>
      </c>
      <c r="N787" s="12">
        <f t="shared" si="91"/>
        <v>6</v>
      </c>
      <c r="O787" s="13" t="str">
        <f t="shared" ca="1" si="92"/>
        <v>CUMPLE</v>
      </c>
    </row>
    <row r="788" spans="1:15" hidden="1">
      <c r="A788">
        <f>Tabla_owssvr__2[[#This Row],[ID]]</f>
        <v>4433</v>
      </c>
      <c r="B788" t="str">
        <f>Tabla_owssvr__2[[#This Row],[Título]]</f>
        <v>Minutos adicionales</v>
      </c>
      <c r="C788" t="str">
        <f>Tabla_owssvr__2[[#This Row],[Solicitante]]</f>
        <v>Carvajal Caceres, Luis Maximo, CAM</v>
      </c>
      <c r="D788" s="4">
        <f>Tabla_owssvr__2[[#This Row],[Fecha Solicitud]]</f>
        <v>41803</v>
      </c>
      <c r="E788" t="str">
        <f>Tabla_owssvr__2[[#This Row],[Estado]]</f>
        <v>Realizado</v>
      </c>
      <c r="F788" s="4">
        <f>Tabla_owssvr__2[[#This Row],[Fecha Cierre]]</f>
        <v>41803</v>
      </c>
      <c r="G788" t="str">
        <f>Tabla_owssvr__2[[#This Row],[Categoria]]</f>
        <v>1 Asignacion de minutos</v>
      </c>
      <c r="H788" t="str">
        <f>Tabla_owssvr__2[[#This Row],[Enviado a TI]]</f>
        <v>No</v>
      </c>
      <c r="I788" t="str">
        <f>Tabla_owssvr__2[[#This Row],[Regiones]]</f>
        <v>No</v>
      </c>
      <c r="J788" s="12">
        <f t="shared" si="87"/>
        <v>1</v>
      </c>
      <c r="K788" s="13">
        <f t="shared" si="88"/>
        <v>41806</v>
      </c>
      <c r="L788" s="12">
        <f t="shared" si="89"/>
        <v>2014</v>
      </c>
      <c r="M788" s="12">
        <f t="shared" si="90"/>
        <v>25</v>
      </c>
      <c r="N788" s="12">
        <f t="shared" si="91"/>
        <v>6</v>
      </c>
      <c r="O788" s="13" t="str">
        <f t="shared" ca="1" si="92"/>
        <v>CUMPLE</v>
      </c>
    </row>
    <row r="789" spans="1:15" hidden="1">
      <c r="A789">
        <f>Tabla_owssvr__2[[#This Row],[ID]]</f>
        <v>4432</v>
      </c>
      <c r="B789" t="str">
        <f>Tabla_owssvr__2[[#This Row],[Título]]</f>
        <v>Solicitud Minutos Adicionales</v>
      </c>
      <c r="C789" t="str">
        <f>Tabla_owssvr__2[[#This Row],[Solicitante]]</f>
        <v>Villalobos Saa, Luis Efrain, CAM</v>
      </c>
      <c r="D789" s="4">
        <f>Tabla_owssvr__2[[#This Row],[Fecha Solicitud]]</f>
        <v>41803</v>
      </c>
      <c r="E789" t="str">
        <f>Tabla_owssvr__2[[#This Row],[Estado]]</f>
        <v>Realizado</v>
      </c>
      <c r="F789" s="4">
        <f>Tabla_owssvr__2[[#This Row],[Fecha Cierre]]</f>
        <v>41803</v>
      </c>
      <c r="G789" t="str">
        <f>Tabla_owssvr__2[[#This Row],[Categoria]]</f>
        <v>1 Asignacion de minutos</v>
      </c>
      <c r="H789" t="str">
        <f>Tabla_owssvr__2[[#This Row],[Enviado a TI]]</f>
        <v>Si</v>
      </c>
      <c r="I789" t="str">
        <f>Tabla_owssvr__2[[#This Row],[Regiones]]</f>
        <v>No</v>
      </c>
      <c r="J789" s="12">
        <f t="shared" si="87"/>
        <v>1</v>
      </c>
      <c r="K789" s="13">
        <f t="shared" si="88"/>
        <v>41806</v>
      </c>
      <c r="L789" s="12">
        <f t="shared" si="89"/>
        <v>2014</v>
      </c>
      <c r="M789" s="12">
        <f t="shared" si="90"/>
        <v>25</v>
      </c>
      <c r="N789" s="12">
        <f t="shared" si="91"/>
        <v>6</v>
      </c>
      <c r="O789" s="13" t="str">
        <f t="shared" ca="1" si="92"/>
        <v>CUMPLE</v>
      </c>
    </row>
    <row r="790" spans="1:15" hidden="1">
      <c r="A790">
        <f>Tabla_owssvr__2[[#This Row],[ID]]</f>
        <v>4431</v>
      </c>
      <c r="B790" t="str">
        <f>Tabla_owssvr__2[[#This Row],[Título]]</f>
        <v>ASIGNACION DE MINUTOS AL MOVIL 9-9716467</v>
      </c>
      <c r="C790" t="str">
        <f>Tabla_owssvr__2[[#This Row],[Solicitante]]</f>
        <v>Carrasco Velarde, Luis Alberto, CAM</v>
      </c>
      <c r="D790" s="4">
        <f>Tabla_owssvr__2[[#This Row],[Fecha Solicitud]]</f>
        <v>41803</v>
      </c>
      <c r="E790" t="str">
        <f>Tabla_owssvr__2[[#This Row],[Estado]]</f>
        <v>Realizado</v>
      </c>
      <c r="F790" s="4">
        <f>Tabla_owssvr__2[[#This Row],[Fecha Cierre]]</f>
        <v>41803</v>
      </c>
      <c r="G790" t="str">
        <f>Tabla_owssvr__2[[#This Row],[Categoria]]</f>
        <v>1 Asignacion de minutos</v>
      </c>
      <c r="H790" t="str">
        <f>Tabla_owssvr__2[[#This Row],[Enviado a TI]]</f>
        <v>Si</v>
      </c>
      <c r="I790" t="str">
        <f>Tabla_owssvr__2[[#This Row],[Regiones]]</f>
        <v>No</v>
      </c>
      <c r="J790" s="12">
        <f t="shared" si="87"/>
        <v>1</v>
      </c>
      <c r="K790" s="13">
        <f t="shared" si="88"/>
        <v>41806</v>
      </c>
      <c r="L790" s="12">
        <f t="shared" si="89"/>
        <v>2014</v>
      </c>
      <c r="M790" s="12">
        <f t="shared" si="90"/>
        <v>25</v>
      </c>
      <c r="N790" s="12">
        <f t="shared" si="91"/>
        <v>6</v>
      </c>
      <c r="O790" s="13" t="str">
        <f t="shared" ca="1" si="92"/>
        <v>CUMPLE</v>
      </c>
    </row>
    <row r="791" spans="1:15" hidden="1">
      <c r="A791">
        <f>Tabla_owssvr__2[[#This Row],[ID]]</f>
        <v>4430</v>
      </c>
      <c r="B791" t="str">
        <f>Tabla_owssvr__2[[#This Row],[Título]]</f>
        <v>Cuenta Bloqueada</v>
      </c>
      <c r="C791" t="str">
        <f>Tabla_owssvr__2[[#This Row],[Solicitante]]</f>
        <v>Araneda Muñoz, Luis Alberto, CAM</v>
      </c>
      <c r="D791" s="4">
        <f>Tabla_owssvr__2[[#This Row],[Fecha Solicitud]]</f>
        <v>41802</v>
      </c>
      <c r="E791" t="str">
        <f>Tabla_owssvr__2[[#This Row],[Estado]]</f>
        <v>Realizado</v>
      </c>
      <c r="F791" s="4">
        <f>Tabla_owssvr__2[[#This Row],[Fecha Cierre]]</f>
        <v>41802</v>
      </c>
      <c r="G791" t="str">
        <f>Tabla_owssvr__2[[#This Row],[Categoria]]</f>
        <v>Creación, modificación activación y desactivación de cuentas de red y correo electrónico.</v>
      </c>
      <c r="H791" t="str">
        <f>Tabla_owssvr__2[[#This Row],[Enviado a TI]]</f>
        <v>Si</v>
      </c>
      <c r="I791" t="str">
        <f>Tabla_owssvr__2[[#This Row],[Regiones]]</f>
        <v>No</v>
      </c>
      <c r="J791" s="12">
        <f t="shared" si="87"/>
        <v>1</v>
      </c>
      <c r="K791" s="13">
        <f t="shared" si="88"/>
        <v>41803</v>
      </c>
      <c r="L791" s="12">
        <f t="shared" si="89"/>
        <v>2014</v>
      </c>
      <c r="M791" s="12">
        <f t="shared" si="90"/>
        <v>24</v>
      </c>
      <c r="N791" s="12">
        <f t="shared" si="91"/>
        <v>6</v>
      </c>
      <c r="O791" s="13" t="str">
        <f t="shared" ca="1" si="92"/>
        <v>CUMPLE</v>
      </c>
    </row>
    <row r="792" spans="1:15" hidden="1">
      <c r="A792">
        <f>Tabla_owssvr__2[[#This Row],[ID]]</f>
        <v>4429</v>
      </c>
      <c r="B792" t="str">
        <f>Tabla_owssvr__2[[#This Row],[Título]]</f>
        <v>Adicionar minutos.</v>
      </c>
      <c r="C792" t="str">
        <f>Tabla_owssvr__2[[#This Row],[Solicitante]]</f>
        <v>Muñoz Contreras, Raul, CAM</v>
      </c>
      <c r="D792" s="4">
        <f>Tabla_owssvr__2[[#This Row],[Fecha Solicitud]]</f>
        <v>41802</v>
      </c>
      <c r="E792" t="str">
        <f>Tabla_owssvr__2[[#This Row],[Estado]]</f>
        <v>Realizado</v>
      </c>
      <c r="F792" s="4">
        <f>Tabla_owssvr__2[[#This Row],[Fecha Cierre]]</f>
        <v>41802</v>
      </c>
      <c r="G792" t="str">
        <f>Tabla_owssvr__2[[#This Row],[Categoria]]</f>
        <v>1 Asignacion de minutos</v>
      </c>
      <c r="H792" t="str">
        <f>Tabla_owssvr__2[[#This Row],[Enviado a TI]]</f>
        <v>Si</v>
      </c>
      <c r="I792" t="str">
        <f>Tabla_owssvr__2[[#This Row],[Regiones]]</f>
        <v>No</v>
      </c>
      <c r="J792" s="12">
        <f t="shared" si="87"/>
        <v>1</v>
      </c>
      <c r="K792" s="13">
        <f t="shared" si="88"/>
        <v>41803</v>
      </c>
      <c r="L792" s="12">
        <f t="shared" si="89"/>
        <v>2014</v>
      </c>
      <c r="M792" s="12">
        <f t="shared" si="90"/>
        <v>24</v>
      </c>
      <c r="N792" s="12">
        <f t="shared" si="91"/>
        <v>6</v>
      </c>
      <c r="O792" s="13" t="str">
        <f t="shared" ca="1" si="92"/>
        <v>CUMPLE</v>
      </c>
    </row>
    <row r="793" spans="1:15" hidden="1">
      <c r="A793">
        <f>Tabla_owssvr__2[[#This Row],[ID]]</f>
        <v>4428</v>
      </c>
      <c r="B793" t="str">
        <f>Tabla_owssvr__2[[#This Row],[Título]]</f>
        <v>RESTABLECER CONTRASEÑA - USUARIOS ORACLE</v>
      </c>
      <c r="C793" t="str">
        <f>Tabla_owssvr__2[[#This Row],[Solicitante]]</f>
        <v>Ruz Salinas, Richard Alberto, CAM</v>
      </c>
      <c r="D793" s="4">
        <f>Tabla_owssvr__2[[#This Row],[Fecha Solicitud]]</f>
        <v>41802</v>
      </c>
      <c r="E793" t="str">
        <f>Tabla_owssvr__2[[#This Row],[Estado]]</f>
        <v>Realizado</v>
      </c>
      <c r="F793" s="4">
        <f>Tabla_owssvr__2[[#This Row],[Fecha Cierre]]</f>
        <v>41802</v>
      </c>
      <c r="G793" t="str">
        <f>Tabla_owssvr__2[[#This Row],[Categoria]]</f>
        <v>2 Reporte problemas Oracle</v>
      </c>
      <c r="H793" t="str">
        <f>Tabla_owssvr__2[[#This Row],[Enviado a TI]]</f>
        <v>Si</v>
      </c>
      <c r="I793" t="str">
        <f>Tabla_owssvr__2[[#This Row],[Regiones]]</f>
        <v>No</v>
      </c>
      <c r="J793" s="12">
        <f t="shared" si="87"/>
        <v>1</v>
      </c>
      <c r="K793" s="13">
        <f t="shared" si="88"/>
        <v>41803</v>
      </c>
      <c r="L793" s="12">
        <f t="shared" si="89"/>
        <v>2014</v>
      </c>
      <c r="M793" s="12">
        <f t="shared" si="90"/>
        <v>24</v>
      </c>
      <c r="N793" s="12">
        <f t="shared" si="91"/>
        <v>6</v>
      </c>
      <c r="O793" s="13" t="str">
        <f t="shared" ca="1" si="92"/>
        <v>CUMPLE</v>
      </c>
    </row>
    <row r="794" spans="1:15" hidden="1">
      <c r="A794">
        <f>Tabla_owssvr__2[[#This Row],[ID]]</f>
        <v>4427</v>
      </c>
      <c r="B794" t="str">
        <f>Tabla_owssvr__2[[#This Row],[Título]]</f>
        <v xml:space="preserve">minutos On Net  </v>
      </c>
      <c r="C794" t="str">
        <f>Tabla_owssvr__2[[#This Row],[Solicitante]]</f>
        <v>Ibarra Sereño, Ingrid de Lourdes, CAM</v>
      </c>
      <c r="D794" s="4">
        <f>Tabla_owssvr__2[[#This Row],[Fecha Solicitud]]</f>
        <v>41802</v>
      </c>
      <c r="E794" t="str">
        <f>Tabla_owssvr__2[[#This Row],[Estado]]</f>
        <v>Realizado</v>
      </c>
      <c r="F794" s="4">
        <f>Tabla_owssvr__2[[#This Row],[Fecha Cierre]]</f>
        <v>41802</v>
      </c>
      <c r="G794" t="str">
        <f>Tabla_owssvr__2[[#This Row],[Categoria]]</f>
        <v>1 Asignacion de minutos</v>
      </c>
      <c r="H794" t="str">
        <f>Tabla_owssvr__2[[#This Row],[Enviado a TI]]</f>
        <v>Si</v>
      </c>
      <c r="I794" t="str">
        <f>Tabla_owssvr__2[[#This Row],[Regiones]]</f>
        <v>No</v>
      </c>
      <c r="J794" s="12">
        <f t="shared" si="87"/>
        <v>1</v>
      </c>
      <c r="K794" s="13">
        <f t="shared" si="88"/>
        <v>41803</v>
      </c>
      <c r="L794" s="12">
        <f t="shared" si="89"/>
        <v>2014</v>
      </c>
      <c r="M794" s="12">
        <f t="shared" si="90"/>
        <v>24</v>
      </c>
      <c r="N794" s="12">
        <f t="shared" si="91"/>
        <v>6</v>
      </c>
      <c r="O794" s="13" t="str">
        <f t="shared" ca="1" si="92"/>
        <v>CUMPLE</v>
      </c>
    </row>
    <row r="795" spans="1:15" hidden="1">
      <c r="A795">
        <f>Tabla_owssvr__2[[#This Row],[ID]]</f>
        <v>4426</v>
      </c>
      <c r="B795" t="str">
        <f>Tabla_owssvr__2[[#This Row],[Título]]</f>
        <v>Minutos 95468128</v>
      </c>
      <c r="C795" t="str">
        <f>Tabla_owssvr__2[[#This Row],[Solicitante]]</f>
        <v>Gonzalez Parra, Sergio Alberto, CAM</v>
      </c>
      <c r="D795" s="4">
        <f>Tabla_owssvr__2[[#This Row],[Fecha Solicitud]]</f>
        <v>41802</v>
      </c>
      <c r="E795" t="str">
        <f>Tabla_owssvr__2[[#This Row],[Estado]]</f>
        <v>Realizado</v>
      </c>
      <c r="F795" s="4">
        <f>Tabla_owssvr__2[[#This Row],[Fecha Cierre]]</f>
        <v>41802</v>
      </c>
      <c r="G795" t="str">
        <f>Tabla_owssvr__2[[#This Row],[Categoria]]</f>
        <v>1 Asignacion de minutos</v>
      </c>
      <c r="H795" t="str">
        <f>Tabla_owssvr__2[[#This Row],[Enviado a TI]]</f>
        <v>Si</v>
      </c>
      <c r="I795" t="str">
        <f>Tabla_owssvr__2[[#This Row],[Regiones]]</f>
        <v>No</v>
      </c>
      <c r="J795" s="12">
        <f t="shared" si="87"/>
        <v>1</v>
      </c>
      <c r="K795" s="13">
        <f t="shared" si="88"/>
        <v>41803</v>
      </c>
      <c r="L795" s="12">
        <f t="shared" si="89"/>
        <v>2014</v>
      </c>
      <c r="M795" s="12">
        <f t="shared" si="90"/>
        <v>24</v>
      </c>
      <c r="N795" s="12">
        <f t="shared" si="91"/>
        <v>6</v>
      </c>
      <c r="O795" s="13" t="str">
        <f t="shared" ca="1" si="92"/>
        <v>CUMPLE</v>
      </c>
    </row>
    <row r="796" spans="1:15" hidden="1">
      <c r="A796">
        <f>Tabla_owssvr__2[[#This Row],[ID]]</f>
        <v>4425</v>
      </c>
      <c r="B796" t="str">
        <f>Tabla_owssvr__2[[#This Row],[Título]]</f>
        <v>minutos llamados a CAM</v>
      </c>
      <c r="C796" t="str">
        <f>Tabla_owssvr__2[[#This Row],[Solicitante]]</f>
        <v>Bascuñan Reyes, Juan Ignacio, CAM</v>
      </c>
      <c r="D796" s="4">
        <f>Tabla_owssvr__2[[#This Row],[Fecha Solicitud]]</f>
        <v>41802</v>
      </c>
      <c r="E796" t="str">
        <f>Tabla_owssvr__2[[#This Row],[Estado]]</f>
        <v>Realizado</v>
      </c>
      <c r="F796" s="4">
        <f>Tabla_owssvr__2[[#This Row],[Fecha Cierre]]</f>
        <v>41802</v>
      </c>
      <c r="G796" t="str">
        <f>Tabla_owssvr__2[[#This Row],[Categoria]]</f>
        <v>1 Asignacion de minutos</v>
      </c>
      <c r="H796" t="str">
        <f>Tabla_owssvr__2[[#This Row],[Enviado a TI]]</f>
        <v>Si</v>
      </c>
      <c r="I796" t="str">
        <f>Tabla_owssvr__2[[#This Row],[Regiones]]</f>
        <v>No</v>
      </c>
      <c r="J796" s="12">
        <f t="shared" si="87"/>
        <v>1</v>
      </c>
      <c r="K796" s="13">
        <f t="shared" si="88"/>
        <v>41803</v>
      </c>
      <c r="L796" s="12">
        <f t="shared" si="89"/>
        <v>2014</v>
      </c>
      <c r="M796" s="12">
        <f t="shared" si="90"/>
        <v>24</v>
      </c>
      <c r="N796" s="12">
        <f t="shared" si="91"/>
        <v>6</v>
      </c>
      <c r="O796" s="13" t="str">
        <f t="shared" ca="1" si="92"/>
        <v>CUMPLE</v>
      </c>
    </row>
    <row r="797" spans="1:15" hidden="1">
      <c r="A797">
        <f>Tabla_owssvr__2[[#This Row],[ID]]</f>
        <v>4424</v>
      </c>
      <c r="B797" t="str">
        <f>Tabla_owssvr__2[[#This Row],[Título]]</f>
        <v>Solicitud de Toner para impresora Ricoh</v>
      </c>
      <c r="C797" t="str">
        <f>Tabla_owssvr__2[[#This Row],[Solicitante]]</f>
        <v>Banda Maulen, Luis Amable, CAM</v>
      </c>
      <c r="D797" s="4">
        <f>Tabla_owssvr__2[[#This Row],[Fecha Solicitud]]</f>
        <v>41801</v>
      </c>
      <c r="E797" t="str">
        <f>Tabla_owssvr__2[[#This Row],[Estado]]</f>
        <v>Realizado</v>
      </c>
      <c r="F797" s="4">
        <f>Tabla_owssvr__2[[#This Row],[Fecha Cierre]]</f>
        <v>41802</v>
      </c>
      <c r="G797" t="str">
        <f>Tabla_owssvr__2[[#This Row],[Categoria]]</f>
        <v>Reporte de problemas de Impresoras en Outsourcing</v>
      </c>
      <c r="H797" t="str">
        <f>Tabla_owssvr__2[[#This Row],[Enviado a TI]]</f>
        <v>Si</v>
      </c>
      <c r="I797" t="str">
        <f>Tabla_owssvr__2[[#This Row],[Regiones]]</f>
        <v>No</v>
      </c>
      <c r="J797" s="12">
        <f t="shared" si="87"/>
        <v>1</v>
      </c>
      <c r="K797" s="13">
        <f t="shared" si="88"/>
        <v>41802</v>
      </c>
      <c r="L797" s="12">
        <f t="shared" si="89"/>
        <v>2014</v>
      </c>
      <c r="M797" s="12">
        <f t="shared" si="90"/>
        <v>24</v>
      </c>
      <c r="N797" s="12">
        <f t="shared" si="91"/>
        <v>6</v>
      </c>
      <c r="O797" s="13" t="str">
        <f t="shared" ca="1" si="92"/>
        <v>CUMPLE</v>
      </c>
    </row>
    <row r="798" spans="1:15" hidden="1">
      <c r="A798">
        <f>Tabla_owssvr__2[[#This Row],[ID]]</f>
        <v>4423</v>
      </c>
      <c r="B798" t="str">
        <f>Tabla_owssvr__2[[#This Row],[Título]]</f>
        <v>Minutos NET</v>
      </c>
      <c r="C798" t="str">
        <f>Tabla_owssvr__2[[#This Row],[Solicitante]]</f>
        <v>Morales Diaz, Mauricio Enrique, CAM</v>
      </c>
      <c r="D798" s="4">
        <f>Tabla_owssvr__2[[#This Row],[Fecha Solicitud]]</f>
        <v>41801</v>
      </c>
      <c r="E798" t="str">
        <f>Tabla_owssvr__2[[#This Row],[Estado]]</f>
        <v>Realizado</v>
      </c>
      <c r="F798" s="4">
        <f>Tabla_owssvr__2[[#This Row],[Fecha Cierre]]</f>
        <v>41801</v>
      </c>
      <c r="G798" t="str">
        <f>Tabla_owssvr__2[[#This Row],[Categoria]]</f>
        <v>1 Asignacion de minutos</v>
      </c>
      <c r="H798" t="str">
        <f>Tabla_owssvr__2[[#This Row],[Enviado a TI]]</f>
        <v>Si</v>
      </c>
      <c r="I798" t="str">
        <f>Tabla_owssvr__2[[#This Row],[Regiones]]</f>
        <v>Si</v>
      </c>
      <c r="J798" s="12">
        <f t="shared" si="87"/>
        <v>1</v>
      </c>
      <c r="K798" s="13">
        <f t="shared" si="88"/>
        <v>41802</v>
      </c>
      <c r="L798" s="12">
        <f t="shared" si="89"/>
        <v>2014</v>
      </c>
      <c r="M798" s="12">
        <f t="shared" si="90"/>
        <v>24</v>
      </c>
      <c r="N798" s="12">
        <f t="shared" si="91"/>
        <v>6</v>
      </c>
      <c r="O798" s="13" t="str">
        <f t="shared" ca="1" si="92"/>
        <v>CUMPLE</v>
      </c>
    </row>
    <row r="799" spans="1:15" hidden="1">
      <c r="A799">
        <f>Tabla_owssvr__2[[#This Row],[ID]]</f>
        <v>4422</v>
      </c>
      <c r="B799" t="str">
        <f>Tabla_owssvr__2[[#This Row],[Título]]</f>
        <v>Minutos Net</v>
      </c>
      <c r="C799" t="str">
        <f>Tabla_owssvr__2[[#This Row],[Solicitante]]</f>
        <v>Fuentes Maldonado, Gonzalo Eduardo, CAM</v>
      </c>
      <c r="D799" s="4">
        <f>Tabla_owssvr__2[[#This Row],[Fecha Solicitud]]</f>
        <v>41801</v>
      </c>
      <c r="E799" t="str">
        <f>Tabla_owssvr__2[[#This Row],[Estado]]</f>
        <v>Realizado</v>
      </c>
      <c r="F799" s="4">
        <f>Tabla_owssvr__2[[#This Row],[Fecha Cierre]]</f>
        <v>41801</v>
      </c>
      <c r="G799" t="str">
        <f>Tabla_owssvr__2[[#This Row],[Categoria]]</f>
        <v>1 Asignacion de minutos</v>
      </c>
      <c r="H799" t="str">
        <f>Tabla_owssvr__2[[#This Row],[Enviado a TI]]</f>
        <v>Si</v>
      </c>
      <c r="I799" t="str">
        <f>Tabla_owssvr__2[[#This Row],[Regiones]]</f>
        <v>Si</v>
      </c>
      <c r="J799" s="12">
        <f t="shared" si="87"/>
        <v>1</v>
      </c>
      <c r="K799" s="13">
        <f t="shared" si="88"/>
        <v>41802</v>
      </c>
      <c r="L799" s="12">
        <f t="shared" si="89"/>
        <v>2014</v>
      </c>
      <c r="M799" s="12">
        <f t="shared" si="90"/>
        <v>24</v>
      </c>
      <c r="N799" s="12">
        <f t="shared" si="91"/>
        <v>6</v>
      </c>
      <c r="O799" s="13" t="str">
        <f t="shared" ca="1" si="92"/>
        <v>CUMPLE</v>
      </c>
    </row>
    <row r="800" spans="1:15" hidden="1">
      <c r="A800">
        <f>Tabla_owssvr__2[[#This Row],[ID]]</f>
        <v>4421</v>
      </c>
      <c r="B800" t="str">
        <f>Tabla_owssvr__2[[#This Row],[Título]]</f>
        <v xml:space="preserve">Activación de Minutos </v>
      </c>
      <c r="C800" t="str">
        <f>Tabla_owssvr__2[[#This Row],[Solicitante]]</f>
        <v>Pacheco Pinto, Alex  CAM</v>
      </c>
      <c r="D800" s="4">
        <f>Tabla_owssvr__2[[#This Row],[Fecha Solicitud]]</f>
        <v>41801</v>
      </c>
      <c r="E800" t="str">
        <f>Tabla_owssvr__2[[#This Row],[Estado]]</f>
        <v>Realizado</v>
      </c>
      <c r="F800" s="4">
        <f>Tabla_owssvr__2[[#This Row],[Fecha Cierre]]</f>
        <v>41801</v>
      </c>
      <c r="G800" t="str">
        <f>Tabla_owssvr__2[[#This Row],[Categoria]]</f>
        <v>1 Asignacion de minutos</v>
      </c>
      <c r="H800" t="str">
        <f>Tabla_owssvr__2[[#This Row],[Enviado a TI]]</f>
        <v>No</v>
      </c>
      <c r="I800" t="str">
        <f>Tabla_owssvr__2[[#This Row],[Regiones]]</f>
        <v>No</v>
      </c>
      <c r="J800" s="12">
        <f t="shared" si="87"/>
        <v>1</v>
      </c>
      <c r="K800" s="13">
        <f t="shared" si="88"/>
        <v>41802</v>
      </c>
      <c r="L800" s="12">
        <f t="shared" si="89"/>
        <v>2014</v>
      </c>
      <c r="M800" s="12">
        <f t="shared" si="90"/>
        <v>24</v>
      </c>
      <c r="N800" s="12">
        <f t="shared" si="91"/>
        <v>6</v>
      </c>
      <c r="O800" s="13" t="str">
        <f t="shared" ca="1" si="92"/>
        <v>CUMPLE</v>
      </c>
    </row>
    <row r="801" spans="1:15" hidden="1">
      <c r="A801">
        <f>Tabla_owssvr__2[[#This Row],[ID]]</f>
        <v>4420</v>
      </c>
      <c r="B801" t="str">
        <f>Tabla_owssvr__2[[#This Row],[Título]]</f>
        <v>conexión a internet</v>
      </c>
      <c r="C801" t="str">
        <f>Tabla_owssvr__2[[#This Row],[Solicitante]]</f>
        <v>Dossi Muñoz, Carolina, CAM</v>
      </c>
      <c r="D801" s="4">
        <f>Tabla_owssvr__2[[#This Row],[Fecha Solicitud]]</f>
        <v>41800</v>
      </c>
      <c r="E801" t="str">
        <f>Tabla_owssvr__2[[#This Row],[Estado]]</f>
        <v>Realizado</v>
      </c>
      <c r="F801" s="4">
        <f>Tabla_owssvr__2[[#This Row],[Fecha Cierre]]</f>
        <v>41801</v>
      </c>
      <c r="G801" t="str">
        <f>Tabla_owssvr__2[[#This Row],[Categoria]]</f>
        <v>Habilitación de carpetas compartidas o sitios de Sharepoint. O asignación y/o modificación de permisos.</v>
      </c>
      <c r="H801" t="str">
        <f>Tabla_owssvr__2[[#This Row],[Enviado a TI]]</f>
        <v>Si</v>
      </c>
      <c r="I801" t="str">
        <f>Tabla_owssvr__2[[#This Row],[Regiones]]</f>
        <v>No</v>
      </c>
      <c r="J801" s="12">
        <f t="shared" si="87"/>
        <v>1</v>
      </c>
      <c r="K801" s="13">
        <f t="shared" si="88"/>
        <v>41801</v>
      </c>
      <c r="L801" s="12">
        <f t="shared" si="89"/>
        <v>2014</v>
      </c>
      <c r="M801" s="12">
        <f t="shared" si="90"/>
        <v>24</v>
      </c>
      <c r="N801" s="12">
        <f t="shared" si="91"/>
        <v>6</v>
      </c>
      <c r="O801" s="13" t="str">
        <f t="shared" ca="1" si="92"/>
        <v>CUMPLE</v>
      </c>
    </row>
    <row r="802" spans="1:15">
      <c r="A802">
        <f>Tabla_owssvr__2[[#This Row],[ID]]</f>
        <v>4419</v>
      </c>
      <c r="B802" t="str">
        <f>Tabla_owssvr__2[[#This Row],[Título]]</f>
        <v>Alta Cuenta Corporativa AD y Exchange</v>
      </c>
      <c r="C802" t="str">
        <f>Tabla_owssvr__2[[#This Row],[Solicitante]]</f>
        <v>Dossi Muñoz, Carolina, CAM</v>
      </c>
      <c r="D802" s="4">
        <f>Tabla_owssvr__2[[#This Row],[Fecha Solicitud]]</f>
        <v>41800</v>
      </c>
      <c r="E802" t="str">
        <f>Tabla_owssvr__2[[#This Row],[Estado]]</f>
        <v>Realizado</v>
      </c>
      <c r="F802" s="4">
        <f>Tabla_owssvr__2[[#This Row],[Fecha Cierre]]</f>
        <v>41802</v>
      </c>
      <c r="G802" t="str">
        <f>Tabla_owssvr__2[[#This Row],[Categoria]]</f>
        <v>Creación, modificación activación y desactivación de cuentas de red y correo electrónico.</v>
      </c>
      <c r="H802" t="str">
        <f>Tabla_owssvr__2[[#This Row],[Enviado a TI]]</f>
        <v>Si</v>
      </c>
      <c r="I802" t="str">
        <f>Tabla_owssvr__2[[#This Row],[Regiones]]</f>
        <v>No</v>
      </c>
      <c r="J802" s="12">
        <f t="shared" si="87"/>
        <v>1</v>
      </c>
      <c r="K802" s="13">
        <f t="shared" si="88"/>
        <v>41801</v>
      </c>
      <c r="L802" s="12">
        <f t="shared" si="89"/>
        <v>2014</v>
      </c>
      <c r="M802" s="12">
        <f t="shared" si="90"/>
        <v>24</v>
      </c>
      <c r="N802" s="12">
        <f t="shared" si="91"/>
        <v>6</v>
      </c>
      <c r="O802" s="13" t="str">
        <f t="shared" ca="1" si="92"/>
        <v>NO CUMPLE</v>
      </c>
    </row>
    <row r="803" spans="1:15" hidden="1">
      <c r="A803">
        <f>Tabla_owssvr__2[[#This Row],[ID]]</f>
        <v>4418</v>
      </c>
      <c r="B803" t="str">
        <f>Tabla_owssvr__2[[#This Row],[Título]]</f>
        <v>Minutos</v>
      </c>
      <c r="C803" t="str">
        <f>Tabla_owssvr__2[[#This Row],[Solicitante]]</f>
        <v>Martinez Fuentealba, Victor Alonso, CAM</v>
      </c>
      <c r="D803" s="4">
        <f>Tabla_owssvr__2[[#This Row],[Fecha Solicitud]]</f>
        <v>41800</v>
      </c>
      <c r="E803" t="str">
        <f>Tabla_owssvr__2[[#This Row],[Estado]]</f>
        <v>Rechazado</v>
      </c>
      <c r="F803" s="4">
        <f>Tabla_owssvr__2[[#This Row],[Fecha Cierre]]</f>
        <v>41800</v>
      </c>
      <c r="G803" t="str">
        <f>Tabla_owssvr__2[[#This Row],[Categoria]]</f>
        <v>1 Asignacion de minutos</v>
      </c>
      <c r="H803" t="str">
        <f>Tabla_owssvr__2[[#This Row],[Enviado a TI]]</f>
        <v>Si</v>
      </c>
      <c r="I803" t="str">
        <f>Tabla_owssvr__2[[#This Row],[Regiones]]</f>
        <v>Si</v>
      </c>
      <c r="J803" s="12">
        <f t="shared" si="87"/>
        <v>1</v>
      </c>
      <c r="K803" s="13">
        <f t="shared" si="88"/>
        <v>41801</v>
      </c>
      <c r="L803" s="12">
        <f t="shared" si="89"/>
        <v>2014</v>
      </c>
      <c r="M803" s="12">
        <f t="shared" si="90"/>
        <v>24</v>
      </c>
      <c r="N803" s="12">
        <f t="shared" si="91"/>
        <v>6</v>
      </c>
      <c r="O803" s="13" t="str">
        <f t="shared" ca="1" si="92"/>
        <v>CUMPLE</v>
      </c>
    </row>
    <row r="804" spans="1:15" hidden="1">
      <c r="A804">
        <f>Tabla_owssvr__2[[#This Row],[ID]]</f>
        <v>4417</v>
      </c>
      <c r="B804" t="str">
        <f>Tabla_owssvr__2[[#This Row],[Título]]</f>
        <v>PROBLEMAS DE ACCESO A SISTEMAS DE TELEMEDIDA CON PC NUEVOS</v>
      </c>
      <c r="C804" t="str">
        <f>Tabla_owssvr__2[[#This Row],[Solicitante]]</f>
        <v>Pavez Nuñez, Walter, CAM</v>
      </c>
      <c r="D804" s="4">
        <f>Tabla_owssvr__2[[#This Row],[Fecha Solicitud]]</f>
        <v>41800</v>
      </c>
      <c r="E804" t="str">
        <f>Tabla_owssvr__2[[#This Row],[Estado]]</f>
        <v>Realizado</v>
      </c>
      <c r="F804" s="4">
        <f>Tabla_owssvr__2[[#This Row],[Fecha Cierre]]</f>
        <v>41800</v>
      </c>
      <c r="G804" t="str">
        <f>Tabla_owssvr__2[[#This Row],[Categoria]]</f>
        <v>Instalación de nuevos software en los computadores.</v>
      </c>
      <c r="H804" t="str">
        <f>Tabla_owssvr__2[[#This Row],[Enviado a TI]]</f>
        <v>Si</v>
      </c>
      <c r="I804" t="str">
        <f>Tabla_owssvr__2[[#This Row],[Regiones]]</f>
        <v>No</v>
      </c>
      <c r="J804" s="12">
        <f t="shared" si="87"/>
        <v>1</v>
      </c>
      <c r="K804" s="13">
        <f t="shared" si="88"/>
        <v>41801</v>
      </c>
      <c r="L804" s="12">
        <f t="shared" si="89"/>
        <v>2014</v>
      </c>
      <c r="M804" s="12">
        <f t="shared" si="90"/>
        <v>24</v>
      </c>
      <c r="N804" s="12">
        <f t="shared" si="91"/>
        <v>6</v>
      </c>
      <c r="O804" s="13" t="str">
        <f t="shared" ca="1" si="92"/>
        <v>CUMPLE</v>
      </c>
    </row>
    <row r="805" spans="1:15" hidden="1">
      <c r="A805">
        <f>Tabla_owssvr__2[[#This Row],[ID]]</f>
        <v>4416</v>
      </c>
      <c r="B805" t="str">
        <f>Tabla_owssvr__2[[#This Row],[Título]]</f>
        <v>Dar de Alta equipos en el AD.</v>
      </c>
      <c r="C805" t="str">
        <f>Tabla_owssvr__2[[#This Row],[Solicitante]]</f>
        <v>Técnico Mesa de Ayuda, Externo</v>
      </c>
      <c r="D805" s="4">
        <f>Tabla_owssvr__2[[#This Row],[Fecha Solicitud]]</f>
        <v>41800</v>
      </c>
      <c r="E805" t="str">
        <f>Tabla_owssvr__2[[#This Row],[Estado]]</f>
        <v>Realizado</v>
      </c>
      <c r="F805" s="4">
        <f>Tabla_owssvr__2[[#This Row],[Fecha Cierre]]</f>
        <v>41800</v>
      </c>
      <c r="G805" t="str">
        <f>Tabla_owssvr__2[[#This Row],[Categoria]]</f>
        <v>Creación, modificación activación y desactivación de cuentas de red y correo electrónico.</v>
      </c>
      <c r="H805" t="str">
        <f>Tabla_owssvr__2[[#This Row],[Enviado a TI]]</f>
        <v>Si</v>
      </c>
      <c r="I805" t="str">
        <f>Tabla_owssvr__2[[#This Row],[Regiones]]</f>
        <v>No</v>
      </c>
      <c r="J805" s="12">
        <f t="shared" si="87"/>
        <v>1</v>
      </c>
      <c r="K805" s="13">
        <f t="shared" si="88"/>
        <v>41801</v>
      </c>
      <c r="L805" s="12">
        <f t="shared" si="89"/>
        <v>2014</v>
      </c>
      <c r="M805" s="12">
        <f t="shared" si="90"/>
        <v>24</v>
      </c>
      <c r="N805" s="12">
        <f t="shared" si="91"/>
        <v>6</v>
      </c>
      <c r="O805" s="13" t="str">
        <f t="shared" ca="1" si="92"/>
        <v>CUMPLE</v>
      </c>
    </row>
    <row r="806" spans="1:15" hidden="1">
      <c r="A806">
        <f>Tabla_owssvr__2[[#This Row],[ID]]</f>
        <v>4415</v>
      </c>
      <c r="B806" t="str">
        <f>Tabla_owssvr__2[[#This Row],[Título]]</f>
        <v>traslado de TV</v>
      </c>
      <c r="C806" t="str">
        <f>Tabla_owssvr__2[[#This Row],[Solicitante]]</f>
        <v>Castro Morales, Michel Fabian, CAM</v>
      </c>
      <c r="D806" s="4">
        <f>Tabla_owssvr__2[[#This Row],[Fecha Solicitud]]</f>
        <v>41800</v>
      </c>
      <c r="E806" t="str">
        <f>Tabla_owssvr__2[[#This Row],[Estado]]</f>
        <v>Rechazado</v>
      </c>
      <c r="F806" s="4">
        <f>Tabla_owssvr__2[[#This Row],[Fecha Cierre]]</f>
        <v>41800</v>
      </c>
      <c r="G806" t="str">
        <f>Tabla_owssvr__2[[#This Row],[Categoria]]</f>
        <v>Compra de equipamiento habitual no estándar.</v>
      </c>
      <c r="H806" t="str">
        <f>Tabla_owssvr__2[[#This Row],[Enviado a TI]]</f>
        <v>Si</v>
      </c>
      <c r="I806" t="str">
        <f>Tabla_owssvr__2[[#This Row],[Regiones]]</f>
        <v>No</v>
      </c>
      <c r="J806" s="12">
        <f t="shared" si="87"/>
        <v>10</v>
      </c>
      <c r="K806" s="13">
        <f t="shared" si="88"/>
        <v>41814</v>
      </c>
      <c r="L806" s="12">
        <f t="shared" si="89"/>
        <v>2014</v>
      </c>
      <c r="M806" s="12">
        <f t="shared" si="90"/>
        <v>26</v>
      </c>
      <c r="N806" s="12">
        <f t="shared" si="91"/>
        <v>6</v>
      </c>
      <c r="O806" s="13" t="str">
        <f t="shared" ca="1" si="92"/>
        <v>CUMPLE</v>
      </c>
    </row>
    <row r="807" spans="1:15" hidden="1">
      <c r="A807">
        <f>Tabla_owssvr__2[[#This Row],[ID]]</f>
        <v>4414</v>
      </c>
      <c r="B807" t="str">
        <f>Tabla_owssvr__2[[#This Row],[Título]]</f>
        <v>RE: MINUTOS CAM (9 4691452)</v>
      </c>
      <c r="C807" t="str">
        <f>Tabla_owssvr__2[[#This Row],[Solicitante]]</f>
        <v>Toloza Garrido, Samuel Isaac, CAM</v>
      </c>
      <c r="D807" s="4">
        <f>Tabla_owssvr__2[[#This Row],[Fecha Solicitud]]</f>
        <v>41800</v>
      </c>
      <c r="E807" t="str">
        <f>Tabla_owssvr__2[[#This Row],[Estado]]</f>
        <v>Realizado</v>
      </c>
      <c r="F807" s="4">
        <f>Tabla_owssvr__2[[#This Row],[Fecha Cierre]]</f>
        <v>41800</v>
      </c>
      <c r="G807" t="str">
        <f>Tabla_owssvr__2[[#This Row],[Categoria]]</f>
        <v>1 Asignacion de minutos</v>
      </c>
      <c r="H807" t="str">
        <f>Tabla_owssvr__2[[#This Row],[Enviado a TI]]</f>
        <v>No</v>
      </c>
      <c r="I807" t="str">
        <f>Tabla_owssvr__2[[#This Row],[Regiones]]</f>
        <v>No</v>
      </c>
      <c r="J807" s="12">
        <f t="shared" si="87"/>
        <v>1</v>
      </c>
      <c r="K807" s="13">
        <f t="shared" si="88"/>
        <v>41801</v>
      </c>
      <c r="L807" s="12">
        <f t="shared" si="89"/>
        <v>2014</v>
      </c>
      <c r="M807" s="12">
        <f t="shared" si="90"/>
        <v>24</v>
      </c>
      <c r="N807" s="12">
        <f t="shared" si="91"/>
        <v>6</v>
      </c>
      <c r="O807" s="13" t="str">
        <f t="shared" ca="1" si="92"/>
        <v>CUMPLE</v>
      </c>
    </row>
    <row r="808" spans="1:15" hidden="1">
      <c r="A808">
        <f>Tabla_owssvr__2[[#This Row],[ID]]</f>
        <v>4413</v>
      </c>
      <c r="B808" t="str">
        <f>Tabla_owssvr__2[[#This Row],[Título]]</f>
        <v>Descarga de archivos</v>
      </c>
      <c r="C808" t="str">
        <f>Tabla_owssvr__2[[#This Row],[Solicitante]]</f>
        <v>Pugin Gaete, Harry Isai, CAM</v>
      </c>
      <c r="D808" s="4">
        <f>Tabla_owssvr__2[[#This Row],[Fecha Solicitud]]</f>
        <v>41800</v>
      </c>
      <c r="E808" t="str">
        <f>Tabla_owssvr__2[[#This Row],[Estado]]</f>
        <v>Realizado</v>
      </c>
      <c r="F808" s="4">
        <f>Tabla_owssvr__2[[#This Row],[Fecha Cierre]]</f>
        <v>41800</v>
      </c>
      <c r="G808" t="str">
        <f>Tabla_owssvr__2[[#This Row],[Categoria]]</f>
        <v>Habilitación de carpetas compartidas o sitios de Sharepoint. O asignación y/o modificación de permisos.</v>
      </c>
      <c r="H808" t="str">
        <f>Tabla_owssvr__2[[#This Row],[Enviado a TI]]</f>
        <v>Si</v>
      </c>
      <c r="I808" t="str">
        <f>Tabla_owssvr__2[[#This Row],[Regiones]]</f>
        <v>No</v>
      </c>
      <c r="J808" s="12">
        <f t="shared" si="87"/>
        <v>1</v>
      </c>
      <c r="K808" s="13">
        <f t="shared" si="88"/>
        <v>41801</v>
      </c>
      <c r="L808" s="12">
        <f t="shared" si="89"/>
        <v>2014</v>
      </c>
      <c r="M808" s="12">
        <f t="shared" si="90"/>
        <v>24</v>
      </c>
      <c r="N808" s="12">
        <f t="shared" si="91"/>
        <v>6</v>
      </c>
      <c r="O808" s="13" t="str">
        <f t="shared" ca="1" si="92"/>
        <v>CUMPLE</v>
      </c>
    </row>
    <row r="809" spans="1:15" hidden="1">
      <c r="A809">
        <f>Tabla_owssvr__2[[#This Row],[ID]]</f>
        <v>4412</v>
      </c>
      <c r="B809" t="str">
        <f>Tabla_owssvr__2[[#This Row],[Título]]</f>
        <v>PC Secretario Técnico</v>
      </c>
      <c r="C809" t="str">
        <f>Tabla_owssvr__2[[#This Row],[Solicitante]]</f>
        <v>Contreras Orellana, Paulo Alberto, CAM</v>
      </c>
      <c r="D809" s="4">
        <f>Tabla_owssvr__2[[#This Row],[Fecha Solicitud]]</f>
        <v>41800</v>
      </c>
      <c r="E809" t="str">
        <f>Tabla_owssvr__2[[#This Row],[Estado]]</f>
        <v>Rechazado</v>
      </c>
      <c r="F809" s="4">
        <f>Tabla_owssvr__2[[#This Row],[Fecha Cierre]]</f>
        <v>41800</v>
      </c>
      <c r="G809" t="str">
        <f>Tabla_owssvr__2[[#This Row],[Categoria]]</f>
        <v>Asignación de equipamiento estándar.</v>
      </c>
      <c r="H809" t="str">
        <f>Tabla_owssvr__2[[#This Row],[Enviado a TI]]</f>
        <v>Si</v>
      </c>
      <c r="I809" t="str">
        <f>Tabla_owssvr__2[[#This Row],[Regiones]]</f>
        <v>No</v>
      </c>
      <c r="J809" s="12">
        <f t="shared" si="87"/>
        <v>4</v>
      </c>
      <c r="K809" s="13">
        <f t="shared" si="88"/>
        <v>41806</v>
      </c>
      <c r="L809" s="12">
        <f t="shared" si="89"/>
        <v>2014</v>
      </c>
      <c r="M809" s="12">
        <f t="shared" si="90"/>
        <v>25</v>
      </c>
      <c r="N809" s="12">
        <f t="shared" si="91"/>
        <v>6</v>
      </c>
      <c r="O809" s="13" t="str">
        <f t="shared" ca="1" si="92"/>
        <v>CUMPLE</v>
      </c>
    </row>
    <row r="810" spans="1:15" hidden="1">
      <c r="A810">
        <f>Tabla_owssvr__2[[#This Row],[ID]]</f>
        <v>4411</v>
      </c>
      <c r="B810" t="str">
        <f>Tabla_owssvr__2[[#This Row],[Título]]</f>
        <v>SOLICITA TONER</v>
      </c>
      <c r="C810" t="str">
        <f>Tabla_owssvr__2[[#This Row],[Solicitante]]</f>
        <v>Perez Santibanez, Maria Valeska, CAM</v>
      </c>
      <c r="D810" s="4">
        <f>Tabla_owssvr__2[[#This Row],[Fecha Solicitud]]</f>
        <v>41800</v>
      </c>
      <c r="E810" t="str">
        <f>Tabla_owssvr__2[[#This Row],[Estado]]</f>
        <v>Realizado</v>
      </c>
      <c r="F810" s="4">
        <f>Tabla_owssvr__2[[#This Row],[Fecha Cierre]]</f>
        <v>41800</v>
      </c>
      <c r="G810" t="str">
        <f>Tabla_owssvr__2[[#This Row],[Categoria]]</f>
        <v>Reporte de problemas de Impresoras en Outsourcing</v>
      </c>
      <c r="H810" t="str">
        <f>Tabla_owssvr__2[[#This Row],[Enviado a TI]]</f>
        <v>Si</v>
      </c>
      <c r="I810" t="str">
        <f>Tabla_owssvr__2[[#This Row],[Regiones]]</f>
        <v>No</v>
      </c>
      <c r="J810" s="12">
        <f t="shared" si="87"/>
        <v>1</v>
      </c>
      <c r="K810" s="13">
        <f t="shared" si="88"/>
        <v>41801</v>
      </c>
      <c r="L810" s="12">
        <f t="shared" si="89"/>
        <v>2014</v>
      </c>
      <c r="M810" s="12">
        <f t="shared" si="90"/>
        <v>24</v>
      </c>
      <c r="N810" s="12">
        <f t="shared" si="91"/>
        <v>6</v>
      </c>
      <c r="O810" s="13" t="str">
        <f t="shared" ca="1" si="92"/>
        <v>CUMPLE</v>
      </c>
    </row>
    <row r="811" spans="1:15" hidden="1">
      <c r="A811">
        <f>Tabla_owssvr__2[[#This Row],[ID]]</f>
        <v>4410</v>
      </c>
      <c r="B811" t="str">
        <f>Tabla_owssvr__2[[#This Row],[Título]]</f>
        <v>minutos On Net</v>
      </c>
      <c r="C811" t="str">
        <f>Tabla_owssvr__2[[#This Row],[Solicitante]]</f>
        <v>Matus Delgado, Katherine Andrea, CAM</v>
      </c>
      <c r="D811" s="4">
        <f>Tabla_owssvr__2[[#This Row],[Fecha Solicitud]]</f>
        <v>41800</v>
      </c>
      <c r="E811" t="str">
        <f>Tabla_owssvr__2[[#This Row],[Estado]]</f>
        <v>Realizado</v>
      </c>
      <c r="F811" s="4">
        <f>Tabla_owssvr__2[[#This Row],[Fecha Cierre]]</f>
        <v>41800</v>
      </c>
      <c r="G811" t="str">
        <f>Tabla_owssvr__2[[#This Row],[Categoria]]</f>
        <v>1 Asignacion de minutos</v>
      </c>
      <c r="H811" t="str">
        <f>Tabla_owssvr__2[[#This Row],[Enviado a TI]]</f>
        <v>No</v>
      </c>
      <c r="I811" t="str">
        <f>Tabla_owssvr__2[[#This Row],[Regiones]]</f>
        <v>No</v>
      </c>
      <c r="J811" s="12">
        <f t="shared" si="87"/>
        <v>1</v>
      </c>
      <c r="K811" s="13">
        <f t="shared" si="88"/>
        <v>41801</v>
      </c>
      <c r="L811" s="12">
        <f t="shared" si="89"/>
        <v>2014</v>
      </c>
      <c r="M811" s="12">
        <f t="shared" si="90"/>
        <v>24</v>
      </c>
      <c r="N811" s="12">
        <f t="shared" si="91"/>
        <v>6</v>
      </c>
      <c r="O811" s="13" t="str">
        <f t="shared" ca="1" si="92"/>
        <v>CUMPLE</v>
      </c>
    </row>
    <row r="812" spans="1:15" hidden="1">
      <c r="A812">
        <f>Tabla_owssvr__2[[#This Row],[ID]]</f>
        <v>4409</v>
      </c>
      <c r="B812" t="str">
        <f>Tabla_owssvr__2[[#This Row],[Título]]</f>
        <v>RESTABLECER CONTRASEÑA - USUARIOS ORACLE</v>
      </c>
      <c r="C812" t="str">
        <f>Tabla_owssvr__2[[#This Row],[Solicitante]]</f>
        <v>Ruz Salinas, Richard Alberto, CAM</v>
      </c>
      <c r="D812" s="4">
        <f>Tabla_owssvr__2[[#This Row],[Fecha Solicitud]]</f>
        <v>41802</v>
      </c>
      <c r="E812" t="str">
        <f>Tabla_owssvr__2[[#This Row],[Estado]]</f>
        <v>Realizado</v>
      </c>
      <c r="F812" s="4">
        <f>Tabla_owssvr__2[[#This Row],[Fecha Cierre]]</f>
        <v>41802</v>
      </c>
      <c r="G812" t="str">
        <f>Tabla_owssvr__2[[#This Row],[Categoria]]</f>
        <v>Reporte de incidencias de servicio externos (Oracle, SAP, Synergia, GOM ….)</v>
      </c>
      <c r="H812" t="str">
        <f>Tabla_owssvr__2[[#This Row],[Enviado a TI]]</f>
        <v>No</v>
      </c>
      <c r="I812" t="str">
        <f>Tabla_owssvr__2[[#This Row],[Regiones]]</f>
        <v>No</v>
      </c>
      <c r="J812" s="12">
        <f t="shared" si="87"/>
        <v>1</v>
      </c>
      <c r="K812" s="13">
        <f t="shared" si="88"/>
        <v>41803</v>
      </c>
      <c r="L812" s="12">
        <f t="shared" si="89"/>
        <v>2014</v>
      </c>
      <c r="M812" s="12">
        <f t="shared" si="90"/>
        <v>24</v>
      </c>
      <c r="N812" s="12">
        <f t="shared" si="91"/>
        <v>6</v>
      </c>
      <c r="O812" s="13" t="str">
        <f t="shared" ca="1" si="92"/>
        <v>CUMPLE</v>
      </c>
    </row>
    <row r="813" spans="1:15" hidden="1">
      <c r="A813">
        <f>Tabla_owssvr__2[[#This Row],[ID]]</f>
        <v>4408</v>
      </c>
      <c r="B813" t="str">
        <f>Tabla_owssvr__2[[#This Row],[Título]]</f>
        <v>Cambio de perfil</v>
      </c>
      <c r="C813" t="str">
        <f>Tabla_owssvr__2[[#This Row],[Solicitante]]</f>
        <v>Morales Diaz, Mauricio Enrique, CAM</v>
      </c>
      <c r="D813" s="4">
        <f>Tabla_owssvr__2[[#This Row],[Fecha Solicitud]]</f>
        <v>41800</v>
      </c>
      <c r="E813" t="str">
        <f>Tabla_owssvr__2[[#This Row],[Estado]]</f>
        <v>Realizado</v>
      </c>
      <c r="F813" s="4">
        <f>Tabla_owssvr__2[[#This Row],[Fecha Cierre]]</f>
        <v>41800</v>
      </c>
      <c r="G813" t="str">
        <f>Tabla_owssvr__2[[#This Row],[Categoria]]</f>
        <v>Habilitación de servicios de telefonía celular, aumento de minutos, cambio de perfil.</v>
      </c>
      <c r="H813" t="str">
        <f>Tabla_owssvr__2[[#This Row],[Enviado a TI]]</f>
        <v>Si</v>
      </c>
      <c r="I813" t="str">
        <f>Tabla_owssvr__2[[#This Row],[Regiones]]</f>
        <v>Si</v>
      </c>
      <c r="J813" s="12">
        <f t="shared" si="87"/>
        <v>1</v>
      </c>
      <c r="K813" s="13">
        <f t="shared" si="88"/>
        <v>41801</v>
      </c>
      <c r="L813" s="12">
        <f t="shared" si="89"/>
        <v>2014</v>
      </c>
      <c r="M813" s="12">
        <f t="shared" si="90"/>
        <v>24</v>
      </c>
      <c r="N813" s="12">
        <f t="shared" si="91"/>
        <v>6</v>
      </c>
      <c r="O813" s="13" t="str">
        <f t="shared" ca="1" si="92"/>
        <v>CUMPLE</v>
      </c>
    </row>
    <row r="814" spans="1:15" hidden="1">
      <c r="A814">
        <f>Tabla_owssvr__2[[#This Row],[ID]]</f>
        <v>4407</v>
      </c>
      <c r="B814" t="str">
        <f>Tabla_owssvr__2[[#This Row],[Título]]</f>
        <v>Solicitud de Tarjeta de Video y Pantallas de PC</v>
      </c>
      <c r="C814" t="str">
        <f>Tabla_owssvr__2[[#This Row],[Solicitante]]</f>
        <v>Castro Moreno, Claudio Francisco, CAM</v>
      </c>
      <c r="D814" s="4">
        <f>Tabla_owssvr__2[[#This Row],[Fecha Solicitud]]</f>
        <v>41799</v>
      </c>
      <c r="E814" t="str">
        <f>Tabla_owssvr__2[[#This Row],[Estado]]</f>
        <v>Realizado</v>
      </c>
      <c r="F814" s="4">
        <f>Tabla_owssvr__2[[#This Row],[Fecha Cierre]]</f>
        <v>41799</v>
      </c>
      <c r="G814" t="str">
        <f>Tabla_owssvr__2[[#This Row],[Categoria]]</f>
        <v>Compra de equipamiento habitual no estándar.</v>
      </c>
      <c r="H814" t="str">
        <f>Tabla_owssvr__2[[#This Row],[Enviado a TI]]</f>
        <v>No</v>
      </c>
      <c r="I814" t="str">
        <f>Tabla_owssvr__2[[#This Row],[Regiones]]</f>
        <v>No</v>
      </c>
      <c r="J814" s="12">
        <f t="shared" si="87"/>
        <v>10</v>
      </c>
      <c r="K814" s="13">
        <f t="shared" si="88"/>
        <v>41813</v>
      </c>
      <c r="L814" s="12">
        <f t="shared" si="89"/>
        <v>2014</v>
      </c>
      <c r="M814" s="12">
        <f t="shared" si="90"/>
        <v>26</v>
      </c>
      <c r="N814" s="12">
        <f t="shared" si="91"/>
        <v>6</v>
      </c>
      <c r="O814" s="13" t="str">
        <f t="shared" ca="1" si="92"/>
        <v>CUMPLE</v>
      </c>
    </row>
    <row r="815" spans="1:15" hidden="1">
      <c r="A815">
        <f>Tabla_owssvr__2[[#This Row],[ID]]</f>
        <v>4406</v>
      </c>
      <c r="B815" t="str">
        <f>Tabla_owssvr__2[[#This Row],[Título]]</f>
        <v>Dar de alta equipo en el AD.</v>
      </c>
      <c r="C815" t="str">
        <f>Tabla_owssvr__2[[#This Row],[Solicitante]]</f>
        <v>Técnico Mesa de Ayuda, Externo</v>
      </c>
      <c r="D815" s="4">
        <f>Tabla_owssvr__2[[#This Row],[Fecha Solicitud]]</f>
        <v>41799</v>
      </c>
      <c r="E815" t="str">
        <f>Tabla_owssvr__2[[#This Row],[Estado]]</f>
        <v>Realizado</v>
      </c>
      <c r="F815" s="4">
        <f>Tabla_owssvr__2[[#This Row],[Fecha Cierre]]</f>
        <v>41799</v>
      </c>
      <c r="G815" t="str">
        <f>Tabla_owssvr__2[[#This Row],[Categoria]]</f>
        <v>Creación, modificación activación y desactivación de cuentas de red y correo electrónico.</v>
      </c>
      <c r="H815" t="str">
        <f>Tabla_owssvr__2[[#This Row],[Enviado a TI]]</f>
        <v>Si</v>
      </c>
      <c r="I815" t="str">
        <f>Tabla_owssvr__2[[#This Row],[Regiones]]</f>
        <v>No</v>
      </c>
      <c r="J815" s="12">
        <f t="shared" si="87"/>
        <v>1</v>
      </c>
      <c r="K815" s="13">
        <f t="shared" si="88"/>
        <v>41800</v>
      </c>
      <c r="L815" s="12">
        <f t="shared" si="89"/>
        <v>2014</v>
      </c>
      <c r="M815" s="12">
        <f t="shared" si="90"/>
        <v>24</v>
      </c>
      <c r="N815" s="12">
        <f t="shared" si="91"/>
        <v>6</v>
      </c>
      <c r="O815" s="13" t="str">
        <f t="shared" ca="1" si="92"/>
        <v>CUMPLE</v>
      </c>
    </row>
    <row r="816" spans="1:15" hidden="1">
      <c r="A816">
        <f>Tabla_owssvr__2[[#This Row],[ID]]</f>
        <v>4405</v>
      </c>
      <c r="B816" t="str">
        <f>Tabla_owssvr__2[[#This Row],[Título]]</f>
        <v>Reemplazo de Equipo Celular</v>
      </c>
      <c r="C816" t="str">
        <f>Tabla_owssvr__2[[#This Row],[Solicitante]]</f>
        <v>Carrasco Velarde, Luis Alberto, CAM</v>
      </c>
      <c r="D816" s="4">
        <f>Tabla_owssvr__2[[#This Row],[Fecha Solicitud]]</f>
        <v>41799</v>
      </c>
      <c r="E816" t="str">
        <f>Tabla_owssvr__2[[#This Row],[Estado]]</f>
        <v>Realizado</v>
      </c>
      <c r="F816" s="4">
        <f>Tabla_owssvr__2[[#This Row],[Fecha Cierre]]</f>
        <v>41806</v>
      </c>
      <c r="G816" t="str">
        <f>Tabla_owssvr__2[[#This Row],[Categoria]]</f>
        <v>Asignación y/o entrega de equipos celulares estándar nuevos o sus componentes. (chips)</v>
      </c>
      <c r="H816" t="str">
        <f>Tabla_owssvr__2[[#This Row],[Enviado a TI]]</f>
        <v>Si</v>
      </c>
      <c r="I816" t="str">
        <f>Tabla_owssvr__2[[#This Row],[Regiones]]</f>
        <v>No</v>
      </c>
      <c r="J816" s="12">
        <f t="shared" ref="J816:J879" si="93">VLOOKUP(G816,servicios,2,FALSE)</f>
        <v>7</v>
      </c>
      <c r="K816" s="13">
        <f t="shared" ref="K816:K879" si="94">WORKDAY(D816*1,J816,festivos)</f>
        <v>41808</v>
      </c>
      <c r="L816" s="12">
        <f t="shared" ref="L816:L879" si="95">YEAR(K816)</f>
        <v>2014</v>
      </c>
      <c r="M816" s="12">
        <f t="shared" ref="M816:M879" si="96">WEEKNUM(K816,2)</f>
        <v>25</v>
      </c>
      <c r="N816" s="12">
        <f t="shared" ref="N816:N879" si="97">MONTH(K816)</f>
        <v>6</v>
      </c>
      <c r="O816" s="13" t="str">
        <f t="shared" ref="O816:O879" ca="1" si="98">IF(F816=0,IF(AND(TODAY()&lt;=K816),"EN TIEMPO","FUERA"),IF(AND(F816&lt;=K816),"CUMPLE","NO CUMPLE"))</f>
        <v>CUMPLE</v>
      </c>
    </row>
    <row r="817" spans="1:15" hidden="1">
      <c r="A817">
        <f>Tabla_owssvr__2[[#This Row],[ID]]</f>
        <v>4404</v>
      </c>
      <c r="B817" t="str">
        <f>Tabla_owssvr__2[[#This Row],[Título]]</f>
        <v>Alta Estación de Trabajo</v>
      </c>
      <c r="C817" t="str">
        <f>Tabla_owssvr__2[[#This Row],[Solicitante]]</f>
        <v>Técnico Mesa de Ayuda, Externo</v>
      </c>
      <c r="D817" s="4">
        <f>Tabla_owssvr__2[[#This Row],[Fecha Solicitud]]</f>
        <v>41799</v>
      </c>
      <c r="E817" t="str">
        <f>Tabla_owssvr__2[[#This Row],[Estado]]</f>
        <v>Realizado</v>
      </c>
      <c r="F817" s="4">
        <f>Tabla_owssvr__2[[#This Row],[Fecha Cierre]]</f>
        <v>41799</v>
      </c>
      <c r="G817" t="str">
        <f>Tabla_owssvr__2[[#This Row],[Categoria]]</f>
        <v>Creación, modificación activación y desactivación de cuentas de red y correo electrónico.</v>
      </c>
      <c r="H817" t="str">
        <f>Tabla_owssvr__2[[#This Row],[Enviado a TI]]</f>
        <v>Si</v>
      </c>
      <c r="I817" t="str">
        <f>Tabla_owssvr__2[[#This Row],[Regiones]]</f>
        <v>No</v>
      </c>
      <c r="J817" s="12">
        <f t="shared" si="93"/>
        <v>1</v>
      </c>
      <c r="K817" s="13">
        <f t="shared" si="94"/>
        <v>41800</v>
      </c>
      <c r="L817" s="12">
        <f t="shared" si="95"/>
        <v>2014</v>
      </c>
      <c r="M817" s="12">
        <f t="shared" si="96"/>
        <v>24</v>
      </c>
      <c r="N817" s="12">
        <f t="shared" si="97"/>
        <v>6</v>
      </c>
      <c r="O817" s="13" t="str">
        <f t="shared" ca="1" si="98"/>
        <v>CUMPLE</v>
      </c>
    </row>
    <row r="818" spans="1:15" hidden="1">
      <c r="A818">
        <f>Tabla_owssvr__2[[#This Row],[ID]]</f>
        <v>4403</v>
      </c>
      <c r="B818" t="str">
        <f>Tabla_owssvr__2[[#This Row],[Título]]</f>
        <v>Desbloqueo Clave</v>
      </c>
      <c r="C818" t="str">
        <f>Tabla_owssvr__2[[#This Row],[Solicitante]]</f>
        <v>Lagos Acuña, James Henry, CAM</v>
      </c>
      <c r="D818" s="4">
        <f>Tabla_owssvr__2[[#This Row],[Fecha Solicitud]]</f>
        <v>41802</v>
      </c>
      <c r="E818" t="str">
        <f>Tabla_owssvr__2[[#This Row],[Estado]]</f>
        <v>Realizado</v>
      </c>
      <c r="F818" s="4">
        <f>Tabla_owssvr__2[[#This Row],[Fecha Cierre]]</f>
        <v>41802</v>
      </c>
      <c r="G818" t="str">
        <f>Tabla_owssvr__2[[#This Row],[Categoria]]</f>
        <v>Creación, modificación activación y desactivación de cuentas de red y correo electrónico.</v>
      </c>
      <c r="H818" t="str">
        <f>Tabla_owssvr__2[[#This Row],[Enviado a TI]]</f>
        <v>Si</v>
      </c>
      <c r="I818" t="str">
        <f>Tabla_owssvr__2[[#This Row],[Regiones]]</f>
        <v>No</v>
      </c>
      <c r="J818" s="12">
        <f t="shared" si="93"/>
        <v>1</v>
      </c>
      <c r="K818" s="13">
        <f t="shared" si="94"/>
        <v>41803</v>
      </c>
      <c r="L818" s="12">
        <f t="shared" si="95"/>
        <v>2014</v>
      </c>
      <c r="M818" s="12">
        <f t="shared" si="96"/>
        <v>24</v>
      </c>
      <c r="N818" s="12">
        <f t="shared" si="97"/>
        <v>6</v>
      </c>
      <c r="O818" s="13" t="str">
        <f t="shared" ca="1" si="98"/>
        <v>CUMPLE</v>
      </c>
    </row>
    <row r="819" spans="1:15" hidden="1">
      <c r="A819">
        <f>Tabla_owssvr__2[[#This Row],[ID]]</f>
        <v>4402</v>
      </c>
      <c r="B819" t="str">
        <f>Tabla_owssvr__2[[#This Row],[Título]]</f>
        <v>Minutos</v>
      </c>
      <c r="C819" t="str">
        <f>Tabla_owssvr__2[[#This Row],[Solicitante]]</f>
        <v>Valdes Navarrete, David Exequiel, CAM</v>
      </c>
      <c r="D819" s="4">
        <f>Tabla_owssvr__2[[#This Row],[Fecha Solicitud]]</f>
        <v>41799</v>
      </c>
      <c r="E819" t="str">
        <f>Tabla_owssvr__2[[#This Row],[Estado]]</f>
        <v>Realizado</v>
      </c>
      <c r="F819" s="4">
        <f>Tabla_owssvr__2[[#This Row],[Fecha Cierre]]</f>
        <v>41799</v>
      </c>
      <c r="G819" t="str">
        <f>Tabla_owssvr__2[[#This Row],[Categoria]]</f>
        <v>1 Asignacion de minutos</v>
      </c>
      <c r="H819" t="str">
        <f>Tabla_owssvr__2[[#This Row],[Enviado a TI]]</f>
        <v>No</v>
      </c>
      <c r="I819" t="str">
        <f>Tabla_owssvr__2[[#This Row],[Regiones]]</f>
        <v>No</v>
      </c>
      <c r="J819" s="12">
        <f t="shared" si="93"/>
        <v>1</v>
      </c>
      <c r="K819" s="13">
        <f t="shared" si="94"/>
        <v>41800</v>
      </c>
      <c r="L819" s="12">
        <f t="shared" si="95"/>
        <v>2014</v>
      </c>
      <c r="M819" s="12">
        <f t="shared" si="96"/>
        <v>24</v>
      </c>
      <c r="N819" s="12">
        <f t="shared" si="97"/>
        <v>6</v>
      </c>
      <c r="O819" s="13" t="str">
        <f t="shared" ca="1" si="98"/>
        <v>CUMPLE</v>
      </c>
    </row>
    <row r="820" spans="1:15" hidden="1">
      <c r="A820">
        <f>Tabla_owssvr__2[[#This Row],[ID]]</f>
        <v>4401</v>
      </c>
      <c r="B820" t="str">
        <f>Tabla_owssvr__2[[#This Row],[Título]]</f>
        <v>Renovación Celular y Plan de Datos 91622053 CRM:0718951</v>
      </c>
      <c r="C820" t="str">
        <f>Tabla_owssvr__2[[#This Row],[Solicitante]]</f>
        <v>Villalobos Saa, Luis Efrain, CAM</v>
      </c>
      <c r="D820" s="4">
        <f>Tabla_owssvr__2[[#This Row],[Fecha Solicitud]]</f>
        <v>41799</v>
      </c>
      <c r="E820" t="str">
        <f>Tabla_owssvr__2[[#This Row],[Estado]]</f>
        <v>Realizado</v>
      </c>
      <c r="F820" s="4">
        <f>Tabla_owssvr__2[[#This Row],[Fecha Cierre]]</f>
        <v>41806</v>
      </c>
      <c r="G820" t="str">
        <f>Tabla_owssvr__2[[#This Row],[Categoria]]</f>
        <v>Asignación y/o entrega de equipos celulares estándar nuevos o sus componentes. (chips)</v>
      </c>
      <c r="H820" t="str">
        <f>Tabla_owssvr__2[[#This Row],[Enviado a TI]]</f>
        <v>Si</v>
      </c>
      <c r="I820" t="str">
        <f>Tabla_owssvr__2[[#This Row],[Regiones]]</f>
        <v>No</v>
      </c>
      <c r="J820" s="12">
        <f t="shared" si="93"/>
        <v>7</v>
      </c>
      <c r="K820" s="13">
        <f t="shared" si="94"/>
        <v>41808</v>
      </c>
      <c r="L820" s="12">
        <f t="shared" si="95"/>
        <v>2014</v>
      </c>
      <c r="M820" s="12">
        <f t="shared" si="96"/>
        <v>25</v>
      </c>
      <c r="N820" s="12">
        <f t="shared" si="97"/>
        <v>6</v>
      </c>
      <c r="O820" s="13" t="str">
        <f t="shared" ca="1" si="98"/>
        <v>CUMPLE</v>
      </c>
    </row>
    <row r="821" spans="1:15" hidden="1">
      <c r="A821">
        <f>Tabla_owssvr__2[[#This Row],[ID]]</f>
        <v>4400</v>
      </c>
      <c r="B821" t="str">
        <f>Tabla_owssvr__2[[#This Row],[Título]]</f>
        <v>Minutos Telefono 94412378</v>
      </c>
      <c r="C821" t="str">
        <f>Tabla_owssvr__2[[#This Row],[Solicitante]]</f>
        <v>Gonzalez Parra, Sergio Alberto, CAM</v>
      </c>
      <c r="D821" s="4">
        <f>Tabla_owssvr__2[[#This Row],[Fecha Solicitud]]</f>
        <v>41799</v>
      </c>
      <c r="E821" t="str">
        <f>Tabla_owssvr__2[[#This Row],[Estado]]</f>
        <v>Realizado</v>
      </c>
      <c r="F821" s="4">
        <f>Tabla_owssvr__2[[#This Row],[Fecha Cierre]]</f>
        <v>41799</v>
      </c>
      <c r="G821" t="str">
        <f>Tabla_owssvr__2[[#This Row],[Categoria]]</f>
        <v>1 Asignacion de minutos</v>
      </c>
      <c r="H821" t="str">
        <f>Tabla_owssvr__2[[#This Row],[Enviado a TI]]</f>
        <v>No</v>
      </c>
      <c r="I821" t="str">
        <f>Tabla_owssvr__2[[#This Row],[Regiones]]</f>
        <v>No</v>
      </c>
      <c r="J821" s="12">
        <f t="shared" si="93"/>
        <v>1</v>
      </c>
      <c r="K821" s="13">
        <f t="shared" si="94"/>
        <v>41800</v>
      </c>
      <c r="L821" s="12">
        <f t="shared" si="95"/>
        <v>2014</v>
      </c>
      <c r="M821" s="12">
        <f t="shared" si="96"/>
        <v>24</v>
      </c>
      <c r="N821" s="12">
        <f t="shared" si="97"/>
        <v>6</v>
      </c>
      <c r="O821" s="13" t="str">
        <f t="shared" ca="1" si="98"/>
        <v>CUMPLE</v>
      </c>
    </row>
    <row r="822" spans="1:15" hidden="1">
      <c r="A822">
        <f>Tabla_owssvr__2[[#This Row],[ID]]</f>
        <v>4399</v>
      </c>
      <c r="B822" t="str">
        <f>Tabla_owssvr__2[[#This Row],[Título]]</f>
        <v>Minutos</v>
      </c>
      <c r="C822" t="str">
        <f>Tabla_owssvr__2[[#This Row],[Solicitante]]</f>
        <v>Pajkuric Bustos, Ernesto Andrés, CAM</v>
      </c>
      <c r="D822" s="4">
        <f>Tabla_owssvr__2[[#This Row],[Fecha Solicitud]]</f>
        <v>41799</v>
      </c>
      <c r="E822" t="str">
        <f>Tabla_owssvr__2[[#This Row],[Estado]]</f>
        <v>Realizado</v>
      </c>
      <c r="F822" s="4">
        <f>Tabla_owssvr__2[[#This Row],[Fecha Cierre]]</f>
        <v>41799</v>
      </c>
      <c r="G822" t="str">
        <f>Tabla_owssvr__2[[#This Row],[Categoria]]</f>
        <v>1 Asignacion de minutos</v>
      </c>
      <c r="H822" t="str">
        <f>Tabla_owssvr__2[[#This Row],[Enviado a TI]]</f>
        <v>Si</v>
      </c>
      <c r="I822" t="str">
        <f>Tabla_owssvr__2[[#This Row],[Regiones]]</f>
        <v>No</v>
      </c>
      <c r="J822" s="12">
        <f t="shared" si="93"/>
        <v>1</v>
      </c>
      <c r="K822" s="13">
        <f t="shared" si="94"/>
        <v>41800</v>
      </c>
      <c r="L822" s="12">
        <f t="shared" si="95"/>
        <v>2014</v>
      </c>
      <c r="M822" s="12">
        <f t="shared" si="96"/>
        <v>24</v>
      </c>
      <c r="N822" s="12">
        <f t="shared" si="97"/>
        <v>6</v>
      </c>
      <c r="O822" s="13" t="str">
        <f t="shared" ca="1" si="98"/>
        <v>CUMPLE</v>
      </c>
    </row>
    <row r="823" spans="1:15" hidden="1">
      <c r="A823">
        <f>Tabla_owssvr__2[[#This Row],[ID]]</f>
        <v>4398</v>
      </c>
      <c r="B823" t="str">
        <f>Tabla_owssvr__2[[#This Row],[Título]]</f>
        <v xml:space="preserve">Restitucion de Minutos </v>
      </c>
      <c r="C823" t="str">
        <f>Tabla_owssvr__2[[#This Row],[Solicitante]]</f>
        <v>Lagos Acuña, Christopher Joseph, CAM</v>
      </c>
      <c r="D823" s="4">
        <f>Tabla_owssvr__2[[#This Row],[Fecha Solicitud]]</f>
        <v>41802</v>
      </c>
      <c r="E823" t="str">
        <f>Tabla_owssvr__2[[#This Row],[Estado]]</f>
        <v>Realizado</v>
      </c>
      <c r="F823" s="4">
        <f>Tabla_owssvr__2[[#This Row],[Fecha Cierre]]</f>
        <v>41802</v>
      </c>
      <c r="G823" t="str">
        <f>Tabla_owssvr__2[[#This Row],[Categoria]]</f>
        <v>1 Asignacion de minutos</v>
      </c>
      <c r="H823" t="str">
        <f>Tabla_owssvr__2[[#This Row],[Enviado a TI]]</f>
        <v>No</v>
      </c>
      <c r="I823" t="str">
        <f>Tabla_owssvr__2[[#This Row],[Regiones]]</f>
        <v>No</v>
      </c>
      <c r="J823" s="12">
        <f t="shared" si="93"/>
        <v>1</v>
      </c>
      <c r="K823" s="13">
        <f t="shared" si="94"/>
        <v>41803</v>
      </c>
      <c r="L823" s="12">
        <f t="shared" si="95"/>
        <v>2014</v>
      </c>
      <c r="M823" s="12">
        <f t="shared" si="96"/>
        <v>24</v>
      </c>
      <c r="N823" s="12">
        <f t="shared" si="97"/>
        <v>6</v>
      </c>
      <c r="O823" s="13" t="str">
        <f t="shared" ca="1" si="98"/>
        <v>CUMPLE</v>
      </c>
    </row>
    <row r="824" spans="1:15" hidden="1">
      <c r="A824">
        <f>Tabla_owssvr__2[[#This Row],[ID]]</f>
        <v>4397</v>
      </c>
      <c r="B824" t="str">
        <f>Tabla_owssvr__2[[#This Row],[Título]]</f>
        <v>Estamos sin sistema (Oracle)</v>
      </c>
      <c r="C824" t="str">
        <f>Tabla_owssvr__2[[#This Row],[Solicitante]]</f>
        <v>Carrasco Briones, Rodrigo, CAM</v>
      </c>
      <c r="D824" s="4">
        <f>Tabla_owssvr__2[[#This Row],[Fecha Solicitud]]</f>
        <v>41796</v>
      </c>
      <c r="E824" t="str">
        <f>Tabla_owssvr__2[[#This Row],[Estado]]</f>
        <v>Realizado</v>
      </c>
      <c r="F824" s="4">
        <f>Tabla_owssvr__2[[#This Row],[Fecha Cierre]]</f>
        <v>41796</v>
      </c>
      <c r="G824" t="str">
        <f>Tabla_owssvr__2[[#This Row],[Categoria]]</f>
        <v>Reporte de incidencias de servicio externos (Oracle, SAP, Synergia, GOM ….)</v>
      </c>
      <c r="H824" t="str">
        <f>Tabla_owssvr__2[[#This Row],[Enviado a TI]]</f>
        <v>No</v>
      </c>
      <c r="I824" t="str">
        <f>Tabla_owssvr__2[[#This Row],[Regiones]]</f>
        <v>No</v>
      </c>
      <c r="J824" s="12">
        <f t="shared" si="93"/>
        <v>1</v>
      </c>
      <c r="K824" s="13">
        <f t="shared" si="94"/>
        <v>41799</v>
      </c>
      <c r="L824" s="12">
        <f t="shared" si="95"/>
        <v>2014</v>
      </c>
      <c r="M824" s="12">
        <f t="shared" si="96"/>
        <v>24</v>
      </c>
      <c r="N824" s="12">
        <f t="shared" si="97"/>
        <v>6</v>
      </c>
      <c r="O824" s="13" t="str">
        <f t="shared" ca="1" si="98"/>
        <v>CUMPLE</v>
      </c>
    </row>
    <row r="825" spans="1:15" hidden="1">
      <c r="A825">
        <f>Tabla_owssvr__2[[#This Row],[ID]]</f>
        <v>4396</v>
      </c>
      <c r="B825" t="str">
        <f>Tabla_owssvr__2[[#This Row],[Título]]</f>
        <v>Solicitud de Tonner</v>
      </c>
      <c r="C825" t="str">
        <f>Tabla_owssvr__2[[#This Row],[Solicitante]]</f>
        <v>Nuñez Nuñez, Ana Aurora, CAM</v>
      </c>
      <c r="D825" s="4">
        <f>Tabla_owssvr__2[[#This Row],[Fecha Solicitud]]</f>
        <v>41796</v>
      </c>
      <c r="E825" t="str">
        <f>Tabla_owssvr__2[[#This Row],[Estado]]</f>
        <v>Realizado</v>
      </c>
      <c r="F825" s="4">
        <f>Tabla_owssvr__2[[#This Row],[Fecha Cierre]]</f>
        <v>41796</v>
      </c>
      <c r="G825" t="str">
        <f>Tabla_owssvr__2[[#This Row],[Categoria]]</f>
        <v>Reporte de problemas de Impresoras en Outsourcing</v>
      </c>
      <c r="H825" t="str">
        <f>Tabla_owssvr__2[[#This Row],[Enviado a TI]]</f>
        <v>Si</v>
      </c>
      <c r="I825" t="str">
        <f>Tabla_owssvr__2[[#This Row],[Regiones]]</f>
        <v>No</v>
      </c>
      <c r="J825" s="12">
        <f t="shared" si="93"/>
        <v>1</v>
      </c>
      <c r="K825" s="13">
        <f t="shared" si="94"/>
        <v>41799</v>
      </c>
      <c r="L825" s="12">
        <f t="shared" si="95"/>
        <v>2014</v>
      </c>
      <c r="M825" s="12">
        <f t="shared" si="96"/>
        <v>24</v>
      </c>
      <c r="N825" s="12">
        <f t="shared" si="97"/>
        <v>6</v>
      </c>
      <c r="O825" s="13" t="str">
        <f t="shared" ca="1" si="98"/>
        <v>CUMPLE</v>
      </c>
    </row>
    <row r="826" spans="1:15" hidden="1">
      <c r="A826">
        <f>Tabla_owssvr__2[[#This Row],[ID]]</f>
        <v>4395</v>
      </c>
      <c r="B826" t="str">
        <f>Tabla_owssvr__2[[#This Row],[Título]]</f>
        <v>Restitución de minutos on net</v>
      </c>
      <c r="C826" t="str">
        <f>Tabla_owssvr__2[[#This Row],[Solicitante]]</f>
        <v>Duarte Fuentes, Luis Alfredo, CAM</v>
      </c>
      <c r="D826" s="4">
        <f>Tabla_owssvr__2[[#This Row],[Fecha Solicitud]]</f>
        <v>41796</v>
      </c>
      <c r="E826" t="str">
        <f>Tabla_owssvr__2[[#This Row],[Estado]]</f>
        <v>Realizado</v>
      </c>
      <c r="F826" s="4">
        <f>Tabla_owssvr__2[[#This Row],[Fecha Cierre]]</f>
        <v>41796</v>
      </c>
      <c r="G826" t="str">
        <f>Tabla_owssvr__2[[#This Row],[Categoria]]</f>
        <v>1 Asignacion de minutos</v>
      </c>
      <c r="H826" t="str">
        <f>Tabla_owssvr__2[[#This Row],[Enviado a TI]]</f>
        <v>No</v>
      </c>
      <c r="I826" t="str">
        <f>Tabla_owssvr__2[[#This Row],[Regiones]]</f>
        <v>No</v>
      </c>
      <c r="J826" s="12">
        <f t="shared" si="93"/>
        <v>1</v>
      </c>
      <c r="K826" s="13">
        <f t="shared" si="94"/>
        <v>41799</v>
      </c>
      <c r="L826" s="12">
        <f t="shared" si="95"/>
        <v>2014</v>
      </c>
      <c r="M826" s="12">
        <f t="shared" si="96"/>
        <v>24</v>
      </c>
      <c r="N826" s="12">
        <f t="shared" si="97"/>
        <v>6</v>
      </c>
      <c r="O826" s="13" t="str">
        <f t="shared" ca="1" si="98"/>
        <v>CUMPLE</v>
      </c>
    </row>
    <row r="827" spans="1:15" hidden="1">
      <c r="A827">
        <f>Tabla_owssvr__2[[#This Row],[ID]]</f>
        <v>4394</v>
      </c>
      <c r="B827" t="str">
        <f>Tabla_owssvr__2[[#This Row],[Título]]</f>
        <v>Restitución de minutos on net</v>
      </c>
      <c r="C827" t="str">
        <f>Tabla_owssvr__2[[#This Row],[Solicitante]]</f>
        <v>Elgueta Rojas, Deborah Lisset, CAM</v>
      </c>
      <c r="D827" s="4">
        <f>Tabla_owssvr__2[[#This Row],[Fecha Solicitud]]</f>
        <v>41796</v>
      </c>
      <c r="E827" t="str">
        <f>Tabla_owssvr__2[[#This Row],[Estado]]</f>
        <v>Realizado</v>
      </c>
      <c r="F827" s="4">
        <f>Tabla_owssvr__2[[#This Row],[Fecha Cierre]]</f>
        <v>41796</v>
      </c>
      <c r="G827" t="str">
        <f>Tabla_owssvr__2[[#This Row],[Categoria]]</f>
        <v>1 Asignacion de minutos</v>
      </c>
      <c r="H827" t="str">
        <f>Tabla_owssvr__2[[#This Row],[Enviado a TI]]</f>
        <v>Si</v>
      </c>
      <c r="I827" t="str">
        <f>Tabla_owssvr__2[[#This Row],[Regiones]]</f>
        <v>No</v>
      </c>
      <c r="J827" s="12">
        <f t="shared" si="93"/>
        <v>1</v>
      </c>
      <c r="K827" s="13">
        <f t="shared" si="94"/>
        <v>41799</v>
      </c>
      <c r="L827" s="12">
        <f t="shared" si="95"/>
        <v>2014</v>
      </c>
      <c r="M827" s="12">
        <f t="shared" si="96"/>
        <v>24</v>
      </c>
      <c r="N827" s="12">
        <f t="shared" si="97"/>
        <v>6</v>
      </c>
      <c r="O827" s="13" t="str">
        <f t="shared" ca="1" si="98"/>
        <v>CUMPLE</v>
      </c>
    </row>
    <row r="828" spans="1:15" hidden="1">
      <c r="A828">
        <f>Tabla_owssvr__2[[#This Row],[ID]]</f>
        <v>4393</v>
      </c>
      <c r="B828" t="str">
        <f>Tabla_owssvr__2[[#This Row],[Título]]</f>
        <v>Solicitud de cotización equipo NP900X3E</v>
      </c>
      <c r="C828" t="str">
        <f>Tabla_owssvr__2[[#This Row],[Solicitante]]</f>
        <v>Herrera Andrade, Carlos Omar, CAM</v>
      </c>
      <c r="D828" s="4">
        <f>Tabla_owssvr__2[[#This Row],[Fecha Solicitud]]</f>
        <v>41796</v>
      </c>
      <c r="E828" t="str">
        <f>Tabla_owssvr__2[[#This Row],[Estado]]</f>
        <v>Realizado</v>
      </c>
      <c r="F828" s="4">
        <f>Tabla_owssvr__2[[#This Row],[Fecha Cierre]]</f>
        <v>41796</v>
      </c>
      <c r="G828" t="str">
        <f>Tabla_owssvr__2[[#This Row],[Categoria]]</f>
        <v>Compra de equipamiento no habitual</v>
      </c>
      <c r="H828" t="str">
        <f>Tabla_owssvr__2[[#This Row],[Enviado a TI]]</f>
        <v>No</v>
      </c>
      <c r="I828" t="str">
        <f>Tabla_owssvr__2[[#This Row],[Regiones]]</f>
        <v>No</v>
      </c>
      <c r="J828" s="12">
        <f t="shared" si="93"/>
        <v>5</v>
      </c>
      <c r="K828" s="13">
        <f t="shared" si="94"/>
        <v>41803</v>
      </c>
      <c r="L828" s="12">
        <f t="shared" si="95"/>
        <v>2014</v>
      </c>
      <c r="M828" s="12">
        <f t="shared" si="96"/>
        <v>24</v>
      </c>
      <c r="N828" s="12">
        <f t="shared" si="97"/>
        <v>6</v>
      </c>
      <c r="O828" s="13" t="str">
        <f t="shared" ca="1" si="98"/>
        <v>CUMPLE</v>
      </c>
    </row>
    <row r="829" spans="1:15" hidden="1">
      <c r="A829">
        <f>Tabla_owssvr__2[[#This Row],[ID]]</f>
        <v>4392</v>
      </c>
      <c r="B829" t="str">
        <f>Tabla_owssvr__2[[#This Row],[Título]]</f>
        <v>Bloqueo Clave</v>
      </c>
      <c r="C829" t="str">
        <f>Tabla_owssvr__2[[#This Row],[Solicitante]]</f>
        <v>Ureta Perez, Paola, CAM</v>
      </c>
      <c r="D829" s="4">
        <f>Tabla_owssvr__2[[#This Row],[Fecha Solicitud]]</f>
        <v>41796</v>
      </c>
      <c r="E829" t="str">
        <f>Tabla_owssvr__2[[#This Row],[Estado]]</f>
        <v>Realizado</v>
      </c>
      <c r="F829" s="4">
        <f>Tabla_owssvr__2[[#This Row],[Fecha Cierre]]</f>
        <v>41796</v>
      </c>
      <c r="G829" t="str">
        <f>Tabla_owssvr__2[[#This Row],[Categoria]]</f>
        <v>Creación, modificación activación y desactivación de cuentas de red y correo electrónico.</v>
      </c>
      <c r="H829" t="str">
        <f>Tabla_owssvr__2[[#This Row],[Enviado a TI]]</f>
        <v>Si</v>
      </c>
      <c r="I829" t="str">
        <f>Tabla_owssvr__2[[#This Row],[Regiones]]</f>
        <v>No</v>
      </c>
      <c r="J829" s="12">
        <f t="shared" si="93"/>
        <v>1</v>
      </c>
      <c r="K829" s="13">
        <f t="shared" si="94"/>
        <v>41799</v>
      </c>
      <c r="L829" s="12">
        <f t="shared" si="95"/>
        <v>2014</v>
      </c>
      <c r="M829" s="12">
        <f t="shared" si="96"/>
        <v>24</v>
      </c>
      <c r="N829" s="12">
        <f t="shared" si="97"/>
        <v>6</v>
      </c>
      <c r="O829" s="13" t="str">
        <f t="shared" ca="1" si="98"/>
        <v>CUMPLE</v>
      </c>
    </row>
    <row r="830" spans="1:15" hidden="1">
      <c r="A830">
        <f>Tabla_owssvr__2[[#This Row],[ID]]</f>
        <v>4391</v>
      </c>
      <c r="B830" t="str">
        <f>Tabla_owssvr__2[[#This Row],[Título]]</f>
        <v>Solicitud Minutos Adicionales junio 2014</v>
      </c>
      <c r="C830" t="str">
        <f>Tabla_owssvr__2[[#This Row],[Solicitante]]</f>
        <v>Villalobos Saa, Luis Efrain, CAM</v>
      </c>
      <c r="D830" s="4">
        <f>Tabla_owssvr__2[[#This Row],[Fecha Solicitud]]</f>
        <v>41796</v>
      </c>
      <c r="E830" t="str">
        <f>Tabla_owssvr__2[[#This Row],[Estado]]</f>
        <v>Realizado</v>
      </c>
      <c r="F830" s="4">
        <f>Tabla_owssvr__2[[#This Row],[Fecha Cierre]]</f>
        <v>41796</v>
      </c>
      <c r="G830" t="str">
        <f>Tabla_owssvr__2[[#This Row],[Categoria]]</f>
        <v>1 Asignacion de minutos</v>
      </c>
      <c r="H830" t="str">
        <f>Tabla_owssvr__2[[#This Row],[Enviado a TI]]</f>
        <v>Si</v>
      </c>
      <c r="I830" t="str">
        <f>Tabla_owssvr__2[[#This Row],[Regiones]]</f>
        <v>No</v>
      </c>
      <c r="J830" s="12">
        <f t="shared" si="93"/>
        <v>1</v>
      </c>
      <c r="K830" s="13">
        <f t="shared" si="94"/>
        <v>41799</v>
      </c>
      <c r="L830" s="12">
        <f t="shared" si="95"/>
        <v>2014</v>
      </c>
      <c r="M830" s="12">
        <f t="shared" si="96"/>
        <v>24</v>
      </c>
      <c r="N830" s="12">
        <f t="shared" si="97"/>
        <v>6</v>
      </c>
      <c r="O830" s="13" t="str">
        <f t="shared" ca="1" si="98"/>
        <v>CUMPLE</v>
      </c>
    </row>
    <row r="831" spans="1:15" hidden="1">
      <c r="A831">
        <f>Tabla_owssvr__2[[#This Row],[ID]]</f>
        <v>4390</v>
      </c>
      <c r="B831" t="str">
        <f>Tabla_owssvr__2[[#This Row],[Título]]</f>
        <v>On Net 94691356</v>
      </c>
      <c r="C831" t="str">
        <f>Tabla_owssvr__2[[#This Row],[Solicitante]]</f>
        <v>Duarte Fuentes, Luis Alfredo, CAM</v>
      </c>
      <c r="D831" s="4">
        <f>Tabla_owssvr__2[[#This Row],[Fecha Solicitud]]</f>
        <v>41796</v>
      </c>
      <c r="E831" t="str">
        <f>Tabla_owssvr__2[[#This Row],[Estado]]</f>
        <v>Realizado</v>
      </c>
      <c r="F831" s="4">
        <f>Tabla_owssvr__2[[#This Row],[Fecha Cierre]]</f>
        <v>41796</v>
      </c>
      <c r="G831" t="str">
        <f>Tabla_owssvr__2[[#This Row],[Categoria]]</f>
        <v>1 Asignacion de minutos</v>
      </c>
      <c r="H831" t="str">
        <f>Tabla_owssvr__2[[#This Row],[Enviado a TI]]</f>
        <v>Si</v>
      </c>
      <c r="I831" t="str">
        <f>Tabla_owssvr__2[[#This Row],[Regiones]]</f>
        <v>No</v>
      </c>
      <c r="J831" s="12">
        <f t="shared" si="93"/>
        <v>1</v>
      </c>
      <c r="K831" s="13">
        <f t="shared" si="94"/>
        <v>41799</v>
      </c>
      <c r="L831" s="12">
        <f t="shared" si="95"/>
        <v>2014</v>
      </c>
      <c r="M831" s="12">
        <f t="shared" si="96"/>
        <v>24</v>
      </c>
      <c r="N831" s="12">
        <f t="shared" si="97"/>
        <v>6</v>
      </c>
      <c r="O831" s="13" t="str">
        <f t="shared" ca="1" si="98"/>
        <v>CUMPLE</v>
      </c>
    </row>
    <row r="832" spans="1:15" hidden="1">
      <c r="A832">
        <f>Tabla_owssvr__2[[#This Row],[ID]]</f>
        <v>4389</v>
      </c>
      <c r="B832" t="str">
        <f>Tabla_owssvr__2[[#This Row],[Título]]</f>
        <v>No ejecuta Oracle</v>
      </c>
      <c r="C832" t="str">
        <f>Tabla_owssvr__2[[#This Row],[Solicitante]]</f>
        <v>Palma Campos, Alejandra Beatriz, CAM</v>
      </c>
      <c r="D832" s="4">
        <f>Tabla_owssvr__2[[#This Row],[Fecha Solicitud]]</f>
        <v>41796</v>
      </c>
      <c r="E832" t="str">
        <f>Tabla_owssvr__2[[#This Row],[Estado]]</f>
        <v>Realizado</v>
      </c>
      <c r="F832" s="4">
        <f>Tabla_owssvr__2[[#This Row],[Fecha Cierre]]</f>
        <v>41796</v>
      </c>
      <c r="G832" t="str">
        <f>Tabla_owssvr__2[[#This Row],[Categoria]]</f>
        <v>2 Reporte problemas Oracle</v>
      </c>
      <c r="H832" t="str">
        <f>Tabla_owssvr__2[[#This Row],[Enviado a TI]]</f>
        <v>No</v>
      </c>
      <c r="I832" t="str">
        <f>Tabla_owssvr__2[[#This Row],[Regiones]]</f>
        <v>No</v>
      </c>
      <c r="J832" s="12">
        <f t="shared" si="93"/>
        <v>1</v>
      </c>
      <c r="K832" s="13">
        <f t="shared" si="94"/>
        <v>41799</v>
      </c>
      <c r="L832" s="12">
        <f t="shared" si="95"/>
        <v>2014</v>
      </c>
      <c r="M832" s="12">
        <f t="shared" si="96"/>
        <v>24</v>
      </c>
      <c r="N832" s="12">
        <f t="shared" si="97"/>
        <v>6</v>
      </c>
      <c r="O832" s="13" t="str">
        <f t="shared" ca="1" si="98"/>
        <v>CUMPLE</v>
      </c>
    </row>
    <row r="833" spans="1:15" hidden="1">
      <c r="A833">
        <f>Tabla_owssvr__2[[#This Row],[ID]]</f>
        <v>4388</v>
      </c>
      <c r="B833" t="str">
        <f>Tabla_owssvr__2[[#This Row],[Título]]</f>
        <v>Clave Bloqueada</v>
      </c>
      <c r="C833" t="str">
        <f>Tabla_owssvr__2[[#This Row],[Solicitante]]</f>
        <v>Mena Guajardo, Erica Del Pilar, CAM</v>
      </c>
      <c r="D833" s="4">
        <f>Tabla_owssvr__2[[#This Row],[Fecha Solicitud]]</f>
        <v>41796</v>
      </c>
      <c r="E833" t="str">
        <f>Tabla_owssvr__2[[#This Row],[Estado]]</f>
        <v>Realizado</v>
      </c>
      <c r="F833" s="4">
        <f>Tabla_owssvr__2[[#This Row],[Fecha Cierre]]</f>
        <v>41796</v>
      </c>
      <c r="G833" t="str">
        <f>Tabla_owssvr__2[[#This Row],[Categoria]]</f>
        <v>Creación, modificación activación y desactivación de cuentas de red y correo electrónico.</v>
      </c>
      <c r="H833" t="str">
        <f>Tabla_owssvr__2[[#This Row],[Enviado a TI]]</f>
        <v>Si</v>
      </c>
      <c r="I833" t="str">
        <f>Tabla_owssvr__2[[#This Row],[Regiones]]</f>
        <v>No</v>
      </c>
      <c r="J833" s="12">
        <f t="shared" si="93"/>
        <v>1</v>
      </c>
      <c r="K833" s="13">
        <f t="shared" si="94"/>
        <v>41799</v>
      </c>
      <c r="L833" s="12">
        <f t="shared" si="95"/>
        <v>2014</v>
      </c>
      <c r="M833" s="12">
        <f t="shared" si="96"/>
        <v>24</v>
      </c>
      <c r="N833" s="12">
        <f t="shared" si="97"/>
        <v>6</v>
      </c>
      <c r="O833" s="13" t="str">
        <f t="shared" ca="1" si="98"/>
        <v>CUMPLE</v>
      </c>
    </row>
    <row r="834" spans="1:15" hidden="1">
      <c r="A834">
        <f>Tabla_owssvr__2[[#This Row],[ID]]</f>
        <v>4387</v>
      </c>
      <c r="B834" t="str">
        <f>Tabla_owssvr__2[[#This Row],[Título]]</f>
        <v xml:space="preserve">Cambio de Equipo Móvil </v>
      </c>
      <c r="C834" t="str">
        <f>Tabla_owssvr__2[[#This Row],[Solicitante]]</f>
        <v>Mena Guajardo, Erica Del Pilar, CAM</v>
      </c>
      <c r="D834" s="4">
        <f>Tabla_owssvr__2[[#This Row],[Fecha Solicitud]]</f>
        <v>41796</v>
      </c>
      <c r="E834" t="str">
        <f>Tabla_owssvr__2[[#This Row],[Estado]]</f>
        <v>Realizado</v>
      </c>
      <c r="F834" s="4">
        <f>Tabla_owssvr__2[[#This Row],[Fecha Cierre]]</f>
        <v>41796</v>
      </c>
      <c r="G834" t="str">
        <f>Tabla_owssvr__2[[#This Row],[Categoria]]</f>
        <v>Asignación y/o entrega de equipos celulares estándar nuevos o sus componentes. (chips)</v>
      </c>
      <c r="H834" t="str">
        <f>Tabla_owssvr__2[[#This Row],[Enviado a TI]]</f>
        <v>Si</v>
      </c>
      <c r="I834" t="str">
        <f>Tabla_owssvr__2[[#This Row],[Regiones]]</f>
        <v>No</v>
      </c>
      <c r="J834" s="12">
        <f t="shared" si="93"/>
        <v>7</v>
      </c>
      <c r="K834" s="13">
        <f t="shared" si="94"/>
        <v>41807</v>
      </c>
      <c r="L834" s="12">
        <f t="shared" si="95"/>
        <v>2014</v>
      </c>
      <c r="M834" s="12">
        <f t="shared" si="96"/>
        <v>25</v>
      </c>
      <c r="N834" s="12">
        <f t="shared" si="97"/>
        <v>6</v>
      </c>
      <c r="O834" s="13" t="str">
        <f t="shared" ca="1" si="98"/>
        <v>CUMPLE</v>
      </c>
    </row>
    <row r="835" spans="1:15" hidden="1">
      <c r="A835">
        <f>Tabla_owssvr__2[[#This Row],[ID]]</f>
        <v>4386</v>
      </c>
      <c r="B835" t="str">
        <f>Tabla_owssvr__2[[#This Row],[Título]]</f>
        <v>ON PUENTE ALTO ID 2423-29-LP14</v>
      </c>
      <c r="C835" t="str">
        <f>Tabla_owssvr__2[[#This Row],[Solicitante]]</f>
        <v>Leyton Antognini, Werner Angel, CAM</v>
      </c>
      <c r="D835" s="4">
        <f>Tabla_owssvr__2[[#This Row],[Fecha Solicitud]]</f>
        <v>41795</v>
      </c>
      <c r="E835" t="str">
        <f>Tabla_owssvr__2[[#This Row],[Estado]]</f>
        <v>Realizado</v>
      </c>
      <c r="F835" s="4">
        <f>Tabla_owssvr__2[[#This Row],[Fecha Cierre]]</f>
        <v>41795</v>
      </c>
      <c r="G835" t="str">
        <f>Tabla_owssvr__2[[#This Row],[Categoria]]</f>
        <v>Habilitación de carpetas compartidas o sitios de Sharepoint. O asignación y/o modificación de permisos.</v>
      </c>
      <c r="H835" t="str">
        <f>Tabla_owssvr__2[[#This Row],[Enviado a TI]]</f>
        <v>No</v>
      </c>
      <c r="I835" t="str">
        <f>Tabla_owssvr__2[[#This Row],[Regiones]]</f>
        <v>No</v>
      </c>
      <c r="J835" s="12">
        <f t="shared" si="93"/>
        <v>1</v>
      </c>
      <c r="K835" s="13">
        <f t="shared" si="94"/>
        <v>41796</v>
      </c>
      <c r="L835" s="12">
        <f t="shared" si="95"/>
        <v>2014</v>
      </c>
      <c r="M835" s="12">
        <f t="shared" si="96"/>
        <v>23</v>
      </c>
      <c r="N835" s="12">
        <f t="shared" si="97"/>
        <v>6</v>
      </c>
      <c r="O835" s="13" t="str">
        <f t="shared" ca="1" si="98"/>
        <v>CUMPLE</v>
      </c>
    </row>
    <row r="836" spans="1:15" hidden="1">
      <c r="A836">
        <f>Tabla_owssvr__2[[#This Row],[ID]]</f>
        <v>4385</v>
      </c>
      <c r="B836" t="str">
        <f>Tabla_owssvr__2[[#This Row],[Título]]</f>
        <v>Cotizar rooaming</v>
      </c>
      <c r="C836" t="str">
        <f>Tabla_owssvr__2[[#This Row],[Solicitante]]</f>
        <v>Garrido Saavedra, Mario Andres, CAM</v>
      </c>
      <c r="D836" s="4">
        <f>Tabla_owssvr__2[[#This Row],[Fecha Solicitud]]</f>
        <v>41795</v>
      </c>
      <c r="E836" t="str">
        <f>Tabla_owssvr__2[[#This Row],[Estado]]</f>
        <v>Realizado</v>
      </c>
      <c r="F836" s="4">
        <f>Tabla_owssvr__2[[#This Row],[Fecha Cierre]]</f>
        <v>41795</v>
      </c>
      <c r="G836" t="str">
        <f>Tabla_owssvr__2[[#This Row],[Categoria]]</f>
        <v>Roaming</v>
      </c>
      <c r="H836" t="str">
        <f>Tabla_owssvr__2[[#This Row],[Enviado a TI]]</f>
        <v>Si</v>
      </c>
      <c r="I836" t="str">
        <f>Tabla_owssvr__2[[#This Row],[Regiones]]</f>
        <v>No</v>
      </c>
      <c r="J836" s="12">
        <f t="shared" si="93"/>
        <v>1</v>
      </c>
      <c r="K836" s="13">
        <f t="shared" si="94"/>
        <v>41796</v>
      </c>
      <c r="L836" s="12">
        <f t="shared" si="95"/>
        <v>2014</v>
      </c>
      <c r="M836" s="12">
        <f t="shared" si="96"/>
        <v>23</v>
      </c>
      <c r="N836" s="12">
        <f t="shared" si="97"/>
        <v>6</v>
      </c>
      <c r="O836" s="13" t="str">
        <f t="shared" ca="1" si="98"/>
        <v>CUMPLE</v>
      </c>
    </row>
    <row r="837" spans="1:15" hidden="1">
      <c r="A837">
        <f>Tabla_owssvr__2[[#This Row],[ID]]</f>
        <v>4384</v>
      </c>
      <c r="B837" t="str">
        <f>Tabla_owssvr__2[[#This Row],[Título]]</f>
        <v>Conexion Oracle</v>
      </c>
      <c r="C837" t="str">
        <f>Tabla_owssvr__2[[#This Row],[Solicitante]]</f>
        <v>Pajkuric Bustos, Ernesto Andrés, CAM</v>
      </c>
      <c r="D837" s="4">
        <f>Tabla_owssvr__2[[#This Row],[Fecha Solicitud]]</f>
        <v>41796</v>
      </c>
      <c r="E837" t="str">
        <f>Tabla_owssvr__2[[#This Row],[Estado]]</f>
        <v>Realizado</v>
      </c>
      <c r="F837" s="4">
        <f>Tabla_owssvr__2[[#This Row],[Fecha Cierre]]</f>
        <v>41796</v>
      </c>
      <c r="G837" t="str">
        <f>Tabla_owssvr__2[[#This Row],[Categoria]]</f>
        <v>2 Reporte problemas Oracle</v>
      </c>
      <c r="H837" t="str">
        <f>Tabla_owssvr__2[[#This Row],[Enviado a TI]]</f>
        <v>Si</v>
      </c>
      <c r="I837" t="str">
        <f>Tabla_owssvr__2[[#This Row],[Regiones]]</f>
        <v>Si</v>
      </c>
      <c r="J837" s="12">
        <f t="shared" si="93"/>
        <v>1</v>
      </c>
      <c r="K837" s="13">
        <f t="shared" si="94"/>
        <v>41799</v>
      </c>
      <c r="L837" s="12">
        <f t="shared" si="95"/>
        <v>2014</v>
      </c>
      <c r="M837" s="12">
        <f t="shared" si="96"/>
        <v>24</v>
      </c>
      <c r="N837" s="12">
        <f t="shared" si="97"/>
        <v>6</v>
      </c>
      <c r="O837" s="13" t="str">
        <f t="shared" ca="1" si="98"/>
        <v>CUMPLE</v>
      </c>
    </row>
    <row r="838" spans="1:15" hidden="1">
      <c r="A838">
        <f>Tabla_owssvr__2[[#This Row],[ID]]</f>
        <v>4383</v>
      </c>
      <c r="B838" t="str">
        <f>Tabla_owssvr__2[[#This Row],[Título]]</f>
        <v>Control Entrega Nextel (SOT Chilectra).</v>
      </c>
      <c r="C838" t="str">
        <f>Tabla_owssvr__2[[#This Row],[Solicitante]]</f>
        <v>Contreras Orellana, Paulo Alberto, CAM</v>
      </c>
      <c r="D838" s="4">
        <f>Tabla_owssvr__2[[#This Row],[Fecha Solicitud]]</f>
        <v>41795</v>
      </c>
      <c r="E838" t="str">
        <f>Tabla_owssvr__2[[#This Row],[Estado]]</f>
        <v>Realizado</v>
      </c>
      <c r="F838" s="4">
        <f>Tabla_owssvr__2[[#This Row],[Fecha Cierre]]</f>
        <v>41796</v>
      </c>
      <c r="G838" t="str">
        <f>Tabla_owssvr__2[[#This Row],[Categoria]]</f>
        <v>Asignación y/o entrega de equipos celulares estándar nuevos o sus componentes. (chips)</v>
      </c>
      <c r="H838" t="str">
        <f>Tabla_owssvr__2[[#This Row],[Enviado a TI]]</f>
        <v>Si</v>
      </c>
      <c r="I838" t="str">
        <f>Tabla_owssvr__2[[#This Row],[Regiones]]</f>
        <v>No</v>
      </c>
      <c r="J838" s="12">
        <f t="shared" si="93"/>
        <v>7</v>
      </c>
      <c r="K838" s="13">
        <f t="shared" si="94"/>
        <v>41806</v>
      </c>
      <c r="L838" s="12">
        <f t="shared" si="95"/>
        <v>2014</v>
      </c>
      <c r="M838" s="12">
        <f t="shared" si="96"/>
        <v>25</v>
      </c>
      <c r="N838" s="12">
        <f t="shared" si="97"/>
        <v>6</v>
      </c>
      <c r="O838" s="13" t="str">
        <f t="shared" ca="1" si="98"/>
        <v>CUMPLE</v>
      </c>
    </row>
    <row r="839" spans="1:15" hidden="1">
      <c r="A839">
        <f>Tabla_owssvr__2[[#This Row],[ID]]</f>
        <v>4382</v>
      </c>
      <c r="B839" t="str">
        <f>Tabla_owssvr__2[[#This Row],[Título]]</f>
        <v>Favor gestionar consulta por saldo de teléfono NEXTEL Supervisor Técnico</v>
      </c>
      <c r="C839" t="str">
        <f>Tabla_owssvr__2[[#This Row],[Solicitante]]</f>
        <v>Garay Espinoza, Jorge Andres, CAM</v>
      </c>
      <c r="D839" s="4">
        <f>Tabla_owssvr__2[[#This Row],[Fecha Solicitud]]</f>
        <v>41795</v>
      </c>
      <c r="E839" t="str">
        <f>Tabla_owssvr__2[[#This Row],[Estado]]</f>
        <v>Realizado</v>
      </c>
      <c r="F839" s="4">
        <f>Tabla_owssvr__2[[#This Row],[Fecha Cierre]]</f>
        <v>41795</v>
      </c>
      <c r="G839" t="str">
        <f>Tabla_owssvr__2[[#This Row],[Categoria]]</f>
        <v>1 Asignacion de minutos</v>
      </c>
      <c r="H839" t="str">
        <f>Tabla_owssvr__2[[#This Row],[Enviado a TI]]</f>
        <v>No</v>
      </c>
      <c r="I839" t="str">
        <f>Tabla_owssvr__2[[#This Row],[Regiones]]</f>
        <v>No</v>
      </c>
      <c r="J839" s="12">
        <f t="shared" si="93"/>
        <v>1</v>
      </c>
      <c r="K839" s="13">
        <f t="shared" si="94"/>
        <v>41796</v>
      </c>
      <c r="L839" s="12">
        <f t="shared" si="95"/>
        <v>2014</v>
      </c>
      <c r="M839" s="12">
        <f t="shared" si="96"/>
        <v>23</v>
      </c>
      <c r="N839" s="12">
        <f t="shared" si="97"/>
        <v>6</v>
      </c>
      <c r="O839" s="13" t="str">
        <f t="shared" ca="1" si="98"/>
        <v>CUMPLE</v>
      </c>
    </row>
    <row r="840" spans="1:15" hidden="1">
      <c r="A840">
        <f>Tabla_owssvr__2[[#This Row],[ID]]</f>
        <v>4381</v>
      </c>
      <c r="B840" t="str">
        <f>Tabla_owssvr__2[[#This Row],[Título]]</f>
        <v>Plataformar Renovación NTB - A&amp;E DLER</v>
      </c>
      <c r="C840" t="str">
        <f>Tabla_owssvr__2[[#This Row],[Solicitante]]</f>
        <v>Elgueta Rojas, Deborah Lisset, CAM</v>
      </c>
      <c r="D840" s="4">
        <f>Tabla_owssvr__2[[#This Row],[Fecha Solicitud]]</f>
        <v>41795</v>
      </c>
      <c r="E840" t="str">
        <f>Tabla_owssvr__2[[#This Row],[Estado]]</f>
        <v>Realizado</v>
      </c>
      <c r="F840" s="4">
        <f>Tabla_owssvr__2[[#This Row],[Fecha Cierre]]</f>
        <v>41796</v>
      </c>
      <c r="G840" t="str">
        <f>Tabla_owssvr__2[[#This Row],[Categoria]]</f>
        <v>Asignación de equipamiento estándar.</v>
      </c>
      <c r="H840" t="str">
        <f>Tabla_owssvr__2[[#This Row],[Enviado a TI]]</f>
        <v>No</v>
      </c>
      <c r="I840" t="str">
        <f>Tabla_owssvr__2[[#This Row],[Regiones]]</f>
        <v>No</v>
      </c>
      <c r="J840" s="12">
        <f t="shared" si="93"/>
        <v>4</v>
      </c>
      <c r="K840" s="13">
        <f t="shared" si="94"/>
        <v>41801</v>
      </c>
      <c r="L840" s="12">
        <f t="shared" si="95"/>
        <v>2014</v>
      </c>
      <c r="M840" s="12">
        <f t="shared" si="96"/>
        <v>24</v>
      </c>
      <c r="N840" s="12">
        <f t="shared" si="97"/>
        <v>6</v>
      </c>
      <c r="O840" s="13" t="str">
        <f t="shared" ca="1" si="98"/>
        <v>CUMPLE</v>
      </c>
    </row>
    <row r="841" spans="1:15" hidden="1">
      <c r="A841">
        <f>Tabla_owssvr__2[[#This Row],[ID]]</f>
        <v>4380</v>
      </c>
      <c r="B841" t="str">
        <f>Tabla_owssvr__2[[#This Row],[Título]]</f>
        <v xml:space="preserve">Restitucion de Minutos </v>
      </c>
      <c r="C841" t="str">
        <f>Tabla_owssvr__2[[#This Row],[Solicitante]]</f>
        <v>Lagos Acuña, Christopher Joseph, CAM</v>
      </c>
      <c r="D841" s="4">
        <f>Tabla_owssvr__2[[#This Row],[Fecha Solicitud]]</f>
        <v>41796</v>
      </c>
      <c r="E841" t="str">
        <f>Tabla_owssvr__2[[#This Row],[Estado]]</f>
        <v>Realizado</v>
      </c>
      <c r="F841" s="4">
        <f>Tabla_owssvr__2[[#This Row],[Fecha Cierre]]</f>
        <v>41796</v>
      </c>
      <c r="G841" t="str">
        <f>Tabla_owssvr__2[[#This Row],[Categoria]]</f>
        <v>1 Asignacion de minutos</v>
      </c>
      <c r="H841" t="str">
        <f>Tabla_owssvr__2[[#This Row],[Enviado a TI]]</f>
        <v>Si</v>
      </c>
      <c r="I841" t="str">
        <f>Tabla_owssvr__2[[#This Row],[Regiones]]</f>
        <v>No</v>
      </c>
      <c r="J841" s="12">
        <f t="shared" si="93"/>
        <v>1</v>
      </c>
      <c r="K841" s="13">
        <f t="shared" si="94"/>
        <v>41799</v>
      </c>
      <c r="L841" s="12">
        <f t="shared" si="95"/>
        <v>2014</v>
      </c>
      <c r="M841" s="12">
        <f t="shared" si="96"/>
        <v>24</v>
      </c>
      <c r="N841" s="12">
        <f t="shared" si="97"/>
        <v>6</v>
      </c>
      <c r="O841" s="13" t="str">
        <f t="shared" ca="1" si="98"/>
        <v>CUMPLE</v>
      </c>
    </row>
    <row r="842" spans="1:15" hidden="1">
      <c r="A842">
        <f>Tabla_owssvr__2[[#This Row],[ID]]</f>
        <v>4379</v>
      </c>
      <c r="B842" t="str">
        <f>Tabla_owssvr__2[[#This Row],[Título]]</f>
        <v>DAVID CELULAR 93207856 SIN MINUTOS</v>
      </c>
      <c r="C842" t="str">
        <f>Tabla_owssvr__2[[#This Row],[Solicitante]]</f>
        <v>Valdes Navarrete, David Exequiel, CAM</v>
      </c>
      <c r="D842" s="4">
        <f>Tabla_owssvr__2[[#This Row],[Fecha Solicitud]]</f>
        <v>41796</v>
      </c>
      <c r="E842" t="str">
        <f>Tabla_owssvr__2[[#This Row],[Estado]]</f>
        <v>Realizado</v>
      </c>
      <c r="F842" s="4">
        <f>Tabla_owssvr__2[[#This Row],[Fecha Cierre]]</f>
        <v>41796</v>
      </c>
      <c r="G842" t="str">
        <f>Tabla_owssvr__2[[#This Row],[Categoria]]</f>
        <v>1 Asignacion de minutos</v>
      </c>
      <c r="H842" t="str">
        <f>Tabla_owssvr__2[[#This Row],[Enviado a TI]]</f>
        <v>Si</v>
      </c>
      <c r="I842" t="str">
        <f>Tabla_owssvr__2[[#This Row],[Regiones]]</f>
        <v>No</v>
      </c>
      <c r="J842" s="12">
        <f t="shared" si="93"/>
        <v>1</v>
      </c>
      <c r="K842" s="13">
        <f t="shared" si="94"/>
        <v>41799</v>
      </c>
      <c r="L842" s="12">
        <f t="shared" si="95"/>
        <v>2014</v>
      </c>
      <c r="M842" s="12">
        <f t="shared" si="96"/>
        <v>24</v>
      </c>
      <c r="N842" s="12">
        <f t="shared" si="97"/>
        <v>6</v>
      </c>
      <c r="O842" s="13" t="str">
        <f t="shared" ca="1" si="98"/>
        <v>CUMPLE</v>
      </c>
    </row>
    <row r="843" spans="1:15" hidden="1">
      <c r="A843">
        <f>Tabla_owssvr__2[[#This Row],[ID]]</f>
        <v>4378</v>
      </c>
      <c r="B843" t="str">
        <f>Tabla_owssvr__2[[#This Row],[Título]]</f>
        <v>PC Secretario Técnico</v>
      </c>
      <c r="C843" t="str">
        <f>Tabla_owssvr__2[[#This Row],[Solicitante]]</f>
        <v>Dossi Muñoz, Carolina, CAM</v>
      </c>
      <c r="D843" s="4">
        <f>Tabla_owssvr__2[[#This Row],[Fecha Solicitud]]</f>
        <v>41795</v>
      </c>
      <c r="E843" t="str">
        <f>Tabla_owssvr__2[[#This Row],[Estado]]</f>
        <v>Realizado</v>
      </c>
      <c r="F843" s="4">
        <f>Tabla_owssvr__2[[#This Row],[Fecha Cierre]]</f>
        <v>41795</v>
      </c>
      <c r="G843" t="str">
        <f>Tabla_owssvr__2[[#This Row],[Categoria]]</f>
        <v>Creación, modificación activación y desactivación de cuentas de red y correo electrónico.</v>
      </c>
      <c r="H843" t="str">
        <f>Tabla_owssvr__2[[#This Row],[Enviado a TI]]</f>
        <v>Si</v>
      </c>
      <c r="I843" t="str">
        <f>Tabla_owssvr__2[[#This Row],[Regiones]]</f>
        <v>No</v>
      </c>
      <c r="J843" s="12">
        <f t="shared" si="93"/>
        <v>1</v>
      </c>
      <c r="K843" s="13">
        <f t="shared" si="94"/>
        <v>41796</v>
      </c>
      <c r="L843" s="12">
        <f t="shared" si="95"/>
        <v>2014</v>
      </c>
      <c r="M843" s="12">
        <f t="shared" si="96"/>
        <v>23</v>
      </c>
      <c r="N843" s="12">
        <f t="shared" si="97"/>
        <v>6</v>
      </c>
      <c r="O843" s="13" t="str">
        <f t="shared" ca="1" si="98"/>
        <v>CUMPLE</v>
      </c>
    </row>
    <row r="844" spans="1:15" hidden="1">
      <c r="A844">
        <f>Tabla_owssvr__2[[#This Row],[ID]]</f>
        <v>4377</v>
      </c>
      <c r="B844" t="str">
        <f>Tabla_owssvr__2[[#This Row],[Título]]</f>
        <v>Cambio de equipo celular</v>
      </c>
      <c r="C844" t="str">
        <f>Tabla_owssvr__2[[#This Row],[Solicitante]]</f>
        <v>Elgueta Rojas, Deborah Lisset, CAM</v>
      </c>
      <c r="D844" s="4">
        <f>Tabla_owssvr__2[[#This Row],[Fecha Solicitud]]</f>
        <v>41794</v>
      </c>
      <c r="E844" t="str">
        <f>Tabla_owssvr__2[[#This Row],[Estado]]</f>
        <v>Realizado</v>
      </c>
      <c r="F844" s="4">
        <f>Tabla_owssvr__2[[#This Row],[Fecha Cierre]]</f>
        <v>41795</v>
      </c>
      <c r="G844" t="str">
        <f>Tabla_owssvr__2[[#This Row],[Categoria]]</f>
        <v>Asignación y/o entrega de equipos celulares estándar nuevos o sus componentes. (chips)</v>
      </c>
      <c r="H844" t="str">
        <f>Tabla_owssvr__2[[#This Row],[Enviado a TI]]</f>
        <v>Si</v>
      </c>
      <c r="I844" t="str">
        <f>Tabla_owssvr__2[[#This Row],[Regiones]]</f>
        <v>No</v>
      </c>
      <c r="J844" s="12">
        <f t="shared" si="93"/>
        <v>7</v>
      </c>
      <c r="K844" s="13">
        <f t="shared" si="94"/>
        <v>41803</v>
      </c>
      <c r="L844" s="12">
        <f t="shared" si="95"/>
        <v>2014</v>
      </c>
      <c r="M844" s="12">
        <f t="shared" si="96"/>
        <v>24</v>
      </c>
      <c r="N844" s="12">
        <f t="shared" si="97"/>
        <v>6</v>
      </c>
      <c r="O844" s="13" t="str">
        <f t="shared" ca="1" si="98"/>
        <v>CUMPLE</v>
      </c>
    </row>
    <row r="845" spans="1:15" hidden="1">
      <c r="A845">
        <f>Tabla_owssvr__2[[#This Row],[ID]]</f>
        <v>4376</v>
      </c>
      <c r="B845" t="str">
        <f>Tabla_owssvr__2[[#This Row],[Título]]</f>
        <v>asignacion de minutos</v>
      </c>
      <c r="C845" t="str">
        <f>Tabla_owssvr__2[[#This Row],[Solicitante]]</f>
        <v>Valdes Navarrete, David Exequiel, CAM</v>
      </c>
      <c r="D845" s="4">
        <f>Tabla_owssvr__2[[#This Row],[Fecha Solicitud]]</f>
        <v>41795</v>
      </c>
      <c r="E845" t="str">
        <f>Tabla_owssvr__2[[#This Row],[Estado]]</f>
        <v>Realizado</v>
      </c>
      <c r="F845" s="4">
        <f>Tabla_owssvr__2[[#This Row],[Fecha Cierre]]</f>
        <v>41795</v>
      </c>
      <c r="G845" t="str">
        <f>Tabla_owssvr__2[[#This Row],[Categoria]]</f>
        <v>Creación, modificación activación y desactivación de cuentas de red y correo electrónico.</v>
      </c>
      <c r="H845" t="str">
        <f>Tabla_owssvr__2[[#This Row],[Enviado a TI]]</f>
        <v>Si</v>
      </c>
      <c r="I845" t="str">
        <f>Tabla_owssvr__2[[#This Row],[Regiones]]</f>
        <v>No</v>
      </c>
      <c r="J845" s="12">
        <f t="shared" si="93"/>
        <v>1</v>
      </c>
      <c r="K845" s="13">
        <f t="shared" si="94"/>
        <v>41796</v>
      </c>
      <c r="L845" s="12">
        <f t="shared" si="95"/>
        <v>2014</v>
      </c>
      <c r="M845" s="12">
        <f t="shared" si="96"/>
        <v>23</v>
      </c>
      <c r="N845" s="12">
        <f t="shared" si="97"/>
        <v>6</v>
      </c>
      <c r="O845" s="13" t="str">
        <f t="shared" ca="1" si="98"/>
        <v>CUMPLE</v>
      </c>
    </row>
    <row r="846" spans="1:15" hidden="1">
      <c r="A846">
        <f>Tabla_owssvr__2[[#This Row],[ID]]</f>
        <v>4375</v>
      </c>
      <c r="B846" t="str">
        <f>Tabla_owssvr__2[[#This Row],[Título]]</f>
        <v>MINUTOS CAM (9 4691452)</v>
      </c>
      <c r="C846" t="str">
        <f>Tabla_owssvr__2[[#This Row],[Solicitante]]</f>
        <v>Toloza Garrido, Samuel Isaac, CAM</v>
      </c>
      <c r="D846" s="4">
        <f>Tabla_owssvr__2[[#This Row],[Fecha Solicitud]]</f>
        <v>41795</v>
      </c>
      <c r="E846" t="str">
        <f>Tabla_owssvr__2[[#This Row],[Estado]]</f>
        <v>Realizado</v>
      </c>
      <c r="F846" s="4">
        <f>Tabla_owssvr__2[[#This Row],[Fecha Cierre]]</f>
        <v>41795</v>
      </c>
      <c r="G846" t="str">
        <f>Tabla_owssvr__2[[#This Row],[Categoria]]</f>
        <v>1 Asignacion de minutos</v>
      </c>
      <c r="H846" t="str">
        <f>Tabla_owssvr__2[[#This Row],[Enviado a TI]]</f>
        <v>Si</v>
      </c>
      <c r="I846" t="str">
        <f>Tabla_owssvr__2[[#This Row],[Regiones]]</f>
        <v>No</v>
      </c>
      <c r="J846" s="12">
        <f t="shared" si="93"/>
        <v>1</v>
      </c>
      <c r="K846" s="13">
        <f t="shared" si="94"/>
        <v>41796</v>
      </c>
      <c r="L846" s="12">
        <f t="shared" si="95"/>
        <v>2014</v>
      </c>
      <c r="M846" s="12">
        <f t="shared" si="96"/>
        <v>23</v>
      </c>
      <c r="N846" s="12">
        <f t="shared" si="97"/>
        <v>6</v>
      </c>
      <c r="O846" s="13" t="str">
        <f t="shared" ca="1" si="98"/>
        <v>CUMPLE</v>
      </c>
    </row>
    <row r="847" spans="1:15" hidden="1">
      <c r="A847">
        <f>Tabla_owssvr__2[[#This Row],[ID]]</f>
        <v>4374</v>
      </c>
      <c r="B847" t="str">
        <f>Tabla_owssvr__2[[#This Row],[Título]]</f>
        <v>Cambio de Equipo Telefónico de Fernando Vicencio</v>
      </c>
      <c r="C847" t="str">
        <f>Tabla_owssvr__2[[#This Row],[Solicitante]]</f>
        <v>Diaz Castro, Olivier Guillermo, CAM</v>
      </c>
      <c r="D847" s="4">
        <f>Tabla_owssvr__2[[#This Row],[Fecha Solicitud]]</f>
        <v>41795</v>
      </c>
      <c r="E847" t="str">
        <f>Tabla_owssvr__2[[#This Row],[Estado]]</f>
        <v>Realizado</v>
      </c>
      <c r="F847" s="4">
        <f>Tabla_owssvr__2[[#This Row],[Fecha Cierre]]</f>
        <v>41795</v>
      </c>
      <c r="G847" t="str">
        <f>Tabla_owssvr__2[[#This Row],[Categoria]]</f>
        <v>1 Asignacion de minutos</v>
      </c>
      <c r="H847" t="str">
        <f>Tabla_owssvr__2[[#This Row],[Enviado a TI]]</f>
        <v>Si</v>
      </c>
      <c r="I847" t="str">
        <f>Tabla_owssvr__2[[#This Row],[Regiones]]</f>
        <v>No</v>
      </c>
      <c r="J847" s="12">
        <f t="shared" si="93"/>
        <v>1</v>
      </c>
      <c r="K847" s="13">
        <f t="shared" si="94"/>
        <v>41796</v>
      </c>
      <c r="L847" s="12">
        <f t="shared" si="95"/>
        <v>2014</v>
      </c>
      <c r="M847" s="12">
        <f t="shared" si="96"/>
        <v>23</v>
      </c>
      <c r="N847" s="12">
        <f t="shared" si="97"/>
        <v>6</v>
      </c>
      <c r="O847" s="13" t="str">
        <f t="shared" ca="1" si="98"/>
        <v>CUMPLE</v>
      </c>
    </row>
    <row r="848" spans="1:15" hidden="1">
      <c r="A848">
        <f>Tabla_owssvr__2[[#This Row],[ID]]</f>
        <v>4373</v>
      </c>
      <c r="B848" t="str">
        <f>Tabla_owssvr__2[[#This Row],[Título]]</f>
        <v>Carga Minutos Celular</v>
      </c>
      <c r="C848" t="str">
        <f>Tabla_owssvr__2[[#This Row],[Solicitante]]</f>
        <v>Jara San Martin, Rene Mauricio, CAM</v>
      </c>
      <c r="D848" s="4">
        <f>Tabla_owssvr__2[[#This Row],[Fecha Solicitud]]</f>
        <v>41795</v>
      </c>
      <c r="E848" t="str">
        <f>Tabla_owssvr__2[[#This Row],[Estado]]</f>
        <v>Realizado</v>
      </c>
      <c r="F848" s="4">
        <f>Tabla_owssvr__2[[#This Row],[Fecha Cierre]]</f>
        <v>41795</v>
      </c>
      <c r="G848" t="str">
        <f>Tabla_owssvr__2[[#This Row],[Categoria]]</f>
        <v>1 Asignacion de minutos</v>
      </c>
      <c r="H848" t="str">
        <f>Tabla_owssvr__2[[#This Row],[Enviado a TI]]</f>
        <v>No</v>
      </c>
      <c r="I848" t="str">
        <f>Tabla_owssvr__2[[#This Row],[Regiones]]</f>
        <v>No</v>
      </c>
      <c r="J848" s="12">
        <f t="shared" si="93"/>
        <v>1</v>
      </c>
      <c r="K848" s="13">
        <f t="shared" si="94"/>
        <v>41796</v>
      </c>
      <c r="L848" s="12">
        <f t="shared" si="95"/>
        <v>2014</v>
      </c>
      <c r="M848" s="12">
        <f t="shared" si="96"/>
        <v>23</v>
      </c>
      <c r="N848" s="12">
        <f t="shared" si="97"/>
        <v>6</v>
      </c>
      <c r="O848" s="13" t="str">
        <f t="shared" ca="1" si="98"/>
        <v>CUMPLE</v>
      </c>
    </row>
    <row r="849" spans="1:15" hidden="1">
      <c r="A849">
        <f>Tabla_owssvr__2[[#This Row],[ID]]</f>
        <v>4372</v>
      </c>
      <c r="B849" t="str">
        <f>Tabla_owssvr__2[[#This Row],[Título]]</f>
        <v>Agregar Scanner - Piso 1</v>
      </c>
      <c r="C849" t="str">
        <f>Tabla_owssvr__2[[#This Row],[Solicitante]]</f>
        <v>Peñaloza Ordenes, Enrique Antonio, CAM</v>
      </c>
      <c r="D849" s="4">
        <f>Tabla_owssvr__2[[#This Row],[Fecha Solicitud]]</f>
        <v>41795</v>
      </c>
      <c r="E849" t="str">
        <f>Tabla_owssvr__2[[#This Row],[Estado]]</f>
        <v>Realizado</v>
      </c>
      <c r="F849" s="4">
        <f>Tabla_owssvr__2[[#This Row],[Fecha Cierre]]</f>
        <v>41795</v>
      </c>
      <c r="G849" t="str">
        <f>Tabla_owssvr__2[[#This Row],[Categoria]]</f>
        <v>Instalación de nuevos software en los computadores.</v>
      </c>
      <c r="H849" t="str">
        <f>Tabla_owssvr__2[[#This Row],[Enviado a TI]]</f>
        <v>Si</v>
      </c>
      <c r="I849" t="str">
        <f>Tabla_owssvr__2[[#This Row],[Regiones]]</f>
        <v>No</v>
      </c>
      <c r="J849" s="12">
        <f t="shared" si="93"/>
        <v>1</v>
      </c>
      <c r="K849" s="13">
        <f t="shared" si="94"/>
        <v>41796</v>
      </c>
      <c r="L849" s="12">
        <f t="shared" si="95"/>
        <v>2014</v>
      </c>
      <c r="M849" s="12">
        <f t="shared" si="96"/>
        <v>23</v>
      </c>
      <c r="N849" s="12">
        <f t="shared" si="97"/>
        <v>6</v>
      </c>
      <c r="O849" s="13" t="str">
        <f t="shared" ca="1" si="98"/>
        <v>CUMPLE</v>
      </c>
    </row>
    <row r="850" spans="1:15" hidden="1">
      <c r="A850">
        <f>Tabla_owssvr__2[[#This Row],[ID]]</f>
        <v>4371</v>
      </c>
      <c r="B850" t="str">
        <f>Tabla_owssvr__2[[#This Row],[Título]]</f>
        <v>Clave Bloqueada</v>
      </c>
      <c r="C850" t="str">
        <f>Tabla_owssvr__2[[#This Row],[Solicitante]]</f>
        <v>Coloma Fuentes, Gino Ernesto, CAM</v>
      </c>
      <c r="D850" s="4">
        <f>Tabla_owssvr__2[[#This Row],[Fecha Solicitud]]</f>
        <v>41795</v>
      </c>
      <c r="E850" t="str">
        <f>Tabla_owssvr__2[[#This Row],[Estado]]</f>
        <v>Realizado</v>
      </c>
      <c r="F850" s="4">
        <f>Tabla_owssvr__2[[#This Row],[Fecha Cierre]]</f>
        <v>41795</v>
      </c>
      <c r="G850" t="str">
        <f>Tabla_owssvr__2[[#This Row],[Categoria]]</f>
        <v>Creación, modificación activación y desactivación de cuentas de red y correo electrónico.</v>
      </c>
      <c r="H850" t="str">
        <f>Tabla_owssvr__2[[#This Row],[Enviado a TI]]</f>
        <v>No</v>
      </c>
      <c r="I850" t="str">
        <f>Tabla_owssvr__2[[#This Row],[Regiones]]</f>
        <v>No</v>
      </c>
      <c r="J850" s="12">
        <f t="shared" si="93"/>
        <v>1</v>
      </c>
      <c r="K850" s="13">
        <f t="shared" si="94"/>
        <v>41796</v>
      </c>
      <c r="L850" s="12">
        <f t="shared" si="95"/>
        <v>2014</v>
      </c>
      <c r="M850" s="12">
        <f t="shared" si="96"/>
        <v>23</v>
      </c>
      <c r="N850" s="12">
        <f t="shared" si="97"/>
        <v>6</v>
      </c>
      <c r="O850" s="13" t="str">
        <f t="shared" ca="1" si="98"/>
        <v>CUMPLE</v>
      </c>
    </row>
    <row r="851" spans="1:15" hidden="1">
      <c r="A851">
        <f>Tabla_owssvr__2[[#This Row],[ID]]</f>
        <v>4370</v>
      </c>
      <c r="B851" t="str">
        <f>Tabla_owssvr__2[[#This Row],[Título]]</f>
        <v>Autocat.</v>
      </c>
      <c r="C851" t="str">
        <f>Tabla_owssvr__2[[#This Row],[Solicitante]]</f>
        <v>Muñoz Contreras, Raul, CAM</v>
      </c>
      <c r="D851" s="4">
        <f>Tabla_owssvr__2[[#This Row],[Fecha Solicitud]]</f>
        <v>41792</v>
      </c>
      <c r="E851" t="str">
        <f>Tabla_owssvr__2[[#This Row],[Estado]]</f>
        <v>Realizado</v>
      </c>
      <c r="F851" s="4">
        <f>Tabla_owssvr__2[[#This Row],[Fecha Cierre]]</f>
        <v>41795</v>
      </c>
      <c r="G851" t="str">
        <f>Tabla_owssvr__2[[#This Row],[Categoria]]</f>
        <v>Compra de equipamiento habitual no estándar.</v>
      </c>
      <c r="H851" t="str">
        <f>Tabla_owssvr__2[[#This Row],[Enviado a TI]]</f>
        <v>Si</v>
      </c>
      <c r="I851" t="str">
        <f>Tabla_owssvr__2[[#This Row],[Regiones]]</f>
        <v>No</v>
      </c>
      <c r="J851" s="12">
        <f t="shared" si="93"/>
        <v>10</v>
      </c>
      <c r="K851" s="13">
        <f t="shared" si="94"/>
        <v>41806</v>
      </c>
      <c r="L851" s="12">
        <f t="shared" si="95"/>
        <v>2014</v>
      </c>
      <c r="M851" s="12">
        <f t="shared" si="96"/>
        <v>25</v>
      </c>
      <c r="N851" s="12">
        <f t="shared" si="97"/>
        <v>6</v>
      </c>
      <c r="O851" s="13" t="str">
        <f t="shared" ca="1" si="98"/>
        <v>CUMPLE</v>
      </c>
    </row>
    <row r="852" spans="1:15" hidden="1">
      <c r="A852">
        <f>Tabla_owssvr__2[[#This Row],[ID]]</f>
        <v>4369</v>
      </c>
      <c r="B852" t="str">
        <f>Tabla_owssvr__2[[#This Row],[Título]]</f>
        <v>Restablecer minutos</v>
      </c>
      <c r="C852" t="str">
        <f>Tabla_owssvr__2[[#This Row],[Solicitante]]</f>
        <v>Martinez Fuentealba, Victor Alonso, CAM</v>
      </c>
      <c r="D852" s="4">
        <f>Tabla_owssvr__2[[#This Row],[Fecha Solicitud]]</f>
        <v>41795</v>
      </c>
      <c r="E852" t="str">
        <f>Tabla_owssvr__2[[#This Row],[Estado]]</f>
        <v>Realizado</v>
      </c>
      <c r="F852" s="4">
        <f>Tabla_owssvr__2[[#This Row],[Fecha Cierre]]</f>
        <v>41795</v>
      </c>
      <c r="G852" t="str">
        <f>Tabla_owssvr__2[[#This Row],[Categoria]]</f>
        <v>1 Asignacion de minutos</v>
      </c>
      <c r="H852" t="str">
        <f>Tabla_owssvr__2[[#This Row],[Enviado a TI]]</f>
        <v>Si</v>
      </c>
      <c r="I852" t="str">
        <f>Tabla_owssvr__2[[#This Row],[Regiones]]</f>
        <v>Si</v>
      </c>
      <c r="J852" s="12">
        <f t="shared" si="93"/>
        <v>1</v>
      </c>
      <c r="K852" s="13">
        <f t="shared" si="94"/>
        <v>41796</v>
      </c>
      <c r="L852" s="12">
        <f t="shared" si="95"/>
        <v>2014</v>
      </c>
      <c r="M852" s="12">
        <f t="shared" si="96"/>
        <v>23</v>
      </c>
      <c r="N852" s="12">
        <f t="shared" si="97"/>
        <v>6</v>
      </c>
      <c r="O852" s="13" t="str">
        <f t="shared" ca="1" si="98"/>
        <v>CUMPLE</v>
      </c>
    </row>
    <row r="853" spans="1:15" hidden="1">
      <c r="A853">
        <f>Tabla_owssvr__2[[#This Row],[ID]]</f>
        <v>4368</v>
      </c>
      <c r="B853" t="str">
        <f>Tabla_owssvr__2[[#This Row],[Título]]</f>
        <v>MINUTOS CELULAR</v>
      </c>
      <c r="C853" t="str">
        <f>Tabla_owssvr__2[[#This Row],[Solicitante]]</f>
        <v>Carreño Cerda, Mauricio Alfredo, CAM</v>
      </c>
      <c r="D853" s="4">
        <f>Tabla_owssvr__2[[#This Row],[Fecha Solicitud]]</f>
        <v>41794</v>
      </c>
      <c r="E853" t="str">
        <f>Tabla_owssvr__2[[#This Row],[Estado]]</f>
        <v>Realizado</v>
      </c>
      <c r="F853" s="4">
        <f>Tabla_owssvr__2[[#This Row],[Fecha Cierre]]</f>
        <v>41795</v>
      </c>
      <c r="G853" t="str">
        <f>Tabla_owssvr__2[[#This Row],[Categoria]]</f>
        <v>1 Asignacion de minutos</v>
      </c>
      <c r="H853" t="str">
        <f>Tabla_owssvr__2[[#This Row],[Enviado a TI]]</f>
        <v>No</v>
      </c>
      <c r="I853" t="str">
        <f>Tabla_owssvr__2[[#This Row],[Regiones]]</f>
        <v>No</v>
      </c>
      <c r="J853" s="12">
        <f t="shared" si="93"/>
        <v>1</v>
      </c>
      <c r="K853" s="13">
        <f t="shared" si="94"/>
        <v>41795</v>
      </c>
      <c r="L853" s="12">
        <f t="shared" si="95"/>
        <v>2014</v>
      </c>
      <c r="M853" s="12">
        <f t="shared" si="96"/>
        <v>23</v>
      </c>
      <c r="N853" s="12">
        <f t="shared" si="97"/>
        <v>6</v>
      </c>
      <c r="O853" s="13" t="str">
        <f t="shared" ca="1" si="98"/>
        <v>CUMPLE</v>
      </c>
    </row>
    <row r="854" spans="1:15" hidden="1">
      <c r="A854">
        <f>Tabla_owssvr__2[[#This Row],[ID]]</f>
        <v>4367</v>
      </c>
      <c r="B854" t="str">
        <f>Tabla_owssvr__2[[#This Row],[Título]]</f>
        <v>Minutos Net</v>
      </c>
      <c r="C854" t="str">
        <f>Tabla_owssvr__2[[#This Row],[Solicitante]]</f>
        <v>Fuentes Maldonado, Gonzalo Eduardo, CAM</v>
      </c>
      <c r="D854" s="4">
        <f>Tabla_owssvr__2[[#This Row],[Fecha Solicitud]]</f>
        <v>41795</v>
      </c>
      <c r="E854" t="str">
        <f>Tabla_owssvr__2[[#This Row],[Estado]]</f>
        <v>Realizado</v>
      </c>
      <c r="F854" s="4">
        <f>Tabla_owssvr__2[[#This Row],[Fecha Cierre]]</f>
        <v>41795</v>
      </c>
      <c r="G854" t="str">
        <f>Tabla_owssvr__2[[#This Row],[Categoria]]</f>
        <v>1 Asignacion de minutos</v>
      </c>
      <c r="H854" t="str">
        <f>Tabla_owssvr__2[[#This Row],[Enviado a TI]]</f>
        <v>No</v>
      </c>
      <c r="I854" t="str">
        <f>Tabla_owssvr__2[[#This Row],[Regiones]]</f>
        <v>Si</v>
      </c>
      <c r="J854" s="12">
        <f t="shared" si="93"/>
        <v>1</v>
      </c>
      <c r="K854" s="13">
        <f t="shared" si="94"/>
        <v>41796</v>
      </c>
      <c r="L854" s="12">
        <f t="shared" si="95"/>
        <v>2014</v>
      </c>
      <c r="M854" s="12">
        <f t="shared" si="96"/>
        <v>23</v>
      </c>
      <c r="N854" s="12">
        <f t="shared" si="97"/>
        <v>6</v>
      </c>
      <c r="O854" s="13" t="str">
        <f t="shared" ca="1" si="98"/>
        <v>CUMPLE</v>
      </c>
    </row>
    <row r="855" spans="1:15" hidden="1">
      <c r="A855">
        <f>Tabla_owssvr__2[[#This Row],[ID]]</f>
        <v>4366</v>
      </c>
      <c r="B855" t="str">
        <f>Tabla_owssvr__2[[#This Row],[Título]]</f>
        <v>Desbloqueo Clave</v>
      </c>
      <c r="C855" t="str">
        <f>Tabla_owssvr__2[[#This Row],[Solicitante]]</f>
        <v>Castro Mery,Yeimei, CAM</v>
      </c>
      <c r="D855" s="4">
        <f>Tabla_owssvr__2[[#This Row],[Fecha Solicitud]]</f>
        <v>41795</v>
      </c>
      <c r="E855" t="str">
        <f>Tabla_owssvr__2[[#This Row],[Estado]]</f>
        <v>Realizado</v>
      </c>
      <c r="F855" s="4">
        <f>Tabla_owssvr__2[[#This Row],[Fecha Cierre]]</f>
        <v>41795</v>
      </c>
      <c r="G855" t="str">
        <f>Tabla_owssvr__2[[#This Row],[Categoria]]</f>
        <v>Creación, modificación activación y desactivación de cuentas de red y correo electrónico.</v>
      </c>
      <c r="H855" t="str">
        <f>Tabla_owssvr__2[[#This Row],[Enviado a TI]]</f>
        <v>No</v>
      </c>
      <c r="I855" t="str">
        <f>Tabla_owssvr__2[[#This Row],[Regiones]]</f>
        <v>Si</v>
      </c>
      <c r="J855" s="12">
        <f t="shared" si="93"/>
        <v>1</v>
      </c>
      <c r="K855" s="13">
        <f t="shared" si="94"/>
        <v>41796</v>
      </c>
      <c r="L855" s="12">
        <f t="shared" si="95"/>
        <v>2014</v>
      </c>
      <c r="M855" s="12">
        <f t="shared" si="96"/>
        <v>23</v>
      </c>
      <c r="N855" s="12">
        <f t="shared" si="97"/>
        <v>6</v>
      </c>
      <c r="O855" s="13" t="str">
        <f t="shared" ca="1" si="98"/>
        <v>CUMPLE</v>
      </c>
    </row>
    <row r="856" spans="1:15" hidden="1">
      <c r="A856">
        <f>Tabla_owssvr__2[[#This Row],[ID]]</f>
        <v>4365</v>
      </c>
      <c r="B856" t="str">
        <f>Tabla_owssvr__2[[#This Row],[Título]]</f>
        <v>Bloqueo Oracle</v>
      </c>
      <c r="C856" t="str">
        <f>Tabla_owssvr__2[[#This Row],[Solicitante]]</f>
        <v>Mena Guajardo, Erica Del Pilar, CAM</v>
      </c>
      <c r="D856" s="4">
        <f>Tabla_owssvr__2[[#This Row],[Fecha Solicitud]]</f>
        <v>41795</v>
      </c>
      <c r="E856" t="str">
        <f>Tabla_owssvr__2[[#This Row],[Estado]]</f>
        <v>Realizado</v>
      </c>
      <c r="F856" s="4">
        <f>Tabla_owssvr__2[[#This Row],[Fecha Cierre]]</f>
        <v>41795</v>
      </c>
      <c r="G856" t="str">
        <f>Tabla_owssvr__2[[#This Row],[Categoria]]</f>
        <v>2 Reporte problemas Oracle</v>
      </c>
      <c r="H856" t="str">
        <f>Tabla_owssvr__2[[#This Row],[Enviado a TI]]</f>
        <v>Si</v>
      </c>
      <c r="I856" t="str">
        <f>Tabla_owssvr__2[[#This Row],[Regiones]]</f>
        <v>No</v>
      </c>
      <c r="J856" s="12">
        <f t="shared" si="93"/>
        <v>1</v>
      </c>
      <c r="K856" s="13">
        <f t="shared" si="94"/>
        <v>41796</v>
      </c>
      <c r="L856" s="12">
        <f t="shared" si="95"/>
        <v>2014</v>
      </c>
      <c r="M856" s="12">
        <f t="shared" si="96"/>
        <v>23</v>
      </c>
      <c r="N856" s="12">
        <f t="shared" si="97"/>
        <v>6</v>
      </c>
      <c r="O856" s="13" t="str">
        <f t="shared" ca="1" si="98"/>
        <v>CUMPLE</v>
      </c>
    </row>
    <row r="857" spans="1:15" hidden="1">
      <c r="A857">
        <f>Tabla_owssvr__2[[#This Row],[ID]]</f>
        <v>4364</v>
      </c>
      <c r="B857" t="str">
        <f>Tabla_owssvr__2[[#This Row],[Título]]</f>
        <v>Acceso OwnCloud</v>
      </c>
      <c r="C857" t="str">
        <f>Tabla_owssvr__2[[#This Row],[Solicitante]]</f>
        <v>Abrigo Elgueda, Juan Andres, CAM</v>
      </c>
      <c r="D857" s="4">
        <f>Tabla_owssvr__2[[#This Row],[Fecha Solicitud]]</f>
        <v>41795</v>
      </c>
      <c r="E857" t="str">
        <f>Tabla_owssvr__2[[#This Row],[Estado]]</f>
        <v>Realizado</v>
      </c>
      <c r="F857" s="4">
        <f>Tabla_owssvr__2[[#This Row],[Fecha Cierre]]</f>
        <v>41795</v>
      </c>
      <c r="G857" t="str">
        <f>Tabla_owssvr__2[[#This Row],[Categoria]]</f>
        <v>Habilitación de carpetas compartidas o sitios de Sharepoint. O asignación y/o modificación de permisos.</v>
      </c>
      <c r="H857" t="str">
        <f>Tabla_owssvr__2[[#This Row],[Enviado a TI]]</f>
        <v>No</v>
      </c>
      <c r="I857" t="str">
        <f>Tabla_owssvr__2[[#This Row],[Regiones]]</f>
        <v>No</v>
      </c>
      <c r="J857" s="12">
        <f t="shared" si="93"/>
        <v>1</v>
      </c>
      <c r="K857" s="13">
        <f t="shared" si="94"/>
        <v>41796</v>
      </c>
      <c r="L857" s="12">
        <f t="shared" si="95"/>
        <v>2014</v>
      </c>
      <c r="M857" s="12">
        <f t="shared" si="96"/>
        <v>23</v>
      </c>
      <c r="N857" s="12">
        <f t="shared" si="97"/>
        <v>6</v>
      </c>
      <c r="O857" s="13" t="str">
        <f t="shared" ca="1" si="98"/>
        <v>CUMPLE</v>
      </c>
    </row>
    <row r="858" spans="1:15" hidden="1">
      <c r="A858">
        <f>Tabla_owssvr__2[[#This Row],[ID]]</f>
        <v>4363</v>
      </c>
      <c r="B858" t="str">
        <f>Tabla_owssvr__2[[#This Row],[Título]]</f>
        <v>celular tiene problemas, está fallando ITO Lo Prado 97414719</v>
      </c>
      <c r="C858" t="str">
        <f>Tabla_owssvr__2[[#This Row],[Solicitante]]</f>
        <v>Iturrieta Silva, Hector, CAM</v>
      </c>
      <c r="D858" s="4">
        <f>Tabla_owssvr__2[[#This Row],[Fecha Solicitud]]</f>
        <v>41795</v>
      </c>
      <c r="E858" t="str">
        <f>Tabla_owssvr__2[[#This Row],[Estado]]</f>
        <v>Realizado</v>
      </c>
      <c r="F858" s="4">
        <f>Tabla_owssvr__2[[#This Row],[Fecha Cierre]]</f>
        <v>41799</v>
      </c>
      <c r="G858" t="str">
        <f>Tabla_owssvr__2[[#This Row],[Categoria]]</f>
        <v>Asignación y/o entrega de equipos celulares estándar nuevos o sus componentes. (chips)</v>
      </c>
      <c r="H858" t="str">
        <f>Tabla_owssvr__2[[#This Row],[Enviado a TI]]</f>
        <v>No</v>
      </c>
      <c r="I858" t="str">
        <f>Tabla_owssvr__2[[#This Row],[Regiones]]</f>
        <v>No</v>
      </c>
      <c r="J858" s="12">
        <f t="shared" si="93"/>
        <v>7</v>
      </c>
      <c r="K858" s="13">
        <f t="shared" si="94"/>
        <v>41806</v>
      </c>
      <c r="L858" s="12">
        <f t="shared" si="95"/>
        <v>2014</v>
      </c>
      <c r="M858" s="12">
        <f t="shared" si="96"/>
        <v>25</v>
      </c>
      <c r="N858" s="12">
        <f t="shared" si="97"/>
        <v>6</v>
      </c>
      <c r="O858" s="13" t="str">
        <f t="shared" ca="1" si="98"/>
        <v>CUMPLE</v>
      </c>
    </row>
    <row r="859" spans="1:15" hidden="1">
      <c r="A859">
        <f>Tabla_owssvr__2[[#This Row],[ID]]</f>
        <v>4362</v>
      </c>
      <c r="B859" t="str">
        <f>Tabla_owssvr__2[[#This Row],[Título]]</f>
        <v>Carpeta compartida</v>
      </c>
      <c r="C859" t="str">
        <f>Tabla_owssvr__2[[#This Row],[Solicitante]]</f>
        <v>Yañez Castillo, Luis Felipe, CAM</v>
      </c>
      <c r="D859" s="4">
        <f>Tabla_owssvr__2[[#This Row],[Fecha Solicitud]]</f>
        <v>41795</v>
      </c>
      <c r="E859" t="str">
        <f>Tabla_owssvr__2[[#This Row],[Estado]]</f>
        <v>Realizado</v>
      </c>
      <c r="F859" s="4">
        <f>Tabla_owssvr__2[[#This Row],[Fecha Cierre]]</f>
        <v>41795</v>
      </c>
      <c r="G859" t="str">
        <f>Tabla_owssvr__2[[#This Row],[Categoria]]</f>
        <v>Habilitación de carpetas compartidas o sitios de Sharepoint. O asignación y/o modificación de permisos.</v>
      </c>
      <c r="H859" t="str">
        <f>Tabla_owssvr__2[[#This Row],[Enviado a TI]]</f>
        <v>Si</v>
      </c>
      <c r="I859" t="str">
        <f>Tabla_owssvr__2[[#This Row],[Regiones]]</f>
        <v>No</v>
      </c>
      <c r="J859" s="12">
        <f t="shared" si="93"/>
        <v>1</v>
      </c>
      <c r="K859" s="13">
        <f t="shared" si="94"/>
        <v>41796</v>
      </c>
      <c r="L859" s="12">
        <f t="shared" si="95"/>
        <v>2014</v>
      </c>
      <c r="M859" s="12">
        <f t="shared" si="96"/>
        <v>23</v>
      </c>
      <c r="N859" s="12">
        <f t="shared" si="97"/>
        <v>6</v>
      </c>
      <c r="O859" s="13" t="str">
        <f t="shared" ca="1" si="98"/>
        <v>CUMPLE</v>
      </c>
    </row>
    <row r="860" spans="1:15" hidden="1">
      <c r="A860">
        <f>Tabla_owssvr__2[[#This Row],[ID]]</f>
        <v>4361</v>
      </c>
      <c r="B860" t="str">
        <f>Tabla_owssvr__2[[#This Row],[Título]]</f>
        <v>SOLICITUD DE GESTION - MODIFICAR PERFIL ORACLE</v>
      </c>
      <c r="C860" t="str">
        <f>Tabla_owssvr__2[[#This Row],[Solicitante]]</f>
        <v>Ruz Salinas, Richard Alberto, CAM</v>
      </c>
      <c r="D860" s="4">
        <f>Tabla_owssvr__2[[#This Row],[Fecha Solicitud]]</f>
        <v>41794</v>
      </c>
      <c r="E860" t="str">
        <f>Tabla_owssvr__2[[#This Row],[Estado]]</f>
        <v>Realizado</v>
      </c>
      <c r="F860" s="4">
        <f>Tabla_owssvr__2[[#This Row],[Fecha Cierre]]</f>
        <v>41795</v>
      </c>
      <c r="G860" t="str">
        <f>Tabla_owssvr__2[[#This Row],[Categoria]]</f>
        <v>2 Reporte problemas Oracle</v>
      </c>
      <c r="H860" t="str">
        <f>Tabla_owssvr__2[[#This Row],[Enviado a TI]]</f>
        <v>Si</v>
      </c>
      <c r="I860" t="str">
        <f>Tabla_owssvr__2[[#This Row],[Regiones]]</f>
        <v>No</v>
      </c>
      <c r="J860" s="12">
        <f t="shared" si="93"/>
        <v>1</v>
      </c>
      <c r="K860" s="13">
        <f t="shared" si="94"/>
        <v>41795</v>
      </c>
      <c r="L860" s="12">
        <f t="shared" si="95"/>
        <v>2014</v>
      </c>
      <c r="M860" s="12">
        <f t="shared" si="96"/>
        <v>23</v>
      </c>
      <c r="N860" s="12">
        <f t="shared" si="97"/>
        <v>6</v>
      </c>
      <c r="O860" s="13" t="str">
        <f t="shared" ca="1" si="98"/>
        <v>CUMPLE</v>
      </c>
    </row>
    <row r="861" spans="1:15" hidden="1">
      <c r="A861">
        <f>Tabla_owssvr__2[[#This Row],[ID]]</f>
        <v>4360</v>
      </c>
      <c r="B861" t="str">
        <f>Tabla_owssvr__2[[#This Row],[Título]]</f>
        <v>minutos llamados a CAM</v>
      </c>
      <c r="C861" t="str">
        <f>Tabla_owssvr__2[[#This Row],[Solicitante]]</f>
        <v>Bascuñan Reyes, Juan Ignacio, CAM</v>
      </c>
      <c r="D861" s="4">
        <f>Tabla_owssvr__2[[#This Row],[Fecha Solicitud]]</f>
        <v>41795</v>
      </c>
      <c r="E861" t="str">
        <f>Tabla_owssvr__2[[#This Row],[Estado]]</f>
        <v>Realizado</v>
      </c>
      <c r="F861" s="4">
        <f>Tabla_owssvr__2[[#This Row],[Fecha Cierre]]</f>
        <v>41795</v>
      </c>
      <c r="G861" t="str">
        <f>Tabla_owssvr__2[[#This Row],[Categoria]]</f>
        <v>1 Asignacion de minutos</v>
      </c>
      <c r="H861" t="str">
        <f>Tabla_owssvr__2[[#This Row],[Enviado a TI]]</f>
        <v>Si</v>
      </c>
      <c r="I861" t="str">
        <f>Tabla_owssvr__2[[#This Row],[Regiones]]</f>
        <v>No</v>
      </c>
      <c r="J861" s="12">
        <f t="shared" si="93"/>
        <v>1</v>
      </c>
      <c r="K861" s="13">
        <f t="shared" si="94"/>
        <v>41796</v>
      </c>
      <c r="L861" s="12">
        <f t="shared" si="95"/>
        <v>2014</v>
      </c>
      <c r="M861" s="12">
        <f t="shared" si="96"/>
        <v>23</v>
      </c>
      <c r="N861" s="12">
        <f t="shared" si="97"/>
        <v>6</v>
      </c>
      <c r="O861" s="13" t="str">
        <f t="shared" ca="1" si="98"/>
        <v>CUMPLE</v>
      </c>
    </row>
    <row r="862" spans="1:15" hidden="1">
      <c r="A862">
        <f>Tabla_owssvr__2[[#This Row],[ID]]</f>
        <v>4359</v>
      </c>
      <c r="B862" t="str">
        <f>Tabla_owssvr__2[[#This Row],[Título]]</f>
        <v>recarga de minutos</v>
      </c>
      <c r="C862" t="str">
        <f>Tabla_owssvr__2[[#This Row],[Solicitante]]</f>
        <v>Soto Aranguiz, Francisco Javier, CAM</v>
      </c>
      <c r="D862" s="4">
        <f>Tabla_owssvr__2[[#This Row],[Fecha Solicitud]]</f>
        <v>41795</v>
      </c>
      <c r="E862" t="str">
        <f>Tabla_owssvr__2[[#This Row],[Estado]]</f>
        <v>Realizado</v>
      </c>
      <c r="F862" s="4">
        <f>Tabla_owssvr__2[[#This Row],[Fecha Cierre]]</f>
        <v>41795</v>
      </c>
      <c r="G862" t="str">
        <f>Tabla_owssvr__2[[#This Row],[Categoria]]</f>
        <v>1 Asignacion de minutos</v>
      </c>
      <c r="H862" t="str">
        <f>Tabla_owssvr__2[[#This Row],[Enviado a TI]]</f>
        <v>Si</v>
      </c>
      <c r="I862" t="str">
        <f>Tabla_owssvr__2[[#This Row],[Regiones]]</f>
        <v>No</v>
      </c>
      <c r="J862" s="12">
        <f t="shared" si="93"/>
        <v>1</v>
      </c>
      <c r="K862" s="13">
        <f t="shared" si="94"/>
        <v>41796</v>
      </c>
      <c r="L862" s="12">
        <f t="shared" si="95"/>
        <v>2014</v>
      </c>
      <c r="M862" s="12">
        <f t="shared" si="96"/>
        <v>23</v>
      </c>
      <c r="N862" s="12">
        <f t="shared" si="97"/>
        <v>6</v>
      </c>
      <c r="O862" s="13" t="str">
        <f t="shared" ca="1" si="98"/>
        <v>CUMPLE</v>
      </c>
    </row>
    <row r="863" spans="1:15" hidden="1">
      <c r="A863">
        <f>Tabla_owssvr__2[[#This Row],[ID]]</f>
        <v>4358</v>
      </c>
      <c r="B863" t="str">
        <f>Tabla_owssvr__2[[#This Row],[Título]]</f>
        <v>Minutos On Net - 96429588</v>
      </c>
      <c r="C863" t="str">
        <f>Tabla_owssvr__2[[#This Row],[Solicitante]]</f>
        <v>Morales Diaz, Mauricio Enrique, CAM</v>
      </c>
      <c r="D863" s="4">
        <f>Tabla_owssvr__2[[#This Row],[Fecha Solicitud]]</f>
        <v>41795</v>
      </c>
      <c r="E863" t="str">
        <f>Tabla_owssvr__2[[#This Row],[Estado]]</f>
        <v>Realizado</v>
      </c>
      <c r="F863" s="4">
        <f>Tabla_owssvr__2[[#This Row],[Fecha Cierre]]</f>
        <v>41795</v>
      </c>
      <c r="G863" t="str">
        <f>Tabla_owssvr__2[[#This Row],[Categoria]]</f>
        <v>1 Asignacion de minutos</v>
      </c>
      <c r="H863" t="str">
        <f>Tabla_owssvr__2[[#This Row],[Enviado a TI]]</f>
        <v>No</v>
      </c>
      <c r="I863" t="str">
        <f>Tabla_owssvr__2[[#This Row],[Regiones]]</f>
        <v>Si</v>
      </c>
      <c r="J863" s="12">
        <f t="shared" si="93"/>
        <v>1</v>
      </c>
      <c r="K863" s="13">
        <f t="shared" si="94"/>
        <v>41796</v>
      </c>
      <c r="L863" s="12">
        <f t="shared" si="95"/>
        <v>2014</v>
      </c>
      <c r="M863" s="12">
        <f t="shared" si="96"/>
        <v>23</v>
      </c>
      <c r="N863" s="12">
        <f t="shared" si="97"/>
        <v>6</v>
      </c>
      <c r="O863" s="13" t="str">
        <f t="shared" ca="1" si="98"/>
        <v>CUMPLE</v>
      </c>
    </row>
    <row r="864" spans="1:15" hidden="1">
      <c r="A864">
        <f>Tabla_owssvr__2[[#This Row],[ID]]</f>
        <v>4357</v>
      </c>
      <c r="B864" t="str">
        <f>Tabla_owssvr__2[[#This Row],[Título]]</f>
        <v>Anexo telefónico.</v>
      </c>
      <c r="C864" t="str">
        <f>Tabla_owssvr__2[[#This Row],[Solicitante]]</f>
        <v>Pino Salazar, Victor Alejandro, CAM</v>
      </c>
      <c r="D864" s="4">
        <f>Tabla_owssvr__2[[#This Row],[Fecha Solicitud]]</f>
        <v>41795</v>
      </c>
      <c r="E864" t="str">
        <f>Tabla_owssvr__2[[#This Row],[Estado]]</f>
        <v>Realizado</v>
      </c>
      <c r="F864" s="4">
        <f>Tabla_owssvr__2[[#This Row],[Fecha Cierre]]</f>
        <v>41795</v>
      </c>
      <c r="G864" t="str">
        <f>Tabla_owssvr__2[[#This Row],[Categoria]]</f>
        <v>Creación, modificación activación y desactivación de anexos telefónicos.</v>
      </c>
      <c r="H864" t="str">
        <f>Tabla_owssvr__2[[#This Row],[Enviado a TI]]</f>
        <v>Si</v>
      </c>
      <c r="I864" t="str">
        <f>Tabla_owssvr__2[[#This Row],[Regiones]]</f>
        <v>No</v>
      </c>
      <c r="J864" s="12">
        <f t="shared" si="93"/>
        <v>1</v>
      </c>
      <c r="K864" s="13">
        <f t="shared" si="94"/>
        <v>41796</v>
      </c>
      <c r="L864" s="12">
        <f t="shared" si="95"/>
        <v>2014</v>
      </c>
      <c r="M864" s="12">
        <f t="shared" si="96"/>
        <v>23</v>
      </c>
      <c r="N864" s="12">
        <f t="shared" si="97"/>
        <v>6</v>
      </c>
      <c r="O864" s="13" t="str">
        <f t="shared" ca="1" si="98"/>
        <v>CUMPLE</v>
      </c>
    </row>
    <row r="865" spans="1:15" hidden="1">
      <c r="A865">
        <f>Tabla_owssvr__2[[#This Row],[ID]]</f>
        <v>4356</v>
      </c>
      <c r="B865" t="str">
        <f>Tabla_owssvr__2[[#This Row],[Título]]</f>
        <v>SOLICITUD DE ACCESO CARPETA \\CAMFSERVER/TELEMEDIDAGC</v>
      </c>
      <c r="C865" t="str">
        <f>Tabla_owssvr__2[[#This Row],[Solicitante]]</f>
        <v>Pavez Nuñez, Walter, CAM</v>
      </c>
      <c r="D865" s="4">
        <f>Tabla_owssvr__2[[#This Row],[Fecha Solicitud]]</f>
        <v>41795</v>
      </c>
      <c r="E865" t="str">
        <f>Tabla_owssvr__2[[#This Row],[Estado]]</f>
        <v>Realizado</v>
      </c>
      <c r="F865" s="4">
        <f>Tabla_owssvr__2[[#This Row],[Fecha Cierre]]</f>
        <v>41795</v>
      </c>
      <c r="G865" t="str">
        <f>Tabla_owssvr__2[[#This Row],[Categoria]]</f>
        <v>Habilitación de carpetas compartidas o sitios de Sharepoint. O asignación y/o modificación de permisos.</v>
      </c>
      <c r="H865" t="str">
        <f>Tabla_owssvr__2[[#This Row],[Enviado a TI]]</f>
        <v>Si</v>
      </c>
      <c r="I865" t="str">
        <f>Tabla_owssvr__2[[#This Row],[Regiones]]</f>
        <v>No</v>
      </c>
      <c r="J865" s="12">
        <f t="shared" si="93"/>
        <v>1</v>
      </c>
      <c r="K865" s="13">
        <f t="shared" si="94"/>
        <v>41796</v>
      </c>
      <c r="L865" s="12">
        <f t="shared" si="95"/>
        <v>2014</v>
      </c>
      <c r="M865" s="12">
        <f t="shared" si="96"/>
        <v>23</v>
      </c>
      <c r="N865" s="12">
        <f t="shared" si="97"/>
        <v>6</v>
      </c>
      <c r="O865" s="13" t="str">
        <f t="shared" ca="1" si="98"/>
        <v>CUMPLE</v>
      </c>
    </row>
    <row r="866" spans="1:15" hidden="1">
      <c r="A866">
        <f>Tabla_owssvr__2[[#This Row],[ID]]</f>
        <v>4355</v>
      </c>
      <c r="B866" t="str">
        <f>Tabla_owssvr__2[[#This Row],[Título]]</f>
        <v>Equipo de radios Nextel</v>
      </c>
      <c r="C866" t="str">
        <f>Tabla_owssvr__2[[#This Row],[Solicitante]]</f>
        <v>Contreras Orellana, Paulo Alberto, CAM</v>
      </c>
      <c r="D866" s="4">
        <f>Tabla_owssvr__2[[#This Row],[Fecha Solicitud]]</f>
        <v>41794</v>
      </c>
      <c r="E866" t="str">
        <f>Tabla_owssvr__2[[#This Row],[Estado]]</f>
        <v>Realizado</v>
      </c>
      <c r="F866" s="4">
        <f>Tabla_owssvr__2[[#This Row],[Fecha Cierre]]</f>
        <v>41795</v>
      </c>
      <c r="G866" t="str">
        <f>Tabla_owssvr__2[[#This Row],[Categoria]]</f>
        <v>Asignación y/o entrega de equipos celulares estándar nuevos o sus componentes. (chips)</v>
      </c>
      <c r="H866" t="str">
        <f>Tabla_owssvr__2[[#This Row],[Enviado a TI]]</f>
        <v>Si</v>
      </c>
      <c r="I866" t="str">
        <f>Tabla_owssvr__2[[#This Row],[Regiones]]</f>
        <v>No</v>
      </c>
      <c r="J866" s="12">
        <f t="shared" si="93"/>
        <v>7</v>
      </c>
      <c r="K866" s="13">
        <f t="shared" si="94"/>
        <v>41803</v>
      </c>
      <c r="L866" s="12">
        <f t="shared" si="95"/>
        <v>2014</v>
      </c>
      <c r="M866" s="12">
        <f t="shared" si="96"/>
        <v>24</v>
      </c>
      <c r="N866" s="12">
        <f t="shared" si="97"/>
        <v>6</v>
      </c>
      <c r="O866" s="13" t="str">
        <f t="shared" ca="1" si="98"/>
        <v>CUMPLE</v>
      </c>
    </row>
    <row r="867" spans="1:15" hidden="1">
      <c r="A867">
        <f>Tabla_owssvr__2[[#This Row],[ID]]</f>
        <v>4354</v>
      </c>
      <c r="B867" t="str">
        <f>Tabla_owssvr__2[[#This Row],[Título]]</f>
        <v>Software Equipos Programadores OOCC</v>
      </c>
      <c r="C867" t="str">
        <f>Tabla_owssvr__2[[#This Row],[Solicitante]]</f>
        <v>Contreras Orellana, Paulo Alberto, CAM</v>
      </c>
      <c r="D867" s="4">
        <f>Tabla_owssvr__2[[#This Row],[Fecha Solicitud]]</f>
        <v>41795</v>
      </c>
      <c r="E867" t="str">
        <f>Tabla_owssvr__2[[#This Row],[Estado]]</f>
        <v>Realizado</v>
      </c>
      <c r="F867" s="4">
        <f>Tabla_owssvr__2[[#This Row],[Fecha Cierre]]</f>
        <v>41795</v>
      </c>
      <c r="G867" t="str">
        <f>Tabla_owssvr__2[[#This Row],[Categoria]]</f>
        <v>Instalación de nuevos software en los computadores.</v>
      </c>
      <c r="H867" t="str">
        <f>Tabla_owssvr__2[[#This Row],[Enviado a TI]]</f>
        <v>Si</v>
      </c>
      <c r="I867" t="str">
        <f>Tabla_owssvr__2[[#This Row],[Regiones]]</f>
        <v>No</v>
      </c>
      <c r="J867" s="12">
        <f t="shared" si="93"/>
        <v>1</v>
      </c>
      <c r="K867" s="13">
        <f t="shared" si="94"/>
        <v>41796</v>
      </c>
      <c r="L867" s="12">
        <f t="shared" si="95"/>
        <v>2014</v>
      </c>
      <c r="M867" s="12">
        <f t="shared" si="96"/>
        <v>23</v>
      </c>
      <c r="N867" s="12">
        <f t="shared" si="97"/>
        <v>6</v>
      </c>
      <c r="O867" s="13" t="str">
        <f t="shared" ca="1" si="98"/>
        <v>CUMPLE</v>
      </c>
    </row>
    <row r="868" spans="1:15" hidden="1">
      <c r="A868">
        <f>Tabla_owssvr__2[[#This Row],[ID]]</f>
        <v>4353</v>
      </c>
      <c r="B868" t="str">
        <f>Tabla_owssvr__2[[#This Row],[Título]]</f>
        <v xml:space="preserve"> SOSIAS</v>
      </c>
      <c r="C868" t="str">
        <f>Tabla_owssvr__2[[#This Row],[Solicitante]]</f>
        <v>Elgueta Rojas, Deborah Lisset, CAM</v>
      </c>
      <c r="D868" s="4">
        <f>Tabla_owssvr__2[[#This Row],[Fecha Solicitud]]</f>
        <v>41795</v>
      </c>
      <c r="E868" t="str">
        <f>Tabla_owssvr__2[[#This Row],[Estado]]</f>
        <v>Realizado</v>
      </c>
      <c r="F868" s="4">
        <f>Tabla_owssvr__2[[#This Row],[Fecha Cierre]]</f>
        <v>41795</v>
      </c>
      <c r="G868" t="str">
        <f>Tabla_owssvr__2[[#This Row],[Categoria]]</f>
        <v>2 Reporte problemas Oracle</v>
      </c>
      <c r="H868" t="str">
        <f>Tabla_owssvr__2[[#This Row],[Enviado a TI]]</f>
        <v>Si</v>
      </c>
      <c r="I868" t="str">
        <f>Tabla_owssvr__2[[#This Row],[Regiones]]</f>
        <v>No</v>
      </c>
      <c r="J868" s="12">
        <f t="shared" si="93"/>
        <v>1</v>
      </c>
      <c r="K868" s="13">
        <f t="shared" si="94"/>
        <v>41796</v>
      </c>
      <c r="L868" s="12">
        <f t="shared" si="95"/>
        <v>2014</v>
      </c>
      <c r="M868" s="12">
        <f t="shared" si="96"/>
        <v>23</v>
      </c>
      <c r="N868" s="12">
        <f t="shared" si="97"/>
        <v>6</v>
      </c>
      <c r="O868" s="13" t="str">
        <f t="shared" ca="1" si="98"/>
        <v>CUMPLE</v>
      </c>
    </row>
    <row r="869" spans="1:15" hidden="1">
      <c r="A869">
        <f>Tabla_owssvr__2[[#This Row],[ID]]</f>
        <v>4352</v>
      </c>
      <c r="B869" t="str">
        <f>Tabla_owssvr__2[[#This Row],[Título]]</f>
        <v>Minutos Celular 62065341</v>
      </c>
      <c r="C869" t="str">
        <f>Tabla_owssvr__2[[#This Row],[Solicitante]]</f>
        <v>Orellana Sepulveda, Andres Alejandro, CAM</v>
      </c>
      <c r="D869" s="4">
        <f>Tabla_owssvr__2[[#This Row],[Fecha Solicitud]]</f>
        <v>41795</v>
      </c>
      <c r="E869" t="str">
        <f>Tabla_owssvr__2[[#This Row],[Estado]]</f>
        <v>Realizado</v>
      </c>
      <c r="F869" s="4">
        <f>Tabla_owssvr__2[[#This Row],[Fecha Cierre]]</f>
        <v>41795</v>
      </c>
      <c r="G869" t="str">
        <f>Tabla_owssvr__2[[#This Row],[Categoria]]</f>
        <v>1 Asignacion de minutos</v>
      </c>
      <c r="H869" t="str">
        <f>Tabla_owssvr__2[[#This Row],[Enviado a TI]]</f>
        <v>Si</v>
      </c>
      <c r="I869" t="str">
        <f>Tabla_owssvr__2[[#This Row],[Regiones]]</f>
        <v>No</v>
      </c>
      <c r="J869" s="12">
        <f t="shared" si="93"/>
        <v>1</v>
      </c>
      <c r="K869" s="13">
        <f t="shared" si="94"/>
        <v>41796</v>
      </c>
      <c r="L869" s="12">
        <f t="shared" si="95"/>
        <v>2014</v>
      </c>
      <c r="M869" s="12">
        <f t="shared" si="96"/>
        <v>23</v>
      </c>
      <c r="N869" s="12">
        <f t="shared" si="97"/>
        <v>6</v>
      </c>
      <c r="O869" s="13" t="str">
        <f t="shared" ca="1" si="98"/>
        <v>CUMPLE</v>
      </c>
    </row>
    <row r="870" spans="1:15" hidden="1">
      <c r="A870">
        <f>Tabla_owssvr__2[[#This Row],[ID]]</f>
        <v>4351</v>
      </c>
      <c r="B870" t="str">
        <f>Tabla_owssvr__2[[#This Row],[Título]]</f>
        <v>Minutos</v>
      </c>
      <c r="C870" t="str">
        <f>Tabla_owssvr__2[[#This Row],[Solicitante]]</f>
        <v>Santibañez Ordenes, Andres Alejandro, CAM</v>
      </c>
      <c r="D870" s="4">
        <f>Tabla_owssvr__2[[#This Row],[Fecha Solicitud]]</f>
        <v>41795</v>
      </c>
      <c r="E870" t="str">
        <f>Tabla_owssvr__2[[#This Row],[Estado]]</f>
        <v>Realizado</v>
      </c>
      <c r="F870" s="4">
        <f>Tabla_owssvr__2[[#This Row],[Fecha Cierre]]</f>
        <v>41795</v>
      </c>
      <c r="G870" t="str">
        <f>Tabla_owssvr__2[[#This Row],[Categoria]]</f>
        <v>1 Asignacion de minutos</v>
      </c>
      <c r="H870" t="str">
        <f>Tabla_owssvr__2[[#This Row],[Enviado a TI]]</f>
        <v>No</v>
      </c>
      <c r="I870" t="str">
        <f>Tabla_owssvr__2[[#This Row],[Regiones]]</f>
        <v>No</v>
      </c>
      <c r="J870" s="12">
        <f t="shared" si="93"/>
        <v>1</v>
      </c>
      <c r="K870" s="13">
        <f t="shared" si="94"/>
        <v>41796</v>
      </c>
      <c r="L870" s="12">
        <f t="shared" si="95"/>
        <v>2014</v>
      </c>
      <c r="M870" s="12">
        <f t="shared" si="96"/>
        <v>23</v>
      </c>
      <c r="N870" s="12">
        <f t="shared" si="97"/>
        <v>6</v>
      </c>
      <c r="O870" s="13" t="str">
        <f t="shared" ca="1" si="98"/>
        <v>CUMPLE</v>
      </c>
    </row>
    <row r="871" spans="1:15" hidden="1">
      <c r="A871">
        <f>Tabla_owssvr__2[[#This Row],[ID]]</f>
        <v>4350</v>
      </c>
      <c r="B871" t="str">
        <f>Tabla_owssvr__2[[#This Row],[Título]]</f>
        <v>Reposicion de minutos</v>
      </c>
      <c r="C871" t="str">
        <f>Tabla_owssvr__2[[#This Row],[Solicitante]]</f>
        <v>Peñaloza Ordenes, Enrique Antonio, CAM</v>
      </c>
      <c r="D871" s="4">
        <f>Tabla_owssvr__2[[#This Row],[Fecha Solicitud]]</f>
        <v>41795</v>
      </c>
      <c r="E871" t="str">
        <f>Tabla_owssvr__2[[#This Row],[Estado]]</f>
        <v>Realizado</v>
      </c>
      <c r="F871" s="4">
        <f>Tabla_owssvr__2[[#This Row],[Fecha Cierre]]</f>
        <v>41795</v>
      </c>
      <c r="G871" t="str">
        <f>Tabla_owssvr__2[[#This Row],[Categoria]]</f>
        <v>1 Asignacion de minutos</v>
      </c>
      <c r="H871" t="str">
        <f>Tabla_owssvr__2[[#This Row],[Enviado a TI]]</f>
        <v>No</v>
      </c>
      <c r="I871" t="str">
        <f>Tabla_owssvr__2[[#This Row],[Regiones]]</f>
        <v>No</v>
      </c>
      <c r="J871" s="12">
        <f t="shared" si="93"/>
        <v>1</v>
      </c>
      <c r="K871" s="13">
        <f t="shared" si="94"/>
        <v>41796</v>
      </c>
      <c r="L871" s="12">
        <f t="shared" si="95"/>
        <v>2014</v>
      </c>
      <c r="M871" s="12">
        <f t="shared" si="96"/>
        <v>23</v>
      </c>
      <c r="N871" s="12">
        <f t="shared" si="97"/>
        <v>6</v>
      </c>
      <c r="O871" s="13" t="str">
        <f t="shared" ca="1" si="98"/>
        <v>CUMPLE</v>
      </c>
    </row>
    <row r="872" spans="1:15" hidden="1">
      <c r="A872">
        <f>Tabla_owssvr__2[[#This Row],[ID]]</f>
        <v>4349</v>
      </c>
      <c r="B872" t="str">
        <f>Tabla_owssvr__2[[#This Row],[Título]]</f>
        <v xml:space="preserve"> Liberación minutos On-Net</v>
      </c>
      <c r="C872" t="str">
        <f>Tabla_owssvr__2[[#This Row],[Solicitante]]</f>
        <v>Castro Marchant, Jorge, CAM</v>
      </c>
      <c r="D872" s="4">
        <f>Tabla_owssvr__2[[#This Row],[Fecha Solicitud]]</f>
        <v>41795</v>
      </c>
      <c r="E872" t="str">
        <f>Tabla_owssvr__2[[#This Row],[Estado]]</f>
        <v>Realizado</v>
      </c>
      <c r="F872" s="4">
        <f>Tabla_owssvr__2[[#This Row],[Fecha Cierre]]</f>
        <v>41795</v>
      </c>
      <c r="G872" t="str">
        <f>Tabla_owssvr__2[[#This Row],[Categoria]]</f>
        <v>1 Asignacion de minutos</v>
      </c>
      <c r="H872" t="str">
        <f>Tabla_owssvr__2[[#This Row],[Enviado a TI]]</f>
        <v>Si</v>
      </c>
      <c r="I872" t="str">
        <f>Tabla_owssvr__2[[#This Row],[Regiones]]</f>
        <v>No</v>
      </c>
      <c r="J872" s="12">
        <f t="shared" si="93"/>
        <v>1</v>
      </c>
      <c r="K872" s="13">
        <f t="shared" si="94"/>
        <v>41796</v>
      </c>
      <c r="L872" s="12">
        <f t="shared" si="95"/>
        <v>2014</v>
      </c>
      <c r="M872" s="12">
        <f t="shared" si="96"/>
        <v>23</v>
      </c>
      <c r="N872" s="12">
        <f t="shared" si="97"/>
        <v>6</v>
      </c>
      <c r="O872" s="13" t="str">
        <f t="shared" ca="1" si="98"/>
        <v>CUMPLE</v>
      </c>
    </row>
    <row r="873" spans="1:15" hidden="1">
      <c r="A873">
        <f>Tabla_owssvr__2[[#This Row],[ID]]</f>
        <v>4348</v>
      </c>
      <c r="B873" t="str">
        <f>Tabla_owssvr__2[[#This Row],[Título]]</f>
        <v>Solicitud Pagina web</v>
      </c>
      <c r="C873" t="str">
        <f>Tabla_owssvr__2[[#This Row],[Solicitante]]</f>
        <v>Navarro Aguilera, Grace Katherine, CAM</v>
      </c>
      <c r="D873" s="4">
        <f>Tabla_owssvr__2[[#This Row],[Fecha Solicitud]]</f>
        <v>41794</v>
      </c>
      <c r="E873" t="str">
        <f>Tabla_owssvr__2[[#This Row],[Estado]]</f>
        <v>Realizado</v>
      </c>
      <c r="F873" s="4">
        <f>Tabla_owssvr__2[[#This Row],[Fecha Cierre]]</f>
        <v>41794</v>
      </c>
      <c r="G873" t="str">
        <f>Tabla_owssvr__2[[#This Row],[Categoria]]</f>
        <v>Habilitación de carpetas compartidas o sitios de Sharepoint. O asignación y/o modificación de permisos.</v>
      </c>
      <c r="H873" t="str">
        <f>Tabla_owssvr__2[[#This Row],[Enviado a TI]]</f>
        <v>No</v>
      </c>
      <c r="I873" t="str">
        <f>Tabla_owssvr__2[[#This Row],[Regiones]]</f>
        <v>No</v>
      </c>
      <c r="J873" s="12">
        <f t="shared" si="93"/>
        <v>1</v>
      </c>
      <c r="K873" s="13">
        <f t="shared" si="94"/>
        <v>41795</v>
      </c>
      <c r="L873" s="12">
        <f t="shared" si="95"/>
        <v>2014</v>
      </c>
      <c r="M873" s="12">
        <f t="shared" si="96"/>
        <v>23</v>
      </c>
      <c r="N873" s="12">
        <f t="shared" si="97"/>
        <v>6</v>
      </c>
      <c r="O873" s="13" t="str">
        <f t="shared" ca="1" si="98"/>
        <v>CUMPLE</v>
      </c>
    </row>
    <row r="874" spans="1:15" hidden="1">
      <c r="A874">
        <f>Tabla_owssvr__2[[#This Row],[ID]]</f>
        <v>4347</v>
      </c>
      <c r="B874" t="str">
        <f>Tabla_owssvr__2[[#This Row],[Título]]</f>
        <v>Desbloqueo Clave</v>
      </c>
      <c r="C874" t="str">
        <f>Tabla_owssvr__2[[#This Row],[Solicitante]]</f>
        <v>Negrón Salazar, Milton Orlando, CAM</v>
      </c>
      <c r="D874" s="4">
        <f>Tabla_owssvr__2[[#This Row],[Fecha Solicitud]]</f>
        <v>41794</v>
      </c>
      <c r="E874" t="str">
        <f>Tabla_owssvr__2[[#This Row],[Estado]]</f>
        <v>Realizado</v>
      </c>
      <c r="F874" s="4">
        <f>Tabla_owssvr__2[[#This Row],[Fecha Cierre]]</f>
        <v>41794</v>
      </c>
      <c r="G874" t="str">
        <f>Tabla_owssvr__2[[#This Row],[Categoria]]</f>
        <v>Creación, modificación activación y desactivación de cuentas de red y correo electrónico.</v>
      </c>
      <c r="H874" t="str">
        <f>Tabla_owssvr__2[[#This Row],[Enviado a TI]]</f>
        <v>No</v>
      </c>
      <c r="I874" t="str">
        <f>Tabla_owssvr__2[[#This Row],[Regiones]]</f>
        <v>No</v>
      </c>
      <c r="J874" s="12">
        <f t="shared" si="93"/>
        <v>1</v>
      </c>
      <c r="K874" s="13">
        <f t="shared" si="94"/>
        <v>41795</v>
      </c>
      <c r="L874" s="12">
        <f t="shared" si="95"/>
        <v>2014</v>
      </c>
      <c r="M874" s="12">
        <f t="shared" si="96"/>
        <v>23</v>
      </c>
      <c r="N874" s="12">
        <f t="shared" si="97"/>
        <v>6</v>
      </c>
      <c r="O874" s="13" t="str">
        <f t="shared" ca="1" si="98"/>
        <v>CUMPLE</v>
      </c>
    </row>
    <row r="875" spans="1:15" hidden="1">
      <c r="A875">
        <f>Tabla_owssvr__2[[#This Row],[ID]]</f>
        <v>4346</v>
      </c>
      <c r="B875" t="str">
        <f>Tabla_owssvr__2[[#This Row],[Título]]</f>
        <v>oracle incluir INFORME DE GASTOS</v>
      </c>
      <c r="C875" t="str">
        <f>Tabla_owssvr__2[[#This Row],[Solicitante]]</f>
        <v>Iturra Lavin, Ana, CAM</v>
      </c>
      <c r="D875" s="4">
        <f>Tabla_owssvr__2[[#This Row],[Fecha Solicitud]]</f>
        <v>41794</v>
      </c>
      <c r="E875" t="str">
        <f>Tabla_owssvr__2[[#This Row],[Estado]]</f>
        <v>Realizado</v>
      </c>
      <c r="F875" s="4">
        <f>Tabla_owssvr__2[[#This Row],[Fecha Cierre]]</f>
        <v>41794</v>
      </c>
      <c r="G875" t="str">
        <f>Tabla_owssvr__2[[#This Row],[Categoria]]</f>
        <v>2 Reporte problemas Oracle</v>
      </c>
      <c r="H875" t="str">
        <f>Tabla_owssvr__2[[#This Row],[Enviado a TI]]</f>
        <v>Si</v>
      </c>
      <c r="I875" t="str">
        <f>Tabla_owssvr__2[[#This Row],[Regiones]]</f>
        <v>No</v>
      </c>
      <c r="J875" s="12">
        <f t="shared" si="93"/>
        <v>1</v>
      </c>
      <c r="K875" s="13">
        <f t="shared" si="94"/>
        <v>41795</v>
      </c>
      <c r="L875" s="12">
        <f t="shared" si="95"/>
        <v>2014</v>
      </c>
      <c r="M875" s="12">
        <f t="shared" si="96"/>
        <v>23</v>
      </c>
      <c r="N875" s="12">
        <f t="shared" si="97"/>
        <v>6</v>
      </c>
      <c r="O875" s="13" t="str">
        <f t="shared" ca="1" si="98"/>
        <v>CUMPLE</v>
      </c>
    </row>
    <row r="876" spans="1:15" hidden="1">
      <c r="A876">
        <f>Tabla_owssvr__2[[#This Row],[ID]]</f>
        <v>4345</v>
      </c>
      <c r="B876" t="str">
        <f>Tabla_owssvr__2[[#This Row],[Título]]</f>
        <v>Oracle Bloqueado</v>
      </c>
      <c r="C876" t="str">
        <f>Tabla_owssvr__2[[#This Row],[Solicitante]]</f>
        <v>Cano Zamalloa, Daniel, CAM</v>
      </c>
      <c r="D876" s="4">
        <f>Tabla_owssvr__2[[#This Row],[Fecha Solicitud]]</f>
        <v>41789</v>
      </c>
      <c r="E876" t="str">
        <f>Tabla_owssvr__2[[#This Row],[Estado]]</f>
        <v>Realizado</v>
      </c>
      <c r="F876" s="4">
        <f>Tabla_owssvr__2[[#This Row],[Fecha Cierre]]</f>
        <v>41789</v>
      </c>
      <c r="G876" t="str">
        <f>Tabla_owssvr__2[[#This Row],[Categoria]]</f>
        <v>2 Reporte problemas Oracle</v>
      </c>
      <c r="H876" t="str">
        <f>Tabla_owssvr__2[[#This Row],[Enviado a TI]]</f>
        <v>No</v>
      </c>
      <c r="I876" t="str">
        <f>Tabla_owssvr__2[[#This Row],[Regiones]]</f>
        <v>No</v>
      </c>
      <c r="J876" s="12">
        <f t="shared" si="93"/>
        <v>1</v>
      </c>
      <c r="K876" s="13">
        <f t="shared" si="94"/>
        <v>41792</v>
      </c>
      <c r="L876" s="12">
        <f t="shared" si="95"/>
        <v>2014</v>
      </c>
      <c r="M876" s="12">
        <f t="shared" si="96"/>
        <v>23</v>
      </c>
      <c r="N876" s="12">
        <f t="shared" si="97"/>
        <v>6</v>
      </c>
      <c r="O876" s="13" t="str">
        <f t="shared" ca="1" si="98"/>
        <v>CUMPLE</v>
      </c>
    </row>
    <row r="877" spans="1:15" hidden="1">
      <c r="A877">
        <f>Tabla_owssvr__2[[#This Row],[ID]]</f>
        <v>4344</v>
      </c>
      <c r="B877" t="str">
        <f>Tabla_owssvr__2[[#This Row],[Título]]</f>
        <v>Plataformar Asignación NTB - SOT CHL JESB</v>
      </c>
      <c r="C877" t="str">
        <f>Tabla_owssvr__2[[#This Row],[Solicitante]]</f>
        <v>Contreras Orellana, Paulo Alberto, CAM</v>
      </c>
      <c r="D877" s="4">
        <f>Tabla_owssvr__2[[#This Row],[Fecha Solicitud]]</f>
        <v>41794</v>
      </c>
      <c r="E877" t="str">
        <f>Tabla_owssvr__2[[#This Row],[Estado]]</f>
        <v>Realizado</v>
      </c>
      <c r="F877" s="4">
        <f>Tabla_owssvr__2[[#This Row],[Fecha Cierre]]</f>
        <v>41794</v>
      </c>
      <c r="G877" t="str">
        <f>Tabla_owssvr__2[[#This Row],[Categoria]]</f>
        <v>Asignación de equipamiento estándar.</v>
      </c>
      <c r="H877" t="str">
        <f>Tabla_owssvr__2[[#This Row],[Enviado a TI]]</f>
        <v>Si</v>
      </c>
      <c r="I877" t="str">
        <f>Tabla_owssvr__2[[#This Row],[Regiones]]</f>
        <v>No</v>
      </c>
      <c r="J877" s="12">
        <f t="shared" si="93"/>
        <v>4</v>
      </c>
      <c r="K877" s="13">
        <f t="shared" si="94"/>
        <v>41800</v>
      </c>
      <c r="L877" s="12">
        <f t="shared" si="95"/>
        <v>2014</v>
      </c>
      <c r="M877" s="12">
        <f t="shared" si="96"/>
        <v>24</v>
      </c>
      <c r="N877" s="12">
        <f t="shared" si="97"/>
        <v>6</v>
      </c>
      <c r="O877" s="13" t="str">
        <f t="shared" ca="1" si="98"/>
        <v>CUMPLE</v>
      </c>
    </row>
    <row r="878" spans="1:15" hidden="1">
      <c r="A878">
        <f>Tabla_owssvr__2[[#This Row],[ID]]</f>
        <v>4343</v>
      </c>
      <c r="B878" t="str">
        <f>Tabla_owssvr__2[[#This Row],[Título]]</f>
        <v xml:space="preserve">Alta Estacion de trabajo </v>
      </c>
      <c r="C878" t="str">
        <f>Tabla_owssvr__2[[#This Row],[Solicitante]]</f>
        <v>Técnico Mesa de Ayuda, Externo</v>
      </c>
      <c r="D878" s="4">
        <f>Tabla_owssvr__2[[#This Row],[Fecha Solicitud]]</f>
        <v>41794</v>
      </c>
      <c r="E878" t="str">
        <f>Tabla_owssvr__2[[#This Row],[Estado]]</f>
        <v>Realizado</v>
      </c>
      <c r="F878" s="4">
        <f>Tabla_owssvr__2[[#This Row],[Fecha Cierre]]</f>
        <v>41794</v>
      </c>
      <c r="G878" t="str">
        <f>Tabla_owssvr__2[[#This Row],[Categoria]]</f>
        <v>Creación, modificación activación y desactivación de cuentas de red y correo electrónico.</v>
      </c>
      <c r="H878" t="str">
        <f>Tabla_owssvr__2[[#This Row],[Enviado a TI]]</f>
        <v>Si</v>
      </c>
      <c r="I878" t="str">
        <f>Tabla_owssvr__2[[#This Row],[Regiones]]</f>
        <v>No</v>
      </c>
      <c r="J878" s="12">
        <f t="shared" si="93"/>
        <v>1</v>
      </c>
      <c r="K878" s="13">
        <f t="shared" si="94"/>
        <v>41795</v>
      </c>
      <c r="L878" s="12">
        <f t="shared" si="95"/>
        <v>2014</v>
      </c>
      <c r="M878" s="12">
        <f t="shared" si="96"/>
        <v>23</v>
      </c>
      <c r="N878" s="12">
        <f t="shared" si="97"/>
        <v>6</v>
      </c>
      <c r="O878" s="13" t="str">
        <f t="shared" ca="1" si="98"/>
        <v>CUMPLE</v>
      </c>
    </row>
    <row r="879" spans="1:15" hidden="1">
      <c r="A879">
        <f>Tabla_owssvr__2[[#This Row],[ID]]</f>
        <v>4342</v>
      </c>
      <c r="B879" t="str">
        <f>Tabla_owssvr__2[[#This Row],[Título]]</f>
        <v>Plataformar Asignación NTB - SOT CHL MMS</v>
      </c>
      <c r="C879" t="str">
        <f>Tabla_owssvr__2[[#This Row],[Solicitante]]</f>
        <v>Contreras Orellana, Paulo Alberto, CAM</v>
      </c>
      <c r="D879" s="4">
        <f>Tabla_owssvr__2[[#This Row],[Fecha Solicitud]]</f>
        <v>41794</v>
      </c>
      <c r="E879" t="str">
        <f>Tabla_owssvr__2[[#This Row],[Estado]]</f>
        <v>Realizado</v>
      </c>
      <c r="F879" s="4">
        <f>Tabla_owssvr__2[[#This Row],[Fecha Cierre]]</f>
        <v>41794</v>
      </c>
      <c r="G879" t="str">
        <f>Tabla_owssvr__2[[#This Row],[Categoria]]</f>
        <v>Asignación de equipamiento estándar.</v>
      </c>
      <c r="H879" t="str">
        <f>Tabla_owssvr__2[[#This Row],[Enviado a TI]]</f>
        <v>Si</v>
      </c>
      <c r="I879" t="str">
        <f>Tabla_owssvr__2[[#This Row],[Regiones]]</f>
        <v>No</v>
      </c>
      <c r="J879" s="12">
        <f t="shared" si="93"/>
        <v>4</v>
      </c>
      <c r="K879" s="13">
        <f t="shared" si="94"/>
        <v>41800</v>
      </c>
      <c r="L879" s="12">
        <f t="shared" si="95"/>
        <v>2014</v>
      </c>
      <c r="M879" s="12">
        <f t="shared" si="96"/>
        <v>24</v>
      </c>
      <c r="N879" s="12">
        <f t="shared" si="97"/>
        <v>6</v>
      </c>
      <c r="O879" s="13" t="str">
        <f t="shared" ca="1" si="98"/>
        <v>CUMPLE</v>
      </c>
    </row>
    <row r="880" spans="1:15" hidden="1">
      <c r="A880">
        <f>Tabla_owssvr__2[[#This Row],[ID]]</f>
        <v>4341</v>
      </c>
      <c r="B880" t="str">
        <f>Tabla_owssvr__2[[#This Row],[Título]]</f>
        <v>Préstamo de Notebook</v>
      </c>
      <c r="C880" t="str">
        <f>Tabla_owssvr__2[[#This Row],[Solicitante]]</f>
        <v>Espinoza Morral, Sergio Rodrigo, CAM</v>
      </c>
      <c r="D880" s="4">
        <f>Tabla_owssvr__2[[#This Row],[Fecha Solicitud]]</f>
        <v>41794</v>
      </c>
      <c r="E880" t="str">
        <f>Tabla_owssvr__2[[#This Row],[Estado]]</f>
        <v>Realizado</v>
      </c>
      <c r="F880" s="4">
        <f>Tabla_owssvr__2[[#This Row],[Fecha Cierre]]</f>
        <v>41794</v>
      </c>
      <c r="G880" t="str">
        <f>Tabla_owssvr__2[[#This Row],[Categoria]]</f>
        <v>Préstamo de equipos. (según disponibilidad)</v>
      </c>
      <c r="H880" t="str">
        <f>Tabla_owssvr__2[[#This Row],[Enviado a TI]]</f>
        <v>No</v>
      </c>
      <c r="I880" t="str">
        <f>Tabla_owssvr__2[[#This Row],[Regiones]]</f>
        <v>No</v>
      </c>
      <c r="J880" s="12">
        <f t="shared" ref="J880:J943" si="99">VLOOKUP(G880,servicios,2,FALSE)</f>
        <v>1</v>
      </c>
      <c r="K880" s="13">
        <f t="shared" ref="K880:K943" si="100">WORKDAY(D880*1,J880,festivos)</f>
        <v>41795</v>
      </c>
      <c r="L880" s="12">
        <f t="shared" ref="L880:L943" si="101">YEAR(K880)</f>
        <v>2014</v>
      </c>
      <c r="M880" s="12">
        <f t="shared" ref="M880:M943" si="102">WEEKNUM(K880,2)</f>
        <v>23</v>
      </c>
      <c r="N880" s="12">
        <f t="shared" ref="N880:N943" si="103">MONTH(K880)</f>
        <v>6</v>
      </c>
      <c r="O880" s="13" t="str">
        <f t="shared" ref="O880:O943" ca="1" si="104">IF(F880=0,IF(AND(TODAY()&lt;=K880),"EN TIEMPO","FUERA"),IF(AND(F880&lt;=K880),"CUMPLE","NO CUMPLE"))</f>
        <v>CUMPLE</v>
      </c>
    </row>
    <row r="881" spans="1:15" hidden="1">
      <c r="A881">
        <f>Tabla_owssvr__2[[#This Row],[ID]]</f>
        <v>4340</v>
      </c>
      <c r="B881" t="str">
        <f>Tabla_owssvr__2[[#This Row],[Título]]</f>
        <v>Solicitud Serv. Técnico - Serie M6201800132/ Carlos Silva Vildosola 824 San Miguel</v>
      </c>
      <c r="C881" t="str">
        <f>Tabla_owssvr__2[[#This Row],[Solicitante]]</f>
        <v>Schmidt Contreras, Ingrid Angélica, CAM</v>
      </c>
      <c r="D881" s="4">
        <f>Tabla_owssvr__2[[#This Row],[Fecha Solicitud]]</f>
        <v>41794</v>
      </c>
      <c r="E881" t="str">
        <f>Tabla_owssvr__2[[#This Row],[Estado]]</f>
        <v>Realizado</v>
      </c>
      <c r="F881" s="4">
        <f>Tabla_owssvr__2[[#This Row],[Fecha Cierre]]</f>
        <v>41794</v>
      </c>
      <c r="G881" t="str">
        <f>Tabla_owssvr__2[[#This Row],[Categoria]]</f>
        <v>Reporte de problemas de Impresoras en Outsourcing</v>
      </c>
      <c r="H881" t="str">
        <f>Tabla_owssvr__2[[#This Row],[Enviado a TI]]</f>
        <v>No</v>
      </c>
      <c r="I881" t="str">
        <f>Tabla_owssvr__2[[#This Row],[Regiones]]</f>
        <v>No</v>
      </c>
      <c r="J881" s="12">
        <f t="shared" si="99"/>
        <v>1</v>
      </c>
      <c r="K881" s="13">
        <f t="shared" si="100"/>
        <v>41795</v>
      </c>
      <c r="L881" s="12">
        <f t="shared" si="101"/>
        <v>2014</v>
      </c>
      <c r="M881" s="12">
        <f t="shared" si="102"/>
        <v>23</v>
      </c>
      <c r="N881" s="12">
        <f t="shared" si="103"/>
        <v>6</v>
      </c>
      <c r="O881" s="13" t="str">
        <f t="shared" ca="1" si="104"/>
        <v>CUMPLE</v>
      </c>
    </row>
    <row r="882" spans="1:15" hidden="1">
      <c r="A882">
        <f>Tabla_owssvr__2[[#This Row],[ID]]</f>
        <v>4339</v>
      </c>
      <c r="B882" t="str">
        <f>Tabla_owssvr__2[[#This Row],[Título]]</f>
        <v>Problemas de conectividad en Bodega SOT Vespucio 1520</v>
      </c>
      <c r="C882" t="str">
        <f>Tabla_owssvr__2[[#This Row],[Solicitante]]</f>
        <v>Pino Carmona, Eduardo Gabriel, CAM</v>
      </c>
      <c r="D882" s="4">
        <f>Tabla_owssvr__2[[#This Row],[Fecha Solicitud]]</f>
        <v>41794</v>
      </c>
      <c r="E882" t="str">
        <f>Tabla_owssvr__2[[#This Row],[Estado]]</f>
        <v>Realizado</v>
      </c>
      <c r="F882" s="4">
        <f>Tabla_owssvr__2[[#This Row],[Fecha Cierre]]</f>
        <v>41794</v>
      </c>
      <c r="G882" t="str">
        <f>Tabla_owssvr__2[[#This Row],[Categoria]]</f>
        <v>Creación, modificación activación y desactivación de cuentas de red y correo electrónico.</v>
      </c>
      <c r="H882" t="str">
        <f>Tabla_owssvr__2[[#This Row],[Enviado a TI]]</f>
        <v>Si</v>
      </c>
      <c r="I882" t="str">
        <f>Tabla_owssvr__2[[#This Row],[Regiones]]</f>
        <v>No</v>
      </c>
      <c r="J882" s="12">
        <f t="shared" si="99"/>
        <v>1</v>
      </c>
      <c r="K882" s="13">
        <f t="shared" si="100"/>
        <v>41795</v>
      </c>
      <c r="L882" s="12">
        <f t="shared" si="101"/>
        <v>2014</v>
      </c>
      <c r="M882" s="12">
        <f t="shared" si="102"/>
        <v>23</v>
      </c>
      <c r="N882" s="12">
        <f t="shared" si="103"/>
        <v>6</v>
      </c>
      <c r="O882" s="13" t="str">
        <f t="shared" ca="1" si="104"/>
        <v>CUMPLE</v>
      </c>
    </row>
    <row r="883" spans="1:15" hidden="1">
      <c r="A883">
        <f>Tabla_owssvr__2[[#This Row],[ID]]</f>
        <v>4338</v>
      </c>
      <c r="B883" t="str">
        <f>Tabla_owssvr__2[[#This Row],[Título]]</f>
        <v>Plataformar Renovación NTB - TD FBSS</v>
      </c>
      <c r="C883" t="str">
        <f>Tabla_owssvr__2[[#This Row],[Solicitante]]</f>
        <v>Suazo San Martin, Fernando Braulio, CAM</v>
      </c>
      <c r="D883" s="4">
        <f>Tabla_owssvr__2[[#This Row],[Fecha Solicitud]]</f>
        <v>41794</v>
      </c>
      <c r="E883" t="str">
        <f>Tabla_owssvr__2[[#This Row],[Estado]]</f>
        <v>Realizado</v>
      </c>
      <c r="F883" s="4">
        <f>Tabla_owssvr__2[[#This Row],[Fecha Cierre]]</f>
        <v>41794</v>
      </c>
      <c r="G883" t="str">
        <f>Tabla_owssvr__2[[#This Row],[Categoria]]</f>
        <v>Asignación de equipamiento estándar.</v>
      </c>
      <c r="H883" t="str">
        <f>Tabla_owssvr__2[[#This Row],[Enviado a TI]]</f>
        <v>Si</v>
      </c>
      <c r="I883" t="str">
        <f>Tabla_owssvr__2[[#This Row],[Regiones]]</f>
        <v>No</v>
      </c>
      <c r="J883" s="12">
        <f t="shared" si="99"/>
        <v>4</v>
      </c>
      <c r="K883" s="13">
        <f t="shared" si="100"/>
        <v>41800</v>
      </c>
      <c r="L883" s="12">
        <f t="shared" si="101"/>
        <v>2014</v>
      </c>
      <c r="M883" s="12">
        <f t="shared" si="102"/>
        <v>24</v>
      </c>
      <c r="N883" s="12">
        <f t="shared" si="103"/>
        <v>6</v>
      </c>
      <c r="O883" s="13" t="str">
        <f t="shared" ca="1" si="104"/>
        <v>CUMPLE</v>
      </c>
    </row>
    <row r="884" spans="1:15" hidden="1">
      <c r="A884">
        <f>Tabla_owssvr__2[[#This Row],[ID]]</f>
        <v>4337</v>
      </c>
      <c r="B884" t="str">
        <f>Tabla_owssvr__2[[#This Row],[Título]]</f>
        <v>Problemas para emitir PDF</v>
      </c>
      <c r="C884" t="str">
        <f>Tabla_owssvr__2[[#This Row],[Solicitante]]</f>
        <v>Andrade Escobar, Agustina Mabel, CAM</v>
      </c>
      <c r="D884" s="4">
        <f>Tabla_owssvr__2[[#This Row],[Fecha Solicitud]]</f>
        <v>41794</v>
      </c>
      <c r="E884" t="str">
        <f>Tabla_owssvr__2[[#This Row],[Estado]]</f>
        <v>Realizado</v>
      </c>
      <c r="F884" s="4">
        <f>Tabla_owssvr__2[[#This Row],[Fecha Cierre]]</f>
        <v>41794</v>
      </c>
      <c r="G884" t="str">
        <f>Tabla_owssvr__2[[#This Row],[Categoria]]</f>
        <v>2 Reporte problemas Oracle</v>
      </c>
      <c r="H884" t="str">
        <f>Tabla_owssvr__2[[#This Row],[Enviado a TI]]</f>
        <v>Si</v>
      </c>
      <c r="I884" t="str">
        <f>Tabla_owssvr__2[[#This Row],[Regiones]]</f>
        <v>No</v>
      </c>
      <c r="J884" s="12">
        <f t="shared" si="99"/>
        <v>1</v>
      </c>
      <c r="K884" s="13">
        <f t="shared" si="100"/>
        <v>41795</v>
      </c>
      <c r="L884" s="12">
        <f t="shared" si="101"/>
        <v>2014</v>
      </c>
      <c r="M884" s="12">
        <f t="shared" si="102"/>
        <v>23</v>
      </c>
      <c r="N884" s="12">
        <f t="shared" si="103"/>
        <v>6</v>
      </c>
      <c r="O884" s="13" t="str">
        <f t="shared" ca="1" si="104"/>
        <v>CUMPLE</v>
      </c>
    </row>
    <row r="885" spans="1:15" hidden="1">
      <c r="A885">
        <f>Tabla_owssvr__2[[#This Row],[ID]]</f>
        <v>4336</v>
      </c>
      <c r="B885" t="str">
        <f>Tabla_owssvr__2[[#This Row],[Título]]</f>
        <v>Bloqueo Claves</v>
      </c>
      <c r="C885" t="str">
        <f>Tabla_owssvr__2[[#This Row],[Solicitante]]</f>
        <v>Villena Herrera, Maria Belen, CAM</v>
      </c>
      <c r="D885" s="4">
        <f>Tabla_owssvr__2[[#This Row],[Fecha Solicitud]]</f>
        <v>41794</v>
      </c>
      <c r="E885" t="str">
        <f>Tabla_owssvr__2[[#This Row],[Estado]]</f>
        <v>Realizado</v>
      </c>
      <c r="F885" s="4">
        <f>Tabla_owssvr__2[[#This Row],[Fecha Cierre]]</f>
        <v>41794</v>
      </c>
      <c r="G885" t="str">
        <f>Tabla_owssvr__2[[#This Row],[Categoria]]</f>
        <v>Creación, modificación activación y desactivación de cuentas de red y correo electrónico.</v>
      </c>
      <c r="H885" t="str">
        <f>Tabla_owssvr__2[[#This Row],[Enviado a TI]]</f>
        <v>No</v>
      </c>
      <c r="I885" t="str">
        <f>Tabla_owssvr__2[[#This Row],[Regiones]]</f>
        <v>No</v>
      </c>
      <c r="J885" s="12">
        <f t="shared" si="99"/>
        <v>1</v>
      </c>
      <c r="K885" s="13">
        <f t="shared" si="100"/>
        <v>41795</v>
      </c>
      <c r="L885" s="12">
        <f t="shared" si="101"/>
        <v>2014</v>
      </c>
      <c r="M885" s="12">
        <f t="shared" si="102"/>
        <v>23</v>
      </c>
      <c r="N885" s="12">
        <f t="shared" si="103"/>
        <v>6</v>
      </c>
      <c r="O885" s="13" t="str">
        <f t="shared" ca="1" si="104"/>
        <v>CUMPLE</v>
      </c>
    </row>
    <row r="886" spans="1:15" hidden="1">
      <c r="A886">
        <f>Tabla_owssvr__2[[#This Row],[ID]]</f>
        <v>4335</v>
      </c>
      <c r="B886" t="str">
        <f>Tabla_owssvr__2[[#This Row],[Título]]</f>
        <v>Carga de minutos</v>
      </c>
      <c r="C886" t="str">
        <f>Tabla_owssvr__2[[#This Row],[Solicitante]]</f>
        <v>Carvajal Caceres, Luis Maximo, CAM</v>
      </c>
      <c r="D886" s="4">
        <f>Tabla_owssvr__2[[#This Row],[Fecha Solicitud]]</f>
        <v>41794</v>
      </c>
      <c r="E886" t="str">
        <f>Tabla_owssvr__2[[#This Row],[Estado]]</f>
        <v>Realizado</v>
      </c>
      <c r="F886" s="4">
        <f>Tabla_owssvr__2[[#This Row],[Fecha Cierre]]</f>
        <v>41794</v>
      </c>
      <c r="G886" t="str">
        <f>Tabla_owssvr__2[[#This Row],[Categoria]]</f>
        <v>1 Asignacion de minutos</v>
      </c>
      <c r="H886" t="str">
        <f>Tabla_owssvr__2[[#This Row],[Enviado a TI]]</f>
        <v>No</v>
      </c>
      <c r="I886" t="str">
        <f>Tabla_owssvr__2[[#This Row],[Regiones]]</f>
        <v>No</v>
      </c>
      <c r="J886" s="12">
        <f t="shared" si="99"/>
        <v>1</v>
      </c>
      <c r="K886" s="13">
        <f t="shared" si="100"/>
        <v>41795</v>
      </c>
      <c r="L886" s="12">
        <f t="shared" si="101"/>
        <v>2014</v>
      </c>
      <c r="M886" s="12">
        <f t="shared" si="102"/>
        <v>23</v>
      </c>
      <c r="N886" s="12">
        <f t="shared" si="103"/>
        <v>6</v>
      </c>
      <c r="O886" s="13" t="str">
        <f t="shared" ca="1" si="104"/>
        <v>CUMPLE</v>
      </c>
    </row>
    <row r="887" spans="1:15" hidden="1">
      <c r="A887">
        <f>Tabla_owssvr__2[[#This Row],[ID]]</f>
        <v>4334</v>
      </c>
      <c r="B887" t="str">
        <f>Tabla_owssvr__2[[#This Row],[Título]]</f>
        <v>NO ES POSIBLE CREAR PEDIDOS DE MOVIMIENTO EN LA ORGANIZACION ´CN0´</v>
      </c>
      <c r="C887" t="str">
        <f>Tabla_owssvr__2[[#This Row],[Solicitante]]</f>
        <v>Ruz Salinas, Richard Alberto, CAM</v>
      </c>
      <c r="D887" s="4">
        <f>Tabla_owssvr__2[[#This Row],[Fecha Solicitud]]</f>
        <v>41793</v>
      </c>
      <c r="E887" t="str">
        <f>Tabla_owssvr__2[[#This Row],[Estado]]</f>
        <v>Realizado</v>
      </c>
      <c r="F887" s="4">
        <f>Tabla_owssvr__2[[#This Row],[Fecha Cierre]]</f>
        <v>41793</v>
      </c>
      <c r="G887" t="str">
        <f>Tabla_owssvr__2[[#This Row],[Categoria]]</f>
        <v>2 Reporte problemas Oracle</v>
      </c>
      <c r="H887" t="str">
        <f>Tabla_owssvr__2[[#This Row],[Enviado a TI]]</f>
        <v>Si</v>
      </c>
      <c r="I887" t="str">
        <f>Tabla_owssvr__2[[#This Row],[Regiones]]</f>
        <v>No</v>
      </c>
      <c r="J887" s="12">
        <f t="shared" si="99"/>
        <v>1</v>
      </c>
      <c r="K887" s="13">
        <f t="shared" si="100"/>
        <v>41794</v>
      </c>
      <c r="L887" s="12">
        <f t="shared" si="101"/>
        <v>2014</v>
      </c>
      <c r="M887" s="12">
        <f t="shared" si="102"/>
        <v>23</v>
      </c>
      <c r="N887" s="12">
        <f t="shared" si="103"/>
        <v>6</v>
      </c>
      <c r="O887" s="13" t="str">
        <f t="shared" ca="1" si="104"/>
        <v>CUMPLE</v>
      </c>
    </row>
    <row r="888" spans="1:15" hidden="1">
      <c r="A888">
        <f>Tabla_owssvr__2[[#This Row],[ID]]</f>
        <v>4333</v>
      </c>
      <c r="B888" t="str">
        <f>Tabla_owssvr__2[[#This Row],[Título]]</f>
        <v>TELEFONO EN MAL ESTADO</v>
      </c>
      <c r="C888" t="str">
        <f>Tabla_owssvr__2[[#This Row],[Solicitante]]</f>
        <v>Belmar Ramirez, Nelson Andres, CAM</v>
      </c>
      <c r="D888" s="4">
        <f>Tabla_owssvr__2[[#This Row],[Fecha Solicitud]]</f>
        <v>41794</v>
      </c>
      <c r="E888" t="str">
        <f>Tabla_owssvr__2[[#This Row],[Estado]]</f>
        <v>Realizado</v>
      </c>
      <c r="F888" s="4">
        <f>Tabla_owssvr__2[[#This Row],[Fecha Cierre]]</f>
        <v>41794</v>
      </c>
      <c r="G888" t="str">
        <f>Tabla_owssvr__2[[#This Row],[Categoria]]</f>
        <v>Asignación y/o entrega de equipos celulares estándar nuevos o sus componentes. (chips)</v>
      </c>
      <c r="H888" t="str">
        <f>Tabla_owssvr__2[[#This Row],[Enviado a TI]]</f>
        <v>Si</v>
      </c>
      <c r="I888" t="str">
        <f>Tabla_owssvr__2[[#This Row],[Regiones]]</f>
        <v>No</v>
      </c>
      <c r="J888" s="12">
        <f t="shared" si="99"/>
        <v>7</v>
      </c>
      <c r="K888" s="13">
        <f t="shared" si="100"/>
        <v>41803</v>
      </c>
      <c r="L888" s="12">
        <f t="shared" si="101"/>
        <v>2014</v>
      </c>
      <c r="M888" s="12">
        <f t="shared" si="102"/>
        <v>24</v>
      </c>
      <c r="N888" s="12">
        <f t="shared" si="103"/>
        <v>6</v>
      </c>
      <c r="O888" s="13" t="str">
        <f t="shared" ca="1" si="104"/>
        <v>CUMPLE</v>
      </c>
    </row>
    <row r="889" spans="1:15" hidden="1">
      <c r="A889">
        <f>Tabla_owssvr__2[[#This Row],[ID]]</f>
        <v>4332</v>
      </c>
      <c r="B889" t="str">
        <f>Tabla_owssvr__2[[#This Row],[Título]]</f>
        <v>minutos</v>
      </c>
      <c r="C889" t="str">
        <f>Tabla_owssvr__2[[#This Row],[Solicitante]]</f>
        <v>Yañez Espinoza, Alberto Daniel, CAM</v>
      </c>
      <c r="D889" s="4">
        <f>Tabla_owssvr__2[[#This Row],[Fecha Solicitud]]</f>
        <v>41793</v>
      </c>
      <c r="E889" t="str">
        <f>Tabla_owssvr__2[[#This Row],[Estado]]</f>
        <v>Realizado</v>
      </c>
      <c r="F889" s="4">
        <f>Tabla_owssvr__2[[#This Row],[Fecha Cierre]]</f>
        <v>41794</v>
      </c>
      <c r="G889" t="str">
        <f>Tabla_owssvr__2[[#This Row],[Categoria]]</f>
        <v>1 Asignacion de minutos</v>
      </c>
      <c r="H889" t="str">
        <f>Tabla_owssvr__2[[#This Row],[Enviado a TI]]</f>
        <v>No</v>
      </c>
      <c r="I889" t="str">
        <f>Tabla_owssvr__2[[#This Row],[Regiones]]</f>
        <v>No</v>
      </c>
      <c r="J889" s="12">
        <f t="shared" si="99"/>
        <v>1</v>
      </c>
      <c r="K889" s="13">
        <f t="shared" si="100"/>
        <v>41794</v>
      </c>
      <c r="L889" s="12">
        <f t="shared" si="101"/>
        <v>2014</v>
      </c>
      <c r="M889" s="12">
        <f t="shared" si="102"/>
        <v>23</v>
      </c>
      <c r="N889" s="12">
        <f t="shared" si="103"/>
        <v>6</v>
      </c>
      <c r="O889" s="13" t="str">
        <f t="shared" ca="1" si="104"/>
        <v>CUMPLE</v>
      </c>
    </row>
    <row r="890" spans="1:15" hidden="1">
      <c r="A890">
        <f>Tabla_owssvr__2[[#This Row],[ID]]</f>
        <v>4331</v>
      </c>
      <c r="B890" t="str">
        <f>Tabla_owssvr__2[[#This Row],[Título]]</f>
        <v>bloqueo de correo</v>
      </c>
      <c r="C890" t="str">
        <f>Tabla_owssvr__2[[#This Row],[Solicitante]]</f>
        <v>Herrera Herrera, Victor Hugo, CAM</v>
      </c>
      <c r="D890" s="4">
        <f>Tabla_owssvr__2[[#This Row],[Fecha Solicitud]]</f>
        <v>41794</v>
      </c>
      <c r="E890" t="str">
        <f>Tabla_owssvr__2[[#This Row],[Estado]]</f>
        <v>Realizado</v>
      </c>
      <c r="F890" s="4">
        <f>Tabla_owssvr__2[[#This Row],[Fecha Cierre]]</f>
        <v>41794</v>
      </c>
      <c r="G890" t="str">
        <f>Tabla_owssvr__2[[#This Row],[Categoria]]</f>
        <v>Creación, modificación activación y desactivación de cuentas de red y correo electrónico.</v>
      </c>
      <c r="H890" t="str">
        <f>Tabla_owssvr__2[[#This Row],[Enviado a TI]]</f>
        <v>Si</v>
      </c>
      <c r="I890" t="str">
        <f>Tabla_owssvr__2[[#This Row],[Regiones]]</f>
        <v>Si</v>
      </c>
      <c r="J890" s="12">
        <f t="shared" si="99"/>
        <v>1</v>
      </c>
      <c r="K890" s="13">
        <f t="shared" si="100"/>
        <v>41795</v>
      </c>
      <c r="L890" s="12">
        <f t="shared" si="101"/>
        <v>2014</v>
      </c>
      <c r="M890" s="12">
        <f t="shared" si="102"/>
        <v>23</v>
      </c>
      <c r="N890" s="12">
        <f t="shared" si="103"/>
        <v>6</v>
      </c>
      <c r="O890" s="13" t="str">
        <f t="shared" ca="1" si="104"/>
        <v>CUMPLE</v>
      </c>
    </row>
    <row r="891" spans="1:15" hidden="1">
      <c r="A891">
        <f>Tabla_owssvr__2[[#This Row],[ID]]</f>
        <v>4330</v>
      </c>
      <c r="B891" t="str">
        <f>Tabla_owssvr__2[[#This Row],[Título]]</f>
        <v>bloqueo de correo</v>
      </c>
      <c r="C891" t="str">
        <f>Tabla_owssvr__2[[#This Row],[Solicitante]]</f>
        <v>Ortiz Garcez, Ana Maria, CAM</v>
      </c>
      <c r="D891" s="4">
        <f>Tabla_owssvr__2[[#This Row],[Fecha Solicitud]]</f>
        <v>41794</v>
      </c>
      <c r="E891" t="str">
        <f>Tabla_owssvr__2[[#This Row],[Estado]]</f>
        <v>Realizado</v>
      </c>
      <c r="F891" s="4">
        <f>Tabla_owssvr__2[[#This Row],[Fecha Cierre]]</f>
        <v>41794</v>
      </c>
      <c r="G891" t="str">
        <f>Tabla_owssvr__2[[#This Row],[Categoria]]</f>
        <v>Creación, modificación activación y desactivación de cuentas de red y correo electrónico.</v>
      </c>
      <c r="H891" t="str">
        <f>Tabla_owssvr__2[[#This Row],[Enviado a TI]]</f>
        <v>Si</v>
      </c>
      <c r="I891" t="str">
        <f>Tabla_owssvr__2[[#This Row],[Regiones]]</f>
        <v>Si</v>
      </c>
      <c r="J891" s="12">
        <f t="shared" si="99"/>
        <v>1</v>
      </c>
      <c r="K891" s="13">
        <f t="shared" si="100"/>
        <v>41795</v>
      </c>
      <c r="L891" s="12">
        <f t="shared" si="101"/>
        <v>2014</v>
      </c>
      <c r="M891" s="12">
        <f t="shared" si="102"/>
        <v>23</v>
      </c>
      <c r="N891" s="12">
        <f t="shared" si="103"/>
        <v>6</v>
      </c>
      <c r="O891" s="13" t="str">
        <f t="shared" ca="1" si="104"/>
        <v>CUMPLE</v>
      </c>
    </row>
    <row r="892" spans="1:15" hidden="1">
      <c r="A892">
        <f>Tabla_owssvr__2[[#This Row],[ID]]</f>
        <v>4329</v>
      </c>
      <c r="B892" t="str">
        <f>Tabla_owssvr__2[[#This Row],[Título]]</f>
        <v>Dar de Alta Equipos en el AD, para Renovacion 04-06-2014</v>
      </c>
      <c r="C892" t="str">
        <f>Tabla_owssvr__2[[#This Row],[Solicitante]]</f>
        <v>Técnico Mesa de Ayuda, Externo</v>
      </c>
      <c r="D892" s="4">
        <f>Tabla_owssvr__2[[#This Row],[Fecha Solicitud]]</f>
        <v>41794</v>
      </c>
      <c r="E892" t="str">
        <f>Tabla_owssvr__2[[#This Row],[Estado]]</f>
        <v>Realizado</v>
      </c>
      <c r="F892" s="4">
        <f>Tabla_owssvr__2[[#This Row],[Fecha Cierre]]</f>
        <v>41794</v>
      </c>
      <c r="G892" t="str">
        <f>Tabla_owssvr__2[[#This Row],[Categoria]]</f>
        <v>Creación, modificación activación y desactivación de cuentas de red y correo electrónico.</v>
      </c>
      <c r="H892" t="str">
        <f>Tabla_owssvr__2[[#This Row],[Enviado a TI]]</f>
        <v>Si</v>
      </c>
      <c r="I892" t="str">
        <f>Tabla_owssvr__2[[#This Row],[Regiones]]</f>
        <v>No</v>
      </c>
      <c r="J892" s="12">
        <f t="shared" si="99"/>
        <v>1</v>
      </c>
      <c r="K892" s="13">
        <f t="shared" si="100"/>
        <v>41795</v>
      </c>
      <c r="L892" s="12">
        <f t="shared" si="101"/>
        <v>2014</v>
      </c>
      <c r="M892" s="12">
        <f t="shared" si="102"/>
        <v>23</v>
      </c>
      <c r="N892" s="12">
        <f t="shared" si="103"/>
        <v>6</v>
      </c>
      <c r="O892" s="13" t="str">
        <f t="shared" ca="1" si="104"/>
        <v>CUMPLE</v>
      </c>
    </row>
    <row r="893" spans="1:15" hidden="1">
      <c r="A893">
        <f>Tabla_owssvr__2[[#This Row],[ID]]</f>
        <v>4328</v>
      </c>
      <c r="B893" t="str">
        <f>Tabla_owssvr__2[[#This Row],[Título]]</f>
        <v>Restituir minutos on-net</v>
      </c>
      <c r="C893" t="str">
        <f>Tabla_owssvr__2[[#This Row],[Solicitante]]</f>
        <v>Elgueta Rojas, Deborah Lisset, CAM</v>
      </c>
      <c r="D893" s="4">
        <f>Tabla_owssvr__2[[#This Row],[Fecha Solicitud]]</f>
        <v>41793</v>
      </c>
      <c r="E893" t="str">
        <f>Tabla_owssvr__2[[#This Row],[Estado]]</f>
        <v>Realizado</v>
      </c>
      <c r="F893" s="4">
        <f>Tabla_owssvr__2[[#This Row],[Fecha Cierre]]</f>
        <v>41793</v>
      </c>
      <c r="G893" t="str">
        <f>Tabla_owssvr__2[[#This Row],[Categoria]]</f>
        <v>1 Asignacion de minutos</v>
      </c>
      <c r="H893" t="str">
        <f>Tabla_owssvr__2[[#This Row],[Enviado a TI]]</f>
        <v>Si</v>
      </c>
      <c r="I893" t="str">
        <f>Tabla_owssvr__2[[#This Row],[Regiones]]</f>
        <v>No</v>
      </c>
      <c r="J893" s="12">
        <f t="shared" si="99"/>
        <v>1</v>
      </c>
      <c r="K893" s="13">
        <f t="shared" si="100"/>
        <v>41794</v>
      </c>
      <c r="L893" s="12">
        <f t="shared" si="101"/>
        <v>2014</v>
      </c>
      <c r="M893" s="12">
        <f t="shared" si="102"/>
        <v>23</v>
      </c>
      <c r="N893" s="12">
        <f t="shared" si="103"/>
        <v>6</v>
      </c>
      <c r="O893" s="13" t="str">
        <f t="shared" ca="1" si="104"/>
        <v>CUMPLE</v>
      </c>
    </row>
    <row r="894" spans="1:15" hidden="1">
      <c r="A894">
        <f>Tabla_owssvr__2[[#This Row],[ID]]</f>
        <v>4327</v>
      </c>
      <c r="B894" t="str">
        <f>Tabla_owssvr__2[[#This Row],[Título]]</f>
        <v>Solicitud Minutos On Net</v>
      </c>
      <c r="C894" t="str">
        <f>Tabla_owssvr__2[[#This Row],[Solicitante]]</f>
        <v>Orellana Oyarce, Pedro, CAM</v>
      </c>
      <c r="D894" s="4">
        <f>Tabla_owssvr__2[[#This Row],[Fecha Solicitud]]</f>
        <v>41794</v>
      </c>
      <c r="E894" t="str">
        <f>Tabla_owssvr__2[[#This Row],[Estado]]</f>
        <v>Realizado</v>
      </c>
      <c r="F894" s="4">
        <f>Tabla_owssvr__2[[#This Row],[Fecha Cierre]]</f>
        <v>41794</v>
      </c>
      <c r="G894" t="str">
        <f>Tabla_owssvr__2[[#This Row],[Categoria]]</f>
        <v>1 Asignacion de minutos</v>
      </c>
      <c r="H894" t="str">
        <f>Tabla_owssvr__2[[#This Row],[Enviado a TI]]</f>
        <v>Si</v>
      </c>
      <c r="I894" t="str">
        <f>Tabla_owssvr__2[[#This Row],[Regiones]]</f>
        <v>No</v>
      </c>
      <c r="J894" s="12">
        <f t="shared" si="99"/>
        <v>1</v>
      </c>
      <c r="K894" s="13">
        <f t="shared" si="100"/>
        <v>41795</v>
      </c>
      <c r="L894" s="12">
        <f t="shared" si="101"/>
        <v>2014</v>
      </c>
      <c r="M894" s="12">
        <f t="shared" si="102"/>
        <v>23</v>
      </c>
      <c r="N894" s="12">
        <f t="shared" si="103"/>
        <v>6</v>
      </c>
      <c r="O894" s="13" t="str">
        <f t="shared" ca="1" si="104"/>
        <v>CUMPLE</v>
      </c>
    </row>
    <row r="895" spans="1:15" hidden="1">
      <c r="A895">
        <f>Tabla_owssvr__2[[#This Row],[ID]]</f>
        <v>4326</v>
      </c>
      <c r="B895" t="str">
        <f>Tabla_owssvr__2[[#This Row],[Título]]</f>
        <v>Cuenta Dominio Bloqueado</v>
      </c>
      <c r="C895" t="str">
        <f>Tabla_owssvr__2[[#This Row],[Solicitante]]</f>
        <v>Ortega Zapata, Alfonso Miguel, CAM</v>
      </c>
      <c r="D895" s="4">
        <f>Tabla_owssvr__2[[#This Row],[Fecha Solicitud]]</f>
        <v>41794</v>
      </c>
      <c r="E895" t="str">
        <f>Tabla_owssvr__2[[#This Row],[Estado]]</f>
        <v>Realizado</v>
      </c>
      <c r="F895" s="4">
        <f>Tabla_owssvr__2[[#This Row],[Fecha Cierre]]</f>
        <v>41794</v>
      </c>
      <c r="G895" t="str">
        <f>Tabla_owssvr__2[[#This Row],[Categoria]]</f>
        <v>Creación, modificación activación y desactivación de cuentas de red y correo electrónico.</v>
      </c>
      <c r="H895" t="str">
        <f>Tabla_owssvr__2[[#This Row],[Enviado a TI]]</f>
        <v>Si</v>
      </c>
      <c r="I895" t="str">
        <f>Tabla_owssvr__2[[#This Row],[Regiones]]</f>
        <v>No</v>
      </c>
      <c r="J895" s="12">
        <f t="shared" si="99"/>
        <v>1</v>
      </c>
      <c r="K895" s="13">
        <f t="shared" si="100"/>
        <v>41795</v>
      </c>
      <c r="L895" s="12">
        <f t="shared" si="101"/>
        <v>2014</v>
      </c>
      <c r="M895" s="12">
        <f t="shared" si="102"/>
        <v>23</v>
      </c>
      <c r="N895" s="12">
        <f t="shared" si="103"/>
        <v>6</v>
      </c>
      <c r="O895" s="13" t="str">
        <f t="shared" ca="1" si="104"/>
        <v>CUMPLE</v>
      </c>
    </row>
    <row r="896" spans="1:15" hidden="1">
      <c r="A896">
        <f>Tabla_owssvr__2[[#This Row],[ID]]</f>
        <v>4325</v>
      </c>
      <c r="B896" t="str">
        <f>Tabla_owssvr__2[[#This Row],[Título]]</f>
        <v>activar clave  oracle</v>
      </c>
      <c r="C896" t="str">
        <f>Tabla_owssvr__2[[#This Row],[Solicitante]]</f>
        <v>Molina Valenzuela, Carolina Janet, CAM</v>
      </c>
      <c r="D896" s="4">
        <f>Tabla_owssvr__2[[#This Row],[Fecha Solicitud]]</f>
        <v>41794</v>
      </c>
      <c r="E896" t="str">
        <f>Tabla_owssvr__2[[#This Row],[Estado]]</f>
        <v>Realizado</v>
      </c>
      <c r="F896" s="4">
        <f>Tabla_owssvr__2[[#This Row],[Fecha Cierre]]</f>
        <v>41794</v>
      </c>
      <c r="G896" t="str">
        <f>Tabla_owssvr__2[[#This Row],[Categoria]]</f>
        <v>2 Reporte problemas Oracle</v>
      </c>
      <c r="H896" t="str">
        <f>Tabla_owssvr__2[[#This Row],[Enviado a TI]]</f>
        <v>Si</v>
      </c>
      <c r="I896" t="str">
        <f>Tabla_owssvr__2[[#This Row],[Regiones]]</f>
        <v>No</v>
      </c>
      <c r="J896" s="12">
        <f t="shared" si="99"/>
        <v>1</v>
      </c>
      <c r="K896" s="13">
        <f t="shared" si="100"/>
        <v>41795</v>
      </c>
      <c r="L896" s="12">
        <f t="shared" si="101"/>
        <v>2014</v>
      </c>
      <c r="M896" s="12">
        <f t="shared" si="102"/>
        <v>23</v>
      </c>
      <c r="N896" s="12">
        <f t="shared" si="103"/>
        <v>6</v>
      </c>
      <c r="O896" s="13" t="str">
        <f t="shared" ca="1" si="104"/>
        <v>CUMPLE</v>
      </c>
    </row>
    <row r="897" spans="1:15" hidden="1">
      <c r="A897">
        <f>Tabla_owssvr__2[[#This Row],[ID]]</f>
        <v>4324</v>
      </c>
      <c r="B897" t="str">
        <f>Tabla_owssvr__2[[#This Row],[Título]]</f>
        <v>Minutos On Net celular 68437461</v>
      </c>
      <c r="C897" t="str">
        <f>Tabla_owssvr__2[[#This Row],[Solicitante]]</f>
        <v>Jerez Valdebenito, Rodrigo Esteban, CAM</v>
      </c>
      <c r="D897" s="4">
        <f>Tabla_owssvr__2[[#This Row],[Fecha Solicitud]]</f>
        <v>41794</v>
      </c>
      <c r="E897" t="str">
        <f>Tabla_owssvr__2[[#This Row],[Estado]]</f>
        <v>Realizado</v>
      </c>
      <c r="F897" s="4">
        <f>Tabla_owssvr__2[[#This Row],[Fecha Cierre]]</f>
        <v>41794</v>
      </c>
      <c r="G897" t="str">
        <f>Tabla_owssvr__2[[#This Row],[Categoria]]</f>
        <v>1 Asignacion de minutos</v>
      </c>
      <c r="H897" t="str">
        <f>Tabla_owssvr__2[[#This Row],[Enviado a TI]]</f>
        <v>Si</v>
      </c>
      <c r="I897" t="str">
        <f>Tabla_owssvr__2[[#This Row],[Regiones]]</f>
        <v>No</v>
      </c>
      <c r="J897" s="12">
        <f t="shared" si="99"/>
        <v>1</v>
      </c>
      <c r="K897" s="13">
        <f t="shared" si="100"/>
        <v>41795</v>
      </c>
      <c r="L897" s="12">
        <f t="shared" si="101"/>
        <v>2014</v>
      </c>
      <c r="M897" s="12">
        <f t="shared" si="102"/>
        <v>23</v>
      </c>
      <c r="N897" s="12">
        <f t="shared" si="103"/>
        <v>6</v>
      </c>
      <c r="O897" s="13" t="str">
        <f t="shared" ca="1" si="104"/>
        <v>CUMPLE</v>
      </c>
    </row>
    <row r="898" spans="1:15" hidden="1">
      <c r="A898">
        <f>Tabla_owssvr__2[[#This Row],[ID]]</f>
        <v>4323</v>
      </c>
      <c r="B898" t="str">
        <f>Tabla_owssvr__2[[#This Row],[Título]]</f>
        <v>Celular</v>
      </c>
      <c r="C898" t="str">
        <f>Tabla_owssvr__2[[#This Row],[Solicitante]]</f>
        <v>Cano Zamalloa, Daniel, CAM</v>
      </c>
      <c r="D898" s="4">
        <f>Tabla_owssvr__2[[#This Row],[Fecha Solicitud]]</f>
        <v>41794</v>
      </c>
      <c r="E898" t="str">
        <f>Tabla_owssvr__2[[#This Row],[Estado]]</f>
        <v>Realizado</v>
      </c>
      <c r="F898" s="4">
        <f>Tabla_owssvr__2[[#This Row],[Fecha Cierre]]</f>
        <v>41794</v>
      </c>
      <c r="G898" t="str">
        <f>Tabla_owssvr__2[[#This Row],[Categoria]]</f>
        <v>1 Asignacion de minutos</v>
      </c>
      <c r="H898" t="str">
        <f>Tabla_owssvr__2[[#This Row],[Enviado a TI]]</f>
        <v>Si</v>
      </c>
      <c r="I898" t="str">
        <f>Tabla_owssvr__2[[#This Row],[Regiones]]</f>
        <v>No</v>
      </c>
      <c r="J898" s="12">
        <f t="shared" si="99"/>
        <v>1</v>
      </c>
      <c r="K898" s="13">
        <f t="shared" si="100"/>
        <v>41795</v>
      </c>
      <c r="L898" s="12">
        <f t="shared" si="101"/>
        <v>2014</v>
      </c>
      <c r="M898" s="12">
        <f t="shared" si="102"/>
        <v>23</v>
      </c>
      <c r="N898" s="12">
        <f t="shared" si="103"/>
        <v>6</v>
      </c>
      <c r="O898" s="13" t="str">
        <f t="shared" ca="1" si="104"/>
        <v>CUMPLE</v>
      </c>
    </row>
    <row r="899" spans="1:15" hidden="1">
      <c r="A899">
        <f>Tabla_owssvr__2[[#This Row],[ID]]</f>
        <v>4322</v>
      </c>
      <c r="B899" t="str">
        <f>Tabla_owssvr__2[[#This Row],[Título]]</f>
        <v>reposición de minutos</v>
      </c>
      <c r="C899" t="str">
        <f>Tabla_owssvr__2[[#This Row],[Solicitante]]</f>
        <v>Pavez Parra, Octavio Wenceslao, CAM</v>
      </c>
      <c r="D899" s="4">
        <f>Tabla_owssvr__2[[#This Row],[Fecha Solicitud]]</f>
        <v>41793</v>
      </c>
      <c r="E899" t="str">
        <f>Tabla_owssvr__2[[#This Row],[Estado]]</f>
        <v>Realizado</v>
      </c>
      <c r="F899" s="4">
        <f>Tabla_owssvr__2[[#This Row],[Fecha Cierre]]</f>
        <v>41793</v>
      </c>
      <c r="G899" t="str">
        <f>Tabla_owssvr__2[[#This Row],[Categoria]]</f>
        <v>1 Asignacion de minutos</v>
      </c>
      <c r="H899" t="str">
        <f>Tabla_owssvr__2[[#This Row],[Enviado a TI]]</f>
        <v>Si</v>
      </c>
      <c r="I899" t="str">
        <f>Tabla_owssvr__2[[#This Row],[Regiones]]</f>
        <v>Si</v>
      </c>
      <c r="J899" s="12">
        <f t="shared" si="99"/>
        <v>1</v>
      </c>
      <c r="K899" s="13">
        <f t="shared" si="100"/>
        <v>41794</v>
      </c>
      <c r="L899" s="12">
        <f t="shared" si="101"/>
        <v>2014</v>
      </c>
      <c r="M899" s="12">
        <f t="shared" si="102"/>
        <v>23</v>
      </c>
      <c r="N899" s="12">
        <f t="shared" si="103"/>
        <v>6</v>
      </c>
      <c r="O899" s="13" t="str">
        <f t="shared" ca="1" si="104"/>
        <v>CUMPLE</v>
      </c>
    </row>
    <row r="900" spans="1:15" hidden="1">
      <c r="A900">
        <f>Tabla_owssvr__2[[#This Row],[ID]]</f>
        <v>4321</v>
      </c>
      <c r="B900" t="str">
        <f>Tabla_owssvr__2[[#This Row],[Título]]</f>
        <v>Carga Minutos cel 89037543 gracias</v>
      </c>
      <c r="C900" t="str">
        <f>Tabla_owssvr__2[[#This Row],[Solicitante]]</f>
        <v>Bascuñan Reyes, Juan Ignacio, CAM</v>
      </c>
      <c r="D900" s="4">
        <f>Tabla_owssvr__2[[#This Row],[Fecha Solicitud]]</f>
        <v>41793</v>
      </c>
      <c r="E900" t="str">
        <f>Tabla_owssvr__2[[#This Row],[Estado]]</f>
        <v>Realizado</v>
      </c>
      <c r="F900" s="4">
        <f>Tabla_owssvr__2[[#This Row],[Fecha Cierre]]</f>
        <v>41793</v>
      </c>
      <c r="G900" t="str">
        <f>Tabla_owssvr__2[[#This Row],[Categoria]]</f>
        <v>1 Asignacion de minutos</v>
      </c>
      <c r="H900" t="str">
        <f>Tabla_owssvr__2[[#This Row],[Enviado a TI]]</f>
        <v>Si</v>
      </c>
      <c r="I900" t="str">
        <f>Tabla_owssvr__2[[#This Row],[Regiones]]</f>
        <v>No</v>
      </c>
      <c r="J900" s="12">
        <f t="shared" si="99"/>
        <v>1</v>
      </c>
      <c r="K900" s="13">
        <f t="shared" si="100"/>
        <v>41794</v>
      </c>
      <c r="L900" s="12">
        <f t="shared" si="101"/>
        <v>2014</v>
      </c>
      <c r="M900" s="12">
        <f t="shared" si="102"/>
        <v>23</v>
      </c>
      <c r="N900" s="12">
        <f t="shared" si="103"/>
        <v>6</v>
      </c>
      <c r="O900" s="13" t="str">
        <f t="shared" ca="1" si="104"/>
        <v>CUMPLE</v>
      </c>
    </row>
    <row r="901" spans="1:15" hidden="1">
      <c r="A901">
        <f>Tabla_owssvr__2[[#This Row],[ID]]</f>
        <v>4320</v>
      </c>
      <c r="B901" t="str">
        <f>Tabla_owssvr__2[[#This Row],[Título]]</f>
        <v>carpeta compartida con Ingrid</v>
      </c>
      <c r="C901" t="str">
        <f>Tabla_owssvr__2[[#This Row],[Solicitante]]</f>
        <v>Caraa Carraha, Paula, CAM</v>
      </c>
      <c r="D901" s="4">
        <f>Tabla_owssvr__2[[#This Row],[Fecha Solicitud]]</f>
        <v>41793</v>
      </c>
      <c r="E901" t="str">
        <f>Tabla_owssvr__2[[#This Row],[Estado]]</f>
        <v>Realizado</v>
      </c>
      <c r="F901" s="4">
        <f>Tabla_owssvr__2[[#This Row],[Fecha Cierre]]</f>
        <v>41793</v>
      </c>
      <c r="G901" t="str">
        <f>Tabla_owssvr__2[[#This Row],[Categoria]]</f>
        <v>Habilitación de carpetas compartidas o sitios de Sharepoint. O asignación y/o modificación de permisos.</v>
      </c>
      <c r="H901" t="str">
        <f>Tabla_owssvr__2[[#This Row],[Enviado a TI]]</f>
        <v>Si</v>
      </c>
      <c r="I901" t="str">
        <f>Tabla_owssvr__2[[#This Row],[Regiones]]</f>
        <v>No</v>
      </c>
      <c r="J901" s="12">
        <f t="shared" si="99"/>
        <v>1</v>
      </c>
      <c r="K901" s="13">
        <f t="shared" si="100"/>
        <v>41794</v>
      </c>
      <c r="L901" s="12">
        <f t="shared" si="101"/>
        <v>2014</v>
      </c>
      <c r="M901" s="12">
        <f t="shared" si="102"/>
        <v>23</v>
      </c>
      <c r="N901" s="12">
        <f t="shared" si="103"/>
        <v>6</v>
      </c>
      <c r="O901" s="13" t="str">
        <f t="shared" ca="1" si="104"/>
        <v>CUMPLE</v>
      </c>
    </row>
    <row r="902" spans="1:15" hidden="1">
      <c r="A902">
        <f>Tabla_owssvr__2[[#This Row],[ID]]</f>
        <v>4319</v>
      </c>
      <c r="B902" t="str">
        <f>Tabla_owssvr__2[[#This Row],[Título]]</f>
        <v>MINUTOS ADICIONALES 61593083</v>
      </c>
      <c r="C902" t="str">
        <f>Tabla_owssvr__2[[#This Row],[Solicitante]]</f>
        <v>Hernandez Briones, Hans Alejandro, CAM</v>
      </c>
      <c r="D902" s="4">
        <f>Tabla_owssvr__2[[#This Row],[Fecha Solicitud]]</f>
        <v>41793</v>
      </c>
      <c r="E902" t="str">
        <f>Tabla_owssvr__2[[#This Row],[Estado]]</f>
        <v>Realizado</v>
      </c>
      <c r="F902" s="4">
        <f>Tabla_owssvr__2[[#This Row],[Fecha Cierre]]</f>
        <v>41793</v>
      </c>
      <c r="G902" t="str">
        <f>Tabla_owssvr__2[[#This Row],[Categoria]]</f>
        <v>1 Asignacion de minutos</v>
      </c>
      <c r="H902" t="str">
        <f>Tabla_owssvr__2[[#This Row],[Enviado a TI]]</f>
        <v>Si</v>
      </c>
      <c r="I902" t="str">
        <f>Tabla_owssvr__2[[#This Row],[Regiones]]</f>
        <v>No</v>
      </c>
      <c r="J902" s="12">
        <f t="shared" si="99"/>
        <v>1</v>
      </c>
      <c r="K902" s="13">
        <f t="shared" si="100"/>
        <v>41794</v>
      </c>
      <c r="L902" s="12">
        <f t="shared" si="101"/>
        <v>2014</v>
      </c>
      <c r="M902" s="12">
        <f t="shared" si="102"/>
        <v>23</v>
      </c>
      <c r="N902" s="12">
        <f t="shared" si="103"/>
        <v>6</v>
      </c>
      <c r="O902" s="13" t="str">
        <f t="shared" ca="1" si="104"/>
        <v>CUMPLE</v>
      </c>
    </row>
    <row r="903" spans="1:15" hidden="1">
      <c r="A903">
        <f>Tabla_owssvr__2[[#This Row],[ID]]</f>
        <v>4318</v>
      </c>
      <c r="B903" t="str">
        <f>Tabla_owssvr__2[[#This Row],[Título]]</f>
        <v>Clave Bloqueada</v>
      </c>
      <c r="C903" t="str">
        <f>Tabla_owssvr__2[[#This Row],[Solicitante]]</f>
        <v>Millan Lambrunchini, Barbara Isabel, CAM</v>
      </c>
      <c r="D903" s="4">
        <f>Tabla_owssvr__2[[#This Row],[Fecha Solicitud]]</f>
        <v>41793</v>
      </c>
      <c r="E903" t="str">
        <f>Tabla_owssvr__2[[#This Row],[Estado]]</f>
        <v>Realizado</v>
      </c>
      <c r="F903" s="4">
        <f>Tabla_owssvr__2[[#This Row],[Fecha Cierre]]</f>
        <v>41793</v>
      </c>
      <c r="G903" t="str">
        <f>Tabla_owssvr__2[[#This Row],[Categoria]]</f>
        <v>Creación, modificación activación y desactivación de cuentas de red y correo electrónico.</v>
      </c>
      <c r="H903" t="str">
        <f>Tabla_owssvr__2[[#This Row],[Enviado a TI]]</f>
        <v>No</v>
      </c>
      <c r="I903" t="str">
        <f>Tabla_owssvr__2[[#This Row],[Regiones]]</f>
        <v>No</v>
      </c>
      <c r="J903" s="12">
        <f t="shared" si="99"/>
        <v>1</v>
      </c>
      <c r="K903" s="13">
        <f t="shared" si="100"/>
        <v>41794</v>
      </c>
      <c r="L903" s="12">
        <f t="shared" si="101"/>
        <v>2014</v>
      </c>
      <c r="M903" s="12">
        <f t="shared" si="102"/>
        <v>23</v>
      </c>
      <c r="N903" s="12">
        <f t="shared" si="103"/>
        <v>6</v>
      </c>
      <c r="O903" s="13" t="str">
        <f t="shared" ca="1" si="104"/>
        <v>CUMPLE</v>
      </c>
    </row>
    <row r="904" spans="1:15" hidden="1">
      <c r="A904">
        <f>Tabla_owssvr__2[[#This Row],[ID]]</f>
        <v>4317</v>
      </c>
      <c r="B904" t="str">
        <f>Tabla_owssvr__2[[#This Row],[Título]]</f>
        <v xml:space="preserve">Restitucion de Minutos </v>
      </c>
      <c r="C904" t="str">
        <f>Tabla_owssvr__2[[#This Row],[Solicitante]]</f>
        <v>Lagos Acuña, Christopher Joseph, CAM</v>
      </c>
      <c r="D904" s="4">
        <f>Tabla_owssvr__2[[#This Row],[Fecha Solicitud]]</f>
        <v>41792</v>
      </c>
      <c r="E904" t="str">
        <f>Tabla_owssvr__2[[#This Row],[Estado]]</f>
        <v>Realizado</v>
      </c>
      <c r="F904" s="4">
        <f>Tabla_owssvr__2[[#This Row],[Fecha Cierre]]</f>
        <v>41793</v>
      </c>
      <c r="G904" t="str">
        <f>Tabla_owssvr__2[[#This Row],[Categoria]]</f>
        <v>1 Asignacion de minutos</v>
      </c>
      <c r="H904" t="str">
        <f>Tabla_owssvr__2[[#This Row],[Enviado a TI]]</f>
        <v>Si</v>
      </c>
      <c r="I904" t="str">
        <f>Tabla_owssvr__2[[#This Row],[Regiones]]</f>
        <v>No</v>
      </c>
      <c r="J904" s="12">
        <f t="shared" si="99"/>
        <v>1</v>
      </c>
      <c r="K904" s="13">
        <f t="shared" si="100"/>
        <v>41793</v>
      </c>
      <c r="L904" s="12">
        <f t="shared" si="101"/>
        <v>2014</v>
      </c>
      <c r="M904" s="12">
        <f t="shared" si="102"/>
        <v>23</v>
      </c>
      <c r="N904" s="12">
        <f t="shared" si="103"/>
        <v>6</v>
      </c>
      <c r="O904" s="13" t="str">
        <f t="shared" ca="1" si="104"/>
        <v>CUMPLE</v>
      </c>
    </row>
    <row r="905" spans="1:15" hidden="1">
      <c r="A905">
        <f>Tabla_owssvr__2[[#This Row],[ID]]</f>
        <v>4316</v>
      </c>
      <c r="B905" t="str">
        <f>Tabla_owssvr__2[[#This Row],[Título]]</f>
        <v>Dar de alta equipos en el AD. para renovacion</v>
      </c>
      <c r="C905" t="str">
        <f>Tabla_owssvr__2[[#This Row],[Solicitante]]</f>
        <v>Técnico Mesa de Ayuda, Externo</v>
      </c>
      <c r="D905" s="4">
        <f>Tabla_owssvr__2[[#This Row],[Fecha Solicitud]]</f>
        <v>41793</v>
      </c>
      <c r="E905" t="str">
        <f>Tabla_owssvr__2[[#This Row],[Estado]]</f>
        <v>Realizado</v>
      </c>
      <c r="F905" s="4">
        <f>Tabla_owssvr__2[[#This Row],[Fecha Cierre]]</f>
        <v>41793</v>
      </c>
      <c r="G905" t="str">
        <f>Tabla_owssvr__2[[#This Row],[Categoria]]</f>
        <v>Creación, modificación activación y desactivación de cuentas de red y correo electrónico.</v>
      </c>
      <c r="H905" t="str">
        <f>Tabla_owssvr__2[[#This Row],[Enviado a TI]]</f>
        <v>Si</v>
      </c>
      <c r="I905" t="str">
        <f>Tabla_owssvr__2[[#This Row],[Regiones]]</f>
        <v>No</v>
      </c>
      <c r="J905" s="12">
        <f t="shared" si="99"/>
        <v>1</v>
      </c>
      <c r="K905" s="13">
        <f t="shared" si="100"/>
        <v>41794</v>
      </c>
      <c r="L905" s="12">
        <f t="shared" si="101"/>
        <v>2014</v>
      </c>
      <c r="M905" s="12">
        <f t="shared" si="102"/>
        <v>23</v>
      </c>
      <c r="N905" s="12">
        <f t="shared" si="103"/>
        <v>6</v>
      </c>
      <c r="O905" s="13" t="str">
        <f t="shared" ca="1" si="104"/>
        <v>CUMPLE</v>
      </c>
    </row>
    <row r="906" spans="1:15" hidden="1">
      <c r="A906">
        <f>Tabla_owssvr__2[[#This Row],[ID]]</f>
        <v>4315</v>
      </c>
      <c r="B906" t="str">
        <f>Tabla_owssvr__2[[#This Row],[Título]]</f>
        <v>Reinicio clave</v>
      </c>
      <c r="C906" t="str">
        <f>Tabla_owssvr__2[[#This Row],[Solicitante]]</f>
        <v>Brantt Zumarán, Claudia Andrea, CAM</v>
      </c>
      <c r="D906" s="4">
        <f>Tabla_owssvr__2[[#This Row],[Fecha Solicitud]]</f>
        <v>41793</v>
      </c>
      <c r="E906" t="str">
        <f>Tabla_owssvr__2[[#This Row],[Estado]]</f>
        <v>Realizado</v>
      </c>
      <c r="F906" s="4">
        <f>Tabla_owssvr__2[[#This Row],[Fecha Cierre]]</f>
        <v>41793</v>
      </c>
      <c r="G906" t="str">
        <f>Tabla_owssvr__2[[#This Row],[Categoria]]</f>
        <v>Creación, modificación activación y desactivación de cuentas de red y correo electrónico.</v>
      </c>
      <c r="H906" t="str">
        <f>Tabla_owssvr__2[[#This Row],[Enviado a TI]]</f>
        <v>Si</v>
      </c>
      <c r="I906" t="str">
        <f>Tabla_owssvr__2[[#This Row],[Regiones]]</f>
        <v>No</v>
      </c>
      <c r="J906" s="12">
        <f t="shared" si="99"/>
        <v>1</v>
      </c>
      <c r="K906" s="13">
        <f t="shared" si="100"/>
        <v>41794</v>
      </c>
      <c r="L906" s="12">
        <f t="shared" si="101"/>
        <v>2014</v>
      </c>
      <c r="M906" s="12">
        <f t="shared" si="102"/>
        <v>23</v>
      </c>
      <c r="N906" s="12">
        <f t="shared" si="103"/>
        <v>6</v>
      </c>
      <c r="O906" s="13" t="str">
        <f t="shared" ca="1" si="104"/>
        <v>CUMPLE</v>
      </c>
    </row>
    <row r="907" spans="1:15" hidden="1">
      <c r="A907">
        <f>Tabla_owssvr__2[[#This Row],[ID]]</f>
        <v>4314</v>
      </c>
      <c r="B907" t="str">
        <f>Tabla_owssvr__2[[#This Row],[Título]]</f>
        <v>Minutos Patricia Diaz Pavez</v>
      </c>
      <c r="C907" t="str">
        <f>Tabla_owssvr__2[[#This Row],[Solicitante]]</f>
        <v>Dossi Muñoz, Carolina, CAM</v>
      </c>
      <c r="D907" s="4">
        <f>Tabla_owssvr__2[[#This Row],[Fecha Solicitud]]</f>
        <v>41792</v>
      </c>
      <c r="E907" t="str">
        <f>Tabla_owssvr__2[[#This Row],[Estado]]</f>
        <v>Realizado</v>
      </c>
      <c r="F907" s="4">
        <f>Tabla_owssvr__2[[#This Row],[Fecha Cierre]]</f>
        <v>41792</v>
      </c>
      <c r="G907" t="str">
        <f>Tabla_owssvr__2[[#This Row],[Categoria]]</f>
        <v>1 Asignacion de minutos</v>
      </c>
      <c r="H907" t="str">
        <f>Tabla_owssvr__2[[#This Row],[Enviado a TI]]</f>
        <v>Si</v>
      </c>
      <c r="I907" t="str">
        <f>Tabla_owssvr__2[[#This Row],[Regiones]]</f>
        <v>No</v>
      </c>
      <c r="J907" s="12">
        <f t="shared" si="99"/>
        <v>1</v>
      </c>
      <c r="K907" s="13">
        <f t="shared" si="100"/>
        <v>41793</v>
      </c>
      <c r="L907" s="12">
        <f t="shared" si="101"/>
        <v>2014</v>
      </c>
      <c r="M907" s="12">
        <f t="shared" si="102"/>
        <v>23</v>
      </c>
      <c r="N907" s="12">
        <f t="shared" si="103"/>
        <v>6</v>
      </c>
      <c r="O907" s="13" t="str">
        <f t="shared" ca="1" si="104"/>
        <v>CUMPLE</v>
      </c>
    </row>
    <row r="908" spans="1:15" hidden="1">
      <c r="A908">
        <f>Tabla_owssvr__2[[#This Row],[ID]]</f>
        <v>4313</v>
      </c>
      <c r="B908" t="str">
        <f>Tabla_owssvr__2[[#This Row],[Título]]</f>
        <v>Minutos Celular 62065341</v>
      </c>
      <c r="C908" t="str">
        <f>Tabla_owssvr__2[[#This Row],[Solicitante]]</f>
        <v>Vera Sepulveda, Juan Carlos, CAM</v>
      </c>
      <c r="D908" s="4">
        <f>Tabla_owssvr__2[[#This Row],[Fecha Solicitud]]</f>
        <v>41793</v>
      </c>
      <c r="E908" t="str">
        <f>Tabla_owssvr__2[[#This Row],[Estado]]</f>
        <v>Realizado</v>
      </c>
      <c r="F908" s="4">
        <f>Tabla_owssvr__2[[#This Row],[Fecha Cierre]]</f>
        <v>41793</v>
      </c>
      <c r="G908" t="str">
        <f>Tabla_owssvr__2[[#This Row],[Categoria]]</f>
        <v>1 Asignacion de minutos</v>
      </c>
      <c r="H908" t="str">
        <f>Tabla_owssvr__2[[#This Row],[Enviado a TI]]</f>
        <v>No</v>
      </c>
      <c r="I908" t="str">
        <f>Tabla_owssvr__2[[#This Row],[Regiones]]</f>
        <v>No</v>
      </c>
      <c r="J908" s="12">
        <f t="shared" si="99"/>
        <v>1</v>
      </c>
      <c r="K908" s="13">
        <f t="shared" si="100"/>
        <v>41794</v>
      </c>
      <c r="L908" s="12">
        <f t="shared" si="101"/>
        <v>2014</v>
      </c>
      <c r="M908" s="12">
        <f t="shared" si="102"/>
        <v>23</v>
      </c>
      <c r="N908" s="12">
        <f t="shared" si="103"/>
        <v>6</v>
      </c>
      <c r="O908" s="13" t="str">
        <f t="shared" ca="1" si="104"/>
        <v>CUMPLE</v>
      </c>
    </row>
    <row r="909" spans="1:15" hidden="1">
      <c r="A909">
        <f>Tabla_owssvr__2[[#This Row],[ID]]</f>
        <v>4312</v>
      </c>
      <c r="B909" t="str">
        <f>Tabla_owssvr__2[[#This Row],[Título]]</f>
        <v>2 Luminarias de calzada faltantes Gerónimo de Alderete</v>
      </c>
      <c r="C909" t="str">
        <f>Tabla_owssvr__2[[#This Row],[Solicitante]]</f>
        <v>Sanguinetti Catalan, Angelo Michel, CAM</v>
      </c>
      <c r="D909" s="4">
        <f>Tabla_owssvr__2[[#This Row],[Fecha Solicitud]]</f>
        <v>41793</v>
      </c>
      <c r="E909" t="str">
        <f>Tabla_owssvr__2[[#This Row],[Estado]]</f>
        <v>Realizado</v>
      </c>
      <c r="F909" s="4">
        <f>Tabla_owssvr__2[[#This Row],[Fecha Cierre]]</f>
        <v>41794</v>
      </c>
      <c r="G909" t="str">
        <f>Tabla_owssvr__2[[#This Row],[Categoria]]</f>
        <v>Asignación y/o entrega de equipos celulares estándar nuevos o sus componentes. (chips)</v>
      </c>
      <c r="H909" t="str">
        <f>Tabla_owssvr__2[[#This Row],[Enviado a TI]]</f>
        <v>No</v>
      </c>
      <c r="I909" t="str">
        <f>Tabla_owssvr__2[[#This Row],[Regiones]]</f>
        <v>No</v>
      </c>
      <c r="J909" s="12">
        <f t="shared" si="99"/>
        <v>7</v>
      </c>
      <c r="K909" s="13">
        <f t="shared" si="100"/>
        <v>41802</v>
      </c>
      <c r="L909" s="12">
        <f t="shared" si="101"/>
        <v>2014</v>
      </c>
      <c r="M909" s="12">
        <f t="shared" si="102"/>
        <v>24</v>
      </c>
      <c r="N909" s="12">
        <f t="shared" si="103"/>
        <v>6</v>
      </c>
      <c r="O909" s="13" t="str">
        <f t="shared" ca="1" si="104"/>
        <v>CUMPLE</v>
      </c>
    </row>
    <row r="910" spans="1:15" hidden="1">
      <c r="A910">
        <f>Tabla_owssvr__2[[#This Row],[ID]]</f>
        <v>4311</v>
      </c>
      <c r="B910" t="str">
        <f>Tabla_owssvr__2[[#This Row],[Título]]</f>
        <v>Problema para recepcionar OC</v>
      </c>
      <c r="C910" t="str">
        <f>Tabla_owssvr__2[[#This Row],[Solicitante]]</f>
        <v>Andrade Escobar, Agustina Mabel, CAM</v>
      </c>
      <c r="D910" s="4">
        <f>Tabla_owssvr__2[[#This Row],[Fecha Solicitud]]</f>
        <v>41793</v>
      </c>
      <c r="E910" t="str">
        <f>Tabla_owssvr__2[[#This Row],[Estado]]</f>
        <v>Realizado</v>
      </c>
      <c r="F910" s="4">
        <f>Tabla_owssvr__2[[#This Row],[Fecha Cierre]]</f>
        <v>41793</v>
      </c>
      <c r="G910" t="str">
        <f>Tabla_owssvr__2[[#This Row],[Categoria]]</f>
        <v>2 Reporte problemas Oracle</v>
      </c>
      <c r="H910" t="str">
        <f>Tabla_owssvr__2[[#This Row],[Enviado a TI]]</f>
        <v>No</v>
      </c>
      <c r="I910" t="str">
        <f>Tabla_owssvr__2[[#This Row],[Regiones]]</f>
        <v>No</v>
      </c>
      <c r="J910" s="12">
        <f t="shared" si="99"/>
        <v>1</v>
      </c>
      <c r="K910" s="13">
        <f t="shared" si="100"/>
        <v>41794</v>
      </c>
      <c r="L910" s="12">
        <f t="shared" si="101"/>
        <v>2014</v>
      </c>
      <c r="M910" s="12">
        <f t="shared" si="102"/>
        <v>23</v>
      </c>
      <c r="N910" s="12">
        <f t="shared" si="103"/>
        <v>6</v>
      </c>
      <c r="O910" s="13" t="str">
        <f t="shared" ca="1" si="104"/>
        <v>CUMPLE</v>
      </c>
    </row>
    <row r="911" spans="1:15" hidden="1">
      <c r="A911">
        <f>Tabla_owssvr__2[[#This Row],[ID]]</f>
        <v>4310</v>
      </c>
      <c r="B911" t="str">
        <f>Tabla_owssvr__2[[#This Row],[Título]]</f>
        <v>Lista de Distribución - NOCS_Chile</v>
      </c>
      <c r="C911" t="str">
        <f>Tabla_owssvr__2[[#This Row],[Solicitante]]</f>
        <v>Baez Mella, Patricia Andrea, CAM</v>
      </c>
      <c r="D911" s="4">
        <f>Tabla_owssvr__2[[#This Row],[Fecha Solicitud]]</f>
        <v>41793</v>
      </c>
      <c r="E911" t="str">
        <f>Tabla_owssvr__2[[#This Row],[Estado]]</f>
        <v>Realizado</v>
      </c>
      <c r="F911" s="4">
        <f>Tabla_owssvr__2[[#This Row],[Fecha Cierre]]</f>
        <v>41793</v>
      </c>
      <c r="G911" t="str">
        <f>Tabla_owssvr__2[[#This Row],[Categoria]]</f>
        <v>Creación, modificación activación y desactivación de cuentas de red y correo electrónico.</v>
      </c>
      <c r="H911" t="str">
        <f>Tabla_owssvr__2[[#This Row],[Enviado a TI]]</f>
        <v>No</v>
      </c>
      <c r="I911" t="str">
        <f>Tabla_owssvr__2[[#This Row],[Regiones]]</f>
        <v>No</v>
      </c>
      <c r="J911" s="12">
        <f t="shared" si="99"/>
        <v>1</v>
      </c>
      <c r="K911" s="13">
        <f t="shared" si="100"/>
        <v>41794</v>
      </c>
      <c r="L911" s="12">
        <f t="shared" si="101"/>
        <v>2014</v>
      </c>
      <c r="M911" s="12">
        <f t="shared" si="102"/>
        <v>23</v>
      </c>
      <c r="N911" s="12">
        <f t="shared" si="103"/>
        <v>6</v>
      </c>
      <c r="O911" s="13" t="str">
        <f t="shared" ca="1" si="104"/>
        <v>CUMPLE</v>
      </c>
    </row>
    <row r="912" spans="1:15" hidden="1">
      <c r="A912">
        <f>Tabla_owssvr__2[[#This Row],[ID]]</f>
        <v>4309</v>
      </c>
      <c r="B912" t="str">
        <f>Tabla_owssvr__2[[#This Row],[Título]]</f>
        <v>Solicitud Tóner - Serie W3038905012</v>
      </c>
      <c r="C912" t="str">
        <f>Tabla_owssvr__2[[#This Row],[Solicitante]]</f>
        <v>Palma Campos, Alejandra Beatriz, CAM</v>
      </c>
      <c r="D912" s="4">
        <f>Tabla_owssvr__2[[#This Row],[Fecha Solicitud]]</f>
        <v>41792</v>
      </c>
      <c r="E912" t="str">
        <f>Tabla_owssvr__2[[#This Row],[Estado]]</f>
        <v>Realizado</v>
      </c>
      <c r="F912" s="4">
        <f>Tabla_owssvr__2[[#This Row],[Fecha Cierre]]</f>
        <v>41792</v>
      </c>
      <c r="G912" t="str">
        <f>Tabla_owssvr__2[[#This Row],[Categoria]]</f>
        <v>Reporte de problemas de Impresoras en Outsourcing</v>
      </c>
      <c r="H912" t="str">
        <f>Tabla_owssvr__2[[#This Row],[Enviado a TI]]</f>
        <v>Si</v>
      </c>
      <c r="I912" t="str">
        <f>Tabla_owssvr__2[[#This Row],[Regiones]]</f>
        <v>Si</v>
      </c>
      <c r="J912" s="12">
        <f t="shared" si="99"/>
        <v>1</v>
      </c>
      <c r="K912" s="13">
        <f t="shared" si="100"/>
        <v>41793</v>
      </c>
      <c r="L912" s="12">
        <f t="shared" si="101"/>
        <v>2014</v>
      </c>
      <c r="M912" s="12">
        <f t="shared" si="102"/>
        <v>23</v>
      </c>
      <c r="N912" s="12">
        <f t="shared" si="103"/>
        <v>6</v>
      </c>
      <c r="O912" s="13" t="str">
        <f t="shared" ca="1" si="104"/>
        <v>CUMPLE</v>
      </c>
    </row>
    <row r="913" spans="1:15" hidden="1">
      <c r="A913">
        <f>Tabla_owssvr__2[[#This Row],[ID]]</f>
        <v>4308</v>
      </c>
      <c r="B913" t="str">
        <f>Tabla_owssvr__2[[#This Row],[Título]]</f>
        <v>Reinicio Contraseña</v>
      </c>
      <c r="C913" t="str">
        <f>Tabla_owssvr__2[[#This Row],[Solicitante]]</f>
        <v>Palma Campos, Alejandra Beatriz, CAM</v>
      </c>
      <c r="D913" s="4">
        <f>Tabla_owssvr__2[[#This Row],[Fecha Solicitud]]</f>
        <v>41792</v>
      </c>
      <c r="E913" t="str">
        <f>Tabla_owssvr__2[[#This Row],[Estado]]</f>
        <v>Realizado</v>
      </c>
      <c r="F913" s="4">
        <f>Tabla_owssvr__2[[#This Row],[Fecha Cierre]]</f>
        <v>41792</v>
      </c>
      <c r="G913" t="str">
        <f>Tabla_owssvr__2[[#This Row],[Categoria]]</f>
        <v>Creación, modificación activación y desactivación de cuentas de red y correo electrónico.</v>
      </c>
      <c r="H913" t="str">
        <f>Tabla_owssvr__2[[#This Row],[Enviado a TI]]</f>
        <v>Si</v>
      </c>
      <c r="I913" t="str">
        <f>Tabla_owssvr__2[[#This Row],[Regiones]]</f>
        <v>Si</v>
      </c>
      <c r="J913" s="12">
        <f t="shared" si="99"/>
        <v>1</v>
      </c>
      <c r="K913" s="13">
        <f t="shared" si="100"/>
        <v>41793</v>
      </c>
      <c r="L913" s="12">
        <f t="shared" si="101"/>
        <v>2014</v>
      </c>
      <c r="M913" s="12">
        <f t="shared" si="102"/>
        <v>23</v>
      </c>
      <c r="N913" s="12">
        <f t="shared" si="103"/>
        <v>6</v>
      </c>
      <c r="O913" s="13" t="str">
        <f t="shared" ca="1" si="104"/>
        <v>CUMPLE</v>
      </c>
    </row>
    <row r="914" spans="1:15" hidden="1">
      <c r="A914">
        <f>Tabla_owssvr__2[[#This Row],[ID]]</f>
        <v>4307</v>
      </c>
      <c r="B914" t="str">
        <f>Tabla_owssvr__2[[#This Row],[Título]]</f>
        <v>Equipo Celular 94081461</v>
      </c>
      <c r="C914" t="str">
        <f>Tabla_owssvr__2[[#This Row],[Solicitante]]</f>
        <v>Medina Velasquez, Robert Walter, CAM</v>
      </c>
      <c r="D914" s="4">
        <f>Tabla_owssvr__2[[#This Row],[Fecha Solicitud]]</f>
        <v>41792</v>
      </c>
      <c r="E914" t="str">
        <f>Tabla_owssvr__2[[#This Row],[Estado]]</f>
        <v>Realizado</v>
      </c>
      <c r="F914" s="4">
        <f>Tabla_owssvr__2[[#This Row],[Fecha Cierre]]</f>
        <v>41792</v>
      </c>
      <c r="G914" t="str">
        <f>Tabla_owssvr__2[[#This Row],[Categoria]]</f>
        <v>Asignación y/o entrega de equipos celulares estándar nuevos o sus componentes. (chips)</v>
      </c>
      <c r="H914" t="str">
        <f>Tabla_owssvr__2[[#This Row],[Enviado a TI]]</f>
        <v>No</v>
      </c>
      <c r="I914" t="str">
        <f>Tabla_owssvr__2[[#This Row],[Regiones]]</f>
        <v>No</v>
      </c>
      <c r="J914" s="12">
        <f t="shared" si="99"/>
        <v>7</v>
      </c>
      <c r="K914" s="13">
        <f t="shared" si="100"/>
        <v>41801</v>
      </c>
      <c r="L914" s="12">
        <f t="shared" si="101"/>
        <v>2014</v>
      </c>
      <c r="M914" s="12">
        <f t="shared" si="102"/>
        <v>24</v>
      </c>
      <c r="N914" s="12">
        <f t="shared" si="103"/>
        <v>6</v>
      </c>
      <c r="O914" s="13" t="str">
        <f t="shared" ca="1" si="104"/>
        <v>CUMPLE</v>
      </c>
    </row>
    <row r="915" spans="1:15" hidden="1">
      <c r="A915">
        <f>Tabla_owssvr__2[[#This Row],[ID]]</f>
        <v>4306</v>
      </c>
      <c r="B915" t="str">
        <f>Tabla_owssvr__2[[#This Row],[Título]]</f>
        <v>Reinicio Clave</v>
      </c>
      <c r="C915" t="str">
        <f>Tabla_owssvr__2[[#This Row],[Solicitante]]</f>
        <v>Gomez Torres, Alejandro Andres, CAM</v>
      </c>
      <c r="D915" s="4">
        <f>Tabla_owssvr__2[[#This Row],[Fecha Solicitud]]</f>
        <v>41792</v>
      </c>
      <c r="E915" t="str">
        <f>Tabla_owssvr__2[[#This Row],[Estado]]</f>
        <v>Realizado</v>
      </c>
      <c r="F915" s="4">
        <f>Tabla_owssvr__2[[#This Row],[Fecha Cierre]]</f>
        <v>41792</v>
      </c>
      <c r="G915" t="str">
        <f>Tabla_owssvr__2[[#This Row],[Categoria]]</f>
        <v>Creación, modificación activación y desactivación de cuentas de red y correo electrónico.</v>
      </c>
      <c r="H915" t="str">
        <f>Tabla_owssvr__2[[#This Row],[Enviado a TI]]</f>
        <v>Si</v>
      </c>
      <c r="I915" t="str">
        <f>Tabla_owssvr__2[[#This Row],[Regiones]]</f>
        <v>No</v>
      </c>
      <c r="J915" s="12">
        <f t="shared" si="99"/>
        <v>1</v>
      </c>
      <c r="K915" s="13">
        <f t="shared" si="100"/>
        <v>41793</v>
      </c>
      <c r="L915" s="12">
        <f t="shared" si="101"/>
        <v>2014</v>
      </c>
      <c r="M915" s="12">
        <f t="shared" si="102"/>
        <v>23</v>
      </c>
      <c r="N915" s="12">
        <f t="shared" si="103"/>
        <v>6</v>
      </c>
      <c r="O915" s="13" t="str">
        <f t="shared" ca="1" si="104"/>
        <v>CUMPLE</v>
      </c>
    </row>
    <row r="916" spans="1:15" hidden="1">
      <c r="A916">
        <f>Tabla_owssvr__2[[#This Row],[ID]]</f>
        <v>4305</v>
      </c>
      <c r="B916" t="str">
        <f>Tabla_owssvr__2[[#This Row],[Título]]</f>
        <v>Habilitar opción EXPORTAR</v>
      </c>
      <c r="C916" t="str">
        <f>Tabla_owssvr__2[[#This Row],[Solicitante]]</f>
        <v>Martinez Muñoz, Ximena Del Rosario, CAM</v>
      </c>
      <c r="D916" s="4">
        <f>Tabla_owssvr__2[[#This Row],[Fecha Solicitud]]</f>
        <v>41792</v>
      </c>
      <c r="E916" t="str">
        <f>Tabla_owssvr__2[[#This Row],[Estado]]</f>
        <v>Realizado</v>
      </c>
      <c r="F916" s="4">
        <f>Tabla_owssvr__2[[#This Row],[Fecha Cierre]]</f>
        <v>41792</v>
      </c>
      <c r="G916" t="str">
        <f>Tabla_owssvr__2[[#This Row],[Categoria]]</f>
        <v>2 Reporte problemas Oracle</v>
      </c>
      <c r="H916" t="str">
        <f>Tabla_owssvr__2[[#This Row],[Enviado a TI]]</f>
        <v>No</v>
      </c>
      <c r="I916" t="str">
        <f>Tabla_owssvr__2[[#This Row],[Regiones]]</f>
        <v>No</v>
      </c>
      <c r="J916" s="12">
        <f t="shared" si="99"/>
        <v>1</v>
      </c>
      <c r="K916" s="13">
        <f t="shared" si="100"/>
        <v>41793</v>
      </c>
      <c r="L916" s="12">
        <f t="shared" si="101"/>
        <v>2014</v>
      </c>
      <c r="M916" s="12">
        <f t="shared" si="102"/>
        <v>23</v>
      </c>
      <c r="N916" s="12">
        <f t="shared" si="103"/>
        <v>6</v>
      </c>
      <c r="O916" s="13" t="str">
        <f t="shared" ca="1" si="104"/>
        <v>CUMPLE</v>
      </c>
    </row>
    <row r="917" spans="1:15" hidden="1">
      <c r="A917">
        <f>Tabla_owssvr__2[[#This Row],[ID]]</f>
        <v>4304</v>
      </c>
      <c r="B917" t="str">
        <f>Tabla_owssvr__2[[#This Row],[Título]]</f>
        <v>Teléfono móvil dañado</v>
      </c>
      <c r="C917" t="str">
        <f>Tabla_owssvr__2[[#This Row],[Solicitante]]</f>
        <v>Costa Campos, Juan, CAM</v>
      </c>
      <c r="D917" s="4">
        <f>Tabla_owssvr__2[[#This Row],[Fecha Solicitud]]</f>
        <v>41792</v>
      </c>
      <c r="E917" t="str">
        <f>Tabla_owssvr__2[[#This Row],[Estado]]</f>
        <v>Realizado</v>
      </c>
      <c r="F917" s="4">
        <f>Tabla_owssvr__2[[#This Row],[Fecha Cierre]]</f>
        <v>41792</v>
      </c>
      <c r="G917" t="str">
        <f>Tabla_owssvr__2[[#This Row],[Categoria]]</f>
        <v>Asignación y/o entrega de equipos celulares estándar nuevos o sus componentes. (chips)</v>
      </c>
      <c r="H917" t="str">
        <f>Tabla_owssvr__2[[#This Row],[Enviado a TI]]</f>
        <v>Si</v>
      </c>
      <c r="I917" t="str">
        <f>Tabla_owssvr__2[[#This Row],[Regiones]]</f>
        <v>No</v>
      </c>
      <c r="J917" s="12">
        <f t="shared" si="99"/>
        <v>7</v>
      </c>
      <c r="K917" s="13">
        <f t="shared" si="100"/>
        <v>41801</v>
      </c>
      <c r="L917" s="12">
        <f t="shared" si="101"/>
        <v>2014</v>
      </c>
      <c r="M917" s="12">
        <f t="shared" si="102"/>
        <v>24</v>
      </c>
      <c r="N917" s="12">
        <f t="shared" si="103"/>
        <v>6</v>
      </c>
      <c r="O917" s="13" t="str">
        <f t="shared" ca="1" si="104"/>
        <v>CUMPLE</v>
      </c>
    </row>
    <row r="918" spans="1:15" hidden="1">
      <c r="A918">
        <f>Tabla_owssvr__2[[#This Row],[ID]]</f>
        <v>4303</v>
      </c>
      <c r="B918" t="str">
        <f>Tabla_owssvr__2[[#This Row],[Título]]</f>
        <v>Carga de Minutos On net - 74318253</v>
      </c>
      <c r="C918" t="str">
        <f>Tabla_owssvr__2[[#This Row],[Solicitante]]</f>
        <v>Caceres Sarabia, Francisco Antonio, CAM</v>
      </c>
      <c r="D918" s="4">
        <f>Tabla_owssvr__2[[#This Row],[Fecha Solicitud]]</f>
        <v>41792</v>
      </c>
      <c r="E918" t="str">
        <f>Tabla_owssvr__2[[#This Row],[Estado]]</f>
        <v>Realizado</v>
      </c>
      <c r="F918" s="4">
        <f>Tabla_owssvr__2[[#This Row],[Fecha Cierre]]</f>
        <v>41792</v>
      </c>
      <c r="G918" t="str">
        <f>Tabla_owssvr__2[[#This Row],[Categoria]]</f>
        <v>1 Asignacion de minutos</v>
      </c>
      <c r="H918" t="str">
        <f>Tabla_owssvr__2[[#This Row],[Enviado a TI]]</f>
        <v>Si</v>
      </c>
      <c r="I918" t="str">
        <f>Tabla_owssvr__2[[#This Row],[Regiones]]</f>
        <v>No</v>
      </c>
      <c r="J918" s="12">
        <f t="shared" si="99"/>
        <v>1</v>
      </c>
      <c r="K918" s="13">
        <f t="shared" si="100"/>
        <v>41793</v>
      </c>
      <c r="L918" s="12">
        <f t="shared" si="101"/>
        <v>2014</v>
      </c>
      <c r="M918" s="12">
        <f t="shared" si="102"/>
        <v>23</v>
      </c>
      <c r="N918" s="12">
        <f t="shared" si="103"/>
        <v>6</v>
      </c>
      <c r="O918" s="13" t="str">
        <f t="shared" ca="1" si="104"/>
        <v>CUMPLE</v>
      </c>
    </row>
    <row r="919" spans="1:15" hidden="1">
      <c r="A919">
        <f>Tabla_owssvr__2[[#This Row],[ID]]</f>
        <v>4302</v>
      </c>
      <c r="B919" t="str">
        <f>Tabla_owssvr__2[[#This Row],[Título]]</f>
        <v>Impresora a color</v>
      </c>
      <c r="C919" t="str">
        <f>Tabla_owssvr__2[[#This Row],[Solicitante]]</f>
        <v>Muñoz Contreras, Raul, CAM</v>
      </c>
      <c r="D919" s="4">
        <f>Tabla_owssvr__2[[#This Row],[Fecha Solicitud]]</f>
        <v>41792</v>
      </c>
      <c r="E919" t="str">
        <f>Tabla_owssvr__2[[#This Row],[Estado]]</f>
        <v>Realizado</v>
      </c>
      <c r="F919" s="4">
        <f>Tabla_owssvr__2[[#This Row],[Fecha Cierre]]</f>
        <v>41792</v>
      </c>
      <c r="G919" t="str">
        <f>Tabla_owssvr__2[[#This Row],[Categoria]]</f>
        <v>Compra de equipamiento estándar.</v>
      </c>
      <c r="H919" t="str">
        <f>Tabla_owssvr__2[[#This Row],[Enviado a TI]]</f>
        <v>Si</v>
      </c>
      <c r="I919" t="str">
        <f>Tabla_owssvr__2[[#This Row],[Regiones]]</f>
        <v>No</v>
      </c>
      <c r="J919" s="12">
        <f t="shared" si="99"/>
        <v>10</v>
      </c>
      <c r="K919" s="13">
        <f t="shared" si="100"/>
        <v>41806</v>
      </c>
      <c r="L919" s="12">
        <f t="shared" si="101"/>
        <v>2014</v>
      </c>
      <c r="M919" s="12">
        <f t="shared" si="102"/>
        <v>25</v>
      </c>
      <c r="N919" s="12">
        <f t="shared" si="103"/>
        <v>6</v>
      </c>
      <c r="O919" s="13" t="str">
        <f t="shared" ca="1" si="104"/>
        <v>CUMPLE</v>
      </c>
    </row>
    <row r="920" spans="1:15" hidden="1">
      <c r="A920">
        <f>Tabla_owssvr__2[[#This Row],[ID]]</f>
        <v>4301</v>
      </c>
      <c r="B920" t="str">
        <f>Tabla_owssvr__2[[#This Row],[Título]]</f>
        <v>Solicita activar cuenta de correo CAM.</v>
      </c>
      <c r="C920" t="str">
        <f>Tabla_owssvr__2[[#This Row],[Solicitante]]</f>
        <v>Hormazábal Ortiz, Leonardo Antonio, CAM</v>
      </c>
      <c r="D920" s="4">
        <f>Tabla_owssvr__2[[#This Row],[Fecha Solicitud]]</f>
        <v>41792</v>
      </c>
      <c r="E920" t="str">
        <f>Tabla_owssvr__2[[#This Row],[Estado]]</f>
        <v>Realizado</v>
      </c>
      <c r="F920" s="4">
        <f>Tabla_owssvr__2[[#This Row],[Fecha Cierre]]</f>
        <v>41792</v>
      </c>
      <c r="G920" t="str">
        <f>Tabla_owssvr__2[[#This Row],[Categoria]]</f>
        <v>Creación, modificación activación y desactivación de cuentas de red y correo electrónico.</v>
      </c>
      <c r="H920" t="str">
        <f>Tabla_owssvr__2[[#This Row],[Enviado a TI]]</f>
        <v>No</v>
      </c>
      <c r="I920" t="str">
        <f>Tabla_owssvr__2[[#This Row],[Regiones]]</f>
        <v>Si</v>
      </c>
      <c r="J920" s="12">
        <f t="shared" si="99"/>
        <v>1</v>
      </c>
      <c r="K920" s="13">
        <f t="shared" si="100"/>
        <v>41793</v>
      </c>
      <c r="L920" s="12">
        <f t="shared" si="101"/>
        <v>2014</v>
      </c>
      <c r="M920" s="12">
        <f t="shared" si="102"/>
        <v>23</v>
      </c>
      <c r="N920" s="12">
        <f t="shared" si="103"/>
        <v>6</v>
      </c>
      <c r="O920" s="13" t="str">
        <f t="shared" ca="1" si="104"/>
        <v>CUMPLE</v>
      </c>
    </row>
    <row r="921" spans="1:15" hidden="1">
      <c r="A921">
        <f>Tabla_owssvr__2[[#This Row],[ID]]</f>
        <v>4300</v>
      </c>
      <c r="B921" t="str">
        <f>Tabla_owssvr__2[[#This Row],[Título]]</f>
        <v>Clave Bloqueada</v>
      </c>
      <c r="C921" t="str">
        <f>Tabla_owssvr__2[[#This Row],[Solicitante]]</f>
        <v>Andrade Escobar, Agustina Mabel, CAM</v>
      </c>
      <c r="D921" s="4">
        <f>Tabla_owssvr__2[[#This Row],[Fecha Solicitud]]</f>
        <v>41792</v>
      </c>
      <c r="E921" t="str">
        <f>Tabla_owssvr__2[[#This Row],[Estado]]</f>
        <v>Realizado</v>
      </c>
      <c r="F921" s="4">
        <f>Tabla_owssvr__2[[#This Row],[Fecha Cierre]]</f>
        <v>41792</v>
      </c>
      <c r="G921" t="str">
        <f>Tabla_owssvr__2[[#This Row],[Categoria]]</f>
        <v>Creación, modificación activación y desactivación de cuentas de red y correo electrónico.</v>
      </c>
      <c r="H921" t="str">
        <f>Tabla_owssvr__2[[#This Row],[Enviado a TI]]</f>
        <v>Si</v>
      </c>
      <c r="I921" t="str">
        <f>Tabla_owssvr__2[[#This Row],[Regiones]]</f>
        <v>No</v>
      </c>
      <c r="J921" s="12">
        <f t="shared" si="99"/>
        <v>1</v>
      </c>
      <c r="K921" s="13">
        <f t="shared" si="100"/>
        <v>41793</v>
      </c>
      <c r="L921" s="12">
        <f t="shared" si="101"/>
        <v>2014</v>
      </c>
      <c r="M921" s="12">
        <f t="shared" si="102"/>
        <v>23</v>
      </c>
      <c r="N921" s="12">
        <f t="shared" si="103"/>
        <v>6</v>
      </c>
      <c r="O921" s="13" t="str">
        <f t="shared" ca="1" si="104"/>
        <v>CUMPLE</v>
      </c>
    </row>
    <row r="922" spans="1:15" hidden="1">
      <c r="A922">
        <f>Tabla_owssvr__2[[#This Row],[ID]]</f>
        <v>4299</v>
      </c>
      <c r="B922" t="str">
        <f>Tabla_owssvr__2[[#This Row],[Título]]</f>
        <v>Kaufmann_Respuestas Segunda Ronda</v>
      </c>
      <c r="C922" t="str">
        <f>Tabla_owssvr__2[[#This Row],[Solicitante]]</f>
        <v>Orellana Flores, Jose Manuel, CAM</v>
      </c>
      <c r="D922" s="4">
        <f>Tabla_owssvr__2[[#This Row],[Fecha Solicitud]]</f>
        <v>41792</v>
      </c>
      <c r="E922" t="str">
        <f>Tabla_owssvr__2[[#This Row],[Estado]]</f>
        <v>Realizado</v>
      </c>
      <c r="F922" s="4">
        <f>Tabla_owssvr__2[[#This Row],[Fecha Cierre]]</f>
        <v>41792</v>
      </c>
      <c r="G922" t="str">
        <f>Tabla_owssvr__2[[#This Row],[Categoria]]</f>
        <v>Habilitación de carpetas compartidas o sitios de Sharepoint. O asignación y/o modificación de permisos.</v>
      </c>
      <c r="H922" t="str">
        <f>Tabla_owssvr__2[[#This Row],[Enviado a TI]]</f>
        <v>No</v>
      </c>
      <c r="I922" t="str">
        <f>Tabla_owssvr__2[[#This Row],[Regiones]]</f>
        <v>No</v>
      </c>
      <c r="J922" s="12">
        <f t="shared" si="99"/>
        <v>1</v>
      </c>
      <c r="K922" s="13">
        <f t="shared" si="100"/>
        <v>41793</v>
      </c>
      <c r="L922" s="12">
        <f t="shared" si="101"/>
        <v>2014</v>
      </c>
      <c r="M922" s="12">
        <f t="shared" si="102"/>
        <v>23</v>
      </c>
      <c r="N922" s="12">
        <f t="shared" si="103"/>
        <v>6</v>
      </c>
      <c r="O922" s="13" t="str">
        <f t="shared" ca="1" si="104"/>
        <v>CUMPLE</v>
      </c>
    </row>
    <row r="923" spans="1:15" hidden="1">
      <c r="A923">
        <f>Tabla_owssvr__2[[#This Row],[ID]]</f>
        <v>4298</v>
      </c>
      <c r="B923" t="str">
        <f>Tabla_owssvr__2[[#This Row],[Título]]</f>
        <v>Ingreso Administrativo recepción e  ingreso de Facturas</v>
      </c>
      <c r="C923" t="str">
        <f>Tabla_owssvr__2[[#This Row],[Solicitante]]</f>
        <v>Dossi Muñoz, Carolina, CAM</v>
      </c>
      <c r="D923" s="4">
        <f>Tabla_owssvr__2[[#This Row],[Fecha Solicitud]]</f>
        <v>41788</v>
      </c>
      <c r="E923" t="str">
        <f>Tabla_owssvr__2[[#This Row],[Estado]]</f>
        <v>Realizado</v>
      </c>
      <c r="F923" s="4">
        <f>Tabla_owssvr__2[[#This Row],[Fecha Cierre]]</f>
        <v>41788</v>
      </c>
      <c r="G923" t="str">
        <f>Tabla_owssvr__2[[#This Row],[Categoria]]</f>
        <v>Creación, modificación activación y desactivación de cuentas de red y correo electrónico.</v>
      </c>
      <c r="H923" t="str">
        <f>Tabla_owssvr__2[[#This Row],[Enviado a TI]]</f>
        <v>Si</v>
      </c>
      <c r="I923" t="str">
        <f>Tabla_owssvr__2[[#This Row],[Regiones]]</f>
        <v>No</v>
      </c>
      <c r="J923" s="12">
        <f t="shared" si="99"/>
        <v>1</v>
      </c>
      <c r="K923" s="13">
        <f t="shared" si="100"/>
        <v>41789</v>
      </c>
      <c r="L923" s="12">
        <f t="shared" si="101"/>
        <v>2014</v>
      </c>
      <c r="M923" s="12">
        <f t="shared" si="102"/>
        <v>22</v>
      </c>
      <c r="N923" s="12">
        <f t="shared" si="103"/>
        <v>5</v>
      </c>
      <c r="O923" s="13" t="str">
        <f t="shared" ca="1" si="104"/>
        <v>CUMPLE</v>
      </c>
    </row>
    <row r="924" spans="1:15" hidden="1">
      <c r="A924">
        <f>Tabla_owssvr__2[[#This Row],[ID]]</f>
        <v>4297</v>
      </c>
      <c r="B924" t="str">
        <f>Tabla_owssvr__2[[#This Row],[Título]]</f>
        <v>micrófono</v>
      </c>
      <c r="C924" t="str">
        <f>Tabla_owssvr__2[[#This Row],[Solicitante]]</f>
        <v>Alarcon Soto, Maribel Viviana, CAM</v>
      </c>
      <c r="D924" s="4">
        <f>Tabla_owssvr__2[[#This Row],[Fecha Solicitud]]</f>
        <v>41788</v>
      </c>
      <c r="E924" t="str">
        <f>Tabla_owssvr__2[[#This Row],[Estado]]</f>
        <v>Realizado</v>
      </c>
      <c r="F924" s="4">
        <f>Tabla_owssvr__2[[#This Row],[Fecha Cierre]]</f>
        <v>41788</v>
      </c>
      <c r="G924" t="str">
        <f>Tabla_owssvr__2[[#This Row],[Categoria]]</f>
        <v>Otros no sujetos a ANS</v>
      </c>
      <c r="H924" t="str">
        <f>Tabla_owssvr__2[[#This Row],[Enviado a TI]]</f>
        <v>No</v>
      </c>
      <c r="I924" t="str">
        <f>Tabla_owssvr__2[[#This Row],[Regiones]]</f>
        <v>No</v>
      </c>
      <c r="J924" s="12">
        <f t="shared" si="99"/>
        <v>100</v>
      </c>
      <c r="K924" s="13">
        <f t="shared" si="100"/>
        <v>41934</v>
      </c>
      <c r="L924" s="12">
        <f t="shared" si="101"/>
        <v>2014</v>
      </c>
      <c r="M924" s="12">
        <f t="shared" si="102"/>
        <v>43</v>
      </c>
      <c r="N924" s="12">
        <f t="shared" si="103"/>
        <v>10</v>
      </c>
      <c r="O924" s="13" t="str">
        <f t="shared" ca="1" si="104"/>
        <v>CUMPLE</v>
      </c>
    </row>
    <row r="925" spans="1:15" hidden="1">
      <c r="A925">
        <f>Tabla_owssvr__2[[#This Row],[ID]]</f>
        <v>4296</v>
      </c>
      <c r="B925" t="str">
        <f>Tabla_owssvr__2[[#This Row],[Título]]</f>
        <v>acceso oracle</v>
      </c>
      <c r="C925" t="str">
        <f>Tabla_owssvr__2[[#This Row],[Solicitante]]</f>
        <v>Cano Zamalloa, Daniel, CAM</v>
      </c>
      <c r="D925" s="4">
        <f>Tabla_owssvr__2[[#This Row],[Fecha Solicitud]]</f>
        <v>41788</v>
      </c>
      <c r="E925" t="str">
        <f>Tabla_owssvr__2[[#This Row],[Estado]]</f>
        <v>Realizado</v>
      </c>
      <c r="F925" s="4">
        <f>Tabla_owssvr__2[[#This Row],[Fecha Cierre]]</f>
        <v>41788</v>
      </c>
      <c r="G925" t="str">
        <f>Tabla_owssvr__2[[#This Row],[Categoria]]</f>
        <v>2 Reporte problemas Oracle</v>
      </c>
      <c r="H925" t="str">
        <f>Tabla_owssvr__2[[#This Row],[Enviado a TI]]</f>
        <v>Si</v>
      </c>
      <c r="I925" t="str">
        <f>Tabla_owssvr__2[[#This Row],[Regiones]]</f>
        <v>No</v>
      </c>
      <c r="J925" s="12">
        <f t="shared" si="99"/>
        <v>1</v>
      </c>
      <c r="K925" s="13">
        <f t="shared" si="100"/>
        <v>41789</v>
      </c>
      <c r="L925" s="12">
        <f t="shared" si="101"/>
        <v>2014</v>
      </c>
      <c r="M925" s="12">
        <f t="shared" si="102"/>
        <v>22</v>
      </c>
      <c r="N925" s="12">
        <f t="shared" si="103"/>
        <v>5</v>
      </c>
      <c r="O925" s="13" t="str">
        <f t="shared" ca="1" si="104"/>
        <v>CUMPLE</v>
      </c>
    </row>
    <row r="926" spans="1:15" hidden="1">
      <c r="A926">
        <f>Tabla_owssvr__2[[#This Row],[ID]]</f>
        <v>4295</v>
      </c>
      <c r="B926" t="str">
        <f>Tabla_owssvr__2[[#This Row],[Título]]</f>
        <v>Ingreso Fiscalizador (cambio de funciones)</v>
      </c>
      <c r="C926" t="str">
        <f>Tabla_owssvr__2[[#This Row],[Solicitante]]</f>
        <v>Dossi Muñoz, Carolina, CAM</v>
      </c>
      <c r="D926" s="4">
        <f>Tabla_owssvr__2[[#This Row],[Fecha Solicitud]]</f>
        <v>41788</v>
      </c>
      <c r="E926" t="str">
        <f>Tabla_owssvr__2[[#This Row],[Estado]]</f>
        <v>Realizado</v>
      </c>
      <c r="F926" s="4">
        <f>Tabla_owssvr__2[[#This Row],[Fecha Cierre]]</f>
        <v>41788</v>
      </c>
      <c r="G926" t="str">
        <f>Tabla_owssvr__2[[#This Row],[Categoria]]</f>
        <v>Creación, modificación activación y desactivación de cuentas de red y correo electrónico.</v>
      </c>
      <c r="H926" t="str">
        <f>Tabla_owssvr__2[[#This Row],[Enviado a TI]]</f>
        <v>No</v>
      </c>
      <c r="I926" t="str">
        <f>Tabla_owssvr__2[[#This Row],[Regiones]]</f>
        <v>No</v>
      </c>
      <c r="J926" s="12">
        <f t="shared" si="99"/>
        <v>1</v>
      </c>
      <c r="K926" s="13">
        <f t="shared" si="100"/>
        <v>41789</v>
      </c>
      <c r="L926" s="12">
        <f t="shared" si="101"/>
        <v>2014</v>
      </c>
      <c r="M926" s="12">
        <f t="shared" si="102"/>
        <v>22</v>
      </c>
      <c r="N926" s="12">
        <f t="shared" si="103"/>
        <v>5</v>
      </c>
      <c r="O926" s="13" t="str">
        <f t="shared" ca="1" si="104"/>
        <v>CUMPLE</v>
      </c>
    </row>
    <row r="927" spans="1:15" hidden="1">
      <c r="A927">
        <f>Tabla_owssvr__2[[#This Row],[ID]]</f>
        <v>4294</v>
      </c>
      <c r="B927" t="str">
        <f>Tabla_owssvr__2[[#This Row],[Título]]</f>
        <v>Consulta</v>
      </c>
      <c r="C927" t="str">
        <f>Tabla_owssvr__2[[#This Row],[Solicitante]]</f>
        <v>Ñeguey Adonis, Albino Bernabé, CAM</v>
      </c>
      <c r="D927" s="4">
        <f>Tabla_owssvr__2[[#This Row],[Fecha Solicitud]]</f>
        <v>41788</v>
      </c>
      <c r="E927" t="str">
        <f>Tabla_owssvr__2[[#This Row],[Estado]]</f>
        <v>Realizado</v>
      </c>
      <c r="F927" s="4">
        <f>Tabla_owssvr__2[[#This Row],[Fecha Cierre]]</f>
        <v>41788</v>
      </c>
      <c r="G927" t="str">
        <f>Tabla_owssvr__2[[#This Row],[Categoria]]</f>
        <v>1 Asignacion de minutos</v>
      </c>
      <c r="H927" t="str">
        <f>Tabla_owssvr__2[[#This Row],[Enviado a TI]]</f>
        <v>Si</v>
      </c>
      <c r="I927" t="str">
        <f>Tabla_owssvr__2[[#This Row],[Regiones]]</f>
        <v>No</v>
      </c>
      <c r="J927" s="12">
        <f t="shared" si="99"/>
        <v>1</v>
      </c>
      <c r="K927" s="13">
        <f t="shared" si="100"/>
        <v>41789</v>
      </c>
      <c r="L927" s="12">
        <f t="shared" si="101"/>
        <v>2014</v>
      </c>
      <c r="M927" s="12">
        <f t="shared" si="102"/>
        <v>22</v>
      </c>
      <c r="N927" s="12">
        <f t="shared" si="103"/>
        <v>5</v>
      </c>
      <c r="O927" s="13" t="str">
        <f t="shared" ca="1" si="104"/>
        <v>CUMPLE</v>
      </c>
    </row>
    <row r="928" spans="1:15" hidden="1">
      <c r="A928">
        <f>Tabla_owssvr__2[[#This Row],[ID]]</f>
        <v>4293</v>
      </c>
      <c r="B928" t="str">
        <f>Tabla_owssvr__2[[#This Row],[Título]]</f>
        <v>Bloqueo claves de red</v>
      </c>
      <c r="C928" t="str">
        <f>Tabla_owssvr__2[[#This Row],[Solicitante]]</f>
        <v>Vera Ramirez, Roberto Andres, CAM</v>
      </c>
      <c r="D928" s="4">
        <f>Tabla_owssvr__2[[#This Row],[Fecha Solicitud]]</f>
        <v>41788</v>
      </c>
      <c r="E928" t="str">
        <f>Tabla_owssvr__2[[#This Row],[Estado]]</f>
        <v>Realizado</v>
      </c>
      <c r="F928" s="4">
        <f>Tabla_owssvr__2[[#This Row],[Fecha Cierre]]</f>
        <v>41788</v>
      </c>
      <c r="G928" t="str">
        <f>Tabla_owssvr__2[[#This Row],[Categoria]]</f>
        <v>Creación, modificación activación y desactivación de cuentas de red y correo electrónico.</v>
      </c>
      <c r="H928" t="str">
        <f>Tabla_owssvr__2[[#This Row],[Enviado a TI]]</f>
        <v>Si</v>
      </c>
      <c r="I928" t="str">
        <f>Tabla_owssvr__2[[#This Row],[Regiones]]</f>
        <v>No</v>
      </c>
      <c r="J928" s="12">
        <f t="shared" si="99"/>
        <v>1</v>
      </c>
      <c r="K928" s="13">
        <f t="shared" si="100"/>
        <v>41789</v>
      </c>
      <c r="L928" s="12">
        <f t="shared" si="101"/>
        <v>2014</v>
      </c>
      <c r="M928" s="12">
        <f t="shared" si="102"/>
        <v>22</v>
      </c>
      <c r="N928" s="12">
        <f t="shared" si="103"/>
        <v>5</v>
      </c>
      <c r="O928" s="13" t="str">
        <f t="shared" ca="1" si="104"/>
        <v>CUMPLE</v>
      </c>
    </row>
    <row r="929" spans="1:15" hidden="1">
      <c r="A929">
        <f>Tabla_owssvr__2[[#This Row],[ID]]</f>
        <v>4292</v>
      </c>
      <c r="B929" t="str">
        <f>Tabla_owssvr__2[[#This Row],[Título]]</f>
        <v>Solicitud 2 equipos Nextel basicos</v>
      </c>
      <c r="C929" t="str">
        <f>Tabla_owssvr__2[[#This Row],[Solicitante]]</f>
        <v>Contreras Orellana, Paulo Alberto, CAM</v>
      </c>
      <c r="D929" s="4">
        <f>Tabla_owssvr__2[[#This Row],[Fecha Solicitud]]</f>
        <v>41788</v>
      </c>
      <c r="E929" t="str">
        <f>Tabla_owssvr__2[[#This Row],[Estado]]</f>
        <v>Realizado</v>
      </c>
      <c r="F929" s="4">
        <f>Tabla_owssvr__2[[#This Row],[Fecha Cierre]]</f>
        <v>41788</v>
      </c>
      <c r="G929" t="str">
        <f>Tabla_owssvr__2[[#This Row],[Categoria]]</f>
        <v>Asignación y/o entrega de equipos celulares estándar nuevos o sus componentes. (chips)</v>
      </c>
      <c r="H929" t="str">
        <f>Tabla_owssvr__2[[#This Row],[Enviado a TI]]</f>
        <v>Si</v>
      </c>
      <c r="I929" t="str">
        <f>Tabla_owssvr__2[[#This Row],[Regiones]]</f>
        <v>No</v>
      </c>
      <c r="J929" s="12">
        <f t="shared" si="99"/>
        <v>7</v>
      </c>
      <c r="K929" s="13">
        <f t="shared" si="100"/>
        <v>41799</v>
      </c>
      <c r="L929" s="12">
        <f t="shared" si="101"/>
        <v>2014</v>
      </c>
      <c r="M929" s="12">
        <f t="shared" si="102"/>
        <v>24</v>
      </c>
      <c r="N929" s="12">
        <f t="shared" si="103"/>
        <v>6</v>
      </c>
      <c r="O929" s="13" t="str">
        <f t="shared" ca="1" si="104"/>
        <v>CUMPLE</v>
      </c>
    </row>
    <row r="930" spans="1:15" hidden="1">
      <c r="A930">
        <f>Tabla_owssvr__2[[#This Row],[ID]]</f>
        <v>4291</v>
      </c>
      <c r="B930" t="str">
        <f>Tabla_owssvr__2[[#This Row],[Título]]</f>
        <v>PERFIL SOLICITANTE - ORACLE</v>
      </c>
      <c r="C930" t="str">
        <f>Tabla_owssvr__2[[#This Row],[Solicitante]]</f>
        <v>Valdes Navarrete, David Exequiel, CAM</v>
      </c>
      <c r="D930" s="4">
        <f>Tabla_owssvr__2[[#This Row],[Fecha Solicitud]]</f>
        <v>41788</v>
      </c>
      <c r="E930" t="str">
        <f>Tabla_owssvr__2[[#This Row],[Estado]]</f>
        <v>Realizado</v>
      </c>
      <c r="F930" s="4">
        <f>Tabla_owssvr__2[[#This Row],[Fecha Cierre]]</f>
        <v>41788</v>
      </c>
      <c r="G930" t="str">
        <f>Tabla_owssvr__2[[#This Row],[Categoria]]</f>
        <v>2 Reporte problemas Oracle</v>
      </c>
      <c r="H930" t="str">
        <f>Tabla_owssvr__2[[#This Row],[Enviado a TI]]</f>
        <v>Si</v>
      </c>
      <c r="I930" t="str">
        <f>Tabla_owssvr__2[[#This Row],[Regiones]]</f>
        <v>No</v>
      </c>
      <c r="J930" s="12">
        <f t="shared" si="99"/>
        <v>1</v>
      </c>
      <c r="K930" s="13">
        <f t="shared" si="100"/>
        <v>41789</v>
      </c>
      <c r="L930" s="12">
        <f t="shared" si="101"/>
        <v>2014</v>
      </c>
      <c r="M930" s="12">
        <f t="shared" si="102"/>
        <v>22</v>
      </c>
      <c r="N930" s="12">
        <f t="shared" si="103"/>
        <v>5</v>
      </c>
      <c r="O930" s="13" t="str">
        <f t="shared" ca="1" si="104"/>
        <v>CUMPLE</v>
      </c>
    </row>
    <row r="931" spans="1:15" hidden="1">
      <c r="A931">
        <f>Tabla_owssvr__2[[#This Row],[ID]]</f>
        <v>4290</v>
      </c>
      <c r="B931" t="str">
        <f>Tabla_owssvr__2[[#This Row],[Título]]</f>
        <v>Configurar Anexo Ana Nuñez</v>
      </c>
      <c r="C931" t="str">
        <f>Tabla_owssvr__2[[#This Row],[Solicitante]]</f>
        <v>Abarca Cerda, Cristian Andres, CAM</v>
      </c>
      <c r="D931" s="4">
        <f>Tabla_owssvr__2[[#This Row],[Fecha Solicitud]]</f>
        <v>41788</v>
      </c>
      <c r="E931" t="str">
        <f>Tabla_owssvr__2[[#This Row],[Estado]]</f>
        <v>Realizado</v>
      </c>
      <c r="F931" s="4">
        <f>Tabla_owssvr__2[[#This Row],[Fecha Cierre]]</f>
        <v>41788</v>
      </c>
      <c r="G931" t="str">
        <f>Tabla_owssvr__2[[#This Row],[Categoria]]</f>
        <v>Creación, modificación activación y desactivación de anexos telefónicos.</v>
      </c>
      <c r="H931" t="str">
        <f>Tabla_owssvr__2[[#This Row],[Enviado a TI]]</f>
        <v>No</v>
      </c>
      <c r="I931" t="str">
        <f>Tabla_owssvr__2[[#This Row],[Regiones]]</f>
        <v>No</v>
      </c>
      <c r="J931" s="12">
        <f t="shared" si="99"/>
        <v>1</v>
      </c>
      <c r="K931" s="13">
        <f t="shared" si="100"/>
        <v>41789</v>
      </c>
      <c r="L931" s="12">
        <f t="shared" si="101"/>
        <v>2014</v>
      </c>
      <c r="M931" s="12">
        <f t="shared" si="102"/>
        <v>22</v>
      </c>
      <c r="N931" s="12">
        <f t="shared" si="103"/>
        <v>5</v>
      </c>
      <c r="O931" s="13" t="str">
        <f t="shared" ca="1" si="104"/>
        <v>CUMPLE</v>
      </c>
    </row>
    <row r="932" spans="1:15" hidden="1">
      <c r="A932">
        <f>Tabla_owssvr__2[[#This Row],[ID]]</f>
        <v>4289</v>
      </c>
      <c r="B932" t="str">
        <f>Tabla_owssvr__2[[#This Row],[Título]]</f>
        <v>MINUTOS CAM (9 4691452)</v>
      </c>
      <c r="C932" t="str">
        <f>Tabla_owssvr__2[[#This Row],[Solicitante]]</f>
        <v>Toloza Garrido, Samuel Isaac, CAM</v>
      </c>
      <c r="D932" s="4">
        <f>Tabla_owssvr__2[[#This Row],[Fecha Solicitud]]</f>
        <v>41788</v>
      </c>
      <c r="E932" t="str">
        <f>Tabla_owssvr__2[[#This Row],[Estado]]</f>
        <v>Realizado</v>
      </c>
      <c r="F932" s="4">
        <f>Tabla_owssvr__2[[#This Row],[Fecha Cierre]]</f>
        <v>41788</v>
      </c>
      <c r="G932" t="str">
        <f>Tabla_owssvr__2[[#This Row],[Categoria]]</f>
        <v>1 Asignacion de minutos</v>
      </c>
      <c r="H932" t="str">
        <f>Tabla_owssvr__2[[#This Row],[Enviado a TI]]</f>
        <v>Si</v>
      </c>
      <c r="I932" t="str">
        <f>Tabla_owssvr__2[[#This Row],[Regiones]]</f>
        <v>No</v>
      </c>
      <c r="J932" s="12">
        <f t="shared" si="99"/>
        <v>1</v>
      </c>
      <c r="K932" s="13">
        <f t="shared" si="100"/>
        <v>41789</v>
      </c>
      <c r="L932" s="12">
        <f t="shared" si="101"/>
        <v>2014</v>
      </c>
      <c r="M932" s="12">
        <f t="shared" si="102"/>
        <v>22</v>
      </c>
      <c r="N932" s="12">
        <f t="shared" si="103"/>
        <v>5</v>
      </c>
      <c r="O932" s="13" t="str">
        <f t="shared" ca="1" si="104"/>
        <v>CUMPLE</v>
      </c>
    </row>
    <row r="933" spans="1:15" hidden="1">
      <c r="A933">
        <f>Tabla_owssvr__2[[#This Row],[ID]]</f>
        <v>4288</v>
      </c>
      <c r="B933" t="str">
        <f>Tabla_owssvr__2[[#This Row],[Título]]</f>
        <v>Nuevo error HSP COASIN</v>
      </c>
      <c r="C933" t="str">
        <f>Tabla_owssvr__2[[#This Row],[Solicitante]]</f>
        <v>Gonzalez Canales, Carolina Alejandra, CAM</v>
      </c>
      <c r="D933" s="4">
        <f>Tabla_owssvr__2[[#This Row],[Fecha Solicitud]]</f>
        <v>41787</v>
      </c>
      <c r="E933" t="str">
        <f>Tabla_owssvr__2[[#This Row],[Estado]]</f>
        <v>Realizado</v>
      </c>
      <c r="F933" s="4">
        <f>Tabla_owssvr__2[[#This Row],[Fecha Cierre]]</f>
        <v>41787</v>
      </c>
      <c r="G933" t="str">
        <f>Tabla_owssvr__2[[#This Row],[Categoria]]</f>
        <v>2 Reporte problemas Oracle</v>
      </c>
      <c r="H933" t="str">
        <f>Tabla_owssvr__2[[#This Row],[Enviado a TI]]</f>
        <v>Si</v>
      </c>
      <c r="I933" t="str">
        <f>Tabla_owssvr__2[[#This Row],[Regiones]]</f>
        <v>No</v>
      </c>
      <c r="J933" s="12">
        <f t="shared" si="99"/>
        <v>1</v>
      </c>
      <c r="K933" s="13">
        <f t="shared" si="100"/>
        <v>41789</v>
      </c>
      <c r="L933" s="12">
        <f t="shared" si="101"/>
        <v>2014</v>
      </c>
      <c r="M933" s="12">
        <f t="shared" si="102"/>
        <v>22</v>
      </c>
      <c r="N933" s="12">
        <f t="shared" si="103"/>
        <v>5</v>
      </c>
      <c r="O933" s="13" t="str">
        <f t="shared" ca="1" si="104"/>
        <v>CUMPLE</v>
      </c>
    </row>
    <row r="934" spans="1:15" hidden="1">
      <c r="A934">
        <f>Tabla_owssvr__2[[#This Row],[ID]]</f>
        <v>4287</v>
      </c>
      <c r="B934" t="str">
        <f>Tabla_owssvr__2[[#This Row],[Título]]</f>
        <v>Artículos de Escritorio SOT Chilectra</v>
      </c>
      <c r="C934" t="str">
        <f>Tabla_owssvr__2[[#This Row],[Solicitante]]</f>
        <v>Pino Carmona, Eduardo Gabriel, CAM</v>
      </c>
      <c r="D934" s="4">
        <f>Tabla_owssvr__2[[#This Row],[Fecha Solicitud]]</f>
        <v>41787</v>
      </c>
      <c r="E934" t="str">
        <f>Tabla_owssvr__2[[#This Row],[Estado]]</f>
        <v>Realizado</v>
      </c>
      <c r="F934" s="4">
        <f>Tabla_owssvr__2[[#This Row],[Fecha Cierre]]</f>
        <v>41787</v>
      </c>
      <c r="G934" t="str">
        <f>Tabla_owssvr__2[[#This Row],[Categoria]]</f>
        <v>Asignación de equipamiento habitual no estándar. (Monitor o teclado adicional, audífonos, disco externo…)</v>
      </c>
      <c r="H934" t="str">
        <f>Tabla_owssvr__2[[#This Row],[Enviado a TI]]</f>
        <v>No</v>
      </c>
      <c r="I934" t="str">
        <f>Tabla_owssvr__2[[#This Row],[Regiones]]</f>
        <v>No</v>
      </c>
      <c r="J934" s="12">
        <f t="shared" si="99"/>
        <v>1</v>
      </c>
      <c r="K934" s="13">
        <f t="shared" si="100"/>
        <v>41789</v>
      </c>
      <c r="L934" s="12">
        <f t="shared" si="101"/>
        <v>2014</v>
      </c>
      <c r="M934" s="12">
        <f t="shared" si="102"/>
        <v>22</v>
      </c>
      <c r="N934" s="12">
        <f t="shared" si="103"/>
        <v>5</v>
      </c>
      <c r="O934" s="13" t="str">
        <f t="shared" ca="1" si="104"/>
        <v>CUMPLE</v>
      </c>
    </row>
    <row r="935" spans="1:15" hidden="1">
      <c r="A935">
        <f>Tabla_owssvr__2[[#This Row],[ID]]</f>
        <v>4286</v>
      </c>
      <c r="B935" t="str">
        <f>Tabla_owssvr__2[[#This Row],[Título]]</f>
        <v xml:space="preserve">Ingreso Programador Obras Civiles </v>
      </c>
      <c r="C935" t="str">
        <f>Tabla_owssvr__2[[#This Row],[Solicitante]]</f>
        <v>Dossi Muñoz, Carolina, CAM</v>
      </c>
      <c r="D935" s="4">
        <f>Tabla_owssvr__2[[#This Row],[Fecha Solicitud]]</f>
        <v>41787</v>
      </c>
      <c r="E935" t="str">
        <f>Tabla_owssvr__2[[#This Row],[Estado]]</f>
        <v>Realizado</v>
      </c>
      <c r="F935" s="4">
        <f>Tabla_owssvr__2[[#This Row],[Fecha Cierre]]</f>
        <v>41787</v>
      </c>
      <c r="G935" t="str">
        <f>Tabla_owssvr__2[[#This Row],[Categoria]]</f>
        <v>Creación, modificación activación y desactivación de cuentas de red y correo electrónico.</v>
      </c>
      <c r="H935" t="str">
        <f>Tabla_owssvr__2[[#This Row],[Enviado a TI]]</f>
        <v>Si</v>
      </c>
      <c r="I935" t="str">
        <f>Tabla_owssvr__2[[#This Row],[Regiones]]</f>
        <v>No</v>
      </c>
      <c r="J935" s="12">
        <f t="shared" si="99"/>
        <v>1</v>
      </c>
      <c r="K935" s="13">
        <f t="shared" si="100"/>
        <v>41789</v>
      </c>
      <c r="L935" s="12">
        <f t="shared" si="101"/>
        <v>2014</v>
      </c>
      <c r="M935" s="12">
        <f t="shared" si="102"/>
        <v>22</v>
      </c>
      <c r="N935" s="12">
        <f t="shared" si="103"/>
        <v>5</v>
      </c>
      <c r="O935" s="13" t="str">
        <f t="shared" ca="1" si="104"/>
        <v>CUMPLE</v>
      </c>
    </row>
    <row r="936" spans="1:15" hidden="1">
      <c r="A936">
        <f>Tabla_owssvr__2[[#This Row],[ID]]</f>
        <v>4285</v>
      </c>
      <c r="B936" t="str">
        <f>Tabla_owssvr__2[[#This Row],[Título]]</f>
        <v>Restitución de minutos</v>
      </c>
      <c r="C936" t="str">
        <f>Tabla_owssvr__2[[#This Row],[Solicitante]]</f>
        <v>Pincheira Tripainao, Elizabeth Alejandra, CAM</v>
      </c>
      <c r="D936" s="4">
        <f>Tabla_owssvr__2[[#This Row],[Fecha Solicitud]]</f>
        <v>41787</v>
      </c>
      <c r="E936" t="str">
        <f>Tabla_owssvr__2[[#This Row],[Estado]]</f>
        <v>Realizado</v>
      </c>
      <c r="F936" s="4">
        <f>Tabla_owssvr__2[[#This Row],[Fecha Cierre]]</f>
        <v>41787</v>
      </c>
      <c r="G936" t="str">
        <f>Tabla_owssvr__2[[#This Row],[Categoria]]</f>
        <v>1 Asignacion de minutos</v>
      </c>
      <c r="H936" t="str">
        <f>Tabla_owssvr__2[[#This Row],[Enviado a TI]]</f>
        <v>No</v>
      </c>
      <c r="I936" t="str">
        <f>Tabla_owssvr__2[[#This Row],[Regiones]]</f>
        <v>No</v>
      </c>
      <c r="J936" s="12">
        <f t="shared" si="99"/>
        <v>1</v>
      </c>
      <c r="K936" s="13">
        <f t="shared" si="100"/>
        <v>41789</v>
      </c>
      <c r="L936" s="12">
        <f t="shared" si="101"/>
        <v>2014</v>
      </c>
      <c r="M936" s="12">
        <f t="shared" si="102"/>
        <v>22</v>
      </c>
      <c r="N936" s="12">
        <f t="shared" si="103"/>
        <v>5</v>
      </c>
      <c r="O936" s="13" t="str">
        <f t="shared" ca="1" si="104"/>
        <v>CUMPLE</v>
      </c>
    </row>
    <row r="937" spans="1:15" hidden="1">
      <c r="A937">
        <f>Tabla_owssvr__2[[#This Row],[ID]]</f>
        <v>4284</v>
      </c>
      <c r="B937" t="str">
        <f>Tabla_owssvr__2[[#This Row],[Título]]</f>
        <v>Celular empresa</v>
      </c>
      <c r="C937" t="str">
        <f>Tabla_owssvr__2[[#This Row],[Solicitante]]</f>
        <v>Duarte Fuentes, Luis Alfredo, CAM</v>
      </c>
      <c r="D937" s="4">
        <f>Tabla_owssvr__2[[#This Row],[Fecha Solicitud]]</f>
        <v>41785</v>
      </c>
      <c r="E937" t="str">
        <f>Tabla_owssvr__2[[#This Row],[Estado]]</f>
        <v>Realizado</v>
      </c>
      <c r="F937" s="4">
        <f>Tabla_owssvr__2[[#This Row],[Fecha Cierre]]</f>
        <v>41787</v>
      </c>
      <c r="G937" t="str">
        <f>Tabla_owssvr__2[[#This Row],[Categoria]]</f>
        <v>Asignación y/o entrega de equipos celulares estándar nuevos o sus componentes. (chips)</v>
      </c>
      <c r="H937" t="str">
        <f>Tabla_owssvr__2[[#This Row],[Enviado a TI]]</f>
        <v>No</v>
      </c>
      <c r="I937" t="str">
        <f>Tabla_owssvr__2[[#This Row],[Regiones]]</f>
        <v>No</v>
      </c>
      <c r="J937" s="12">
        <f t="shared" si="99"/>
        <v>7</v>
      </c>
      <c r="K937" s="13">
        <f t="shared" si="100"/>
        <v>41795</v>
      </c>
      <c r="L937" s="12">
        <f t="shared" si="101"/>
        <v>2014</v>
      </c>
      <c r="M937" s="12">
        <f t="shared" si="102"/>
        <v>23</v>
      </c>
      <c r="N937" s="12">
        <f t="shared" si="103"/>
        <v>6</v>
      </c>
      <c r="O937" s="13" t="str">
        <f t="shared" ca="1" si="104"/>
        <v>CUMPLE</v>
      </c>
    </row>
    <row r="938" spans="1:15" hidden="1">
      <c r="A938">
        <f>Tabla_owssvr__2[[#This Row],[ID]]</f>
        <v>4283</v>
      </c>
      <c r="B938" t="str">
        <f>Tabla_owssvr__2[[#This Row],[Título]]</f>
        <v>Solicitud de Telefono</v>
      </c>
      <c r="C938" t="str">
        <f>Tabla_owssvr__2[[#This Row],[Solicitante]]</f>
        <v>Castro Moreno, Claudio Francisco, CAM</v>
      </c>
      <c r="D938" s="4">
        <f>Tabla_owssvr__2[[#This Row],[Fecha Solicitud]]</f>
        <v>41787</v>
      </c>
      <c r="E938" t="str">
        <f>Tabla_owssvr__2[[#This Row],[Estado]]</f>
        <v>Realizado</v>
      </c>
      <c r="F938" s="4">
        <f>Tabla_owssvr__2[[#This Row],[Fecha Cierre]]</f>
        <v>41787</v>
      </c>
      <c r="G938" t="str">
        <f>Tabla_owssvr__2[[#This Row],[Categoria]]</f>
        <v>Creación, modificación activación y desactivación de anexos telefónicos.</v>
      </c>
      <c r="H938" t="str">
        <f>Tabla_owssvr__2[[#This Row],[Enviado a TI]]</f>
        <v>Si</v>
      </c>
      <c r="I938" t="str">
        <f>Tabla_owssvr__2[[#This Row],[Regiones]]</f>
        <v>No</v>
      </c>
      <c r="J938" s="12">
        <f t="shared" si="99"/>
        <v>1</v>
      </c>
      <c r="K938" s="13">
        <f t="shared" si="100"/>
        <v>41789</v>
      </c>
      <c r="L938" s="12">
        <f t="shared" si="101"/>
        <v>2014</v>
      </c>
      <c r="M938" s="12">
        <f t="shared" si="102"/>
        <v>22</v>
      </c>
      <c r="N938" s="12">
        <f t="shared" si="103"/>
        <v>5</v>
      </c>
      <c r="O938" s="13" t="str">
        <f t="shared" ca="1" si="104"/>
        <v>CUMPLE</v>
      </c>
    </row>
    <row r="939" spans="1:15" hidden="1">
      <c r="A939">
        <f>Tabla_owssvr__2[[#This Row],[ID]]</f>
        <v>4282</v>
      </c>
      <c r="B939" t="str">
        <f>Tabla_owssvr__2[[#This Row],[Título]]</f>
        <v>SOLICITUD DE GESTION - MODIFICAR PERFIL</v>
      </c>
      <c r="C939" t="str">
        <f>Tabla_owssvr__2[[#This Row],[Solicitante]]</f>
        <v>Ruz Salinas, Richard Alberto, CAM</v>
      </c>
      <c r="D939" s="4">
        <f>Tabla_owssvr__2[[#This Row],[Fecha Solicitud]]</f>
        <v>41787</v>
      </c>
      <c r="E939" t="str">
        <f>Tabla_owssvr__2[[#This Row],[Estado]]</f>
        <v>Realizado</v>
      </c>
      <c r="F939" s="4">
        <f>Tabla_owssvr__2[[#This Row],[Fecha Cierre]]</f>
        <v>41787</v>
      </c>
      <c r="G939" t="str">
        <f>Tabla_owssvr__2[[#This Row],[Categoria]]</f>
        <v>2 Reporte problemas Oracle</v>
      </c>
      <c r="H939" t="str">
        <f>Tabla_owssvr__2[[#This Row],[Enviado a TI]]</f>
        <v>Si</v>
      </c>
      <c r="I939" t="str">
        <f>Tabla_owssvr__2[[#This Row],[Regiones]]</f>
        <v>No</v>
      </c>
      <c r="J939" s="12">
        <f t="shared" si="99"/>
        <v>1</v>
      </c>
      <c r="K939" s="13">
        <f t="shared" si="100"/>
        <v>41789</v>
      </c>
      <c r="L939" s="12">
        <f t="shared" si="101"/>
        <v>2014</v>
      </c>
      <c r="M939" s="12">
        <f t="shared" si="102"/>
        <v>22</v>
      </c>
      <c r="N939" s="12">
        <f t="shared" si="103"/>
        <v>5</v>
      </c>
      <c r="O939" s="13" t="str">
        <f t="shared" ca="1" si="104"/>
        <v>CUMPLE</v>
      </c>
    </row>
    <row r="940" spans="1:15" hidden="1">
      <c r="A940">
        <f>Tabla_owssvr__2[[#This Row],[ID]]</f>
        <v>4281</v>
      </c>
      <c r="B940" t="str">
        <f>Tabla_owssvr__2[[#This Row],[Título]]</f>
        <v>OUTLOOK ME PIDE CONTRASEÑA</v>
      </c>
      <c r="C940" t="str">
        <f>Tabla_owssvr__2[[#This Row],[Solicitante]]</f>
        <v>Vera Ramirez, Roberto Andres, CAM</v>
      </c>
      <c r="D940" s="4">
        <f>Tabla_owssvr__2[[#This Row],[Fecha Solicitud]]</f>
        <v>41787</v>
      </c>
      <c r="E940" t="str">
        <f>Tabla_owssvr__2[[#This Row],[Estado]]</f>
        <v>Realizado</v>
      </c>
      <c r="F940" s="4">
        <f>Tabla_owssvr__2[[#This Row],[Fecha Cierre]]</f>
        <v>41787</v>
      </c>
      <c r="G940" t="str">
        <f>Tabla_owssvr__2[[#This Row],[Categoria]]</f>
        <v>Creación, modificación activación y desactivación de cuentas de red y correo electrónico.</v>
      </c>
      <c r="H940" t="str">
        <f>Tabla_owssvr__2[[#This Row],[Enviado a TI]]</f>
        <v>Si</v>
      </c>
      <c r="I940" t="str">
        <f>Tabla_owssvr__2[[#This Row],[Regiones]]</f>
        <v>No</v>
      </c>
      <c r="J940" s="12">
        <f t="shared" si="99"/>
        <v>1</v>
      </c>
      <c r="K940" s="13">
        <f t="shared" si="100"/>
        <v>41789</v>
      </c>
      <c r="L940" s="12">
        <f t="shared" si="101"/>
        <v>2014</v>
      </c>
      <c r="M940" s="12">
        <f t="shared" si="102"/>
        <v>22</v>
      </c>
      <c r="N940" s="12">
        <f t="shared" si="103"/>
        <v>5</v>
      </c>
      <c r="O940" s="13" t="str">
        <f t="shared" ca="1" si="104"/>
        <v>CUMPLE</v>
      </c>
    </row>
    <row r="941" spans="1:15" hidden="1">
      <c r="A941">
        <f>Tabla_owssvr__2[[#This Row],[ID]]</f>
        <v>4280</v>
      </c>
      <c r="B941" t="str">
        <f>Tabla_owssvr__2[[#This Row],[Título]]</f>
        <v>Equipo Celular 94081461</v>
      </c>
      <c r="C941" t="str">
        <f>Tabla_owssvr__2[[#This Row],[Solicitante]]</f>
        <v>Iturrieta Silva, Hector, CAM</v>
      </c>
      <c r="D941" s="4">
        <f>Tabla_owssvr__2[[#This Row],[Fecha Solicitud]]</f>
        <v>41787</v>
      </c>
      <c r="E941" t="str">
        <f>Tabla_owssvr__2[[#This Row],[Estado]]</f>
        <v>Realizado</v>
      </c>
      <c r="F941" s="4">
        <f>Tabla_owssvr__2[[#This Row],[Fecha Cierre]]</f>
        <v>41792</v>
      </c>
      <c r="G941" t="str">
        <f>Tabla_owssvr__2[[#This Row],[Categoria]]</f>
        <v>Asignación y/o entrega de equipos celulares estándar nuevos o sus componentes. (chips)</v>
      </c>
      <c r="H941" t="str">
        <f>Tabla_owssvr__2[[#This Row],[Enviado a TI]]</f>
        <v>No</v>
      </c>
      <c r="I941" t="str">
        <f>Tabla_owssvr__2[[#This Row],[Regiones]]</f>
        <v>No</v>
      </c>
      <c r="J941" s="12">
        <f t="shared" si="99"/>
        <v>7</v>
      </c>
      <c r="K941" s="13">
        <f t="shared" si="100"/>
        <v>41799</v>
      </c>
      <c r="L941" s="12">
        <f t="shared" si="101"/>
        <v>2014</v>
      </c>
      <c r="M941" s="12">
        <f t="shared" si="102"/>
        <v>24</v>
      </c>
      <c r="N941" s="12">
        <f t="shared" si="103"/>
        <v>6</v>
      </c>
      <c r="O941" s="13" t="str">
        <f t="shared" ca="1" si="104"/>
        <v>CUMPLE</v>
      </c>
    </row>
    <row r="942" spans="1:15" hidden="1">
      <c r="A942">
        <f>Tabla_owssvr__2[[#This Row],[ID]]</f>
        <v>4279</v>
      </c>
      <c r="B942" t="str">
        <f>Tabla_owssvr__2[[#This Row],[Título]]</f>
        <v xml:space="preserve">Ingreso Programador Obras Civiles </v>
      </c>
      <c r="C942" t="str">
        <f>Tabla_owssvr__2[[#This Row],[Solicitante]]</f>
        <v>Dossi Muñoz, Carolina, CAM</v>
      </c>
      <c r="D942" s="4">
        <f>Tabla_owssvr__2[[#This Row],[Fecha Solicitud]]</f>
        <v>41787</v>
      </c>
      <c r="E942" t="str">
        <f>Tabla_owssvr__2[[#This Row],[Estado]]</f>
        <v>Realizado</v>
      </c>
      <c r="F942" s="4">
        <f>Tabla_owssvr__2[[#This Row],[Fecha Cierre]]</f>
        <v>41787</v>
      </c>
      <c r="G942" t="str">
        <f>Tabla_owssvr__2[[#This Row],[Categoria]]</f>
        <v>Creación, modificación activación y desactivación de cuentas de red y correo electrónico.</v>
      </c>
      <c r="H942" t="str">
        <f>Tabla_owssvr__2[[#This Row],[Enviado a TI]]</f>
        <v>Si</v>
      </c>
      <c r="I942" t="str">
        <f>Tabla_owssvr__2[[#This Row],[Regiones]]</f>
        <v>No</v>
      </c>
      <c r="J942" s="12">
        <f t="shared" si="99"/>
        <v>1</v>
      </c>
      <c r="K942" s="13">
        <f t="shared" si="100"/>
        <v>41789</v>
      </c>
      <c r="L942" s="12">
        <f t="shared" si="101"/>
        <v>2014</v>
      </c>
      <c r="M942" s="12">
        <f t="shared" si="102"/>
        <v>22</v>
      </c>
      <c r="N942" s="12">
        <f t="shared" si="103"/>
        <v>5</v>
      </c>
      <c r="O942" s="13" t="str">
        <f t="shared" ca="1" si="104"/>
        <v>CUMPLE</v>
      </c>
    </row>
    <row r="943" spans="1:15" hidden="1">
      <c r="A943">
        <f>Tabla_owssvr__2[[#This Row],[ID]]</f>
        <v>4278</v>
      </c>
      <c r="B943" t="str">
        <f>Tabla_owssvr__2[[#This Row],[Título]]</f>
        <v xml:space="preserve">PERFIL COMPRADOR </v>
      </c>
      <c r="C943" t="str">
        <f>Tabla_owssvr__2[[#This Row],[Solicitante]]</f>
        <v>Coronado Nuñez, Juan Luis, CAM</v>
      </c>
      <c r="D943" s="4">
        <f>Tabla_owssvr__2[[#This Row],[Fecha Solicitud]]</f>
        <v>41786</v>
      </c>
      <c r="E943" t="str">
        <f>Tabla_owssvr__2[[#This Row],[Estado]]</f>
        <v>Realizado</v>
      </c>
      <c r="F943" s="4">
        <f>Tabla_owssvr__2[[#This Row],[Fecha Cierre]]</f>
        <v>41787</v>
      </c>
      <c r="G943" t="str">
        <f>Tabla_owssvr__2[[#This Row],[Categoria]]</f>
        <v>2 Reporte problemas Oracle</v>
      </c>
      <c r="H943" t="str">
        <f>Tabla_owssvr__2[[#This Row],[Enviado a TI]]</f>
        <v>No</v>
      </c>
      <c r="I943" t="str">
        <f>Tabla_owssvr__2[[#This Row],[Regiones]]</f>
        <v>No</v>
      </c>
      <c r="J943" s="12">
        <f t="shared" si="99"/>
        <v>1</v>
      </c>
      <c r="K943" s="13">
        <f t="shared" si="100"/>
        <v>41787</v>
      </c>
      <c r="L943" s="12">
        <f t="shared" si="101"/>
        <v>2014</v>
      </c>
      <c r="M943" s="12">
        <f t="shared" si="102"/>
        <v>22</v>
      </c>
      <c r="N943" s="12">
        <f t="shared" si="103"/>
        <v>5</v>
      </c>
      <c r="O943" s="13" t="str">
        <f t="shared" ca="1" si="104"/>
        <v>CUMPLE</v>
      </c>
    </row>
    <row r="944" spans="1:15" hidden="1">
      <c r="A944">
        <f>Tabla_owssvr__2[[#This Row],[ID]]</f>
        <v>4277</v>
      </c>
      <c r="B944" t="str">
        <f>Tabla_owssvr__2[[#This Row],[Título]]</f>
        <v>Equipo Celular 94081461</v>
      </c>
      <c r="C944" t="str">
        <f>Tabla_owssvr__2[[#This Row],[Solicitante]]</f>
        <v>Medina Velasquez, Robert Walter, CAM</v>
      </c>
      <c r="D944" s="4">
        <f>Tabla_owssvr__2[[#This Row],[Fecha Solicitud]]</f>
        <v>41781</v>
      </c>
      <c r="E944" t="str">
        <f>Tabla_owssvr__2[[#This Row],[Estado]]</f>
        <v>Realizado</v>
      </c>
      <c r="F944" s="4">
        <f>Tabla_owssvr__2[[#This Row],[Fecha Cierre]]</f>
        <v>41787</v>
      </c>
      <c r="G944" t="str">
        <f>Tabla_owssvr__2[[#This Row],[Categoria]]</f>
        <v>Asignación y/o entrega de equipos celulares estándar nuevos o sus componentes. (chips)</v>
      </c>
      <c r="H944" t="str">
        <f>Tabla_owssvr__2[[#This Row],[Enviado a TI]]</f>
        <v>No</v>
      </c>
      <c r="I944" t="str">
        <f>Tabla_owssvr__2[[#This Row],[Regiones]]</f>
        <v>No</v>
      </c>
      <c r="J944" s="12">
        <f t="shared" ref="J944:J1007" si="105">VLOOKUP(G944,servicios,2,FALSE)</f>
        <v>7</v>
      </c>
      <c r="K944" s="13">
        <f t="shared" ref="K944:K1007" si="106">WORKDAY(D944*1,J944,festivos)</f>
        <v>41793</v>
      </c>
      <c r="L944" s="12">
        <f t="shared" ref="L944:L1007" si="107">YEAR(K944)</f>
        <v>2014</v>
      </c>
      <c r="M944" s="12">
        <f t="shared" ref="M944:M1007" si="108">WEEKNUM(K944,2)</f>
        <v>23</v>
      </c>
      <c r="N944" s="12">
        <f t="shared" ref="N944:N1007" si="109">MONTH(K944)</f>
        <v>6</v>
      </c>
      <c r="O944" s="13" t="str">
        <f t="shared" ref="O944:O1007" ca="1" si="110">IF(F944=0,IF(AND(TODAY()&lt;=K944),"EN TIEMPO","FUERA"),IF(AND(F944&lt;=K944),"CUMPLE","NO CUMPLE"))</f>
        <v>CUMPLE</v>
      </c>
    </row>
    <row r="945" spans="1:15" hidden="1">
      <c r="A945">
        <f>Tabla_owssvr__2[[#This Row],[ID]]</f>
        <v>4276</v>
      </c>
      <c r="B945" t="str">
        <f>Tabla_owssvr__2[[#This Row],[Título]]</f>
        <v>Bloqueo de claves</v>
      </c>
      <c r="C945" t="str">
        <f>Tabla_owssvr__2[[#This Row],[Solicitante]]</f>
        <v>Morales Diaz, Mauricio Enrique, CAM</v>
      </c>
      <c r="D945" s="4">
        <f>Tabla_owssvr__2[[#This Row],[Fecha Solicitud]]</f>
        <v>41787</v>
      </c>
      <c r="E945" t="str">
        <f>Tabla_owssvr__2[[#This Row],[Estado]]</f>
        <v>Realizado</v>
      </c>
      <c r="F945" s="4">
        <f>Tabla_owssvr__2[[#This Row],[Fecha Cierre]]</f>
        <v>41787</v>
      </c>
      <c r="G945" t="str">
        <f>Tabla_owssvr__2[[#This Row],[Categoria]]</f>
        <v>Creación, modificación activación y desactivación de cuentas de red y correo electrónico.</v>
      </c>
      <c r="H945" t="str">
        <f>Tabla_owssvr__2[[#This Row],[Enviado a TI]]</f>
        <v>No</v>
      </c>
      <c r="I945" t="str">
        <f>Tabla_owssvr__2[[#This Row],[Regiones]]</f>
        <v>Si</v>
      </c>
      <c r="J945" s="12">
        <f t="shared" si="105"/>
        <v>1</v>
      </c>
      <c r="K945" s="13">
        <f t="shared" si="106"/>
        <v>41789</v>
      </c>
      <c r="L945" s="12">
        <f t="shared" si="107"/>
        <v>2014</v>
      </c>
      <c r="M945" s="12">
        <f t="shared" si="108"/>
        <v>22</v>
      </c>
      <c r="N945" s="12">
        <f t="shared" si="109"/>
        <v>5</v>
      </c>
      <c r="O945" s="13" t="str">
        <f t="shared" ca="1" si="110"/>
        <v>CUMPLE</v>
      </c>
    </row>
    <row r="946" spans="1:15" hidden="1">
      <c r="A946">
        <f>Tabla_owssvr__2[[#This Row],[ID]]</f>
        <v>4275</v>
      </c>
      <c r="B946" t="str">
        <f>Tabla_owssvr__2[[#This Row],[Título]]</f>
        <v>Error HSP Coasin</v>
      </c>
      <c r="C946" t="str">
        <f>Tabla_owssvr__2[[#This Row],[Solicitante]]</f>
        <v>Gonzalez Canales, Carolina Alejandra, CAM</v>
      </c>
      <c r="D946" s="4">
        <f>Tabla_owssvr__2[[#This Row],[Fecha Solicitud]]</f>
        <v>41787</v>
      </c>
      <c r="E946" t="str">
        <f>Tabla_owssvr__2[[#This Row],[Estado]]</f>
        <v>Realizado</v>
      </c>
      <c r="F946" s="4">
        <f>Tabla_owssvr__2[[#This Row],[Fecha Cierre]]</f>
        <v>41787</v>
      </c>
      <c r="G946" t="str">
        <f>Tabla_owssvr__2[[#This Row],[Categoria]]</f>
        <v>2 Reporte problemas Oracle</v>
      </c>
      <c r="H946" t="str">
        <f>Tabla_owssvr__2[[#This Row],[Enviado a TI]]</f>
        <v>Si</v>
      </c>
      <c r="I946" t="str">
        <f>Tabla_owssvr__2[[#This Row],[Regiones]]</f>
        <v>No</v>
      </c>
      <c r="J946" s="12">
        <f t="shared" si="105"/>
        <v>1</v>
      </c>
      <c r="K946" s="13">
        <f t="shared" si="106"/>
        <v>41789</v>
      </c>
      <c r="L946" s="12">
        <f t="shared" si="107"/>
        <v>2014</v>
      </c>
      <c r="M946" s="12">
        <f t="shared" si="108"/>
        <v>22</v>
      </c>
      <c r="N946" s="12">
        <f t="shared" si="109"/>
        <v>5</v>
      </c>
      <c r="O946" s="13" t="str">
        <f t="shared" ca="1" si="110"/>
        <v>CUMPLE</v>
      </c>
    </row>
    <row r="947" spans="1:15" hidden="1">
      <c r="A947">
        <f>Tabla_owssvr__2[[#This Row],[ID]]</f>
        <v>4274</v>
      </c>
      <c r="B947" t="str">
        <f>Tabla_owssvr__2[[#This Row],[Título]]</f>
        <v>Cambio de oficina</v>
      </c>
      <c r="C947" t="str">
        <f>Tabla_owssvr__2[[#This Row],[Solicitante]]</f>
        <v>Sepulveda Badillo, Nicolas Alejandro, CAM</v>
      </c>
      <c r="D947" s="4">
        <f>Tabla_owssvr__2[[#This Row],[Fecha Solicitud]]</f>
        <v>41786</v>
      </c>
      <c r="E947" t="str">
        <f>Tabla_owssvr__2[[#This Row],[Estado]]</f>
        <v>Realizado</v>
      </c>
      <c r="F947" s="4">
        <f>Tabla_owssvr__2[[#This Row],[Fecha Cierre]]</f>
        <v>41787</v>
      </c>
      <c r="G947" t="str">
        <f>Tabla_owssvr__2[[#This Row],[Categoria]]</f>
        <v>Instalación o revisión de puntos de red.</v>
      </c>
      <c r="H947" t="str">
        <f>Tabla_owssvr__2[[#This Row],[Enviado a TI]]</f>
        <v>Si</v>
      </c>
      <c r="I947" t="str">
        <f>Tabla_owssvr__2[[#This Row],[Regiones]]</f>
        <v>No</v>
      </c>
      <c r="J947" s="12">
        <f t="shared" si="105"/>
        <v>3</v>
      </c>
      <c r="K947" s="13">
        <f t="shared" si="106"/>
        <v>41792</v>
      </c>
      <c r="L947" s="12">
        <f t="shared" si="107"/>
        <v>2014</v>
      </c>
      <c r="M947" s="12">
        <f t="shared" si="108"/>
        <v>23</v>
      </c>
      <c r="N947" s="12">
        <f t="shared" si="109"/>
        <v>6</v>
      </c>
      <c r="O947" s="13" t="str">
        <f t="shared" ca="1" si="110"/>
        <v>CUMPLE</v>
      </c>
    </row>
    <row r="948" spans="1:15" hidden="1">
      <c r="A948">
        <f>Tabla_owssvr__2[[#This Row],[ID]]</f>
        <v>4273</v>
      </c>
      <c r="B948" t="str">
        <f>Tabla_owssvr__2[[#This Row],[Título]]</f>
        <v>Permisos para PC CLaudio Muñoz.</v>
      </c>
      <c r="C948" t="str">
        <f>Tabla_owssvr__2[[#This Row],[Solicitante]]</f>
        <v>Monardes Letelier, Israel Rodolfo, CAM</v>
      </c>
      <c r="D948" s="4">
        <f>Tabla_owssvr__2[[#This Row],[Fecha Solicitud]]</f>
        <v>41786</v>
      </c>
      <c r="E948" t="str">
        <f>Tabla_owssvr__2[[#This Row],[Estado]]</f>
        <v>Realizado</v>
      </c>
      <c r="F948" s="4">
        <f>Tabla_owssvr__2[[#This Row],[Fecha Cierre]]</f>
        <v>41787</v>
      </c>
      <c r="G948" t="str">
        <f>Tabla_owssvr__2[[#This Row],[Categoria]]</f>
        <v>Habilitación de carpetas compartidas o sitios de Sharepoint. O asignación y/o modificación de permisos.</v>
      </c>
      <c r="H948" t="str">
        <f>Tabla_owssvr__2[[#This Row],[Enviado a TI]]</f>
        <v>Si</v>
      </c>
      <c r="I948" t="str">
        <f>Tabla_owssvr__2[[#This Row],[Regiones]]</f>
        <v>No</v>
      </c>
      <c r="J948" s="12">
        <f t="shared" si="105"/>
        <v>1</v>
      </c>
      <c r="K948" s="13">
        <f t="shared" si="106"/>
        <v>41787</v>
      </c>
      <c r="L948" s="12">
        <f t="shared" si="107"/>
        <v>2014</v>
      </c>
      <c r="M948" s="12">
        <f t="shared" si="108"/>
        <v>22</v>
      </c>
      <c r="N948" s="12">
        <f t="shared" si="109"/>
        <v>5</v>
      </c>
      <c r="O948" s="13" t="str">
        <f t="shared" ca="1" si="110"/>
        <v>CUMPLE</v>
      </c>
    </row>
    <row r="949" spans="1:15" hidden="1">
      <c r="A949">
        <f>Tabla_owssvr__2[[#This Row],[ID]]</f>
        <v>4272</v>
      </c>
      <c r="B949" t="str">
        <f>Tabla_owssvr__2[[#This Row],[Título]]</f>
        <v>Clave Bloqueada</v>
      </c>
      <c r="C949" t="str">
        <f>Tabla_owssvr__2[[#This Row],[Solicitante]]</f>
        <v>Perez Torres, Samuel Eduardo, CAM</v>
      </c>
      <c r="D949" s="4">
        <f>Tabla_owssvr__2[[#This Row],[Fecha Solicitud]]</f>
        <v>41787</v>
      </c>
      <c r="E949" t="str">
        <f>Tabla_owssvr__2[[#This Row],[Estado]]</f>
        <v>Realizado</v>
      </c>
      <c r="F949" s="4">
        <f>Tabla_owssvr__2[[#This Row],[Fecha Cierre]]</f>
        <v>41787</v>
      </c>
      <c r="G949" t="str">
        <f>Tabla_owssvr__2[[#This Row],[Categoria]]</f>
        <v>Creación, modificación activación y desactivación de cuentas de red y correo electrónico.</v>
      </c>
      <c r="H949" t="str">
        <f>Tabla_owssvr__2[[#This Row],[Enviado a TI]]</f>
        <v>Si</v>
      </c>
      <c r="I949" t="str">
        <f>Tabla_owssvr__2[[#This Row],[Regiones]]</f>
        <v>No</v>
      </c>
      <c r="J949" s="12">
        <f t="shared" si="105"/>
        <v>1</v>
      </c>
      <c r="K949" s="13">
        <f t="shared" si="106"/>
        <v>41789</v>
      </c>
      <c r="L949" s="12">
        <f t="shared" si="107"/>
        <v>2014</v>
      </c>
      <c r="M949" s="12">
        <f t="shared" si="108"/>
        <v>22</v>
      </c>
      <c r="N949" s="12">
        <f t="shared" si="109"/>
        <v>5</v>
      </c>
      <c r="O949" s="13" t="str">
        <f t="shared" ca="1" si="110"/>
        <v>CUMPLE</v>
      </c>
    </row>
    <row r="950" spans="1:15" hidden="1">
      <c r="A950">
        <f>Tabla_owssvr__2[[#This Row],[ID]]</f>
        <v>4271</v>
      </c>
      <c r="B950" t="str">
        <f>Tabla_owssvr__2[[#This Row],[Título]]</f>
        <v>Consulta</v>
      </c>
      <c r="C950" t="str">
        <f>Tabla_owssvr__2[[#This Row],[Solicitante]]</f>
        <v>Altamirano Sanhueza, Mariane Daniela, CAM</v>
      </c>
      <c r="D950" s="4">
        <f>Tabla_owssvr__2[[#This Row],[Fecha Solicitud]]</f>
        <v>41786</v>
      </c>
      <c r="E950" t="str">
        <f>Tabla_owssvr__2[[#This Row],[Estado]]</f>
        <v>Realizado</v>
      </c>
      <c r="F950" s="4">
        <f>Tabla_owssvr__2[[#This Row],[Fecha Cierre]]</f>
        <v>41787</v>
      </c>
      <c r="G950" t="str">
        <f>Tabla_owssvr__2[[#This Row],[Categoria]]</f>
        <v>2 Reporte problemas Oracle</v>
      </c>
      <c r="H950" t="str">
        <f>Tabla_owssvr__2[[#This Row],[Enviado a TI]]</f>
        <v>Si</v>
      </c>
      <c r="I950" t="str">
        <f>Tabla_owssvr__2[[#This Row],[Regiones]]</f>
        <v>No</v>
      </c>
      <c r="J950" s="12">
        <f t="shared" si="105"/>
        <v>1</v>
      </c>
      <c r="K950" s="13">
        <f t="shared" si="106"/>
        <v>41787</v>
      </c>
      <c r="L950" s="12">
        <f t="shared" si="107"/>
        <v>2014</v>
      </c>
      <c r="M950" s="12">
        <f t="shared" si="108"/>
        <v>22</v>
      </c>
      <c r="N950" s="12">
        <f t="shared" si="109"/>
        <v>5</v>
      </c>
      <c r="O950" s="13" t="str">
        <f t="shared" ca="1" si="110"/>
        <v>CUMPLE</v>
      </c>
    </row>
    <row r="951" spans="1:15" hidden="1">
      <c r="A951">
        <f>Tabla_owssvr__2[[#This Row],[ID]]</f>
        <v>4270</v>
      </c>
      <c r="B951" t="str">
        <f>Tabla_owssvr__2[[#This Row],[Título]]</f>
        <v>Bloqueo Clave</v>
      </c>
      <c r="C951" t="str">
        <f>Tabla_owssvr__2[[#This Row],[Solicitante]]</f>
        <v>Lagos Herrera, Emilio Armando, CAM</v>
      </c>
      <c r="D951" s="4">
        <f>Tabla_owssvr__2[[#This Row],[Fecha Solicitud]]</f>
        <v>41787</v>
      </c>
      <c r="E951" t="str">
        <f>Tabla_owssvr__2[[#This Row],[Estado]]</f>
        <v>Realizado</v>
      </c>
      <c r="F951" s="4">
        <f>Tabla_owssvr__2[[#This Row],[Fecha Cierre]]</f>
        <v>41787</v>
      </c>
      <c r="G951" t="str">
        <f>Tabla_owssvr__2[[#This Row],[Categoria]]</f>
        <v>Creación, modificación activación y desactivación de cuentas de red y correo electrónico.</v>
      </c>
      <c r="H951" t="str">
        <f>Tabla_owssvr__2[[#This Row],[Enviado a TI]]</f>
        <v>Si</v>
      </c>
      <c r="I951" t="str">
        <f>Tabla_owssvr__2[[#This Row],[Regiones]]</f>
        <v>No</v>
      </c>
      <c r="J951" s="12">
        <f t="shared" si="105"/>
        <v>1</v>
      </c>
      <c r="K951" s="13">
        <f t="shared" si="106"/>
        <v>41789</v>
      </c>
      <c r="L951" s="12">
        <f t="shared" si="107"/>
        <v>2014</v>
      </c>
      <c r="M951" s="12">
        <f t="shared" si="108"/>
        <v>22</v>
      </c>
      <c r="N951" s="12">
        <f t="shared" si="109"/>
        <v>5</v>
      </c>
      <c r="O951" s="13" t="str">
        <f t="shared" ca="1" si="110"/>
        <v>CUMPLE</v>
      </c>
    </row>
    <row r="952" spans="1:15" hidden="1">
      <c r="A952">
        <f>Tabla_owssvr__2[[#This Row],[ID]]</f>
        <v>4269</v>
      </c>
      <c r="B952" t="str">
        <f>Tabla_owssvr__2[[#This Row],[Título]]</f>
        <v>Usuario Bloqueado.</v>
      </c>
      <c r="C952" t="str">
        <f>Tabla_owssvr__2[[#This Row],[Solicitante]]</f>
        <v>Yañez Castillo, Luis Felipe, CAM</v>
      </c>
      <c r="D952" s="4">
        <f>Tabla_owssvr__2[[#This Row],[Fecha Solicitud]]</f>
        <v>41787</v>
      </c>
      <c r="E952" t="str">
        <f>Tabla_owssvr__2[[#This Row],[Estado]]</f>
        <v>Realizado</v>
      </c>
      <c r="F952" s="4">
        <f>Tabla_owssvr__2[[#This Row],[Fecha Cierre]]</f>
        <v>41787</v>
      </c>
      <c r="G952" t="str">
        <f>Tabla_owssvr__2[[#This Row],[Categoria]]</f>
        <v>2 Reporte problemas Oracle</v>
      </c>
      <c r="H952" t="str">
        <f>Tabla_owssvr__2[[#This Row],[Enviado a TI]]</f>
        <v>Si</v>
      </c>
      <c r="I952" t="str">
        <f>Tabla_owssvr__2[[#This Row],[Regiones]]</f>
        <v>No</v>
      </c>
      <c r="J952" s="12">
        <f t="shared" si="105"/>
        <v>1</v>
      </c>
      <c r="K952" s="13">
        <f t="shared" si="106"/>
        <v>41789</v>
      </c>
      <c r="L952" s="12">
        <f t="shared" si="107"/>
        <v>2014</v>
      </c>
      <c r="M952" s="12">
        <f t="shared" si="108"/>
        <v>22</v>
      </c>
      <c r="N952" s="12">
        <f t="shared" si="109"/>
        <v>5</v>
      </c>
      <c r="O952" s="13" t="str">
        <f t="shared" ca="1" si="110"/>
        <v>CUMPLE</v>
      </c>
    </row>
    <row r="953" spans="1:15" hidden="1">
      <c r="A953">
        <f>Tabla_owssvr__2[[#This Row],[ID]]</f>
        <v>4268</v>
      </c>
      <c r="B953" t="str">
        <f>Tabla_owssvr__2[[#This Row],[Título]]</f>
        <v>Licitación Isla De Maipo ID: 3813-5-LP14</v>
      </c>
      <c r="C953" t="str">
        <f>Tabla_owssvr__2[[#This Row],[Solicitante]]</f>
        <v>Leyton Antognini, Werner Angel, CAM</v>
      </c>
      <c r="D953" s="4">
        <f>Tabla_owssvr__2[[#This Row],[Fecha Solicitud]]</f>
        <v>41787</v>
      </c>
      <c r="E953" t="str">
        <f>Tabla_owssvr__2[[#This Row],[Estado]]</f>
        <v>Realizado</v>
      </c>
      <c r="F953" s="4">
        <f>Tabla_owssvr__2[[#This Row],[Fecha Cierre]]</f>
        <v>41787</v>
      </c>
      <c r="G953" t="str">
        <f>Tabla_owssvr__2[[#This Row],[Categoria]]</f>
        <v>Habilitación de carpetas compartidas o sitios de Sharepoint. O asignación y/o modificación de permisos.</v>
      </c>
      <c r="H953" t="str">
        <f>Tabla_owssvr__2[[#This Row],[Enviado a TI]]</f>
        <v>No</v>
      </c>
      <c r="I953" t="str">
        <f>Tabla_owssvr__2[[#This Row],[Regiones]]</f>
        <v>No</v>
      </c>
      <c r="J953" s="12">
        <f t="shared" si="105"/>
        <v>1</v>
      </c>
      <c r="K953" s="13">
        <f t="shared" si="106"/>
        <v>41789</v>
      </c>
      <c r="L953" s="12">
        <f t="shared" si="107"/>
        <v>2014</v>
      </c>
      <c r="M953" s="12">
        <f t="shared" si="108"/>
        <v>22</v>
      </c>
      <c r="N953" s="12">
        <f t="shared" si="109"/>
        <v>5</v>
      </c>
      <c r="O953" s="13" t="str">
        <f t="shared" ca="1" si="110"/>
        <v>CUMPLE</v>
      </c>
    </row>
    <row r="954" spans="1:15" hidden="1">
      <c r="A954">
        <f>Tabla_owssvr__2[[#This Row],[ID]]</f>
        <v>4267</v>
      </c>
      <c r="B954" t="str">
        <f>Tabla_owssvr__2[[#This Row],[Título]]</f>
        <v>SIOT SIN FUNCIONAMIENTO</v>
      </c>
      <c r="C954" t="str">
        <f>Tabla_owssvr__2[[#This Row],[Solicitante]]</f>
        <v>Hernandez Briones, Hans Alejandro, CAM</v>
      </c>
      <c r="D954" s="4">
        <f>Tabla_owssvr__2[[#This Row],[Fecha Solicitud]]</f>
        <v>41787</v>
      </c>
      <c r="E954" t="str">
        <f>Tabla_owssvr__2[[#This Row],[Estado]]</f>
        <v>Realizado</v>
      </c>
      <c r="F954" s="4">
        <f>Tabla_owssvr__2[[#This Row],[Fecha Cierre]]</f>
        <v>41787</v>
      </c>
      <c r="G954" t="str">
        <f>Tabla_owssvr__2[[#This Row],[Categoria]]</f>
        <v>Reporte de incidencias de servicio externos (Oracle, SAP, Synergia, GOM ….)</v>
      </c>
      <c r="H954" t="str">
        <f>Tabla_owssvr__2[[#This Row],[Enviado a TI]]</f>
        <v>Si</v>
      </c>
      <c r="I954" t="str">
        <f>Tabla_owssvr__2[[#This Row],[Regiones]]</f>
        <v>No</v>
      </c>
      <c r="J954" s="12">
        <f t="shared" si="105"/>
        <v>1</v>
      </c>
      <c r="K954" s="13">
        <f t="shared" si="106"/>
        <v>41789</v>
      </c>
      <c r="L954" s="12">
        <f t="shared" si="107"/>
        <v>2014</v>
      </c>
      <c r="M954" s="12">
        <f t="shared" si="108"/>
        <v>22</v>
      </c>
      <c r="N954" s="12">
        <f t="shared" si="109"/>
        <v>5</v>
      </c>
      <c r="O954" s="13" t="str">
        <f t="shared" ca="1" si="110"/>
        <v>CUMPLE</v>
      </c>
    </row>
    <row r="955" spans="1:15" hidden="1">
      <c r="A955">
        <f>Tabla_owssvr__2[[#This Row],[ID]]</f>
        <v>4266</v>
      </c>
      <c r="B955" t="str">
        <f>Tabla_owssvr__2[[#This Row],[Título]]</f>
        <v>Cotización Isla de Maipo - CAM</v>
      </c>
      <c r="C955" t="str">
        <f>Tabla_owssvr__2[[#This Row],[Solicitante]]</f>
        <v>Leyton Antognini, Werner Angel, CAM</v>
      </c>
      <c r="D955" s="4">
        <f>Tabla_owssvr__2[[#This Row],[Fecha Solicitud]]</f>
        <v>41786</v>
      </c>
      <c r="E955" t="str">
        <f>Tabla_owssvr__2[[#This Row],[Estado]]</f>
        <v>Realizado</v>
      </c>
      <c r="F955" s="4">
        <f>Tabla_owssvr__2[[#This Row],[Fecha Cierre]]</f>
        <v>41786</v>
      </c>
      <c r="G955" t="str">
        <f>Tabla_owssvr__2[[#This Row],[Categoria]]</f>
        <v>Habilitación de carpetas compartidas o sitios de Sharepoint. O asignación y/o modificación de permisos.</v>
      </c>
      <c r="H955" t="str">
        <f>Tabla_owssvr__2[[#This Row],[Enviado a TI]]</f>
        <v>No</v>
      </c>
      <c r="I955" t="str">
        <f>Tabla_owssvr__2[[#This Row],[Regiones]]</f>
        <v>No</v>
      </c>
      <c r="J955" s="12">
        <f t="shared" si="105"/>
        <v>1</v>
      </c>
      <c r="K955" s="13">
        <f t="shared" si="106"/>
        <v>41787</v>
      </c>
      <c r="L955" s="12">
        <f t="shared" si="107"/>
        <v>2014</v>
      </c>
      <c r="M955" s="12">
        <f t="shared" si="108"/>
        <v>22</v>
      </c>
      <c r="N955" s="12">
        <f t="shared" si="109"/>
        <v>5</v>
      </c>
      <c r="O955" s="13" t="str">
        <f t="shared" ca="1" si="110"/>
        <v>CUMPLE</v>
      </c>
    </row>
    <row r="956" spans="1:15" hidden="1">
      <c r="A956">
        <f>Tabla_owssvr__2[[#This Row],[ID]]</f>
        <v>4265</v>
      </c>
      <c r="B956" t="str">
        <f>Tabla_owssvr__2[[#This Row],[Título]]</f>
        <v>Oracle</v>
      </c>
      <c r="C956" t="str">
        <f>Tabla_owssvr__2[[#This Row],[Solicitante]]</f>
        <v>Puchi Mellado, Consuelo Elizabeth, CAM</v>
      </c>
      <c r="D956" s="4">
        <f>Tabla_owssvr__2[[#This Row],[Fecha Solicitud]]</f>
        <v>41786</v>
      </c>
      <c r="E956" t="str">
        <f>Tabla_owssvr__2[[#This Row],[Estado]]</f>
        <v>Realizado</v>
      </c>
      <c r="F956" s="4">
        <f>Tabla_owssvr__2[[#This Row],[Fecha Cierre]]</f>
        <v>41786</v>
      </c>
      <c r="G956" t="str">
        <f>Tabla_owssvr__2[[#This Row],[Categoria]]</f>
        <v>2 Reporte problemas Oracle</v>
      </c>
      <c r="H956" t="str">
        <f>Tabla_owssvr__2[[#This Row],[Enviado a TI]]</f>
        <v>Si</v>
      </c>
      <c r="I956" t="str">
        <f>Tabla_owssvr__2[[#This Row],[Regiones]]</f>
        <v>No</v>
      </c>
      <c r="J956" s="12">
        <f t="shared" si="105"/>
        <v>1</v>
      </c>
      <c r="K956" s="13">
        <f t="shared" si="106"/>
        <v>41787</v>
      </c>
      <c r="L956" s="12">
        <f t="shared" si="107"/>
        <v>2014</v>
      </c>
      <c r="M956" s="12">
        <f t="shared" si="108"/>
        <v>22</v>
      </c>
      <c r="N956" s="12">
        <f t="shared" si="109"/>
        <v>5</v>
      </c>
      <c r="O956" s="13" t="str">
        <f t="shared" ca="1" si="110"/>
        <v>CUMPLE</v>
      </c>
    </row>
    <row r="957" spans="1:15" hidden="1">
      <c r="A957">
        <f>Tabla_owssvr__2[[#This Row],[ID]]</f>
        <v>4264</v>
      </c>
      <c r="B957" t="str">
        <f>Tabla_owssvr__2[[#This Row],[Título]]</f>
        <v xml:space="preserve">Especificaciones Computador Móvil </v>
      </c>
      <c r="C957" t="str">
        <f>Tabla_owssvr__2[[#This Row],[Solicitante]]</f>
        <v>Herrera Andrade, Carlos Omar, CAM</v>
      </c>
      <c r="D957" s="4">
        <f>Tabla_owssvr__2[[#This Row],[Fecha Solicitud]]</f>
        <v>41786</v>
      </c>
      <c r="E957" t="str">
        <f>Tabla_owssvr__2[[#This Row],[Estado]]</f>
        <v>Realizado</v>
      </c>
      <c r="F957" s="4">
        <f>Tabla_owssvr__2[[#This Row],[Fecha Cierre]]</f>
        <v>41786</v>
      </c>
      <c r="G957" t="str">
        <f>Tabla_owssvr__2[[#This Row],[Categoria]]</f>
        <v>Compra de equipamiento habitual no estándar.</v>
      </c>
      <c r="H957" t="str">
        <f>Tabla_owssvr__2[[#This Row],[Enviado a TI]]</f>
        <v>Si</v>
      </c>
      <c r="I957" t="str">
        <f>Tabla_owssvr__2[[#This Row],[Regiones]]</f>
        <v>No</v>
      </c>
      <c r="J957" s="12">
        <f t="shared" si="105"/>
        <v>10</v>
      </c>
      <c r="K957" s="13">
        <f t="shared" si="106"/>
        <v>41801</v>
      </c>
      <c r="L957" s="12">
        <f t="shared" si="107"/>
        <v>2014</v>
      </c>
      <c r="M957" s="12">
        <f t="shared" si="108"/>
        <v>24</v>
      </c>
      <c r="N957" s="12">
        <f t="shared" si="109"/>
        <v>6</v>
      </c>
      <c r="O957" s="13" t="str">
        <f t="shared" ca="1" si="110"/>
        <v>CUMPLE</v>
      </c>
    </row>
    <row r="958" spans="1:15" hidden="1">
      <c r="A958">
        <f>Tabla_owssvr__2[[#This Row],[ID]]</f>
        <v>4263</v>
      </c>
      <c r="B958" t="str">
        <f>Tabla_owssvr__2[[#This Row],[Título]]</f>
        <v>Ingreso CAMFSERVER</v>
      </c>
      <c r="C958" t="str">
        <f>Tabla_owssvr__2[[#This Row],[Solicitante]]</f>
        <v>Escobar Chacon, Juan Pablo, CAM</v>
      </c>
      <c r="D958" s="4">
        <f>Tabla_owssvr__2[[#This Row],[Fecha Solicitud]]</f>
        <v>41786</v>
      </c>
      <c r="E958" t="str">
        <f>Tabla_owssvr__2[[#This Row],[Estado]]</f>
        <v>Realizado</v>
      </c>
      <c r="F958" s="4">
        <f>Tabla_owssvr__2[[#This Row],[Fecha Cierre]]</f>
        <v>41786</v>
      </c>
      <c r="G958" t="str">
        <f>Tabla_owssvr__2[[#This Row],[Categoria]]</f>
        <v>Habilitación de carpetas compartidas o sitios de Sharepoint. O asignación y/o modificación de permisos.</v>
      </c>
      <c r="H958" t="str">
        <f>Tabla_owssvr__2[[#This Row],[Enviado a TI]]</f>
        <v>No</v>
      </c>
      <c r="I958" t="str">
        <f>Tabla_owssvr__2[[#This Row],[Regiones]]</f>
        <v>No</v>
      </c>
      <c r="J958" s="12">
        <f t="shared" si="105"/>
        <v>1</v>
      </c>
      <c r="K958" s="13">
        <f t="shared" si="106"/>
        <v>41787</v>
      </c>
      <c r="L958" s="12">
        <f t="shared" si="107"/>
        <v>2014</v>
      </c>
      <c r="M958" s="12">
        <f t="shared" si="108"/>
        <v>22</v>
      </c>
      <c r="N958" s="12">
        <f t="shared" si="109"/>
        <v>5</v>
      </c>
      <c r="O958" s="13" t="str">
        <f t="shared" ca="1" si="110"/>
        <v>CUMPLE</v>
      </c>
    </row>
    <row r="959" spans="1:15" hidden="1">
      <c r="A959">
        <f>Tabla_owssvr__2[[#This Row],[ID]]</f>
        <v>4262</v>
      </c>
      <c r="B959" t="str">
        <f>Tabla_owssvr__2[[#This Row],[Título]]</f>
        <v>GSI14-4429 PROVEEDOR REPORTA ERROR</v>
      </c>
      <c r="C959" t="str">
        <f>Tabla_owssvr__2[[#This Row],[Solicitante]]</f>
        <v>Bulnes Vergara, Marco Aurelio, CAM</v>
      </c>
      <c r="D959" s="4">
        <f>Tabla_owssvr__2[[#This Row],[Fecha Solicitud]]</f>
        <v>41786</v>
      </c>
      <c r="E959" t="str">
        <f>Tabla_owssvr__2[[#This Row],[Estado]]</f>
        <v>Realizado</v>
      </c>
      <c r="F959" s="4">
        <f>Tabla_owssvr__2[[#This Row],[Fecha Cierre]]</f>
        <v>41786</v>
      </c>
      <c r="G959" t="str">
        <f>Tabla_owssvr__2[[#This Row],[Categoria]]</f>
        <v>2 Reporte problemas Oracle</v>
      </c>
      <c r="H959" t="str">
        <f>Tabla_owssvr__2[[#This Row],[Enviado a TI]]</f>
        <v>Si</v>
      </c>
      <c r="I959" t="str">
        <f>Tabla_owssvr__2[[#This Row],[Regiones]]</f>
        <v>No</v>
      </c>
      <c r="J959" s="12">
        <f t="shared" si="105"/>
        <v>1</v>
      </c>
      <c r="K959" s="13">
        <f t="shared" si="106"/>
        <v>41787</v>
      </c>
      <c r="L959" s="12">
        <f t="shared" si="107"/>
        <v>2014</v>
      </c>
      <c r="M959" s="12">
        <f t="shared" si="108"/>
        <v>22</v>
      </c>
      <c r="N959" s="12">
        <f t="shared" si="109"/>
        <v>5</v>
      </c>
      <c r="O959" s="13" t="str">
        <f t="shared" ca="1" si="110"/>
        <v>CUMPLE</v>
      </c>
    </row>
    <row r="960" spans="1:15" hidden="1">
      <c r="A960">
        <f>Tabla_owssvr__2[[#This Row],[ID]]</f>
        <v>4261</v>
      </c>
      <c r="B960" t="str">
        <f>Tabla_owssvr__2[[#This Row],[Título]]</f>
        <v>error de conexion ORACLE</v>
      </c>
      <c r="C960" t="str">
        <f>Tabla_owssvr__2[[#This Row],[Solicitante]]</f>
        <v>Mena Guajardo, Erica Del Pilar, CAM</v>
      </c>
      <c r="D960" s="4">
        <f>Tabla_owssvr__2[[#This Row],[Fecha Solicitud]]</f>
        <v>41786</v>
      </c>
      <c r="E960" t="str">
        <f>Tabla_owssvr__2[[#This Row],[Estado]]</f>
        <v>Realizado</v>
      </c>
      <c r="F960" s="4">
        <f>Tabla_owssvr__2[[#This Row],[Fecha Cierre]]</f>
        <v>41786</v>
      </c>
      <c r="G960" t="str">
        <f>Tabla_owssvr__2[[#This Row],[Categoria]]</f>
        <v>2 Reporte problemas Oracle</v>
      </c>
      <c r="H960" t="str">
        <f>Tabla_owssvr__2[[#This Row],[Enviado a TI]]</f>
        <v>No</v>
      </c>
      <c r="I960" t="str">
        <f>Tabla_owssvr__2[[#This Row],[Regiones]]</f>
        <v>No</v>
      </c>
      <c r="J960" s="12">
        <f t="shared" si="105"/>
        <v>1</v>
      </c>
      <c r="K960" s="13">
        <f t="shared" si="106"/>
        <v>41787</v>
      </c>
      <c r="L960" s="12">
        <f t="shared" si="107"/>
        <v>2014</v>
      </c>
      <c r="M960" s="12">
        <f t="shared" si="108"/>
        <v>22</v>
      </c>
      <c r="N960" s="12">
        <f t="shared" si="109"/>
        <v>5</v>
      </c>
      <c r="O960" s="13" t="str">
        <f t="shared" ca="1" si="110"/>
        <v>CUMPLE</v>
      </c>
    </row>
    <row r="961" spans="1:15" hidden="1">
      <c r="A961">
        <f>Tabla_owssvr__2[[#This Row],[ID]]</f>
        <v>4260</v>
      </c>
      <c r="B961" t="str">
        <f>Tabla_owssvr__2[[#This Row],[Título]]</f>
        <v>Conexion Oracle</v>
      </c>
      <c r="C961" t="str">
        <f>Tabla_owssvr__2[[#This Row],[Solicitante]]</f>
        <v>Jerez Pérez, Marlene Alejandra, CAM</v>
      </c>
      <c r="D961" s="4">
        <f>Tabla_owssvr__2[[#This Row],[Fecha Solicitud]]</f>
        <v>41786</v>
      </c>
      <c r="E961" t="str">
        <f>Tabla_owssvr__2[[#This Row],[Estado]]</f>
        <v>Realizado</v>
      </c>
      <c r="F961" s="4">
        <f>Tabla_owssvr__2[[#This Row],[Fecha Cierre]]</f>
        <v>41786</v>
      </c>
      <c r="G961" t="str">
        <f>Tabla_owssvr__2[[#This Row],[Categoria]]</f>
        <v>2 Reporte problemas Oracle</v>
      </c>
      <c r="H961" t="str">
        <f>Tabla_owssvr__2[[#This Row],[Enviado a TI]]</f>
        <v>Si</v>
      </c>
      <c r="I961" t="str">
        <f>Tabla_owssvr__2[[#This Row],[Regiones]]</f>
        <v>No</v>
      </c>
      <c r="J961" s="12">
        <f t="shared" si="105"/>
        <v>1</v>
      </c>
      <c r="K961" s="13">
        <f t="shared" si="106"/>
        <v>41787</v>
      </c>
      <c r="L961" s="12">
        <f t="shared" si="107"/>
        <v>2014</v>
      </c>
      <c r="M961" s="12">
        <f t="shared" si="108"/>
        <v>22</v>
      </c>
      <c r="N961" s="12">
        <f t="shared" si="109"/>
        <v>5</v>
      </c>
      <c r="O961" s="13" t="str">
        <f t="shared" ca="1" si="110"/>
        <v>CUMPLE</v>
      </c>
    </row>
    <row r="962" spans="1:15" hidden="1">
      <c r="A962">
        <f>Tabla_owssvr__2[[#This Row],[ID]]</f>
        <v>4259</v>
      </c>
      <c r="B962" t="str">
        <f>Tabla_owssvr__2[[#This Row],[Título]]</f>
        <v xml:space="preserve">Ingreso Supervisor Técnico </v>
      </c>
      <c r="C962" t="str">
        <f>Tabla_owssvr__2[[#This Row],[Solicitante]]</f>
        <v>Dossi Muñoz, Carolina, CAM</v>
      </c>
      <c r="D962" s="4">
        <f>Tabla_owssvr__2[[#This Row],[Fecha Solicitud]]</f>
        <v>41786</v>
      </c>
      <c r="E962" t="str">
        <f>Tabla_owssvr__2[[#This Row],[Estado]]</f>
        <v>Realizado</v>
      </c>
      <c r="F962" s="4">
        <f>Tabla_owssvr__2[[#This Row],[Fecha Cierre]]</f>
        <v>41786</v>
      </c>
      <c r="G962" t="str">
        <f>Tabla_owssvr__2[[#This Row],[Categoria]]</f>
        <v>Creación, modificación activación y desactivación de cuentas de red y correo electrónico.</v>
      </c>
      <c r="H962" t="str">
        <f>Tabla_owssvr__2[[#This Row],[Enviado a TI]]</f>
        <v>Si</v>
      </c>
      <c r="I962" t="str">
        <f>Tabla_owssvr__2[[#This Row],[Regiones]]</f>
        <v>No</v>
      </c>
      <c r="J962" s="12">
        <f t="shared" si="105"/>
        <v>1</v>
      </c>
      <c r="K962" s="13">
        <f t="shared" si="106"/>
        <v>41787</v>
      </c>
      <c r="L962" s="12">
        <f t="shared" si="107"/>
        <v>2014</v>
      </c>
      <c r="M962" s="12">
        <f t="shared" si="108"/>
        <v>22</v>
      </c>
      <c r="N962" s="12">
        <f t="shared" si="109"/>
        <v>5</v>
      </c>
      <c r="O962" s="13" t="str">
        <f t="shared" ca="1" si="110"/>
        <v>CUMPLE</v>
      </c>
    </row>
    <row r="963" spans="1:15" hidden="1">
      <c r="A963">
        <f>Tabla_owssvr__2[[#This Row],[ID]]</f>
        <v>4258</v>
      </c>
      <c r="B963" t="str">
        <f>Tabla_owssvr__2[[#This Row],[Título]]</f>
        <v>Equipo Nextel, David Orquera</v>
      </c>
      <c r="C963" t="str">
        <f>Tabla_owssvr__2[[#This Row],[Solicitante]]</f>
        <v>Contreras Orellana, Paulo Alberto, CAM</v>
      </c>
      <c r="D963" s="4">
        <f>Tabla_owssvr__2[[#This Row],[Fecha Solicitud]]</f>
        <v>41786</v>
      </c>
      <c r="E963" t="str">
        <f>Tabla_owssvr__2[[#This Row],[Estado]]</f>
        <v>Realizado</v>
      </c>
      <c r="F963" s="4">
        <f>Tabla_owssvr__2[[#This Row],[Fecha Cierre]]</f>
        <v>41786</v>
      </c>
      <c r="G963" t="str">
        <f>Tabla_owssvr__2[[#This Row],[Categoria]]</f>
        <v>Asignación y/o entrega de equipos celulares estándar nuevos o sus componentes. (chips)</v>
      </c>
      <c r="H963" t="str">
        <f>Tabla_owssvr__2[[#This Row],[Enviado a TI]]</f>
        <v>Si</v>
      </c>
      <c r="I963" t="str">
        <f>Tabla_owssvr__2[[#This Row],[Regiones]]</f>
        <v>No</v>
      </c>
      <c r="J963" s="12">
        <f t="shared" si="105"/>
        <v>7</v>
      </c>
      <c r="K963" s="13">
        <f t="shared" si="106"/>
        <v>41796</v>
      </c>
      <c r="L963" s="12">
        <f t="shared" si="107"/>
        <v>2014</v>
      </c>
      <c r="M963" s="12">
        <f t="shared" si="108"/>
        <v>23</v>
      </c>
      <c r="N963" s="12">
        <f t="shared" si="109"/>
        <v>6</v>
      </c>
      <c r="O963" s="13" t="str">
        <f t="shared" ca="1" si="110"/>
        <v>CUMPLE</v>
      </c>
    </row>
    <row r="964" spans="1:15" hidden="1">
      <c r="A964">
        <f>Tabla_owssvr__2[[#This Row],[ID]]</f>
        <v>4257</v>
      </c>
      <c r="B964" t="str">
        <f>Tabla_owssvr__2[[#This Row],[Título]]</f>
        <v>Plataformar AIO - SOT CHL MOPC</v>
      </c>
      <c r="C964" t="str">
        <f>Tabla_owssvr__2[[#This Row],[Solicitante]]</f>
        <v>Contreras Orellana, Paulo Alberto, CAM</v>
      </c>
      <c r="D964" s="4">
        <f>Tabla_owssvr__2[[#This Row],[Fecha Solicitud]]</f>
        <v>41786</v>
      </c>
      <c r="E964" t="str">
        <f>Tabla_owssvr__2[[#This Row],[Estado]]</f>
        <v>Realizado</v>
      </c>
      <c r="F964" s="4">
        <f>Tabla_owssvr__2[[#This Row],[Fecha Cierre]]</f>
        <v>41786</v>
      </c>
      <c r="G964" t="str">
        <f>Tabla_owssvr__2[[#This Row],[Categoria]]</f>
        <v>Asignación de equipamiento estándar.</v>
      </c>
      <c r="H964" t="str">
        <f>Tabla_owssvr__2[[#This Row],[Enviado a TI]]</f>
        <v>Si</v>
      </c>
      <c r="I964" t="str">
        <f>Tabla_owssvr__2[[#This Row],[Regiones]]</f>
        <v>No</v>
      </c>
      <c r="J964" s="12">
        <f t="shared" si="105"/>
        <v>4</v>
      </c>
      <c r="K964" s="13">
        <f t="shared" si="106"/>
        <v>41793</v>
      </c>
      <c r="L964" s="12">
        <f t="shared" si="107"/>
        <v>2014</v>
      </c>
      <c r="M964" s="12">
        <f t="shared" si="108"/>
        <v>23</v>
      </c>
      <c r="N964" s="12">
        <f t="shared" si="109"/>
        <v>6</v>
      </c>
      <c r="O964" s="13" t="str">
        <f t="shared" ca="1" si="110"/>
        <v>CUMPLE</v>
      </c>
    </row>
    <row r="965" spans="1:15" hidden="1">
      <c r="A965">
        <f>Tabla_owssvr__2[[#This Row],[ID]]</f>
        <v>4256</v>
      </c>
      <c r="B965" t="str">
        <f>Tabla_owssvr__2[[#This Row],[Título]]</f>
        <v>Plataformar AIO - Telemedida CEMA</v>
      </c>
      <c r="C965" t="str">
        <f>Tabla_owssvr__2[[#This Row],[Solicitante]]</f>
        <v>Monardes Letelier, Israel Rodolfo, CAM</v>
      </c>
      <c r="D965" s="4">
        <f>Tabla_owssvr__2[[#This Row],[Fecha Solicitud]]</f>
        <v>41786</v>
      </c>
      <c r="E965" t="str">
        <f>Tabla_owssvr__2[[#This Row],[Estado]]</f>
        <v>Realizado</v>
      </c>
      <c r="F965" s="4">
        <f>Tabla_owssvr__2[[#This Row],[Fecha Cierre]]</f>
        <v>41786</v>
      </c>
      <c r="G965" t="str">
        <f>Tabla_owssvr__2[[#This Row],[Categoria]]</f>
        <v>Asignación de equipamiento estándar.</v>
      </c>
      <c r="H965" t="str">
        <f>Tabla_owssvr__2[[#This Row],[Enviado a TI]]</f>
        <v>Si</v>
      </c>
      <c r="I965" t="str">
        <f>Tabla_owssvr__2[[#This Row],[Regiones]]</f>
        <v>No</v>
      </c>
      <c r="J965" s="12">
        <f t="shared" si="105"/>
        <v>4</v>
      </c>
      <c r="K965" s="13">
        <f t="shared" si="106"/>
        <v>41793</v>
      </c>
      <c r="L965" s="12">
        <f t="shared" si="107"/>
        <v>2014</v>
      </c>
      <c r="M965" s="12">
        <f t="shared" si="108"/>
        <v>23</v>
      </c>
      <c r="N965" s="12">
        <f t="shared" si="109"/>
        <v>6</v>
      </c>
      <c r="O965" s="13" t="str">
        <f t="shared" ca="1" si="110"/>
        <v>CUMPLE</v>
      </c>
    </row>
    <row r="966" spans="1:15" hidden="1">
      <c r="A966">
        <f>Tabla_owssvr__2[[#This Row],[ID]]</f>
        <v>4255</v>
      </c>
      <c r="B966" t="str">
        <f>Tabla_owssvr__2[[#This Row],[Título]]</f>
        <v>ACCESO HELLEN ROBERTS</v>
      </c>
      <c r="C966" t="str">
        <f>Tabla_owssvr__2[[#This Row],[Solicitante]]</f>
        <v>Yañez Castillo, Luis Felipe, CAM</v>
      </c>
      <c r="D966" s="4">
        <f>Tabla_owssvr__2[[#This Row],[Fecha Solicitud]]</f>
        <v>41786</v>
      </c>
      <c r="E966" t="str">
        <f>Tabla_owssvr__2[[#This Row],[Estado]]</f>
        <v>Realizado</v>
      </c>
      <c r="F966" s="4">
        <f>Tabla_owssvr__2[[#This Row],[Fecha Cierre]]</f>
        <v>41786</v>
      </c>
      <c r="G966" t="str">
        <f>Tabla_owssvr__2[[#This Row],[Categoria]]</f>
        <v>2 Reporte problemas Oracle</v>
      </c>
      <c r="H966" t="str">
        <f>Tabla_owssvr__2[[#This Row],[Enviado a TI]]</f>
        <v>Si</v>
      </c>
      <c r="I966" t="str">
        <f>Tabla_owssvr__2[[#This Row],[Regiones]]</f>
        <v>No</v>
      </c>
      <c r="J966" s="12">
        <f t="shared" si="105"/>
        <v>1</v>
      </c>
      <c r="K966" s="13">
        <f t="shared" si="106"/>
        <v>41787</v>
      </c>
      <c r="L966" s="12">
        <f t="shared" si="107"/>
        <v>2014</v>
      </c>
      <c r="M966" s="12">
        <f t="shared" si="108"/>
        <v>22</v>
      </c>
      <c r="N966" s="12">
        <f t="shared" si="109"/>
        <v>5</v>
      </c>
      <c r="O966" s="13" t="str">
        <f t="shared" ca="1" si="110"/>
        <v>CUMPLE</v>
      </c>
    </row>
    <row r="967" spans="1:15" hidden="1">
      <c r="A967">
        <f>Tabla_owssvr__2[[#This Row],[ID]]</f>
        <v>4254</v>
      </c>
      <c r="B967" t="str">
        <f>Tabla_owssvr__2[[#This Row],[Título]]</f>
        <v>cambio al usuario 16171776-2</v>
      </c>
      <c r="C967" t="str">
        <f>Tabla_owssvr__2[[#This Row],[Solicitante]]</f>
        <v>Martinez Muñoz, Ximena Del Rosario, CAM</v>
      </c>
      <c r="D967" s="4">
        <f>Tabla_owssvr__2[[#This Row],[Fecha Solicitud]]</f>
        <v>41786</v>
      </c>
      <c r="E967" t="str">
        <f>Tabla_owssvr__2[[#This Row],[Estado]]</f>
        <v>Realizado</v>
      </c>
      <c r="F967" s="4">
        <f>Tabla_owssvr__2[[#This Row],[Fecha Cierre]]</f>
        <v>41786</v>
      </c>
      <c r="G967" t="str">
        <f>Tabla_owssvr__2[[#This Row],[Categoria]]</f>
        <v>2 Reporte problemas Oracle</v>
      </c>
      <c r="H967" t="str">
        <f>Tabla_owssvr__2[[#This Row],[Enviado a TI]]</f>
        <v>Si</v>
      </c>
      <c r="I967" t="str">
        <f>Tabla_owssvr__2[[#This Row],[Regiones]]</f>
        <v>No</v>
      </c>
      <c r="J967" s="12">
        <f t="shared" si="105"/>
        <v>1</v>
      </c>
      <c r="K967" s="13">
        <f t="shared" si="106"/>
        <v>41787</v>
      </c>
      <c r="L967" s="12">
        <f t="shared" si="107"/>
        <v>2014</v>
      </c>
      <c r="M967" s="12">
        <f t="shared" si="108"/>
        <v>22</v>
      </c>
      <c r="N967" s="12">
        <f t="shared" si="109"/>
        <v>5</v>
      </c>
      <c r="O967" s="13" t="str">
        <f t="shared" ca="1" si="110"/>
        <v>CUMPLE</v>
      </c>
    </row>
    <row r="968" spans="1:15">
      <c r="A968">
        <f>Tabla_owssvr__2[[#This Row],[ID]]</f>
        <v>4253</v>
      </c>
      <c r="B968" t="str">
        <f>Tabla_owssvr__2[[#This Row],[Título]]</f>
        <v>Localizador</v>
      </c>
      <c r="C968" t="str">
        <f>Tabla_owssvr__2[[#This Row],[Solicitante]]</f>
        <v>Belmar Ramirez, Nelson Andres, CAM</v>
      </c>
      <c r="D968" s="4">
        <f>Tabla_owssvr__2[[#This Row],[Fecha Solicitud]]</f>
        <v>41786</v>
      </c>
      <c r="E968" t="str">
        <f>Tabla_owssvr__2[[#This Row],[Estado]]</f>
        <v>Realizado</v>
      </c>
      <c r="F968" s="4">
        <f>Tabla_owssvr__2[[#This Row],[Fecha Cierre]]</f>
        <v>41845</v>
      </c>
      <c r="G968" t="str">
        <f>Tabla_owssvr__2[[#This Row],[Categoria]]</f>
        <v>Compra de equipamiento no habitual</v>
      </c>
      <c r="H968" t="str">
        <f>Tabla_owssvr__2[[#This Row],[Enviado a TI]]</f>
        <v>Si</v>
      </c>
      <c r="I968" t="str">
        <f>Tabla_owssvr__2[[#This Row],[Regiones]]</f>
        <v>No</v>
      </c>
      <c r="J968" s="12">
        <f t="shared" si="105"/>
        <v>5</v>
      </c>
      <c r="K968" s="13">
        <f t="shared" si="106"/>
        <v>41794</v>
      </c>
      <c r="L968" s="12">
        <f t="shared" si="107"/>
        <v>2014</v>
      </c>
      <c r="M968" s="12">
        <f t="shared" si="108"/>
        <v>23</v>
      </c>
      <c r="N968" s="12">
        <f t="shared" si="109"/>
        <v>6</v>
      </c>
      <c r="O968" s="13" t="str">
        <f t="shared" ca="1" si="110"/>
        <v>NO CUMPLE</v>
      </c>
    </row>
    <row r="969" spans="1:15" hidden="1">
      <c r="A969">
        <f>Tabla_owssvr__2[[#This Row],[ID]]</f>
        <v>4252</v>
      </c>
      <c r="B969" t="str">
        <f>Tabla_owssvr__2[[#This Row],[Título]]</f>
        <v>error de conexion ORACLE</v>
      </c>
      <c r="C969" t="str">
        <f>Tabla_owssvr__2[[#This Row],[Solicitante]]</f>
        <v>Mena Guajardo, Erica Del Pilar, CAM</v>
      </c>
      <c r="D969" s="4">
        <f>Tabla_owssvr__2[[#This Row],[Fecha Solicitud]]</f>
        <v>41786</v>
      </c>
      <c r="E969" t="str">
        <f>Tabla_owssvr__2[[#This Row],[Estado]]</f>
        <v>Realizado</v>
      </c>
      <c r="F969" s="4">
        <f>Tabla_owssvr__2[[#This Row],[Fecha Cierre]]</f>
        <v>41786</v>
      </c>
      <c r="G969" t="str">
        <f>Tabla_owssvr__2[[#This Row],[Categoria]]</f>
        <v>Reporte de incidencias de servicio externos (Oracle, SAP, Synergia, GOM ….)</v>
      </c>
      <c r="H969" t="str">
        <f>Tabla_owssvr__2[[#This Row],[Enviado a TI]]</f>
        <v>No</v>
      </c>
      <c r="I969" t="str">
        <f>Tabla_owssvr__2[[#This Row],[Regiones]]</f>
        <v>No</v>
      </c>
      <c r="J969" s="12">
        <f t="shared" si="105"/>
        <v>1</v>
      </c>
      <c r="K969" s="13">
        <f t="shared" si="106"/>
        <v>41787</v>
      </c>
      <c r="L969" s="12">
        <f t="shared" si="107"/>
        <v>2014</v>
      </c>
      <c r="M969" s="12">
        <f t="shared" si="108"/>
        <v>22</v>
      </c>
      <c r="N969" s="12">
        <f t="shared" si="109"/>
        <v>5</v>
      </c>
      <c r="O969" s="13" t="str">
        <f t="shared" ca="1" si="110"/>
        <v>CUMPLE</v>
      </c>
    </row>
    <row r="970" spans="1:15" hidden="1">
      <c r="A970">
        <f>Tabla_owssvr__2[[#This Row],[ID]]</f>
        <v>4251</v>
      </c>
      <c r="B970" t="str">
        <f>Tabla_owssvr__2[[#This Row],[Título]]</f>
        <v>Plataformar Asignación NTB - SOT CHL ALC</v>
      </c>
      <c r="C970" t="str">
        <f>Tabla_owssvr__2[[#This Row],[Solicitante]]</f>
        <v>Contreras Orellana, Paulo Alberto, CAM</v>
      </c>
      <c r="D970" s="4">
        <f>Tabla_owssvr__2[[#This Row],[Fecha Solicitud]]</f>
        <v>41786</v>
      </c>
      <c r="E970" t="str">
        <f>Tabla_owssvr__2[[#This Row],[Estado]]</f>
        <v>Realizado</v>
      </c>
      <c r="F970" s="4">
        <f>Tabla_owssvr__2[[#This Row],[Fecha Cierre]]</f>
        <v>41786</v>
      </c>
      <c r="G970" t="str">
        <f>Tabla_owssvr__2[[#This Row],[Categoria]]</f>
        <v>Asignación de equipamiento estándar.</v>
      </c>
      <c r="H970" t="str">
        <f>Tabla_owssvr__2[[#This Row],[Enviado a TI]]</f>
        <v>No</v>
      </c>
      <c r="I970" t="str">
        <f>Tabla_owssvr__2[[#This Row],[Regiones]]</f>
        <v>No</v>
      </c>
      <c r="J970" s="12">
        <f t="shared" si="105"/>
        <v>4</v>
      </c>
      <c r="K970" s="13">
        <f t="shared" si="106"/>
        <v>41793</v>
      </c>
      <c r="L970" s="12">
        <f t="shared" si="107"/>
        <v>2014</v>
      </c>
      <c r="M970" s="12">
        <f t="shared" si="108"/>
        <v>23</v>
      </c>
      <c r="N970" s="12">
        <f t="shared" si="109"/>
        <v>6</v>
      </c>
      <c r="O970" s="13" t="str">
        <f t="shared" ca="1" si="110"/>
        <v>CUMPLE</v>
      </c>
    </row>
    <row r="971" spans="1:15" hidden="1">
      <c r="A971">
        <f>Tabla_owssvr__2[[#This Row],[ID]]</f>
        <v>4250</v>
      </c>
      <c r="B971" t="str">
        <f>Tabla_owssvr__2[[#This Row],[Título]]</f>
        <v xml:space="preserve"> Reunión Ampliada Eficiencia Operativa</v>
      </c>
      <c r="C971" t="str">
        <f>Tabla_owssvr__2[[#This Row],[Solicitante]]</f>
        <v>Pajkuric Bustos, Ernesto Andrés, CAM</v>
      </c>
      <c r="D971" s="4">
        <f>Tabla_owssvr__2[[#This Row],[Fecha Solicitud]]</f>
        <v>41785</v>
      </c>
      <c r="E971" t="str">
        <f>Tabla_owssvr__2[[#This Row],[Estado]]</f>
        <v>Realizado</v>
      </c>
      <c r="F971" s="4">
        <f>Tabla_owssvr__2[[#This Row],[Fecha Cierre]]</f>
        <v>41786</v>
      </c>
      <c r="G971" t="str">
        <f>Tabla_owssvr__2[[#This Row],[Categoria]]</f>
        <v>Habilitación de servicios de telefonía celular, aumento de minutos, cambio de perfil.</v>
      </c>
      <c r="H971" t="str">
        <f>Tabla_owssvr__2[[#This Row],[Enviado a TI]]</f>
        <v>No</v>
      </c>
      <c r="I971" t="str">
        <f>Tabla_owssvr__2[[#This Row],[Regiones]]</f>
        <v>Si</v>
      </c>
      <c r="J971" s="12">
        <f t="shared" si="105"/>
        <v>1</v>
      </c>
      <c r="K971" s="13">
        <f t="shared" si="106"/>
        <v>41786</v>
      </c>
      <c r="L971" s="12">
        <f t="shared" si="107"/>
        <v>2014</v>
      </c>
      <c r="M971" s="12">
        <f t="shared" si="108"/>
        <v>22</v>
      </c>
      <c r="N971" s="12">
        <f t="shared" si="109"/>
        <v>5</v>
      </c>
      <c r="O971" s="13" t="str">
        <f t="shared" ca="1" si="110"/>
        <v>CUMPLE</v>
      </c>
    </row>
    <row r="972" spans="1:15" hidden="1">
      <c r="A972">
        <f>Tabla_owssvr__2[[#This Row],[ID]]</f>
        <v>4249</v>
      </c>
      <c r="B972" t="str">
        <f>Tabla_owssvr__2[[#This Row],[Título]]</f>
        <v>Problemas con Oracle y SIOT</v>
      </c>
      <c r="C972" t="str">
        <f>Tabla_owssvr__2[[#This Row],[Solicitante]]</f>
        <v>Saavedra Pizarro, Rolando Alfonso, CAM</v>
      </c>
      <c r="D972" s="4">
        <f>Tabla_owssvr__2[[#This Row],[Fecha Solicitud]]</f>
        <v>41785</v>
      </c>
      <c r="E972" t="str">
        <f>Tabla_owssvr__2[[#This Row],[Estado]]</f>
        <v>Realizado</v>
      </c>
      <c r="F972" s="4">
        <f>Tabla_owssvr__2[[#This Row],[Fecha Cierre]]</f>
        <v>41785</v>
      </c>
      <c r="G972" t="str">
        <f>Tabla_owssvr__2[[#This Row],[Categoria]]</f>
        <v>Reporte de incidencias de servicio externos (Oracle, SAP, Synergia, GOM ….)</v>
      </c>
      <c r="H972" t="str">
        <f>Tabla_owssvr__2[[#This Row],[Enviado a TI]]</f>
        <v>No</v>
      </c>
      <c r="I972" t="str">
        <f>Tabla_owssvr__2[[#This Row],[Regiones]]</f>
        <v>No</v>
      </c>
      <c r="J972" s="12">
        <f t="shared" si="105"/>
        <v>1</v>
      </c>
      <c r="K972" s="13">
        <f t="shared" si="106"/>
        <v>41786</v>
      </c>
      <c r="L972" s="12">
        <f t="shared" si="107"/>
        <v>2014</v>
      </c>
      <c r="M972" s="12">
        <f t="shared" si="108"/>
        <v>22</v>
      </c>
      <c r="N972" s="12">
        <f t="shared" si="109"/>
        <v>5</v>
      </c>
      <c r="O972" s="13" t="str">
        <f t="shared" ca="1" si="110"/>
        <v>CUMPLE</v>
      </c>
    </row>
    <row r="973" spans="1:15" hidden="1">
      <c r="A973">
        <f>Tabla_owssvr__2[[#This Row],[ID]]</f>
        <v>4248</v>
      </c>
      <c r="B973" t="str">
        <f>Tabla_owssvr__2[[#This Row],[Título]]</f>
        <v>pendientes</v>
      </c>
      <c r="C973" t="str">
        <f>Tabla_owssvr__2[[#This Row],[Solicitante]]</f>
        <v>Messenger Masot, Ingrid, CAM</v>
      </c>
      <c r="D973" s="4">
        <f>Tabla_owssvr__2[[#This Row],[Fecha Solicitud]]</f>
        <v>41785</v>
      </c>
      <c r="E973" t="str">
        <f>Tabla_owssvr__2[[#This Row],[Estado]]</f>
        <v>Realizado</v>
      </c>
      <c r="F973" s="4">
        <f>Tabla_owssvr__2[[#This Row],[Fecha Cierre]]</f>
        <v>41785</v>
      </c>
      <c r="G973" t="str">
        <f>Tabla_owssvr__2[[#This Row],[Categoria]]</f>
        <v>Creación, modificación activación y desactivación de cuentas de red y correo electrónico.</v>
      </c>
      <c r="H973" t="str">
        <f>Tabla_owssvr__2[[#This Row],[Enviado a TI]]</f>
        <v>No</v>
      </c>
      <c r="I973" t="str">
        <f>Tabla_owssvr__2[[#This Row],[Regiones]]</f>
        <v>No</v>
      </c>
      <c r="J973" s="12">
        <f t="shared" si="105"/>
        <v>1</v>
      </c>
      <c r="K973" s="13">
        <f t="shared" si="106"/>
        <v>41786</v>
      </c>
      <c r="L973" s="12">
        <f t="shared" si="107"/>
        <v>2014</v>
      </c>
      <c r="M973" s="12">
        <f t="shared" si="108"/>
        <v>22</v>
      </c>
      <c r="N973" s="12">
        <f t="shared" si="109"/>
        <v>5</v>
      </c>
      <c r="O973" s="13" t="str">
        <f t="shared" ca="1" si="110"/>
        <v>CUMPLE</v>
      </c>
    </row>
    <row r="974" spans="1:15" hidden="1">
      <c r="A974">
        <f>Tabla_owssvr__2[[#This Row],[ID]]</f>
        <v>4247</v>
      </c>
      <c r="B974" t="str">
        <f>Tabla_owssvr__2[[#This Row],[Título]]</f>
        <v>Problemas en Salida Reporte HSP.</v>
      </c>
      <c r="C974" t="str">
        <f>Tabla_owssvr__2[[#This Row],[Solicitante]]</f>
        <v>Roman Villar, Miguel Angel, CAM</v>
      </c>
      <c r="D974" s="4">
        <f>Tabla_owssvr__2[[#This Row],[Fecha Solicitud]]</f>
        <v>41785</v>
      </c>
      <c r="E974" t="str">
        <f>Tabla_owssvr__2[[#This Row],[Estado]]</f>
        <v>Realizado</v>
      </c>
      <c r="F974" s="4">
        <f>Tabla_owssvr__2[[#This Row],[Fecha Cierre]]</f>
        <v>41785</v>
      </c>
      <c r="G974" t="str">
        <f>Tabla_owssvr__2[[#This Row],[Categoria]]</f>
        <v>Reporte de incidencias de servicio externos (Oracle, SAP, Synergia, GOM ….)</v>
      </c>
      <c r="H974" t="str">
        <f>Tabla_owssvr__2[[#This Row],[Enviado a TI]]</f>
        <v>Si</v>
      </c>
      <c r="I974" t="str">
        <f>Tabla_owssvr__2[[#This Row],[Regiones]]</f>
        <v>No</v>
      </c>
      <c r="J974" s="12">
        <f t="shared" si="105"/>
        <v>1</v>
      </c>
      <c r="K974" s="13">
        <f t="shared" si="106"/>
        <v>41786</v>
      </c>
      <c r="L974" s="12">
        <f t="shared" si="107"/>
        <v>2014</v>
      </c>
      <c r="M974" s="12">
        <f t="shared" si="108"/>
        <v>22</v>
      </c>
      <c r="N974" s="12">
        <f t="shared" si="109"/>
        <v>5</v>
      </c>
      <c r="O974" s="13" t="str">
        <f t="shared" ca="1" si="110"/>
        <v>CUMPLE</v>
      </c>
    </row>
    <row r="975" spans="1:15" hidden="1">
      <c r="A975">
        <f>Tabla_owssvr__2[[#This Row],[ID]]</f>
        <v>4246</v>
      </c>
      <c r="B975" t="str">
        <f>Tabla_owssvr__2[[#This Row],[Título]]</f>
        <v>Baja Cuenta Corporativa AD y Exchange</v>
      </c>
      <c r="C975" t="str">
        <f>Tabla_owssvr__2[[#This Row],[Solicitante]]</f>
        <v>Torrejón Osorio, Marcela Alejandra, CAM</v>
      </c>
      <c r="D975" s="4">
        <f>Tabla_owssvr__2[[#This Row],[Fecha Solicitud]]</f>
        <v>41785</v>
      </c>
      <c r="E975" t="str">
        <f>Tabla_owssvr__2[[#This Row],[Estado]]</f>
        <v>Realizado</v>
      </c>
      <c r="F975" s="4">
        <f>Tabla_owssvr__2[[#This Row],[Fecha Cierre]]</f>
        <v>41785</v>
      </c>
      <c r="G975" t="str">
        <f>Tabla_owssvr__2[[#This Row],[Categoria]]</f>
        <v>Creación, modificación activación y desactivación de cuentas de red y correo electrónico.</v>
      </c>
      <c r="H975" t="str">
        <f>Tabla_owssvr__2[[#This Row],[Enviado a TI]]</f>
        <v>Si</v>
      </c>
      <c r="I975" t="str">
        <f>Tabla_owssvr__2[[#This Row],[Regiones]]</f>
        <v>No</v>
      </c>
      <c r="J975" s="12">
        <f t="shared" si="105"/>
        <v>1</v>
      </c>
      <c r="K975" s="13">
        <f t="shared" si="106"/>
        <v>41786</v>
      </c>
      <c r="L975" s="12">
        <f t="shared" si="107"/>
        <v>2014</v>
      </c>
      <c r="M975" s="12">
        <f t="shared" si="108"/>
        <v>22</v>
      </c>
      <c r="N975" s="12">
        <f t="shared" si="109"/>
        <v>5</v>
      </c>
      <c r="O975" s="13" t="str">
        <f t="shared" ca="1" si="110"/>
        <v>CUMPLE</v>
      </c>
    </row>
    <row r="976" spans="1:15" hidden="1">
      <c r="A976">
        <f>Tabla_owssvr__2[[#This Row],[ID]]</f>
        <v>4245</v>
      </c>
      <c r="B976" t="str">
        <f>Tabla_owssvr__2[[#This Row],[Título]]</f>
        <v>Cambio display</v>
      </c>
      <c r="C976" t="str">
        <f>Tabla_owssvr__2[[#This Row],[Solicitante]]</f>
        <v>Flores Ahumada, Manuel Alejandro, CAM</v>
      </c>
      <c r="D976" s="4">
        <f>Tabla_owssvr__2[[#This Row],[Fecha Solicitud]]</f>
        <v>41785</v>
      </c>
      <c r="E976" t="str">
        <f>Tabla_owssvr__2[[#This Row],[Estado]]</f>
        <v>Realizado</v>
      </c>
      <c r="F976" s="4">
        <f>Tabla_owssvr__2[[#This Row],[Fecha Cierre]]</f>
        <v>41785</v>
      </c>
      <c r="G976" t="str">
        <f>Tabla_owssvr__2[[#This Row],[Categoria]]</f>
        <v>Creación, modificación activación y desactivación de cuentas de red y correo electrónico.</v>
      </c>
      <c r="H976" t="str">
        <f>Tabla_owssvr__2[[#This Row],[Enviado a TI]]</f>
        <v>No</v>
      </c>
      <c r="I976" t="str">
        <f>Tabla_owssvr__2[[#This Row],[Regiones]]</f>
        <v>No</v>
      </c>
      <c r="J976" s="12">
        <f t="shared" si="105"/>
        <v>1</v>
      </c>
      <c r="K976" s="13">
        <f t="shared" si="106"/>
        <v>41786</v>
      </c>
      <c r="L976" s="12">
        <f t="shared" si="107"/>
        <v>2014</v>
      </c>
      <c r="M976" s="12">
        <f t="shared" si="108"/>
        <v>22</v>
      </c>
      <c r="N976" s="12">
        <f t="shared" si="109"/>
        <v>5</v>
      </c>
      <c r="O976" s="13" t="str">
        <f t="shared" ca="1" si="110"/>
        <v>CUMPLE</v>
      </c>
    </row>
    <row r="977" spans="1:15" hidden="1">
      <c r="A977">
        <f>Tabla_owssvr__2[[#This Row],[ID]]</f>
        <v>4244</v>
      </c>
      <c r="B977" t="str">
        <f>Tabla_owssvr__2[[#This Row],[Título]]</f>
        <v>Aumento Minutos</v>
      </c>
      <c r="C977" t="str">
        <f>Tabla_owssvr__2[[#This Row],[Solicitante]]</f>
        <v>Villena Herrera, Maria Belen, CAM</v>
      </c>
      <c r="D977" s="4">
        <f>Tabla_owssvr__2[[#This Row],[Fecha Solicitud]]</f>
        <v>41785</v>
      </c>
      <c r="E977" t="str">
        <f>Tabla_owssvr__2[[#This Row],[Estado]]</f>
        <v>Realizado</v>
      </c>
      <c r="F977" s="4">
        <f>Tabla_owssvr__2[[#This Row],[Fecha Cierre]]</f>
        <v>41785</v>
      </c>
      <c r="G977" t="str">
        <f>Tabla_owssvr__2[[#This Row],[Categoria]]</f>
        <v>1 Asignacion de minutos</v>
      </c>
      <c r="H977" t="str">
        <f>Tabla_owssvr__2[[#This Row],[Enviado a TI]]</f>
        <v>No</v>
      </c>
      <c r="I977" t="str">
        <f>Tabla_owssvr__2[[#This Row],[Regiones]]</f>
        <v>No</v>
      </c>
      <c r="J977" s="12">
        <f t="shared" si="105"/>
        <v>1</v>
      </c>
      <c r="K977" s="13">
        <f t="shared" si="106"/>
        <v>41786</v>
      </c>
      <c r="L977" s="12">
        <f t="shared" si="107"/>
        <v>2014</v>
      </c>
      <c r="M977" s="12">
        <f t="shared" si="108"/>
        <v>22</v>
      </c>
      <c r="N977" s="12">
        <f t="shared" si="109"/>
        <v>5</v>
      </c>
      <c r="O977" s="13" t="str">
        <f t="shared" ca="1" si="110"/>
        <v>CUMPLE</v>
      </c>
    </row>
    <row r="978" spans="1:15" hidden="1">
      <c r="A978">
        <f>Tabla_owssvr__2[[#This Row],[ID]]</f>
        <v>4243</v>
      </c>
      <c r="B978" t="str">
        <f>Tabla_owssvr__2[[#This Row],[Título]]</f>
        <v>Urgente su ayuda</v>
      </c>
      <c r="C978" t="str">
        <f>Tabla_owssvr__2[[#This Row],[Solicitante]]</f>
        <v>Yañez Castillo, Luis Felipe, CAM</v>
      </c>
      <c r="D978" s="4">
        <f>Tabla_owssvr__2[[#This Row],[Fecha Solicitud]]</f>
        <v>41785</v>
      </c>
      <c r="E978" t="str">
        <f>Tabla_owssvr__2[[#This Row],[Estado]]</f>
        <v>Realizado</v>
      </c>
      <c r="F978" s="4">
        <f>Tabla_owssvr__2[[#This Row],[Fecha Cierre]]</f>
        <v>41785</v>
      </c>
      <c r="G978" t="str">
        <f>Tabla_owssvr__2[[#This Row],[Categoria]]</f>
        <v>Reporte de incidencias de servicio externos (Oracle, SAP, Synergia, GOM ….)</v>
      </c>
      <c r="H978" t="str">
        <f>Tabla_owssvr__2[[#This Row],[Enviado a TI]]</f>
        <v>Si</v>
      </c>
      <c r="I978" t="str">
        <f>Tabla_owssvr__2[[#This Row],[Regiones]]</f>
        <v>No</v>
      </c>
      <c r="J978" s="12">
        <f t="shared" si="105"/>
        <v>1</v>
      </c>
      <c r="K978" s="13">
        <f t="shared" si="106"/>
        <v>41786</v>
      </c>
      <c r="L978" s="12">
        <f t="shared" si="107"/>
        <v>2014</v>
      </c>
      <c r="M978" s="12">
        <f t="shared" si="108"/>
        <v>22</v>
      </c>
      <c r="N978" s="12">
        <f t="shared" si="109"/>
        <v>5</v>
      </c>
      <c r="O978" s="13" t="str">
        <f t="shared" ca="1" si="110"/>
        <v>CUMPLE</v>
      </c>
    </row>
    <row r="979" spans="1:15" hidden="1">
      <c r="A979">
        <f>Tabla_owssvr__2[[#This Row],[ID]]</f>
        <v>4242</v>
      </c>
      <c r="B979" t="str">
        <f>Tabla_owssvr__2[[#This Row],[Título]]</f>
        <v>bajar archivo de prime desde  https://www.dropbox.com/s/ap10r1ilr2mmqvs/Caller20140523.zip</v>
      </c>
      <c r="C979" t="str">
        <f>Tabla_owssvr__2[[#This Row],[Solicitante]]</f>
        <v>Gonzalez Arredondo, Enrique Eduardo, CAM</v>
      </c>
      <c r="D979" s="4">
        <f>Tabla_owssvr__2[[#This Row],[Fecha Solicitud]]</f>
        <v>41785</v>
      </c>
      <c r="E979" t="str">
        <f>Tabla_owssvr__2[[#This Row],[Estado]]</f>
        <v>Realizado</v>
      </c>
      <c r="F979" s="4">
        <f>Tabla_owssvr__2[[#This Row],[Fecha Cierre]]</f>
        <v>41785</v>
      </c>
      <c r="G979" t="str">
        <f>Tabla_owssvr__2[[#This Row],[Categoria]]</f>
        <v>Habilitación de carpetas compartidas o sitios de Sharepoint. O asignación y/o modificación de permisos.</v>
      </c>
      <c r="H979" t="str">
        <f>Tabla_owssvr__2[[#This Row],[Enviado a TI]]</f>
        <v>Si</v>
      </c>
      <c r="I979" t="str">
        <f>Tabla_owssvr__2[[#This Row],[Regiones]]</f>
        <v>No</v>
      </c>
      <c r="J979" s="12">
        <f t="shared" si="105"/>
        <v>1</v>
      </c>
      <c r="K979" s="13">
        <f t="shared" si="106"/>
        <v>41786</v>
      </c>
      <c r="L979" s="12">
        <f t="shared" si="107"/>
        <v>2014</v>
      </c>
      <c r="M979" s="12">
        <f t="shared" si="108"/>
        <v>22</v>
      </c>
      <c r="N979" s="12">
        <f t="shared" si="109"/>
        <v>5</v>
      </c>
      <c r="O979" s="13" t="str">
        <f t="shared" ca="1" si="110"/>
        <v>CUMPLE</v>
      </c>
    </row>
    <row r="980" spans="1:15" hidden="1">
      <c r="A980">
        <f>Tabla_owssvr__2[[#This Row],[ID]]</f>
        <v>4241</v>
      </c>
      <c r="B980" t="str">
        <f>Tabla_owssvr__2[[#This Row],[Título]]</f>
        <v>Trabajador no Habilitado.</v>
      </c>
      <c r="C980" t="str">
        <f>Tabla_owssvr__2[[#This Row],[Solicitante]]</f>
        <v>Yañez Castillo, Luis Felipe, CAM</v>
      </c>
      <c r="D980" s="4">
        <f>Tabla_owssvr__2[[#This Row],[Fecha Solicitud]]</f>
        <v>41785</v>
      </c>
      <c r="E980" t="str">
        <f>Tabla_owssvr__2[[#This Row],[Estado]]</f>
        <v>Realizado</v>
      </c>
      <c r="F980" s="4">
        <f>Tabla_owssvr__2[[#This Row],[Fecha Cierre]]</f>
        <v>41785</v>
      </c>
      <c r="G980" t="str">
        <f>Tabla_owssvr__2[[#This Row],[Categoria]]</f>
        <v>Reporte de incidencias de servicio externos (Oracle, SAP, Synergia, GOM ….)</v>
      </c>
      <c r="H980" t="str">
        <f>Tabla_owssvr__2[[#This Row],[Enviado a TI]]</f>
        <v>Si</v>
      </c>
      <c r="I980" t="str">
        <f>Tabla_owssvr__2[[#This Row],[Regiones]]</f>
        <v>No</v>
      </c>
      <c r="J980" s="12">
        <f t="shared" si="105"/>
        <v>1</v>
      </c>
      <c r="K980" s="13">
        <f t="shared" si="106"/>
        <v>41786</v>
      </c>
      <c r="L980" s="12">
        <f t="shared" si="107"/>
        <v>2014</v>
      </c>
      <c r="M980" s="12">
        <f t="shared" si="108"/>
        <v>22</v>
      </c>
      <c r="N980" s="12">
        <f t="shared" si="109"/>
        <v>5</v>
      </c>
      <c r="O980" s="13" t="str">
        <f t="shared" ca="1" si="110"/>
        <v>CUMPLE</v>
      </c>
    </row>
    <row r="981" spans="1:15" hidden="1">
      <c r="A981">
        <f>Tabla_owssvr__2[[#This Row],[ID]]</f>
        <v>4240</v>
      </c>
      <c r="B981" t="str">
        <f>Tabla_owssvr__2[[#This Row],[Título]]</f>
        <v>Software Instalar</v>
      </c>
      <c r="C981" t="str">
        <f>Tabla_owssvr__2[[#This Row],[Solicitante]]</f>
        <v>Pavez Nuñez, Walter, CAM</v>
      </c>
      <c r="D981" s="4">
        <f>Tabla_owssvr__2[[#This Row],[Fecha Solicitud]]</f>
        <v>41785</v>
      </c>
      <c r="E981" t="str">
        <f>Tabla_owssvr__2[[#This Row],[Estado]]</f>
        <v>Realizado</v>
      </c>
      <c r="F981" s="4">
        <f>Tabla_owssvr__2[[#This Row],[Fecha Cierre]]</f>
        <v>41785</v>
      </c>
      <c r="G981" t="str">
        <f>Tabla_owssvr__2[[#This Row],[Categoria]]</f>
        <v>Instalación de nuevos software en los computadores.</v>
      </c>
      <c r="H981" t="str">
        <f>Tabla_owssvr__2[[#This Row],[Enviado a TI]]</f>
        <v>Si</v>
      </c>
      <c r="I981" t="str">
        <f>Tabla_owssvr__2[[#This Row],[Regiones]]</f>
        <v>No</v>
      </c>
      <c r="J981" s="12">
        <f t="shared" si="105"/>
        <v>1</v>
      </c>
      <c r="K981" s="13">
        <f t="shared" si="106"/>
        <v>41786</v>
      </c>
      <c r="L981" s="12">
        <f t="shared" si="107"/>
        <v>2014</v>
      </c>
      <c r="M981" s="12">
        <f t="shared" si="108"/>
        <v>22</v>
      </c>
      <c r="N981" s="12">
        <f t="shared" si="109"/>
        <v>5</v>
      </c>
      <c r="O981" s="13" t="str">
        <f t="shared" ca="1" si="110"/>
        <v>CUMPLE</v>
      </c>
    </row>
    <row r="982" spans="1:15" hidden="1">
      <c r="A982">
        <f>Tabla_owssvr__2[[#This Row],[ID]]</f>
        <v>4239</v>
      </c>
      <c r="B982" t="str">
        <f>Tabla_owssvr__2[[#This Row],[Título]]</f>
        <v>Outlook pide clave</v>
      </c>
      <c r="C982" t="str">
        <f>Tabla_owssvr__2[[#This Row],[Solicitante]]</f>
        <v>Negrón Salazar, Milton Orlando, CAM</v>
      </c>
      <c r="D982" s="4">
        <f>Tabla_owssvr__2[[#This Row],[Fecha Solicitud]]</f>
        <v>41785</v>
      </c>
      <c r="E982" t="str">
        <f>Tabla_owssvr__2[[#This Row],[Estado]]</f>
        <v>Realizado</v>
      </c>
      <c r="F982" s="4">
        <f>Tabla_owssvr__2[[#This Row],[Fecha Cierre]]</f>
        <v>41785</v>
      </c>
      <c r="G982" t="str">
        <f>Tabla_owssvr__2[[#This Row],[Categoria]]</f>
        <v>Creación, modificación activación y desactivación de cuentas de red y correo electrónico.</v>
      </c>
      <c r="H982" t="str">
        <f>Tabla_owssvr__2[[#This Row],[Enviado a TI]]</f>
        <v>No</v>
      </c>
      <c r="I982" t="str">
        <f>Tabla_owssvr__2[[#This Row],[Regiones]]</f>
        <v>Si</v>
      </c>
      <c r="J982" s="12">
        <f t="shared" si="105"/>
        <v>1</v>
      </c>
      <c r="K982" s="13">
        <f t="shared" si="106"/>
        <v>41786</v>
      </c>
      <c r="L982" s="12">
        <f t="shared" si="107"/>
        <v>2014</v>
      </c>
      <c r="M982" s="12">
        <f t="shared" si="108"/>
        <v>22</v>
      </c>
      <c r="N982" s="12">
        <f t="shared" si="109"/>
        <v>5</v>
      </c>
      <c r="O982" s="13" t="str">
        <f t="shared" ca="1" si="110"/>
        <v>CUMPLE</v>
      </c>
    </row>
    <row r="983" spans="1:15" hidden="1">
      <c r="A983">
        <f>Tabla_owssvr__2[[#This Row],[ID]]</f>
        <v>4238</v>
      </c>
      <c r="B983" t="str">
        <f>Tabla_owssvr__2[[#This Row],[Título]]</f>
        <v>Descarga video</v>
      </c>
      <c r="C983" t="str">
        <f>Tabla_owssvr__2[[#This Row],[Solicitante]]</f>
        <v>Meza Madariaga, Daniella Fernanda, CAM</v>
      </c>
      <c r="D983" s="4">
        <f>Tabla_owssvr__2[[#This Row],[Fecha Solicitud]]</f>
        <v>41782</v>
      </c>
      <c r="E983" t="str">
        <f>Tabla_owssvr__2[[#This Row],[Estado]]</f>
        <v>Realizado</v>
      </c>
      <c r="F983" s="4">
        <f>Tabla_owssvr__2[[#This Row],[Fecha Cierre]]</f>
        <v>41785</v>
      </c>
      <c r="G983" t="str">
        <f>Tabla_owssvr__2[[#This Row],[Categoria]]</f>
        <v>Habilitación de carpetas compartidas o sitios de Sharepoint. O asignación y/o modificación de permisos.</v>
      </c>
      <c r="H983" t="str">
        <f>Tabla_owssvr__2[[#This Row],[Enviado a TI]]</f>
        <v>Si</v>
      </c>
      <c r="I983" t="str">
        <f>Tabla_owssvr__2[[#This Row],[Regiones]]</f>
        <v>No</v>
      </c>
      <c r="J983" s="12">
        <f t="shared" si="105"/>
        <v>1</v>
      </c>
      <c r="K983" s="13">
        <f t="shared" si="106"/>
        <v>41785</v>
      </c>
      <c r="L983" s="12">
        <f t="shared" si="107"/>
        <v>2014</v>
      </c>
      <c r="M983" s="12">
        <f t="shared" si="108"/>
        <v>22</v>
      </c>
      <c r="N983" s="12">
        <f t="shared" si="109"/>
        <v>5</v>
      </c>
      <c r="O983" s="13" t="str">
        <f t="shared" ca="1" si="110"/>
        <v>CUMPLE</v>
      </c>
    </row>
    <row r="984" spans="1:15" hidden="1">
      <c r="A984">
        <f>Tabla_owssvr__2[[#This Row],[ID]]</f>
        <v>4237</v>
      </c>
      <c r="B984" t="str">
        <f>Tabla_owssvr__2[[#This Row],[Título]]</f>
        <v>Desbloqueo Clave</v>
      </c>
      <c r="C984" t="str">
        <f>Tabla_owssvr__2[[#This Row],[Solicitante]]</f>
        <v>Altamirano Sanhueza, Mariane Daniela, CAM</v>
      </c>
      <c r="D984" s="4">
        <f>Tabla_owssvr__2[[#This Row],[Fecha Solicitud]]</f>
        <v>41785</v>
      </c>
      <c r="E984" t="str">
        <f>Tabla_owssvr__2[[#This Row],[Estado]]</f>
        <v>Realizado</v>
      </c>
      <c r="F984" s="4">
        <f>Tabla_owssvr__2[[#This Row],[Fecha Cierre]]</f>
        <v>41785</v>
      </c>
      <c r="G984" t="str">
        <f>Tabla_owssvr__2[[#This Row],[Categoria]]</f>
        <v>Creación, modificación activación y desactivación de cuentas de red y correo electrónico.</v>
      </c>
      <c r="H984" t="str">
        <f>Tabla_owssvr__2[[#This Row],[Enviado a TI]]</f>
        <v>Si</v>
      </c>
      <c r="I984" t="str">
        <f>Tabla_owssvr__2[[#This Row],[Regiones]]</f>
        <v>No</v>
      </c>
      <c r="J984" s="12">
        <f t="shared" si="105"/>
        <v>1</v>
      </c>
      <c r="K984" s="13">
        <f t="shared" si="106"/>
        <v>41786</v>
      </c>
      <c r="L984" s="12">
        <f t="shared" si="107"/>
        <v>2014</v>
      </c>
      <c r="M984" s="12">
        <f t="shared" si="108"/>
        <v>22</v>
      </c>
      <c r="N984" s="12">
        <f t="shared" si="109"/>
        <v>5</v>
      </c>
      <c r="O984" s="13" t="str">
        <f t="shared" ca="1" si="110"/>
        <v>CUMPLE</v>
      </c>
    </row>
    <row r="985" spans="1:15" hidden="1">
      <c r="A985">
        <f>Tabla_owssvr__2[[#This Row],[ID]]</f>
        <v>4236</v>
      </c>
      <c r="B985" t="str">
        <f>Tabla_owssvr__2[[#This Row],[Título]]</f>
        <v>Clave bloqueada</v>
      </c>
      <c r="C985" t="str">
        <f>Tabla_owssvr__2[[#This Row],[Solicitante]]</f>
        <v>Torres Mancilla, Sergio del Carmen, CAM</v>
      </c>
      <c r="D985" s="4">
        <f>Tabla_owssvr__2[[#This Row],[Fecha Solicitud]]</f>
        <v>41785</v>
      </c>
      <c r="E985" t="str">
        <f>Tabla_owssvr__2[[#This Row],[Estado]]</f>
        <v>Realizado</v>
      </c>
      <c r="F985" s="4">
        <f>Tabla_owssvr__2[[#This Row],[Fecha Cierre]]</f>
        <v>41785</v>
      </c>
      <c r="G985" t="str">
        <f>Tabla_owssvr__2[[#This Row],[Categoria]]</f>
        <v>Creación, modificación activación y desactivación de cuentas de red y correo electrónico.</v>
      </c>
      <c r="H985" t="str">
        <f>Tabla_owssvr__2[[#This Row],[Enviado a TI]]</f>
        <v>Si</v>
      </c>
      <c r="I985" t="str">
        <f>Tabla_owssvr__2[[#This Row],[Regiones]]</f>
        <v>No</v>
      </c>
      <c r="J985" s="12">
        <f t="shared" si="105"/>
        <v>1</v>
      </c>
      <c r="K985" s="13">
        <f t="shared" si="106"/>
        <v>41786</v>
      </c>
      <c r="L985" s="12">
        <f t="shared" si="107"/>
        <v>2014</v>
      </c>
      <c r="M985" s="12">
        <f t="shared" si="108"/>
        <v>22</v>
      </c>
      <c r="N985" s="12">
        <f t="shared" si="109"/>
        <v>5</v>
      </c>
      <c r="O985" s="13" t="str">
        <f t="shared" ca="1" si="110"/>
        <v>CUMPLE</v>
      </c>
    </row>
    <row r="986" spans="1:15" hidden="1">
      <c r="A986">
        <f>Tabla_owssvr__2[[#This Row],[ID]]</f>
        <v>4235</v>
      </c>
      <c r="B986" t="str">
        <f>Tabla_owssvr__2[[#This Row],[Título]]</f>
        <v>Reinicio Contraseña</v>
      </c>
      <c r="C986" t="str">
        <f>Tabla_owssvr__2[[#This Row],[Solicitante]]</f>
        <v>Belmar Ramirez, Nelson Andres, CAM</v>
      </c>
      <c r="D986" s="4">
        <f>Tabla_owssvr__2[[#This Row],[Fecha Solicitud]]</f>
        <v>41782</v>
      </c>
      <c r="E986" t="str">
        <f>Tabla_owssvr__2[[#This Row],[Estado]]</f>
        <v>Realizado</v>
      </c>
      <c r="F986" s="4">
        <f>Tabla_owssvr__2[[#This Row],[Fecha Cierre]]</f>
        <v>41782</v>
      </c>
      <c r="G986" t="str">
        <f>Tabla_owssvr__2[[#This Row],[Categoria]]</f>
        <v>Creación, modificación activación y desactivación de cuentas de red y correo electrónico.</v>
      </c>
      <c r="H986" t="str">
        <f>Tabla_owssvr__2[[#This Row],[Enviado a TI]]</f>
        <v>No</v>
      </c>
      <c r="I986" t="str">
        <f>Tabla_owssvr__2[[#This Row],[Regiones]]</f>
        <v>No</v>
      </c>
      <c r="J986" s="12">
        <f t="shared" si="105"/>
        <v>1</v>
      </c>
      <c r="K986" s="13">
        <f t="shared" si="106"/>
        <v>41785</v>
      </c>
      <c r="L986" s="12">
        <f t="shared" si="107"/>
        <v>2014</v>
      </c>
      <c r="M986" s="12">
        <f t="shared" si="108"/>
        <v>22</v>
      </c>
      <c r="N986" s="12">
        <f t="shared" si="109"/>
        <v>5</v>
      </c>
      <c r="O986" s="13" t="str">
        <f t="shared" ca="1" si="110"/>
        <v>CUMPLE</v>
      </c>
    </row>
    <row r="987" spans="1:15" hidden="1">
      <c r="A987">
        <f>Tabla_owssvr__2[[#This Row],[ID]]</f>
        <v>4234</v>
      </c>
      <c r="B987" t="str">
        <f>Tabla_owssvr__2[[#This Row],[Título]]</f>
        <v>Desbloqueo Cuenta</v>
      </c>
      <c r="C987" t="str">
        <f>Tabla_owssvr__2[[#This Row],[Solicitante]]</f>
        <v>Ibarra Quiñinao, Juan Pablo, CAM</v>
      </c>
      <c r="D987" s="4">
        <f>Tabla_owssvr__2[[#This Row],[Fecha Solicitud]]</f>
        <v>41782</v>
      </c>
      <c r="E987" t="str">
        <f>Tabla_owssvr__2[[#This Row],[Estado]]</f>
        <v>Realizado</v>
      </c>
      <c r="F987" s="4">
        <f>Tabla_owssvr__2[[#This Row],[Fecha Cierre]]</f>
        <v>41782</v>
      </c>
      <c r="G987" t="str">
        <f>Tabla_owssvr__2[[#This Row],[Categoria]]</f>
        <v>Creación, modificación activación y desactivación de cuentas de red y correo electrónico.</v>
      </c>
      <c r="H987" t="str">
        <f>Tabla_owssvr__2[[#This Row],[Enviado a TI]]</f>
        <v>Si</v>
      </c>
      <c r="I987" t="str">
        <f>Tabla_owssvr__2[[#This Row],[Regiones]]</f>
        <v>No</v>
      </c>
      <c r="J987" s="12">
        <f t="shared" si="105"/>
        <v>1</v>
      </c>
      <c r="K987" s="13">
        <f t="shared" si="106"/>
        <v>41785</v>
      </c>
      <c r="L987" s="12">
        <f t="shared" si="107"/>
        <v>2014</v>
      </c>
      <c r="M987" s="12">
        <f t="shared" si="108"/>
        <v>22</v>
      </c>
      <c r="N987" s="12">
        <f t="shared" si="109"/>
        <v>5</v>
      </c>
      <c r="O987" s="13" t="str">
        <f t="shared" ca="1" si="110"/>
        <v>CUMPLE</v>
      </c>
    </row>
    <row r="988" spans="1:15" hidden="1">
      <c r="A988">
        <f>Tabla_owssvr__2[[#This Row],[ID]]</f>
        <v>4233</v>
      </c>
      <c r="B988" t="str">
        <f>Tabla_owssvr__2[[#This Row],[Título]]</f>
        <v>Cambio de punto de red</v>
      </c>
      <c r="C988" t="str">
        <f>Tabla_owssvr__2[[#This Row],[Solicitante]]</f>
        <v>Elgueta Rojas, Deborah Lisset, CAM</v>
      </c>
      <c r="D988" s="4">
        <f>Tabla_owssvr__2[[#This Row],[Fecha Solicitud]]</f>
        <v>41781</v>
      </c>
      <c r="E988" t="str">
        <f>Tabla_owssvr__2[[#This Row],[Estado]]</f>
        <v>Realizado</v>
      </c>
      <c r="F988" s="4">
        <f>Tabla_owssvr__2[[#This Row],[Fecha Cierre]]</f>
        <v>41781</v>
      </c>
      <c r="G988" t="str">
        <f>Tabla_owssvr__2[[#This Row],[Categoria]]</f>
        <v>Instalación o revisión de puntos de red.</v>
      </c>
      <c r="H988" t="str">
        <f>Tabla_owssvr__2[[#This Row],[Enviado a TI]]</f>
        <v>Si</v>
      </c>
      <c r="I988" t="str">
        <f>Tabla_owssvr__2[[#This Row],[Regiones]]</f>
        <v>No</v>
      </c>
      <c r="J988" s="12">
        <f t="shared" si="105"/>
        <v>3</v>
      </c>
      <c r="K988" s="13">
        <f t="shared" si="106"/>
        <v>41786</v>
      </c>
      <c r="L988" s="12">
        <f t="shared" si="107"/>
        <v>2014</v>
      </c>
      <c r="M988" s="12">
        <f t="shared" si="108"/>
        <v>22</v>
      </c>
      <c r="N988" s="12">
        <f t="shared" si="109"/>
        <v>5</v>
      </c>
      <c r="O988" s="13" t="str">
        <f t="shared" ca="1" si="110"/>
        <v>CUMPLE</v>
      </c>
    </row>
    <row r="989" spans="1:15" hidden="1">
      <c r="A989">
        <f>Tabla_owssvr__2[[#This Row],[ID]]</f>
        <v>4232</v>
      </c>
      <c r="B989" t="str">
        <f>Tabla_owssvr__2[[#This Row],[Título]]</f>
        <v>Desbloqueo Contraseña</v>
      </c>
      <c r="C989" t="str">
        <f>Tabla_owssvr__2[[#This Row],[Solicitante]]</f>
        <v>Martinez Fuentealba, Victor Alonso, CAM</v>
      </c>
      <c r="D989" s="4">
        <f>Tabla_owssvr__2[[#This Row],[Fecha Solicitud]]</f>
        <v>41781</v>
      </c>
      <c r="E989" t="str">
        <f>Tabla_owssvr__2[[#This Row],[Estado]]</f>
        <v>Realizado</v>
      </c>
      <c r="F989" s="4">
        <f>Tabla_owssvr__2[[#This Row],[Fecha Cierre]]</f>
        <v>41781</v>
      </c>
      <c r="G989" t="str">
        <f>Tabla_owssvr__2[[#This Row],[Categoria]]</f>
        <v>Creación, modificación activación y desactivación de cuentas de red y correo electrónico.</v>
      </c>
      <c r="H989" t="str">
        <f>Tabla_owssvr__2[[#This Row],[Enviado a TI]]</f>
        <v>No</v>
      </c>
      <c r="I989" t="str">
        <f>Tabla_owssvr__2[[#This Row],[Regiones]]</f>
        <v>Si</v>
      </c>
      <c r="J989" s="12">
        <f t="shared" si="105"/>
        <v>1</v>
      </c>
      <c r="K989" s="13">
        <f t="shared" si="106"/>
        <v>41782</v>
      </c>
      <c r="L989" s="12">
        <f t="shared" si="107"/>
        <v>2014</v>
      </c>
      <c r="M989" s="12">
        <f t="shared" si="108"/>
        <v>21</v>
      </c>
      <c r="N989" s="12">
        <f t="shared" si="109"/>
        <v>5</v>
      </c>
      <c r="O989" s="13" t="str">
        <f t="shared" ca="1" si="110"/>
        <v>CUMPLE</v>
      </c>
    </row>
    <row r="990" spans="1:15" hidden="1">
      <c r="A990">
        <f>Tabla_owssvr__2[[#This Row],[ID]]</f>
        <v>4231</v>
      </c>
      <c r="B990" t="str">
        <f>Tabla_owssvr__2[[#This Row],[Título]]</f>
        <v>Desbloqueo de Cuenta</v>
      </c>
      <c r="C990" t="str">
        <f>Tabla_owssvr__2[[#This Row],[Solicitante]]</f>
        <v>Santibañez Ordenes, Andres Alejandro, CAM</v>
      </c>
      <c r="D990" s="4">
        <f>Tabla_owssvr__2[[#This Row],[Fecha Solicitud]]</f>
        <v>41781</v>
      </c>
      <c r="E990" t="str">
        <f>Tabla_owssvr__2[[#This Row],[Estado]]</f>
        <v>Realizado</v>
      </c>
      <c r="F990" s="4">
        <f>Tabla_owssvr__2[[#This Row],[Fecha Cierre]]</f>
        <v>41781</v>
      </c>
      <c r="G990" t="str">
        <f>Tabla_owssvr__2[[#This Row],[Categoria]]</f>
        <v>Creación, modificación activación y desactivación de cuentas de red y correo electrónico.</v>
      </c>
      <c r="H990" t="str">
        <f>Tabla_owssvr__2[[#This Row],[Enviado a TI]]</f>
        <v>Si</v>
      </c>
      <c r="I990" t="str">
        <f>Tabla_owssvr__2[[#This Row],[Regiones]]</f>
        <v>No</v>
      </c>
      <c r="J990" s="12">
        <f t="shared" si="105"/>
        <v>1</v>
      </c>
      <c r="K990" s="13">
        <f t="shared" si="106"/>
        <v>41782</v>
      </c>
      <c r="L990" s="12">
        <f t="shared" si="107"/>
        <v>2014</v>
      </c>
      <c r="M990" s="12">
        <f t="shared" si="108"/>
        <v>21</v>
      </c>
      <c r="N990" s="12">
        <f t="shared" si="109"/>
        <v>5</v>
      </c>
      <c r="O990" s="13" t="str">
        <f t="shared" ca="1" si="110"/>
        <v>CUMPLE</v>
      </c>
    </row>
    <row r="991" spans="1:15" hidden="1">
      <c r="A991">
        <f>Tabla_owssvr__2[[#This Row],[ID]]</f>
        <v>4230</v>
      </c>
      <c r="B991" t="str">
        <f>Tabla_owssvr__2[[#This Row],[Título]]</f>
        <v>Desbloqueo Cuenta</v>
      </c>
      <c r="C991" t="str">
        <f>Tabla_owssvr__2[[#This Row],[Solicitante]]</f>
        <v>Quintanilla Villarroel, Matías Custodio, CAM</v>
      </c>
      <c r="D991" s="4">
        <f>Tabla_owssvr__2[[#This Row],[Fecha Solicitud]]</f>
        <v>41781</v>
      </c>
      <c r="E991" t="str">
        <f>Tabla_owssvr__2[[#This Row],[Estado]]</f>
        <v>Realizado</v>
      </c>
      <c r="F991" s="4">
        <f>Tabla_owssvr__2[[#This Row],[Fecha Cierre]]</f>
        <v>41781</v>
      </c>
      <c r="G991" t="str">
        <f>Tabla_owssvr__2[[#This Row],[Categoria]]</f>
        <v>Creación, modificación activación y desactivación de cuentas de red y correo electrónico.</v>
      </c>
      <c r="H991" t="str">
        <f>Tabla_owssvr__2[[#This Row],[Enviado a TI]]</f>
        <v>Si</v>
      </c>
      <c r="I991" t="str">
        <f>Tabla_owssvr__2[[#This Row],[Regiones]]</f>
        <v>No</v>
      </c>
      <c r="J991" s="12">
        <f t="shared" si="105"/>
        <v>1</v>
      </c>
      <c r="K991" s="13">
        <f t="shared" si="106"/>
        <v>41782</v>
      </c>
      <c r="L991" s="12">
        <f t="shared" si="107"/>
        <v>2014</v>
      </c>
      <c r="M991" s="12">
        <f t="shared" si="108"/>
        <v>21</v>
      </c>
      <c r="N991" s="12">
        <f t="shared" si="109"/>
        <v>5</v>
      </c>
      <c r="O991" s="13" t="str">
        <f t="shared" ca="1" si="110"/>
        <v>CUMPLE</v>
      </c>
    </row>
    <row r="992" spans="1:15" hidden="1">
      <c r="A992">
        <f>Tabla_owssvr__2[[#This Row],[ID]]</f>
        <v>4229</v>
      </c>
      <c r="B992" t="str">
        <f>Tabla_owssvr__2[[#This Row],[Título]]</f>
        <v>Ingreso  Analista</v>
      </c>
      <c r="C992" t="str">
        <f>Tabla_owssvr__2[[#This Row],[Solicitante]]</f>
        <v>Dossi Muñoz, Carolina, CAM</v>
      </c>
      <c r="D992" s="4">
        <f>Tabla_owssvr__2[[#This Row],[Fecha Solicitud]]</f>
        <v>41781</v>
      </c>
      <c r="E992" t="str">
        <f>Tabla_owssvr__2[[#This Row],[Estado]]</f>
        <v>Realizado</v>
      </c>
      <c r="F992" s="4">
        <f>Tabla_owssvr__2[[#This Row],[Fecha Cierre]]</f>
        <v>41781</v>
      </c>
      <c r="G992" t="str">
        <f>Tabla_owssvr__2[[#This Row],[Categoria]]</f>
        <v>Creación, modificación activación y desactivación de cuentas de red y correo electrónico.</v>
      </c>
      <c r="H992" t="str">
        <f>Tabla_owssvr__2[[#This Row],[Enviado a TI]]</f>
        <v>Si</v>
      </c>
      <c r="I992" t="str">
        <f>Tabla_owssvr__2[[#This Row],[Regiones]]</f>
        <v>No</v>
      </c>
      <c r="J992" s="12">
        <f t="shared" si="105"/>
        <v>1</v>
      </c>
      <c r="K992" s="13">
        <f t="shared" si="106"/>
        <v>41782</v>
      </c>
      <c r="L992" s="12">
        <f t="shared" si="107"/>
        <v>2014</v>
      </c>
      <c r="M992" s="12">
        <f t="shared" si="108"/>
        <v>21</v>
      </c>
      <c r="N992" s="12">
        <f t="shared" si="109"/>
        <v>5</v>
      </c>
      <c r="O992" s="13" t="str">
        <f t="shared" ca="1" si="110"/>
        <v>CUMPLE</v>
      </c>
    </row>
    <row r="993" spans="1:15" hidden="1">
      <c r="A993">
        <f>Tabla_owssvr__2[[#This Row],[ID]]</f>
        <v>4228</v>
      </c>
      <c r="B993" t="str">
        <f>Tabla_owssvr__2[[#This Row],[Título]]</f>
        <v xml:space="preserve">Ingreso Supervisor Técnico </v>
      </c>
      <c r="C993" t="str">
        <f>Tabla_owssvr__2[[#This Row],[Solicitante]]</f>
        <v>Dossi Muñoz, Carolina, CAM</v>
      </c>
      <c r="D993" s="4">
        <f>Tabla_owssvr__2[[#This Row],[Fecha Solicitud]]</f>
        <v>41781</v>
      </c>
      <c r="E993" t="str">
        <f>Tabla_owssvr__2[[#This Row],[Estado]]</f>
        <v>Realizado</v>
      </c>
      <c r="F993" s="4">
        <f>Tabla_owssvr__2[[#This Row],[Fecha Cierre]]</f>
        <v>41781</v>
      </c>
      <c r="G993" t="str">
        <f>Tabla_owssvr__2[[#This Row],[Categoria]]</f>
        <v>Creación, modificación activación y desactivación de cuentas de red y correo electrónico.</v>
      </c>
      <c r="H993" t="str">
        <f>Tabla_owssvr__2[[#This Row],[Enviado a TI]]</f>
        <v>Si</v>
      </c>
      <c r="I993" t="str">
        <f>Tabla_owssvr__2[[#This Row],[Regiones]]</f>
        <v>No</v>
      </c>
      <c r="J993" s="12">
        <f t="shared" si="105"/>
        <v>1</v>
      </c>
      <c r="K993" s="13">
        <f t="shared" si="106"/>
        <v>41782</v>
      </c>
      <c r="L993" s="12">
        <f t="shared" si="107"/>
        <v>2014</v>
      </c>
      <c r="M993" s="12">
        <f t="shared" si="108"/>
        <v>21</v>
      </c>
      <c r="N993" s="12">
        <f t="shared" si="109"/>
        <v>5</v>
      </c>
      <c r="O993" s="13" t="str">
        <f t="shared" ca="1" si="110"/>
        <v>CUMPLE</v>
      </c>
    </row>
    <row r="994" spans="1:15" hidden="1">
      <c r="A994">
        <f>Tabla_owssvr__2[[#This Row],[ID]]</f>
        <v>4227</v>
      </c>
      <c r="B994" t="str">
        <f>Tabla_owssvr__2[[#This Row],[Título]]</f>
        <v>minutos llamados a CAM</v>
      </c>
      <c r="C994" t="str">
        <f>Tabla_owssvr__2[[#This Row],[Solicitante]]</f>
        <v>Bascuñan Reyes, Juan Ignacio, CAM</v>
      </c>
      <c r="D994" s="4">
        <f>Tabla_owssvr__2[[#This Row],[Fecha Solicitud]]</f>
        <v>41779</v>
      </c>
      <c r="E994" t="str">
        <f>Tabla_owssvr__2[[#This Row],[Estado]]</f>
        <v>Realizado</v>
      </c>
      <c r="F994" s="4">
        <f>Tabla_owssvr__2[[#This Row],[Fecha Cierre]]</f>
        <v>41779</v>
      </c>
      <c r="G994" t="str">
        <f>Tabla_owssvr__2[[#This Row],[Categoria]]</f>
        <v>1 Asignacion de minutos</v>
      </c>
      <c r="H994" t="str">
        <f>Tabla_owssvr__2[[#This Row],[Enviado a TI]]</f>
        <v>Si</v>
      </c>
      <c r="I994" t="str">
        <f>Tabla_owssvr__2[[#This Row],[Regiones]]</f>
        <v>No</v>
      </c>
      <c r="J994" s="12">
        <f t="shared" si="105"/>
        <v>1</v>
      </c>
      <c r="K994" s="13">
        <f t="shared" si="106"/>
        <v>41781</v>
      </c>
      <c r="L994" s="12">
        <f t="shared" si="107"/>
        <v>2014</v>
      </c>
      <c r="M994" s="12">
        <f t="shared" si="108"/>
        <v>21</v>
      </c>
      <c r="N994" s="12">
        <f t="shared" si="109"/>
        <v>5</v>
      </c>
      <c r="O994" s="13" t="str">
        <f t="shared" ca="1" si="110"/>
        <v>CUMPLE</v>
      </c>
    </row>
    <row r="995" spans="1:15" hidden="1">
      <c r="A995">
        <f>Tabla_owssvr__2[[#This Row],[ID]]</f>
        <v>4226</v>
      </c>
      <c r="B995" t="str">
        <f>Tabla_owssvr__2[[#This Row],[Título]]</f>
        <v>Plataformar AIO - Gcia. Op. HAVL</v>
      </c>
      <c r="C995" t="str">
        <f>Tabla_owssvr__2[[#This Row],[Solicitante]]</f>
        <v>Contreras Orellana, Paulo Alberto, CAM</v>
      </c>
      <c r="D995" s="4">
        <f>Tabla_owssvr__2[[#This Row],[Fecha Solicitud]]</f>
        <v>41779</v>
      </c>
      <c r="E995" t="str">
        <f>Tabla_owssvr__2[[#This Row],[Estado]]</f>
        <v>Realizado</v>
      </c>
      <c r="F995" s="4">
        <f>Tabla_owssvr__2[[#This Row],[Fecha Cierre]]</f>
        <v>41779</v>
      </c>
      <c r="G995" t="str">
        <f>Tabla_owssvr__2[[#This Row],[Categoria]]</f>
        <v>Asignación de equipamiento estándar.</v>
      </c>
      <c r="H995" t="str">
        <f>Tabla_owssvr__2[[#This Row],[Enviado a TI]]</f>
        <v>Si</v>
      </c>
      <c r="I995" t="str">
        <f>Tabla_owssvr__2[[#This Row],[Regiones]]</f>
        <v>No</v>
      </c>
      <c r="J995" s="12">
        <f t="shared" si="105"/>
        <v>4</v>
      </c>
      <c r="K995" s="13">
        <f t="shared" si="106"/>
        <v>41786</v>
      </c>
      <c r="L995" s="12">
        <f t="shared" si="107"/>
        <v>2014</v>
      </c>
      <c r="M995" s="12">
        <f t="shared" si="108"/>
        <v>22</v>
      </c>
      <c r="N995" s="12">
        <f t="shared" si="109"/>
        <v>5</v>
      </c>
      <c r="O995" s="13" t="str">
        <f t="shared" ca="1" si="110"/>
        <v>CUMPLE</v>
      </c>
    </row>
    <row r="996" spans="1:15" hidden="1">
      <c r="A996">
        <f>Tabla_owssvr__2[[#This Row],[ID]]</f>
        <v>4225</v>
      </c>
      <c r="B996" t="str">
        <f>Tabla_owssvr__2[[#This Row],[Título]]</f>
        <v>Impresora piso 3°</v>
      </c>
      <c r="C996" t="str">
        <f>Tabla_owssvr__2[[#This Row],[Solicitante]]</f>
        <v>Vargas Oteiza, Flavia, CAM</v>
      </c>
      <c r="D996" s="4">
        <f>Tabla_owssvr__2[[#This Row],[Fecha Solicitud]]</f>
        <v>41779</v>
      </c>
      <c r="E996" t="str">
        <f>Tabla_owssvr__2[[#This Row],[Estado]]</f>
        <v>Realizado</v>
      </c>
      <c r="F996" s="4">
        <f>Tabla_owssvr__2[[#This Row],[Fecha Cierre]]</f>
        <v>41779</v>
      </c>
      <c r="G996" t="str">
        <f>Tabla_owssvr__2[[#This Row],[Categoria]]</f>
        <v>Reporte de problemas de Impresoras en Outsourcing</v>
      </c>
      <c r="H996" t="str">
        <f>Tabla_owssvr__2[[#This Row],[Enviado a TI]]</f>
        <v>Si</v>
      </c>
      <c r="I996" t="str">
        <f>Tabla_owssvr__2[[#This Row],[Regiones]]</f>
        <v>No</v>
      </c>
      <c r="J996" s="12">
        <f t="shared" si="105"/>
        <v>1</v>
      </c>
      <c r="K996" s="13">
        <f t="shared" si="106"/>
        <v>41781</v>
      </c>
      <c r="L996" s="12">
        <f t="shared" si="107"/>
        <v>2014</v>
      </c>
      <c r="M996" s="12">
        <f t="shared" si="108"/>
        <v>21</v>
      </c>
      <c r="N996" s="12">
        <f t="shared" si="109"/>
        <v>5</v>
      </c>
      <c r="O996" s="13" t="str">
        <f t="shared" ca="1" si="110"/>
        <v>CUMPLE</v>
      </c>
    </row>
    <row r="997" spans="1:15" hidden="1">
      <c r="A997">
        <f>Tabla_owssvr__2[[#This Row],[ID]]</f>
        <v>4224</v>
      </c>
      <c r="B997" t="str">
        <f>Tabla_owssvr__2[[#This Row],[Título]]</f>
        <v>recepcion sycl ha compartido el álbum "cam abril" contigo</v>
      </c>
      <c r="C997" t="str">
        <f>Tabla_owssvr__2[[#This Row],[Solicitante]]</f>
        <v>Aravena Bravo, Veronica del Pilar, CAM</v>
      </c>
      <c r="D997" s="4">
        <f>Tabla_owssvr__2[[#This Row],[Fecha Solicitud]]</f>
        <v>41778</v>
      </c>
      <c r="E997" t="str">
        <f>Tabla_owssvr__2[[#This Row],[Estado]]</f>
        <v>Realizado</v>
      </c>
      <c r="F997" s="4">
        <f>Tabla_owssvr__2[[#This Row],[Fecha Cierre]]</f>
        <v>41779</v>
      </c>
      <c r="G997" t="str">
        <f>Tabla_owssvr__2[[#This Row],[Categoria]]</f>
        <v>Habilitación de carpetas compartidas o sitios de Sharepoint. O asignación y/o modificación de permisos.</v>
      </c>
      <c r="H997" t="str">
        <f>Tabla_owssvr__2[[#This Row],[Enviado a TI]]</f>
        <v>Si</v>
      </c>
      <c r="I997" t="str">
        <f>Tabla_owssvr__2[[#This Row],[Regiones]]</f>
        <v>No</v>
      </c>
      <c r="J997" s="12">
        <f t="shared" si="105"/>
        <v>1</v>
      </c>
      <c r="K997" s="13">
        <f t="shared" si="106"/>
        <v>41779</v>
      </c>
      <c r="L997" s="12">
        <f t="shared" si="107"/>
        <v>2014</v>
      </c>
      <c r="M997" s="12">
        <f t="shared" si="108"/>
        <v>21</v>
      </c>
      <c r="N997" s="12">
        <f t="shared" si="109"/>
        <v>5</v>
      </c>
      <c r="O997" s="13" t="str">
        <f t="shared" ca="1" si="110"/>
        <v>CUMPLE</v>
      </c>
    </row>
    <row r="998" spans="1:15" hidden="1">
      <c r="A998">
        <f>Tabla_owssvr__2[[#This Row],[ID]]</f>
        <v>4223</v>
      </c>
      <c r="B998" t="str">
        <f>Tabla_owssvr__2[[#This Row],[Título]]</f>
        <v>Problemas Cambio de PASSWORD AppPortal</v>
      </c>
      <c r="C998" t="str">
        <f>Tabla_owssvr__2[[#This Row],[Solicitante]]</f>
        <v>Hernandez Sanchez, Samuel Antonio, CAM</v>
      </c>
      <c r="D998" s="4">
        <f>Tabla_owssvr__2[[#This Row],[Fecha Solicitud]]</f>
        <v>41779</v>
      </c>
      <c r="E998" t="str">
        <f>Tabla_owssvr__2[[#This Row],[Estado]]</f>
        <v>Realizado</v>
      </c>
      <c r="F998" s="4">
        <f>Tabla_owssvr__2[[#This Row],[Fecha Cierre]]</f>
        <v>41779</v>
      </c>
      <c r="G998" t="str">
        <f>Tabla_owssvr__2[[#This Row],[Categoria]]</f>
        <v>Reporte de incidencias de servicio externos (Oracle, SAP, Synergia, GOM ….)</v>
      </c>
      <c r="H998" t="str">
        <f>Tabla_owssvr__2[[#This Row],[Enviado a TI]]</f>
        <v>Si</v>
      </c>
      <c r="I998" t="str">
        <f>Tabla_owssvr__2[[#This Row],[Regiones]]</f>
        <v>No</v>
      </c>
      <c r="J998" s="12">
        <f t="shared" si="105"/>
        <v>1</v>
      </c>
      <c r="K998" s="13">
        <f t="shared" si="106"/>
        <v>41781</v>
      </c>
      <c r="L998" s="12">
        <f t="shared" si="107"/>
        <v>2014</v>
      </c>
      <c r="M998" s="12">
        <f t="shared" si="108"/>
        <v>21</v>
      </c>
      <c r="N998" s="12">
        <f t="shared" si="109"/>
        <v>5</v>
      </c>
      <c r="O998" s="13" t="str">
        <f t="shared" ca="1" si="110"/>
        <v>CUMPLE</v>
      </c>
    </row>
    <row r="999" spans="1:15" hidden="1">
      <c r="A999">
        <f>Tabla_owssvr__2[[#This Row],[ID]]</f>
        <v>4222</v>
      </c>
      <c r="B999" t="str">
        <f>Tabla_owssvr__2[[#This Row],[Título]]</f>
        <v xml:space="preserve">Alta Estacion de trabajo </v>
      </c>
      <c r="C999" t="str">
        <f>Tabla_owssvr__2[[#This Row],[Solicitante]]</f>
        <v>Técnico Mesa de Ayuda, Externo</v>
      </c>
      <c r="D999" s="4">
        <f>Tabla_owssvr__2[[#This Row],[Fecha Solicitud]]</f>
        <v>41779</v>
      </c>
      <c r="E999" t="str">
        <f>Tabla_owssvr__2[[#This Row],[Estado]]</f>
        <v>Realizado</v>
      </c>
      <c r="F999" s="4">
        <f>Tabla_owssvr__2[[#This Row],[Fecha Cierre]]</f>
        <v>41779</v>
      </c>
      <c r="G999" t="str">
        <f>Tabla_owssvr__2[[#This Row],[Categoria]]</f>
        <v>Creación, modificación activación y desactivación de cuentas de red y correo electrónico.</v>
      </c>
      <c r="H999" t="str">
        <f>Tabla_owssvr__2[[#This Row],[Enviado a TI]]</f>
        <v>Si</v>
      </c>
      <c r="I999" t="str">
        <f>Tabla_owssvr__2[[#This Row],[Regiones]]</f>
        <v>No</v>
      </c>
      <c r="J999" s="12">
        <f t="shared" si="105"/>
        <v>1</v>
      </c>
      <c r="K999" s="13">
        <f t="shared" si="106"/>
        <v>41781</v>
      </c>
      <c r="L999" s="12">
        <f t="shared" si="107"/>
        <v>2014</v>
      </c>
      <c r="M999" s="12">
        <f t="shared" si="108"/>
        <v>21</v>
      </c>
      <c r="N999" s="12">
        <f t="shared" si="109"/>
        <v>5</v>
      </c>
      <c r="O999" s="13" t="str">
        <f t="shared" ca="1" si="110"/>
        <v>CUMPLE</v>
      </c>
    </row>
    <row r="1000" spans="1:15" hidden="1">
      <c r="A1000">
        <f>Tabla_owssvr__2[[#This Row],[ID]]</f>
        <v>4221</v>
      </c>
      <c r="B1000" t="str">
        <f>Tabla_owssvr__2[[#This Row],[Título]]</f>
        <v>Plataformar Asignación NTB - Administración MAFA</v>
      </c>
      <c r="C1000" t="str">
        <f>Tabla_owssvr__2[[#This Row],[Solicitante]]</f>
        <v>Duarte Fuentes, Luis Alfredo, CAM</v>
      </c>
      <c r="D1000" s="4">
        <f>Tabla_owssvr__2[[#This Row],[Fecha Solicitud]]</f>
        <v>41779</v>
      </c>
      <c r="E1000" t="str">
        <f>Tabla_owssvr__2[[#This Row],[Estado]]</f>
        <v>Realizado</v>
      </c>
      <c r="F1000" s="4">
        <f>Tabla_owssvr__2[[#This Row],[Fecha Cierre]]</f>
        <v>41779</v>
      </c>
      <c r="G1000" t="str">
        <f>Tabla_owssvr__2[[#This Row],[Categoria]]</f>
        <v>Asignación de equipamiento estándar.</v>
      </c>
      <c r="H1000" t="str">
        <f>Tabla_owssvr__2[[#This Row],[Enviado a TI]]</f>
        <v>Si</v>
      </c>
      <c r="I1000" t="str">
        <f>Tabla_owssvr__2[[#This Row],[Regiones]]</f>
        <v>No</v>
      </c>
      <c r="J1000" s="12">
        <f t="shared" si="105"/>
        <v>4</v>
      </c>
      <c r="K1000" s="13">
        <f t="shared" si="106"/>
        <v>41786</v>
      </c>
      <c r="L1000" s="12">
        <f t="shared" si="107"/>
        <v>2014</v>
      </c>
      <c r="M1000" s="12">
        <f t="shared" si="108"/>
        <v>22</v>
      </c>
      <c r="N1000" s="12">
        <f t="shared" si="109"/>
        <v>5</v>
      </c>
      <c r="O1000" s="13" t="str">
        <f t="shared" ca="1" si="110"/>
        <v>CUMPLE</v>
      </c>
    </row>
    <row r="1001" spans="1:15" hidden="1">
      <c r="A1001">
        <f>Tabla_owssvr__2[[#This Row],[ID]]</f>
        <v>4220</v>
      </c>
      <c r="B1001" t="str">
        <f>Tabla_owssvr__2[[#This Row],[Título]]</f>
        <v xml:space="preserve">Mails antiguos de Outlook ** Importante ** </v>
      </c>
      <c r="C1001" t="str">
        <f>Tabla_owssvr__2[[#This Row],[Solicitante]]</f>
        <v>Duque Negrete, Bernardita, CAM</v>
      </c>
      <c r="D1001" s="4">
        <f>Tabla_owssvr__2[[#This Row],[Fecha Solicitud]]</f>
        <v>41779</v>
      </c>
      <c r="E1001" t="str">
        <f>Tabla_owssvr__2[[#This Row],[Estado]]</f>
        <v>Realizado</v>
      </c>
      <c r="F1001" s="4">
        <f>Tabla_owssvr__2[[#This Row],[Fecha Cierre]]</f>
        <v>41779</v>
      </c>
      <c r="G1001" t="str">
        <f>Tabla_owssvr__2[[#This Row],[Categoria]]</f>
        <v>Creación, modificación activación y desactivación de cuentas de red y correo electrónico.</v>
      </c>
      <c r="H1001" t="str">
        <f>Tabla_owssvr__2[[#This Row],[Enviado a TI]]</f>
        <v>No</v>
      </c>
      <c r="I1001" t="str">
        <f>Tabla_owssvr__2[[#This Row],[Regiones]]</f>
        <v>No</v>
      </c>
      <c r="J1001" s="12">
        <f t="shared" si="105"/>
        <v>1</v>
      </c>
      <c r="K1001" s="13">
        <f t="shared" si="106"/>
        <v>41781</v>
      </c>
      <c r="L1001" s="12">
        <f t="shared" si="107"/>
        <v>2014</v>
      </c>
      <c r="M1001" s="12">
        <f t="shared" si="108"/>
        <v>21</v>
      </c>
      <c r="N1001" s="12">
        <f t="shared" si="109"/>
        <v>5</v>
      </c>
      <c r="O1001" s="13" t="str">
        <f t="shared" ca="1" si="110"/>
        <v>CUMPLE</v>
      </c>
    </row>
    <row r="1002" spans="1:15" hidden="1">
      <c r="A1002">
        <f>Tabla_owssvr__2[[#This Row],[ID]]</f>
        <v>4219</v>
      </c>
      <c r="B1002" t="str">
        <f>Tabla_owssvr__2[[#This Row],[Título]]</f>
        <v>Verificar Acceso</v>
      </c>
      <c r="C1002" t="str">
        <f>Tabla_owssvr__2[[#This Row],[Solicitante]]</f>
        <v>San Martin Toledo, Mauricio Ramon, CAM</v>
      </c>
      <c r="D1002" s="4">
        <f>Tabla_owssvr__2[[#This Row],[Fecha Solicitud]]</f>
        <v>41778</v>
      </c>
      <c r="E1002" t="str">
        <f>Tabla_owssvr__2[[#This Row],[Estado]]</f>
        <v>Realizado</v>
      </c>
      <c r="F1002" s="4">
        <f>Tabla_owssvr__2[[#This Row],[Fecha Cierre]]</f>
        <v>41778</v>
      </c>
      <c r="G1002" t="str">
        <f>Tabla_owssvr__2[[#This Row],[Categoria]]</f>
        <v>Reporte de incidencias de servicio externos (Oracle, SAP, Synergia, GOM ….)</v>
      </c>
      <c r="H1002" t="str">
        <f>Tabla_owssvr__2[[#This Row],[Enviado a TI]]</f>
        <v>Si</v>
      </c>
      <c r="I1002" t="str">
        <f>Tabla_owssvr__2[[#This Row],[Regiones]]</f>
        <v>No</v>
      </c>
      <c r="J1002" s="12">
        <f t="shared" si="105"/>
        <v>1</v>
      </c>
      <c r="K1002" s="13">
        <f t="shared" si="106"/>
        <v>41779</v>
      </c>
      <c r="L1002" s="12">
        <f t="shared" si="107"/>
        <v>2014</v>
      </c>
      <c r="M1002" s="12">
        <f t="shared" si="108"/>
        <v>21</v>
      </c>
      <c r="N1002" s="12">
        <f t="shared" si="109"/>
        <v>5</v>
      </c>
      <c r="O1002" s="13" t="str">
        <f t="shared" ca="1" si="110"/>
        <v>CUMPLE</v>
      </c>
    </row>
    <row r="1003" spans="1:15" hidden="1">
      <c r="A1003">
        <f>Tabla_owssvr__2[[#This Row],[ID]]</f>
        <v>4218</v>
      </c>
      <c r="B1003" t="str">
        <f>Tabla_owssvr__2[[#This Row],[Título]]</f>
        <v xml:space="preserve">ingreso  Administrativo </v>
      </c>
      <c r="C1003" t="str">
        <f>Tabla_owssvr__2[[#This Row],[Solicitante]]</f>
        <v>Dossi Muñoz, Carolina, CAM</v>
      </c>
      <c r="D1003" s="4">
        <f>Tabla_owssvr__2[[#This Row],[Fecha Solicitud]]</f>
        <v>41778</v>
      </c>
      <c r="E1003" t="str">
        <f>Tabla_owssvr__2[[#This Row],[Estado]]</f>
        <v>Realizado</v>
      </c>
      <c r="F1003" s="4">
        <f>Tabla_owssvr__2[[#This Row],[Fecha Cierre]]</f>
        <v>41778</v>
      </c>
      <c r="G1003" t="str">
        <f>Tabla_owssvr__2[[#This Row],[Categoria]]</f>
        <v>Creación, modificación activación y desactivación de cuentas de red y correo electrónico.</v>
      </c>
      <c r="H1003" t="str">
        <f>Tabla_owssvr__2[[#This Row],[Enviado a TI]]</f>
        <v>Si</v>
      </c>
      <c r="I1003" t="str">
        <f>Tabla_owssvr__2[[#This Row],[Regiones]]</f>
        <v>No</v>
      </c>
      <c r="J1003" s="12">
        <f t="shared" si="105"/>
        <v>1</v>
      </c>
      <c r="K1003" s="13">
        <f t="shared" si="106"/>
        <v>41779</v>
      </c>
      <c r="L1003" s="12">
        <f t="shared" si="107"/>
        <v>2014</v>
      </c>
      <c r="M1003" s="12">
        <f t="shared" si="108"/>
        <v>21</v>
      </c>
      <c r="N1003" s="12">
        <f t="shared" si="109"/>
        <v>5</v>
      </c>
      <c r="O1003" s="13" t="str">
        <f t="shared" ca="1" si="110"/>
        <v>CUMPLE</v>
      </c>
    </row>
    <row r="1004" spans="1:15" hidden="1">
      <c r="A1004">
        <f>Tabla_owssvr__2[[#This Row],[ID]]</f>
        <v>4217</v>
      </c>
      <c r="B1004" t="str">
        <f>Tabla_owssvr__2[[#This Row],[Título]]</f>
        <v>carga de minutos</v>
      </c>
      <c r="C1004" t="str">
        <f>Tabla_owssvr__2[[#This Row],[Solicitante]]</f>
        <v>Contreras Orellana, Paulo Alberto, CAM</v>
      </c>
      <c r="D1004" s="4">
        <f>Tabla_owssvr__2[[#This Row],[Fecha Solicitud]]</f>
        <v>41778</v>
      </c>
      <c r="E1004" t="str">
        <f>Tabla_owssvr__2[[#This Row],[Estado]]</f>
        <v>Realizado</v>
      </c>
      <c r="F1004" s="4">
        <f>Tabla_owssvr__2[[#This Row],[Fecha Cierre]]</f>
        <v>41778</v>
      </c>
      <c r="G1004" t="str">
        <f>Tabla_owssvr__2[[#This Row],[Categoria]]</f>
        <v>Habilitación de servicios de telefonía celular, aumento de minutos, cambio de perfil.</v>
      </c>
      <c r="H1004" t="str">
        <f>Tabla_owssvr__2[[#This Row],[Enviado a TI]]</f>
        <v>Si</v>
      </c>
      <c r="I1004" t="str">
        <f>Tabla_owssvr__2[[#This Row],[Regiones]]</f>
        <v>No</v>
      </c>
      <c r="J1004" s="12">
        <f t="shared" si="105"/>
        <v>1</v>
      </c>
      <c r="K1004" s="13">
        <f t="shared" si="106"/>
        <v>41779</v>
      </c>
      <c r="L1004" s="12">
        <f t="shared" si="107"/>
        <v>2014</v>
      </c>
      <c r="M1004" s="12">
        <f t="shared" si="108"/>
        <v>21</v>
      </c>
      <c r="N1004" s="12">
        <f t="shared" si="109"/>
        <v>5</v>
      </c>
      <c r="O1004" s="13" t="str">
        <f t="shared" ca="1" si="110"/>
        <v>CUMPLE</v>
      </c>
    </row>
    <row r="1005" spans="1:15" hidden="1">
      <c r="A1005">
        <f>Tabla_owssvr__2[[#This Row],[ID]]</f>
        <v>4216</v>
      </c>
      <c r="B1005" t="str">
        <f>Tabla_owssvr__2[[#This Row],[Título]]</f>
        <v>Toner.</v>
      </c>
      <c r="C1005" t="str">
        <f>Tabla_owssvr__2[[#This Row],[Solicitante]]</f>
        <v>Venegas Avendaño, Gerson Israel, CAM</v>
      </c>
      <c r="D1005" s="4">
        <f>Tabla_owssvr__2[[#This Row],[Fecha Solicitud]]</f>
        <v>41778</v>
      </c>
      <c r="E1005" t="str">
        <f>Tabla_owssvr__2[[#This Row],[Estado]]</f>
        <v>Realizado</v>
      </c>
      <c r="F1005" s="4">
        <f>Tabla_owssvr__2[[#This Row],[Fecha Cierre]]</f>
        <v>41778</v>
      </c>
      <c r="G1005" t="str">
        <f>Tabla_owssvr__2[[#This Row],[Categoria]]</f>
        <v>Reporte de problemas de Impresoras en Outsourcing</v>
      </c>
      <c r="H1005" t="str">
        <f>Tabla_owssvr__2[[#This Row],[Enviado a TI]]</f>
        <v>No</v>
      </c>
      <c r="I1005" t="str">
        <f>Tabla_owssvr__2[[#This Row],[Regiones]]</f>
        <v>No</v>
      </c>
      <c r="J1005" s="12">
        <f t="shared" si="105"/>
        <v>1</v>
      </c>
      <c r="K1005" s="13">
        <f t="shared" si="106"/>
        <v>41779</v>
      </c>
      <c r="L1005" s="12">
        <f t="shared" si="107"/>
        <v>2014</v>
      </c>
      <c r="M1005" s="12">
        <f t="shared" si="108"/>
        <v>21</v>
      </c>
      <c r="N1005" s="12">
        <f t="shared" si="109"/>
        <v>5</v>
      </c>
      <c r="O1005" s="13" t="str">
        <f t="shared" ca="1" si="110"/>
        <v>CUMPLE</v>
      </c>
    </row>
    <row r="1006" spans="1:15" hidden="1">
      <c r="A1006">
        <f>Tabla_owssvr__2[[#This Row],[ID]]</f>
        <v>4215</v>
      </c>
      <c r="B1006" t="str">
        <f>Tabla_owssvr__2[[#This Row],[Título]]</f>
        <v>ASIGNACION DE TELEFONOS MOVILES COLINA</v>
      </c>
      <c r="C1006" t="str">
        <f>Tabla_owssvr__2[[#This Row],[Solicitante]]</f>
        <v>Carrasco Velarde, Luis Alberto, CAM</v>
      </c>
      <c r="D1006" s="4">
        <f>Tabla_owssvr__2[[#This Row],[Fecha Solicitud]]</f>
        <v>41778</v>
      </c>
      <c r="E1006" t="str">
        <f>Tabla_owssvr__2[[#This Row],[Estado]]</f>
        <v>Realizado</v>
      </c>
      <c r="F1006" s="4">
        <f>Tabla_owssvr__2[[#This Row],[Fecha Cierre]]</f>
        <v>41782</v>
      </c>
      <c r="G1006" t="str">
        <f>Tabla_owssvr__2[[#This Row],[Categoria]]</f>
        <v>Asignación y/o entrega de equipos celulares estándar nuevos o sus componentes. (chips)</v>
      </c>
      <c r="H1006" t="str">
        <f>Tabla_owssvr__2[[#This Row],[Enviado a TI]]</f>
        <v>No</v>
      </c>
      <c r="I1006" t="str">
        <f>Tabla_owssvr__2[[#This Row],[Regiones]]</f>
        <v>No</v>
      </c>
      <c r="J1006" s="12">
        <f t="shared" si="105"/>
        <v>7</v>
      </c>
      <c r="K1006" s="13">
        <f t="shared" si="106"/>
        <v>41789</v>
      </c>
      <c r="L1006" s="12">
        <f t="shared" si="107"/>
        <v>2014</v>
      </c>
      <c r="M1006" s="12">
        <f t="shared" si="108"/>
        <v>22</v>
      </c>
      <c r="N1006" s="12">
        <f t="shared" si="109"/>
        <v>5</v>
      </c>
      <c r="O1006" s="13" t="str">
        <f t="shared" ca="1" si="110"/>
        <v>CUMPLE</v>
      </c>
    </row>
    <row r="1007" spans="1:15" hidden="1">
      <c r="A1007">
        <f>Tabla_owssvr__2[[#This Row],[ID]]</f>
        <v>4214</v>
      </c>
      <c r="B1007" t="str">
        <f>Tabla_owssvr__2[[#This Row],[Título]]</f>
        <v>Telefono Minmutos</v>
      </c>
      <c r="C1007" t="str">
        <f>Tabla_owssvr__2[[#This Row],[Solicitante]]</f>
        <v>Pérez Sagredo, Cristian Eduardo, CAM</v>
      </c>
      <c r="D1007" s="4">
        <f>Tabla_owssvr__2[[#This Row],[Fecha Solicitud]]</f>
        <v>41778</v>
      </c>
      <c r="E1007" t="str">
        <f>Tabla_owssvr__2[[#This Row],[Estado]]</f>
        <v>Rechazado</v>
      </c>
      <c r="F1007" s="4">
        <f>Tabla_owssvr__2[[#This Row],[Fecha Cierre]]</f>
        <v>41778</v>
      </c>
      <c r="G1007" t="str">
        <f>Tabla_owssvr__2[[#This Row],[Categoria]]</f>
        <v>Habilitación de servicios de telefonía celular, aumento de minutos, cambio de perfil.</v>
      </c>
      <c r="H1007" t="str">
        <f>Tabla_owssvr__2[[#This Row],[Enviado a TI]]</f>
        <v>Si</v>
      </c>
      <c r="I1007" t="str">
        <f>Tabla_owssvr__2[[#This Row],[Regiones]]</f>
        <v>Si</v>
      </c>
      <c r="J1007" s="12">
        <f t="shared" si="105"/>
        <v>1</v>
      </c>
      <c r="K1007" s="13">
        <f t="shared" si="106"/>
        <v>41779</v>
      </c>
      <c r="L1007" s="12">
        <f t="shared" si="107"/>
        <v>2014</v>
      </c>
      <c r="M1007" s="12">
        <f t="shared" si="108"/>
        <v>21</v>
      </c>
      <c r="N1007" s="12">
        <f t="shared" si="109"/>
        <v>5</v>
      </c>
      <c r="O1007" s="13" t="str">
        <f t="shared" ca="1" si="110"/>
        <v>CUMPLE</v>
      </c>
    </row>
    <row r="1008" spans="1:15" hidden="1">
      <c r="A1008">
        <f>Tabla_owssvr__2[[#This Row],[ID]]</f>
        <v>4213</v>
      </c>
      <c r="B1008" t="str">
        <f>Tabla_owssvr__2[[#This Row],[Título]]</f>
        <v xml:space="preserve"> Consulta</v>
      </c>
      <c r="C1008" t="str">
        <f>Tabla_owssvr__2[[#This Row],[Solicitante]]</f>
        <v>Garay Espinoza, Jorge Andres, CAM</v>
      </c>
      <c r="D1008" s="4">
        <f>Tabla_owssvr__2[[#This Row],[Fecha Solicitud]]</f>
        <v>41778</v>
      </c>
      <c r="E1008" t="str">
        <f>Tabla_owssvr__2[[#This Row],[Estado]]</f>
        <v>Realizado</v>
      </c>
      <c r="F1008" s="4">
        <f>Tabla_owssvr__2[[#This Row],[Fecha Cierre]]</f>
        <v>41778</v>
      </c>
      <c r="G1008" t="str">
        <f>Tabla_owssvr__2[[#This Row],[Categoria]]</f>
        <v>Instalación de nuevos software en los computadores.</v>
      </c>
      <c r="H1008" t="str">
        <f>Tabla_owssvr__2[[#This Row],[Enviado a TI]]</f>
        <v>Si</v>
      </c>
      <c r="I1008" t="str">
        <f>Tabla_owssvr__2[[#This Row],[Regiones]]</f>
        <v>No</v>
      </c>
      <c r="J1008" s="12">
        <f t="shared" ref="J1008:J1022" si="111">VLOOKUP(G1008,servicios,2,FALSE)</f>
        <v>1</v>
      </c>
      <c r="K1008" s="13">
        <f t="shared" ref="K1008:K1022" si="112">WORKDAY(D1008*1,J1008,festivos)</f>
        <v>41779</v>
      </c>
      <c r="L1008" s="12">
        <f t="shared" ref="L1008:L1022" si="113">YEAR(K1008)</f>
        <v>2014</v>
      </c>
      <c r="M1008" s="12">
        <f t="shared" ref="M1008:M1022" si="114">WEEKNUM(K1008,2)</f>
        <v>21</v>
      </c>
      <c r="N1008" s="12">
        <f t="shared" ref="N1008:N1022" si="115">MONTH(K1008)</f>
        <v>5</v>
      </c>
      <c r="O1008" s="13" t="str">
        <f t="shared" ref="O1008:O1022" ca="1" si="116">IF(F1008=0,IF(AND(TODAY()&lt;=K1008),"EN TIEMPO","FUERA"),IF(AND(F1008&lt;=K1008),"CUMPLE","NO CUMPLE"))</f>
        <v>CUMPLE</v>
      </c>
    </row>
    <row r="1009" spans="1:15" hidden="1">
      <c r="A1009">
        <f>Tabla_owssvr__2[[#This Row],[ID]]</f>
        <v>4212</v>
      </c>
      <c r="B1009" t="str">
        <f>Tabla_owssvr__2[[#This Row],[Título]]</f>
        <v>instalacion primeread</v>
      </c>
      <c r="C1009" t="str">
        <f>Tabla_owssvr__2[[#This Row],[Solicitante]]</f>
        <v>Gonzalez Reyes, Juan Jines, CAM</v>
      </c>
      <c r="D1009" s="4">
        <f>Tabla_owssvr__2[[#This Row],[Fecha Solicitud]]</f>
        <v>41778</v>
      </c>
      <c r="E1009" t="str">
        <f>Tabla_owssvr__2[[#This Row],[Estado]]</f>
        <v>Realizado</v>
      </c>
      <c r="F1009" s="4">
        <f>Tabla_owssvr__2[[#This Row],[Fecha Cierre]]</f>
        <v>41778</v>
      </c>
      <c r="G1009" t="str">
        <f>Tabla_owssvr__2[[#This Row],[Categoria]]</f>
        <v>Instalación de nuevos software en los computadores.</v>
      </c>
      <c r="H1009" t="str">
        <f>Tabla_owssvr__2[[#This Row],[Enviado a TI]]</f>
        <v>Si</v>
      </c>
      <c r="I1009" t="str">
        <f>Tabla_owssvr__2[[#This Row],[Regiones]]</f>
        <v>No</v>
      </c>
      <c r="J1009" s="12">
        <f t="shared" si="111"/>
        <v>1</v>
      </c>
      <c r="K1009" s="13">
        <f t="shared" si="112"/>
        <v>41779</v>
      </c>
      <c r="L1009" s="12">
        <f t="shared" si="113"/>
        <v>2014</v>
      </c>
      <c r="M1009" s="12">
        <f t="shared" si="114"/>
        <v>21</v>
      </c>
      <c r="N1009" s="12">
        <f t="shared" si="115"/>
        <v>5</v>
      </c>
      <c r="O1009" s="13" t="str">
        <f t="shared" ca="1" si="116"/>
        <v>CUMPLE</v>
      </c>
    </row>
    <row r="1010" spans="1:15" hidden="1">
      <c r="A1010">
        <f>Tabla_owssvr__2[[#This Row],[ID]]</f>
        <v>4211</v>
      </c>
      <c r="B1010" t="str">
        <f>Tabla_owssvr__2[[#This Row],[Título]]</f>
        <v>Clave Bloqueada</v>
      </c>
      <c r="C1010" t="str">
        <f>Tabla_owssvr__2[[#This Row],[Solicitante]]</f>
        <v>Garay Espinoza, Jorge Andres, CAM</v>
      </c>
      <c r="D1010" s="4">
        <f>Tabla_owssvr__2[[#This Row],[Fecha Solicitud]]</f>
        <v>41778</v>
      </c>
      <c r="E1010" t="str">
        <f>Tabla_owssvr__2[[#This Row],[Estado]]</f>
        <v>Realizado</v>
      </c>
      <c r="F1010" s="4">
        <f>Tabla_owssvr__2[[#This Row],[Fecha Cierre]]</f>
        <v>41778</v>
      </c>
      <c r="G1010" t="str">
        <f>Tabla_owssvr__2[[#This Row],[Categoria]]</f>
        <v>Creación, modificación activación y desactivación de cuentas de red y correo electrónico.</v>
      </c>
      <c r="H1010" t="str">
        <f>Tabla_owssvr__2[[#This Row],[Enviado a TI]]</f>
        <v>Si</v>
      </c>
      <c r="I1010" t="str">
        <f>Tabla_owssvr__2[[#This Row],[Regiones]]</f>
        <v>No</v>
      </c>
      <c r="J1010" s="12">
        <f t="shared" si="111"/>
        <v>1</v>
      </c>
      <c r="K1010" s="13">
        <f t="shared" si="112"/>
        <v>41779</v>
      </c>
      <c r="L1010" s="12">
        <f t="shared" si="113"/>
        <v>2014</v>
      </c>
      <c r="M1010" s="12">
        <f t="shared" si="114"/>
        <v>21</v>
      </c>
      <c r="N1010" s="12">
        <f t="shared" si="115"/>
        <v>5</v>
      </c>
      <c r="O1010" s="13" t="str">
        <f t="shared" ca="1" si="116"/>
        <v>CUMPLE</v>
      </c>
    </row>
    <row r="1011" spans="1:15" hidden="1">
      <c r="A1011">
        <f>Tabla_owssvr__2[[#This Row],[ID]]</f>
        <v>4210</v>
      </c>
      <c r="B1011" t="str">
        <f>Tabla_owssvr__2[[#This Row],[Título]]</f>
        <v>Reinicio Contraseña</v>
      </c>
      <c r="C1011" t="str">
        <f>Tabla_owssvr__2[[#This Row],[Solicitante]]</f>
        <v>Vargas Oteiza, Flavia, CAM</v>
      </c>
      <c r="D1011" s="4">
        <f>Tabla_owssvr__2[[#This Row],[Fecha Solicitud]]</f>
        <v>41778</v>
      </c>
      <c r="E1011" t="str">
        <f>Tabla_owssvr__2[[#This Row],[Estado]]</f>
        <v>Realizado</v>
      </c>
      <c r="F1011" s="4">
        <f>Tabla_owssvr__2[[#This Row],[Fecha Cierre]]</f>
        <v>41778</v>
      </c>
      <c r="G1011" t="str">
        <f>Tabla_owssvr__2[[#This Row],[Categoria]]</f>
        <v>Creación, modificación activación y desactivación de cuentas de red y correo electrónico.</v>
      </c>
      <c r="H1011" t="str">
        <f>Tabla_owssvr__2[[#This Row],[Enviado a TI]]</f>
        <v>Si</v>
      </c>
      <c r="I1011" t="str">
        <f>Tabla_owssvr__2[[#This Row],[Regiones]]</f>
        <v>No</v>
      </c>
      <c r="J1011" s="12">
        <f t="shared" si="111"/>
        <v>1</v>
      </c>
      <c r="K1011" s="13">
        <f t="shared" si="112"/>
        <v>41779</v>
      </c>
      <c r="L1011" s="12">
        <f t="shared" si="113"/>
        <v>2014</v>
      </c>
      <c r="M1011" s="12">
        <f t="shared" si="114"/>
        <v>21</v>
      </c>
      <c r="N1011" s="12">
        <f t="shared" si="115"/>
        <v>5</v>
      </c>
      <c r="O1011" s="13" t="str">
        <f t="shared" ca="1" si="116"/>
        <v>CUMPLE</v>
      </c>
    </row>
    <row r="1012" spans="1:15" hidden="1">
      <c r="A1012">
        <f>Tabla_owssvr__2[[#This Row],[ID]]</f>
        <v>4209</v>
      </c>
      <c r="B1012" t="str">
        <f>Tabla_owssvr__2[[#This Row],[Título]]</f>
        <v>Minutos Net</v>
      </c>
      <c r="C1012" t="str">
        <f>Tabla_owssvr__2[[#This Row],[Solicitante]]</f>
        <v>Morales Diaz, Mauricio Enrique, CAM</v>
      </c>
      <c r="D1012" s="4">
        <f>Tabla_owssvr__2[[#This Row],[Fecha Solicitud]]</f>
        <v>41775</v>
      </c>
      <c r="E1012" t="str">
        <f>Tabla_owssvr__2[[#This Row],[Estado]]</f>
        <v>Realizado</v>
      </c>
      <c r="F1012" s="4">
        <f>Tabla_owssvr__2[[#This Row],[Fecha Cierre]]</f>
        <v>41775</v>
      </c>
      <c r="G1012" t="str">
        <f>Tabla_owssvr__2[[#This Row],[Categoria]]</f>
        <v>1 Asignacion de minutos</v>
      </c>
      <c r="H1012" t="str">
        <f>Tabla_owssvr__2[[#This Row],[Enviado a TI]]</f>
        <v>Si</v>
      </c>
      <c r="I1012" t="str">
        <f>Tabla_owssvr__2[[#This Row],[Regiones]]</f>
        <v>No</v>
      </c>
      <c r="J1012" s="12">
        <f t="shared" si="111"/>
        <v>1</v>
      </c>
      <c r="K1012" s="13">
        <f t="shared" si="112"/>
        <v>41778</v>
      </c>
      <c r="L1012" s="12">
        <f t="shared" si="113"/>
        <v>2014</v>
      </c>
      <c r="M1012" s="12">
        <f t="shared" si="114"/>
        <v>21</v>
      </c>
      <c r="N1012" s="12">
        <f t="shared" si="115"/>
        <v>5</v>
      </c>
      <c r="O1012" s="13" t="str">
        <f t="shared" ca="1" si="116"/>
        <v>CUMPLE</v>
      </c>
    </row>
    <row r="1013" spans="1:15" hidden="1">
      <c r="A1013">
        <f>Tabla_owssvr__2[[#This Row],[ID]]</f>
        <v>4208</v>
      </c>
      <c r="B1013" t="str">
        <f>Tabla_owssvr__2[[#This Row],[Título]]</f>
        <v>Consulta</v>
      </c>
      <c r="C1013" t="str">
        <f>Tabla_owssvr__2[[#This Row],[Solicitante]]</f>
        <v>Pajkuric Bustos, Ernesto Andrés, CAM</v>
      </c>
      <c r="D1013" s="4">
        <f>Tabla_owssvr__2[[#This Row],[Fecha Solicitud]]</f>
        <v>41775</v>
      </c>
      <c r="E1013" t="str">
        <f>Tabla_owssvr__2[[#This Row],[Estado]]</f>
        <v>Realizado</v>
      </c>
      <c r="F1013" s="4">
        <f>Tabla_owssvr__2[[#This Row],[Fecha Cierre]]</f>
        <v>41775</v>
      </c>
      <c r="G1013" t="str">
        <f>Tabla_owssvr__2[[#This Row],[Categoria]]</f>
        <v>2 Reporte problemas Oracle</v>
      </c>
      <c r="H1013" t="str">
        <f>Tabla_owssvr__2[[#This Row],[Enviado a TI]]</f>
        <v>Si</v>
      </c>
      <c r="I1013" t="str">
        <f>Tabla_owssvr__2[[#This Row],[Regiones]]</f>
        <v>No</v>
      </c>
      <c r="J1013" s="12">
        <f t="shared" si="111"/>
        <v>1</v>
      </c>
      <c r="K1013" s="13">
        <f t="shared" si="112"/>
        <v>41778</v>
      </c>
      <c r="L1013" s="12">
        <f t="shared" si="113"/>
        <v>2014</v>
      </c>
      <c r="M1013" s="12">
        <f t="shared" si="114"/>
        <v>21</v>
      </c>
      <c r="N1013" s="12">
        <f t="shared" si="115"/>
        <v>5</v>
      </c>
      <c r="O1013" s="13" t="str">
        <f t="shared" ca="1" si="116"/>
        <v>CUMPLE</v>
      </c>
    </row>
    <row r="1014" spans="1:15" hidden="1">
      <c r="A1014">
        <f>Tabla_owssvr__2[[#This Row],[ID]]</f>
        <v>4207</v>
      </c>
      <c r="B1014" t="str">
        <f>Tabla_owssvr__2[[#This Row],[Título]]</f>
        <v>Notebook Supervisor EE COLINA</v>
      </c>
      <c r="C1014" t="str">
        <f>Tabla_owssvr__2[[#This Row],[Solicitante]]</f>
        <v>Carrasco Velarde, Luis Alberto, CAM</v>
      </c>
      <c r="D1014" s="4">
        <f>Tabla_owssvr__2[[#This Row],[Fecha Solicitud]]</f>
        <v>41775</v>
      </c>
      <c r="E1014" t="str">
        <f>Tabla_owssvr__2[[#This Row],[Estado]]</f>
        <v>Realizado</v>
      </c>
      <c r="F1014" s="4">
        <f>Tabla_owssvr__2[[#This Row],[Fecha Cierre]]</f>
        <v>41775</v>
      </c>
      <c r="G1014" t="str">
        <f>Tabla_owssvr__2[[#This Row],[Categoria]]</f>
        <v>Asignación de equipamiento estándar.</v>
      </c>
      <c r="H1014" t="str">
        <f>Tabla_owssvr__2[[#This Row],[Enviado a TI]]</f>
        <v>Si</v>
      </c>
      <c r="I1014" t="str">
        <f>Tabla_owssvr__2[[#This Row],[Regiones]]</f>
        <v>No</v>
      </c>
      <c r="J1014" s="12">
        <f t="shared" si="111"/>
        <v>4</v>
      </c>
      <c r="K1014" s="13">
        <f t="shared" si="112"/>
        <v>41782</v>
      </c>
      <c r="L1014" s="12">
        <f t="shared" si="113"/>
        <v>2014</v>
      </c>
      <c r="M1014" s="12">
        <f t="shared" si="114"/>
        <v>21</v>
      </c>
      <c r="N1014" s="12">
        <f t="shared" si="115"/>
        <v>5</v>
      </c>
      <c r="O1014" s="13" t="str">
        <f t="shared" ca="1" si="116"/>
        <v>CUMPLE</v>
      </c>
    </row>
    <row r="1015" spans="1:15" hidden="1">
      <c r="A1015">
        <f>Tabla_owssvr__2[[#This Row],[ID]]</f>
        <v>4206</v>
      </c>
      <c r="B1015" t="str">
        <f>Tabla_owssvr__2[[#This Row],[Título]]</f>
        <v>Consulta por plan celular superior de minutos.</v>
      </c>
      <c r="C1015" t="str">
        <f>Tabla_owssvr__2[[#This Row],[Solicitante]]</f>
        <v>Hormazábal Ortiz, Leonardo Antonio, CAM</v>
      </c>
      <c r="D1015" s="4">
        <f>Tabla_owssvr__2[[#This Row],[Fecha Solicitud]]</f>
        <v>41775</v>
      </c>
      <c r="E1015" t="str">
        <f>Tabla_owssvr__2[[#This Row],[Estado]]</f>
        <v>Realizado</v>
      </c>
      <c r="F1015" s="4">
        <f>Tabla_owssvr__2[[#This Row],[Fecha Cierre]]</f>
        <v>41775</v>
      </c>
      <c r="G1015" t="str">
        <f>Tabla_owssvr__2[[#This Row],[Categoria]]</f>
        <v>1 Asignacion de minutos</v>
      </c>
      <c r="H1015" t="str">
        <f>Tabla_owssvr__2[[#This Row],[Enviado a TI]]</f>
        <v>Si</v>
      </c>
      <c r="I1015" t="str">
        <f>Tabla_owssvr__2[[#This Row],[Regiones]]</f>
        <v>No</v>
      </c>
      <c r="J1015" s="12">
        <f t="shared" si="111"/>
        <v>1</v>
      </c>
      <c r="K1015" s="13">
        <f t="shared" si="112"/>
        <v>41778</v>
      </c>
      <c r="L1015" s="12">
        <f t="shared" si="113"/>
        <v>2014</v>
      </c>
      <c r="M1015" s="12">
        <f t="shared" si="114"/>
        <v>21</v>
      </c>
      <c r="N1015" s="12">
        <f t="shared" si="115"/>
        <v>5</v>
      </c>
      <c r="O1015" s="13" t="str">
        <f t="shared" ca="1" si="116"/>
        <v>CUMPLE</v>
      </c>
    </row>
    <row r="1016" spans="1:15" hidden="1">
      <c r="A1016">
        <f>Tabla_owssvr__2[[#This Row],[ID]]</f>
        <v>4205</v>
      </c>
      <c r="B1016" t="str">
        <f>Tabla_owssvr__2[[#This Row],[Título]]</f>
        <v>Solicita restituir minutos OnNet.</v>
      </c>
      <c r="C1016" t="str">
        <f>Tabla_owssvr__2[[#This Row],[Solicitante]]</f>
        <v>Hormazábal Ortiz, Leonardo Antonio, CAM</v>
      </c>
      <c r="D1016" s="4">
        <f>Tabla_owssvr__2[[#This Row],[Fecha Solicitud]]</f>
        <v>41775</v>
      </c>
      <c r="E1016" t="str">
        <f>Tabla_owssvr__2[[#This Row],[Estado]]</f>
        <v>Realizado</v>
      </c>
      <c r="F1016" s="4">
        <f>Tabla_owssvr__2[[#This Row],[Fecha Cierre]]</f>
        <v>41775</v>
      </c>
      <c r="G1016" t="str">
        <f>Tabla_owssvr__2[[#This Row],[Categoria]]</f>
        <v>Habilitación de servicios de telefonía celular, aumento de minutos, cambio de perfil.</v>
      </c>
      <c r="H1016" t="str">
        <f>Tabla_owssvr__2[[#This Row],[Enviado a TI]]</f>
        <v>Si</v>
      </c>
      <c r="I1016" t="str">
        <f>Tabla_owssvr__2[[#This Row],[Regiones]]</f>
        <v>No</v>
      </c>
      <c r="J1016" s="12">
        <f t="shared" si="111"/>
        <v>1</v>
      </c>
      <c r="K1016" s="13">
        <f t="shared" si="112"/>
        <v>41778</v>
      </c>
      <c r="L1016" s="12">
        <f t="shared" si="113"/>
        <v>2014</v>
      </c>
      <c r="M1016" s="12">
        <f t="shared" si="114"/>
        <v>21</v>
      </c>
      <c r="N1016" s="12">
        <f t="shared" si="115"/>
        <v>5</v>
      </c>
      <c r="O1016" s="13" t="str">
        <f t="shared" ca="1" si="116"/>
        <v>CUMPLE</v>
      </c>
    </row>
    <row r="1017" spans="1:15" hidden="1">
      <c r="A1017">
        <f>Tabla_owssvr__2[[#This Row],[ID]]</f>
        <v>4204</v>
      </c>
      <c r="B1017" t="str">
        <f>Tabla_owssvr__2[[#This Row],[Título]]</f>
        <v>Carga minutos On et</v>
      </c>
      <c r="C1017" t="str">
        <f>Tabla_owssvr__2[[#This Row],[Solicitante]]</f>
        <v>Bergamín Pasten, Franco, CAM</v>
      </c>
      <c r="D1017" s="4">
        <f>Tabla_owssvr__2[[#This Row],[Fecha Solicitud]]</f>
        <v>41775</v>
      </c>
      <c r="E1017" t="str">
        <f>Tabla_owssvr__2[[#This Row],[Estado]]</f>
        <v>Realizado</v>
      </c>
      <c r="F1017" s="4">
        <f>Tabla_owssvr__2[[#This Row],[Fecha Cierre]]</f>
        <v>41775</v>
      </c>
      <c r="G1017" t="str">
        <f>Tabla_owssvr__2[[#This Row],[Categoria]]</f>
        <v>1 Asignacion de minutos</v>
      </c>
      <c r="H1017" t="str">
        <f>Tabla_owssvr__2[[#This Row],[Enviado a TI]]</f>
        <v>Si</v>
      </c>
      <c r="I1017" t="str">
        <f>Tabla_owssvr__2[[#This Row],[Regiones]]</f>
        <v>No</v>
      </c>
      <c r="J1017" s="12">
        <f t="shared" si="111"/>
        <v>1</v>
      </c>
      <c r="K1017" s="13">
        <f t="shared" si="112"/>
        <v>41778</v>
      </c>
      <c r="L1017" s="12">
        <f t="shared" si="113"/>
        <v>2014</v>
      </c>
      <c r="M1017" s="12">
        <f t="shared" si="114"/>
        <v>21</v>
      </c>
      <c r="N1017" s="12">
        <f t="shared" si="115"/>
        <v>5</v>
      </c>
      <c r="O1017" s="13" t="str">
        <f t="shared" ca="1" si="116"/>
        <v>CUMPLE</v>
      </c>
    </row>
    <row r="1018" spans="1:15" hidden="1">
      <c r="A1018">
        <f>Tabla_owssvr__2[[#This Row],[ID]]</f>
        <v>4203</v>
      </c>
      <c r="B1018" t="str">
        <f>Tabla_owssvr__2[[#This Row],[Título]]</f>
        <v>Carga minutos On et</v>
      </c>
      <c r="C1018" t="str">
        <f>Tabla_owssvr__2[[#This Row],[Solicitante]]</f>
        <v>Yelpi Caceres, Abraham, CAM</v>
      </c>
      <c r="D1018" s="4">
        <f>Tabla_owssvr__2[[#This Row],[Fecha Solicitud]]</f>
        <v>41775</v>
      </c>
      <c r="E1018" t="str">
        <f>Tabla_owssvr__2[[#This Row],[Estado]]</f>
        <v>Realizado</v>
      </c>
      <c r="F1018" s="4">
        <f>Tabla_owssvr__2[[#This Row],[Fecha Cierre]]</f>
        <v>41775</v>
      </c>
      <c r="G1018" t="str">
        <f>Tabla_owssvr__2[[#This Row],[Categoria]]</f>
        <v>1 Asignacion de minutos</v>
      </c>
      <c r="H1018" t="str">
        <f>Tabla_owssvr__2[[#This Row],[Enviado a TI]]</f>
        <v>Si</v>
      </c>
      <c r="I1018" t="str">
        <f>Tabla_owssvr__2[[#This Row],[Regiones]]</f>
        <v>No</v>
      </c>
      <c r="J1018" s="12">
        <f t="shared" si="111"/>
        <v>1</v>
      </c>
      <c r="K1018" s="13">
        <f t="shared" si="112"/>
        <v>41778</v>
      </c>
      <c r="L1018" s="12">
        <f t="shared" si="113"/>
        <v>2014</v>
      </c>
      <c r="M1018" s="12">
        <f t="shared" si="114"/>
        <v>21</v>
      </c>
      <c r="N1018" s="12">
        <f t="shared" si="115"/>
        <v>5</v>
      </c>
      <c r="O1018" s="13" t="str">
        <f t="shared" ca="1" si="116"/>
        <v>CUMPLE</v>
      </c>
    </row>
    <row r="1019" spans="1:15" hidden="1">
      <c r="A1019">
        <f>Tabla_owssvr__2[[#This Row],[ID]]</f>
        <v>4202</v>
      </c>
      <c r="B1019" t="str">
        <f>Tabla_owssvr__2[[#This Row],[Título]]</f>
        <v>IMPORTANTE:  HOY CARGA DE MINUTOS MOVISTAR</v>
      </c>
      <c r="C1019" t="str">
        <f>Tabla_owssvr__2[[#This Row],[Solicitante]]</f>
        <v>Baez Mella, Patricia Andrea, CAM</v>
      </c>
      <c r="D1019" s="4">
        <f>Tabla_owssvr__2[[#This Row],[Fecha Solicitud]]</f>
        <v>41775</v>
      </c>
      <c r="E1019" t="str">
        <f>Tabla_owssvr__2[[#This Row],[Estado]]</f>
        <v>Realizado</v>
      </c>
      <c r="F1019" s="4">
        <f>Tabla_owssvr__2[[#This Row],[Fecha Cierre]]</f>
        <v>41775</v>
      </c>
      <c r="G1019" t="str">
        <f>Tabla_owssvr__2[[#This Row],[Categoria]]</f>
        <v>1 Asignacion de minutos</v>
      </c>
      <c r="H1019" t="str">
        <f>Tabla_owssvr__2[[#This Row],[Enviado a TI]]</f>
        <v>Si</v>
      </c>
      <c r="I1019" t="str">
        <f>Tabla_owssvr__2[[#This Row],[Regiones]]</f>
        <v>No</v>
      </c>
      <c r="J1019" s="12">
        <f t="shared" si="111"/>
        <v>1</v>
      </c>
      <c r="K1019" s="13">
        <f t="shared" si="112"/>
        <v>41778</v>
      </c>
      <c r="L1019" s="12">
        <f t="shared" si="113"/>
        <v>2014</v>
      </c>
      <c r="M1019" s="12">
        <f t="shared" si="114"/>
        <v>21</v>
      </c>
      <c r="N1019" s="12">
        <f t="shared" si="115"/>
        <v>5</v>
      </c>
      <c r="O1019" s="13" t="str">
        <f t="shared" ca="1" si="116"/>
        <v>CUMPLE</v>
      </c>
    </row>
    <row r="1020" spans="1:15" hidden="1">
      <c r="A1020">
        <f>Tabla_owssvr__2[[#This Row],[ID]]</f>
        <v>4201</v>
      </c>
      <c r="B1020" t="str">
        <f>Tabla_owssvr__2[[#This Row],[Título]]</f>
        <v>Solicitud de Aprobación de elementos para SGE</v>
      </c>
      <c r="C1020" t="str">
        <f>Tabla_owssvr__2[[#This Row],[Solicitante]]</f>
        <v>Abrigo Elgueda, Juan Andres, CAM</v>
      </c>
      <c r="D1020" s="4">
        <f>Tabla_owssvr__2[[#This Row],[Fecha Solicitud]]</f>
        <v>41772</v>
      </c>
      <c r="E1020" t="str">
        <f>Tabla_owssvr__2[[#This Row],[Estado]]</f>
        <v>Realizado</v>
      </c>
      <c r="F1020" s="4">
        <f>Tabla_owssvr__2[[#This Row],[Fecha Cierre]]</f>
        <v>41775</v>
      </c>
      <c r="G1020" t="str">
        <f>Tabla_owssvr__2[[#This Row],[Categoria]]</f>
        <v>Asignación y/o entrega de equipos celulares estándar nuevos o sus componentes. (chips)</v>
      </c>
      <c r="H1020" t="str">
        <f>Tabla_owssvr__2[[#This Row],[Enviado a TI]]</f>
        <v>No</v>
      </c>
      <c r="I1020" t="str">
        <f>Tabla_owssvr__2[[#This Row],[Regiones]]</f>
        <v>No</v>
      </c>
      <c r="J1020" s="12">
        <f t="shared" si="111"/>
        <v>7</v>
      </c>
      <c r="K1020" s="13">
        <f t="shared" si="112"/>
        <v>41782</v>
      </c>
      <c r="L1020" s="12">
        <f t="shared" si="113"/>
        <v>2014</v>
      </c>
      <c r="M1020" s="12">
        <f t="shared" si="114"/>
        <v>21</v>
      </c>
      <c r="N1020" s="12">
        <f t="shared" si="115"/>
        <v>5</v>
      </c>
      <c r="O1020" s="13" t="str">
        <f t="shared" ca="1" si="116"/>
        <v>CUMPLE</v>
      </c>
    </row>
    <row r="1021" spans="1:15" hidden="1">
      <c r="A1021">
        <f>Tabla_owssvr__2[[#This Row],[ID]]</f>
        <v>4200</v>
      </c>
      <c r="B1021" t="str">
        <f>Tabla_owssvr__2[[#This Row],[Título]]</f>
        <v>SOLICITUD DE GESTION - ASIGNAR RESPONSABILIDAD</v>
      </c>
      <c r="C1021" t="str">
        <f>Tabla_owssvr__2[[#This Row],[Solicitante]]</f>
        <v>Ruz Salinas, Richard Alberto, CAM</v>
      </c>
      <c r="D1021" s="4">
        <f>Tabla_owssvr__2[[#This Row],[Fecha Solicitud]]</f>
        <v>41772</v>
      </c>
      <c r="E1021" t="str">
        <f>Tabla_owssvr__2[[#This Row],[Estado]]</f>
        <v>Realizado</v>
      </c>
      <c r="F1021" s="4">
        <f>Tabla_owssvr__2[[#This Row],[Fecha Cierre]]</f>
        <v>41772</v>
      </c>
      <c r="G1021" t="str">
        <f>Tabla_owssvr__2[[#This Row],[Categoria]]</f>
        <v>2 Reporte problemas Oracle</v>
      </c>
      <c r="H1021" t="str">
        <f>Tabla_owssvr__2[[#This Row],[Enviado a TI]]</f>
        <v>Si</v>
      </c>
      <c r="I1021" t="str">
        <f>Tabla_owssvr__2[[#This Row],[Regiones]]</f>
        <v>No</v>
      </c>
      <c r="J1021" s="12">
        <f t="shared" si="111"/>
        <v>1</v>
      </c>
      <c r="K1021" s="13">
        <f t="shared" si="112"/>
        <v>41773</v>
      </c>
      <c r="L1021" s="12">
        <f t="shared" si="113"/>
        <v>2014</v>
      </c>
      <c r="M1021" s="12">
        <f t="shared" si="114"/>
        <v>20</v>
      </c>
      <c r="N1021" s="12">
        <f t="shared" si="115"/>
        <v>5</v>
      </c>
      <c r="O1021" s="13" t="str">
        <f t="shared" ca="1" si="116"/>
        <v>CUMPLE</v>
      </c>
    </row>
    <row r="1022" spans="1:15" hidden="1">
      <c r="A1022">
        <f>Tabla_owssvr__2[[#This Row],[ID]]</f>
        <v>4199</v>
      </c>
      <c r="B1022" t="str">
        <f>Tabla_owssvr__2[[#This Row],[Título]]</f>
        <v xml:space="preserve">No puedo ingresar Facturas en COASIN </v>
      </c>
      <c r="C1022" t="str">
        <f>Tabla_owssvr__2[[#This Row],[Solicitante]]</f>
        <v>Urrutia Villarroel, Mauricio, CAM</v>
      </c>
      <c r="D1022" s="4">
        <f>Tabla_owssvr__2[[#This Row],[Fecha Solicitud]]</f>
        <v>41775</v>
      </c>
      <c r="E1022" t="str">
        <f>Tabla_owssvr__2[[#This Row],[Estado]]</f>
        <v>Realizado</v>
      </c>
      <c r="F1022" s="4">
        <f>Tabla_owssvr__2[[#This Row],[Fecha Cierre]]</f>
        <v>41775</v>
      </c>
      <c r="G1022" t="str">
        <f>Tabla_owssvr__2[[#This Row],[Categoria]]</f>
        <v>2 Reporte problemas Oracle</v>
      </c>
      <c r="H1022" t="str">
        <f>Tabla_owssvr__2[[#This Row],[Enviado a TI]]</f>
        <v>Si</v>
      </c>
      <c r="I1022" t="str">
        <f>Tabla_owssvr__2[[#This Row],[Regiones]]</f>
        <v>No</v>
      </c>
      <c r="J1022" s="12">
        <f t="shared" si="111"/>
        <v>1</v>
      </c>
      <c r="K1022" s="13">
        <f t="shared" si="112"/>
        <v>41778</v>
      </c>
      <c r="L1022" s="12">
        <f t="shared" si="113"/>
        <v>2014</v>
      </c>
      <c r="M1022" s="12">
        <f t="shared" si="114"/>
        <v>21</v>
      </c>
      <c r="N1022" s="12">
        <f t="shared" si="115"/>
        <v>5</v>
      </c>
      <c r="O1022" s="13" t="str">
        <f t="shared" ca="1" si="116"/>
        <v>CUMPLE</v>
      </c>
    </row>
    <row r="1023" spans="1:15" hidden="1">
      <c r="A1023">
        <f>Tabla_owssvr__2[[#This Row],[ID]]</f>
        <v>4198</v>
      </c>
      <c r="B1023" t="str">
        <f>Tabla_owssvr__2[[#This Row],[Título]]</f>
        <v>Reposicion de minutos</v>
      </c>
      <c r="C1023" t="str">
        <f>Tabla_owssvr__2[[#This Row],[Solicitante]]</f>
        <v>Pavez Parra, Octavio Wenceslao, CAM</v>
      </c>
      <c r="D1023" s="4">
        <f>Tabla_owssvr__2[[#This Row],[Fecha Solicitud]]</f>
        <v>41774</v>
      </c>
      <c r="E1023" t="str">
        <f>Tabla_owssvr__2[[#This Row],[Estado]]</f>
        <v>Realizado</v>
      </c>
      <c r="F1023" s="4">
        <f>Tabla_owssvr__2[[#This Row],[Fecha Cierre]]</f>
        <v>41774</v>
      </c>
      <c r="G1023" t="str">
        <f>Tabla_owssvr__2[[#This Row],[Categoria]]</f>
        <v>1 Asignacion de minutos</v>
      </c>
      <c r="H1023" t="str">
        <f>Tabla_owssvr__2[[#This Row],[Enviado a TI]]</f>
        <v>Si</v>
      </c>
      <c r="I1023" t="str">
        <f>Tabla_owssvr__2[[#This Row],[Regiones]]</f>
        <v>No</v>
      </c>
      <c r="J1023" s="12">
        <f t="shared" ref="J1023:J1086" si="117">VLOOKUP(G1023,servicios,2,FALSE)</f>
        <v>1</v>
      </c>
      <c r="K1023" s="13">
        <f t="shared" ref="K1023:K1086" si="118">WORKDAY(D1023*1,J1023,festivos)</f>
        <v>41775</v>
      </c>
      <c r="L1023" s="12">
        <f t="shared" ref="L1023:L1086" si="119">YEAR(K1023)</f>
        <v>2014</v>
      </c>
      <c r="M1023" s="12">
        <f t="shared" ref="M1023:M1086" si="120">WEEKNUM(K1023,2)</f>
        <v>20</v>
      </c>
      <c r="N1023" s="12">
        <f t="shared" ref="N1023:N1086" si="121">MONTH(K1023)</f>
        <v>5</v>
      </c>
      <c r="O1023" s="13" t="str">
        <f t="shared" ref="O1023:O1086" ca="1" si="122">IF(F1023=0,IF(AND(TODAY()&lt;=K1023),"EN TIEMPO","FUERA"),IF(AND(F1023&lt;=K1023),"CUMPLE","NO CUMPLE"))</f>
        <v>CUMPLE</v>
      </c>
    </row>
    <row r="1024" spans="1:15" hidden="1">
      <c r="A1024">
        <f>Tabla_owssvr__2[[#This Row],[ID]]</f>
        <v>4197</v>
      </c>
      <c r="B1024" t="str">
        <f>Tabla_owssvr__2[[#This Row],[Título]]</f>
        <v>MINUTOS CAM (9 4691452)</v>
      </c>
      <c r="C1024" t="str">
        <f>Tabla_owssvr__2[[#This Row],[Solicitante]]</f>
        <v>Toloza Garrido, Samuel Isaac, CAM</v>
      </c>
      <c r="D1024" s="4">
        <f>Tabla_owssvr__2[[#This Row],[Fecha Solicitud]]</f>
        <v>41774</v>
      </c>
      <c r="E1024" t="str">
        <f>Tabla_owssvr__2[[#This Row],[Estado]]</f>
        <v>Realizado</v>
      </c>
      <c r="F1024" s="4">
        <f>Tabla_owssvr__2[[#This Row],[Fecha Cierre]]</f>
        <v>41774</v>
      </c>
      <c r="G1024" t="str">
        <f>Tabla_owssvr__2[[#This Row],[Categoria]]</f>
        <v>1 Asignacion de minutos</v>
      </c>
      <c r="H1024" t="str">
        <f>Tabla_owssvr__2[[#This Row],[Enviado a TI]]</f>
        <v>Si</v>
      </c>
      <c r="I1024" t="str">
        <f>Tabla_owssvr__2[[#This Row],[Regiones]]</f>
        <v>No</v>
      </c>
      <c r="J1024" s="12">
        <f t="shared" si="117"/>
        <v>1</v>
      </c>
      <c r="K1024" s="13">
        <f t="shared" si="118"/>
        <v>41775</v>
      </c>
      <c r="L1024" s="12">
        <f t="shared" si="119"/>
        <v>2014</v>
      </c>
      <c r="M1024" s="12">
        <f t="shared" si="120"/>
        <v>20</v>
      </c>
      <c r="N1024" s="12">
        <f t="shared" si="121"/>
        <v>5</v>
      </c>
      <c r="O1024" s="13" t="str">
        <f t="shared" ca="1" si="122"/>
        <v>CUMPLE</v>
      </c>
    </row>
    <row r="1025" spans="1:15" hidden="1">
      <c r="A1025">
        <f>Tabla_owssvr__2[[#This Row],[ID]]</f>
        <v>4196</v>
      </c>
      <c r="B1025" t="str">
        <f>Tabla_owssvr__2[[#This Row],[Título]]</f>
        <v>Necesito que se bajen todos los servicios Caller de las maquinas del hosting,  solo bajar,  y  BAJAR Y SUBIR   los UNPACKER en todas las maquinas.</v>
      </c>
      <c r="C1025" t="str">
        <f>Tabla_owssvr__2[[#This Row],[Solicitante]]</f>
        <v>Gonzalez Arredondo, Enrique Eduardo, CAM</v>
      </c>
      <c r="D1025" s="4">
        <f>Tabla_owssvr__2[[#This Row],[Fecha Solicitud]]</f>
        <v>41774</v>
      </c>
      <c r="E1025" t="str">
        <f>Tabla_owssvr__2[[#This Row],[Estado]]</f>
        <v>Realizado</v>
      </c>
      <c r="F1025" s="4">
        <f>Tabla_owssvr__2[[#This Row],[Fecha Cierre]]</f>
        <v>41774</v>
      </c>
      <c r="G1025" t="str">
        <f>Tabla_owssvr__2[[#This Row],[Categoria]]</f>
        <v>Habilitación de carpetas compartidas o sitios de Sharepoint. O asignación y/o modificación de permisos.</v>
      </c>
      <c r="H1025" t="str">
        <f>Tabla_owssvr__2[[#This Row],[Enviado a TI]]</f>
        <v>No</v>
      </c>
      <c r="I1025" t="str">
        <f>Tabla_owssvr__2[[#This Row],[Regiones]]</f>
        <v>No</v>
      </c>
      <c r="J1025" s="12">
        <f t="shared" si="117"/>
        <v>1</v>
      </c>
      <c r="K1025" s="13">
        <f t="shared" si="118"/>
        <v>41775</v>
      </c>
      <c r="L1025" s="12">
        <f t="shared" si="119"/>
        <v>2014</v>
      </c>
      <c r="M1025" s="12">
        <f t="shared" si="120"/>
        <v>20</v>
      </c>
      <c r="N1025" s="12">
        <f t="shared" si="121"/>
        <v>5</v>
      </c>
      <c r="O1025" s="13" t="str">
        <f t="shared" ca="1" si="122"/>
        <v>CUMPLE</v>
      </c>
    </row>
    <row r="1026" spans="1:15" hidden="1">
      <c r="A1026">
        <f>Tabla_owssvr__2[[#This Row],[ID]]</f>
        <v>4195</v>
      </c>
      <c r="B1026" t="str">
        <f>Tabla_owssvr__2[[#This Row],[Título]]</f>
        <v xml:space="preserve">Favor permitir acceso a carpeta de descriciond e cargos </v>
      </c>
      <c r="C1026" t="str">
        <f>Tabla_owssvr__2[[#This Row],[Solicitante]]</f>
        <v>Baez Mella, Patricia Andrea, CAM</v>
      </c>
      <c r="D1026" s="4">
        <f>Tabla_owssvr__2[[#This Row],[Fecha Solicitud]]</f>
        <v>41774</v>
      </c>
      <c r="E1026" t="str">
        <f>Tabla_owssvr__2[[#This Row],[Estado]]</f>
        <v>Realizado</v>
      </c>
      <c r="F1026" s="4">
        <f>Tabla_owssvr__2[[#This Row],[Fecha Cierre]]</f>
        <v>41775</v>
      </c>
      <c r="G1026" t="str">
        <f>Tabla_owssvr__2[[#This Row],[Categoria]]</f>
        <v>Habilitación de carpetas compartidas o sitios de Sharepoint. O asignación y/o modificación de permisos.</v>
      </c>
      <c r="H1026" t="str">
        <f>Tabla_owssvr__2[[#This Row],[Enviado a TI]]</f>
        <v>No</v>
      </c>
      <c r="I1026" t="str">
        <f>Tabla_owssvr__2[[#This Row],[Regiones]]</f>
        <v>No</v>
      </c>
      <c r="J1026" s="12">
        <f t="shared" si="117"/>
        <v>1</v>
      </c>
      <c r="K1026" s="13">
        <f t="shared" si="118"/>
        <v>41775</v>
      </c>
      <c r="L1026" s="12">
        <f t="shared" si="119"/>
        <v>2014</v>
      </c>
      <c r="M1026" s="12">
        <f t="shared" si="120"/>
        <v>20</v>
      </c>
      <c r="N1026" s="12">
        <f t="shared" si="121"/>
        <v>5</v>
      </c>
      <c r="O1026" s="13" t="str">
        <f t="shared" ca="1" si="122"/>
        <v>CUMPLE</v>
      </c>
    </row>
    <row r="1027" spans="1:15" hidden="1">
      <c r="A1027">
        <f>Tabla_owssvr__2[[#This Row],[ID]]</f>
        <v>4194</v>
      </c>
      <c r="B1027" t="str">
        <f>Tabla_owssvr__2[[#This Row],[Título]]</f>
        <v>Carga de Minutos On net - 93227303</v>
      </c>
      <c r="C1027" t="str">
        <f>Tabla_owssvr__2[[#This Row],[Solicitante]]</f>
        <v>Diaz Letelier, Vladimir Andres, CAM</v>
      </c>
      <c r="D1027" s="4">
        <f>Tabla_owssvr__2[[#This Row],[Fecha Solicitud]]</f>
        <v>41774</v>
      </c>
      <c r="E1027" t="str">
        <f>Tabla_owssvr__2[[#This Row],[Estado]]</f>
        <v>Realizado</v>
      </c>
      <c r="F1027" s="4">
        <f>Tabla_owssvr__2[[#This Row],[Fecha Cierre]]</f>
        <v>41774</v>
      </c>
      <c r="G1027" t="str">
        <f>Tabla_owssvr__2[[#This Row],[Categoria]]</f>
        <v>1 Asignacion de minutos</v>
      </c>
      <c r="H1027" t="str">
        <f>Tabla_owssvr__2[[#This Row],[Enviado a TI]]</f>
        <v>Si</v>
      </c>
      <c r="I1027" t="str">
        <f>Tabla_owssvr__2[[#This Row],[Regiones]]</f>
        <v>No</v>
      </c>
      <c r="J1027" s="12">
        <f t="shared" si="117"/>
        <v>1</v>
      </c>
      <c r="K1027" s="13">
        <f t="shared" si="118"/>
        <v>41775</v>
      </c>
      <c r="L1027" s="12">
        <f t="shared" si="119"/>
        <v>2014</v>
      </c>
      <c r="M1027" s="12">
        <f t="shared" si="120"/>
        <v>20</v>
      </c>
      <c r="N1027" s="12">
        <f t="shared" si="121"/>
        <v>5</v>
      </c>
      <c r="O1027" s="13" t="str">
        <f t="shared" ca="1" si="122"/>
        <v>CUMPLE</v>
      </c>
    </row>
    <row r="1028" spans="1:15" hidden="1">
      <c r="A1028">
        <f>Tabla_owssvr__2[[#This Row],[ID]]</f>
        <v>4193</v>
      </c>
      <c r="B1028" t="str">
        <f>Tabla_owssvr__2[[#This Row],[Título]]</f>
        <v>Carga de Minutos On net - 74318253</v>
      </c>
      <c r="C1028" t="str">
        <f>Tabla_owssvr__2[[#This Row],[Solicitante]]</f>
        <v>Caceres Sarabia, Francisco Antonio, CAM</v>
      </c>
      <c r="D1028" s="4">
        <f>Tabla_owssvr__2[[#This Row],[Fecha Solicitud]]</f>
        <v>41774</v>
      </c>
      <c r="E1028" t="str">
        <f>Tabla_owssvr__2[[#This Row],[Estado]]</f>
        <v>Realizado</v>
      </c>
      <c r="F1028" s="4">
        <f>Tabla_owssvr__2[[#This Row],[Fecha Cierre]]</f>
        <v>41774</v>
      </c>
      <c r="G1028" t="str">
        <f>Tabla_owssvr__2[[#This Row],[Categoria]]</f>
        <v>1 Asignacion de minutos</v>
      </c>
      <c r="H1028" t="str">
        <f>Tabla_owssvr__2[[#This Row],[Enviado a TI]]</f>
        <v>Si</v>
      </c>
      <c r="I1028" t="str">
        <f>Tabla_owssvr__2[[#This Row],[Regiones]]</f>
        <v>No</v>
      </c>
      <c r="J1028" s="12">
        <f t="shared" si="117"/>
        <v>1</v>
      </c>
      <c r="K1028" s="13">
        <f t="shared" si="118"/>
        <v>41775</v>
      </c>
      <c r="L1028" s="12">
        <f t="shared" si="119"/>
        <v>2014</v>
      </c>
      <c r="M1028" s="12">
        <f t="shared" si="120"/>
        <v>20</v>
      </c>
      <c r="N1028" s="12">
        <f t="shared" si="121"/>
        <v>5</v>
      </c>
      <c r="O1028" s="13" t="str">
        <f t="shared" ca="1" si="122"/>
        <v>CUMPLE</v>
      </c>
    </row>
    <row r="1029" spans="1:15" hidden="1">
      <c r="A1029">
        <f>Tabla_owssvr__2[[#This Row],[ID]]</f>
        <v>4192</v>
      </c>
      <c r="B1029" t="str">
        <f>Tabla_owssvr__2[[#This Row],[Título]]</f>
        <v>Solicitud anexo interno</v>
      </c>
      <c r="C1029" t="str">
        <f>Tabla_owssvr__2[[#This Row],[Solicitante]]</f>
        <v>Donoso Serey, Aldo Fabricio, CAM</v>
      </c>
      <c r="D1029" s="4">
        <f>Tabla_owssvr__2[[#This Row],[Fecha Solicitud]]</f>
        <v>41775</v>
      </c>
      <c r="E1029" t="str">
        <f>Tabla_owssvr__2[[#This Row],[Estado]]</f>
        <v>Realizado</v>
      </c>
      <c r="F1029" s="4">
        <f>Tabla_owssvr__2[[#This Row],[Fecha Cierre]]</f>
        <v>41775</v>
      </c>
      <c r="G1029" t="str">
        <f>Tabla_owssvr__2[[#This Row],[Categoria]]</f>
        <v>Creación, modificación activación y desactivación de anexos telefónicos.</v>
      </c>
      <c r="H1029" t="str">
        <f>Tabla_owssvr__2[[#This Row],[Enviado a TI]]</f>
        <v>No</v>
      </c>
      <c r="I1029" t="str">
        <f>Tabla_owssvr__2[[#This Row],[Regiones]]</f>
        <v>No</v>
      </c>
      <c r="J1029" s="12">
        <f t="shared" si="117"/>
        <v>1</v>
      </c>
      <c r="K1029" s="13">
        <f t="shared" si="118"/>
        <v>41778</v>
      </c>
      <c r="L1029" s="12">
        <f t="shared" si="119"/>
        <v>2014</v>
      </c>
      <c r="M1029" s="12">
        <f t="shared" si="120"/>
        <v>21</v>
      </c>
      <c r="N1029" s="12">
        <f t="shared" si="121"/>
        <v>5</v>
      </c>
      <c r="O1029" s="13" t="str">
        <f t="shared" ca="1" si="122"/>
        <v>CUMPLE</v>
      </c>
    </row>
    <row r="1030" spans="1:15" hidden="1">
      <c r="A1030">
        <f>Tabla_owssvr__2[[#This Row],[ID]]</f>
        <v>4191</v>
      </c>
      <c r="B1030" t="str">
        <f>Tabla_owssvr__2[[#This Row],[Título]]</f>
        <v>MINUTOS OF NET 93494758</v>
      </c>
      <c r="C1030" t="str">
        <f>Tabla_owssvr__2[[#This Row],[Solicitante]]</f>
        <v>Sanguinetti Catalan, Angelo Michel, CAM</v>
      </c>
      <c r="D1030" s="4">
        <f>Tabla_owssvr__2[[#This Row],[Fecha Solicitud]]</f>
        <v>41774</v>
      </c>
      <c r="E1030" t="str">
        <f>Tabla_owssvr__2[[#This Row],[Estado]]</f>
        <v>Realizado</v>
      </c>
      <c r="F1030" s="4">
        <f>Tabla_owssvr__2[[#This Row],[Fecha Cierre]]</f>
        <v>41774</v>
      </c>
      <c r="G1030" t="str">
        <f>Tabla_owssvr__2[[#This Row],[Categoria]]</f>
        <v>1 Asignacion de minutos</v>
      </c>
      <c r="H1030" t="str">
        <f>Tabla_owssvr__2[[#This Row],[Enviado a TI]]</f>
        <v>Si</v>
      </c>
      <c r="I1030" t="str">
        <f>Tabla_owssvr__2[[#This Row],[Regiones]]</f>
        <v>No</v>
      </c>
      <c r="J1030" s="12">
        <f t="shared" si="117"/>
        <v>1</v>
      </c>
      <c r="K1030" s="13">
        <f t="shared" si="118"/>
        <v>41775</v>
      </c>
      <c r="L1030" s="12">
        <f t="shared" si="119"/>
        <v>2014</v>
      </c>
      <c r="M1030" s="12">
        <f t="shared" si="120"/>
        <v>20</v>
      </c>
      <c r="N1030" s="12">
        <f t="shared" si="121"/>
        <v>5</v>
      </c>
      <c r="O1030" s="13" t="str">
        <f t="shared" ca="1" si="122"/>
        <v>CUMPLE</v>
      </c>
    </row>
    <row r="1031" spans="1:15" hidden="1">
      <c r="A1031">
        <f>Tabla_owssvr__2[[#This Row],[ID]]</f>
        <v>4190</v>
      </c>
      <c r="B1031" t="str">
        <f>Tabla_owssvr__2[[#This Row],[Título]]</f>
        <v>Liberación minutos on net</v>
      </c>
      <c r="C1031" t="str">
        <f>Tabla_owssvr__2[[#This Row],[Solicitante]]</f>
        <v>Costa Campos, Juan, CAM</v>
      </c>
      <c r="D1031" s="4">
        <f>Tabla_owssvr__2[[#This Row],[Fecha Solicitud]]</f>
        <v>41774</v>
      </c>
      <c r="E1031" t="str">
        <f>Tabla_owssvr__2[[#This Row],[Estado]]</f>
        <v>Realizado</v>
      </c>
      <c r="F1031" s="4">
        <f>Tabla_owssvr__2[[#This Row],[Fecha Cierre]]</f>
        <v>41774</v>
      </c>
      <c r="G1031" t="str">
        <f>Tabla_owssvr__2[[#This Row],[Categoria]]</f>
        <v>1 Asignacion de minutos</v>
      </c>
      <c r="H1031" t="str">
        <f>Tabla_owssvr__2[[#This Row],[Enviado a TI]]</f>
        <v>Si</v>
      </c>
      <c r="I1031" t="str">
        <f>Tabla_owssvr__2[[#This Row],[Regiones]]</f>
        <v>No</v>
      </c>
      <c r="J1031" s="12">
        <f t="shared" si="117"/>
        <v>1</v>
      </c>
      <c r="K1031" s="13">
        <f t="shared" si="118"/>
        <v>41775</v>
      </c>
      <c r="L1031" s="12">
        <f t="shared" si="119"/>
        <v>2014</v>
      </c>
      <c r="M1031" s="12">
        <f t="shared" si="120"/>
        <v>20</v>
      </c>
      <c r="N1031" s="12">
        <f t="shared" si="121"/>
        <v>5</v>
      </c>
      <c r="O1031" s="13" t="str">
        <f t="shared" ca="1" si="122"/>
        <v>CUMPLE</v>
      </c>
    </row>
    <row r="1032" spans="1:15" hidden="1">
      <c r="A1032">
        <f>Tabla_owssvr__2[[#This Row],[ID]]</f>
        <v>4189</v>
      </c>
      <c r="B1032" t="str">
        <f>Tabla_owssvr__2[[#This Row],[Título]]</f>
        <v>CAMBIO EN DISPLAY DE ANEXOS</v>
      </c>
      <c r="C1032" t="str">
        <f>Tabla_owssvr__2[[#This Row],[Solicitante]]</f>
        <v>Ruz Salinas, Richard Alberto, CAM</v>
      </c>
      <c r="D1032" s="4">
        <f>Tabla_owssvr__2[[#This Row],[Fecha Solicitud]]</f>
        <v>41775</v>
      </c>
      <c r="E1032" t="str">
        <f>Tabla_owssvr__2[[#This Row],[Estado]]</f>
        <v>Realizado</v>
      </c>
      <c r="F1032" s="4">
        <f>Tabla_owssvr__2[[#This Row],[Fecha Cierre]]</f>
        <v>41775</v>
      </c>
      <c r="G1032" t="str">
        <f>Tabla_owssvr__2[[#This Row],[Categoria]]</f>
        <v>Creación, modificación activación y desactivación de anexos telefónicos.</v>
      </c>
      <c r="H1032" t="str">
        <f>Tabla_owssvr__2[[#This Row],[Enviado a TI]]</f>
        <v>Si</v>
      </c>
      <c r="I1032" t="str">
        <f>Tabla_owssvr__2[[#This Row],[Regiones]]</f>
        <v>No</v>
      </c>
      <c r="J1032" s="12">
        <f t="shared" si="117"/>
        <v>1</v>
      </c>
      <c r="K1032" s="13">
        <f t="shared" si="118"/>
        <v>41778</v>
      </c>
      <c r="L1032" s="12">
        <f t="shared" si="119"/>
        <v>2014</v>
      </c>
      <c r="M1032" s="12">
        <f t="shared" si="120"/>
        <v>21</v>
      </c>
      <c r="N1032" s="12">
        <f t="shared" si="121"/>
        <v>5</v>
      </c>
      <c r="O1032" s="13" t="str">
        <f t="shared" ca="1" si="122"/>
        <v>CUMPLE</v>
      </c>
    </row>
    <row r="1033" spans="1:15" hidden="1">
      <c r="A1033">
        <f>Tabla_owssvr__2[[#This Row],[ID]]</f>
        <v>4188</v>
      </c>
      <c r="B1033" t="str">
        <f>Tabla_owssvr__2[[#This Row],[Título]]</f>
        <v>SOLICITUD DE CAMBIO EQUIPO</v>
      </c>
      <c r="C1033" t="str">
        <f>Tabla_owssvr__2[[#This Row],[Solicitante]]</f>
        <v>Valdes Navarrete, David Exequiel, CAM</v>
      </c>
      <c r="D1033" s="4">
        <f>Tabla_owssvr__2[[#This Row],[Fecha Solicitud]]</f>
        <v>41774</v>
      </c>
      <c r="E1033" t="str">
        <f>Tabla_owssvr__2[[#This Row],[Estado]]</f>
        <v>Realizado</v>
      </c>
      <c r="F1033" s="4">
        <f>Tabla_owssvr__2[[#This Row],[Fecha Cierre]]</f>
        <v>41775</v>
      </c>
      <c r="G1033" t="str">
        <f>Tabla_owssvr__2[[#This Row],[Categoria]]</f>
        <v>Asignación y/o entrega de equipos celulares estándar nuevos o sus componentes. (chips)</v>
      </c>
      <c r="H1033" t="str">
        <f>Tabla_owssvr__2[[#This Row],[Enviado a TI]]</f>
        <v>Si</v>
      </c>
      <c r="I1033" t="str">
        <f>Tabla_owssvr__2[[#This Row],[Regiones]]</f>
        <v>No</v>
      </c>
      <c r="J1033" s="12">
        <f t="shared" si="117"/>
        <v>7</v>
      </c>
      <c r="K1033" s="13">
        <f t="shared" si="118"/>
        <v>41786</v>
      </c>
      <c r="L1033" s="12">
        <f t="shared" si="119"/>
        <v>2014</v>
      </c>
      <c r="M1033" s="12">
        <f t="shared" si="120"/>
        <v>22</v>
      </c>
      <c r="N1033" s="12">
        <f t="shared" si="121"/>
        <v>5</v>
      </c>
      <c r="O1033" s="13" t="str">
        <f t="shared" ca="1" si="122"/>
        <v>CUMPLE</v>
      </c>
    </row>
    <row r="1034" spans="1:15" hidden="1">
      <c r="A1034">
        <f>Tabla_owssvr__2[[#This Row],[ID]]</f>
        <v>4187</v>
      </c>
      <c r="B1034" t="str">
        <f>Tabla_owssvr__2[[#This Row],[Título]]</f>
        <v>SOLICITUD DE GESTION - ACTUALIZAR PERMISOS DE USUARIO</v>
      </c>
      <c r="C1034" t="str">
        <f>Tabla_owssvr__2[[#This Row],[Solicitante]]</f>
        <v>Ruz Salinas, Richard Alberto, CAM</v>
      </c>
      <c r="D1034" s="4">
        <f>Tabla_owssvr__2[[#This Row],[Fecha Solicitud]]</f>
        <v>41774</v>
      </c>
      <c r="E1034" t="str">
        <f>Tabla_owssvr__2[[#This Row],[Estado]]</f>
        <v>Realizado</v>
      </c>
      <c r="F1034" s="4">
        <f>Tabla_owssvr__2[[#This Row],[Fecha Cierre]]</f>
        <v>41775</v>
      </c>
      <c r="G1034" t="str">
        <f>Tabla_owssvr__2[[#This Row],[Categoria]]</f>
        <v>Instalación de nuevos software en los computadores.</v>
      </c>
      <c r="H1034" t="str">
        <f>Tabla_owssvr__2[[#This Row],[Enviado a TI]]</f>
        <v>Si</v>
      </c>
      <c r="I1034" t="str">
        <f>Tabla_owssvr__2[[#This Row],[Regiones]]</f>
        <v>No</v>
      </c>
      <c r="J1034" s="12">
        <f t="shared" si="117"/>
        <v>1</v>
      </c>
      <c r="K1034" s="13">
        <f t="shared" si="118"/>
        <v>41775</v>
      </c>
      <c r="L1034" s="12">
        <f t="shared" si="119"/>
        <v>2014</v>
      </c>
      <c r="M1034" s="12">
        <f t="shared" si="120"/>
        <v>20</v>
      </c>
      <c r="N1034" s="12">
        <f t="shared" si="121"/>
        <v>5</v>
      </c>
      <c r="O1034" s="13" t="str">
        <f t="shared" ca="1" si="122"/>
        <v>CUMPLE</v>
      </c>
    </row>
    <row r="1035" spans="1:15" hidden="1">
      <c r="A1035">
        <f>Tabla_owssvr__2[[#This Row],[ID]]</f>
        <v>4186</v>
      </c>
      <c r="B1035" t="str">
        <f>Tabla_owssvr__2[[#This Row],[Título]]</f>
        <v>Solicitud de Minutos.</v>
      </c>
      <c r="C1035" t="str">
        <f>Tabla_owssvr__2[[#This Row],[Solicitante]]</f>
        <v>Orellana Dennett, Hernan, CAM</v>
      </c>
      <c r="D1035" s="4">
        <f>Tabla_owssvr__2[[#This Row],[Fecha Solicitud]]</f>
        <v>41775</v>
      </c>
      <c r="E1035" t="str">
        <f>Tabla_owssvr__2[[#This Row],[Estado]]</f>
        <v>Realizado</v>
      </c>
      <c r="F1035" s="4">
        <f>Tabla_owssvr__2[[#This Row],[Fecha Cierre]]</f>
        <v>41775</v>
      </c>
      <c r="G1035" t="str">
        <f>Tabla_owssvr__2[[#This Row],[Categoria]]</f>
        <v>1 Asignacion de minutos</v>
      </c>
      <c r="H1035" t="str">
        <f>Tabla_owssvr__2[[#This Row],[Enviado a TI]]</f>
        <v>No</v>
      </c>
      <c r="I1035" t="str">
        <f>Tabla_owssvr__2[[#This Row],[Regiones]]</f>
        <v>No</v>
      </c>
      <c r="J1035" s="12">
        <f t="shared" si="117"/>
        <v>1</v>
      </c>
      <c r="K1035" s="13">
        <f t="shared" si="118"/>
        <v>41778</v>
      </c>
      <c r="L1035" s="12">
        <f t="shared" si="119"/>
        <v>2014</v>
      </c>
      <c r="M1035" s="12">
        <f t="shared" si="120"/>
        <v>21</v>
      </c>
      <c r="N1035" s="12">
        <f t="shared" si="121"/>
        <v>5</v>
      </c>
      <c r="O1035" s="13" t="str">
        <f t="shared" ca="1" si="122"/>
        <v>CUMPLE</v>
      </c>
    </row>
    <row r="1036" spans="1:15" hidden="1">
      <c r="A1036">
        <f>Tabla_owssvr__2[[#This Row],[ID]]</f>
        <v>4185</v>
      </c>
      <c r="B1036" t="str">
        <f>Tabla_owssvr__2[[#This Row],[Título]]</f>
        <v>licencia Teamviewer</v>
      </c>
      <c r="C1036" t="str">
        <f>Tabla_owssvr__2[[#This Row],[Solicitante]]</f>
        <v>Monardes Letelier, Israel Rodolfo, CAM</v>
      </c>
      <c r="D1036" s="4">
        <f>Tabla_owssvr__2[[#This Row],[Fecha Solicitud]]</f>
        <v>41775</v>
      </c>
      <c r="E1036" t="str">
        <f>Tabla_owssvr__2[[#This Row],[Estado]]</f>
        <v>Realizado</v>
      </c>
      <c r="F1036" s="4">
        <f>Tabla_owssvr__2[[#This Row],[Fecha Cierre]]</f>
        <v>41775</v>
      </c>
      <c r="G1036" t="str">
        <f>Tabla_owssvr__2[[#This Row],[Categoria]]</f>
        <v>Instalación de nuevos software en los computadores.</v>
      </c>
      <c r="H1036" t="str">
        <f>Tabla_owssvr__2[[#This Row],[Enviado a TI]]</f>
        <v>Si</v>
      </c>
      <c r="I1036" t="str">
        <f>Tabla_owssvr__2[[#This Row],[Regiones]]</f>
        <v>No</v>
      </c>
      <c r="J1036" s="12">
        <f t="shared" si="117"/>
        <v>1</v>
      </c>
      <c r="K1036" s="13">
        <f t="shared" si="118"/>
        <v>41778</v>
      </c>
      <c r="L1036" s="12">
        <f t="shared" si="119"/>
        <v>2014</v>
      </c>
      <c r="M1036" s="12">
        <f t="shared" si="120"/>
        <v>21</v>
      </c>
      <c r="N1036" s="12">
        <f t="shared" si="121"/>
        <v>5</v>
      </c>
      <c r="O1036" s="13" t="str">
        <f t="shared" ca="1" si="122"/>
        <v>CUMPLE</v>
      </c>
    </row>
    <row r="1037" spans="1:15" hidden="1">
      <c r="A1037">
        <f>Tabla_owssvr__2[[#This Row],[ID]]</f>
        <v>4184</v>
      </c>
      <c r="B1037" t="str">
        <f>Tabla_owssvr__2[[#This Row],[Título]]</f>
        <v>Incidencias ORACLE 2014</v>
      </c>
      <c r="C1037" t="str">
        <f>Tabla_owssvr__2[[#This Row],[Solicitante]]</f>
        <v>Yañez Castillo, Luis Felipe, CAM</v>
      </c>
      <c r="D1037" s="4">
        <f>Tabla_owssvr__2[[#This Row],[Fecha Solicitud]]</f>
        <v>41775</v>
      </c>
      <c r="E1037" t="str">
        <f>Tabla_owssvr__2[[#This Row],[Estado]]</f>
        <v>Realizado</v>
      </c>
      <c r="F1037" s="4">
        <f>Tabla_owssvr__2[[#This Row],[Fecha Cierre]]</f>
        <v>41775</v>
      </c>
      <c r="G1037" t="str">
        <f>Tabla_owssvr__2[[#This Row],[Categoria]]</f>
        <v>2 Reporte problemas Oracle</v>
      </c>
      <c r="H1037" t="str">
        <f>Tabla_owssvr__2[[#This Row],[Enviado a TI]]</f>
        <v>Si</v>
      </c>
      <c r="I1037" t="str">
        <f>Tabla_owssvr__2[[#This Row],[Regiones]]</f>
        <v>No</v>
      </c>
      <c r="J1037" s="12">
        <f t="shared" si="117"/>
        <v>1</v>
      </c>
      <c r="K1037" s="13">
        <f t="shared" si="118"/>
        <v>41778</v>
      </c>
      <c r="L1037" s="12">
        <f t="shared" si="119"/>
        <v>2014</v>
      </c>
      <c r="M1037" s="12">
        <f t="shared" si="120"/>
        <v>21</v>
      </c>
      <c r="N1037" s="12">
        <f t="shared" si="121"/>
        <v>5</v>
      </c>
      <c r="O1037" s="13" t="str">
        <f t="shared" ca="1" si="122"/>
        <v>CUMPLE</v>
      </c>
    </row>
    <row r="1038" spans="1:15" hidden="1">
      <c r="A1038">
        <f>Tabla_owssvr__2[[#This Row],[ID]]</f>
        <v>4183</v>
      </c>
      <c r="B1038" t="str">
        <f>Tabla_owssvr__2[[#This Row],[Título]]</f>
        <v>Renovación Plataformar PC - MAP SOT RFOR</v>
      </c>
      <c r="C1038" t="str">
        <f>Tabla_owssvr__2[[#This Row],[Solicitante]]</f>
        <v>Contreras Orellana, Paulo Alberto, CAM</v>
      </c>
      <c r="D1038" s="4">
        <f>Tabla_owssvr__2[[#This Row],[Fecha Solicitud]]</f>
        <v>41775</v>
      </c>
      <c r="E1038" t="str">
        <f>Tabla_owssvr__2[[#This Row],[Estado]]</f>
        <v>Realizado</v>
      </c>
      <c r="F1038" s="4">
        <f>Tabla_owssvr__2[[#This Row],[Fecha Cierre]]</f>
        <v>41775</v>
      </c>
      <c r="G1038" t="str">
        <f>Tabla_owssvr__2[[#This Row],[Categoria]]</f>
        <v>Asignación de equipamiento estándar.</v>
      </c>
      <c r="H1038" t="str">
        <f>Tabla_owssvr__2[[#This Row],[Enviado a TI]]</f>
        <v>No</v>
      </c>
      <c r="I1038" t="str">
        <f>Tabla_owssvr__2[[#This Row],[Regiones]]</f>
        <v>No</v>
      </c>
      <c r="J1038" s="12">
        <f t="shared" si="117"/>
        <v>4</v>
      </c>
      <c r="K1038" s="13">
        <f t="shared" si="118"/>
        <v>41782</v>
      </c>
      <c r="L1038" s="12">
        <f t="shared" si="119"/>
        <v>2014</v>
      </c>
      <c r="M1038" s="12">
        <f t="shared" si="120"/>
        <v>21</v>
      </c>
      <c r="N1038" s="12">
        <f t="shared" si="121"/>
        <v>5</v>
      </c>
      <c r="O1038" s="13" t="str">
        <f t="shared" ca="1" si="122"/>
        <v>CUMPLE</v>
      </c>
    </row>
    <row r="1039" spans="1:15" hidden="1">
      <c r="A1039">
        <f>Tabla_owssvr__2[[#This Row],[ID]]</f>
        <v>4182</v>
      </c>
      <c r="B1039" t="str">
        <f>Tabla_owssvr__2[[#This Row],[Título]]</f>
        <v>Bloqueo de clave</v>
      </c>
      <c r="C1039" t="str">
        <f>Tabla_owssvr__2[[#This Row],[Solicitante]]</f>
        <v>Andrade Escobar, Agustina Mabel, CAM</v>
      </c>
      <c r="D1039" s="4">
        <f>Tabla_owssvr__2[[#This Row],[Fecha Solicitud]]</f>
        <v>41775</v>
      </c>
      <c r="E1039" t="str">
        <f>Tabla_owssvr__2[[#This Row],[Estado]]</f>
        <v>Realizado</v>
      </c>
      <c r="F1039" s="4">
        <f>Tabla_owssvr__2[[#This Row],[Fecha Cierre]]</f>
        <v>41775</v>
      </c>
      <c r="G1039" t="str">
        <f>Tabla_owssvr__2[[#This Row],[Categoria]]</f>
        <v>2 Reporte problemas Oracle</v>
      </c>
      <c r="H1039" t="str">
        <f>Tabla_owssvr__2[[#This Row],[Enviado a TI]]</f>
        <v>Si</v>
      </c>
      <c r="I1039" t="str">
        <f>Tabla_owssvr__2[[#This Row],[Regiones]]</f>
        <v>No</v>
      </c>
      <c r="J1039" s="12">
        <f t="shared" si="117"/>
        <v>1</v>
      </c>
      <c r="K1039" s="13">
        <f t="shared" si="118"/>
        <v>41778</v>
      </c>
      <c r="L1039" s="12">
        <f t="shared" si="119"/>
        <v>2014</v>
      </c>
      <c r="M1039" s="12">
        <f t="shared" si="120"/>
        <v>21</v>
      </c>
      <c r="N1039" s="12">
        <f t="shared" si="121"/>
        <v>5</v>
      </c>
      <c r="O1039" s="13" t="str">
        <f t="shared" ca="1" si="122"/>
        <v>CUMPLE</v>
      </c>
    </row>
    <row r="1040" spans="1:15" hidden="1">
      <c r="A1040">
        <f>Tabla_owssvr__2[[#This Row],[ID]]</f>
        <v>4181</v>
      </c>
      <c r="B1040" t="str">
        <f>Tabla_owssvr__2[[#This Row],[Título]]</f>
        <v>Minutos residuales</v>
      </c>
      <c r="C1040" t="str">
        <f>Tabla_owssvr__2[[#This Row],[Solicitante]]</f>
        <v>Carreño Cerda, Mauricio Alfredo, CAM</v>
      </c>
      <c r="D1040" s="4">
        <f>Tabla_owssvr__2[[#This Row],[Fecha Solicitud]]</f>
        <v>41775</v>
      </c>
      <c r="E1040" t="str">
        <f>Tabla_owssvr__2[[#This Row],[Estado]]</f>
        <v>Realizado</v>
      </c>
      <c r="F1040" s="4">
        <f>Tabla_owssvr__2[[#This Row],[Fecha Cierre]]</f>
        <v>41775</v>
      </c>
      <c r="G1040" t="str">
        <f>Tabla_owssvr__2[[#This Row],[Categoria]]</f>
        <v>1 Asignacion de minutos</v>
      </c>
      <c r="H1040" t="str">
        <f>Tabla_owssvr__2[[#This Row],[Enviado a TI]]</f>
        <v>No</v>
      </c>
      <c r="I1040" t="str">
        <f>Tabla_owssvr__2[[#This Row],[Regiones]]</f>
        <v>No</v>
      </c>
      <c r="J1040" s="12">
        <f t="shared" si="117"/>
        <v>1</v>
      </c>
      <c r="K1040" s="13">
        <f t="shared" si="118"/>
        <v>41778</v>
      </c>
      <c r="L1040" s="12">
        <f t="shared" si="119"/>
        <v>2014</v>
      </c>
      <c r="M1040" s="12">
        <f t="shared" si="120"/>
        <v>21</v>
      </c>
      <c r="N1040" s="12">
        <f t="shared" si="121"/>
        <v>5</v>
      </c>
      <c r="O1040" s="13" t="str">
        <f t="shared" ca="1" si="122"/>
        <v>CUMPLE</v>
      </c>
    </row>
    <row r="1041" spans="1:15" hidden="1">
      <c r="A1041">
        <f>Tabla_owssvr__2[[#This Row],[ID]]</f>
        <v>4180</v>
      </c>
      <c r="B1041" t="str">
        <f>Tabla_owssvr__2[[#This Row],[Título]]</f>
        <v xml:space="preserve">Restituciona de Minutos </v>
      </c>
      <c r="C1041" t="str">
        <f>Tabla_owssvr__2[[#This Row],[Solicitante]]</f>
        <v>Lagos Acuña, Christopher Joseph, CAM</v>
      </c>
      <c r="D1041" s="4">
        <f>Tabla_owssvr__2[[#This Row],[Fecha Solicitud]]</f>
        <v>41775</v>
      </c>
      <c r="E1041" t="str">
        <f>Tabla_owssvr__2[[#This Row],[Estado]]</f>
        <v>Realizado</v>
      </c>
      <c r="F1041" s="4">
        <f>Tabla_owssvr__2[[#This Row],[Fecha Cierre]]</f>
        <v>41775</v>
      </c>
      <c r="G1041" t="str">
        <f>Tabla_owssvr__2[[#This Row],[Categoria]]</f>
        <v>1 Asignacion de minutos</v>
      </c>
      <c r="H1041" t="str">
        <f>Tabla_owssvr__2[[#This Row],[Enviado a TI]]</f>
        <v>Si</v>
      </c>
      <c r="I1041" t="str">
        <f>Tabla_owssvr__2[[#This Row],[Regiones]]</f>
        <v>No</v>
      </c>
      <c r="J1041" s="12">
        <f t="shared" si="117"/>
        <v>1</v>
      </c>
      <c r="K1041" s="13">
        <f t="shared" si="118"/>
        <v>41778</v>
      </c>
      <c r="L1041" s="12">
        <f t="shared" si="119"/>
        <v>2014</v>
      </c>
      <c r="M1041" s="12">
        <f t="shared" si="120"/>
        <v>21</v>
      </c>
      <c r="N1041" s="12">
        <f t="shared" si="121"/>
        <v>5</v>
      </c>
      <c r="O1041" s="13" t="str">
        <f t="shared" ca="1" si="122"/>
        <v>CUMPLE</v>
      </c>
    </row>
    <row r="1042" spans="1:15" hidden="1">
      <c r="A1042">
        <f>Tabla_owssvr__2[[#This Row],[ID]]</f>
        <v>4179</v>
      </c>
      <c r="B1042" t="str">
        <f>Tabla_owssvr__2[[#This Row],[Título]]</f>
        <v>carga de minutos</v>
      </c>
      <c r="C1042" t="str">
        <f>Tabla_owssvr__2[[#This Row],[Solicitante]]</f>
        <v>Perez Castro, Ariel Rodolfo, CAM</v>
      </c>
      <c r="D1042" s="4">
        <f>Tabla_owssvr__2[[#This Row],[Fecha Solicitud]]</f>
        <v>41775</v>
      </c>
      <c r="E1042" t="str">
        <f>Tabla_owssvr__2[[#This Row],[Estado]]</f>
        <v>Rechazado</v>
      </c>
      <c r="F1042" s="4">
        <f>Tabla_owssvr__2[[#This Row],[Fecha Cierre]]</f>
        <v>41775</v>
      </c>
      <c r="G1042" t="str">
        <f>Tabla_owssvr__2[[#This Row],[Categoria]]</f>
        <v>1 Asignacion de minutos</v>
      </c>
      <c r="H1042" t="str">
        <f>Tabla_owssvr__2[[#This Row],[Enviado a TI]]</f>
        <v>Si</v>
      </c>
      <c r="I1042" t="str">
        <f>Tabla_owssvr__2[[#This Row],[Regiones]]</f>
        <v>No</v>
      </c>
      <c r="J1042" s="12">
        <f t="shared" si="117"/>
        <v>1</v>
      </c>
      <c r="K1042" s="13">
        <f t="shared" si="118"/>
        <v>41778</v>
      </c>
      <c r="L1042" s="12">
        <f t="shared" si="119"/>
        <v>2014</v>
      </c>
      <c r="M1042" s="12">
        <f t="shared" si="120"/>
        <v>21</v>
      </c>
      <c r="N1042" s="12">
        <f t="shared" si="121"/>
        <v>5</v>
      </c>
      <c r="O1042" s="13" t="str">
        <f t="shared" ca="1" si="122"/>
        <v>CUMPLE</v>
      </c>
    </row>
    <row r="1043" spans="1:15" hidden="1">
      <c r="A1043">
        <f>Tabla_owssvr__2[[#This Row],[ID]]</f>
        <v>4178</v>
      </c>
      <c r="B1043" t="str">
        <f>Tabla_owssvr__2[[#This Row],[Título]]</f>
        <v xml:space="preserve"> Incidencias ORACLE 2014</v>
      </c>
      <c r="C1043" t="str">
        <f>Tabla_owssvr__2[[#This Row],[Solicitante]]</f>
        <v>Andrade Escobar, Agustina Mabel, CAM</v>
      </c>
      <c r="D1043" s="4">
        <f>Tabla_owssvr__2[[#This Row],[Fecha Solicitud]]</f>
        <v>41775</v>
      </c>
      <c r="E1043" t="str">
        <f>Tabla_owssvr__2[[#This Row],[Estado]]</f>
        <v>Realizado</v>
      </c>
      <c r="F1043" s="4">
        <f>Tabla_owssvr__2[[#This Row],[Fecha Cierre]]</f>
        <v>41775</v>
      </c>
      <c r="G1043" t="str">
        <f>Tabla_owssvr__2[[#This Row],[Categoria]]</f>
        <v>2 Reporte problemas Oracle</v>
      </c>
      <c r="H1043" t="str">
        <f>Tabla_owssvr__2[[#This Row],[Enviado a TI]]</f>
        <v>Si</v>
      </c>
      <c r="I1043" t="str">
        <f>Tabla_owssvr__2[[#This Row],[Regiones]]</f>
        <v>No</v>
      </c>
      <c r="J1043" s="12">
        <f t="shared" si="117"/>
        <v>1</v>
      </c>
      <c r="K1043" s="13">
        <f t="shared" si="118"/>
        <v>41778</v>
      </c>
      <c r="L1043" s="12">
        <f t="shared" si="119"/>
        <v>2014</v>
      </c>
      <c r="M1043" s="12">
        <f t="shared" si="120"/>
        <v>21</v>
      </c>
      <c r="N1043" s="12">
        <f t="shared" si="121"/>
        <v>5</v>
      </c>
      <c r="O1043" s="13" t="str">
        <f t="shared" ca="1" si="122"/>
        <v>CUMPLE</v>
      </c>
    </row>
    <row r="1044" spans="1:15" hidden="1">
      <c r="A1044">
        <f>Tabla_owssvr__2[[#This Row],[ID]]</f>
        <v>4177</v>
      </c>
      <c r="B1044" t="str">
        <f>Tabla_owssvr__2[[#This Row],[Título]]</f>
        <v>Minutos Net</v>
      </c>
      <c r="C1044" t="str">
        <f>Tabla_owssvr__2[[#This Row],[Solicitante]]</f>
        <v>Fuentes Maldonado, Gonzalo Eduardo, CAM</v>
      </c>
      <c r="D1044" s="4">
        <f>Tabla_owssvr__2[[#This Row],[Fecha Solicitud]]</f>
        <v>41775</v>
      </c>
      <c r="E1044" t="str">
        <f>Tabla_owssvr__2[[#This Row],[Estado]]</f>
        <v>Realizado</v>
      </c>
      <c r="F1044" s="4">
        <f>Tabla_owssvr__2[[#This Row],[Fecha Cierre]]</f>
        <v>41775</v>
      </c>
      <c r="G1044" t="str">
        <f>Tabla_owssvr__2[[#This Row],[Categoria]]</f>
        <v>1 Asignacion de minutos</v>
      </c>
      <c r="H1044" t="str">
        <f>Tabla_owssvr__2[[#This Row],[Enviado a TI]]</f>
        <v>No</v>
      </c>
      <c r="I1044" t="str">
        <f>Tabla_owssvr__2[[#This Row],[Regiones]]</f>
        <v>No</v>
      </c>
      <c r="J1044" s="12">
        <f t="shared" si="117"/>
        <v>1</v>
      </c>
      <c r="K1044" s="13">
        <f t="shared" si="118"/>
        <v>41778</v>
      </c>
      <c r="L1044" s="12">
        <f t="shared" si="119"/>
        <v>2014</v>
      </c>
      <c r="M1044" s="12">
        <f t="shared" si="120"/>
        <v>21</v>
      </c>
      <c r="N1044" s="12">
        <f t="shared" si="121"/>
        <v>5</v>
      </c>
      <c r="O1044" s="13" t="str">
        <f t="shared" ca="1" si="122"/>
        <v>CUMPLE</v>
      </c>
    </row>
    <row r="1045" spans="1:15" hidden="1">
      <c r="A1045">
        <f>Tabla_owssvr__2[[#This Row],[ID]]</f>
        <v>4176</v>
      </c>
      <c r="B1045" t="str">
        <f>Tabla_owssvr__2[[#This Row],[Título]]</f>
        <v>por favor ver si hay minutos disponibles para mi celular, saludos...</v>
      </c>
      <c r="C1045" t="str">
        <f>Tabla_owssvr__2[[#This Row],[Solicitante]]</f>
        <v>Schmidt Contreras, Ingrid Angélica, CAM</v>
      </c>
      <c r="D1045" s="4">
        <f>Tabla_owssvr__2[[#This Row],[Fecha Solicitud]]</f>
        <v>41775</v>
      </c>
      <c r="E1045" t="str">
        <f>Tabla_owssvr__2[[#This Row],[Estado]]</f>
        <v>Realizado</v>
      </c>
      <c r="F1045" s="4">
        <f>Tabla_owssvr__2[[#This Row],[Fecha Cierre]]</f>
        <v>41775</v>
      </c>
      <c r="G1045" t="str">
        <f>Tabla_owssvr__2[[#This Row],[Categoria]]</f>
        <v>1 Asignacion de minutos</v>
      </c>
      <c r="H1045" t="str">
        <f>Tabla_owssvr__2[[#This Row],[Enviado a TI]]</f>
        <v>No</v>
      </c>
      <c r="I1045" t="str">
        <f>Tabla_owssvr__2[[#This Row],[Regiones]]</f>
        <v>No</v>
      </c>
      <c r="J1045" s="12">
        <f t="shared" si="117"/>
        <v>1</v>
      </c>
      <c r="K1045" s="13">
        <f t="shared" si="118"/>
        <v>41778</v>
      </c>
      <c r="L1045" s="12">
        <f t="shared" si="119"/>
        <v>2014</v>
      </c>
      <c r="M1045" s="12">
        <f t="shared" si="120"/>
        <v>21</v>
      </c>
      <c r="N1045" s="12">
        <f t="shared" si="121"/>
        <v>5</v>
      </c>
      <c r="O1045" s="13" t="str">
        <f t="shared" ca="1" si="122"/>
        <v>CUMPLE</v>
      </c>
    </row>
    <row r="1046" spans="1:15" hidden="1">
      <c r="A1046">
        <f>Tabla_owssvr__2[[#This Row],[ID]]</f>
        <v>4175</v>
      </c>
      <c r="B1046" t="str">
        <f>Tabla_owssvr__2[[#This Row],[Título]]</f>
        <v>minutos llamados a CAM</v>
      </c>
      <c r="C1046" t="str">
        <f>Tabla_owssvr__2[[#This Row],[Solicitante]]</f>
        <v>Bascuñan Reyes, Juan Ignacio, CAM</v>
      </c>
      <c r="D1046" s="4">
        <f>Tabla_owssvr__2[[#This Row],[Fecha Solicitud]]</f>
        <v>41775</v>
      </c>
      <c r="E1046" t="str">
        <f>Tabla_owssvr__2[[#This Row],[Estado]]</f>
        <v>Realizado</v>
      </c>
      <c r="F1046" s="4">
        <f>Tabla_owssvr__2[[#This Row],[Fecha Cierre]]</f>
        <v>41775</v>
      </c>
      <c r="G1046" t="str">
        <f>Tabla_owssvr__2[[#This Row],[Categoria]]</f>
        <v>1 Asignacion de minutos</v>
      </c>
      <c r="H1046" t="str">
        <f>Tabla_owssvr__2[[#This Row],[Enviado a TI]]</f>
        <v>Si</v>
      </c>
      <c r="I1046" t="str">
        <f>Tabla_owssvr__2[[#This Row],[Regiones]]</f>
        <v>No</v>
      </c>
      <c r="J1046" s="12">
        <f t="shared" si="117"/>
        <v>1</v>
      </c>
      <c r="K1046" s="13">
        <f t="shared" si="118"/>
        <v>41778</v>
      </c>
      <c r="L1046" s="12">
        <f t="shared" si="119"/>
        <v>2014</v>
      </c>
      <c r="M1046" s="12">
        <f t="shared" si="120"/>
        <v>21</v>
      </c>
      <c r="N1046" s="12">
        <f t="shared" si="121"/>
        <v>5</v>
      </c>
      <c r="O1046" s="13" t="str">
        <f t="shared" ca="1" si="122"/>
        <v>CUMPLE</v>
      </c>
    </row>
    <row r="1047" spans="1:15" hidden="1">
      <c r="A1047">
        <f>Tabla_owssvr__2[[#This Row],[ID]]</f>
        <v>4174</v>
      </c>
      <c r="B1047" t="str">
        <f>Tabla_owssvr__2[[#This Row],[Título]]</f>
        <v xml:space="preserve"> Minutos</v>
      </c>
      <c r="C1047" t="str">
        <f>Tabla_owssvr__2[[#This Row],[Solicitante]]</f>
        <v>Pajkuric Bustos, Ernesto Andrés, CAM</v>
      </c>
      <c r="D1047" s="4">
        <f>Tabla_owssvr__2[[#This Row],[Fecha Solicitud]]</f>
        <v>41775</v>
      </c>
      <c r="E1047" t="str">
        <f>Tabla_owssvr__2[[#This Row],[Estado]]</f>
        <v>Realizado</v>
      </c>
      <c r="F1047" s="4">
        <f>Tabla_owssvr__2[[#This Row],[Fecha Cierre]]</f>
        <v>41775</v>
      </c>
      <c r="G1047" t="str">
        <f>Tabla_owssvr__2[[#This Row],[Categoria]]</f>
        <v>1 Asignacion de minutos</v>
      </c>
      <c r="H1047" t="str">
        <f>Tabla_owssvr__2[[#This Row],[Enviado a TI]]</f>
        <v>Si</v>
      </c>
      <c r="I1047" t="str">
        <f>Tabla_owssvr__2[[#This Row],[Regiones]]</f>
        <v>No</v>
      </c>
      <c r="J1047" s="12">
        <f t="shared" si="117"/>
        <v>1</v>
      </c>
      <c r="K1047" s="13">
        <f t="shared" si="118"/>
        <v>41778</v>
      </c>
      <c r="L1047" s="12">
        <f t="shared" si="119"/>
        <v>2014</v>
      </c>
      <c r="M1047" s="12">
        <f t="shared" si="120"/>
        <v>21</v>
      </c>
      <c r="N1047" s="12">
        <f t="shared" si="121"/>
        <v>5</v>
      </c>
      <c r="O1047" s="13" t="str">
        <f t="shared" ca="1" si="122"/>
        <v>CUMPLE</v>
      </c>
    </row>
    <row r="1048" spans="1:15" hidden="1">
      <c r="A1048">
        <f>Tabla_owssvr__2[[#This Row],[ID]]</f>
        <v>4173</v>
      </c>
      <c r="B1048" t="str">
        <f>Tabla_owssvr__2[[#This Row],[Título]]</f>
        <v>Instalación Microsoft Visio</v>
      </c>
      <c r="C1048" t="str">
        <f>Tabla_owssvr__2[[#This Row],[Solicitante]]</f>
        <v>Gallardo Astudillo, Sebastian Alonso, CAM</v>
      </c>
      <c r="D1048" s="4">
        <f>Tabla_owssvr__2[[#This Row],[Fecha Solicitud]]</f>
        <v>41774</v>
      </c>
      <c r="E1048" t="str">
        <f>Tabla_owssvr__2[[#This Row],[Estado]]</f>
        <v>Realizado</v>
      </c>
      <c r="F1048" s="4">
        <f>Tabla_owssvr__2[[#This Row],[Fecha Cierre]]</f>
        <v>41774</v>
      </c>
      <c r="G1048" t="str">
        <f>Tabla_owssvr__2[[#This Row],[Categoria]]</f>
        <v>Instalación de nuevos software en los computadores.</v>
      </c>
      <c r="H1048" t="str">
        <f>Tabla_owssvr__2[[#This Row],[Enviado a TI]]</f>
        <v>Si</v>
      </c>
      <c r="I1048" t="str">
        <f>Tabla_owssvr__2[[#This Row],[Regiones]]</f>
        <v>No</v>
      </c>
      <c r="J1048" s="12">
        <f t="shared" si="117"/>
        <v>1</v>
      </c>
      <c r="K1048" s="13">
        <f t="shared" si="118"/>
        <v>41775</v>
      </c>
      <c r="L1048" s="12">
        <f t="shared" si="119"/>
        <v>2014</v>
      </c>
      <c r="M1048" s="12">
        <f t="shared" si="120"/>
        <v>20</v>
      </c>
      <c r="N1048" s="12">
        <f t="shared" si="121"/>
        <v>5</v>
      </c>
      <c r="O1048" s="13" t="str">
        <f t="shared" ca="1" si="122"/>
        <v>CUMPLE</v>
      </c>
    </row>
    <row r="1049" spans="1:15" hidden="1">
      <c r="A1049">
        <f>Tabla_owssvr__2[[#This Row],[ID]]</f>
        <v>4172</v>
      </c>
      <c r="B1049" t="str">
        <f>Tabla_owssvr__2[[#This Row],[Título]]</f>
        <v>MINUTOS CELULAR CRISTIAN SOTO</v>
      </c>
      <c r="C1049" t="str">
        <f>Tabla_owssvr__2[[#This Row],[Solicitante]]</f>
        <v>Monardes Letelier, Israel Rodolfo, CAM</v>
      </c>
      <c r="D1049" s="4">
        <f>Tabla_owssvr__2[[#This Row],[Fecha Solicitud]]</f>
        <v>41774</v>
      </c>
      <c r="E1049" t="str">
        <f>Tabla_owssvr__2[[#This Row],[Estado]]</f>
        <v>Realizado</v>
      </c>
      <c r="F1049" s="4">
        <f>Tabla_owssvr__2[[#This Row],[Fecha Cierre]]</f>
        <v>41774</v>
      </c>
      <c r="G1049" t="str">
        <f>Tabla_owssvr__2[[#This Row],[Categoria]]</f>
        <v>1 Asignacion de minutos</v>
      </c>
      <c r="H1049" t="str">
        <f>Tabla_owssvr__2[[#This Row],[Enviado a TI]]</f>
        <v>Si</v>
      </c>
      <c r="I1049" t="str">
        <f>Tabla_owssvr__2[[#This Row],[Regiones]]</f>
        <v>No</v>
      </c>
      <c r="J1049" s="12">
        <f t="shared" si="117"/>
        <v>1</v>
      </c>
      <c r="K1049" s="13">
        <f t="shared" si="118"/>
        <v>41775</v>
      </c>
      <c r="L1049" s="12">
        <f t="shared" si="119"/>
        <v>2014</v>
      </c>
      <c r="M1049" s="12">
        <f t="shared" si="120"/>
        <v>20</v>
      </c>
      <c r="N1049" s="12">
        <f t="shared" si="121"/>
        <v>5</v>
      </c>
      <c r="O1049" s="13" t="str">
        <f t="shared" ca="1" si="122"/>
        <v>CUMPLE</v>
      </c>
    </row>
    <row r="1050" spans="1:15" hidden="1">
      <c r="A1050">
        <f>Tabla_owssvr__2[[#This Row],[ID]]</f>
        <v>4171</v>
      </c>
      <c r="B1050" t="str">
        <f>Tabla_owssvr__2[[#This Row],[Título]]</f>
        <v>TELEFONO CELULAR</v>
      </c>
      <c r="C1050" t="str">
        <f>Tabla_owssvr__2[[#This Row],[Solicitante]]</f>
        <v>Donoso Serey, Aldo Fabricio, CAM</v>
      </c>
      <c r="D1050" s="4">
        <f>Tabla_owssvr__2[[#This Row],[Fecha Solicitud]]</f>
        <v>41774</v>
      </c>
      <c r="E1050" t="str">
        <f>Tabla_owssvr__2[[#This Row],[Estado]]</f>
        <v>Realizado</v>
      </c>
      <c r="F1050" s="4">
        <f>Tabla_owssvr__2[[#This Row],[Fecha Cierre]]</f>
        <v>41774</v>
      </c>
      <c r="G1050" t="str">
        <f>Tabla_owssvr__2[[#This Row],[Categoria]]</f>
        <v>Asignación y/o entrega de equipos celulares estándar nuevos o sus componentes. (chips)</v>
      </c>
      <c r="H1050" t="str">
        <f>Tabla_owssvr__2[[#This Row],[Enviado a TI]]</f>
        <v>Si</v>
      </c>
      <c r="I1050" t="str">
        <f>Tabla_owssvr__2[[#This Row],[Regiones]]</f>
        <v>No</v>
      </c>
      <c r="J1050" s="12">
        <f t="shared" si="117"/>
        <v>7</v>
      </c>
      <c r="K1050" s="13">
        <f t="shared" si="118"/>
        <v>41786</v>
      </c>
      <c r="L1050" s="12">
        <f t="shared" si="119"/>
        <v>2014</v>
      </c>
      <c r="M1050" s="12">
        <f t="shared" si="120"/>
        <v>22</v>
      </c>
      <c r="N1050" s="12">
        <f t="shared" si="121"/>
        <v>5</v>
      </c>
      <c r="O1050" s="13" t="str">
        <f t="shared" ca="1" si="122"/>
        <v>CUMPLE</v>
      </c>
    </row>
    <row r="1051" spans="1:15" hidden="1">
      <c r="A1051">
        <f>Tabla_owssvr__2[[#This Row],[ID]]</f>
        <v>4170</v>
      </c>
      <c r="B1051" t="str">
        <f>Tabla_owssvr__2[[#This Row],[Título]]</f>
        <v>Solicitud de alta de equipos en el AD</v>
      </c>
      <c r="C1051" t="str">
        <f>Tabla_owssvr__2[[#This Row],[Solicitante]]</f>
        <v>Técnico Mesa de Ayuda, Externo</v>
      </c>
      <c r="D1051" s="4">
        <f>Tabla_owssvr__2[[#This Row],[Fecha Solicitud]]</f>
        <v>41774</v>
      </c>
      <c r="E1051" t="str">
        <f>Tabla_owssvr__2[[#This Row],[Estado]]</f>
        <v>Realizado</v>
      </c>
      <c r="F1051" s="4">
        <f>Tabla_owssvr__2[[#This Row],[Fecha Cierre]]</f>
        <v>41774</v>
      </c>
      <c r="G1051" t="str">
        <f>Tabla_owssvr__2[[#This Row],[Categoria]]</f>
        <v>Creación, modificación activación y desactivación de cuentas de red y correo electrónico.</v>
      </c>
      <c r="H1051" t="str">
        <f>Tabla_owssvr__2[[#This Row],[Enviado a TI]]</f>
        <v>Si</v>
      </c>
      <c r="I1051" t="str">
        <f>Tabla_owssvr__2[[#This Row],[Regiones]]</f>
        <v>No</v>
      </c>
      <c r="J1051" s="12">
        <f t="shared" si="117"/>
        <v>1</v>
      </c>
      <c r="K1051" s="13">
        <f t="shared" si="118"/>
        <v>41775</v>
      </c>
      <c r="L1051" s="12">
        <f t="shared" si="119"/>
        <v>2014</v>
      </c>
      <c r="M1051" s="12">
        <f t="shared" si="120"/>
        <v>20</v>
      </c>
      <c r="N1051" s="12">
        <f t="shared" si="121"/>
        <v>5</v>
      </c>
      <c r="O1051" s="13" t="str">
        <f t="shared" ca="1" si="122"/>
        <v>CUMPLE</v>
      </c>
    </row>
    <row r="1052" spans="1:15" hidden="1">
      <c r="A1052">
        <f>Tabla_owssvr__2[[#This Row],[ID]]</f>
        <v>4169</v>
      </c>
      <c r="B1052" t="str">
        <f>Tabla_owssvr__2[[#This Row],[Título]]</f>
        <v>Problemas para recep</v>
      </c>
      <c r="C1052" t="str">
        <f>Tabla_owssvr__2[[#This Row],[Solicitante]]</f>
        <v>Andrade Escobar, Agustina Mabel, CAM</v>
      </c>
      <c r="D1052" s="4">
        <f>Tabla_owssvr__2[[#This Row],[Fecha Solicitud]]</f>
        <v>41774</v>
      </c>
      <c r="E1052" t="str">
        <f>Tabla_owssvr__2[[#This Row],[Estado]]</f>
        <v>Realizado</v>
      </c>
      <c r="F1052" s="4">
        <f>Tabla_owssvr__2[[#This Row],[Fecha Cierre]]</f>
        <v>41774</v>
      </c>
      <c r="G1052" t="str">
        <f>Tabla_owssvr__2[[#This Row],[Categoria]]</f>
        <v>2 Reporte problemas Oracle</v>
      </c>
      <c r="H1052" t="str">
        <f>Tabla_owssvr__2[[#This Row],[Enviado a TI]]</f>
        <v>Si</v>
      </c>
      <c r="I1052" t="str">
        <f>Tabla_owssvr__2[[#This Row],[Regiones]]</f>
        <v>No</v>
      </c>
      <c r="J1052" s="12">
        <f t="shared" si="117"/>
        <v>1</v>
      </c>
      <c r="K1052" s="13">
        <f t="shared" si="118"/>
        <v>41775</v>
      </c>
      <c r="L1052" s="12">
        <f t="shared" si="119"/>
        <v>2014</v>
      </c>
      <c r="M1052" s="12">
        <f t="shared" si="120"/>
        <v>20</v>
      </c>
      <c r="N1052" s="12">
        <f t="shared" si="121"/>
        <v>5</v>
      </c>
      <c r="O1052" s="13" t="str">
        <f t="shared" ca="1" si="122"/>
        <v>CUMPLE</v>
      </c>
    </row>
    <row r="1053" spans="1:15" hidden="1">
      <c r="A1053">
        <f>Tabla_owssvr__2[[#This Row],[ID]]</f>
        <v>4168</v>
      </c>
      <c r="B1053" t="str">
        <f>Tabla_owssvr__2[[#This Row],[Título]]</f>
        <v>SOLICITUD DE REPORTE  "Análisis de Cuenta - Detalle de Submayor (180 car), para Cam Chile y Coasin URGENTE.</v>
      </c>
      <c r="C1053" t="str">
        <f>Tabla_owssvr__2[[#This Row],[Solicitante]]</f>
        <v>Berrios Ortiz, Elias Eduardo, CAM</v>
      </c>
      <c r="D1053" s="4">
        <f>Tabla_owssvr__2[[#This Row],[Fecha Solicitud]]</f>
        <v>41774</v>
      </c>
      <c r="E1053" t="str">
        <f>Tabla_owssvr__2[[#This Row],[Estado]]</f>
        <v>Realizado</v>
      </c>
      <c r="F1053" s="4">
        <f>Tabla_owssvr__2[[#This Row],[Fecha Cierre]]</f>
        <v>41774</v>
      </c>
      <c r="G1053" t="str">
        <f>Tabla_owssvr__2[[#This Row],[Categoria]]</f>
        <v>2 Reporte problemas Oracle</v>
      </c>
      <c r="H1053" t="str">
        <f>Tabla_owssvr__2[[#This Row],[Enviado a TI]]</f>
        <v>Si</v>
      </c>
      <c r="I1053" t="str">
        <f>Tabla_owssvr__2[[#This Row],[Regiones]]</f>
        <v>No</v>
      </c>
      <c r="J1053" s="12">
        <f t="shared" si="117"/>
        <v>1</v>
      </c>
      <c r="K1053" s="13">
        <f t="shared" si="118"/>
        <v>41775</v>
      </c>
      <c r="L1053" s="12">
        <f t="shared" si="119"/>
        <v>2014</v>
      </c>
      <c r="M1053" s="12">
        <f t="shared" si="120"/>
        <v>20</v>
      </c>
      <c r="N1053" s="12">
        <f t="shared" si="121"/>
        <v>5</v>
      </c>
      <c r="O1053" s="13" t="str">
        <f t="shared" ca="1" si="122"/>
        <v>CUMPLE</v>
      </c>
    </row>
    <row r="1054" spans="1:15" hidden="1">
      <c r="A1054">
        <f>Tabla_owssvr__2[[#This Row],[ID]]</f>
        <v>4167</v>
      </c>
      <c r="B1054" t="str">
        <f>Tabla_owssvr__2[[#This Row],[Título]]</f>
        <v>Renovación Plataformar PC - SOT CHL GIGO</v>
      </c>
      <c r="C1054" t="str">
        <f>Tabla_owssvr__2[[#This Row],[Solicitante]]</f>
        <v>Contreras Orellana, Paulo Alberto, CAM</v>
      </c>
      <c r="D1054" s="4">
        <f>Tabla_owssvr__2[[#This Row],[Fecha Solicitud]]</f>
        <v>41774</v>
      </c>
      <c r="E1054" t="str">
        <f>Tabla_owssvr__2[[#This Row],[Estado]]</f>
        <v>Realizado</v>
      </c>
      <c r="F1054" s="4">
        <f>Tabla_owssvr__2[[#This Row],[Fecha Cierre]]</f>
        <v>41774</v>
      </c>
      <c r="G1054" t="str">
        <f>Tabla_owssvr__2[[#This Row],[Categoria]]</f>
        <v>Asignación de equipamiento estándar.</v>
      </c>
      <c r="H1054" t="str">
        <f>Tabla_owssvr__2[[#This Row],[Enviado a TI]]</f>
        <v>Si</v>
      </c>
      <c r="I1054" t="str">
        <f>Tabla_owssvr__2[[#This Row],[Regiones]]</f>
        <v>No</v>
      </c>
      <c r="J1054" s="12">
        <f t="shared" si="117"/>
        <v>4</v>
      </c>
      <c r="K1054" s="13">
        <f t="shared" si="118"/>
        <v>41781</v>
      </c>
      <c r="L1054" s="12">
        <f t="shared" si="119"/>
        <v>2014</v>
      </c>
      <c r="M1054" s="12">
        <f t="shared" si="120"/>
        <v>21</v>
      </c>
      <c r="N1054" s="12">
        <f t="shared" si="121"/>
        <v>5</v>
      </c>
      <c r="O1054" s="13" t="str">
        <f t="shared" ca="1" si="122"/>
        <v>CUMPLE</v>
      </c>
    </row>
    <row r="1055" spans="1:15" hidden="1">
      <c r="A1055">
        <f>Tabla_owssvr__2[[#This Row],[ID]]</f>
        <v>4166</v>
      </c>
      <c r="B1055" t="str">
        <f>Tabla_owssvr__2[[#This Row],[Título]]</f>
        <v>Imposibilidad de asociar nota de crédito a factura.</v>
      </c>
      <c r="C1055" t="str">
        <f>Tabla_owssvr__2[[#This Row],[Solicitante]]</f>
        <v>Ureta Perez, Paola, CAM</v>
      </c>
      <c r="D1055" s="4">
        <f>Tabla_owssvr__2[[#This Row],[Fecha Solicitud]]</f>
        <v>41774</v>
      </c>
      <c r="E1055" t="str">
        <f>Tabla_owssvr__2[[#This Row],[Estado]]</f>
        <v>Realizado</v>
      </c>
      <c r="F1055" s="4">
        <f>Tabla_owssvr__2[[#This Row],[Fecha Cierre]]</f>
        <v>41774</v>
      </c>
      <c r="G1055" t="str">
        <f>Tabla_owssvr__2[[#This Row],[Categoria]]</f>
        <v>2 Reporte problemas Oracle</v>
      </c>
      <c r="H1055" t="str">
        <f>Tabla_owssvr__2[[#This Row],[Enviado a TI]]</f>
        <v>Si</v>
      </c>
      <c r="I1055" t="str">
        <f>Tabla_owssvr__2[[#This Row],[Regiones]]</f>
        <v>No</v>
      </c>
      <c r="J1055" s="12">
        <f t="shared" si="117"/>
        <v>1</v>
      </c>
      <c r="K1055" s="13">
        <f t="shared" si="118"/>
        <v>41775</v>
      </c>
      <c r="L1055" s="12">
        <f t="shared" si="119"/>
        <v>2014</v>
      </c>
      <c r="M1055" s="12">
        <f t="shared" si="120"/>
        <v>20</v>
      </c>
      <c r="N1055" s="12">
        <f t="shared" si="121"/>
        <v>5</v>
      </c>
      <c r="O1055" s="13" t="str">
        <f t="shared" ca="1" si="122"/>
        <v>CUMPLE</v>
      </c>
    </row>
    <row r="1056" spans="1:15" hidden="1">
      <c r="A1056">
        <f>Tabla_owssvr__2[[#This Row],[ID]]</f>
        <v>4165</v>
      </c>
      <c r="B1056" t="str">
        <f>Tabla_owssvr__2[[#This Row],[Título]]</f>
        <v>Retencion 10%</v>
      </c>
      <c r="C1056" t="str">
        <f>Tabla_owssvr__2[[#This Row],[Solicitante]]</f>
        <v>Llancao Catrinao, Emelina Veronica, CAM</v>
      </c>
      <c r="D1056" s="4">
        <f>Tabla_owssvr__2[[#This Row],[Fecha Solicitud]]</f>
        <v>41774</v>
      </c>
      <c r="E1056" t="str">
        <f>Tabla_owssvr__2[[#This Row],[Estado]]</f>
        <v>Realizado</v>
      </c>
      <c r="F1056" s="4">
        <f>Tabla_owssvr__2[[#This Row],[Fecha Cierre]]</f>
        <v>41774</v>
      </c>
      <c r="G1056" t="str">
        <f>Tabla_owssvr__2[[#This Row],[Categoria]]</f>
        <v>2 Reporte problemas Oracle</v>
      </c>
      <c r="H1056" t="str">
        <f>Tabla_owssvr__2[[#This Row],[Enviado a TI]]</f>
        <v>Si</v>
      </c>
      <c r="I1056" t="str">
        <f>Tabla_owssvr__2[[#This Row],[Regiones]]</f>
        <v>No</v>
      </c>
      <c r="J1056" s="12">
        <f t="shared" si="117"/>
        <v>1</v>
      </c>
      <c r="K1056" s="13">
        <f t="shared" si="118"/>
        <v>41775</v>
      </c>
      <c r="L1056" s="12">
        <f t="shared" si="119"/>
        <v>2014</v>
      </c>
      <c r="M1056" s="12">
        <f t="shared" si="120"/>
        <v>20</v>
      </c>
      <c r="N1056" s="12">
        <f t="shared" si="121"/>
        <v>5</v>
      </c>
      <c r="O1056" s="13" t="str">
        <f t="shared" ca="1" si="122"/>
        <v>CUMPLE</v>
      </c>
    </row>
    <row r="1057" spans="1:15" hidden="1">
      <c r="A1057">
        <f>Tabla_owssvr__2[[#This Row],[ID]]</f>
        <v>4164</v>
      </c>
      <c r="B1057" t="str">
        <f>Tabla_owssvr__2[[#This Row],[Título]]</f>
        <v xml:space="preserve">ingreso Despachador  </v>
      </c>
      <c r="C1057" t="str">
        <f>Tabla_owssvr__2[[#This Row],[Solicitante]]</f>
        <v>Dossi Muñoz, Carolina, CAM</v>
      </c>
      <c r="D1057" s="4">
        <f>Tabla_owssvr__2[[#This Row],[Fecha Solicitud]]</f>
        <v>41774</v>
      </c>
      <c r="E1057" t="str">
        <f>Tabla_owssvr__2[[#This Row],[Estado]]</f>
        <v>Realizado</v>
      </c>
      <c r="F1057" s="4">
        <f>Tabla_owssvr__2[[#This Row],[Fecha Cierre]]</f>
        <v>41774</v>
      </c>
      <c r="G1057" t="str">
        <f>Tabla_owssvr__2[[#This Row],[Categoria]]</f>
        <v>Creación, modificación activación y desactivación de cuentas de red y correo electrónico.</v>
      </c>
      <c r="H1057" t="str">
        <f>Tabla_owssvr__2[[#This Row],[Enviado a TI]]</f>
        <v>Si</v>
      </c>
      <c r="I1057" t="str">
        <f>Tabla_owssvr__2[[#This Row],[Regiones]]</f>
        <v>No</v>
      </c>
      <c r="J1057" s="12">
        <f t="shared" si="117"/>
        <v>1</v>
      </c>
      <c r="K1057" s="13">
        <f t="shared" si="118"/>
        <v>41775</v>
      </c>
      <c r="L1057" s="12">
        <f t="shared" si="119"/>
        <v>2014</v>
      </c>
      <c r="M1057" s="12">
        <f t="shared" si="120"/>
        <v>20</v>
      </c>
      <c r="N1057" s="12">
        <f t="shared" si="121"/>
        <v>5</v>
      </c>
      <c r="O1057" s="13" t="str">
        <f t="shared" ca="1" si="122"/>
        <v>CUMPLE</v>
      </c>
    </row>
    <row r="1058" spans="1:15" hidden="1">
      <c r="A1058">
        <f>Tabla_owssvr__2[[#This Row],[ID]]</f>
        <v>4163</v>
      </c>
      <c r="B1058" t="str">
        <f>Tabla_owssvr__2[[#This Row],[Título]]</f>
        <v>Replicar Politica</v>
      </c>
      <c r="C1058" t="str">
        <f>Tabla_owssvr__2[[#This Row],[Solicitante]]</f>
        <v>Villena Herrera, Maria Belen, CAM</v>
      </c>
      <c r="D1058" s="4">
        <f>Tabla_owssvr__2[[#This Row],[Fecha Solicitud]]</f>
        <v>41774</v>
      </c>
      <c r="E1058" t="str">
        <f>Tabla_owssvr__2[[#This Row],[Estado]]</f>
        <v>Realizado</v>
      </c>
      <c r="F1058" s="4">
        <f>Tabla_owssvr__2[[#This Row],[Fecha Cierre]]</f>
        <v>41774</v>
      </c>
      <c r="G1058" t="str">
        <f>Tabla_owssvr__2[[#This Row],[Categoria]]</f>
        <v>Instalación o revisión de puntos de red.</v>
      </c>
      <c r="H1058" t="str">
        <f>Tabla_owssvr__2[[#This Row],[Enviado a TI]]</f>
        <v>Si</v>
      </c>
      <c r="I1058" t="str">
        <f>Tabla_owssvr__2[[#This Row],[Regiones]]</f>
        <v>No</v>
      </c>
      <c r="J1058" s="12">
        <f t="shared" si="117"/>
        <v>3</v>
      </c>
      <c r="K1058" s="13">
        <f t="shared" si="118"/>
        <v>41779</v>
      </c>
      <c r="L1058" s="12">
        <f t="shared" si="119"/>
        <v>2014</v>
      </c>
      <c r="M1058" s="12">
        <f t="shared" si="120"/>
        <v>21</v>
      </c>
      <c r="N1058" s="12">
        <f t="shared" si="121"/>
        <v>5</v>
      </c>
      <c r="O1058" s="13" t="str">
        <f t="shared" ca="1" si="122"/>
        <v>CUMPLE</v>
      </c>
    </row>
    <row r="1059" spans="1:15" hidden="1">
      <c r="A1059">
        <f>Tabla_owssvr__2[[#This Row],[ID]]</f>
        <v>4162</v>
      </c>
      <c r="B1059" t="str">
        <f>Tabla_owssvr__2[[#This Row],[Título]]</f>
        <v>Minutos</v>
      </c>
      <c r="C1059" t="str">
        <f>Tabla_owssvr__2[[#This Row],[Solicitante]]</f>
        <v>Santibañez Ordenes, Andres Alejandro, CAM</v>
      </c>
      <c r="D1059" s="4">
        <f>Tabla_owssvr__2[[#This Row],[Fecha Solicitud]]</f>
        <v>41774</v>
      </c>
      <c r="E1059" t="str">
        <f>Tabla_owssvr__2[[#This Row],[Estado]]</f>
        <v>Realizado</v>
      </c>
      <c r="F1059" s="4">
        <f>Tabla_owssvr__2[[#This Row],[Fecha Cierre]]</f>
        <v>41774</v>
      </c>
      <c r="G1059" t="str">
        <f>Tabla_owssvr__2[[#This Row],[Categoria]]</f>
        <v>1 Asignacion de minutos</v>
      </c>
      <c r="H1059" t="str">
        <f>Tabla_owssvr__2[[#This Row],[Enviado a TI]]</f>
        <v>Si</v>
      </c>
      <c r="I1059" t="str">
        <f>Tabla_owssvr__2[[#This Row],[Regiones]]</f>
        <v>No</v>
      </c>
      <c r="J1059" s="12">
        <f t="shared" si="117"/>
        <v>1</v>
      </c>
      <c r="K1059" s="13">
        <f t="shared" si="118"/>
        <v>41775</v>
      </c>
      <c r="L1059" s="12">
        <f t="shared" si="119"/>
        <v>2014</v>
      </c>
      <c r="M1059" s="12">
        <f t="shared" si="120"/>
        <v>20</v>
      </c>
      <c r="N1059" s="12">
        <f t="shared" si="121"/>
        <v>5</v>
      </c>
      <c r="O1059" s="13" t="str">
        <f t="shared" ca="1" si="122"/>
        <v>CUMPLE</v>
      </c>
    </row>
    <row r="1060" spans="1:15" hidden="1">
      <c r="A1060">
        <f>Tabla_owssvr__2[[#This Row],[ID]]</f>
        <v>4161</v>
      </c>
      <c r="B1060" t="str">
        <f>Tabla_owssvr__2[[#This Row],[Título]]</f>
        <v>correo Martha Parada</v>
      </c>
      <c r="C1060" t="str">
        <f>Tabla_owssvr__2[[#This Row],[Solicitante]]</f>
        <v>Alarcon Soto, Maribel Viviana, CAM</v>
      </c>
      <c r="D1060" s="4">
        <f>Tabla_owssvr__2[[#This Row],[Fecha Solicitud]]</f>
        <v>41774</v>
      </c>
      <c r="E1060" t="str">
        <f>Tabla_owssvr__2[[#This Row],[Estado]]</f>
        <v>Realizado</v>
      </c>
      <c r="F1060" s="4">
        <f>Tabla_owssvr__2[[#This Row],[Fecha Cierre]]</f>
        <v>41774</v>
      </c>
      <c r="G1060" t="str">
        <f>Tabla_owssvr__2[[#This Row],[Categoria]]</f>
        <v>Creación, modificación activación y desactivación de cuentas de red y correo electrónico.</v>
      </c>
      <c r="H1060" t="str">
        <f>Tabla_owssvr__2[[#This Row],[Enviado a TI]]</f>
        <v>No</v>
      </c>
      <c r="I1060" t="str">
        <f>Tabla_owssvr__2[[#This Row],[Regiones]]</f>
        <v>No</v>
      </c>
      <c r="J1060" s="12">
        <f t="shared" si="117"/>
        <v>1</v>
      </c>
      <c r="K1060" s="13">
        <f t="shared" si="118"/>
        <v>41775</v>
      </c>
      <c r="L1060" s="12">
        <f t="shared" si="119"/>
        <v>2014</v>
      </c>
      <c r="M1060" s="12">
        <f t="shared" si="120"/>
        <v>20</v>
      </c>
      <c r="N1060" s="12">
        <f t="shared" si="121"/>
        <v>5</v>
      </c>
      <c r="O1060" s="13" t="str">
        <f t="shared" ca="1" si="122"/>
        <v>CUMPLE</v>
      </c>
    </row>
    <row r="1061" spans="1:15" hidden="1">
      <c r="A1061">
        <f>Tabla_owssvr__2[[#This Row],[ID]]</f>
        <v>4160</v>
      </c>
      <c r="B1061" t="str">
        <f>Tabla_owssvr__2[[#This Row],[Título]]</f>
        <v>Reconfigurar Perfil PC - MAP SOT PMRA</v>
      </c>
      <c r="C1061" t="str">
        <f>Tabla_owssvr__2[[#This Row],[Solicitante]]</f>
        <v>Contreras Orellana, Paulo Alberto, CAM</v>
      </c>
      <c r="D1061" s="4">
        <f>Tabla_owssvr__2[[#This Row],[Fecha Solicitud]]</f>
        <v>41774</v>
      </c>
      <c r="E1061" t="str">
        <f>Tabla_owssvr__2[[#This Row],[Estado]]</f>
        <v>Realizado</v>
      </c>
      <c r="F1061" s="4">
        <f>Tabla_owssvr__2[[#This Row],[Fecha Cierre]]</f>
        <v>41774</v>
      </c>
      <c r="G1061" t="str">
        <f>Tabla_owssvr__2[[#This Row],[Categoria]]</f>
        <v>Asignación de equipamiento estándar.</v>
      </c>
      <c r="H1061" t="str">
        <f>Tabla_owssvr__2[[#This Row],[Enviado a TI]]</f>
        <v>Si</v>
      </c>
      <c r="I1061" t="str">
        <f>Tabla_owssvr__2[[#This Row],[Regiones]]</f>
        <v>No</v>
      </c>
      <c r="J1061" s="12">
        <f t="shared" si="117"/>
        <v>4</v>
      </c>
      <c r="K1061" s="13">
        <f t="shared" si="118"/>
        <v>41781</v>
      </c>
      <c r="L1061" s="12">
        <f t="shared" si="119"/>
        <v>2014</v>
      </c>
      <c r="M1061" s="12">
        <f t="shared" si="120"/>
        <v>21</v>
      </c>
      <c r="N1061" s="12">
        <f t="shared" si="121"/>
        <v>5</v>
      </c>
      <c r="O1061" s="13" t="str">
        <f t="shared" ca="1" si="122"/>
        <v>CUMPLE</v>
      </c>
    </row>
    <row r="1062" spans="1:15" hidden="1">
      <c r="A1062">
        <f>Tabla_owssvr__2[[#This Row],[ID]]</f>
        <v>4158</v>
      </c>
      <c r="B1062" t="str">
        <f>Tabla_owssvr__2[[#This Row],[Título]]</f>
        <v>Problemas para Modificar el valor de impuesto</v>
      </c>
      <c r="C1062" t="str">
        <f>Tabla_owssvr__2[[#This Row],[Solicitante]]</f>
        <v>Ureta Perez, Paola, CAM</v>
      </c>
      <c r="D1062" s="4">
        <f>Tabla_owssvr__2[[#This Row],[Fecha Solicitud]]</f>
        <v>41774</v>
      </c>
      <c r="E1062" t="str">
        <f>Tabla_owssvr__2[[#This Row],[Estado]]</f>
        <v>Realizado</v>
      </c>
      <c r="F1062" s="4">
        <f>Tabla_owssvr__2[[#This Row],[Fecha Cierre]]</f>
        <v>41774</v>
      </c>
      <c r="G1062" t="str">
        <f>Tabla_owssvr__2[[#This Row],[Categoria]]</f>
        <v>2 Reporte problemas Oracle</v>
      </c>
      <c r="H1062" t="str">
        <f>Tabla_owssvr__2[[#This Row],[Enviado a TI]]</f>
        <v>Si</v>
      </c>
      <c r="I1062" t="str">
        <f>Tabla_owssvr__2[[#This Row],[Regiones]]</f>
        <v>No</v>
      </c>
      <c r="J1062" s="12">
        <f t="shared" si="117"/>
        <v>1</v>
      </c>
      <c r="K1062" s="13">
        <f t="shared" si="118"/>
        <v>41775</v>
      </c>
      <c r="L1062" s="12">
        <f t="shared" si="119"/>
        <v>2014</v>
      </c>
      <c r="M1062" s="12">
        <f t="shared" si="120"/>
        <v>20</v>
      </c>
      <c r="N1062" s="12">
        <f t="shared" si="121"/>
        <v>5</v>
      </c>
      <c r="O1062" s="13" t="str">
        <f t="shared" ca="1" si="122"/>
        <v>CUMPLE</v>
      </c>
    </row>
    <row r="1063" spans="1:15" hidden="1">
      <c r="A1063">
        <f>Tabla_owssvr__2[[#This Row],[ID]]</f>
        <v>4157</v>
      </c>
      <c r="B1063" t="str">
        <f>Tabla_owssvr__2[[#This Row],[Título]]</f>
        <v>Restituir minutos on-net</v>
      </c>
      <c r="C1063" t="str">
        <f>Tabla_owssvr__2[[#This Row],[Solicitante]]</f>
        <v>Duarte Fuentes, Luis Alfredo, CAM</v>
      </c>
      <c r="D1063" s="4">
        <f>Tabla_owssvr__2[[#This Row],[Fecha Solicitud]]</f>
        <v>41774</v>
      </c>
      <c r="E1063" t="str">
        <f>Tabla_owssvr__2[[#This Row],[Estado]]</f>
        <v>Realizado</v>
      </c>
      <c r="F1063" s="4">
        <f>Tabla_owssvr__2[[#This Row],[Fecha Cierre]]</f>
        <v>41774</v>
      </c>
      <c r="G1063" t="str">
        <f>Tabla_owssvr__2[[#This Row],[Categoria]]</f>
        <v>1 Asignacion de minutos</v>
      </c>
      <c r="H1063" t="str">
        <f>Tabla_owssvr__2[[#This Row],[Enviado a TI]]</f>
        <v>Si</v>
      </c>
      <c r="I1063" t="str">
        <f>Tabla_owssvr__2[[#This Row],[Regiones]]</f>
        <v>No</v>
      </c>
      <c r="J1063" s="12">
        <f t="shared" si="117"/>
        <v>1</v>
      </c>
      <c r="K1063" s="13">
        <f t="shared" si="118"/>
        <v>41775</v>
      </c>
      <c r="L1063" s="12">
        <f t="shared" si="119"/>
        <v>2014</v>
      </c>
      <c r="M1063" s="12">
        <f t="shared" si="120"/>
        <v>20</v>
      </c>
      <c r="N1063" s="12">
        <f t="shared" si="121"/>
        <v>5</v>
      </c>
      <c r="O1063" s="13" t="str">
        <f t="shared" ca="1" si="122"/>
        <v>CUMPLE</v>
      </c>
    </row>
    <row r="1064" spans="1:15" hidden="1">
      <c r="A1064">
        <f>Tabla_owssvr__2[[#This Row],[ID]]</f>
        <v>4156</v>
      </c>
      <c r="B1064" t="str">
        <f>Tabla_owssvr__2[[#This Row],[Título]]</f>
        <v>Minutos net</v>
      </c>
      <c r="C1064" t="str">
        <f>Tabla_owssvr__2[[#This Row],[Solicitante]]</f>
        <v>Negrón Salazar, Milton Orlando, CAM</v>
      </c>
      <c r="D1064" s="4">
        <f>Tabla_owssvr__2[[#This Row],[Fecha Solicitud]]</f>
        <v>41774</v>
      </c>
      <c r="E1064" t="str">
        <f>Tabla_owssvr__2[[#This Row],[Estado]]</f>
        <v>Realizado</v>
      </c>
      <c r="F1064" s="4">
        <f>Tabla_owssvr__2[[#This Row],[Fecha Cierre]]</f>
        <v>41774</v>
      </c>
      <c r="G1064" t="str">
        <f>Tabla_owssvr__2[[#This Row],[Categoria]]</f>
        <v>1 Asignacion de minutos</v>
      </c>
      <c r="H1064" t="str">
        <f>Tabla_owssvr__2[[#This Row],[Enviado a TI]]</f>
        <v>Si</v>
      </c>
      <c r="I1064" t="str">
        <f>Tabla_owssvr__2[[#This Row],[Regiones]]</f>
        <v>No</v>
      </c>
      <c r="J1064" s="12">
        <f t="shared" si="117"/>
        <v>1</v>
      </c>
      <c r="K1064" s="13">
        <f t="shared" si="118"/>
        <v>41775</v>
      </c>
      <c r="L1064" s="12">
        <f t="shared" si="119"/>
        <v>2014</v>
      </c>
      <c r="M1064" s="12">
        <f t="shared" si="120"/>
        <v>20</v>
      </c>
      <c r="N1064" s="12">
        <f t="shared" si="121"/>
        <v>5</v>
      </c>
      <c r="O1064" s="13" t="str">
        <f t="shared" ca="1" si="122"/>
        <v>CUMPLE</v>
      </c>
    </row>
    <row r="1065" spans="1:15" hidden="1">
      <c r="A1065">
        <f>Tabla_owssvr__2[[#This Row],[ID]]</f>
        <v>4155</v>
      </c>
      <c r="B1065" t="str">
        <f>Tabla_owssvr__2[[#This Row],[Título]]</f>
        <v>Carga Minutos</v>
      </c>
      <c r="C1065" t="str">
        <f>Tabla_owssvr__2[[#This Row],[Solicitante]]</f>
        <v>Abarca Cerda, Cristian Andres, CAM</v>
      </c>
      <c r="D1065" s="4">
        <f>Tabla_owssvr__2[[#This Row],[Fecha Solicitud]]</f>
        <v>41774</v>
      </c>
      <c r="E1065" t="str">
        <f>Tabla_owssvr__2[[#This Row],[Estado]]</f>
        <v>Realizado</v>
      </c>
      <c r="F1065" s="4">
        <f>Tabla_owssvr__2[[#This Row],[Fecha Cierre]]</f>
        <v>41774</v>
      </c>
      <c r="G1065" t="str">
        <f>Tabla_owssvr__2[[#This Row],[Categoria]]</f>
        <v>1 Asignacion de minutos</v>
      </c>
      <c r="H1065" t="str">
        <f>Tabla_owssvr__2[[#This Row],[Enviado a TI]]</f>
        <v>No</v>
      </c>
      <c r="I1065" t="str">
        <f>Tabla_owssvr__2[[#This Row],[Regiones]]</f>
        <v>No</v>
      </c>
      <c r="J1065" s="12">
        <f t="shared" si="117"/>
        <v>1</v>
      </c>
      <c r="K1065" s="13">
        <f t="shared" si="118"/>
        <v>41775</v>
      </c>
      <c r="L1065" s="12">
        <f t="shared" si="119"/>
        <v>2014</v>
      </c>
      <c r="M1065" s="12">
        <f t="shared" si="120"/>
        <v>20</v>
      </c>
      <c r="N1065" s="12">
        <f t="shared" si="121"/>
        <v>5</v>
      </c>
      <c r="O1065" s="13" t="str">
        <f t="shared" ca="1" si="122"/>
        <v>CUMPLE</v>
      </c>
    </row>
    <row r="1066" spans="1:15" hidden="1">
      <c r="A1066">
        <f>Tabla_owssvr__2[[#This Row],[ID]]</f>
        <v>4154</v>
      </c>
      <c r="B1066" t="str">
        <f>Tabla_owssvr__2[[#This Row],[Título]]</f>
        <v>Activacion de minutos Empresa N° de telefono : 71415017</v>
      </c>
      <c r="C1066" t="str">
        <f>Tabla_owssvr__2[[#This Row],[Solicitante]]</f>
        <v>Ponce Dinamarca, Pablo Ernesto, CAM</v>
      </c>
      <c r="D1066" s="4">
        <f>Tabla_owssvr__2[[#This Row],[Fecha Solicitud]]</f>
        <v>41774</v>
      </c>
      <c r="E1066" t="str">
        <f>Tabla_owssvr__2[[#This Row],[Estado]]</f>
        <v>Realizado</v>
      </c>
      <c r="F1066" s="4">
        <f>Tabla_owssvr__2[[#This Row],[Fecha Cierre]]</f>
        <v>41774</v>
      </c>
      <c r="G1066" t="str">
        <f>Tabla_owssvr__2[[#This Row],[Categoria]]</f>
        <v>1 Asignacion de minutos</v>
      </c>
      <c r="H1066" t="str">
        <f>Tabla_owssvr__2[[#This Row],[Enviado a TI]]</f>
        <v>No</v>
      </c>
      <c r="I1066" t="str">
        <f>Tabla_owssvr__2[[#This Row],[Regiones]]</f>
        <v>No</v>
      </c>
      <c r="J1066" s="12">
        <f t="shared" si="117"/>
        <v>1</v>
      </c>
      <c r="K1066" s="13">
        <f t="shared" si="118"/>
        <v>41775</v>
      </c>
      <c r="L1066" s="12">
        <f t="shared" si="119"/>
        <v>2014</v>
      </c>
      <c r="M1066" s="12">
        <f t="shared" si="120"/>
        <v>20</v>
      </c>
      <c r="N1066" s="12">
        <f t="shared" si="121"/>
        <v>5</v>
      </c>
      <c r="O1066" s="13" t="str">
        <f t="shared" ca="1" si="122"/>
        <v>CUMPLE</v>
      </c>
    </row>
    <row r="1067" spans="1:15" hidden="1">
      <c r="A1067">
        <f>Tabla_owssvr__2[[#This Row],[ID]]</f>
        <v>4153</v>
      </c>
      <c r="B1067" t="str">
        <f>Tabla_owssvr__2[[#This Row],[Título]]</f>
        <v>PC Jaime Bravo</v>
      </c>
      <c r="C1067" t="str">
        <f>Tabla_owssvr__2[[#This Row],[Solicitante]]</f>
        <v>Bravo Contanzo, Jaime, CAM</v>
      </c>
      <c r="D1067" s="4">
        <f>Tabla_owssvr__2[[#This Row],[Fecha Solicitud]]</f>
        <v>41774</v>
      </c>
      <c r="E1067" t="str">
        <f>Tabla_owssvr__2[[#This Row],[Estado]]</f>
        <v>Realizado</v>
      </c>
      <c r="F1067" s="4">
        <f>Tabla_owssvr__2[[#This Row],[Fecha Cierre]]</f>
        <v>41774</v>
      </c>
      <c r="G1067" t="str">
        <f>Tabla_owssvr__2[[#This Row],[Categoria]]</f>
        <v>Habilitación de carpetas compartidas o sitios de Sharepoint. O asignación y/o modificación de permisos.</v>
      </c>
      <c r="H1067" t="str">
        <f>Tabla_owssvr__2[[#This Row],[Enviado a TI]]</f>
        <v>Si</v>
      </c>
      <c r="I1067" t="str">
        <f>Tabla_owssvr__2[[#This Row],[Regiones]]</f>
        <v>No</v>
      </c>
      <c r="J1067" s="12">
        <f t="shared" si="117"/>
        <v>1</v>
      </c>
      <c r="K1067" s="13">
        <f t="shared" si="118"/>
        <v>41775</v>
      </c>
      <c r="L1067" s="12">
        <f t="shared" si="119"/>
        <v>2014</v>
      </c>
      <c r="M1067" s="12">
        <f t="shared" si="120"/>
        <v>20</v>
      </c>
      <c r="N1067" s="12">
        <f t="shared" si="121"/>
        <v>5</v>
      </c>
      <c r="O1067" s="13" t="str">
        <f t="shared" ca="1" si="122"/>
        <v>CUMPLE</v>
      </c>
    </row>
    <row r="1068" spans="1:15" hidden="1">
      <c r="A1068">
        <f>Tabla_owssvr__2[[#This Row],[ID]]</f>
        <v>4152</v>
      </c>
      <c r="B1068" t="str">
        <f>Tabla_owssvr__2[[#This Row],[Título]]</f>
        <v>Clave bloqueada</v>
      </c>
      <c r="C1068" t="str">
        <f>Tabla_owssvr__2[[#This Row],[Solicitante]]</f>
        <v>Hermosilla Rebolledo, Cristian Elias, CAM</v>
      </c>
      <c r="D1068" s="4">
        <f>Tabla_owssvr__2[[#This Row],[Fecha Solicitud]]</f>
        <v>41774</v>
      </c>
      <c r="E1068" t="str">
        <f>Tabla_owssvr__2[[#This Row],[Estado]]</f>
        <v>Realizado</v>
      </c>
      <c r="F1068" s="4">
        <f>Tabla_owssvr__2[[#This Row],[Fecha Cierre]]</f>
        <v>41774</v>
      </c>
      <c r="G1068" t="str">
        <f>Tabla_owssvr__2[[#This Row],[Categoria]]</f>
        <v>Creación, modificación activación y desactivación de cuentas de red y correo electrónico.</v>
      </c>
      <c r="H1068" t="str">
        <f>Tabla_owssvr__2[[#This Row],[Enviado a TI]]</f>
        <v>No</v>
      </c>
      <c r="I1068" t="str">
        <f>Tabla_owssvr__2[[#This Row],[Regiones]]</f>
        <v>Si</v>
      </c>
      <c r="J1068" s="12">
        <f t="shared" si="117"/>
        <v>1</v>
      </c>
      <c r="K1068" s="13">
        <f t="shared" si="118"/>
        <v>41775</v>
      </c>
      <c r="L1068" s="12">
        <f t="shared" si="119"/>
        <v>2014</v>
      </c>
      <c r="M1068" s="12">
        <f t="shared" si="120"/>
        <v>20</v>
      </c>
      <c r="N1068" s="12">
        <f t="shared" si="121"/>
        <v>5</v>
      </c>
      <c r="O1068" s="13" t="str">
        <f t="shared" ca="1" si="122"/>
        <v>CUMPLE</v>
      </c>
    </row>
    <row r="1069" spans="1:15" hidden="1">
      <c r="A1069">
        <f>Tabla_owssvr__2[[#This Row],[ID]]</f>
        <v>4151</v>
      </c>
      <c r="B1069" t="str">
        <f>Tabla_owssvr__2[[#This Row],[Título]]</f>
        <v xml:space="preserve">Necesito que se bajen todos los servicios Caller de las maquinas del hosting,  solo bajar,  y  BAJAR </v>
      </c>
      <c r="C1069" t="str">
        <f>Tabla_owssvr__2[[#This Row],[Solicitante]]</f>
        <v>Gonzalez Arredondo, Enrique Eduardo, CAM</v>
      </c>
      <c r="D1069" s="4">
        <f>Tabla_owssvr__2[[#This Row],[Fecha Solicitud]]</f>
        <v>41774</v>
      </c>
      <c r="E1069" t="str">
        <f>Tabla_owssvr__2[[#This Row],[Estado]]</f>
        <v>Realizado</v>
      </c>
      <c r="F1069" s="4">
        <f>Tabla_owssvr__2[[#This Row],[Fecha Cierre]]</f>
        <v>41774</v>
      </c>
      <c r="G1069" t="str">
        <f>Tabla_owssvr__2[[#This Row],[Categoria]]</f>
        <v>Otros no sujetos a ANS</v>
      </c>
      <c r="H1069" t="str">
        <f>Tabla_owssvr__2[[#This Row],[Enviado a TI]]</f>
        <v>No</v>
      </c>
      <c r="I1069" t="str">
        <f>Tabla_owssvr__2[[#This Row],[Regiones]]</f>
        <v>No</v>
      </c>
      <c r="J1069" s="12">
        <f t="shared" si="117"/>
        <v>100</v>
      </c>
      <c r="K1069" s="13">
        <f t="shared" si="118"/>
        <v>41922</v>
      </c>
      <c r="L1069" s="12">
        <f t="shared" si="119"/>
        <v>2014</v>
      </c>
      <c r="M1069" s="12">
        <f t="shared" si="120"/>
        <v>41</v>
      </c>
      <c r="N1069" s="12">
        <f t="shared" si="121"/>
        <v>10</v>
      </c>
      <c r="O1069" s="13" t="str">
        <f t="shared" ca="1" si="122"/>
        <v>CUMPLE</v>
      </c>
    </row>
    <row r="1070" spans="1:15" hidden="1">
      <c r="A1070">
        <f>Tabla_owssvr__2[[#This Row],[ID]]</f>
        <v>4150</v>
      </c>
      <c r="B1070" t="str">
        <f>Tabla_owssvr__2[[#This Row],[Título]]</f>
        <v>Problemas de Acceso a Oracle</v>
      </c>
      <c r="C1070" t="str">
        <f>Tabla_owssvr__2[[#This Row],[Solicitante]]</f>
        <v>Muñoz Contreras, Raul, CAM</v>
      </c>
      <c r="D1070" s="4">
        <f>Tabla_owssvr__2[[#This Row],[Fecha Solicitud]]</f>
        <v>41774</v>
      </c>
      <c r="E1070" t="str">
        <f>Tabla_owssvr__2[[#This Row],[Estado]]</f>
        <v>Realizado</v>
      </c>
      <c r="F1070" s="4">
        <f>Tabla_owssvr__2[[#This Row],[Fecha Cierre]]</f>
        <v>41774</v>
      </c>
      <c r="G1070" t="str">
        <f>Tabla_owssvr__2[[#This Row],[Categoria]]</f>
        <v>2 Reporte problemas Oracle</v>
      </c>
      <c r="H1070" t="str">
        <f>Tabla_owssvr__2[[#This Row],[Enviado a TI]]</f>
        <v>Si</v>
      </c>
      <c r="I1070" t="str">
        <f>Tabla_owssvr__2[[#This Row],[Regiones]]</f>
        <v>No</v>
      </c>
      <c r="J1070" s="12">
        <f t="shared" si="117"/>
        <v>1</v>
      </c>
      <c r="K1070" s="13">
        <f t="shared" si="118"/>
        <v>41775</v>
      </c>
      <c r="L1070" s="12">
        <f t="shared" si="119"/>
        <v>2014</v>
      </c>
      <c r="M1070" s="12">
        <f t="shared" si="120"/>
        <v>20</v>
      </c>
      <c r="N1070" s="12">
        <f t="shared" si="121"/>
        <v>5</v>
      </c>
      <c r="O1070" s="13" t="str">
        <f t="shared" ca="1" si="122"/>
        <v>CUMPLE</v>
      </c>
    </row>
    <row r="1071" spans="1:15" hidden="1">
      <c r="A1071">
        <f>Tabla_owssvr__2[[#This Row],[ID]]</f>
        <v>4149</v>
      </c>
      <c r="B1071" t="str">
        <f>Tabla_owssvr__2[[#This Row],[Título]]</f>
        <v>Revisar perfil</v>
      </c>
      <c r="C1071" t="str">
        <f>Tabla_owssvr__2[[#This Row],[Solicitante]]</f>
        <v>Martinez Muñoz, Ximena Del Rosario, CAM</v>
      </c>
      <c r="D1071" s="4">
        <f>Tabla_owssvr__2[[#This Row],[Fecha Solicitud]]</f>
        <v>41774</v>
      </c>
      <c r="E1071" t="str">
        <f>Tabla_owssvr__2[[#This Row],[Estado]]</f>
        <v>Realizado</v>
      </c>
      <c r="F1071" s="4">
        <f>Tabla_owssvr__2[[#This Row],[Fecha Cierre]]</f>
        <v>41774</v>
      </c>
      <c r="G1071" t="str">
        <f>Tabla_owssvr__2[[#This Row],[Categoria]]</f>
        <v>2 Reporte problemas Oracle</v>
      </c>
      <c r="H1071" t="str">
        <f>Tabla_owssvr__2[[#This Row],[Enviado a TI]]</f>
        <v>Si</v>
      </c>
      <c r="I1071" t="str">
        <f>Tabla_owssvr__2[[#This Row],[Regiones]]</f>
        <v>No</v>
      </c>
      <c r="J1071" s="12">
        <f t="shared" si="117"/>
        <v>1</v>
      </c>
      <c r="K1071" s="13">
        <f t="shared" si="118"/>
        <v>41775</v>
      </c>
      <c r="L1071" s="12">
        <f t="shared" si="119"/>
        <v>2014</v>
      </c>
      <c r="M1071" s="12">
        <f t="shared" si="120"/>
        <v>20</v>
      </c>
      <c r="N1071" s="12">
        <f t="shared" si="121"/>
        <v>5</v>
      </c>
      <c r="O1071" s="13" t="str">
        <f t="shared" ca="1" si="122"/>
        <v>CUMPLE</v>
      </c>
    </row>
    <row r="1072" spans="1:15" hidden="1">
      <c r="A1072">
        <f>Tabla_owssvr__2[[#This Row],[ID]]</f>
        <v>4148</v>
      </c>
      <c r="B1072" t="str">
        <f>Tabla_owssvr__2[[#This Row],[Título]]</f>
        <v>Solución</v>
      </c>
      <c r="C1072" t="str">
        <f>Tabla_owssvr__2[[#This Row],[Solicitante]]</f>
        <v>Andrade Escobar, Agustina Mabel, CAM</v>
      </c>
      <c r="D1072" s="4">
        <f>Tabla_owssvr__2[[#This Row],[Fecha Solicitud]]</f>
        <v>41773</v>
      </c>
      <c r="E1072" t="str">
        <f>Tabla_owssvr__2[[#This Row],[Estado]]</f>
        <v>Realizado</v>
      </c>
      <c r="F1072" s="4">
        <f>Tabla_owssvr__2[[#This Row],[Fecha Cierre]]</f>
        <v>41774</v>
      </c>
      <c r="G1072" t="str">
        <f>Tabla_owssvr__2[[#This Row],[Categoria]]</f>
        <v>2 Reporte problemas Oracle</v>
      </c>
      <c r="H1072" t="str">
        <f>Tabla_owssvr__2[[#This Row],[Enviado a TI]]</f>
        <v>Si</v>
      </c>
      <c r="I1072" t="str">
        <f>Tabla_owssvr__2[[#This Row],[Regiones]]</f>
        <v>No</v>
      </c>
      <c r="J1072" s="12">
        <f t="shared" si="117"/>
        <v>1</v>
      </c>
      <c r="K1072" s="13">
        <f t="shared" si="118"/>
        <v>41774</v>
      </c>
      <c r="L1072" s="12">
        <f t="shared" si="119"/>
        <v>2014</v>
      </c>
      <c r="M1072" s="12">
        <f t="shared" si="120"/>
        <v>20</v>
      </c>
      <c r="N1072" s="12">
        <f t="shared" si="121"/>
        <v>5</v>
      </c>
      <c r="O1072" s="13" t="str">
        <f t="shared" ca="1" si="122"/>
        <v>CUMPLE</v>
      </c>
    </row>
    <row r="1073" spans="1:15" hidden="1">
      <c r="A1073">
        <f>Tabla_owssvr__2[[#This Row],[ID]]</f>
        <v>4147</v>
      </c>
      <c r="B1073" t="str">
        <f>Tabla_owssvr__2[[#This Row],[Título]]</f>
        <v>cuenta dominio bloqueada</v>
      </c>
      <c r="C1073" t="str">
        <f>Tabla_owssvr__2[[#This Row],[Solicitante]]</f>
        <v>Muñoz Rivera, Jonathan, CAM</v>
      </c>
      <c r="D1073" s="4">
        <f>Tabla_owssvr__2[[#This Row],[Fecha Solicitud]]</f>
        <v>41774</v>
      </c>
      <c r="E1073" t="str">
        <f>Tabla_owssvr__2[[#This Row],[Estado]]</f>
        <v>Realizado</v>
      </c>
      <c r="F1073" s="4">
        <f>Tabla_owssvr__2[[#This Row],[Fecha Cierre]]</f>
        <v>41774</v>
      </c>
      <c r="G1073" t="str">
        <f>Tabla_owssvr__2[[#This Row],[Categoria]]</f>
        <v>Creación, modificación activación y desactivación de cuentas de red y correo electrónico.</v>
      </c>
      <c r="H1073" t="str">
        <f>Tabla_owssvr__2[[#This Row],[Enviado a TI]]</f>
        <v>Si</v>
      </c>
      <c r="I1073" t="str">
        <f>Tabla_owssvr__2[[#This Row],[Regiones]]</f>
        <v>No</v>
      </c>
      <c r="J1073" s="12">
        <f t="shared" si="117"/>
        <v>1</v>
      </c>
      <c r="K1073" s="13">
        <f t="shared" si="118"/>
        <v>41775</v>
      </c>
      <c r="L1073" s="12">
        <f t="shared" si="119"/>
        <v>2014</v>
      </c>
      <c r="M1073" s="12">
        <f t="shared" si="120"/>
        <v>20</v>
      </c>
      <c r="N1073" s="12">
        <f t="shared" si="121"/>
        <v>5</v>
      </c>
      <c r="O1073" s="13" t="str">
        <f t="shared" ca="1" si="122"/>
        <v>CUMPLE</v>
      </c>
    </row>
    <row r="1074" spans="1:15" hidden="1">
      <c r="A1074">
        <f>Tabla_owssvr__2[[#This Row],[ID]]</f>
        <v>4146</v>
      </c>
      <c r="B1074" t="str">
        <f>Tabla_owssvr__2[[#This Row],[Título]]</f>
        <v>AUMENTO DE MINUTOS</v>
      </c>
      <c r="C1074" t="str">
        <f>Tabla_owssvr__2[[#This Row],[Solicitante]]</f>
        <v>Valdes Navarrete, David Exequiel, CAM</v>
      </c>
      <c r="D1074" s="4">
        <f>Tabla_owssvr__2[[#This Row],[Fecha Solicitud]]</f>
        <v>41774</v>
      </c>
      <c r="E1074" t="str">
        <f>Tabla_owssvr__2[[#This Row],[Estado]]</f>
        <v>Realizado</v>
      </c>
      <c r="F1074" s="4">
        <f>Tabla_owssvr__2[[#This Row],[Fecha Cierre]]</f>
        <v>41774</v>
      </c>
      <c r="G1074" t="str">
        <f>Tabla_owssvr__2[[#This Row],[Categoria]]</f>
        <v>1 Asignacion de minutos</v>
      </c>
      <c r="H1074" t="str">
        <f>Tabla_owssvr__2[[#This Row],[Enviado a TI]]</f>
        <v>Si</v>
      </c>
      <c r="I1074" t="str">
        <f>Tabla_owssvr__2[[#This Row],[Regiones]]</f>
        <v>No</v>
      </c>
      <c r="J1074" s="12">
        <f t="shared" si="117"/>
        <v>1</v>
      </c>
      <c r="K1074" s="13">
        <f t="shared" si="118"/>
        <v>41775</v>
      </c>
      <c r="L1074" s="12">
        <f t="shared" si="119"/>
        <v>2014</v>
      </c>
      <c r="M1074" s="12">
        <f t="shared" si="120"/>
        <v>20</v>
      </c>
      <c r="N1074" s="12">
        <f t="shared" si="121"/>
        <v>5</v>
      </c>
      <c r="O1074" s="13" t="str">
        <f t="shared" ca="1" si="122"/>
        <v>CUMPLE</v>
      </c>
    </row>
    <row r="1075" spans="1:15" hidden="1">
      <c r="A1075">
        <f>Tabla_owssvr__2[[#This Row],[ID]]</f>
        <v>4145</v>
      </c>
      <c r="B1075" t="str">
        <f>Tabla_owssvr__2[[#This Row],[Título]]</f>
        <v>Instalación Proyect Juan Carlos Verá</v>
      </c>
      <c r="C1075" t="str">
        <f>Tabla_owssvr__2[[#This Row],[Solicitante]]</f>
        <v>Vera Sepulveda, Juan Carlos, CAM</v>
      </c>
      <c r="D1075" s="4">
        <f>Tabla_owssvr__2[[#This Row],[Fecha Solicitud]]</f>
        <v>41774</v>
      </c>
      <c r="E1075" t="str">
        <f>Tabla_owssvr__2[[#This Row],[Estado]]</f>
        <v>Rechazado</v>
      </c>
      <c r="F1075" s="4">
        <f>Tabla_owssvr__2[[#This Row],[Fecha Cierre]]</f>
        <v>41774</v>
      </c>
      <c r="G1075" t="str">
        <f>Tabla_owssvr__2[[#This Row],[Categoria]]</f>
        <v>Instalación de nuevos software en los computadores.</v>
      </c>
      <c r="H1075" t="str">
        <f>Tabla_owssvr__2[[#This Row],[Enviado a TI]]</f>
        <v>Si</v>
      </c>
      <c r="I1075" t="str">
        <f>Tabla_owssvr__2[[#This Row],[Regiones]]</f>
        <v>No</v>
      </c>
      <c r="J1075" s="12">
        <f t="shared" si="117"/>
        <v>1</v>
      </c>
      <c r="K1075" s="13">
        <f t="shared" si="118"/>
        <v>41775</v>
      </c>
      <c r="L1075" s="12">
        <f t="shared" si="119"/>
        <v>2014</v>
      </c>
      <c r="M1075" s="12">
        <f t="shared" si="120"/>
        <v>20</v>
      </c>
      <c r="N1075" s="12">
        <f t="shared" si="121"/>
        <v>5</v>
      </c>
      <c r="O1075" s="13" t="str">
        <f t="shared" ca="1" si="122"/>
        <v>CUMPLE</v>
      </c>
    </row>
    <row r="1076" spans="1:15" hidden="1">
      <c r="A1076">
        <f>Tabla_owssvr__2[[#This Row],[ID]]</f>
        <v>4144</v>
      </c>
      <c r="B1076" t="str">
        <f>Tabla_owssvr__2[[#This Row],[Título]]</f>
        <v>Pantalla quebrada</v>
      </c>
      <c r="C1076" t="str">
        <f>Tabla_owssvr__2[[#This Row],[Solicitante]]</f>
        <v>Morales Diaz, Mauricio Enrique, CAM</v>
      </c>
      <c r="D1076" s="4">
        <f>Tabla_owssvr__2[[#This Row],[Fecha Solicitud]]</f>
        <v>41774</v>
      </c>
      <c r="E1076" t="str">
        <f>Tabla_owssvr__2[[#This Row],[Estado]]</f>
        <v>Rechazado</v>
      </c>
      <c r="F1076" s="4">
        <f>Tabla_owssvr__2[[#This Row],[Fecha Cierre]]</f>
        <v>41774</v>
      </c>
      <c r="G1076" t="str">
        <f>Tabla_owssvr__2[[#This Row],[Categoria]]</f>
        <v>Asignación y/o entrega de equipos celulares estándar nuevos o sus componentes. (chips)</v>
      </c>
      <c r="H1076" t="str">
        <f>Tabla_owssvr__2[[#This Row],[Enviado a TI]]</f>
        <v>No</v>
      </c>
      <c r="I1076" t="str">
        <f>Tabla_owssvr__2[[#This Row],[Regiones]]</f>
        <v>Si</v>
      </c>
      <c r="J1076" s="12">
        <f t="shared" si="117"/>
        <v>7</v>
      </c>
      <c r="K1076" s="13">
        <f t="shared" si="118"/>
        <v>41786</v>
      </c>
      <c r="L1076" s="12">
        <f t="shared" si="119"/>
        <v>2014</v>
      </c>
      <c r="M1076" s="12">
        <f t="shared" si="120"/>
        <v>22</v>
      </c>
      <c r="N1076" s="12">
        <f t="shared" si="121"/>
        <v>5</v>
      </c>
      <c r="O1076" s="13" t="str">
        <f t="shared" ca="1" si="122"/>
        <v>CUMPLE</v>
      </c>
    </row>
    <row r="1077" spans="1:15" hidden="1">
      <c r="A1077">
        <f>Tabla_owssvr__2[[#This Row],[ID]]</f>
        <v>4143</v>
      </c>
      <c r="B1077" t="str">
        <f>Tabla_owssvr__2[[#This Row],[Título]]</f>
        <v>Ingreso supervisor Técnico LLEE</v>
      </c>
      <c r="C1077" t="str">
        <f>Tabla_owssvr__2[[#This Row],[Solicitante]]</f>
        <v>Contreras Orellana, Paulo Alberto, CAM</v>
      </c>
      <c r="D1077" s="4">
        <f>Tabla_owssvr__2[[#This Row],[Fecha Solicitud]]</f>
        <v>41774</v>
      </c>
      <c r="E1077" t="str">
        <f>Tabla_owssvr__2[[#This Row],[Estado]]</f>
        <v>Realizado</v>
      </c>
      <c r="F1077" s="4">
        <f>Tabla_owssvr__2[[#This Row],[Fecha Cierre]]</f>
        <v>41774</v>
      </c>
      <c r="G1077" t="str">
        <f>Tabla_owssvr__2[[#This Row],[Categoria]]</f>
        <v>Asignación de equipamiento estándar.</v>
      </c>
      <c r="H1077" t="str">
        <f>Tabla_owssvr__2[[#This Row],[Enviado a TI]]</f>
        <v>Si</v>
      </c>
      <c r="I1077" t="str">
        <f>Tabla_owssvr__2[[#This Row],[Regiones]]</f>
        <v>No</v>
      </c>
      <c r="J1077" s="12">
        <f t="shared" si="117"/>
        <v>4</v>
      </c>
      <c r="K1077" s="13">
        <f t="shared" si="118"/>
        <v>41781</v>
      </c>
      <c r="L1077" s="12">
        <f t="shared" si="119"/>
        <v>2014</v>
      </c>
      <c r="M1077" s="12">
        <f t="shared" si="120"/>
        <v>21</v>
      </c>
      <c r="N1077" s="12">
        <f t="shared" si="121"/>
        <v>5</v>
      </c>
      <c r="O1077" s="13" t="str">
        <f t="shared" ca="1" si="122"/>
        <v>CUMPLE</v>
      </c>
    </row>
    <row r="1078" spans="1:15" hidden="1">
      <c r="A1078">
        <f>Tabla_owssvr__2[[#This Row],[ID]]</f>
        <v>4142</v>
      </c>
      <c r="B1078" t="str">
        <f>Tabla_owssvr__2[[#This Row],[Título]]</f>
        <v>Alta Cuenta Corporativa AD y Exchange</v>
      </c>
      <c r="C1078" t="str">
        <f>Tabla_owssvr__2[[#This Row],[Solicitante]]</f>
        <v>Dossi Muñoz, Carolina, CAM</v>
      </c>
      <c r="D1078" s="4">
        <f>Tabla_owssvr__2[[#This Row],[Fecha Solicitud]]</f>
        <v>41774</v>
      </c>
      <c r="E1078" t="str">
        <f>Tabla_owssvr__2[[#This Row],[Estado]]</f>
        <v>Realizado</v>
      </c>
      <c r="F1078" s="4">
        <f>Tabla_owssvr__2[[#This Row],[Fecha Cierre]]</f>
        <v>41774</v>
      </c>
      <c r="G1078" t="str">
        <f>Tabla_owssvr__2[[#This Row],[Categoria]]</f>
        <v>Creación, modificación activación y desactivación de cuentas de red y correo electrónico.</v>
      </c>
      <c r="H1078" t="str">
        <f>Tabla_owssvr__2[[#This Row],[Enviado a TI]]</f>
        <v>Si</v>
      </c>
      <c r="I1078" t="str">
        <f>Tabla_owssvr__2[[#This Row],[Regiones]]</f>
        <v>No</v>
      </c>
      <c r="J1078" s="12">
        <f t="shared" si="117"/>
        <v>1</v>
      </c>
      <c r="K1078" s="13">
        <f t="shared" si="118"/>
        <v>41775</v>
      </c>
      <c r="L1078" s="12">
        <f t="shared" si="119"/>
        <v>2014</v>
      </c>
      <c r="M1078" s="12">
        <f t="shared" si="120"/>
        <v>20</v>
      </c>
      <c r="N1078" s="12">
        <f t="shared" si="121"/>
        <v>5</v>
      </c>
      <c r="O1078" s="13" t="str">
        <f t="shared" ca="1" si="122"/>
        <v>CUMPLE</v>
      </c>
    </row>
    <row r="1079" spans="1:15" hidden="1">
      <c r="A1079">
        <f>Tabla_owssvr__2[[#This Row],[ID]]</f>
        <v>4141</v>
      </c>
      <c r="B1079" t="str">
        <f>Tabla_owssvr__2[[#This Row],[Título]]</f>
        <v>Reasignar Minutos</v>
      </c>
      <c r="C1079" t="str">
        <f>Tabla_owssvr__2[[#This Row],[Solicitante]]</f>
        <v>Valdes Navarrete, David Exequiel, CAM</v>
      </c>
      <c r="D1079" s="4">
        <f>Tabla_owssvr__2[[#This Row],[Fecha Solicitud]]</f>
        <v>41774</v>
      </c>
      <c r="E1079" t="str">
        <f>Tabla_owssvr__2[[#This Row],[Estado]]</f>
        <v>Realizado</v>
      </c>
      <c r="F1079" s="4">
        <f>Tabla_owssvr__2[[#This Row],[Fecha Cierre]]</f>
        <v>41774</v>
      </c>
      <c r="G1079" t="str">
        <f>Tabla_owssvr__2[[#This Row],[Categoria]]</f>
        <v>1 Asignacion de minutos</v>
      </c>
      <c r="H1079" t="str">
        <f>Tabla_owssvr__2[[#This Row],[Enviado a TI]]</f>
        <v>No</v>
      </c>
      <c r="I1079" t="str">
        <f>Tabla_owssvr__2[[#This Row],[Regiones]]</f>
        <v>No</v>
      </c>
      <c r="J1079" s="12">
        <f t="shared" si="117"/>
        <v>1</v>
      </c>
      <c r="K1079" s="13">
        <f t="shared" si="118"/>
        <v>41775</v>
      </c>
      <c r="L1079" s="12">
        <f t="shared" si="119"/>
        <v>2014</v>
      </c>
      <c r="M1079" s="12">
        <f t="shared" si="120"/>
        <v>20</v>
      </c>
      <c r="N1079" s="12">
        <f t="shared" si="121"/>
        <v>5</v>
      </c>
      <c r="O1079" s="13" t="str">
        <f t="shared" ca="1" si="122"/>
        <v>CUMPLE</v>
      </c>
    </row>
    <row r="1080" spans="1:15" hidden="1">
      <c r="A1080">
        <f>Tabla_owssvr__2[[#This Row],[ID]]</f>
        <v>4140</v>
      </c>
      <c r="B1080" t="str">
        <f>Tabla_owssvr__2[[#This Row],[Título]]</f>
        <v>Minutos Teléfono</v>
      </c>
      <c r="C1080" t="str">
        <f>Tabla_owssvr__2[[#This Row],[Solicitante]]</f>
        <v>Gonzalez Parra, Sergio Alberto, CAM</v>
      </c>
      <c r="D1080" s="4">
        <f>Tabla_owssvr__2[[#This Row],[Fecha Solicitud]]</f>
        <v>41774</v>
      </c>
      <c r="E1080" t="str">
        <f>Tabla_owssvr__2[[#This Row],[Estado]]</f>
        <v>Realizado</v>
      </c>
      <c r="F1080" s="4">
        <f>Tabla_owssvr__2[[#This Row],[Fecha Cierre]]</f>
        <v>41774</v>
      </c>
      <c r="G1080" t="str">
        <f>Tabla_owssvr__2[[#This Row],[Categoria]]</f>
        <v>1 Asignacion de minutos</v>
      </c>
      <c r="H1080" t="str">
        <f>Tabla_owssvr__2[[#This Row],[Enviado a TI]]</f>
        <v>No</v>
      </c>
      <c r="I1080" t="str">
        <f>Tabla_owssvr__2[[#This Row],[Regiones]]</f>
        <v>No</v>
      </c>
      <c r="J1080" s="12">
        <f t="shared" si="117"/>
        <v>1</v>
      </c>
      <c r="K1080" s="13">
        <f t="shared" si="118"/>
        <v>41775</v>
      </c>
      <c r="L1080" s="12">
        <f t="shared" si="119"/>
        <v>2014</v>
      </c>
      <c r="M1080" s="12">
        <f t="shared" si="120"/>
        <v>20</v>
      </c>
      <c r="N1080" s="12">
        <f t="shared" si="121"/>
        <v>5</v>
      </c>
      <c r="O1080" s="13" t="str">
        <f t="shared" ca="1" si="122"/>
        <v>CUMPLE</v>
      </c>
    </row>
    <row r="1081" spans="1:15" hidden="1">
      <c r="A1081">
        <f>Tabla_owssvr__2[[#This Row],[ID]]</f>
        <v>4139</v>
      </c>
      <c r="B1081" t="str">
        <f>Tabla_owssvr__2[[#This Row],[Título]]</f>
        <v>Minutos Celular 62065341</v>
      </c>
      <c r="C1081" t="str">
        <f>Tabla_owssvr__2[[#This Row],[Solicitante]]</f>
        <v>Salinas Bustos, Max Leonardo, CAM</v>
      </c>
      <c r="D1081" s="4">
        <f>Tabla_owssvr__2[[#This Row],[Fecha Solicitud]]</f>
        <v>41773</v>
      </c>
      <c r="E1081" t="str">
        <f>Tabla_owssvr__2[[#This Row],[Estado]]</f>
        <v>Realizado</v>
      </c>
      <c r="F1081" s="4">
        <f>Tabla_owssvr__2[[#This Row],[Fecha Cierre]]</f>
        <v>41773</v>
      </c>
      <c r="G1081" t="str">
        <f>Tabla_owssvr__2[[#This Row],[Categoria]]</f>
        <v>Habilitación de servicios de telefonía celular, aumento de minutos, cambio de perfil.</v>
      </c>
      <c r="H1081" t="str">
        <f>Tabla_owssvr__2[[#This Row],[Enviado a TI]]</f>
        <v>Si</v>
      </c>
      <c r="I1081" t="str">
        <f>Tabla_owssvr__2[[#This Row],[Regiones]]</f>
        <v>No</v>
      </c>
      <c r="J1081" s="12">
        <f t="shared" si="117"/>
        <v>1</v>
      </c>
      <c r="K1081" s="13">
        <f t="shared" si="118"/>
        <v>41774</v>
      </c>
      <c r="L1081" s="12">
        <f t="shared" si="119"/>
        <v>2014</v>
      </c>
      <c r="M1081" s="12">
        <f t="shared" si="120"/>
        <v>20</v>
      </c>
      <c r="N1081" s="12">
        <f t="shared" si="121"/>
        <v>5</v>
      </c>
      <c r="O1081" s="13" t="str">
        <f t="shared" ca="1" si="122"/>
        <v>CUMPLE</v>
      </c>
    </row>
    <row r="1082" spans="1:15" hidden="1">
      <c r="A1082">
        <f>Tabla_owssvr__2[[#This Row],[ID]]</f>
        <v>4138</v>
      </c>
      <c r="B1082" t="str">
        <f>Tabla_owssvr__2[[#This Row],[Título]]</f>
        <v>Minutos Net</v>
      </c>
      <c r="C1082" t="str">
        <f>Tabla_owssvr__2[[#This Row],[Solicitante]]</f>
        <v>Fuentes Maldonado, Gonzalo Eduardo, CAM</v>
      </c>
      <c r="D1082" s="4">
        <f>Tabla_owssvr__2[[#This Row],[Fecha Solicitud]]</f>
        <v>41773</v>
      </c>
      <c r="E1082" t="str">
        <f>Tabla_owssvr__2[[#This Row],[Estado]]</f>
        <v>Realizado</v>
      </c>
      <c r="F1082" s="4">
        <f>Tabla_owssvr__2[[#This Row],[Fecha Cierre]]</f>
        <v>41773</v>
      </c>
      <c r="G1082" t="str">
        <f>Tabla_owssvr__2[[#This Row],[Categoria]]</f>
        <v>1 Asignacion de minutos</v>
      </c>
      <c r="H1082" t="str">
        <f>Tabla_owssvr__2[[#This Row],[Enviado a TI]]</f>
        <v>No</v>
      </c>
      <c r="I1082" t="str">
        <f>Tabla_owssvr__2[[#This Row],[Regiones]]</f>
        <v>Si</v>
      </c>
      <c r="J1082" s="12">
        <f t="shared" si="117"/>
        <v>1</v>
      </c>
      <c r="K1082" s="13">
        <f t="shared" si="118"/>
        <v>41774</v>
      </c>
      <c r="L1082" s="12">
        <f t="shared" si="119"/>
        <v>2014</v>
      </c>
      <c r="M1082" s="12">
        <f t="shared" si="120"/>
        <v>20</v>
      </c>
      <c r="N1082" s="12">
        <f t="shared" si="121"/>
        <v>5</v>
      </c>
      <c r="O1082" s="13" t="str">
        <f t="shared" ca="1" si="122"/>
        <v>CUMPLE</v>
      </c>
    </row>
    <row r="1083" spans="1:15" hidden="1">
      <c r="A1083">
        <f>Tabla_owssvr__2[[#This Row],[ID]]</f>
        <v>4137</v>
      </c>
      <c r="B1083" t="str">
        <f>Tabla_owssvr__2[[#This Row],[Título]]</f>
        <v xml:space="preserve">Minutos on net </v>
      </c>
      <c r="C1083" t="str">
        <f>Tabla_owssvr__2[[#This Row],[Solicitante]]</f>
        <v>Mannarelli López, Gianinna Patricia., CAM</v>
      </c>
      <c r="D1083" s="4">
        <f>Tabla_owssvr__2[[#This Row],[Fecha Solicitud]]</f>
        <v>41773</v>
      </c>
      <c r="E1083" t="str">
        <f>Tabla_owssvr__2[[#This Row],[Estado]]</f>
        <v>Realizado</v>
      </c>
      <c r="F1083" s="4">
        <f>Tabla_owssvr__2[[#This Row],[Fecha Cierre]]</f>
        <v>41773</v>
      </c>
      <c r="G1083" t="str">
        <f>Tabla_owssvr__2[[#This Row],[Categoria]]</f>
        <v>1 Asignacion de minutos</v>
      </c>
      <c r="H1083" t="str">
        <f>Tabla_owssvr__2[[#This Row],[Enviado a TI]]</f>
        <v>Si</v>
      </c>
      <c r="I1083" t="str">
        <f>Tabla_owssvr__2[[#This Row],[Regiones]]</f>
        <v>No</v>
      </c>
      <c r="J1083" s="12">
        <f t="shared" si="117"/>
        <v>1</v>
      </c>
      <c r="K1083" s="13">
        <f t="shared" si="118"/>
        <v>41774</v>
      </c>
      <c r="L1083" s="12">
        <f t="shared" si="119"/>
        <v>2014</v>
      </c>
      <c r="M1083" s="12">
        <f t="shared" si="120"/>
        <v>20</v>
      </c>
      <c r="N1083" s="12">
        <f t="shared" si="121"/>
        <v>5</v>
      </c>
      <c r="O1083" s="13" t="str">
        <f t="shared" ca="1" si="122"/>
        <v>CUMPLE</v>
      </c>
    </row>
    <row r="1084" spans="1:15" hidden="1">
      <c r="A1084">
        <f>Tabla_owssvr__2[[#This Row],[ID]]</f>
        <v>4136</v>
      </c>
      <c r="B1084" t="str">
        <f>Tabla_owssvr__2[[#This Row],[Título]]</f>
        <v xml:space="preserve">Consulta de Minutos </v>
      </c>
      <c r="C1084" t="str">
        <f>Tabla_owssvr__2[[#This Row],[Solicitante]]</f>
        <v>Lagos Acuña, Christopher Joseph, CAM</v>
      </c>
      <c r="D1084" s="4">
        <f>Tabla_owssvr__2[[#This Row],[Fecha Solicitud]]</f>
        <v>41773</v>
      </c>
      <c r="E1084" t="str">
        <f>Tabla_owssvr__2[[#This Row],[Estado]]</f>
        <v>Realizado</v>
      </c>
      <c r="F1084" s="4">
        <f>Tabla_owssvr__2[[#This Row],[Fecha Cierre]]</f>
        <v>41773</v>
      </c>
      <c r="G1084" t="str">
        <f>Tabla_owssvr__2[[#This Row],[Categoria]]</f>
        <v>1 Asignacion de minutos</v>
      </c>
      <c r="H1084" t="str">
        <f>Tabla_owssvr__2[[#This Row],[Enviado a TI]]</f>
        <v>Si</v>
      </c>
      <c r="I1084" t="str">
        <f>Tabla_owssvr__2[[#This Row],[Regiones]]</f>
        <v>No</v>
      </c>
      <c r="J1084" s="12">
        <f t="shared" si="117"/>
        <v>1</v>
      </c>
      <c r="K1084" s="13">
        <f t="shared" si="118"/>
        <v>41774</v>
      </c>
      <c r="L1084" s="12">
        <f t="shared" si="119"/>
        <v>2014</v>
      </c>
      <c r="M1084" s="12">
        <f t="shared" si="120"/>
        <v>20</v>
      </c>
      <c r="N1084" s="12">
        <f t="shared" si="121"/>
        <v>5</v>
      </c>
      <c r="O1084" s="13" t="str">
        <f t="shared" ca="1" si="122"/>
        <v>CUMPLE</v>
      </c>
    </row>
    <row r="1085" spans="1:15" hidden="1">
      <c r="A1085">
        <f>Tabla_owssvr__2[[#This Row],[ID]]</f>
        <v>4135</v>
      </c>
      <c r="B1085" t="str">
        <f>Tabla_owssvr__2[[#This Row],[Título]]</f>
        <v>Restitución de minutos</v>
      </c>
      <c r="C1085" t="str">
        <f>Tabla_owssvr__2[[#This Row],[Solicitante]]</f>
        <v>Pincheira Tripainao, Elizabeth Alejandra, CAM</v>
      </c>
      <c r="D1085" s="4">
        <f>Tabla_owssvr__2[[#This Row],[Fecha Solicitud]]</f>
        <v>41773</v>
      </c>
      <c r="E1085" t="str">
        <f>Tabla_owssvr__2[[#This Row],[Estado]]</f>
        <v>Realizado</v>
      </c>
      <c r="F1085" s="4">
        <f>Tabla_owssvr__2[[#This Row],[Fecha Cierre]]</f>
        <v>41773</v>
      </c>
      <c r="G1085" t="str">
        <f>Tabla_owssvr__2[[#This Row],[Categoria]]</f>
        <v>1 Asignacion de minutos</v>
      </c>
      <c r="H1085" t="str">
        <f>Tabla_owssvr__2[[#This Row],[Enviado a TI]]</f>
        <v>No</v>
      </c>
      <c r="I1085" t="str">
        <f>Tabla_owssvr__2[[#This Row],[Regiones]]</f>
        <v>No</v>
      </c>
      <c r="J1085" s="12">
        <f t="shared" si="117"/>
        <v>1</v>
      </c>
      <c r="K1085" s="13">
        <f t="shared" si="118"/>
        <v>41774</v>
      </c>
      <c r="L1085" s="12">
        <f t="shared" si="119"/>
        <v>2014</v>
      </c>
      <c r="M1085" s="12">
        <f t="shared" si="120"/>
        <v>20</v>
      </c>
      <c r="N1085" s="12">
        <f t="shared" si="121"/>
        <v>5</v>
      </c>
      <c r="O1085" s="13" t="str">
        <f t="shared" ca="1" si="122"/>
        <v>CUMPLE</v>
      </c>
    </row>
    <row r="1086" spans="1:15" hidden="1">
      <c r="A1086">
        <f>Tabla_owssvr__2[[#This Row],[ID]]</f>
        <v>4134</v>
      </c>
      <c r="B1086" t="str">
        <f>Tabla_owssvr__2[[#This Row],[Título]]</f>
        <v>Acceso Oracle</v>
      </c>
      <c r="C1086" t="str">
        <f>Tabla_owssvr__2[[#This Row],[Solicitante]]</f>
        <v>San Martin Toledo, Mauricio Ramon, CAM</v>
      </c>
      <c r="D1086" s="4">
        <f>Tabla_owssvr__2[[#This Row],[Fecha Solicitud]]</f>
        <v>41773</v>
      </c>
      <c r="E1086" t="str">
        <f>Tabla_owssvr__2[[#This Row],[Estado]]</f>
        <v>Realizado</v>
      </c>
      <c r="F1086" s="4">
        <f>Tabla_owssvr__2[[#This Row],[Fecha Cierre]]</f>
        <v>41773</v>
      </c>
      <c r="G1086" t="str">
        <f>Tabla_owssvr__2[[#This Row],[Categoria]]</f>
        <v>2 Reporte problemas Oracle</v>
      </c>
      <c r="H1086" t="str">
        <f>Tabla_owssvr__2[[#This Row],[Enviado a TI]]</f>
        <v>No</v>
      </c>
      <c r="I1086" t="str">
        <f>Tabla_owssvr__2[[#This Row],[Regiones]]</f>
        <v>No</v>
      </c>
      <c r="J1086" s="12">
        <f t="shared" si="117"/>
        <v>1</v>
      </c>
      <c r="K1086" s="13">
        <f t="shared" si="118"/>
        <v>41774</v>
      </c>
      <c r="L1086" s="12">
        <f t="shared" si="119"/>
        <v>2014</v>
      </c>
      <c r="M1086" s="12">
        <f t="shared" si="120"/>
        <v>20</v>
      </c>
      <c r="N1086" s="12">
        <f t="shared" si="121"/>
        <v>5</v>
      </c>
      <c r="O1086" s="13" t="str">
        <f t="shared" ca="1" si="122"/>
        <v>CUMPLE</v>
      </c>
    </row>
    <row r="1087" spans="1:15" hidden="1">
      <c r="A1087">
        <f>Tabla_owssvr__2[[#This Row],[ID]]</f>
        <v>4133</v>
      </c>
      <c r="B1087" t="str">
        <f>Tabla_owssvr__2[[#This Row],[Título]]</f>
        <v>oracle incluir INFORME DE GASTOS</v>
      </c>
      <c r="C1087" t="str">
        <f>Tabla_owssvr__2[[#This Row],[Solicitante]]</f>
        <v>Iturra Lavin, Ana, CAM</v>
      </c>
      <c r="D1087" s="4">
        <f>Tabla_owssvr__2[[#This Row],[Fecha Solicitud]]</f>
        <v>41773</v>
      </c>
      <c r="E1087" t="str">
        <f>Tabla_owssvr__2[[#This Row],[Estado]]</f>
        <v>Realizado</v>
      </c>
      <c r="F1087" s="4">
        <f>Tabla_owssvr__2[[#This Row],[Fecha Cierre]]</f>
        <v>41773</v>
      </c>
      <c r="G1087" t="str">
        <f>Tabla_owssvr__2[[#This Row],[Categoria]]</f>
        <v>2 Reporte problemas Oracle</v>
      </c>
      <c r="H1087" t="str">
        <f>Tabla_owssvr__2[[#This Row],[Enviado a TI]]</f>
        <v>No</v>
      </c>
      <c r="I1087" t="str">
        <f>Tabla_owssvr__2[[#This Row],[Regiones]]</f>
        <v>No</v>
      </c>
      <c r="J1087" s="12">
        <f t="shared" ref="J1087:J1150" si="123">VLOOKUP(G1087,servicios,2,FALSE)</f>
        <v>1</v>
      </c>
      <c r="K1087" s="13">
        <f t="shared" ref="K1087:K1150" si="124">WORKDAY(D1087*1,J1087,festivos)</f>
        <v>41774</v>
      </c>
      <c r="L1087" s="12">
        <f t="shared" ref="L1087:L1150" si="125">YEAR(K1087)</f>
        <v>2014</v>
      </c>
      <c r="M1087" s="12">
        <f t="shared" ref="M1087:M1150" si="126">WEEKNUM(K1087,2)</f>
        <v>20</v>
      </c>
      <c r="N1087" s="12">
        <f t="shared" ref="N1087:N1150" si="127">MONTH(K1087)</f>
        <v>5</v>
      </c>
      <c r="O1087" s="13" t="str">
        <f t="shared" ref="O1087:O1150" ca="1" si="128">IF(F1087=0,IF(AND(TODAY()&lt;=K1087),"EN TIEMPO","FUERA"),IF(AND(F1087&lt;=K1087),"CUMPLE","NO CUMPLE"))</f>
        <v>CUMPLE</v>
      </c>
    </row>
    <row r="1088" spans="1:15" hidden="1">
      <c r="A1088">
        <f>Tabla_owssvr__2[[#This Row],[ID]]</f>
        <v>4132</v>
      </c>
      <c r="B1088" t="str">
        <f>Tabla_owssvr__2[[#This Row],[Título]]</f>
        <v>Lote de pago</v>
      </c>
      <c r="C1088" t="str">
        <f>Tabla_owssvr__2[[#This Row],[Solicitante]]</f>
        <v>Llancao Catrinao, Emelina Veronica, CAM</v>
      </c>
      <c r="D1088" s="4">
        <f>Tabla_owssvr__2[[#This Row],[Fecha Solicitud]]</f>
        <v>41773</v>
      </c>
      <c r="E1088" t="str">
        <f>Tabla_owssvr__2[[#This Row],[Estado]]</f>
        <v>Realizado</v>
      </c>
      <c r="F1088" s="4">
        <f>Tabla_owssvr__2[[#This Row],[Fecha Cierre]]</f>
        <v>41773</v>
      </c>
      <c r="G1088" t="str">
        <f>Tabla_owssvr__2[[#This Row],[Categoria]]</f>
        <v>2 Reporte problemas Oracle</v>
      </c>
      <c r="H1088" t="str">
        <f>Tabla_owssvr__2[[#This Row],[Enviado a TI]]</f>
        <v>Si</v>
      </c>
      <c r="I1088" t="str">
        <f>Tabla_owssvr__2[[#This Row],[Regiones]]</f>
        <v>No</v>
      </c>
      <c r="J1088" s="12">
        <f t="shared" si="123"/>
        <v>1</v>
      </c>
      <c r="K1088" s="13">
        <f t="shared" si="124"/>
        <v>41774</v>
      </c>
      <c r="L1088" s="12">
        <f t="shared" si="125"/>
        <v>2014</v>
      </c>
      <c r="M1088" s="12">
        <f t="shared" si="126"/>
        <v>20</v>
      </c>
      <c r="N1088" s="12">
        <f t="shared" si="127"/>
        <v>5</v>
      </c>
      <c r="O1088" s="13" t="str">
        <f t="shared" ca="1" si="128"/>
        <v>CUMPLE</v>
      </c>
    </row>
    <row r="1089" spans="1:15" hidden="1">
      <c r="A1089">
        <f>Tabla_owssvr__2[[#This Row],[ID]]</f>
        <v>4131</v>
      </c>
      <c r="B1089" t="str">
        <f>Tabla_owssvr__2[[#This Row],[Título]]</f>
        <v>Porblemas de Outlook</v>
      </c>
      <c r="C1089" t="str">
        <f>Tabla_owssvr__2[[#This Row],[Solicitante]]</f>
        <v>Lizama Caro, Jaime Andrés, CAM</v>
      </c>
      <c r="D1089" s="4">
        <f>Tabla_owssvr__2[[#This Row],[Fecha Solicitud]]</f>
        <v>41773</v>
      </c>
      <c r="E1089" t="str">
        <f>Tabla_owssvr__2[[#This Row],[Estado]]</f>
        <v>Realizado</v>
      </c>
      <c r="F1089" s="4">
        <f>Tabla_owssvr__2[[#This Row],[Fecha Cierre]]</f>
        <v>41773</v>
      </c>
      <c r="G1089" t="str">
        <f>Tabla_owssvr__2[[#This Row],[Categoria]]</f>
        <v>Creación, modificación activación y desactivación de cuentas de red y correo electrónico.</v>
      </c>
      <c r="H1089" t="str">
        <f>Tabla_owssvr__2[[#This Row],[Enviado a TI]]</f>
        <v>Si</v>
      </c>
      <c r="I1089" t="str">
        <f>Tabla_owssvr__2[[#This Row],[Regiones]]</f>
        <v>No</v>
      </c>
      <c r="J1089" s="12">
        <f t="shared" si="123"/>
        <v>1</v>
      </c>
      <c r="K1089" s="13">
        <f t="shared" si="124"/>
        <v>41774</v>
      </c>
      <c r="L1089" s="12">
        <f t="shared" si="125"/>
        <v>2014</v>
      </c>
      <c r="M1089" s="12">
        <f t="shared" si="126"/>
        <v>20</v>
      </c>
      <c r="N1089" s="12">
        <f t="shared" si="127"/>
        <v>5</v>
      </c>
      <c r="O1089" s="13" t="str">
        <f t="shared" ca="1" si="128"/>
        <v>CUMPLE</v>
      </c>
    </row>
    <row r="1090" spans="1:15" hidden="1">
      <c r="A1090">
        <f>Tabla_owssvr__2[[#This Row],[ID]]</f>
        <v>4130</v>
      </c>
      <c r="B1090" t="str">
        <f>Tabla_owssvr__2[[#This Row],[Título]]</f>
        <v>DESVINCULADOS</v>
      </c>
      <c r="C1090" t="str">
        <f>Tabla_owssvr__2[[#This Row],[Solicitante]]</f>
        <v>Torrejón Osorio, Marcela Alejandra, CAM</v>
      </c>
      <c r="D1090" s="4">
        <f>Tabla_owssvr__2[[#This Row],[Fecha Solicitud]]</f>
        <v>41773</v>
      </c>
      <c r="E1090" t="str">
        <f>Tabla_owssvr__2[[#This Row],[Estado]]</f>
        <v>Realizado</v>
      </c>
      <c r="F1090" s="4">
        <f>Tabla_owssvr__2[[#This Row],[Fecha Cierre]]</f>
        <v>41773</v>
      </c>
      <c r="G1090" t="str">
        <f>Tabla_owssvr__2[[#This Row],[Categoria]]</f>
        <v>Creación, modificación activación y desactivación de cuentas de red y correo electrónico.</v>
      </c>
      <c r="H1090" t="str">
        <f>Tabla_owssvr__2[[#This Row],[Enviado a TI]]</f>
        <v>No</v>
      </c>
      <c r="I1090" t="str">
        <f>Tabla_owssvr__2[[#This Row],[Regiones]]</f>
        <v>No</v>
      </c>
      <c r="J1090" s="12">
        <f t="shared" si="123"/>
        <v>1</v>
      </c>
      <c r="K1090" s="13">
        <f t="shared" si="124"/>
        <v>41774</v>
      </c>
      <c r="L1090" s="12">
        <f t="shared" si="125"/>
        <v>2014</v>
      </c>
      <c r="M1090" s="12">
        <f t="shared" si="126"/>
        <v>20</v>
      </c>
      <c r="N1090" s="12">
        <f t="shared" si="127"/>
        <v>5</v>
      </c>
      <c r="O1090" s="13" t="str">
        <f t="shared" ca="1" si="128"/>
        <v>CUMPLE</v>
      </c>
    </row>
    <row r="1091" spans="1:15" hidden="1">
      <c r="A1091">
        <f>Tabla_owssvr__2[[#This Row],[ID]]</f>
        <v>4129</v>
      </c>
      <c r="B1091" t="str">
        <f>Tabla_owssvr__2[[#This Row],[Título]]</f>
        <v>NO ES POSIBLE INICIAR SESION EN ORACLE R12</v>
      </c>
      <c r="C1091" t="str">
        <f>Tabla_owssvr__2[[#This Row],[Solicitante]]</f>
        <v>Figueroa Ramirez, Daniela Francisca, EXTERNO</v>
      </c>
      <c r="D1091" s="4">
        <f>Tabla_owssvr__2[[#This Row],[Fecha Solicitud]]</f>
        <v>41773</v>
      </c>
      <c r="E1091" t="str">
        <f>Tabla_owssvr__2[[#This Row],[Estado]]</f>
        <v>Realizado</v>
      </c>
      <c r="F1091" s="4">
        <f>Tabla_owssvr__2[[#This Row],[Fecha Cierre]]</f>
        <v>41773</v>
      </c>
      <c r="G1091" t="str">
        <f>Tabla_owssvr__2[[#This Row],[Categoria]]</f>
        <v>Instalación de nuevos software en los computadores.</v>
      </c>
      <c r="H1091" t="str">
        <f>Tabla_owssvr__2[[#This Row],[Enviado a TI]]</f>
        <v>No</v>
      </c>
      <c r="I1091" t="str">
        <f>Tabla_owssvr__2[[#This Row],[Regiones]]</f>
        <v>No</v>
      </c>
      <c r="J1091" s="12">
        <f t="shared" si="123"/>
        <v>1</v>
      </c>
      <c r="K1091" s="13">
        <f t="shared" si="124"/>
        <v>41774</v>
      </c>
      <c r="L1091" s="12">
        <f t="shared" si="125"/>
        <v>2014</v>
      </c>
      <c r="M1091" s="12">
        <f t="shared" si="126"/>
        <v>20</v>
      </c>
      <c r="N1091" s="12">
        <f t="shared" si="127"/>
        <v>5</v>
      </c>
      <c r="O1091" s="13" t="str">
        <f t="shared" ca="1" si="128"/>
        <v>CUMPLE</v>
      </c>
    </row>
    <row r="1092" spans="1:15" hidden="1">
      <c r="A1092">
        <f>Tabla_owssvr__2[[#This Row],[ID]]</f>
        <v>4128</v>
      </c>
      <c r="B1092" t="str">
        <f>Tabla_owssvr__2[[#This Row],[Título]]</f>
        <v>Perfil comprador COASIN</v>
      </c>
      <c r="C1092" t="str">
        <f>Tabla_owssvr__2[[#This Row],[Solicitante]]</f>
        <v>Yañez Castillo, Luis Felipe, CAM</v>
      </c>
      <c r="D1092" s="4">
        <f>Tabla_owssvr__2[[#This Row],[Fecha Solicitud]]</f>
        <v>41773</v>
      </c>
      <c r="E1092" t="str">
        <f>Tabla_owssvr__2[[#This Row],[Estado]]</f>
        <v>Realizado</v>
      </c>
      <c r="F1092" s="4">
        <f>Tabla_owssvr__2[[#This Row],[Fecha Cierre]]</f>
        <v>41773</v>
      </c>
      <c r="G1092" t="str">
        <f>Tabla_owssvr__2[[#This Row],[Categoria]]</f>
        <v>2 Reporte problemas Oracle</v>
      </c>
      <c r="H1092" t="str">
        <f>Tabla_owssvr__2[[#This Row],[Enviado a TI]]</f>
        <v>Si</v>
      </c>
      <c r="I1092" t="str">
        <f>Tabla_owssvr__2[[#This Row],[Regiones]]</f>
        <v>No</v>
      </c>
      <c r="J1092" s="12">
        <f t="shared" si="123"/>
        <v>1</v>
      </c>
      <c r="K1092" s="13">
        <f t="shared" si="124"/>
        <v>41774</v>
      </c>
      <c r="L1092" s="12">
        <f t="shared" si="125"/>
        <v>2014</v>
      </c>
      <c r="M1092" s="12">
        <f t="shared" si="126"/>
        <v>20</v>
      </c>
      <c r="N1092" s="12">
        <f t="shared" si="127"/>
        <v>5</v>
      </c>
      <c r="O1092" s="13" t="str">
        <f t="shared" ca="1" si="128"/>
        <v>CUMPLE</v>
      </c>
    </row>
    <row r="1093" spans="1:15" hidden="1">
      <c r="A1093">
        <f>Tabla_owssvr__2[[#This Row],[ID]]</f>
        <v>4127</v>
      </c>
      <c r="B1093" t="str">
        <f>Tabla_owssvr__2[[#This Row],[Título]]</f>
        <v>Reporte</v>
      </c>
      <c r="C1093" t="str">
        <f>Tabla_owssvr__2[[#This Row],[Solicitante]]</f>
        <v>Andrade Escobar, Agustina Mabel, CAM</v>
      </c>
      <c r="D1093" s="4">
        <f>Tabla_owssvr__2[[#This Row],[Fecha Solicitud]]</f>
        <v>41773</v>
      </c>
      <c r="E1093" t="str">
        <f>Tabla_owssvr__2[[#This Row],[Estado]]</f>
        <v>Realizado</v>
      </c>
      <c r="F1093" s="4">
        <f>Tabla_owssvr__2[[#This Row],[Fecha Cierre]]</f>
        <v>41773</v>
      </c>
      <c r="G1093" t="str">
        <f>Tabla_owssvr__2[[#This Row],[Categoria]]</f>
        <v>2 Reporte problemas Oracle</v>
      </c>
      <c r="H1093" t="str">
        <f>Tabla_owssvr__2[[#This Row],[Enviado a TI]]</f>
        <v>Si</v>
      </c>
      <c r="I1093" t="str">
        <f>Tabla_owssvr__2[[#This Row],[Regiones]]</f>
        <v>No</v>
      </c>
      <c r="J1093" s="12">
        <f t="shared" si="123"/>
        <v>1</v>
      </c>
      <c r="K1093" s="13">
        <f t="shared" si="124"/>
        <v>41774</v>
      </c>
      <c r="L1093" s="12">
        <f t="shared" si="125"/>
        <v>2014</v>
      </c>
      <c r="M1093" s="12">
        <f t="shared" si="126"/>
        <v>20</v>
      </c>
      <c r="N1093" s="12">
        <f t="shared" si="127"/>
        <v>5</v>
      </c>
      <c r="O1093" s="13" t="str">
        <f t="shared" ca="1" si="128"/>
        <v>CUMPLE</v>
      </c>
    </row>
    <row r="1094" spans="1:15" hidden="1">
      <c r="A1094">
        <f>Tabla_owssvr__2[[#This Row],[ID]]</f>
        <v>4126</v>
      </c>
      <c r="B1094" t="str">
        <f>Tabla_owssvr__2[[#This Row],[Título]]</f>
        <v>I  Minuto</v>
      </c>
      <c r="C1094" t="str">
        <f>Tabla_owssvr__2[[#This Row],[Solicitante]]</f>
        <v>Sepulveda Salas, Vladimir Arnoldo, CAM</v>
      </c>
      <c r="D1094" s="4">
        <f>Tabla_owssvr__2[[#This Row],[Fecha Solicitud]]</f>
        <v>41772</v>
      </c>
      <c r="E1094" t="str">
        <f>Tabla_owssvr__2[[#This Row],[Estado]]</f>
        <v>Realizado</v>
      </c>
      <c r="F1094" s="4">
        <f>Tabla_owssvr__2[[#This Row],[Fecha Cierre]]</f>
        <v>41773</v>
      </c>
      <c r="G1094" t="str">
        <f>Tabla_owssvr__2[[#This Row],[Categoria]]</f>
        <v>1 Asignacion de minutos</v>
      </c>
      <c r="H1094" t="str">
        <f>Tabla_owssvr__2[[#This Row],[Enviado a TI]]</f>
        <v>Si</v>
      </c>
      <c r="I1094" t="str">
        <f>Tabla_owssvr__2[[#This Row],[Regiones]]</f>
        <v>No</v>
      </c>
      <c r="J1094" s="12">
        <f t="shared" si="123"/>
        <v>1</v>
      </c>
      <c r="K1094" s="13">
        <f t="shared" si="124"/>
        <v>41773</v>
      </c>
      <c r="L1094" s="12">
        <f t="shared" si="125"/>
        <v>2014</v>
      </c>
      <c r="M1094" s="12">
        <f t="shared" si="126"/>
        <v>20</v>
      </c>
      <c r="N1094" s="12">
        <f t="shared" si="127"/>
        <v>5</v>
      </c>
      <c r="O1094" s="13" t="str">
        <f t="shared" ca="1" si="128"/>
        <v>CUMPLE</v>
      </c>
    </row>
    <row r="1095" spans="1:15" hidden="1">
      <c r="A1095">
        <f>Tabla_owssvr__2[[#This Row],[ID]]</f>
        <v>4125</v>
      </c>
      <c r="B1095" t="str">
        <f>Tabla_owssvr__2[[#This Row],[Título]]</f>
        <v xml:space="preserve"> CAM_140507_Asistencia (3)</v>
      </c>
      <c r="C1095" t="str">
        <f>Tabla_owssvr__2[[#This Row],[Solicitante]]</f>
        <v>Jara San Martin, Rene Mauricio, CAM</v>
      </c>
      <c r="D1095" s="4">
        <f>Tabla_owssvr__2[[#This Row],[Fecha Solicitud]]</f>
        <v>41773</v>
      </c>
      <c r="E1095" t="str">
        <f>Tabla_owssvr__2[[#This Row],[Estado]]</f>
        <v>Realizado</v>
      </c>
      <c r="F1095" s="4">
        <f>Tabla_owssvr__2[[#This Row],[Fecha Cierre]]</f>
        <v>41773</v>
      </c>
      <c r="G1095" t="str">
        <f>Tabla_owssvr__2[[#This Row],[Categoria]]</f>
        <v>2 Reporte problemas Oracle</v>
      </c>
      <c r="H1095" t="str">
        <f>Tabla_owssvr__2[[#This Row],[Enviado a TI]]</f>
        <v>No</v>
      </c>
      <c r="I1095" t="str">
        <f>Tabla_owssvr__2[[#This Row],[Regiones]]</f>
        <v>No</v>
      </c>
      <c r="J1095" s="12">
        <f t="shared" si="123"/>
        <v>1</v>
      </c>
      <c r="K1095" s="13">
        <f t="shared" si="124"/>
        <v>41774</v>
      </c>
      <c r="L1095" s="12">
        <f t="shared" si="125"/>
        <v>2014</v>
      </c>
      <c r="M1095" s="12">
        <f t="shared" si="126"/>
        <v>20</v>
      </c>
      <c r="N1095" s="12">
        <f t="shared" si="127"/>
        <v>5</v>
      </c>
      <c r="O1095" s="13" t="str">
        <f t="shared" ca="1" si="128"/>
        <v>CUMPLE</v>
      </c>
    </row>
    <row r="1096" spans="1:15" hidden="1">
      <c r="A1096">
        <f>Tabla_owssvr__2[[#This Row],[ID]]</f>
        <v>4124</v>
      </c>
      <c r="B1096" t="str">
        <f>Tabla_owssvr__2[[#This Row],[Título]]</f>
        <v>Cambio de SIM</v>
      </c>
      <c r="C1096" t="str">
        <f>Tabla_owssvr__2[[#This Row],[Solicitante]]</f>
        <v>Vasquez Ramirez, Enzo Omar, CAM</v>
      </c>
      <c r="D1096" s="4">
        <f>Tabla_owssvr__2[[#This Row],[Fecha Solicitud]]</f>
        <v>41773</v>
      </c>
      <c r="E1096" t="str">
        <f>Tabla_owssvr__2[[#This Row],[Estado]]</f>
        <v>Realizado</v>
      </c>
      <c r="F1096" s="4">
        <f>Tabla_owssvr__2[[#This Row],[Fecha Cierre]]</f>
        <v>41781</v>
      </c>
      <c r="G1096" t="str">
        <f>Tabla_owssvr__2[[#This Row],[Categoria]]</f>
        <v>Asignación y/o entrega de equipos celulares estándar nuevos o sus componentes. (chips)</v>
      </c>
      <c r="H1096" t="str">
        <f>Tabla_owssvr__2[[#This Row],[Enviado a TI]]</f>
        <v>No</v>
      </c>
      <c r="I1096" t="str">
        <f>Tabla_owssvr__2[[#This Row],[Regiones]]</f>
        <v>No</v>
      </c>
      <c r="J1096" s="12">
        <f t="shared" si="123"/>
        <v>7</v>
      </c>
      <c r="K1096" s="13">
        <f t="shared" si="124"/>
        <v>41785</v>
      </c>
      <c r="L1096" s="12">
        <f t="shared" si="125"/>
        <v>2014</v>
      </c>
      <c r="M1096" s="12">
        <f t="shared" si="126"/>
        <v>22</v>
      </c>
      <c r="N1096" s="12">
        <f t="shared" si="127"/>
        <v>5</v>
      </c>
      <c r="O1096" s="13" t="str">
        <f t="shared" ca="1" si="128"/>
        <v>CUMPLE</v>
      </c>
    </row>
    <row r="1097" spans="1:15" hidden="1">
      <c r="A1097">
        <f>Tabla_owssvr__2[[#This Row],[ID]]</f>
        <v>4123</v>
      </c>
      <c r="B1097" t="str">
        <f>Tabla_owssvr__2[[#This Row],[Título]]</f>
        <v>Información de Falla de Ingreso</v>
      </c>
      <c r="C1097" t="str">
        <f>Tabla_owssvr__2[[#This Row],[Solicitante]]</f>
        <v>Orellana Dennett, Hernan, CAM</v>
      </c>
      <c r="D1097" s="4">
        <f>Tabla_owssvr__2[[#This Row],[Fecha Solicitud]]</f>
        <v>41773</v>
      </c>
      <c r="E1097" t="str">
        <f>Tabla_owssvr__2[[#This Row],[Estado]]</f>
        <v>Realizado</v>
      </c>
      <c r="F1097" s="4">
        <f>Tabla_owssvr__2[[#This Row],[Fecha Cierre]]</f>
        <v>41773</v>
      </c>
      <c r="G1097" t="str">
        <f>Tabla_owssvr__2[[#This Row],[Categoria]]</f>
        <v>2 Reporte problemas Oracle</v>
      </c>
      <c r="H1097" t="str">
        <f>Tabla_owssvr__2[[#This Row],[Enviado a TI]]</f>
        <v>No</v>
      </c>
      <c r="I1097" t="str">
        <f>Tabla_owssvr__2[[#This Row],[Regiones]]</f>
        <v>No</v>
      </c>
      <c r="J1097" s="12">
        <f t="shared" si="123"/>
        <v>1</v>
      </c>
      <c r="K1097" s="13">
        <f t="shared" si="124"/>
        <v>41774</v>
      </c>
      <c r="L1097" s="12">
        <f t="shared" si="125"/>
        <v>2014</v>
      </c>
      <c r="M1097" s="12">
        <f t="shared" si="126"/>
        <v>20</v>
      </c>
      <c r="N1097" s="12">
        <f t="shared" si="127"/>
        <v>5</v>
      </c>
      <c r="O1097" s="13" t="str">
        <f t="shared" ca="1" si="128"/>
        <v>CUMPLE</v>
      </c>
    </row>
    <row r="1098" spans="1:15" hidden="1">
      <c r="A1098">
        <f>Tabla_owssvr__2[[#This Row],[ID]]</f>
        <v>4122</v>
      </c>
      <c r="B1098" t="str">
        <f>Tabla_owssvr__2[[#This Row],[Título]]</f>
        <v xml:space="preserve">Incidencia ORACLE </v>
      </c>
      <c r="C1098" t="str">
        <f>Tabla_owssvr__2[[#This Row],[Solicitante]]</f>
        <v>Lazo Contreras, Victor Julio, CAM</v>
      </c>
      <c r="D1098" s="4">
        <f>Tabla_owssvr__2[[#This Row],[Fecha Solicitud]]</f>
        <v>41773</v>
      </c>
      <c r="E1098" t="str">
        <f>Tabla_owssvr__2[[#This Row],[Estado]]</f>
        <v>Realizado</v>
      </c>
      <c r="F1098" s="4">
        <f>Tabla_owssvr__2[[#This Row],[Fecha Cierre]]</f>
        <v>41773</v>
      </c>
      <c r="G1098" t="str">
        <f>Tabla_owssvr__2[[#This Row],[Categoria]]</f>
        <v>2 Reporte problemas Oracle</v>
      </c>
      <c r="H1098" t="str">
        <f>Tabla_owssvr__2[[#This Row],[Enviado a TI]]</f>
        <v>Si</v>
      </c>
      <c r="I1098" t="str">
        <f>Tabla_owssvr__2[[#This Row],[Regiones]]</f>
        <v>No</v>
      </c>
      <c r="J1098" s="12">
        <f t="shared" si="123"/>
        <v>1</v>
      </c>
      <c r="K1098" s="13">
        <f t="shared" si="124"/>
        <v>41774</v>
      </c>
      <c r="L1098" s="12">
        <f t="shared" si="125"/>
        <v>2014</v>
      </c>
      <c r="M1098" s="12">
        <f t="shared" si="126"/>
        <v>20</v>
      </c>
      <c r="N1098" s="12">
        <f t="shared" si="127"/>
        <v>5</v>
      </c>
      <c r="O1098" s="13" t="str">
        <f t="shared" ca="1" si="128"/>
        <v>CUMPLE</v>
      </c>
    </row>
    <row r="1099" spans="1:15" hidden="1">
      <c r="A1099">
        <f>Tabla_owssvr__2[[#This Row],[ID]]</f>
        <v>4121</v>
      </c>
      <c r="B1099" t="str">
        <f>Tabla_owssvr__2[[#This Row],[Título]]</f>
        <v>Minutos Celular 62065341</v>
      </c>
      <c r="C1099" t="str">
        <f>Tabla_owssvr__2[[#This Row],[Solicitante]]</f>
        <v>Salinas Bustos, Max Leonardo, CAM</v>
      </c>
      <c r="D1099" s="4">
        <f>Tabla_owssvr__2[[#This Row],[Fecha Solicitud]]</f>
        <v>41773</v>
      </c>
      <c r="E1099" t="str">
        <f>Tabla_owssvr__2[[#This Row],[Estado]]</f>
        <v>Realizado</v>
      </c>
      <c r="F1099" s="4">
        <f>Tabla_owssvr__2[[#This Row],[Fecha Cierre]]</f>
        <v>41773</v>
      </c>
      <c r="G1099" t="str">
        <f>Tabla_owssvr__2[[#This Row],[Categoria]]</f>
        <v>1 Asignacion de minutos</v>
      </c>
      <c r="H1099" t="str">
        <f>Tabla_owssvr__2[[#This Row],[Enviado a TI]]</f>
        <v>Si</v>
      </c>
      <c r="I1099" t="str">
        <f>Tabla_owssvr__2[[#This Row],[Regiones]]</f>
        <v>No</v>
      </c>
      <c r="J1099" s="12">
        <f t="shared" si="123"/>
        <v>1</v>
      </c>
      <c r="K1099" s="13">
        <f t="shared" si="124"/>
        <v>41774</v>
      </c>
      <c r="L1099" s="12">
        <f t="shared" si="125"/>
        <v>2014</v>
      </c>
      <c r="M1099" s="12">
        <f t="shared" si="126"/>
        <v>20</v>
      </c>
      <c r="N1099" s="12">
        <f t="shared" si="127"/>
        <v>5</v>
      </c>
      <c r="O1099" s="13" t="str">
        <f t="shared" ca="1" si="128"/>
        <v>CUMPLE</v>
      </c>
    </row>
    <row r="1100" spans="1:15" hidden="1">
      <c r="A1100">
        <f>Tabla_owssvr__2[[#This Row],[ID]]</f>
        <v>4120</v>
      </c>
      <c r="B1100" t="str">
        <f>Tabla_owssvr__2[[#This Row],[Título]]</f>
        <v>Carga minutos - Abonado 93203371</v>
      </c>
      <c r="C1100" t="str">
        <f>Tabla_owssvr__2[[#This Row],[Solicitante]]</f>
        <v>del Río Castro, Matías Eduardo, CAM</v>
      </c>
      <c r="D1100" s="4">
        <f>Tabla_owssvr__2[[#This Row],[Fecha Solicitud]]</f>
        <v>41773</v>
      </c>
      <c r="E1100" t="str">
        <f>Tabla_owssvr__2[[#This Row],[Estado]]</f>
        <v>Realizado</v>
      </c>
      <c r="F1100" s="4">
        <f>Tabla_owssvr__2[[#This Row],[Fecha Cierre]]</f>
        <v>41773</v>
      </c>
      <c r="G1100" t="str">
        <f>Tabla_owssvr__2[[#This Row],[Categoria]]</f>
        <v>1 Asignacion de minutos</v>
      </c>
      <c r="H1100" t="str">
        <f>Tabla_owssvr__2[[#This Row],[Enviado a TI]]</f>
        <v>No</v>
      </c>
      <c r="I1100" t="str">
        <f>Tabla_owssvr__2[[#This Row],[Regiones]]</f>
        <v>No</v>
      </c>
      <c r="J1100" s="12">
        <f t="shared" si="123"/>
        <v>1</v>
      </c>
      <c r="K1100" s="13">
        <f t="shared" si="124"/>
        <v>41774</v>
      </c>
      <c r="L1100" s="12">
        <f t="shared" si="125"/>
        <v>2014</v>
      </c>
      <c r="M1100" s="12">
        <f t="shared" si="126"/>
        <v>20</v>
      </c>
      <c r="N1100" s="12">
        <f t="shared" si="127"/>
        <v>5</v>
      </c>
      <c r="O1100" s="13" t="str">
        <f t="shared" ca="1" si="128"/>
        <v>CUMPLE</v>
      </c>
    </row>
    <row r="1101" spans="1:15" hidden="1">
      <c r="A1101">
        <f>Tabla_owssvr__2[[#This Row],[ID]]</f>
        <v>4119</v>
      </c>
      <c r="B1101" t="str">
        <f>Tabla_owssvr__2[[#This Row],[Título]]</f>
        <v>Solicita restituir minutos OnNet.</v>
      </c>
      <c r="C1101" t="str">
        <f>Tabla_owssvr__2[[#This Row],[Solicitante]]</f>
        <v>Hormazábal Ortiz, Leonardo Antonio, CAM</v>
      </c>
      <c r="D1101" s="4">
        <f>Tabla_owssvr__2[[#This Row],[Fecha Solicitud]]</f>
        <v>41773</v>
      </c>
      <c r="E1101" t="str">
        <f>Tabla_owssvr__2[[#This Row],[Estado]]</f>
        <v>Realizado</v>
      </c>
      <c r="F1101" s="4">
        <f>Tabla_owssvr__2[[#This Row],[Fecha Cierre]]</f>
        <v>41773</v>
      </c>
      <c r="G1101" t="str">
        <f>Tabla_owssvr__2[[#This Row],[Categoria]]</f>
        <v>1 Asignacion de minutos</v>
      </c>
      <c r="H1101" t="str">
        <f>Tabla_owssvr__2[[#This Row],[Enviado a TI]]</f>
        <v>Si</v>
      </c>
      <c r="I1101" t="str">
        <f>Tabla_owssvr__2[[#This Row],[Regiones]]</f>
        <v>No</v>
      </c>
      <c r="J1101" s="12">
        <f t="shared" si="123"/>
        <v>1</v>
      </c>
      <c r="K1101" s="13">
        <f t="shared" si="124"/>
        <v>41774</v>
      </c>
      <c r="L1101" s="12">
        <f t="shared" si="125"/>
        <v>2014</v>
      </c>
      <c r="M1101" s="12">
        <f t="shared" si="126"/>
        <v>20</v>
      </c>
      <c r="N1101" s="12">
        <f t="shared" si="127"/>
        <v>5</v>
      </c>
      <c r="O1101" s="13" t="str">
        <f t="shared" ca="1" si="128"/>
        <v>CUMPLE</v>
      </c>
    </row>
    <row r="1102" spans="1:15" hidden="1">
      <c r="A1102">
        <f>Tabla_owssvr__2[[#This Row],[ID]]</f>
        <v>4118</v>
      </c>
      <c r="B1102" t="str">
        <f>Tabla_owssvr__2[[#This Row],[Título]]</f>
        <v>solicita adaptador</v>
      </c>
      <c r="C1102" t="str">
        <f>Tabla_owssvr__2[[#This Row],[Solicitante]]</f>
        <v>Alarcon Soto, Maribel Viviana, CAM</v>
      </c>
      <c r="D1102" s="4">
        <f>Tabla_owssvr__2[[#This Row],[Fecha Solicitud]]</f>
        <v>41773</v>
      </c>
      <c r="E1102" t="str">
        <f>Tabla_owssvr__2[[#This Row],[Estado]]</f>
        <v>Realizado</v>
      </c>
      <c r="F1102" s="4">
        <f>Tabla_owssvr__2[[#This Row],[Fecha Cierre]]</f>
        <v>41773</v>
      </c>
      <c r="G1102" t="str">
        <f>Tabla_owssvr__2[[#This Row],[Categoria]]</f>
        <v>Otros no sujetos a ANS</v>
      </c>
      <c r="H1102" t="str">
        <f>Tabla_owssvr__2[[#This Row],[Enviado a TI]]</f>
        <v>No</v>
      </c>
      <c r="I1102" t="str">
        <f>Tabla_owssvr__2[[#This Row],[Regiones]]</f>
        <v>No</v>
      </c>
      <c r="J1102" s="12">
        <f t="shared" si="123"/>
        <v>100</v>
      </c>
      <c r="K1102" s="13">
        <f t="shared" si="124"/>
        <v>41921</v>
      </c>
      <c r="L1102" s="12">
        <f t="shared" si="125"/>
        <v>2014</v>
      </c>
      <c r="M1102" s="12">
        <f t="shared" si="126"/>
        <v>41</v>
      </c>
      <c r="N1102" s="12">
        <f t="shared" si="127"/>
        <v>10</v>
      </c>
      <c r="O1102" s="13" t="str">
        <f t="shared" ca="1" si="128"/>
        <v>CUMPLE</v>
      </c>
    </row>
    <row r="1103" spans="1:15" hidden="1">
      <c r="A1103">
        <f>Tabla_owssvr__2[[#This Row],[ID]]</f>
        <v>4117</v>
      </c>
      <c r="B1103" t="str">
        <f>Tabla_owssvr__2[[#This Row],[Título]]</f>
        <v>reponer minutos</v>
      </c>
      <c r="C1103" t="str">
        <f>Tabla_owssvr__2[[#This Row],[Solicitante]]</f>
        <v>Barraza Ramos, Boris, CAM</v>
      </c>
      <c r="D1103" s="4">
        <f>Tabla_owssvr__2[[#This Row],[Fecha Solicitud]]</f>
        <v>41773</v>
      </c>
      <c r="E1103" t="str">
        <f>Tabla_owssvr__2[[#This Row],[Estado]]</f>
        <v>Realizado</v>
      </c>
      <c r="F1103" s="4">
        <f>Tabla_owssvr__2[[#This Row],[Fecha Cierre]]</f>
        <v>41773</v>
      </c>
      <c r="G1103" t="str">
        <f>Tabla_owssvr__2[[#This Row],[Categoria]]</f>
        <v>Habilitación de servicios de telefonía celular, aumento de minutos, cambio de perfil.</v>
      </c>
      <c r="H1103" t="str">
        <f>Tabla_owssvr__2[[#This Row],[Enviado a TI]]</f>
        <v>Si</v>
      </c>
      <c r="I1103" t="str">
        <f>Tabla_owssvr__2[[#This Row],[Regiones]]</f>
        <v>No</v>
      </c>
      <c r="J1103" s="12">
        <f t="shared" si="123"/>
        <v>1</v>
      </c>
      <c r="K1103" s="13">
        <f t="shared" si="124"/>
        <v>41774</v>
      </c>
      <c r="L1103" s="12">
        <f t="shared" si="125"/>
        <v>2014</v>
      </c>
      <c r="M1103" s="12">
        <f t="shared" si="126"/>
        <v>20</v>
      </c>
      <c r="N1103" s="12">
        <f t="shared" si="127"/>
        <v>5</v>
      </c>
      <c r="O1103" s="13" t="str">
        <f t="shared" ca="1" si="128"/>
        <v>CUMPLE</v>
      </c>
    </row>
    <row r="1104" spans="1:15" hidden="1">
      <c r="A1104">
        <f>Tabla_owssvr__2[[#This Row],[ID]]</f>
        <v>4116</v>
      </c>
      <c r="B1104" t="str">
        <f>Tabla_owssvr__2[[#This Row],[Título]]</f>
        <v>Incidencias en Oracle 12</v>
      </c>
      <c r="C1104" t="str">
        <f>Tabla_owssvr__2[[#This Row],[Solicitante]]</f>
        <v>Martinez Muñoz, Ximena Del Rosario, CAM</v>
      </c>
      <c r="D1104" s="4">
        <f>Tabla_owssvr__2[[#This Row],[Fecha Solicitud]]</f>
        <v>41773</v>
      </c>
      <c r="E1104" t="str">
        <f>Tabla_owssvr__2[[#This Row],[Estado]]</f>
        <v>Realizado</v>
      </c>
      <c r="F1104" s="4">
        <f>Tabla_owssvr__2[[#This Row],[Fecha Cierre]]</f>
        <v>41773</v>
      </c>
      <c r="G1104" t="str">
        <f>Tabla_owssvr__2[[#This Row],[Categoria]]</f>
        <v>2 Reporte problemas Oracle</v>
      </c>
      <c r="H1104" t="str">
        <f>Tabla_owssvr__2[[#This Row],[Enviado a TI]]</f>
        <v>Si</v>
      </c>
      <c r="I1104" t="str">
        <f>Tabla_owssvr__2[[#This Row],[Regiones]]</f>
        <v>No</v>
      </c>
      <c r="J1104" s="12">
        <f t="shared" si="123"/>
        <v>1</v>
      </c>
      <c r="K1104" s="13">
        <f t="shared" si="124"/>
        <v>41774</v>
      </c>
      <c r="L1104" s="12">
        <f t="shared" si="125"/>
        <v>2014</v>
      </c>
      <c r="M1104" s="12">
        <f t="shared" si="126"/>
        <v>20</v>
      </c>
      <c r="N1104" s="12">
        <f t="shared" si="127"/>
        <v>5</v>
      </c>
      <c r="O1104" s="13" t="str">
        <f t="shared" ca="1" si="128"/>
        <v>CUMPLE</v>
      </c>
    </row>
    <row r="1105" spans="1:15" hidden="1">
      <c r="A1105">
        <f>Tabla_owssvr__2[[#This Row],[ID]]</f>
        <v>4115</v>
      </c>
      <c r="B1105" t="str">
        <f>Tabla_owssvr__2[[#This Row],[Título]]</f>
        <v xml:space="preserve">Anexo telefonico </v>
      </c>
      <c r="C1105" t="str">
        <f>Tabla_owssvr__2[[#This Row],[Solicitante]]</f>
        <v>Muñoz Contreras, Raul, CAM</v>
      </c>
      <c r="D1105" s="4">
        <f>Tabla_owssvr__2[[#This Row],[Fecha Solicitud]]</f>
        <v>41773</v>
      </c>
      <c r="E1105" t="str">
        <f>Tabla_owssvr__2[[#This Row],[Estado]]</f>
        <v>Realizado</v>
      </c>
      <c r="F1105" s="4">
        <f>Tabla_owssvr__2[[#This Row],[Fecha Cierre]]</f>
        <v>41773</v>
      </c>
      <c r="G1105" t="str">
        <f>Tabla_owssvr__2[[#This Row],[Categoria]]</f>
        <v>Creación, modificación activación y desactivación de anexos telefónicos.</v>
      </c>
      <c r="H1105" t="str">
        <f>Tabla_owssvr__2[[#This Row],[Enviado a TI]]</f>
        <v>No</v>
      </c>
      <c r="I1105" t="str">
        <f>Tabla_owssvr__2[[#This Row],[Regiones]]</f>
        <v>No</v>
      </c>
      <c r="J1105" s="12">
        <f t="shared" si="123"/>
        <v>1</v>
      </c>
      <c r="K1105" s="13">
        <f t="shared" si="124"/>
        <v>41774</v>
      </c>
      <c r="L1105" s="12">
        <f t="shared" si="125"/>
        <v>2014</v>
      </c>
      <c r="M1105" s="12">
        <f t="shared" si="126"/>
        <v>20</v>
      </c>
      <c r="N1105" s="12">
        <f t="shared" si="127"/>
        <v>5</v>
      </c>
      <c r="O1105" s="13" t="str">
        <f t="shared" ca="1" si="128"/>
        <v>CUMPLE</v>
      </c>
    </row>
    <row r="1106" spans="1:15" hidden="1">
      <c r="A1106">
        <f>Tabla_owssvr__2[[#This Row],[ID]]</f>
        <v>4114</v>
      </c>
      <c r="B1106" t="str">
        <f>Tabla_owssvr__2[[#This Row],[Título]]</f>
        <v xml:space="preserve">Cámaras fotográficas </v>
      </c>
      <c r="C1106" t="str">
        <f>Tabla_owssvr__2[[#This Row],[Solicitante]]</f>
        <v>Martinez Fuentealba, Victor Alonso, CAM</v>
      </c>
      <c r="D1106" s="4">
        <f>Tabla_owssvr__2[[#This Row],[Fecha Solicitud]]</f>
        <v>41773</v>
      </c>
      <c r="E1106" t="str">
        <f>Tabla_owssvr__2[[#This Row],[Estado]]</f>
        <v>Realizado</v>
      </c>
      <c r="F1106" s="4">
        <f>Tabla_owssvr__2[[#This Row],[Fecha Cierre]]</f>
        <v>41773</v>
      </c>
      <c r="G1106" t="str">
        <f>Tabla_owssvr__2[[#This Row],[Categoria]]</f>
        <v>Compra de equipamiento habitual no estándar.</v>
      </c>
      <c r="H1106" t="str">
        <f>Tabla_owssvr__2[[#This Row],[Enviado a TI]]</f>
        <v>No</v>
      </c>
      <c r="I1106" t="str">
        <f>Tabla_owssvr__2[[#This Row],[Regiones]]</f>
        <v>No</v>
      </c>
      <c r="J1106" s="12">
        <f t="shared" si="123"/>
        <v>10</v>
      </c>
      <c r="K1106" s="13">
        <f t="shared" si="124"/>
        <v>41789</v>
      </c>
      <c r="L1106" s="12">
        <f t="shared" si="125"/>
        <v>2014</v>
      </c>
      <c r="M1106" s="12">
        <f t="shared" si="126"/>
        <v>22</v>
      </c>
      <c r="N1106" s="12">
        <f t="shared" si="127"/>
        <v>5</v>
      </c>
      <c r="O1106" s="13" t="str">
        <f t="shared" ca="1" si="128"/>
        <v>CUMPLE</v>
      </c>
    </row>
    <row r="1107" spans="1:15" hidden="1">
      <c r="A1107">
        <f>Tabla_owssvr__2[[#This Row],[ID]]</f>
        <v>4113</v>
      </c>
      <c r="B1107" t="str">
        <f>Tabla_owssvr__2[[#This Row],[Título]]</f>
        <v>Minutos</v>
      </c>
      <c r="C1107" t="str">
        <f>Tabla_owssvr__2[[#This Row],[Solicitante]]</f>
        <v>Carvajal Caceres, Luis Maximo, CAM</v>
      </c>
      <c r="D1107" s="4">
        <f>Tabla_owssvr__2[[#This Row],[Fecha Solicitud]]</f>
        <v>41773</v>
      </c>
      <c r="E1107" t="str">
        <f>Tabla_owssvr__2[[#This Row],[Estado]]</f>
        <v>Realizado</v>
      </c>
      <c r="F1107" s="4">
        <f>Tabla_owssvr__2[[#This Row],[Fecha Cierre]]</f>
        <v>41773</v>
      </c>
      <c r="G1107" t="str">
        <f>Tabla_owssvr__2[[#This Row],[Categoria]]</f>
        <v>1 Asignacion de minutos</v>
      </c>
      <c r="H1107" t="str">
        <f>Tabla_owssvr__2[[#This Row],[Enviado a TI]]</f>
        <v>No</v>
      </c>
      <c r="I1107" t="str">
        <f>Tabla_owssvr__2[[#This Row],[Regiones]]</f>
        <v>No</v>
      </c>
      <c r="J1107" s="12">
        <f t="shared" si="123"/>
        <v>1</v>
      </c>
      <c r="K1107" s="13">
        <f t="shared" si="124"/>
        <v>41774</v>
      </c>
      <c r="L1107" s="12">
        <f t="shared" si="125"/>
        <v>2014</v>
      </c>
      <c r="M1107" s="12">
        <f t="shared" si="126"/>
        <v>20</v>
      </c>
      <c r="N1107" s="12">
        <f t="shared" si="127"/>
        <v>5</v>
      </c>
      <c r="O1107" s="13" t="str">
        <f t="shared" ca="1" si="128"/>
        <v>CUMPLE</v>
      </c>
    </row>
    <row r="1108" spans="1:15" hidden="1">
      <c r="A1108">
        <f>Tabla_owssvr__2[[#This Row],[ID]]</f>
        <v>4112</v>
      </c>
      <c r="B1108" t="str">
        <f>Tabla_owssvr__2[[#This Row],[Título]]</f>
        <v xml:space="preserve">Activación de Minutos </v>
      </c>
      <c r="C1108" t="str">
        <f>Tabla_owssvr__2[[#This Row],[Solicitante]]</f>
        <v>Pacheco Pinto, Alex  CAM</v>
      </c>
      <c r="D1108" s="4">
        <f>Tabla_owssvr__2[[#This Row],[Fecha Solicitud]]</f>
        <v>41772</v>
      </c>
      <c r="E1108" t="str">
        <f>Tabla_owssvr__2[[#This Row],[Estado]]</f>
        <v>Realizado</v>
      </c>
      <c r="F1108" s="4">
        <f>Tabla_owssvr__2[[#This Row],[Fecha Cierre]]</f>
        <v>41772</v>
      </c>
      <c r="G1108" t="str">
        <f>Tabla_owssvr__2[[#This Row],[Categoria]]</f>
        <v>1 Asignacion de minutos</v>
      </c>
      <c r="H1108" t="str">
        <f>Tabla_owssvr__2[[#This Row],[Enviado a TI]]</f>
        <v>Si</v>
      </c>
      <c r="I1108" t="str">
        <f>Tabla_owssvr__2[[#This Row],[Regiones]]</f>
        <v>No</v>
      </c>
      <c r="J1108" s="12">
        <f t="shared" si="123"/>
        <v>1</v>
      </c>
      <c r="K1108" s="13">
        <f t="shared" si="124"/>
        <v>41773</v>
      </c>
      <c r="L1108" s="12">
        <f t="shared" si="125"/>
        <v>2014</v>
      </c>
      <c r="M1108" s="12">
        <f t="shared" si="126"/>
        <v>20</v>
      </c>
      <c r="N1108" s="12">
        <f t="shared" si="127"/>
        <v>5</v>
      </c>
      <c r="O1108" s="13" t="str">
        <f t="shared" ca="1" si="128"/>
        <v>CUMPLE</v>
      </c>
    </row>
    <row r="1109" spans="1:15" hidden="1">
      <c r="A1109">
        <f>Tabla_owssvr__2[[#This Row],[ID]]</f>
        <v>4111</v>
      </c>
      <c r="B1109" t="str">
        <f>Tabla_owssvr__2[[#This Row],[Título]]</f>
        <v>clave outlook</v>
      </c>
      <c r="C1109" t="str">
        <f>Tabla_owssvr__2[[#This Row],[Solicitante]]</f>
        <v>Gonzalez Castillo, Sergio Andrés, CAM</v>
      </c>
      <c r="D1109" s="4">
        <f>Tabla_owssvr__2[[#This Row],[Fecha Solicitud]]</f>
        <v>41772</v>
      </c>
      <c r="E1109" t="str">
        <f>Tabla_owssvr__2[[#This Row],[Estado]]</f>
        <v>Realizado</v>
      </c>
      <c r="F1109" s="4">
        <f>Tabla_owssvr__2[[#This Row],[Fecha Cierre]]</f>
        <v>41772</v>
      </c>
      <c r="G1109" t="str">
        <f>Tabla_owssvr__2[[#This Row],[Categoria]]</f>
        <v>Creación, modificación activación y desactivación de cuentas de red y correo electrónico.</v>
      </c>
      <c r="H1109" t="str">
        <f>Tabla_owssvr__2[[#This Row],[Enviado a TI]]</f>
        <v>Si</v>
      </c>
      <c r="I1109" t="str">
        <f>Tabla_owssvr__2[[#This Row],[Regiones]]</f>
        <v>No</v>
      </c>
      <c r="J1109" s="12">
        <f t="shared" si="123"/>
        <v>1</v>
      </c>
      <c r="K1109" s="13">
        <f t="shared" si="124"/>
        <v>41773</v>
      </c>
      <c r="L1109" s="12">
        <f t="shared" si="125"/>
        <v>2014</v>
      </c>
      <c r="M1109" s="12">
        <f t="shared" si="126"/>
        <v>20</v>
      </c>
      <c r="N1109" s="12">
        <f t="shared" si="127"/>
        <v>5</v>
      </c>
      <c r="O1109" s="13" t="str">
        <f t="shared" ca="1" si="128"/>
        <v>CUMPLE</v>
      </c>
    </row>
    <row r="1110" spans="1:15" hidden="1">
      <c r="A1110">
        <f>Tabla_owssvr__2[[#This Row],[ID]]</f>
        <v>4110</v>
      </c>
      <c r="B1110" t="str">
        <f>Tabla_owssvr__2[[#This Row],[Título]]</f>
        <v>Incidencia 2 ORACLE</v>
      </c>
      <c r="C1110" t="str">
        <f>Tabla_owssvr__2[[#This Row],[Solicitante]]</f>
        <v>Lazo Contreras, Victor Julio, CAM</v>
      </c>
      <c r="D1110" s="4">
        <f>Tabla_owssvr__2[[#This Row],[Fecha Solicitud]]</f>
        <v>41772</v>
      </c>
      <c r="E1110" t="str">
        <f>Tabla_owssvr__2[[#This Row],[Estado]]</f>
        <v>Realizado</v>
      </c>
      <c r="F1110" s="4">
        <f>Tabla_owssvr__2[[#This Row],[Fecha Cierre]]</f>
        <v>41772</v>
      </c>
      <c r="G1110" t="str">
        <f>Tabla_owssvr__2[[#This Row],[Categoria]]</f>
        <v>2 Reporte problemas Oracle</v>
      </c>
      <c r="H1110" t="str">
        <f>Tabla_owssvr__2[[#This Row],[Enviado a TI]]</f>
        <v>Si</v>
      </c>
      <c r="I1110" t="str">
        <f>Tabla_owssvr__2[[#This Row],[Regiones]]</f>
        <v>No</v>
      </c>
      <c r="J1110" s="12">
        <f t="shared" si="123"/>
        <v>1</v>
      </c>
      <c r="K1110" s="13">
        <f t="shared" si="124"/>
        <v>41773</v>
      </c>
      <c r="L1110" s="12">
        <f t="shared" si="125"/>
        <v>2014</v>
      </c>
      <c r="M1110" s="12">
        <f t="shared" si="126"/>
        <v>20</v>
      </c>
      <c r="N1110" s="12">
        <f t="shared" si="127"/>
        <v>5</v>
      </c>
      <c r="O1110" s="13" t="str">
        <f t="shared" ca="1" si="128"/>
        <v>CUMPLE</v>
      </c>
    </row>
    <row r="1111" spans="1:15" hidden="1">
      <c r="A1111">
        <f>Tabla_owssvr__2[[#This Row],[ID]]</f>
        <v>4109</v>
      </c>
      <c r="B1111" t="str">
        <f>Tabla_owssvr__2[[#This Row],[Título]]</f>
        <v>Acceso carpeta de planos Servidor del Area de Ingenieria</v>
      </c>
      <c r="C1111" t="str">
        <f>Tabla_owssvr__2[[#This Row],[Solicitante]]</f>
        <v>Nuñez Nuñez, Ana Aurora, CAM</v>
      </c>
      <c r="D1111" s="4">
        <f>Tabla_owssvr__2[[#This Row],[Fecha Solicitud]]</f>
        <v>41772</v>
      </c>
      <c r="E1111" t="str">
        <f>Tabla_owssvr__2[[#This Row],[Estado]]</f>
        <v>Realizado</v>
      </c>
      <c r="F1111" s="4">
        <f>Tabla_owssvr__2[[#This Row],[Fecha Cierre]]</f>
        <v>41772</v>
      </c>
      <c r="G1111" t="str">
        <f>Tabla_owssvr__2[[#This Row],[Categoria]]</f>
        <v>Habilitación de carpetas compartidas o sitios de Sharepoint. O asignación y/o modificación de permisos.</v>
      </c>
      <c r="H1111" t="str">
        <f>Tabla_owssvr__2[[#This Row],[Enviado a TI]]</f>
        <v>No</v>
      </c>
      <c r="I1111" t="str">
        <f>Tabla_owssvr__2[[#This Row],[Regiones]]</f>
        <v>No</v>
      </c>
      <c r="J1111" s="12">
        <f t="shared" si="123"/>
        <v>1</v>
      </c>
      <c r="K1111" s="13">
        <f t="shared" si="124"/>
        <v>41773</v>
      </c>
      <c r="L1111" s="12">
        <f t="shared" si="125"/>
        <v>2014</v>
      </c>
      <c r="M1111" s="12">
        <f t="shared" si="126"/>
        <v>20</v>
      </c>
      <c r="N1111" s="12">
        <f t="shared" si="127"/>
        <v>5</v>
      </c>
      <c r="O1111" s="13" t="str">
        <f t="shared" ca="1" si="128"/>
        <v>CUMPLE</v>
      </c>
    </row>
    <row r="1112" spans="1:15" hidden="1">
      <c r="A1112">
        <f>Tabla_owssvr__2[[#This Row],[ID]]</f>
        <v>4108</v>
      </c>
      <c r="B1112" t="str">
        <f>Tabla_owssvr__2[[#This Row],[Título]]</f>
        <v>“Tipo de información de documentos</v>
      </c>
      <c r="C1112" t="str">
        <f>Tabla_owssvr__2[[#This Row],[Solicitante]]</f>
        <v>Martinez Muñoz, Ximena Del Rosario, CAM</v>
      </c>
      <c r="D1112" s="4">
        <f>Tabla_owssvr__2[[#This Row],[Fecha Solicitud]]</f>
        <v>41772</v>
      </c>
      <c r="E1112" t="str">
        <f>Tabla_owssvr__2[[#This Row],[Estado]]</f>
        <v>Realizado</v>
      </c>
      <c r="F1112" s="4">
        <f>Tabla_owssvr__2[[#This Row],[Fecha Cierre]]</f>
        <v>41772</v>
      </c>
      <c r="G1112" t="str">
        <f>Tabla_owssvr__2[[#This Row],[Categoria]]</f>
        <v>2 Reporte problemas Oracle</v>
      </c>
      <c r="H1112" t="str">
        <f>Tabla_owssvr__2[[#This Row],[Enviado a TI]]</f>
        <v>Si</v>
      </c>
      <c r="I1112" t="str">
        <f>Tabla_owssvr__2[[#This Row],[Regiones]]</f>
        <v>No</v>
      </c>
      <c r="J1112" s="12">
        <f t="shared" si="123"/>
        <v>1</v>
      </c>
      <c r="K1112" s="13">
        <f t="shared" si="124"/>
        <v>41773</v>
      </c>
      <c r="L1112" s="12">
        <f t="shared" si="125"/>
        <v>2014</v>
      </c>
      <c r="M1112" s="12">
        <f t="shared" si="126"/>
        <v>20</v>
      </c>
      <c r="N1112" s="12">
        <f t="shared" si="127"/>
        <v>5</v>
      </c>
      <c r="O1112" s="13" t="str">
        <f t="shared" ca="1" si="128"/>
        <v>CUMPLE</v>
      </c>
    </row>
    <row r="1113" spans="1:15" hidden="1">
      <c r="A1113">
        <f>Tabla_owssvr__2[[#This Row],[ID]]</f>
        <v>4107</v>
      </c>
      <c r="B1113" t="str">
        <f>Tabla_owssvr__2[[#This Row],[Título]]</f>
        <v>Clave Bloqueada</v>
      </c>
      <c r="C1113" t="str">
        <f>Tabla_owssvr__2[[#This Row],[Solicitante]]</f>
        <v>Jara San Martin, Rene Mauricio, CAM</v>
      </c>
      <c r="D1113" s="4">
        <f>Tabla_owssvr__2[[#This Row],[Fecha Solicitud]]</f>
        <v>41772</v>
      </c>
      <c r="E1113" t="str">
        <f>Tabla_owssvr__2[[#This Row],[Estado]]</f>
        <v>Realizado</v>
      </c>
      <c r="F1113" s="4">
        <f>Tabla_owssvr__2[[#This Row],[Fecha Cierre]]</f>
        <v>41772</v>
      </c>
      <c r="G1113" t="str">
        <f>Tabla_owssvr__2[[#This Row],[Categoria]]</f>
        <v>Creación, modificación activación y desactivación de cuentas de red y correo electrónico.</v>
      </c>
      <c r="H1113" t="str">
        <f>Tabla_owssvr__2[[#This Row],[Enviado a TI]]</f>
        <v>No</v>
      </c>
      <c r="I1113" t="str">
        <f>Tabla_owssvr__2[[#This Row],[Regiones]]</f>
        <v>No</v>
      </c>
      <c r="J1113" s="12">
        <f t="shared" si="123"/>
        <v>1</v>
      </c>
      <c r="K1113" s="13">
        <f t="shared" si="124"/>
        <v>41773</v>
      </c>
      <c r="L1113" s="12">
        <f t="shared" si="125"/>
        <v>2014</v>
      </c>
      <c r="M1113" s="12">
        <f t="shared" si="126"/>
        <v>20</v>
      </c>
      <c r="N1113" s="12">
        <f t="shared" si="127"/>
        <v>5</v>
      </c>
      <c r="O1113" s="13" t="str">
        <f t="shared" ca="1" si="128"/>
        <v>CUMPLE</v>
      </c>
    </row>
    <row r="1114" spans="1:15" hidden="1">
      <c r="A1114">
        <f>Tabla_owssvr__2[[#This Row],[ID]]</f>
        <v>4106</v>
      </c>
      <c r="B1114" t="str">
        <f>Tabla_owssvr__2[[#This Row],[Título]]</f>
        <v>Oracle Nuevo</v>
      </c>
      <c r="C1114" t="str">
        <f>Tabla_owssvr__2[[#This Row],[Solicitante]]</f>
        <v>Pajkuric Bustos, Ernesto Andrés, CAM</v>
      </c>
      <c r="D1114" s="4">
        <f>Tabla_owssvr__2[[#This Row],[Fecha Solicitud]]</f>
        <v>41772</v>
      </c>
      <c r="E1114" t="str">
        <f>Tabla_owssvr__2[[#This Row],[Estado]]</f>
        <v>Realizado</v>
      </c>
      <c r="F1114" s="4">
        <f>Tabla_owssvr__2[[#This Row],[Fecha Cierre]]</f>
        <v>41772</v>
      </c>
      <c r="G1114" t="str">
        <f>Tabla_owssvr__2[[#This Row],[Categoria]]</f>
        <v>2 Reporte problemas Oracle</v>
      </c>
      <c r="H1114" t="str">
        <f>Tabla_owssvr__2[[#This Row],[Enviado a TI]]</f>
        <v>Si</v>
      </c>
      <c r="I1114" t="str">
        <f>Tabla_owssvr__2[[#This Row],[Regiones]]</f>
        <v>No</v>
      </c>
      <c r="J1114" s="12">
        <f t="shared" si="123"/>
        <v>1</v>
      </c>
      <c r="K1114" s="13">
        <f t="shared" si="124"/>
        <v>41773</v>
      </c>
      <c r="L1114" s="12">
        <f t="shared" si="125"/>
        <v>2014</v>
      </c>
      <c r="M1114" s="12">
        <f t="shared" si="126"/>
        <v>20</v>
      </c>
      <c r="N1114" s="12">
        <f t="shared" si="127"/>
        <v>5</v>
      </c>
      <c r="O1114" s="13" t="str">
        <f t="shared" ca="1" si="128"/>
        <v>CUMPLE</v>
      </c>
    </row>
    <row r="1115" spans="1:15" hidden="1">
      <c r="A1115">
        <f>Tabla_owssvr__2[[#This Row],[ID]]</f>
        <v>4105</v>
      </c>
      <c r="B1115" t="str">
        <f>Tabla_owssvr__2[[#This Row],[Título]]</f>
        <v>Minutos movil 61914016</v>
      </c>
      <c r="C1115" t="str">
        <f>Tabla_owssvr__2[[#This Row],[Solicitante]]</f>
        <v>Hernandez Briones, Hans Alejandro, CAM</v>
      </c>
      <c r="D1115" s="4">
        <f>Tabla_owssvr__2[[#This Row],[Fecha Solicitud]]</f>
        <v>41772</v>
      </c>
      <c r="E1115" t="str">
        <f>Tabla_owssvr__2[[#This Row],[Estado]]</f>
        <v>Realizado</v>
      </c>
      <c r="F1115" s="4">
        <f>Tabla_owssvr__2[[#This Row],[Fecha Cierre]]</f>
        <v>41772</v>
      </c>
      <c r="G1115" t="str">
        <f>Tabla_owssvr__2[[#This Row],[Categoria]]</f>
        <v>1 Asignacion de minutos</v>
      </c>
      <c r="H1115" t="str">
        <f>Tabla_owssvr__2[[#This Row],[Enviado a TI]]</f>
        <v>Si</v>
      </c>
      <c r="I1115" t="str">
        <f>Tabla_owssvr__2[[#This Row],[Regiones]]</f>
        <v>No</v>
      </c>
      <c r="J1115" s="12">
        <f t="shared" si="123"/>
        <v>1</v>
      </c>
      <c r="K1115" s="13">
        <f t="shared" si="124"/>
        <v>41773</v>
      </c>
      <c r="L1115" s="12">
        <f t="shared" si="125"/>
        <v>2014</v>
      </c>
      <c r="M1115" s="12">
        <f t="shared" si="126"/>
        <v>20</v>
      </c>
      <c r="N1115" s="12">
        <f t="shared" si="127"/>
        <v>5</v>
      </c>
      <c r="O1115" s="13" t="str">
        <f t="shared" ca="1" si="128"/>
        <v>CUMPLE</v>
      </c>
    </row>
    <row r="1116" spans="1:15" hidden="1">
      <c r="A1116">
        <f>Tabla_owssvr__2[[#This Row],[ID]]</f>
        <v>4104</v>
      </c>
      <c r="B1116" t="str">
        <f>Tabla_owssvr__2[[#This Row],[Título]]</f>
        <v xml:space="preserve">Restituir minutos onnet </v>
      </c>
      <c r="C1116" t="str">
        <f>Tabla_owssvr__2[[#This Row],[Solicitante]]</f>
        <v>Ibarra Sereño, Ingrid de Lourdes, CAM</v>
      </c>
      <c r="D1116" s="4">
        <f>Tabla_owssvr__2[[#This Row],[Fecha Solicitud]]</f>
        <v>41772</v>
      </c>
      <c r="E1116" t="str">
        <f>Tabla_owssvr__2[[#This Row],[Estado]]</f>
        <v>Realizado</v>
      </c>
      <c r="F1116" s="4">
        <f>Tabla_owssvr__2[[#This Row],[Fecha Cierre]]</f>
        <v>41772</v>
      </c>
      <c r="G1116" t="str">
        <f>Tabla_owssvr__2[[#This Row],[Categoria]]</f>
        <v>1 Asignacion de minutos</v>
      </c>
      <c r="H1116" t="str">
        <f>Tabla_owssvr__2[[#This Row],[Enviado a TI]]</f>
        <v>Si</v>
      </c>
      <c r="I1116" t="str">
        <f>Tabla_owssvr__2[[#This Row],[Regiones]]</f>
        <v>No</v>
      </c>
      <c r="J1116" s="12">
        <f t="shared" si="123"/>
        <v>1</v>
      </c>
      <c r="K1116" s="13">
        <f t="shared" si="124"/>
        <v>41773</v>
      </c>
      <c r="L1116" s="12">
        <f t="shared" si="125"/>
        <v>2014</v>
      </c>
      <c r="M1116" s="12">
        <f t="shared" si="126"/>
        <v>20</v>
      </c>
      <c r="N1116" s="12">
        <f t="shared" si="127"/>
        <v>5</v>
      </c>
      <c r="O1116" s="13" t="str">
        <f t="shared" ca="1" si="128"/>
        <v>CUMPLE</v>
      </c>
    </row>
    <row r="1117" spans="1:15" hidden="1">
      <c r="A1117">
        <f>Tabla_owssvr__2[[#This Row],[ID]]</f>
        <v>4103</v>
      </c>
      <c r="B1117" t="str">
        <f>Tabla_owssvr__2[[#This Row],[Título]]</f>
        <v>Cuenta Bloqueada</v>
      </c>
      <c r="C1117" t="str">
        <f>Tabla_owssvr__2[[#This Row],[Solicitante]]</f>
        <v>Poblete Ibarra, Constanza Antonieta, CAM</v>
      </c>
      <c r="D1117" s="4">
        <f>Tabla_owssvr__2[[#This Row],[Fecha Solicitud]]</f>
        <v>41772</v>
      </c>
      <c r="E1117" t="str">
        <f>Tabla_owssvr__2[[#This Row],[Estado]]</f>
        <v>Realizado</v>
      </c>
      <c r="F1117" s="4">
        <f>Tabla_owssvr__2[[#This Row],[Fecha Cierre]]</f>
        <v>41772</v>
      </c>
      <c r="G1117" t="str">
        <f>Tabla_owssvr__2[[#This Row],[Categoria]]</f>
        <v>Creación, modificación activación y desactivación de cuentas de red y correo electrónico.</v>
      </c>
      <c r="H1117" t="str">
        <f>Tabla_owssvr__2[[#This Row],[Enviado a TI]]</f>
        <v>Si</v>
      </c>
      <c r="I1117" t="str">
        <f>Tabla_owssvr__2[[#This Row],[Regiones]]</f>
        <v>No</v>
      </c>
      <c r="J1117" s="12">
        <f t="shared" si="123"/>
        <v>1</v>
      </c>
      <c r="K1117" s="13">
        <f t="shared" si="124"/>
        <v>41773</v>
      </c>
      <c r="L1117" s="12">
        <f t="shared" si="125"/>
        <v>2014</v>
      </c>
      <c r="M1117" s="12">
        <f t="shared" si="126"/>
        <v>20</v>
      </c>
      <c r="N1117" s="12">
        <f t="shared" si="127"/>
        <v>5</v>
      </c>
      <c r="O1117" s="13" t="str">
        <f t="shared" ca="1" si="128"/>
        <v>CUMPLE</v>
      </c>
    </row>
    <row r="1118" spans="1:15" hidden="1">
      <c r="A1118">
        <f>Tabla_owssvr__2[[#This Row],[ID]]</f>
        <v>4102</v>
      </c>
      <c r="B1118" t="str">
        <f>Tabla_owssvr__2[[#This Row],[Título]]</f>
        <v>Ticket 28773 Reseteo de Contraseña Bloqueada.</v>
      </c>
      <c r="C1118" t="str">
        <f>Tabla_owssvr__2[[#This Row],[Solicitante]]</f>
        <v>Araya Aguayo, Ana Lidia, CAM</v>
      </c>
      <c r="D1118" s="4">
        <f>Tabla_owssvr__2[[#This Row],[Fecha Solicitud]]</f>
        <v>41772</v>
      </c>
      <c r="E1118" t="str">
        <f>Tabla_owssvr__2[[#This Row],[Estado]]</f>
        <v>Realizado</v>
      </c>
      <c r="F1118" s="4">
        <f>Tabla_owssvr__2[[#This Row],[Fecha Cierre]]</f>
        <v>41772</v>
      </c>
      <c r="G1118" t="str">
        <f>Tabla_owssvr__2[[#This Row],[Categoria]]</f>
        <v>Creación, modificación activación y desactivación de cuentas de red y correo electrónico.</v>
      </c>
      <c r="H1118" t="str">
        <f>Tabla_owssvr__2[[#This Row],[Enviado a TI]]</f>
        <v>No</v>
      </c>
      <c r="I1118" t="str">
        <f>Tabla_owssvr__2[[#This Row],[Regiones]]</f>
        <v>No</v>
      </c>
      <c r="J1118" s="12">
        <f t="shared" si="123"/>
        <v>1</v>
      </c>
      <c r="K1118" s="13">
        <f t="shared" si="124"/>
        <v>41773</v>
      </c>
      <c r="L1118" s="12">
        <f t="shared" si="125"/>
        <v>2014</v>
      </c>
      <c r="M1118" s="12">
        <f t="shared" si="126"/>
        <v>20</v>
      </c>
      <c r="N1118" s="12">
        <f t="shared" si="127"/>
        <v>5</v>
      </c>
      <c r="O1118" s="13" t="str">
        <f t="shared" ca="1" si="128"/>
        <v>CUMPLE</v>
      </c>
    </row>
    <row r="1119" spans="1:15" hidden="1">
      <c r="A1119">
        <f>Tabla_owssvr__2[[#This Row],[ID]]</f>
        <v>4101</v>
      </c>
      <c r="B1119" t="str">
        <f>Tabla_owssvr__2[[#This Row],[Título]]</f>
        <v>Carga de minutos</v>
      </c>
      <c r="C1119" t="str">
        <f>Tabla_owssvr__2[[#This Row],[Solicitante]]</f>
        <v>Bascuñan Reyes, Juan Ignacio, CAM</v>
      </c>
      <c r="D1119" s="4">
        <f>Tabla_owssvr__2[[#This Row],[Fecha Solicitud]]</f>
        <v>41772</v>
      </c>
      <c r="E1119" t="str">
        <f>Tabla_owssvr__2[[#This Row],[Estado]]</f>
        <v>Realizado</v>
      </c>
      <c r="F1119" s="4">
        <f>Tabla_owssvr__2[[#This Row],[Fecha Cierre]]</f>
        <v>41772</v>
      </c>
      <c r="G1119" t="str">
        <f>Tabla_owssvr__2[[#This Row],[Categoria]]</f>
        <v>1 Asignacion de minutos</v>
      </c>
      <c r="H1119" t="str">
        <f>Tabla_owssvr__2[[#This Row],[Enviado a TI]]</f>
        <v>Si</v>
      </c>
      <c r="I1119" t="str">
        <f>Tabla_owssvr__2[[#This Row],[Regiones]]</f>
        <v>No</v>
      </c>
      <c r="J1119" s="12">
        <f t="shared" si="123"/>
        <v>1</v>
      </c>
      <c r="K1119" s="13">
        <f t="shared" si="124"/>
        <v>41773</v>
      </c>
      <c r="L1119" s="12">
        <f t="shared" si="125"/>
        <v>2014</v>
      </c>
      <c r="M1119" s="12">
        <f t="shared" si="126"/>
        <v>20</v>
      </c>
      <c r="N1119" s="12">
        <f t="shared" si="127"/>
        <v>5</v>
      </c>
      <c r="O1119" s="13" t="str">
        <f t="shared" ca="1" si="128"/>
        <v>CUMPLE</v>
      </c>
    </row>
    <row r="1120" spans="1:15" hidden="1">
      <c r="A1120">
        <f>Tabla_owssvr__2[[#This Row],[ID]]</f>
        <v>4100</v>
      </c>
      <c r="B1120" t="str">
        <f>Tabla_owssvr__2[[#This Row],[Título]]</f>
        <v>FAVOR VER ERROR PARA EMISIÓN DE REPORTES - CL14294751-K</v>
      </c>
      <c r="C1120" t="str">
        <f>Tabla_owssvr__2[[#This Row],[Solicitante]]</f>
        <v>Valdes Navarrete, David Exequiel, CAM</v>
      </c>
      <c r="D1120" s="4">
        <f>Tabla_owssvr__2[[#This Row],[Fecha Solicitud]]</f>
        <v>41772</v>
      </c>
      <c r="E1120" t="str">
        <f>Tabla_owssvr__2[[#This Row],[Estado]]</f>
        <v>Realizado</v>
      </c>
      <c r="F1120" s="4">
        <f>Tabla_owssvr__2[[#This Row],[Fecha Cierre]]</f>
        <v>41772</v>
      </c>
      <c r="G1120" t="str">
        <f>Tabla_owssvr__2[[#This Row],[Categoria]]</f>
        <v>2 Reporte problemas Oracle</v>
      </c>
      <c r="H1120" t="str">
        <f>Tabla_owssvr__2[[#This Row],[Enviado a TI]]</f>
        <v>Si</v>
      </c>
      <c r="I1120" t="str">
        <f>Tabla_owssvr__2[[#This Row],[Regiones]]</f>
        <v>No</v>
      </c>
      <c r="J1120" s="12">
        <f t="shared" si="123"/>
        <v>1</v>
      </c>
      <c r="K1120" s="13">
        <f t="shared" si="124"/>
        <v>41773</v>
      </c>
      <c r="L1120" s="12">
        <f t="shared" si="125"/>
        <v>2014</v>
      </c>
      <c r="M1120" s="12">
        <f t="shared" si="126"/>
        <v>20</v>
      </c>
      <c r="N1120" s="12">
        <f t="shared" si="127"/>
        <v>5</v>
      </c>
      <c r="O1120" s="13" t="str">
        <f t="shared" ca="1" si="128"/>
        <v>CUMPLE</v>
      </c>
    </row>
    <row r="1121" spans="1:15" hidden="1">
      <c r="A1121">
        <f>Tabla_owssvr__2[[#This Row],[ID]]</f>
        <v>4099</v>
      </c>
      <c r="B1121" t="str">
        <f>Tabla_owssvr__2[[#This Row],[Título]]</f>
        <v>solicitud</v>
      </c>
      <c r="C1121" t="str">
        <f>Tabla_owssvr__2[[#This Row],[Solicitante]]</f>
        <v>Salinas Bustos, Max Leonardo, CAM</v>
      </c>
      <c r="D1121" s="4">
        <f>Tabla_owssvr__2[[#This Row],[Fecha Solicitud]]</f>
        <v>41772</v>
      </c>
      <c r="E1121" t="str">
        <f>Tabla_owssvr__2[[#This Row],[Estado]]</f>
        <v>Realizado</v>
      </c>
      <c r="F1121" s="4">
        <f>Tabla_owssvr__2[[#This Row],[Fecha Cierre]]</f>
        <v>41772</v>
      </c>
      <c r="G1121" t="str">
        <f>Tabla_owssvr__2[[#This Row],[Categoria]]</f>
        <v>Otros no sujetos a ANS</v>
      </c>
      <c r="H1121" t="str">
        <f>Tabla_owssvr__2[[#This Row],[Enviado a TI]]</f>
        <v>Si</v>
      </c>
      <c r="I1121" t="str">
        <f>Tabla_owssvr__2[[#This Row],[Regiones]]</f>
        <v>No</v>
      </c>
      <c r="J1121" s="12">
        <f t="shared" si="123"/>
        <v>100</v>
      </c>
      <c r="K1121" s="13">
        <f t="shared" si="124"/>
        <v>41920</v>
      </c>
      <c r="L1121" s="12">
        <f t="shared" si="125"/>
        <v>2014</v>
      </c>
      <c r="M1121" s="12">
        <f t="shared" si="126"/>
        <v>41</v>
      </c>
      <c r="N1121" s="12">
        <f t="shared" si="127"/>
        <v>10</v>
      </c>
      <c r="O1121" s="13" t="str">
        <f t="shared" ca="1" si="128"/>
        <v>CUMPLE</v>
      </c>
    </row>
    <row r="1122" spans="1:15" hidden="1">
      <c r="A1122">
        <f>Tabla_owssvr__2[[#This Row],[ID]]</f>
        <v>4098</v>
      </c>
      <c r="B1122" t="str">
        <f>Tabla_owssvr__2[[#This Row],[Título]]</f>
        <v>GSI14-4253 Clave Oracle</v>
      </c>
      <c r="C1122" t="str">
        <f>Tabla_owssvr__2[[#This Row],[Solicitante]]</f>
        <v>Tapia González, Magda Grizel, CAM</v>
      </c>
      <c r="D1122" s="4">
        <f>Tabla_owssvr__2[[#This Row],[Fecha Solicitud]]</f>
        <v>41772</v>
      </c>
      <c r="E1122" t="str">
        <f>Tabla_owssvr__2[[#This Row],[Estado]]</f>
        <v>Rechazado</v>
      </c>
      <c r="F1122" s="4">
        <f>Tabla_owssvr__2[[#This Row],[Fecha Cierre]]</f>
        <v>41772</v>
      </c>
      <c r="G1122" t="str">
        <f>Tabla_owssvr__2[[#This Row],[Categoria]]</f>
        <v>2 Reporte problemas Oracle</v>
      </c>
      <c r="H1122" t="str">
        <f>Tabla_owssvr__2[[#This Row],[Enviado a TI]]</f>
        <v>No</v>
      </c>
      <c r="I1122" t="str">
        <f>Tabla_owssvr__2[[#This Row],[Regiones]]</f>
        <v>No</v>
      </c>
      <c r="J1122" s="12">
        <f t="shared" si="123"/>
        <v>1</v>
      </c>
      <c r="K1122" s="13">
        <f t="shared" si="124"/>
        <v>41773</v>
      </c>
      <c r="L1122" s="12">
        <f t="shared" si="125"/>
        <v>2014</v>
      </c>
      <c r="M1122" s="12">
        <f t="shared" si="126"/>
        <v>20</v>
      </c>
      <c r="N1122" s="12">
        <f t="shared" si="127"/>
        <v>5</v>
      </c>
      <c r="O1122" s="13" t="str">
        <f t="shared" ca="1" si="128"/>
        <v>CUMPLE</v>
      </c>
    </row>
    <row r="1123" spans="1:15" hidden="1">
      <c r="A1123">
        <f>Tabla_owssvr__2[[#This Row],[ID]]</f>
        <v>4097</v>
      </c>
      <c r="B1123" t="str">
        <f>Tabla_owssvr__2[[#This Row],[Título]]</f>
        <v>Numero de telefonos asociado.</v>
      </c>
      <c r="C1123" t="str">
        <f>Tabla_owssvr__2[[#This Row],[Solicitante]]</f>
        <v>Canales Cardenas, Juan Carlos, CAM</v>
      </c>
      <c r="D1123" s="4">
        <f>Tabla_owssvr__2[[#This Row],[Fecha Solicitud]]</f>
        <v>41772</v>
      </c>
      <c r="E1123" t="str">
        <f>Tabla_owssvr__2[[#This Row],[Estado]]</f>
        <v>Realizado</v>
      </c>
      <c r="F1123" s="4">
        <f>Tabla_owssvr__2[[#This Row],[Fecha Cierre]]</f>
        <v>41772</v>
      </c>
      <c r="G1123" t="str">
        <f>Tabla_owssvr__2[[#This Row],[Categoria]]</f>
        <v>Habilitación de servicios de telefonía celular, aumento de minutos, cambio de perfil.</v>
      </c>
      <c r="H1123" t="str">
        <f>Tabla_owssvr__2[[#This Row],[Enviado a TI]]</f>
        <v>No</v>
      </c>
      <c r="I1123" t="str">
        <f>Tabla_owssvr__2[[#This Row],[Regiones]]</f>
        <v>No</v>
      </c>
      <c r="J1123" s="12">
        <f t="shared" si="123"/>
        <v>1</v>
      </c>
      <c r="K1123" s="13">
        <f t="shared" si="124"/>
        <v>41773</v>
      </c>
      <c r="L1123" s="12">
        <f t="shared" si="125"/>
        <v>2014</v>
      </c>
      <c r="M1123" s="12">
        <f t="shared" si="126"/>
        <v>20</v>
      </c>
      <c r="N1123" s="12">
        <f t="shared" si="127"/>
        <v>5</v>
      </c>
      <c r="O1123" s="13" t="str">
        <f t="shared" ca="1" si="128"/>
        <v>CUMPLE</v>
      </c>
    </row>
    <row r="1124" spans="1:15" hidden="1">
      <c r="A1124">
        <f>Tabla_owssvr__2[[#This Row],[ID]]</f>
        <v>4096</v>
      </c>
      <c r="B1124" t="str">
        <f>Tabla_owssvr__2[[#This Row],[Título]]</f>
        <v>correo de distribución</v>
      </c>
      <c r="C1124" t="str">
        <f>Tabla_owssvr__2[[#This Row],[Solicitante]]</f>
        <v>Cañete Tapia, Miguel Angel, CAM</v>
      </c>
      <c r="D1124" s="4">
        <f>Tabla_owssvr__2[[#This Row],[Fecha Solicitud]]</f>
        <v>41772</v>
      </c>
      <c r="E1124" t="str">
        <f>Tabla_owssvr__2[[#This Row],[Estado]]</f>
        <v>Realizado</v>
      </c>
      <c r="F1124" s="4">
        <f>Tabla_owssvr__2[[#This Row],[Fecha Cierre]]</f>
        <v>41772</v>
      </c>
      <c r="G1124" t="str">
        <f>Tabla_owssvr__2[[#This Row],[Categoria]]</f>
        <v>Creación, modificación activación y desactivación de cuentas de red y correo electrónico.</v>
      </c>
      <c r="H1124" t="str">
        <f>Tabla_owssvr__2[[#This Row],[Enviado a TI]]</f>
        <v>No</v>
      </c>
      <c r="I1124" t="str">
        <f>Tabla_owssvr__2[[#This Row],[Regiones]]</f>
        <v>No</v>
      </c>
      <c r="J1124" s="12">
        <f t="shared" si="123"/>
        <v>1</v>
      </c>
      <c r="K1124" s="13">
        <f t="shared" si="124"/>
        <v>41773</v>
      </c>
      <c r="L1124" s="12">
        <f t="shared" si="125"/>
        <v>2014</v>
      </c>
      <c r="M1124" s="12">
        <f t="shared" si="126"/>
        <v>20</v>
      </c>
      <c r="N1124" s="12">
        <f t="shared" si="127"/>
        <v>5</v>
      </c>
      <c r="O1124" s="13" t="str">
        <f t="shared" ca="1" si="128"/>
        <v>CUMPLE</v>
      </c>
    </row>
    <row r="1125" spans="1:15" hidden="1">
      <c r="A1125">
        <f>Tabla_owssvr__2[[#This Row],[ID]]</f>
        <v>4095</v>
      </c>
      <c r="B1125" t="str">
        <f>Tabla_owssvr__2[[#This Row],[Título]]</f>
        <v>GYMR12-Acceso a Oracle R12</v>
      </c>
      <c r="C1125" t="str">
        <f>Tabla_owssvr__2[[#This Row],[Solicitante]]</f>
        <v>Lazo Contreras, Victor Julio, CAM</v>
      </c>
      <c r="D1125" s="4">
        <f>Tabla_owssvr__2[[#This Row],[Fecha Solicitud]]</f>
        <v>41772</v>
      </c>
      <c r="E1125" t="str">
        <f>Tabla_owssvr__2[[#This Row],[Estado]]</f>
        <v>Realizado</v>
      </c>
      <c r="F1125" s="4">
        <f>Tabla_owssvr__2[[#This Row],[Fecha Cierre]]</f>
        <v>41772</v>
      </c>
      <c r="G1125" t="str">
        <f>Tabla_owssvr__2[[#This Row],[Categoria]]</f>
        <v>2 Reporte problemas Oracle</v>
      </c>
      <c r="H1125" t="str">
        <f>Tabla_owssvr__2[[#This Row],[Enviado a TI]]</f>
        <v>Si</v>
      </c>
      <c r="I1125" t="str">
        <f>Tabla_owssvr__2[[#This Row],[Regiones]]</f>
        <v>No</v>
      </c>
      <c r="J1125" s="12">
        <f t="shared" si="123"/>
        <v>1</v>
      </c>
      <c r="K1125" s="13">
        <f t="shared" si="124"/>
        <v>41773</v>
      </c>
      <c r="L1125" s="12">
        <f t="shared" si="125"/>
        <v>2014</v>
      </c>
      <c r="M1125" s="12">
        <f t="shared" si="126"/>
        <v>20</v>
      </c>
      <c r="N1125" s="12">
        <f t="shared" si="127"/>
        <v>5</v>
      </c>
      <c r="O1125" s="13" t="str">
        <f t="shared" ca="1" si="128"/>
        <v>CUMPLE</v>
      </c>
    </row>
    <row r="1126" spans="1:15" hidden="1">
      <c r="A1126">
        <f>Tabla_owssvr__2[[#This Row],[ID]]</f>
        <v>4094</v>
      </c>
      <c r="B1126" t="str">
        <f>Tabla_owssvr__2[[#This Row],[Título]]</f>
        <v>Minutos</v>
      </c>
      <c r="C1126" t="str">
        <f>Tabla_owssvr__2[[#This Row],[Solicitante]]</f>
        <v>Sepulveda Salas, Vladimir Arnoldo, CAM</v>
      </c>
      <c r="D1126" s="4">
        <f>Tabla_owssvr__2[[#This Row],[Fecha Solicitud]]</f>
        <v>41772</v>
      </c>
      <c r="E1126" t="str">
        <f>Tabla_owssvr__2[[#This Row],[Estado]]</f>
        <v>Realizado</v>
      </c>
      <c r="F1126" s="4">
        <f>Tabla_owssvr__2[[#This Row],[Fecha Cierre]]</f>
        <v>41772</v>
      </c>
      <c r="G1126" t="str">
        <f>Tabla_owssvr__2[[#This Row],[Categoria]]</f>
        <v>2 Reporte problemas Oracle</v>
      </c>
      <c r="H1126" t="str">
        <f>Tabla_owssvr__2[[#This Row],[Enviado a TI]]</f>
        <v>Si</v>
      </c>
      <c r="I1126" t="str">
        <f>Tabla_owssvr__2[[#This Row],[Regiones]]</f>
        <v>No</v>
      </c>
      <c r="J1126" s="12">
        <f t="shared" si="123"/>
        <v>1</v>
      </c>
      <c r="K1126" s="13">
        <f t="shared" si="124"/>
        <v>41773</v>
      </c>
      <c r="L1126" s="12">
        <f t="shared" si="125"/>
        <v>2014</v>
      </c>
      <c r="M1126" s="12">
        <f t="shared" si="126"/>
        <v>20</v>
      </c>
      <c r="N1126" s="12">
        <f t="shared" si="127"/>
        <v>5</v>
      </c>
      <c r="O1126" s="13" t="str">
        <f t="shared" ca="1" si="128"/>
        <v>CUMPLE</v>
      </c>
    </row>
    <row r="1127" spans="1:15" hidden="1">
      <c r="A1127">
        <f>Tabla_owssvr__2[[#This Row],[ID]]</f>
        <v>4093</v>
      </c>
      <c r="B1127" t="str">
        <f>Tabla_owssvr__2[[#This Row],[Título]]</f>
        <v>SOLICITUD DE RESET DE CONTRASEÑA - AMBIENTE ANTIGUO ORACLE</v>
      </c>
      <c r="C1127" t="str">
        <f>Tabla_owssvr__2[[#This Row],[Solicitante]]</f>
        <v>Ruz Salinas, Richard Alberto, CAM</v>
      </c>
      <c r="D1127" s="4">
        <f>Tabla_owssvr__2[[#This Row],[Fecha Solicitud]]</f>
        <v>41772</v>
      </c>
      <c r="E1127" t="str">
        <f>Tabla_owssvr__2[[#This Row],[Estado]]</f>
        <v>Realizado</v>
      </c>
      <c r="F1127" s="4">
        <f>Tabla_owssvr__2[[#This Row],[Fecha Cierre]]</f>
        <v>41772</v>
      </c>
      <c r="G1127" t="str">
        <f>Tabla_owssvr__2[[#This Row],[Categoria]]</f>
        <v>2 Reporte problemas Oracle</v>
      </c>
      <c r="H1127" t="str">
        <f>Tabla_owssvr__2[[#This Row],[Enviado a TI]]</f>
        <v>Si</v>
      </c>
      <c r="I1127" t="str">
        <f>Tabla_owssvr__2[[#This Row],[Regiones]]</f>
        <v>No</v>
      </c>
      <c r="J1127" s="12">
        <f t="shared" si="123"/>
        <v>1</v>
      </c>
      <c r="K1127" s="13">
        <f t="shared" si="124"/>
        <v>41773</v>
      </c>
      <c r="L1127" s="12">
        <f t="shared" si="125"/>
        <v>2014</v>
      </c>
      <c r="M1127" s="12">
        <f t="shared" si="126"/>
        <v>20</v>
      </c>
      <c r="N1127" s="12">
        <f t="shared" si="127"/>
        <v>5</v>
      </c>
      <c r="O1127" s="13" t="str">
        <f t="shared" ca="1" si="128"/>
        <v>CUMPLE</v>
      </c>
    </row>
    <row r="1128" spans="1:15" hidden="1">
      <c r="A1128">
        <f>Tabla_owssvr__2[[#This Row],[ID]]</f>
        <v>4092</v>
      </c>
      <c r="B1128" t="str">
        <f>Tabla_owssvr__2[[#This Row],[Título]]</f>
        <v>GSI14-4311 desbloqueo de cuenta</v>
      </c>
      <c r="C1128" t="str">
        <f>Tabla_owssvr__2[[#This Row],[Solicitante]]</f>
        <v>Orellana Dennett, Hernan, CAM</v>
      </c>
      <c r="D1128" s="4">
        <f>Tabla_owssvr__2[[#This Row],[Fecha Solicitud]]</f>
        <v>41772</v>
      </c>
      <c r="E1128" t="str">
        <f>Tabla_owssvr__2[[#This Row],[Estado]]</f>
        <v>Realizado</v>
      </c>
      <c r="F1128" s="4">
        <f>Tabla_owssvr__2[[#This Row],[Fecha Cierre]]</f>
        <v>41772</v>
      </c>
      <c r="G1128" t="str">
        <f>Tabla_owssvr__2[[#This Row],[Categoria]]</f>
        <v>2 Reporte problemas Oracle</v>
      </c>
      <c r="H1128" t="str">
        <f>Tabla_owssvr__2[[#This Row],[Enviado a TI]]</f>
        <v>Si</v>
      </c>
      <c r="I1128" t="str">
        <f>Tabla_owssvr__2[[#This Row],[Regiones]]</f>
        <v>No</v>
      </c>
      <c r="J1128" s="12">
        <f t="shared" si="123"/>
        <v>1</v>
      </c>
      <c r="K1128" s="13">
        <f t="shared" si="124"/>
        <v>41773</v>
      </c>
      <c r="L1128" s="12">
        <f t="shared" si="125"/>
        <v>2014</v>
      </c>
      <c r="M1128" s="12">
        <f t="shared" si="126"/>
        <v>20</v>
      </c>
      <c r="N1128" s="12">
        <f t="shared" si="127"/>
        <v>5</v>
      </c>
      <c r="O1128" s="13" t="str">
        <f t="shared" ca="1" si="128"/>
        <v>CUMPLE</v>
      </c>
    </row>
    <row r="1129" spans="1:15" hidden="1">
      <c r="A1129">
        <f>Tabla_owssvr__2[[#This Row],[ID]]</f>
        <v>4091</v>
      </c>
      <c r="B1129" t="str">
        <f>Tabla_owssvr__2[[#This Row],[Título]]</f>
        <v>Problemas con conexión a Oracle.</v>
      </c>
      <c r="C1129" t="str">
        <f>Tabla_owssvr__2[[#This Row],[Solicitante]]</f>
        <v>Pino Carmona, Eduardo Gabriel, CAM</v>
      </c>
      <c r="D1129" s="4">
        <f>Tabla_owssvr__2[[#This Row],[Fecha Solicitud]]</f>
        <v>41772</v>
      </c>
      <c r="E1129" t="str">
        <f>Tabla_owssvr__2[[#This Row],[Estado]]</f>
        <v>Realizado</v>
      </c>
      <c r="F1129" s="4">
        <f>Tabla_owssvr__2[[#This Row],[Fecha Cierre]]</f>
        <v>41772</v>
      </c>
      <c r="G1129" t="str">
        <f>Tabla_owssvr__2[[#This Row],[Categoria]]</f>
        <v>2 Reporte problemas Oracle</v>
      </c>
      <c r="H1129" t="str">
        <f>Tabla_owssvr__2[[#This Row],[Enviado a TI]]</f>
        <v>Si</v>
      </c>
      <c r="I1129" t="str">
        <f>Tabla_owssvr__2[[#This Row],[Regiones]]</f>
        <v>No</v>
      </c>
      <c r="J1129" s="12">
        <f t="shared" si="123"/>
        <v>1</v>
      </c>
      <c r="K1129" s="13">
        <f t="shared" si="124"/>
        <v>41773</v>
      </c>
      <c r="L1129" s="12">
        <f t="shared" si="125"/>
        <v>2014</v>
      </c>
      <c r="M1129" s="12">
        <f t="shared" si="126"/>
        <v>20</v>
      </c>
      <c r="N1129" s="12">
        <f t="shared" si="127"/>
        <v>5</v>
      </c>
      <c r="O1129" s="13" t="str">
        <f t="shared" ca="1" si="128"/>
        <v>CUMPLE</v>
      </c>
    </row>
    <row r="1130" spans="1:15" hidden="1">
      <c r="A1130">
        <f>Tabla_owssvr__2[[#This Row],[ID]]</f>
        <v>4090</v>
      </c>
      <c r="B1130" t="str">
        <f>Tabla_owssvr__2[[#This Row],[Título]]</f>
        <v>NOTIFICACION DE WORKFLOW</v>
      </c>
      <c r="C1130" t="str">
        <f>Tabla_owssvr__2[[#This Row],[Solicitante]]</f>
        <v>Valdes Navarrete, David Exequiel, CAM</v>
      </c>
      <c r="D1130" s="4">
        <f>Tabla_owssvr__2[[#This Row],[Fecha Solicitud]]</f>
        <v>41772</v>
      </c>
      <c r="E1130" t="str">
        <f>Tabla_owssvr__2[[#This Row],[Estado]]</f>
        <v>Realizado</v>
      </c>
      <c r="F1130" s="4">
        <f>Tabla_owssvr__2[[#This Row],[Fecha Cierre]]</f>
        <v>41772</v>
      </c>
      <c r="G1130" t="str">
        <f>Tabla_owssvr__2[[#This Row],[Categoria]]</f>
        <v>2 Reporte problemas Oracle</v>
      </c>
      <c r="H1130" t="str">
        <f>Tabla_owssvr__2[[#This Row],[Enviado a TI]]</f>
        <v>Si</v>
      </c>
      <c r="I1130" t="str">
        <f>Tabla_owssvr__2[[#This Row],[Regiones]]</f>
        <v>No</v>
      </c>
      <c r="J1130" s="12">
        <f t="shared" si="123"/>
        <v>1</v>
      </c>
      <c r="K1130" s="13">
        <f t="shared" si="124"/>
        <v>41773</v>
      </c>
      <c r="L1130" s="12">
        <f t="shared" si="125"/>
        <v>2014</v>
      </c>
      <c r="M1130" s="12">
        <f t="shared" si="126"/>
        <v>20</v>
      </c>
      <c r="N1130" s="12">
        <f t="shared" si="127"/>
        <v>5</v>
      </c>
      <c r="O1130" s="13" t="str">
        <f t="shared" ca="1" si="128"/>
        <v>CUMPLE</v>
      </c>
    </row>
    <row r="1131" spans="1:15" hidden="1">
      <c r="A1131">
        <f>Tabla_owssvr__2[[#This Row],[ID]]</f>
        <v>4089</v>
      </c>
      <c r="B1131" t="str">
        <f>Tabla_owssvr__2[[#This Row],[Título]]</f>
        <v>REPORTE EN RESPONSABILIDAD FACTURACION Y RECAUDO.</v>
      </c>
      <c r="C1131" t="str">
        <f>Tabla_owssvr__2[[#This Row],[Solicitante]]</f>
        <v>Berrios Ortiz, Elias Eduardo, CAM</v>
      </c>
      <c r="D1131" s="4">
        <f>Tabla_owssvr__2[[#This Row],[Fecha Solicitud]]</f>
        <v>41772</v>
      </c>
      <c r="E1131" t="str">
        <f>Tabla_owssvr__2[[#This Row],[Estado]]</f>
        <v>Realizado</v>
      </c>
      <c r="F1131" s="4">
        <f>Tabla_owssvr__2[[#This Row],[Fecha Cierre]]</f>
        <v>41772</v>
      </c>
      <c r="G1131" t="str">
        <f>Tabla_owssvr__2[[#This Row],[Categoria]]</f>
        <v>2 Reporte problemas Oracle</v>
      </c>
      <c r="H1131" t="str">
        <f>Tabla_owssvr__2[[#This Row],[Enviado a TI]]</f>
        <v>Si</v>
      </c>
      <c r="I1131" t="str">
        <f>Tabla_owssvr__2[[#This Row],[Regiones]]</f>
        <v>No</v>
      </c>
      <c r="J1131" s="12">
        <f t="shared" si="123"/>
        <v>1</v>
      </c>
      <c r="K1131" s="13">
        <f t="shared" si="124"/>
        <v>41773</v>
      </c>
      <c r="L1131" s="12">
        <f t="shared" si="125"/>
        <v>2014</v>
      </c>
      <c r="M1131" s="12">
        <f t="shared" si="126"/>
        <v>20</v>
      </c>
      <c r="N1131" s="12">
        <f t="shared" si="127"/>
        <v>5</v>
      </c>
      <c r="O1131" s="13" t="str">
        <f t="shared" ca="1" si="128"/>
        <v>CUMPLE</v>
      </c>
    </row>
    <row r="1132" spans="1:15" hidden="1">
      <c r="A1132">
        <f>Tabla_owssvr__2[[#This Row],[ID]]</f>
        <v>4088</v>
      </c>
      <c r="B1132" t="str">
        <f>Tabla_owssvr__2[[#This Row],[Título]]</f>
        <v xml:space="preserve">Restitucion de Minutos </v>
      </c>
      <c r="C1132" t="str">
        <f>Tabla_owssvr__2[[#This Row],[Solicitante]]</f>
        <v>Lagos Acuña, Christopher Joseph, CAM</v>
      </c>
      <c r="D1132" s="4">
        <f>Tabla_owssvr__2[[#This Row],[Fecha Solicitud]]</f>
        <v>41772</v>
      </c>
      <c r="E1132" t="str">
        <f>Tabla_owssvr__2[[#This Row],[Estado]]</f>
        <v>Realizado</v>
      </c>
      <c r="F1132" s="4">
        <f>Tabla_owssvr__2[[#This Row],[Fecha Cierre]]</f>
        <v>41772</v>
      </c>
      <c r="G1132" t="str">
        <f>Tabla_owssvr__2[[#This Row],[Categoria]]</f>
        <v>1 Asignacion de minutos</v>
      </c>
      <c r="H1132" t="str">
        <f>Tabla_owssvr__2[[#This Row],[Enviado a TI]]</f>
        <v>Si</v>
      </c>
      <c r="I1132" t="str">
        <f>Tabla_owssvr__2[[#This Row],[Regiones]]</f>
        <v>No</v>
      </c>
      <c r="J1132" s="12">
        <f t="shared" si="123"/>
        <v>1</v>
      </c>
      <c r="K1132" s="13">
        <f t="shared" si="124"/>
        <v>41773</v>
      </c>
      <c r="L1132" s="12">
        <f t="shared" si="125"/>
        <v>2014</v>
      </c>
      <c r="M1132" s="12">
        <f t="shared" si="126"/>
        <v>20</v>
      </c>
      <c r="N1132" s="12">
        <f t="shared" si="127"/>
        <v>5</v>
      </c>
      <c r="O1132" s="13" t="str">
        <f t="shared" ca="1" si="128"/>
        <v>CUMPLE</v>
      </c>
    </row>
    <row r="1133" spans="1:15" hidden="1">
      <c r="A1133">
        <f>Tabla_owssvr__2[[#This Row],[ID]]</f>
        <v>4087</v>
      </c>
      <c r="B1133" t="str">
        <f>Tabla_owssvr__2[[#This Row],[Título]]</f>
        <v>Revisar perfil</v>
      </c>
      <c r="C1133" t="str">
        <f>Tabla_owssvr__2[[#This Row],[Solicitante]]</f>
        <v>Martinez Muñoz, Ximena Del Rosario, CAM</v>
      </c>
      <c r="D1133" s="4">
        <f>Tabla_owssvr__2[[#This Row],[Fecha Solicitud]]</f>
        <v>41772</v>
      </c>
      <c r="E1133" t="str">
        <f>Tabla_owssvr__2[[#This Row],[Estado]]</f>
        <v>Realizado</v>
      </c>
      <c r="F1133" s="4">
        <f>Tabla_owssvr__2[[#This Row],[Fecha Cierre]]</f>
        <v>41772</v>
      </c>
      <c r="G1133" t="str">
        <f>Tabla_owssvr__2[[#This Row],[Categoria]]</f>
        <v>2 Reporte problemas Oracle</v>
      </c>
      <c r="H1133" t="str">
        <f>Tabla_owssvr__2[[#This Row],[Enviado a TI]]</f>
        <v>Si</v>
      </c>
      <c r="I1133" t="str">
        <f>Tabla_owssvr__2[[#This Row],[Regiones]]</f>
        <v>No</v>
      </c>
      <c r="J1133" s="12">
        <f t="shared" si="123"/>
        <v>1</v>
      </c>
      <c r="K1133" s="13">
        <f t="shared" si="124"/>
        <v>41773</v>
      </c>
      <c r="L1133" s="12">
        <f t="shared" si="125"/>
        <v>2014</v>
      </c>
      <c r="M1133" s="12">
        <f t="shared" si="126"/>
        <v>20</v>
      </c>
      <c r="N1133" s="12">
        <f t="shared" si="127"/>
        <v>5</v>
      </c>
      <c r="O1133" s="13" t="str">
        <f t="shared" ca="1" si="128"/>
        <v>CUMPLE</v>
      </c>
    </row>
    <row r="1134" spans="1:15" hidden="1">
      <c r="A1134">
        <f>Tabla_owssvr__2[[#This Row],[ID]]</f>
        <v>4086</v>
      </c>
      <c r="B1134" t="str">
        <f>Tabla_owssvr__2[[#This Row],[Título]]</f>
        <v>Important account documents</v>
      </c>
      <c r="C1134" t="str">
        <f>Tabla_owssvr__2[[#This Row],[Solicitante]]</f>
        <v>Duarte Fuentes, Luis Alfredo, CAM</v>
      </c>
      <c r="D1134" s="4">
        <f>Tabla_owssvr__2[[#This Row],[Fecha Solicitud]]</f>
        <v>41772</v>
      </c>
      <c r="E1134" t="str">
        <f>Tabla_owssvr__2[[#This Row],[Estado]]</f>
        <v>Realizado</v>
      </c>
      <c r="F1134" s="4">
        <f>Tabla_owssvr__2[[#This Row],[Fecha Cierre]]</f>
        <v>41772</v>
      </c>
      <c r="G1134" t="str">
        <f>Tabla_owssvr__2[[#This Row],[Categoria]]</f>
        <v>Habilitación de carpetas compartidas o sitios de Sharepoint. O asignación y/o modificación de permisos.</v>
      </c>
      <c r="H1134" t="str">
        <f>Tabla_owssvr__2[[#This Row],[Enviado a TI]]</f>
        <v>Si</v>
      </c>
      <c r="I1134" t="str">
        <f>Tabla_owssvr__2[[#This Row],[Regiones]]</f>
        <v>No</v>
      </c>
      <c r="J1134" s="12">
        <f t="shared" si="123"/>
        <v>1</v>
      </c>
      <c r="K1134" s="13">
        <f t="shared" si="124"/>
        <v>41773</v>
      </c>
      <c r="L1134" s="12">
        <f t="shared" si="125"/>
        <v>2014</v>
      </c>
      <c r="M1134" s="12">
        <f t="shared" si="126"/>
        <v>20</v>
      </c>
      <c r="N1134" s="12">
        <f t="shared" si="127"/>
        <v>5</v>
      </c>
      <c r="O1134" s="13" t="str">
        <f t="shared" ca="1" si="128"/>
        <v>CUMPLE</v>
      </c>
    </row>
    <row r="1135" spans="1:15" hidden="1">
      <c r="A1135">
        <f>Tabla_owssvr__2[[#This Row],[ID]]</f>
        <v>4085</v>
      </c>
      <c r="B1135" t="str">
        <f>Tabla_owssvr__2[[#This Row],[Título]]</f>
        <v>Juan Fuentes Sierra</v>
      </c>
      <c r="C1135" t="str">
        <f>Tabla_owssvr__2[[#This Row],[Solicitante]]</f>
        <v>Martinez Muñoz, Ximena Del Rosario, CAM</v>
      </c>
      <c r="D1135" s="4">
        <f>Tabla_owssvr__2[[#This Row],[Fecha Solicitud]]</f>
        <v>41772</v>
      </c>
      <c r="E1135" t="str">
        <f>Tabla_owssvr__2[[#This Row],[Estado]]</f>
        <v>Realizado</v>
      </c>
      <c r="F1135" s="4">
        <f>Tabla_owssvr__2[[#This Row],[Fecha Cierre]]</f>
        <v>41772</v>
      </c>
      <c r="G1135" t="str">
        <f>Tabla_owssvr__2[[#This Row],[Categoria]]</f>
        <v>2 Reporte problemas Oracle</v>
      </c>
      <c r="H1135" t="str">
        <f>Tabla_owssvr__2[[#This Row],[Enviado a TI]]</f>
        <v>Si</v>
      </c>
      <c r="I1135" t="str">
        <f>Tabla_owssvr__2[[#This Row],[Regiones]]</f>
        <v>No</v>
      </c>
      <c r="J1135" s="12">
        <f t="shared" si="123"/>
        <v>1</v>
      </c>
      <c r="K1135" s="13">
        <f t="shared" si="124"/>
        <v>41773</v>
      </c>
      <c r="L1135" s="12">
        <f t="shared" si="125"/>
        <v>2014</v>
      </c>
      <c r="M1135" s="12">
        <f t="shared" si="126"/>
        <v>20</v>
      </c>
      <c r="N1135" s="12">
        <f t="shared" si="127"/>
        <v>5</v>
      </c>
      <c r="O1135" s="13" t="str">
        <f t="shared" ca="1" si="128"/>
        <v>CUMPLE</v>
      </c>
    </row>
    <row r="1136" spans="1:15" hidden="1">
      <c r="A1136">
        <f>Tabla_owssvr__2[[#This Row],[ID]]</f>
        <v>4084</v>
      </c>
      <c r="B1136" t="str">
        <f>Tabla_owssvr__2[[#This Row],[Título]]</f>
        <v>minutos telefono</v>
      </c>
      <c r="C1136" t="str">
        <f>Tabla_owssvr__2[[#This Row],[Solicitante]]</f>
        <v>Ñeguey Adonis, Albino Bernabé, CAM</v>
      </c>
      <c r="D1136" s="4">
        <f>Tabla_owssvr__2[[#This Row],[Fecha Solicitud]]</f>
        <v>41772</v>
      </c>
      <c r="E1136" t="str">
        <f>Tabla_owssvr__2[[#This Row],[Estado]]</f>
        <v>Realizado</v>
      </c>
      <c r="F1136" s="4">
        <f>Tabla_owssvr__2[[#This Row],[Fecha Cierre]]</f>
        <v>41772</v>
      </c>
      <c r="G1136" t="str">
        <f>Tabla_owssvr__2[[#This Row],[Categoria]]</f>
        <v>1 Asignacion de minutos</v>
      </c>
      <c r="H1136" t="str">
        <f>Tabla_owssvr__2[[#This Row],[Enviado a TI]]</f>
        <v>Si</v>
      </c>
      <c r="I1136" t="str">
        <f>Tabla_owssvr__2[[#This Row],[Regiones]]</f>
        <v>No</v>
      </c>
      <c r="J1136" s="12">
        <f t="shared" si="123"/>
        <v>1</v>
      </c>
      <c r="K1136" s="13">
        <f t="shared" si="124"/>
        <v>41773</v>
      </c>
      <c r="L1136" s="12">
        <f t="shared" si="125"/>
        <v>2014</v>
      </c>
      <c r="M1136" s="12">
        <f t="shared" si="126"/>
        <v>20</v>
      </c>
      <c r="N1136" s="12">
        <f t="shared" si="127"/>
        <v>5</v>
      </c>
      <c r="O1136" s="13" t="str">
        <f t="shared" ca="1" si="128"/>
        <v>CUMPLE</v>
      </c>
    </row>
    <row r="1137" spans="1:15" hidden="1">
      <c r="A1137">
        <f>Tabla_owssvr__2[[#This Row],[ID]]</f>
        <v>4083</v>
      </c>
      <c r="B1137" t="str">
        <f>Tabla_owssvr__2[[#This Row],[Título]]</f>
        <v>Solicitud de Minutos Mayo.xlsx</v>
      </c>
      <c r="C1137" t="str">
        <f>Tabla_owssvr__2[[#This Row],[Solicitante]]</f>
        <v>Villalobos Saa, Luis Efrain, CAM</v>
      </c>
      <c r="D1137" s="4">
        <f>Tabla_owssvr__2[[#This Row],[Fecha Solicitud]]</f>
        <v>41772</v>
      </c>
      <c r="E1137" t="str">
        <f>Tabla_owssvr__2[[#This Row],[Estado]]</f>
        <v>Realizado</v>
      </c>
      <c r="F1137" s="4">
        <f>Tabla_owssvr__2[[#This Row],[Fecha Cierre]]</f>
        <v>41772</v>
      </c>
      <c r="G1137" t="str">
        <f>Tabla_owssvr__2[[#This Row],[Categoria]]</f>
        <v>1 Asignacion de minutos</v>
      </c>
      <c r="H1137" t="str">
        <f>Tabla_owssvr__2[[#This Row],[Enviado a TI]]</f>
        <v>Si</v>
      </c>
      <c r="I1137" t="str">
        <f>Tabla_owssvr__2[[#This Row],[Regiones]]</f>
        <v>No</v>
      </c>
      <c r="J1137" s="12">
        <f t="shared" si="123"/>
        <v>1</v>
      </c>
      <c r="K1137" s="13">
        <f t="shared" si="124"/>
        <v>41773</v>
      </c>
      <c r="L1137" s="12">
        <f t="shared" si="125"/>
        <v>2014</v>
      </c>
      <c r="M1137" s="12">
        <f t="shared" si="126"/>
        <v>20</v>
      </c>
      <c r="N1137" s="12">
        <f t="shared" si="127"/>
        <v>5</v>
      </c>
      <c r="O1137" s="13" t="str">
        <f t="shared" ca="1" si="128"/>
        <v>CUMPLE</v>
      </c>
    </row>
    <row r="1138" spans="1:15" hidden="1">
      <c r="A1138">
        <f>Tabla_owssvr__2[[#This Row],[ID]]</f>
        <v>4082</v>
      </c>
      <c r="B1138" t="str">
        <f>Tabla_owssvr__2[[#This Row],[Título]]</f>
        <v>Solicitud de Minutos Mayo.xlsx</v>
      </c>
      <c r="C1138" t="str">
        <f>Tabla_owssvr__2[[#This Row],[Solicitante]]</f>
        <v>Villalobos Saa, Luis Efrain, CAM</v>
      </c>
      <c r="D1138" s="4">
        <f>Tabla_owssvr__2[[#This Row],[Fecha Solicitud]]</f>
        <v>41772</v>
      </c>
      <c r="E1138" t="str">
        <f>Tabla_owssvr__2[[#This Row],[Estado]]</f>
        <v>Realizado</v>
      </c>
      <c r="F1138" s="4">
        <f>Tabla_owssvr__2[[#This Row],[Fecha Cierre]]</f>
        <v>41772</v>
      </c>
      <c r="G1138" t="str">
        <f>Tabla_owssvr__2[[#This Row],[Categoria]]</f>
        <v>1 Asignacion de minutos</v>
      </c>
      <c r="H1138" t="str">
        <f>Tabla_owssvr__2[[#This Row],[Enviado a TI]]</f>
        <v>Si</v>
      </c>
      <c r="I1138" t="str">
        <f>Tabla_owssvr__2[[#This Row],[Regiones]]</f>
        <v>No</v>
      </c>
      <c r="J1138" s="12">
        <f t="shared" si="123"/>
        <v>1</v>
      </c>
      <c r="K1138" s="13">
        <f t="shared" si="124"/>
        <v>41773</v>
      </c>
      <c r="L1138" s="12">
        <f t="shared" si="125"/>
        <v>2014</v>
      </c>
      <c r="M1138" s="12">
        <f t="shared" si="126"/>
        <v>20</v>
      </c>
      <c r="N1138" s="12">
        <f t="shared" si="127"/>
        <v>5</v>
      </c>
      <c r="O1138" s="13" t="str">
        <f t="shared" ca="1" si="128"/>
        <v>CUMPLE</v>
      </c>
    </row>
    <row r="1139" spans="1:15" hidden="1">
      <c r="A1139">
        <f>Tabla_owssvr__2[[#This Row],[ID]]</f>
        <v>4081</v>
      </c>
      <c r="B1139" t="str">
        <f>Tabla_owssvr__2[[#This Row],[Título]]</f>
        <v>Correo no ingresa</v>
      </c>
      <c r="C1139" t="str">
        <f>Tabla_owssvr__2[[#This Row],[Solicitante]]</f>
        <v>Leiva Cortazar, Edgardo Andres, CAM</v>
      </c>
      <c r="D1139" s="4">
        <f>Tabla_owssvr__2[[#This Row],[Fecha Solicitud]]</f>
        <v>41772</v>
      </c>
      <c r="E1139" t="str">
        <f>Tabla_owssvr__2[[#This Row],[Estado]]</f>
        <v>Realizado</v>
      </c>
      <c r="F1139" s="4">
        <f>Tabla_owssvr__2[[#This Row],[Fecha Cierre]]</f>
        <v>41772</v>
      </c>
      <c r="G1139" t="str">
        <f>Tabla_owssvr__2[[#This Row],[Categoria]]</f>
        <v>Creación, modificación activación y desactivación de cuentas de red y correo electrónico.</v>
      </c>
      <c r="H1139" t="str">
        <f>Tabla_owssvr__2[[#This Row],[Enviado a TI]]</f>
        <v>No</v>
      </c>
      <c r="I1139" t="str">
        <f>Tabla_owssvr__2[[#This Row],[Regiones]]</f>
        <v>No</v>
      </c>
      <c r="J1139" s="12">
        <f t="shared" si="123"/>
        <v>1</v>
      </c>
      <c r="K1139" s="13">
        <f t="shared" si="124"/>
        <v>41773</v>
      </c>
      <c r="L1139" s="12">
        <f t="shared" si="125"/>
        <v>2014</v>
      </c>
      <c r="M1139" s="12">
        <f t="shared" si="126"/>
        <v>20</v>
      </c>
      <c r="N1139" s="12">
        <f t="shared" si="127"/>
        <v>5</v>
      </c>
      <c r="O1139" s="13" t="str">
        <f t="shared" ca="1" si="128"/>
        <v>CUMPLE</v>
      </c>
    </row>
    <row r="1140" spans="1:15" hidden="1">
      <c r="A1140">
        <f>Tabla_owssvr__2[[#This Row],[ID]]</f>
        <v>4080</v>
      </c>
      <c r="B1140" t="str">
        <f>Tabla_owssvr__2[[#This Row],[Título]]</f>
        <v>cuenta bloqueada</v>
      </c>
      <c r="C1140" t="str">
        <f>Tabla_owssvr__2[[#This Row],[Solicitante]]</f>
        <v>Vargas Baez, Waldemar Abelardo, CAM</v>
      </c>
      <c r="D1140" s="4">
        <f>Tabla_owssvr__2[[#This Row],[Fecha Solicitud]]</f>
        <v>41772</v>
      </c>
      <c r="E1140" t="str">
        <f>Tabla_owssvr__2[[#This Row],[Estado]]</f>
        <v>Realizado</v>
      </c>
      <c r="F1140" s="4">
        <f>Tabla_owssvr__2[[#This Row],[Fecha Cierre]]</f>
        <v>41772</v>
      </c>
      <c r="G1140" t="str">
        <f>Tabla_owssvr__2[[#This Row],[Categoria]]</f>
        <v>Creación, modificación activación y desactivación de cuentas de red y correo electrónico.</v>
      </c>
      <c r="H1140" t="str">
        <f>Tabla_owssvr__2[[#This Row],[Enviado a TI]]</f>
        <v>Si</v>
      </c>
      <c r="I1140" t="str">
        <f>Tabla_owssvr__2[[#This Row],[Regiones]]</f>
        <v>No</v>
      </c>
      <c r="J1140" s="12">
        <f t="shared" si="123"/>
        <v>1</v>
      </c>
      <c r="K1140" s="13">
        <f t="shared" si="124"/>
        <v>41773</v>
      </c>
      <c r="L1140" s="12">
        <f t="shared" si="125"/>
        <v>2014</v>
      </c>
      <c r="M1140" s="12">
        <f t="shared" si="126"/>
        <v>20</v>
      </c>
      <c r="N1140" s="12">
        <f t="shared" si="127"/>
        <v>5</v>
      </c>
      <c r="O1140" s="13" t="str">
        <f t="shared" ca="1" si="128"/>
        <v>CUMPLE</v>
      </c>
    </row>
    <row r="1141" spans="1:15" hidden="1">
      <c r="A1141">
        <f>Tabla_owssvr__2[[#This Row],[ID]]</f>
        <v>4079</v>
      </c>
      <c r="B1141" t="str">
        <f>Tabla_owssvr__2[[#This Row],[Título]]</f>
        <v>Cargar Minutos</v>
      </c>
      <c r="C1141" t="str">
        <f>Tabla_owssvr__2[[#This Row],[Solicitante]]</f>
        <v>Valdes Navarrete, David Exequiel, CAM</v>
      </c>
      <c r="D1141" s="4">
        <f>Tabla_owssvr__2[[#This Row],[Fecha Solicitud]]</f>
        <v>41772</v>
      </c>
      <c r="E1141" t="str">
        <f>Tabla_owssvr__2[[#This Row],[Estado]]</f>
        <v>Realizado</v>
      </c>
      <c r="F1141" s="4">
        <f>Tabla_owssvr__2[[#This Row],[Fecha Cierre]]</f>
        <v>41772</v>
      </c>
      <c r="G1141" t="str">
        <f>Tabla_owssvr__2[[#This Row],[Categoria]]</f>
        <v>1 Asignacion de minutos</v>
      </c>
      <c r="H1141" t="str">
        <f>Tabla_owssvr__2[[#This Row],[Enviado a TI]]</f>
        <v>Si</v>
      </c>
      <c r="I1141" t="str">
        <f>Tabla_owssvr__2[[#This Row],[Regiones]]</f>
        <v>No</v>
      </c>
      <c r="J1141" s="12">
        <f t="shared" si="123"/>
        <v>1</v>
      </c>
      <c r="K1141" s="13">
        <f t="shared" si="124"/>
        <v>41773</v>
      </c>
      <c r="L1141" s="12">
        <f t="shared" si="125"/>
        <v>2014</v>
      </c>
      <c r="M1141" s="12">
        <f t="shared" si="126"/>
        <v>20</v>
      </c>
      <c r="N1141" s="12">
        <f t="shared" si="127"/>
        <v>5</v>
      </c>
      <c r="O1141" s="13" t="str">
        <f t="shared" ca="1" si="128"/>
        <v>CUMPLE</v>
      </c>
    </row>
    <row r="1142" spans="1:15" hidden="1">
      <c r="A1142">
        <f>Tabla_owssvr__2[[#This Row],[ID]]</f>
        <v>4078</v>
      </c>
      <c r="B1142" t="str">
        <f>Tabla_owssvr__2[[#This Row],[Título]]</f>
        <v>traslado telefono Javier González</v>
      </c>
      <c r="C1142" t="str">
        <f>Tabla_owssvr__2[[#This Row],[Solicitante]]</f>
        <v>Alarcon Soto, Maribel Viviana, CAM</v>
      </c>
      <c r="D1142" s="4">
        <f>Tabla_owssvr__2[[#This Row],[Fecha Solicitud]]</f>
        <v>41771</v>
      </c>
      <c r="E1142" t="str">
        <f>Tabla_owssvr__2[[#This Row],[Estado]]</f>
        <v>Realizado</v>
      </c>
      <c r="F1142" s="4">
        <f>Tabla_owssvr__2[[#This Row],[Fecha Cierre]]</f>
        <v>41771</v>
      </c>
      <c r="G1142" t="str">
        <f>Tabla_owssvr__2[[#This Row],[Categoria]]</f>
        <v>Creación, modificación activación y desactivación de anexos telefónicos.</v>
      </c>
      <c r="H1142" t="str">
        <f>Tabla_owssvr__2[[#This Row],[Enviado a TI]]</f>
        <v>No</v>
      </c>
      <c r="I1142" t="str">
        <f>Tabla_owssvr__2[[#This Row],[Regiones]]</f>
        <v>No</v>
      </c>
      <c r="J1142" s="12">
        <f t="shared" si="123"/>
        <v>1</v>
      </c>
      <c r="K1142" s="13">
        <f t="shared" si="124"/>
        <v>41772</v>
      </c>
      <c r="L1142" s="12">
        <f t="shared" si="125"/>
        <v>2014</v>
      </c>
      <c r="M1142" s="12">
        <f t="shared" si="126"/>
        <v>20</v>
      </c>
      <c r="N1142" s="12">
        <f t="shared" si="127"/>
        <v>5</v>
      </c>
      <c r="O1142" s="13" t="str">
        <f t="shared" ca="1" si="128"/>
        <v>CUMPLE</v>
      </c>
    </row>
    <row r="1143" spans="1:15" hidden="1">
      <c r="A1143">
        <f>Tabla_owssvr__2[[#This Row],[ID]]</f>
        <v>4077</v>
      </c>
      <c r="B1143" t="str">
        <f>Tabla_owssvr__2[[#This Row],[Título]]</f>
        <v>Solicita minutos adicionales a celular Michel Castro</v>
      </c>
      <c r="C1143" t="str">
        <f>Tabla_owssvr__2[[#This Row],[Solicitante]]</f>
        <v>Castro Morales, Michel Fabian, CAM</v>
      </c>
      <c r="D1143" s="4">
        <f>Tabla_owssvr__2[[#This Row],[Fecha Solicitud]]</f>
        <v>41771</v>
      </c>
      <c r="E1143" t="str">
        <f>Tabla_owssvr__2[[#This Row],[Estado]]</f>
        <v>Realizado</v>
      </c>
      <c r="F1143" s="4">
        <f>Tabla_owssvr__2[[#This Row],[Fecha Cierre]]</f>
        <v>41771</v>
      </c>
      <c r="G1143" t="str">
        <f>Tabla_owssvr__2[[#This Row],[Categoria]]</f>
        <v>1 Asignacion de minutos</v>
      </c>
      <c r="H1143" t="str">
        <f>Tabla_owssvr__2[[#This Row],[Enviado a TI]]</f>
        <v>No</v>
      </c>
      <c r="I1143" t="str">
        <f>Tabla_owssvr__2[[#This Row],[Regiones]]</f>
        <v>No</v>
      </c>
      <c r="J1143" s="12">
        <f t="shared" si="123"/>
        <v>1</v>
      </c>
      <c r="K1143" s="13">
        <f t="shared" si="124"/>
        <v>41772</v>
      </c>
      <c r="L1143" s="12">
        <f t="shared" si="125"/>
        <v>2014</v>
      </c>
      <c r="M1143" s="12">
        <f t="shared" si="126"/>
        <v>20</v>
      </c>
      <c r="N1143" s="12">
        <f t="shared" si="127"/>
        <v>5</v>
      </c>
      <c r="O1143" s="13" t="str">
        <f t="shared" ca="1" si="128"/>
        <v>CUMPLE</v>
      </c>
    </row>
    <row r="1144" spans="1:15" hidden="1">
      <c r="A1144">
        <f>Tabla_owssvr__2[[#This Row],[ID]]</f>
        <v>4076</v>
      </c>
      <c r="B1144" t="str">
        <f>Tabla_owssvr__2[[#This Row],[Título]]</f>
        <v>RE: GSI14-4249 Usuario no puede ingresar al Oracle Ticket 28731</v>
      </c>
      <c r="C1144" t="str">
        <f>Tabla_owssvr__2[[#This Row],[Solicitante]]</f>
        <v>Perez Torres, Samuel Eduardo, CAM</v>
      </c>
      <c r="D1144" s="4">
        <f>Tabla_owssvr__2[[#This Row],[Fecha Solicitud]]</f>
        <v>41771</v>
      </c>
      <c r="E1144" t="str">
        <f>Tabla_owssvr__2[[#This Row],[Estado]]</f>
        <v>Realizado</v>
      </c>
      <c r="F1144" s="4">
        <f>Tabla_owssvr__2[[#This Row],[Fecha Cierre]]</f>
        <v>41771</v>
      </c>
      <c r="G1144" t="str">
        <f>Tabla_owssvr__2[[#This Row],[Categoria]]</f>
        <v>2 Reporte problemas Oracle</v>
      </c>
      <c r="H1144" t="str">
        <f>Tabla_owssvr__2[[#This Row],[Enviado a TI]]</f>
        <v>Si</v>
      </c>
      <c r="I1144" t="str">
        <f>Tabla_owssvr__2[[#This Row],[Regiones]]</f>
        <v>No</v>
      </c>
      <c r="J1144" s="12">
        <f t="shared" si="123"/>
        <v>1</v>
      </c>
      <c r="K1144" s="13">
        <f t="shared" si="124"/>
        <v>41772</v>
      </c>
      <c r="L1144" s="12">
        <f t="shared" si="125"/>
        <v>2014</v>
      </c>
      <c r="M1144" s="12">
        <f t="shared" si="126"/>
        <v>20</v>
      </c>
      <c r="N1144" s="12">
        <f t="shared" si="127"/>
        <v>5</v>
      </c>
      <c r="O1144" s="13" t="str">
        <f t="shared" ca="1" si="128"/>
        <v>CUMPLE</v>
      </c>
    </row>
    <row r="1145" spans="1:15" hidden="1">
      <c r="A1145">
        <f>Tabla_owssvr__2[[#This Row],[ID]]</f>
        <v>4075</v>
      </c>
      <c r="B1145" t="str">
        <f>Tabla_owssvr__2[[#This Row],[Título]]</f>
        <v>Restitución de minutos on-net</v>
      </c>
      <c r="C1145" t="str">
        <f>Tabla_owssvr__2[[#This Row],[Solicitante]]</f>
        <v>Elgueta Rojas, Deborah Lisset, CAM</v>
      </c>
      <c r="D1145" s="4">
        <f>Tabla_owssvr__2[[#This Row],[Fecha Solicitud]]</f>
        <v>41771</v>
      </c>
      <c r="E1145" t="str">
        <f>Tabla_owssvr__2[[#This Row],[Estado]]</f>
        <v>Realizado</v>
      </c>
      <c r="F1145" s="4">
        <f>Tabla_owssvr__2[[#This Row],[Fecha Cierre]]</f>
        <v>41771</v>
      </c>
      <c r="G1145" t="str">
        <f>Tabla_owssvr__2[[#This Row],[Categoria]]</f>
        <v>1 Asignacion de minutos</v>
      </c>
      <c r="H1145" t="str">
        <f>Tabla_owssvr__2[[#This Row],[Enviado a TI]]</f>
        <v>Si</v>
      </c>
      <c r="I1145" t="str">
        <f>Tabla_owssvr__2[[#This Row],[Regiones]]</f>
        <v>No</v>
      </c>
      <c r="J1145" s="12">
        <f t="shared" si="123"/>
        <v>1</v>
      </c>
      <c r="K1145" s="13">
        <f t="shared" si="124"/>
        <v>41772</v>
      </c>
      <c r="L1145" s="12">
        <f t="shared" si="125"/>
        <v>2014</v>
      </c>
      <c r="M1145" s="12">
        <f t="shared" si="126"/>
        <v>20</v>
      </c>
      <c r="N1145" s="12">
        <f t="shared" si="127"/>
        <v>5</v>
      </c>
      <c r="O1145" s="13" t="str">
        <f t="shared" ca="1" si="128"/>
        <v>CUMPLE</v>
      </c>
    </row>
    <row r="1146" spans="1:15" hidden="1">
      <c r="A1146">
        <f>Tabla_owssvr__2[[#This Row],[ID]]</f>
        <v>4074</v>
      </c>
      <c r="B1146" t="str">
        <f>Tabla_owssvr__2[[#This Row],[Título]]</f>
        <v>Restitución de minutos</v>
      </c>
      <c r="C1146" t="str">
        <f>Tabla_owssvr__2[[#This Row],[Solicitante]]</f>
        <v>Pincheira Tripainao, Elizabeth Alejandra, CAM</v>
      </c>
      <c r="D1146" s="4">
        <f>Tabla_owssvr__2[[#This Row],[Fecha Solicitud]]</f>
        <v>41771</v>
      </c>
      <c r="E1146" t="str">
        <f>Tabla_owssvr__2[[#This Row],[Estado]]</f>
        <v>Realizado</v>
      </c>
      <c r="F1146" s="4">
        <f>Tabla_owssvr__2[[#This Row],[Fecha Cierre]]</f>
        <v>41771</v>
      </c>
      <c r="G1146" t="str">
        <f>Tabla_owssvr__2[[#This Row],[Categoria]]</f>
        <v>1 Asignacion de minutos</v>
      </c>
      <c r="H1146" t="str">
        <f>Tabla_owssvr__2[[#This Row],[Enviado a TI]]</f>
        <v>No</v>
      </c>
      <c r="I1146" t="str">
        <f>Tabla_owssvr__2[[#This Row],[Regiones]]</f>
        <v>No</v>
      </c>
      <c r="J1146" s="12">
        <f t="shared" si="123"/>
        <v>1</v>
      </c>
      <c r="K1146" s="13">
        <f t="shared" si="124"/>
        <v>41772</v>
      </c>
      <c r="L1146" s="12">
        <f t="shared" si="125"/>
        <v>2014</v>
      </c>
      <c r="M1146" s="12">
        <f t="shared" si="126"/>
        <v>20</v>
      </c>
      <c r="N1146" s="12">
        <f t="shared" si="127"/>
        <v>5</v>
      </c>
      <c r="O1146" s="13" t="str">
        <f t="shared" ca="1" si="128"/>
        <v>CUMPLE</v>
      </c>
    </row>
    <row r="1147" spans="1:15" hidden="1">
      <c r="A1147">
        <f>Tabla_owssvr__2[[#This Row],[ID]]</f>
        <v>4073</v>
      </c>
      <c r="B1147" t="str">
        <f>Tabla_owssvr__2[[#This Row],[Título]]</f>
        <v xml:space="preserve">problemas con correo </v>
      </c>
      <c r="C1147" t="str">
        <f>Tabla_owssvr__2[[#This Row],[Solicitante]]</f>
        <v>Caraa Carraha, Paula, CAM</v>
      </c>
      <c r="D1147" s="4">
        <f>Tabla_owssvr__2[[#This Row],[Fecha Solicitud]]</f>
        <v>41771</v>
      </c>
      <c r="E1147" t="str">
        <f>Tabla_owssvr__2[[#This Row],[Estado]]</f>
        <v>Realizado</v>
      </c>
      <c r="F1147" s="4">
        <f>Tabla_owssvr__2[[#This Row],[Fecha Cierre]]</f>
        <v>41771</v>
      </c>
      <c r="G1147" t="str">
        <f>Tabla_owssvr__2[[#This Row],[Categoria]]</f>
        <v>Creación, modificación activación y desactivación de cuentas de red y correo electrónico.</v>
      </c>
      <c r="H1147" t="str">
        <f>Tabla_owssvr__2[[#This Row],[Enviado a TI]]</f>
        <v>Si</v>
      </c>
      <c r="I1147" t="str">
        <f>Tabla_owssvr__2[[#This Row],[Regiones]]</f>
        <v>No</v>
      </c>
      <c r="J1147" s="12">
        <f t="shared" si="123"/>
        <v>1</v>
      </c>
      <c r="K1147" s="13">
        <f t="shared" si="124"/>
        <v>41772</v>
      </c>
      <c r="L1147" s="12">
        <f t="shared" si="125"/>
        <v>2014</v>
      </c>
      <c r="M1147" s="12">
        <f t="shared" si="126"/>
        <v>20</v>
      </c>
      <c r="N1147" s="12">
        <f t="shared" si="127"/>
        <v>5</v>
      </c>
      <c r="O1147" s="13" t="str">
        <f t="shared" ca="1" si="128"/>
        <v>CUMPLE</v>
      </c>
    </row>
    <row r="1148" spans="1:15" hidden="1">
      <c r="A1148">
        <f>Tabla_owssvr__2[[#This Row],[ID]]</f>
        <v>4072</v>
      </c>
      <c r="B1148" t="str">
        <f>Tabla_owssvr__2[[#This Row],[Título]]</f>
        <v>“información Adicional"</v>
      </c>
      <c r="C1148" t="str">
        <f>Tabla_owssvr__2[[#This Row],[Solicitante]]</f>
        <v>Martinez Muñoz, Ximena Del Rosario, CAM</v>
      </c>
      <c r="D1148" s="4">
        <f>Tabla_owssvr__2[[#This Row],[Fecha Solicitud]]</f>
        <v>41771</v>
      </c>
      <c r="E1148" t="str">
        <f>Tabla_owssvr__2[[#This Row],[Estado]]</f>
        <v>Realizado</v>
      </c>
      <c r="F1148" s="4">
        <f>Tabla_owssvr__2[[#This Row],[Fecha Cierre]]</f>
        <v>41771</v>
      </c>
      <c r="G1148" t="str">
        <f>Tabla_owssvr__2[[#This Row],[Categoria]]</f>
        <v>2 Reporte problemas Oracle</v>
      </c>
      <c r="H1148" t="str">
        <f>Tabla_owssvr__2[[#This Row],[Enviado a TI]]</f>
        <v>Si</v>
      </c>
      <c r="I1148" t="str">
        <f>Tabla_owssvr__2[[#This Row],[Regiones]]</f>
        <v>No</v>
      </c>
      <c r="J1148" s="12">
        <f t="shared" si="123"/>
        <v>1</v>
      </c>
      <c r="K1148" s="13">
        <f t="shared" si="124"/>
        <v>41772</v>
      </c>
      <c r="L1148" s="12">
        <f t="shared" si="125"/>
        <v>2014</v>
      </c>
      <c r="M1148" s="12">
        <f t="shared" si="126"/>
        <v>20</v>
      </c>
      <c r="N1148" s="12">
        <f t="shared" si="127"/>
        <v>5</v>
      </c>
      <c r="O1148" s="13" t="str">
        <f t="shared" ca="1" si="128"/>
        <v>CUMPLE</v>
      </c>
    </row>
    <row r="1149" spans="1:15" hidden="1">
      <c r="A1149">
        <f>Tabla_owssvr__2[[#This Row],[ID]]</f>
        <v>4071</v>
      </c>
      <c r="B1149" t="str">
        <f>Tabla_owssvr__2[[#This Row],[Título]]</f>
        <v>LLamadas a anexos de Peru</v>
      </c>
      <c r="C1149" t="str">
        <f>Tabla_owssvr__2[[#This Row],[Solicitante]]</f>
        <v>Yañez Castillo, Luis Felipe, CAM</v>
      </c>
      <c r="D1149" s="4">
        <f>Tabla_owssvr__2[[#This Row],[Fecha Solicitud]]</f>
        <v>41771</v>
      </c>
      <c r="E1149" t="str">
        <f>Tabla_owssvr__2[[#This Row],[Estado]]</f>
        <v>Realizado</v>
      </c>
      <c r="F1149" s="4">
        <f>Tabla_owssvr__2[[#This Row],[Fecha Cierre]]</f>
        <v>41771</v>
      </c>
      <c r="G1149" t="str">
        <f>Tabla_owssvr__2[[#This Row],[Categoria]]</f>
        <v>Creación, modificación activación y desactivación de anexos telefónicos.</v>
      </c>
      <c r="H1149" t="str">
        <f>Tabla_owssvr__2[[#This Row],[Enviado a TI]]</f>
        <v>Si</v>
      </c>
      <c r="I1149" t="str">
        <f>Tabla_owssvr__2[[#This Row],[Regiones]]</f>
        <v>No</v>
      </c>
      <c r="J1149" s="12">
        <f t="shared" si="123"/>
        <v>1</v>
      </c>
      <c r="K1149" s="13">
        <f t="shared" si="124"/>
        <v>41772</v>
      </c>
      <c r="L1149" s="12">
        <f t="shared" si="125"/>
        <v>2014</v>
      </c>
      <c r="M1149" s="12">
        <f t="shared" si="126"/>
        <v>20</v>
      </c>
      <c r="N1149" s="12">
        <f t="shared" si="127"/>
        <v>5</v>
      </c>
      <c r="O1149" s="13" t="str">
        <f t="shared" ca="1" si="128"/>
        <v>CUMPLE</v>
      </c>
    </row>
    <row r="1150" spans="1:15" hidden="1">
      <c r="A1150">
        <f>Tabla_owssvr__2[[#This Row],[ID]]</f>
        <v>4070</v>
      </c>
      <c r="B1150" t="str">
        <f>Tabla_owssvr__2[[#This Row],[Título]]</f>
        <v>Saldo de OC no figuran en ORACLE 2014.</v>
      </c>
      <c r="C1150" t="str">
        <f>Tabla_owssvr__2[[#This Row],[Solicitante]]</f>
        <v>Lazo Contreras, Victor Julio, CAM</v>
      </c>
      <c r="D1150" s="4">
        <f>Tabla_owssvr__2[[#This Row],[Fecha Solicitud]]</f>
        <v>41771</v>
      </c>
      <c r="E1150" t="str">
        <f>Tabla_owssvr__2[[#This Row],[Estado]]</f>
        <v>Realizado</v>
      </c>
      <c r="F1150" s="4">
        <f>Tabla_owssvr__2[[#This Row],[Fecha Cierre]]</f>
        <v>41771</v>
      </c>
      <c r="G1150" t="str">
        <f>Tabla_owssvr__2[[#This Row],[Categoria]]</f>
        <v>2 Reporte problemas Oracle</v>
      </c>
      <c r="H1150" t="str">
        <f>Tabla_owssvr__2[[#This Row],[Enviado a TI]]</f>
        <v>Si</v>
      </c>
      <c r="I1150" t="str">
        <f>Tabla_owssvr__2[[#This Row],[Regiones]]</f>
        <v>No</v>
      </c>
      <c r="J1150" s="12">
        <f t="shared" si="123"/>
        <v>1</v>
      </c>
      <c r="K1150" s="13">
        <f t="shared" si="124"/>
        <v>41772</v>
      </c>
      <c r="L1150" s="12">
        <f t="shared" si="125"/>
        <v>2014</v>
      </c>
      <c r="M1150" s="12">
        <f t="shared" si="126"/>
        <v>20</v>
      </c>
      <c r="N1150" s="12">
        <f t="shared" si="127"/>
        <v>5</v>
      </c>
      <c r="O1150" s="13" t="str">
        <f t="shared" ca="1" si="128"/>
        <v>CUMPLE</v>
      </c>
    </row>
    <row r="1151" spans="1:15" hidden="1">
      <c r="A1151">
        <f>Tabla_owssvr__2[[#This Row],[ID]]</f>
        <v>4069</v>
      </c>
      <c r="B1151" t="str">
        <f>Tabla_owssvr__2[[#This Row],[Título]]</f>
        <v>Correo Bloqueado</v>
      </c>
      <c r="C1151" t="str">
        <f>Tabla_owssvr__2[[#This Row],[Solicitante]]</f>
        <v>Pajkuric Bustos, Ernesto Andrés, CAM</v>
      </c>
      <c r="D1151" s="4">
        <f>Tabla_owssvr__2[[#This Row],[Fecha Solicitud]]</f>
        <v>41771</v>
      </c>
      <c r="E1151" t="str">
        <f>Tabla_owssvr__2[[#This Row],[Estado]]</f>
        <v>Realizado</v>
      </c>
      <c r="F1151" s="4">
        <f>Tabla_owssvr__2[[#This Row],[Fecha Cierre]]</f>
        <v>41771</v>
      </c>
      <c r="G1151" t="str">
        <f>Tabla_owssvr__2[[#This Row],[Categoria]]</f>
        <v>Creación, modificación activación y desactivación de cuentas de red y correo electrónico.</v>
      </c>
      <c r="H1151" t="str">
        <f>Tabla_owssvr__2[[#This Row],[Enviado a TI]]</f>
        <v>No</v>
      </c>
      <c r="I1151" t="str">
        <f>Tabla_owssvr__2[[#This Row],[Regiones]]</f>
        <v>Si</v>
      </c>
      <c r="J1151" s="12">
        <f t="shared" ref="J1151:J1214" si="129">VLOOKUP(G1151,servicios,2,FALSE)</f>
        <v>1</v>
      </c>
      <c r="K1151" s="13">
        <f t="shared" ref="K1151:K1214" si="130">WORKDAY(D1151*1,J1151,festivos)</f>
        <v>41772</v>
      </c>
      <c r="L1151" s="12">
        <f t="shared" ref="L1151:L1214" si="131">YEAR(K1151)</f>
        <v>2014</v>
      </c>
      <c r="M1151" s="12">
        <f t="shared" ref="M1151:M1214" si="132">WEEKNUM(K1151,2)</f>
        <v>20</v>
      </c>
      <c r="N1151" s="12">
        <f t="shared" ref="N1151:N1214" si="133">MONTH(K1151)</f>
        <v>5</v>
      </c>
      <c r="O1151" s="13" t="str">
        <f t="shared" ref="O1151:O1214" ca="1" si="134">IF(F1151=0,IF(AND(TODAY()&lt;=K1151),"EN TIEMPO","FUERA"),IF(AND(F1151&lt;=K1151),"CUMPLE","NO CUMPLE"))</f>
        <v>CUMPLE</v>
      </c>
    </row>
    <row r="1152" spans="1:15" hidden="1">
      <c r="A1152">
        <f>Tabla_owssvr__2[[#This Row],[ID]]</f>
        <v>4068</v>
      </c>
      <c r="B1152" t="str">
        <f>Tabla_owssvr__2[[#This Row],[Título]]</f>
        <v>Modificación de impuesto</v>
      </c>
      <c r="C1152" t="str">
        <f>Tabla_owssvr__2[[#This Row],[Solicitante]]</f>
        <v>Ureta Perez, Paola, CAM</v>
      </c>
      <c r="D1152" s="4">
        <f>Tabla_owssvr__2[[#This Row],[Fecha Solicitud]]</f>
        <v>41771</v>
      </c>
      <c r="E1152" t="str">
        <f>Tabla_owssvr__2[[#This Row],[Estado]]</f>
        <v>Realizado</v>
      </c>
      <c r="F1152" s="4">
        <f>Tabla_owssvr__2[[#This Row],[Fecha Cierre]]</f>
        <v>41771</v>
      </c>
      <c r="G1152" t="str">
        <f>Tabla_owssvr__2[[#This Row],[Categoria]]</f>
        <v>2 Reporte problemas Oracle</v>
      </c>
      <c r="H1152" t="str">
        <f>Tabla_owssvr__2[[#This Row],[Enviado a TI]]</f>
        <v>Si</v>
      </c>
      <c r="I1152" t="str">
        <f>Tabla_owssvr__2[[#This Row],[Regiones]]</f>
        <v>No</v>
      </c>
      <c r="J1152" s="12">
        <f t="shared" si="129"/>
        <v>1</v>
      </c>
      <c r="K1152" s="13">
        <f t="shared" si="130"/>
        <v>41772</v>
      </c>
      <c r="L1152" s="12">
        <f t="shared" si="131"/>
        <v>2014</v>
      </c>
      <c r="M1152" s="12">
        <f t="shared" si="132"/>
        <v>20</v>
      </c>
      <c r="N1152" s="12">
        <f t="shared" si="133"/>
        <v>5</v>
      </c>
      <c r="O1152" s="13" t="str">
        <f t="shared" ca="1" si="134"/>
        <v>CUMPLE</v>
      </c>
    </row>
    <row r="1153" spans="1:15" hidden="1">
      <c r="A1153">
        <f>Tabla_owssvr__2[[#This Row],[ID]]</f>
        <v>4067</v>
      </c>
      <c r="B1153" t="str">
        <f>Tabla_owssvr__2[[#This Row],[Título]]</f>
        <v>Minutos On Net celular 89207981</v>
      </c>
      <c r="C1153" t="str">
        <f>Tabla_owssvr__2[[#This Row],[Solicitante]]</f>
        <v>Jerez Valdebenito, Rodrigo Esteban, CAM</v>
      </c>
      <c r="D1153" s="4">
        <f>Tabla_owssvr__2[[#This Row],[Fecha Solicitud]]</f>
        <v>41771</v>
      </c>
      <c r="E1153" t="str">
        <f>Tabla_owssvr__2[[#This Row],[Estado]]</f>
        <v>Realizado</v>
      </c>
      <c r="F1153" s="4">
        <f>Tabla_owssvr__2[[#This Row],[Fecha Cierre]]</f>
        <v>41771</v>
      </c>
      <c r="G1153" t="str">
        <f>Tabla_owssvr__2[[#This Row],[Categoria]]</f>
        <v>1 Asignacion de minutos</v>
      </c>
      <c r="H1153" t="str">
        <f>Tabla_owssvr__2[[#This Row],[Enviado a TI]]</f>
        <v>Si</v>
      </c>
      <c r="I1153" t="str">
        <f>Tabla_owssvr__2[[#This Row],[Regiones]]</f>
        <v>No</v>
      </c>
      <c r="J1153" s="12">
        <f t="shared" si="129"/>
        <v>1</v>
      </c>
      <c r="K1153" s="13">
        <f t="shared" si="130"/>
        <v>41772</v>
      </c>
      <c r="L1153" s="12">
        <f t="shared" si="131"/>
        <v>2014</v>
      </c>
      <c r="M1153" s="12">
        <f t="shared" si="132"/>
        <v>20</v>
      </c>
      <c r="N1153" s="12">
        <f t="shared" si="133"/>
        <v>5</v>
      </c>
      <c r="O1153" s="13" t="str">
        <f t="shared" ca="1" si="134"/>
        <v>CUMPLE</v>
      </c>
    </row>
    <row r="1154" spans="1:15" hidden="1">
      <c r="A1154">
        <f>Tabla_owssvr__2[[#This Row],[ID]]</f>
        <v>4066</v>
      </c>
      <c r="B1154" t="str">
        <f>Tabla_owssvr__2[[#This Row],[Título]]</f>
        <v>Pago Fcatura 16 Estado Pago 01 Ito Proy CAM</v>
      </c>
      <c r="C1154" t="str">
        <f>Tabla_owssvr__2[[#This Row],[Solicitante]]</f>
        <v>Andrade Escobar, Agustina Mabel, CAM</v>
      </c>
      <c r="D1154" s="4">
        <f>Tabla_owssvr__2[[#This Row],[Fecha Solicitud]]</f>
        <v>41771</v>
      </c>
      <c r="E1154" t="str">
        <f>Tabla_owssvr__2[[#This Row],[Estado]]</f>
        <v>Realizado</v>
      </c>
      <c r="F1154" s="4">
        <f>Tabla_owssvr__2[[#This Row],[Fecha Cierre]]</f>
        <v>41771</v>
      </c>
      <c r="G1154" t="str">
        <f>Tabla_owssvr__2[[#This Row],[Categoria]]</f>
        <v>2 Reporte problemas Oracle</v>
      </c>
      <c r="H1154" t="str">
        <f>Tabla_owssvr__2[[#This Row],[Enviado a TI]]</f>
        <v>Si</v>
      </c>
      <c r="I1154" t="str">
        <f>Tabla_owssvr__2[[#This Row],[Regiones]]</f>
        <v>No</v>
      </c>
      <c r="J1154" s="12">
        <f t="shared" si="129"/>
        <v>1</v>
      </c>
      <c r="K1154" s="13">
        <f t="shared" si="130"/>
        <v>41772</v>
      </c>
      <c r="L1154" s="12">
        <f t="shared" si="131"/>
        <v>2014</v>
      </c>
      <c r="M1154" s="12">
        <f t="shared" si="132"/>
        <v>20</v>
      </c>
      <c r="N1154" s="12">
        <f t="shared" si="133"/>
        <v>5</v>
      </c>
      <c r="O1154" s="13" t="str">
        <f t="shared" ca="1" si="134"/>
        <v>CUMPLE</v>
      </c>
    </row>
    <row r="1155" spans="1:15" hidden="1">
      <c r="A1155">
        <f>Tabla_owssvr__2[[#This Row],[ID]]</f>
        <v>4065</v>
      </c>
      <c r="B1155" t="str">
        <f>Tabla_owssvr__2[[#This Row],[Título]]</f>
        <v>Clave Oracle</v>
      </c>
      <c r="C1155" t="str">
        <f>Tabla_owssvr__2[[#This Row],[Solicitante]]</f>
        <v>Tapia González, Magda Grizel, CAM</v>
      </c>
      <c r="D1155" s="4">
        <f>Tabla_owssvr__2[[#This Row],[Fecha Solicitud]]</f>
        <v>41771</v>
      </c>
      <c r="E1155" t="str">
        <f>Tabla_owssvr__2[[#This Row],[Estado]]</f>
        <v>Realizado</v>
      </c>
      <c r="F1155" s="4">
        <f>Tabla_owssvr__2[[#This Row],[Fecha Cierre]]</f>
        <v>41771</v>
      </c>
      <c r="G1155" t="str">
        <f>Tabla_owssvr__2[[#This Row],[Categoria]]</f>
        <v>2 Reporte problemas Oracle</v>
      </c>
      <c r="H1155" t="str">
        <f>Tabla_owssvr__2[[#This Row],[Enviado a TI]]</f>
        <v>Si</v>
      </c>
      <c r="I1155" t="str">
        <f>Tabla_owssvr__2[[#This Row],[Regiones]]</f>
        <v>No</v>
      </c>
      <c r="J1155" s="12">
        <f t="shared" si="129"/>
        <v>1</v>
      </c>
      <c r="K1155" s="13">
        <f t="shared" si="130"/>
        <v>41772</v>
      </c>
      <c r="L1155" s="12">
        <f t="shared" si="131"/>
        <v>2014</v>
      </c>
      <c r="M1155" s="12">
        <f t="shared" si="132"/>
        <v>20</v>
      </c>
      <c r="N1155" s="12">
        <f t="shared" si="133"/>
        <v>5</v>
      </c>
      <c r="O1155" s="13" t="str">
        <f t="shared" ca="1" si="134"/>
        <v>CUMPLE</v>
      </c>
    </row>
    <row r="1156" spans="1:15" hidden="1">
      <c r="A1156">
        <f>Tabla_owssvr__2[[#This Row],[ID]]</f>
        <v>4064</v>
      </c>
      <c r="B1156" t="str">
        <f>Tabla_owssvr__2[[#This Row],[Título]]</f>
        <v>CAMBIOS EN SISTEMA ORACLE</v>
      </c>
      <c r="C1156" t="str">
        <f>Tabla_owssvr__2[[#This Row],[Solicitante]]</f>
        <v>Palma Campos, Alejandra Beatriz, CAM</v>
      </c>
      <c r="D1156" s="4">
        <f>Tabla_owssvr__2[[#This Row],[Fecha Solicitud]]</f>
        <v>41771</v>
      </c>
      <c r="E1156" t="str">
        <f>Tabla_owssvr__2[[#This Row],[Estado]]</f>
        <v>Realizado</v>
      </c>
      <c r="F1156" s="4">
        <f>Tabla_owssvr__2[[#This Row],[Fecha Cierre]]</f>
        <v>41771</v>
      </c>
      <c r="G1156" t="str">
        <f>Tabla_owssvr__2[[#This Row],[Categoria]]</f>
        <v>2 Reporte problemas Oracle</v>
      </c>
      <c r="H1156" t="str">
        <f>Tabla_owssvr__2[[#This Row],[Enviado a TI]]</f>
        <v>Si</v>
      </c>
      <c r="I1156" t="str">
        <f>Tabla_owssvr__2[[#This Row],[Regiones]]</f>
        <v>No</v>
      </c>
      <c r="J1156" s="12">
        <f t="shared" si="129"/>
        <v>1</v>
      </c>
      <c r="K1156" s="13">
        <f t="shared" si="130"/>
        <v>41772</v>
      </c>
      <c r="L1156" s="12">
        <f t="shared" si="131"/>
        <v>2014</v>
      </c>
      <c r="M1156" s="12">
        <f t="shared" si="132"/>
        <v>20</v>
      </c>
      <c r="N1156" s="12">
        <f t="shared" si="133"/>
        <v>5</v>
      </c>
      <c r="O1156" s="13" t="str">
        <f t="shared" ca="1" si="134"/>
        <v>CUMPLE</v>
      </c>
    </row>
    <row r="1157" spans="1:15" hidden="1">
      <c r="A1157">
        <f>Tabla_owssvr__2[[#This Row],[ID]]</f>
        <v>4063</v>
      </c>
      <c r="B1157" t="str">
        <f>Tabla_owssvr__2[[#This Row],[Título]]</f>
        <v>Configuracion Scanner</v>
      </c>
      <c r="C1157" t="str">
        <f>Tabla_owssvr__2[[#This Row],[Solicitante]]</f>
        <v>Jara Soto, Camila Estefani, CAM</v>
      </c>
      <c r="D1157" s="4">
        <f>Tabla_owssvr__2[[#This Row],[Fecha Solicitud]]</f>
        <v>41771</v>
      </c>
      <c r="E1157" t="str">
        <f>Tabla_owssvr__2[[#This Row],[Estado]]</f>
        <v>Realizado</v>
      </c>
      <c r="F1157" s="4">
        <f>Tabla_owssvr__2[[#This Row],[Fecha Cierre]]</f>
        <v>41771</v>
      </c>
      <c r="G1157" t="str">
        <f>Tabla_owssvr__2[[#This Row],[Categoria]]</f>
        <v>Instalación de nuevos software en los computadores.</v>
      </c>
      <c r="H1157" t="str">
        <f>Tabla_owssvr__2[[#This Row],[Enviado a TI]]</f>
        <v>Si</v>
      </c>
      <c r="I1157" t="str">
        <f>Tabla_owssvr__2[[#This Row],[Regiones]]</f>
        <v>No</v>
      </c>
      <c r="J1157" s="12">
        <f t="shared" si="129"/>
        <v>1</v>
      </c>
      <c r="K1157" s="13">
        <f t="shared" si="130"/>
        <v>41772</v>
      </c>
      <c r="L1157" s="12">
        <f t="shared" si="131"/>
        <v>2014</v>
      </c>
      <c r="M1157" s="12">
        <f t="shared" si="132"/>
        <v>20</v>
      </c>
      <c r="N1157" s="12">
        <f t="shared" si="133"/>
        <v>5</v>
      </c>
      <c r="O1157" s="13" t="str">
        <f t="shared" ca="1" si="134"/>
        <v>CUMPLE</v>
      </c>
    </row>
    <row r="1158" spans="1:15" hidden="1">
      <c r="A1158">
        <f>Tabla_owssvr__2[[#This Row],[ID]]</f>
        <v>4062</v>
      </c>
      <c r="B1158" t="str">
        <f>Tabla_owssvr__2[[#This Row],[Título]]</f>
        <v>Error en acceso a Oracle</v>
      </c>
      <c r="C1158" t="str">
        <f>Tabla_owssvr__2[[#This Row],[Solicitante]]</f>
        <v>Calderon Pacheco, Agustin, CAM</v>
      </c>
      <c r="D1158" s="4">
        <f>Tabla_owssvr__2[[#This Row],[Fecha Solicitud]]</f>
        <v>41771</v>
      </c>
      <c r="E1158" t="str">
        <f>Tabla_owssvr__2[[#This Row],[Estado]]</f>
        <v>Realizado</v>
      </c>
      <c r="F1158" s="4">
        <f>Tabla_owssvr__2[[#This Row],[Fecha Cierre]]</f>
        <v>41771</v>
      </c>
      <c r="G1158" t="str">
        <f>Tabla_owssvr__2[[#This Row],[Categoria]]</f>
        <v>2 Reporte problemas Oracle</v>
      </c>
      <c r="H1158" t="str">
        <f>Tabla_owssvr__2[[#This Row],[Enviado a TI]]</f>
        <v>Si</v>
      </c>
      <c r="I1158" t="str">
        <f>Tabla_owssvr__2[[#This Row],[Regiones]]</f>
        <v>No</v>
      </c>
      <c r="J1158" s="12">
        <f t="shared" si="129"/>
        <v>1</v>
      </c>
      <c r="K1158" s="13">
        <f t="shared" si="130"/>
        <v>41772</v>
      </c>
      <c r="L1158" s="12">
        <f t="shared" si="131"/>
        <v>2014</v>
      </c>
      <c r="M1158" s="12">
        <f t="shared" si="132"/>
        <v>20</v>
      </c>
      <c r="N1158" s="12">
        <f t="shared" si="133"/>
        <v>5</v>
      </c>
      <c r="O1158" s="13" t="str">
        <f t="shared" ca="1" si="134"/>
        <v>CUMPLE</v>
      </c>
    </row>
    <row r="1159" spans="1:15" hidden="1">
      <c r="A1159">
        <f>Tabla_owssvr__2[[#This Row],[ID]]</f>
        <v>4061</v>
      </c>
      <c r="B1159" t="str">
        <f>Tabla_owssvr__2[[#This Row],[Título]]</f>
        <v>Usuario no puede ingresar al Oracle Ticket 28731</v>
      </c>
      <c r="C1159" t="str">
        <f>Tabla_owssvr__2[[#This Row],[Solicitante]]</f>
        <v>Perez Torres, Samuel Eduardo, CAM</v>
      </c>
      <c r="D1159" s="4">
        <f>Tabla_owssvr__2[[#This Row],[Fecha Solicitud]]</f>
        <v>41771</v>
      </c>
      <c r="E1159" t="str">
        <f>Tabla_owssvr__2[[#This Row],[Estado]]</f>
        <v>Realizado</v>
      </c>
      <c r="F1159" s="4">
        <f>Tabla_owssvr__2[[#This Row],[Fecha Cierre]]</f>
        <v>41771</v>
      </c>
      <c r="G1159" t="str">
        <f>Tabla_owssvr__2[[#This Row],[Categoria]]</f>
        <v>2 Reporte problemas Oracle</v>
      </c>
      <c r="H1159" t="str">
        <f>Tabla_owssvr__2[[#This Row],[Enviado a TI]]</f>
        <v>Si</v>
      </c>
      <c r="I1159" t="str">
        <f>Tabla_owssvr__2[[#This Row],[Regiones]]</f>
        <v>No</v>
      </c>
      <c r="J1159" s="12">
        <f t="shared" si="129"/>
        <v>1</v>
      </c>
      <c r="K1159" s="13">
        <f t="shared" si="130"/>
        <v>41772</v>
      </c>
      <c r="L1159" s="12">
        <f t="shared" si="131"/>
        <v>2014</v>
      </c>
      <c r="M1159" s="12">
        <f t="shared" si="132"/>
        <v>20</v>
      </c>
      <c r="N1159" s="12">
        <f t="shared" si="133"/>
        <v>5</v>
      </c>
      <c r="O1159" s="13" t="str">
        <f t="shared" ca="1" si="134"/>
        <v>CUMPLE</v>
      </c>
    </row>
    <row r="1160" spans="1:15" hidden="1">
      <c r="A1160">
        <f>Tabla_owssvr__2[[#This Row],[ID]]</f>
        <v>4060</v>
      </c>
      <c r="B1160" t="str">
        <f>Tabla_owssvr__2[[#This Row],[Título]]</f>
        <v>Problemas con el nuevo oracle</v>
      </c>
      <c r="C1160" t="str">
        <f>Tabla_owssvr__2[[#This Row],[Solicitante]]</f>
        <v>Riveros Mancilla, Claudia Andrea, EXTERNO</v>
      </c>
      <c r="D1160" s="4">
        <f>Tabla_owssvr__2[[#This Row],[Fecha Solicitud]]</f>
        <v>41771</v>
      </c>
      <c r="E1160" t="str">
        <f>Tabla_owssvr__2[[#This Row],[Estado]]</f>
        <v>Realizado</v>
      </c>
      <c r="F1160" s="4">
        <f>Tabla_owssvr__2[[#This Row],[Fecha Cierre]]</f>
        <v>41771</v>
      </c>
      <c r="G1160" t="str">
        <f>Tabla_owssvr__2[[#This Row],[Categoria]]</f>
        <v>2 Reporte problemas Oracle</v>
      </c>
      <c r="H1160" t="str">
        <f>Tabla_owssvr__2[[#This Row],[Enviado a TI]]</f>
        <v>Si</v>
      </c>
      <c r="I1160" t="str">
        <f>Tabla_owssvr__2[[#This Row],[Regiones]]</f>
        <v>No</v>
      </c>
      <c r="J1160" s="12">
        <f t="shared" si="129"/>
        <v>1</v>
      </c>
      <c r="K1160" s="13">
        <f t="shared" si="130"/>
        <v>41772</v>
      </c>
      <c r="L1160" s="12">
        <f t="shared" si="131"/>
        <v>2014</v>
      </c>
      <c r="M1160" s="12">
        <f t="shared" si="132"/>
        <v>20</v>
      </c>
      <c r="N1160" s="12">
        <f t="shared" si="133"/>
        <v>5</v>
      </c>
      <c r="O1160" s="13" t="str">
        <f t="shared" ca="1" si="134"/>
        <v>CUMPLE</v>
      </c>
    </row>
    <row r="1161" spans="1:15" hidden="1">
      <c r="A1161">
        <f>Tabla_owssvr__2[[#This Row],[ID]]</f>
        <v>4059</v>
      </c>
      <c r="B1161" t="str">
        <f>Tabla_owssvr__2[[#This Row],[Título]]</f>
        <v>Problemas con código de impuesto.</v>
      </c>
      <c r="C1161" t="str">
        <f>Tabla_owssvr__2[[#This Row],[Solicitante]]</f>
        <v>Ureta Perez, Paola, CAM</v>
      </c>
      <c r="D1161" s="4">
        <f>Tabla_owssvr__2[[#This Row],[Fecha Solicitud]]</f>
        <v>41771</v>
      </c>
      <c r="E1161" t="str">
        <f>Tabla_owssvr__2[[#This Row],[Estado]]</f>
        <v>Realizado</v>
      </c>
      <c r="F1161" s="4">
        <f>Tabla_owssvr__2[[#This Row],[Fecha Cierre]]</f>
        <v>41771</v>
      </c>
      <c r="G1161" t="str">
        <f>Tabla_owssvr__2[[#This Row],[Categoria]]</f>
        <v>Reporte de incidencias de servicio externos (Oracle, SAP, Synergia, GOM ….)</v>
      </c>
      <c r="H1161" t="str">
        <f>Tabla_owssvr__2[[#This Row],[Enviado a TI]]</f>
        <v>Si</v>
      </c>
      <c r="I1161" t="str">
        <f>Tabla_owssvr__2[[#This Row],[Regiones]]</f>
        <v>No</v>
      </c>
      <c r="J1161" s="12">
        <f t="shared" si="129"/>
        <v>1</v>
      </c>
      <c r="K1161" s="13">
        <f t="shared" si="130"/>
        <v>41772</v>
      </c>
      <c r="L1161" s="12">
        <f t="shared" si="131"/>
        <v>2014</v>
      </c>
      <c r="M1161" s="12">
        <f t="shared" si="132"/>
        <v>20</v>
      </c>
      <c r="N1161" s="12">
        <f t="shared" si="133"/>
        <v>5</v>
      </c>
      <c r="O1161" s="13" t="str">
        <f t="shared" ca="1" si="134"/>
        <v>CUMPLE</v>
      </c>
    </row>
    <row r="1162" spans="1:15" hidden="1">
      <c r="A1162">
        <f>Tabla_owssvr__2[[#This Row],[ID]]</f>
        <v>4058</v>
      </c>
      <c r="B1162" t="str">
        <f>Tabla_owssvr__2[[#This Row],[Título]]</f>
        <v>Imposibilidad de contabilizar factura.</v>
      </c>
      <c r="C1162" t="str">
        <f>Tabla_owssvr__2[[#This Row],[Solicitante]]</f>
        <v>Ureta Perez, Paola, CAM</v>
      </c>
      <c r="D1162" s="4">
        <f>Tabla_owssvr__2[[#This Row],[Fecha Solicitud]]</f>
        <v>41771</v>
      </c>
      <c r="E1162" t="str">
        <f>Tabla_owssvr__2[[#This Row],[Estado]]</f>
        <v>Realizado</v>
      </c>
      <c r="F1162" s="4">
        <f>Tabla_owssvr__2[[#This Row],[Fecha Cierre]]</f>
        <v>41771</v>
      </c>
      <c r="G1162" t="str">
        <f>Tabla_owssvr__2[[#This Row],[Categoria]]</f>
        <v>Reporte de incidencias de servicio externos (Oracle, SAP, Synergia, GOM ….)</v>
      </c>
      <c r="H1162" t="str">
        <f>Tabla_owssvr__2[[#This Row],[Enviado a TI]]</f>
        <v>Si</v>
      </c>
      <c r="I1162" t="str">
        <f>Tabla_owssvr__2[[#This Row],[Regiones]]</f>
        <v>No</v>
      </c>
      <c r="J1162" s="12">
        <f t="shared" si="129"/>
        <v>1</v>
      </c>
      <c r="K1162" s="13">
        <f t="shared" si="130"/>
        <v>41772</v>
      </c>
      <c r="L1162" s="12">
        <f t="shared" si="131"/>
        <v>2014</v>
      </c>
      <c r="M1162" s="12">
        <f t="shared" si="132"/>
        <v>20</v>
      </c>
      <c r="N1162" s="12">
        <f t="shared" si="133"/>
        <v>5</v>
      </c>
      <c r="O1162" s="13" t="str">
        <f t="shared" ca="1" si="134"/>
        <v>CUMPLE</v>
      </c>
    </row>
    <row r="1163" spans="1:15" hidden="1">
      <c r="A1163">
        <f>Tabla_owssvr__2[[#This Row],[ID]]</f>
        <v>4057</v>
      </c>
      <c r="B1163" t="str">
        <f>Tabla_owssvr__2[[#This Row],[Título]]</f>
        <v>Pedidos de MOVIMIENTO NO ABRE.  (PARA GENERAR VALES)</v>
      </c>
      <c r="C1163" t="str">
        <f>Tabla_owssvr__2[[#This Row],[Solicitante]]</f>
        <v>Rosales Ramirez, Maria Angelica, CAM</v>
      </c>
      <c r="D1163" s="4">
        <f>Tabla_owssvr__2[[#This Row],[Fecha Solicitud]]</f>
        <v>41771</v>
      </c>
      <c r="E1163" t="str">
        <f>Tabla_owssvr__2[[#This Row],[Estado]]</f>
        <v>Realizado</v>
      </c>
      <c r="F1163" s="4">
        <f>Tabla_owssvr__2[[#This Row],[Fecha Cierre]]</f>
        <v>41771</v>
      </c>
      <c r="G1163" t="str">
        <f>Tabla_owssvr__2[[#This Row],[Categoria]]</f>
        <v>Reporte de incidencias de servicio externos (Oracle, SAP, Synergia, GOM ….)</v>
      </c>
      <c r="H1163" t="str">
        <f>Tabla_owssvr__2[[#This Row],[Enviado a TI]]</f>
        <v>No</v>
      </c>
      <c r="I1163" t="str">
        <f>Tabla_owssvr__2[[#This Row],[Regiones]]</f>
        <v>No</v>
      </c>
      <c r="J1163" s="12">
        <f t="shared" si="129"/>
        <v>1</v>
      </c>
      <c r="K1163" s="13">
        <f t="shared" si="130"/>
        <v>41772</v>
      </c>
      <c r="L1163" s="12">
        <f t="shared" si="131"/>
        <v>2014</v>
      </c>
      <c r="M1163" s="12">
        <f t="shared" si="132"/>
        <v>20</v>
      </c>
      <c r="N1163" s="12">
        <f t="shared" si="133"/>
        <v>5</v>
      </c>
      <c r="O1163" s="13" t="str">
        <f t="shared" ca="1" si="134"/>
        <v>CUMPLE</v>
      </c>
    </row>
    <row r="1164" spans="1:15" hidden="1">
      <c r="A1164">
        <f>Tabla_owssvr__2[[#This Row],[ID]]</f>
        <v>4056</v>
      </c>
      <c r="B1164" t="str">
        <f>Tabla_owssvr__2[[#This Row],[Título]]</f>
        <v>Recarga de Minutos</v>
      </c>
      <c r="C1164" t="str">
        <f>Tabla_owssvr__2[[#This Row],[Solicitante]]</f>
        <v>Soto Aranguiz, Francisco Javier, CAM</v>
      </c>
      <c r="D1164" s="4">
        <f>Tabla_owssvr__2[[#This Row],[Fecha Solicitud]]</f>
        <v>41771</v>
      </c>
      <c r="E1164" t="str">
        <f>Tabla_owssvr__2[[#This Row],[Estado]]</f>
        <v>Realizado</v>
      </c>
      <c r="F1164" s="4">
        <f>Tabla_owssvr__2[[#This Row],[Fecha Cierre]]</f>
        <v>41771</v>
      </c>
      <c r="G1164" t="str">
        <f>Tabla_owssvr__2[[#This Row],[Categoria]]</f>
        <v>1 Asignacion de minutos</v>
      </c>
      <c r="H1164" t="str">
        <f>Tabla_owssvr__2[[#This Row],[Enviado a TI]]</f>
        <v>Si</v>
      </c>
      <c r="I1164" t="str">
        <f>Tabla_owssvr__2[[#This Row],[Regiones]]</f>
        <v>No</v>
      </c>
      <c r="J1164" s="12">
        <f t="shared" si="129"/>
        <v>1</v>
      </c>
      <c r="K1164" s="13">
        <f t="shared" si="130"/>
        <v>41772</v>
      </c>
      <c r="L1164" s="12">
        <f t="shared" si="131"/>
        <v>2014</v>
      </c>
      <c r="M1164" s="12">
        <f t="shared" si="132"/>
        <v>20</v>
      </c>
      <c r="N1164" s="12">
        <f t="shared" si="133"/>
        <v>5</v>
      </c>
      <c r="O1164" s="13" t="str">
        <f t="shared" ca="1" si="134"/>
        <v>CUMPLE</v>
      </c>
    </row>
    <row r="1165" spans="1:15" hidden="1">
      <c r="A1165">
        <f>Tabla_owssvr__2[[#This Row],[ID]]</f>
        <v>4055</v>
      </c>
      <c r="B1165" t="str">
        <f>Tabla_owssvr__2[[#This Row],[Título]]</f>
        <v>Bloqueo Clave</v>
      </c>
      <c r="C1165" t="str">
        <f>Tabla_owssvr__2[[#This Row],[Solicitante]]</f>
        <v>Rivera Ramirez, Jacobo Andrés, CAM</v>
      </c>
      <c r="D1165" s="4">
        <f>Tabla_owssvr__2[[#This Row],[Fecha Solicitud]]</f>
        <v>41771</v>
      </c>
      <c r="E1165" t="str">
        <f>Tabla_owssvr__2[[#This Row],[Estado]]</f>
        <v>Realizado</v>
      </c>
      <c r="F1165" s="4">
        <f>Tabla_owssvr__2[[#This Row],[Fecha Cierre]]</f>
        <v>41771</v>
      </c>
      <c r="G1165" t="str">
        <f>Tabla_owssvr__2[[#This Row],[Categoria]]</f>
        <v>Creación, modificación activación y desactivación de cuentas de red y correo electrónico.</v>
      </c>
      <c r="H1165" t="str">
        <f>Tabla_owssvr__2[[#This Row],[Enviado a TI]]</f>
        <v>Si</v>
      </c>
      <c r="I1165" t="str">
        <f>Tabla_owssvr__2[[#This Row],[Regiones]]</f>
        <v>No</v>
      </c>
      <c r="J1165" s="12">
        <f t="shared" si="129"/>
        <v>1</v>
      </c>
      <c r="K1165" s="13">
        <f t="shared" si="130"/>
        <v>41772</v>
      </c>
      <c r="L1165" s="12">
        <f t="shared" si="131"/>
        <v>2014</v>
      </c>
      <c r="M1165" s="12">
        <f t="shared" si="132"/>
        <v>20</v>
      </c>
      <c r="N1165" s="12">
        <f t="shared" si="133"/>
        <v>5</v>
      </c>
      <c r="O1165" s="13" t="str">
        <f t="shared" ca="1" si="134"/>
        <v>CUMPLE</v>
      </c>
    </row>
    <row r="1166" spans="1:15" hidden="1">
      <c r="A1166">
        <f>Tabla_owssvr__2[[#This Row],[ID]]</f>
        <v>4054</v>
      </c>
      <c r="B1166" t="str">
        <f>Tabla_owssvr__2[[#This Row],[Título]]</f>
        <v>Revision de Perfil Oracle</v>
      </c>
      <c r="C1166" t="str">
        <f>Tabla_owssvr__2[[#This Row],[Solicitante]]</f>
        <v>Bodega Carlos Silva Vildosola, EXTERNO</v>
      </c>
      <c r="D1166" s="4">
        <f>Tabla_owssvr__2[[#This Row],[Fecha Solicitud]]</f>
        <v>41771</v>
      </c>
      <c r="E1166" t="str">
        <f>Tabla_owssvr__2[[#This Row],[Estado]]</f>
        <v>Realizado</v>
      </c>
      <c r="F1166" s="4">
        <f>Tabla_owssvr__2[[#This Row],[Fecha Cierre]]</f>
        <v>41771</v>
      </c>
      <c r="G1166" t="str">
        <f>Tabla_owssvr__2[[#This Row],[Categoria]]</f>
        <v>Reporte de incidencias de servicio externos (Oracle, SAP, Synergia, GOM ….)</v>
      </c>
      <c r="H1166" t="str">
        <f>Tabla_owssvr__2[[#This Row],[Enviado a TI]]</f>
        <v>Si</v>
      </c>
      <c r="I1166" t="str">
        <f>Tabla_owssvr__2[[#This Row],[Regiones]]</f>
        <v>No</v>
      </c>
      <c r="J1166" s="12">
        <f t="shared" si="129"/>
        <v>1</v>
      </c>
      <c r="K1166" s="13">
        <f t="shared" si="130"/>
        <v>41772</v>
      </c>
      <c r="L1166" s="12">
        <f t="shared" si="131"/>
        <v>2014</v>
      </c>
      <c r="M1166" s="12">
        <f t="shared" si="132"/>
        <v>20</v>
      </c>
      <c r="N1166" s="12">
        <f t="shared" si="133"/>
        <v>5</v>
      </c>
      <c r="O1166" s="13" t="str">
        <f t="shared" ca="1" si="134"/>
        <v>CUMPLE</v>
      </c>
    </row>
    <row r="1167" spans="1:15" hidden="1">
      <c r="A1167">
        <f>Tabla_owssvr__2[[#This Row],[ID]]</f>
        <v>4053</v>
      </c>
      <c r="B1167" t="str">
        <f>Tabla_owssvr__2[[#This Row],[Título]]</f>
        <v>Estimados informo no tener minutos disponibles en mi celular 93207856</v>
      </c>
      <c r="C1167" t="str">
        <f>Tabla_owssvr__2[[#This Row],[Solicitante]]</f>
        <v>Rodriguez Kolbach, Jorge Fernando, CAM</v>
      </c>
      <c r="D1167" s="4">
        <f>Tabla_owssvr__2[[#This Row],[Fecha Solicitud]]</f>
        <v>41771</v>
      </c>
      <c r="E1167" t="str">
        <f>Tabla_owssvr__2[[#This Row],[Estado]]</f>
        <v>Realizado</v>
      </c>
      <c r="F1167" s="4">
        <f>Tabla_owssvr__2[[#This Row],[Fecha Cierre]]</f>
        <v>41771</v>
      </c>
      <c r="G1167" t="str">
        <f>Tabla_owssvr__2[[#This Row],[Categoria]]</f>
        <v>1 Asignacion de minutos</v>
      </c>
      <c r="H1167" t="str">
        <f>Tabla_owssvr__2[[#This Row],[Enviado a TI]]</f>
        <v>Si</v>
      </c>
      <c r="I1167" t="str">
        <f>Tabla_owssvr__2[[#This Row],[Regiones]]</f>
        <v>No</v>
      </c>
      <c r="J1167" s="12">
        <f t="shared" si="129"/>
        <v>1</v>
      </c>
      <c r="K1167" s="13">
        <f t="shared" si="130"/>
        <v>41772</v>
      </c>
      <c r="L1167" s="12">
        <f t="shared" si="131"/>
        <v>2014</v>
      </c>
      <c r="M1167" s="12">
        <f t="shared" si="132"/>
        <v>20</v>
      </c>
      <c r="N1167" s="12">
        <f t="shared" si="133"/>
        <v>5</v>
      </c>
      <c r="O1167" s="13" t="str">
        <f t="shared" ca="1" si="134"/>
        <v>CUMPLE</v>
      </c>
    </row>
    <row r="1168" spans="1:15" hidden="1">
      <c r="A1168">
        <f>Tabla_owssvr__2[[#This Row],[ID]]</f>
        <v>4052</v>
      </c>
      <c r="B1168" t="str">
        <f>Tabla_owssvr__2[[#This Row],[Título]]</f>
        <v>Desbloqueo Contraseña</v>
      </c>
      <c r="C1168" t="str">
        <f>Tabla_owssvr__2[[#This Row],[Solicitante]]</f>
        <v>Bravo Contanzo, Jaime, CAM</v>
      </c>
      <c r="D1168" s="4">
        <f>Tabla_owssvr__2[[#This Row],[Fecha Solicitud]]</f>
        <v>41771</v>
      </c>
      <c r="E1168" t="str">
        <f>Tabla_owssvr__2[[#This Row],[Estado]]</f>
        <v>Realizado</v>
      </c>
      <c r="F1168" s="4">
        <f>Tabla_owssvr__2[[#This Row],[Fecha Cierre]]</f>
        <v>41771</v>
      </c>
      <c r="G1168" t="str">
        <f>Tabla_owssvr__2[[#This Row],[Categoria]]</f>
        <v>Creación, modificación activación y desactivación de cuentas de red y correo electrónico.</v>
      </c>
      <c r="H1168" t="str">
        <f>Tabla_owssvr__2[[#This Row],[Enviado a TI]]</f>
        <v>No</v>
      </c>
      <c r="I1168" t="str">
        <f>Tabla_owssvr__2[[#This Row],[Regiones]]</f>
        <v>No</v>
      </c>
      <c r="J1168" s="12">
        <f t="shared" si="129"/>
        <v>1</v>
      </c>
      <c r="K1168" s="13">
        <f t="shared" si="130"/>
        <v>41772</v>
      </c>
      <c r="L1168" s="12">
        <f t="shared" si="131"/>
        <v>2014</v>
      </c>
      <c r="M1168" s="12">
        <f t="shared" si="132"/>
        <v>20</v>
      </c>
      <c r="N1168" s="12">
        <f t="shared" si="133"/>
        <v>5</v>
      </c>
      <c r="O1168" s="13" t="str">
        <f t="shared" ca="1" si="134"/>
        <v>CUMPLE</v>
      </c>
    </row>
    <row r="1169" spans="1:15" hidden="1">
      <c r="A1169">
        <f>Tabla_owssvr__2[[#This Row],[ID]]</f>
        <v>4051</v>
      </c>
      <c r="B1169" t="str">
        <f>Tabla_owssvr__2[[#This Row],[Título]]</f>
        <v>INFORME DE GASTOS</v>
      </c>
      <c r="C1169" t="str">
        <f>Tabla_owssvr__2[[#This Row],[Solicitante]]</f>
        <v>Flores Ramirez, Alicia Alejandra, CAM</v>
      </c>
      <c r="D1169" s="4">
        <f>Tabla_owssvr__2[[#This Row],[Fecha Solicitud]]</f>
        <v>41771</v>
      </c>
      <c r="E1169" t="str">
        <f>Tabla_owssvr__2[[#This Row],[Estado]]</f>
        <v>Realizado</v>
      </c>
      <c r="F1169" s="4">
        <f>Tabla_owssvr__2[[#This Row],[Fecha Cierre]]</f>
        <v>41771</v>
      </c>
      <c r="G1169" t="str">
        <f>Tabla_owssvr__2[[#This Row],[Categoria]]</f>
        <v>Reporte de incidencias de servicio externos (Oracle, SAP, Synergia, GOM ….)</v>
      </c>
      <c r="H1169" t="str">
        <f>Tabla_owssvr__2[[#This Row],[Enviado a TI]]</f>
        <v>Si</v>
      </c>
      <c r="I1169" t="str">
        <f>Tabla_owssvr__2[[#This Row],[Regiones]]</f>
        <v>No</v>
      </c>
      <c r="J1169" s="12">
        <f t="shared" si="129"/>
        <v>1</v>
      </c>
      <c r="K1169" s="13">
        <f t="shared" si="130"/>
        <v>41772</v>
      </c>
      <c r="L1169" s="12">
        <f t="shared" si="131"/>
        <v>2014</v>
      </c>
      <c r="M1169" s="12">
        <f t="shared" si="132"/>
        <v>20</v>
      </c>
      <c r="N1169" s="12">
        <f t="shared" si="133"/>
        <v>5</v>
      </c>
      <c r="O1169" s="13" t="str">
        <f t="shared" ca="1" si="134"/>
        <v>CUMPLE</v>
      </c>
    </row>
    <row r="1170" spans="1:15" hidden="1">
      <c r="A1170">
        <f>Tabla_owssvr__2[[#This Row],[ID]]</f>
        <v>4050</v>
      </c>
      <c r="B1170" t="str">
        <f>Tabla_owssvr__2[[#This Row],[Título]]</f>
        <v>Acceso Oracle</v>
      </c>
      <c r="C1170" t="str">
        <f>Tabla_owssvr__2[[#This Row],[Solicitante]]</f>
        <v>Ibarra Quiñinao, Juan Pablo, CAM</v>
      </c>
      <c r="D1170" s="4">
        <f>Tabla_owssvr__2[[#This Row],[Fecha Solicitud]]</f>
        <v>41771</v>
      </c>
      <c r="E1170" t="str">
        <f>Tabla_owssvr__2[[#This Row],[Estado]]</f>
        <v>Realizado</v>
      </c>
      <c r="F1170" s="4">
        <f>Tabla_owssvr__2[[#This Row],[Fecha Cierre]]</f>
        <v>41771</v>
      </c>
      <c r="G1170" t="str">
        <f>Tabla_owssvr__2[[#This Row],[Categoria]]</f>
        <v>Reporte de incidencias de servicio externos (Oracle, SAP, Synergia, GOM ….)</v>
      </c>
      <c r="H1170" t="str">
        <f>Tabla_owssvr__2[[#This Row],[Enviado a TI]]</f>
        <v>Si</v>
      </c>
      <c r="I1170" t="str">
        <f>Tabla_owssvr__2[[#This Row],[Regiones]]</f>
        <v>No</v>
      </c>
      <c r="J1170" s="12">
        <f t="shared" si="129"/>
        <v>1</v>
      </c>
      <c r="K1170" s="13">
        <f t="shared" si="130"/>
        <v>41772</v>
      </c>
      <c r="L1170" s="12">
        <f t="shared" si="131"/>
        <v>2014</v>
      </c>
      <c r="M1170" s="12">
        <f t="shared" si="132"/>
        <v>20</v>
      </c>
      <c r="N1170" s="12">
        <f t="shared" si="133"/>
        <v>5</v>
      </c>
      <c r="O1170" s="13" t="str">
        <f t="shared" ca="1" si="134"/>
        <v>CUMPLE</v>
      </c>
    </row>
    <row r="1171" spans="1:15" hidden="1">
      <c r="A1171">
        <f>Tabla_owssvr__2[[#This Row],[ID]]</f>
        <v>4049</v>
      </c>
      <c r="B1171" t="str">
        <f>Tabla_owssvr__2[[#This Row],[Título]]</f>
        <v xml:space="preserve"> Problemas de ingreso a Oracle</v>
      </c>
      <c r="C1171" t="str">
        <f>Tabla_owssvr__2[[#This Row],[Solicitante]]</f>
        <v>Santibañez Ordenes, Andres Alejandro, CAM</v>
      </c>
      <c r="D1171" s="4">
        <f>Tabla_owssvr__2[[#This Row],[Fecha Solicitud]]</f>
        <v>41771</v>
      </c>
      <c r="E1171" t="str">
        <f>Tabla_owssvr__2[[#This Row],[Estado]]</f>
        <v>Realizado</v>
      </c>
      <c r="F1171" s="4">
        <f>Tabla_owssvr__2[[#This Row],[Fecha Cierre]]</f>
        <v>41771</v>
      </c>
      <c r="G1171" t="str">
        <f>Tabla_owssvr__2[[#This Row],[Categoria]]</f>
        <v>Reporte de incidencias de servicio externos (Oracle, SAP, Synergia, GOM ….)</v>
      </c>
      <c r="H1171" t="str">
        <f>Tabla_owssvr__2[[#This Row],[Enviado a TI]]</f>
        <v>Si</v>
      </c>
      <c r="I1171" t="str">
        <f>Tabla_owssvr__2[[#This Row],[Regiones]]</f>
        <v>No</v>
      </c>
      <c r="J1171" s="12">
        <f t="shared" si="129"/>
        <v>1</v>
      </c>
      <c r="K1171" s="13">
        <f t="shared" si="130"/>
        <v>41772</v>
      </c>
      <c r="L1171" s="12">
        <f t="shared" si="131"/>
        <v>2014</v>
      </c>
      <c r="M1171" s="12">
        <f t="shared" si="132"/>
        <v>20</v>
      </c>
      <c r="N1171" s="12">
        <f t="shared" si="133"/>
        <v>5</v>
      </c>
      <c r="O1171" s="13" t="str">
        <f t="shared" ca="1" si="134"/>
        <v>CUMPLE</v>
      </c>
    </row>
    <row r="1172" spans="1:15" hidden="1">
      <c r="A1172">
        <f>Tabla_owssvr__2[[#This Row],[ID]]</f>
        <v>4048</v>
      </c>
      <c r="B1172" t="str">
        <f>Tabla_owssvr__2[[#This Row],[Título]]</f>
        <v>Problemas Log In</v>
      </c>
      <c r="C1172" t="str">
        <f>Tabla_owssvr__2[[#This Row],[Solicitante]]</f>
        <v>Roman Villar, Miguel Angel, CAM</v>
      </c>
      <c r="D1172" s="4">
        <f>Tabla_owssvr__2[[#This Row],[Fecha Solicitud]]</f>
        <v>41771</v>
      </c>
      <c r="E1172" t="str">
        <f>Tabla_owssvr__2[[#This Row],[Estado]]</f>
        <v>Realizado</v>
      </c>
      <c r="F1172" s="4">
        <f>Tabla_owssvr__2[[#This Row],[Fecha Cierre]]</f>
        <v>41771</v>
      </c>
      <c r="G1172" t="str">
        <f>Tabla_owssvr__2[[#This Row],[Categoria]]</f>
        <v>Reporte de incidencias de servicio externos (Oracle, SAP, Synergia, GOM ….)</v>
      </c>
      <c r="H1172" t="str">
        <f>Tabla_owssvr__2[[#This Row],[Enviado a TI]]</f>
        <v>Si</v>
      </c>
      <c r="I1172" t="str">
        <f>Tabla_owssvr__2[[#This Row],[Regiones]]</f>
        <v>No</v>
      </c>
      <c r="J1172" s="12">
        <f t="shared" si="129"/>
        <v>1</v>
      </c>
      <c r="K1172" s="13">
        <f t="shared" si="130"/>
        <v>41772</v>
      </c>
      <c r="L1172" s="12">
        <f t="shared" si="131"/>
        <v>2014</v>
      </c>
      <c r="M1172" s="12">
        <f t="shared" si="132"/>
        <v>20</v>
      </c>
      <c r="N1172" s="12">
        <f t="shared" si="133"/>
        <v>5</v>
      </c>
      <c r="O1172" s="13" t="str">
        <f t="shared" ca="1" si="134"/>
        <v>CUMPLE</v>
      </c>
    </row>
    <row r="1173" spans="1:15" hidden="1">
      <c r="A1173">
        <f>Tabla_owssvr__2[[#This Row],[ID]]</f>
        <v>4047</v>
      </c>
      <c r="B1173" t="str">
        <f>Tabla_owssvr__2[[#This Row],[Título]]</f>
        <v xml:space="preserve">urgente. </v>
      </c>
      <c r="C1173" t="str">
        <f>Tabla_owssvr__2[[#This Row],[Solicitante]]</f>
        <v>Iturra Lavin, Ana, CAM</v>
      </c>
      <c r="D1173" s="4">
        <f>Tabla_owssvr__2[[#This Row],[Fecha Solicitud]]</f>
        <v>41771</v>
      </c>
      <c r="E1173" t="str">
        <f>Tabla_owssvr__2[[#This Row],[Estado]]</f>
        <v>Realizado</v>
      </c>
      <c r="F1173" s="4">
        <f>Tabla_owssvr__2[[#This Row],[Fecha Cierre]]</f>
        <v>41771</v>
      </c>
      <c r="G1173" t="str">
        <f>Tabla_owssvr__2[[#This Row],[Categoria]]</f>
        <v>Reporte de incidencias de servicio externos (Oracle, SAP, Synergia, GOM ….)</v>
      </c>
      <c r="H1173" t="str">
        <f>Tabla_owssvr__2[[#This Row],[Enviado a TI]]</f>
        <v>No</v>
      </c>
      <c r="I1173" t="str">
        <f>Tabla_owssvr__2[[#This Row],[Regiones]]</f>
        <v>No</v>
      </c>
      <c r="J1173" s="12">
        <f t="shared" si="129"/>
        <v>1</v>
      </c>
      <c r="K1173" s="13">
        <f t="shared" si="130"/>
        <v>41772</v>
      </c>
      <c r="L1173" s="12">
        <f t="shared" si="131"/>
        <v>2014</v>
      </c>
      <c r="M1173" s="12">
        <f t="shared" si="132"/>
        <v>20</v>
      </c>
      <c r="N1173" s="12">
        <f t="shared" si="133"/>
        <v>5</v>
      </c>
      <c r="O1173" s="13" t="str">
        <f t="shared" ca="1" si="134"/>
        <v>CUMPLE</v>
      </c>
    </row>
    <row r="1174" spans="1:15" hidden="1">
      <c r="A1174">
        <f>Tabla_owssvr__2[[#This Row],[ID]]</f>
        <v>4046</v>
      </c>
      <c r="B1174" t="str">
        <f>Tabla_owssvr__2[[#This Row],[Título]]</f>
        <v>Problemas para el Ingreso de Facturas por Lote</v>
      </c>
      <c r="C1174" t="str">
        <f>Tabla_owssvr__2[[#This Row],[Solicitante]]</f>
        <v>Ureta Perez, Paola, CAM</v>
      </c>
      <c r="D1174" s="4">
        <f>Tabla_owssvr__2[[#This Row],[Fecha Solicitud]]</f>
        <v>41771</v>
      </c>
      <c r="E1174" t="str">
        <f>Tabla_owssvr__2[[#This Row],[Estado]]</f>
        <v>Realizado</v>
      </c>
      <c r="F1174" s="4">
        <f>Tabla_owssvr__2[[#This Row],[Fecha Cierre]]</f>
        <v>41771</v>
      </c>
      <c r="G1174" t="str">
        <f>Tabla_owssvr__2[[#This Row],[Categoria]]</f>
        <v>Reporte de incidencias de servicio externos (Oracle, SAP, Synergia, GOM ….)</v>
      </c>
      <c r="H1174" t="str">
        <f>Tabla_owssvr__2[[#This Row],[Enviado a TI]]</f>
        <v>Si</v>
      </c>
      <c r="I1174" t="str">
        <f>Tabla_owssvr__2[[#This Row],[Regiones]]</f>
        <v>No</v>
      </c>
      <c r="J1174" s="12">
        <f t="shared" si="129"/>
        <v>1</v>
      </c>
      <c r="K1174" s="13">
        <f t="shared" si="130"/>
        <v>41772</v>
      </c>
      <c r="L1174" s="12">
        <f t="shared" si="131"/>
        <v>2014</v>
      </c>
      <c r="M1174" s="12">
        <f t="shared" si="132"/>
        <v>20</v>
      </c>
      <c r="N1174" s="12">
        <f t="shared" si="133"/>
        <v>5</v>
      </c>
      <c r="O1174" s="13" t="str">
        <f t="shared" ca="1" si="134"/>
        <v>CUMPLE</v>
      </c>
    </row>
    <row r="1175" spans="1:15" hidden="1">
      <c r="A1175">
        <f>Tabla_owssvr__2[[#This Row],[ID]]</f>
        <v>4045</v>
      </c>
      <c r="B1175" t="str">
        <f>Tabla_owssvr__2[[#This Row],[Título]]</f>
        <v>problemas para ingreso</v>
      </c>
      <c r="C1175" t="str">
        <f>Tabla_owssvr__2[[#This Row],[Solicitante]]</f>
        <v>Llancao Catrinao, Emelina Veronica, CAM</v>
      </c>
      <c r="D1175" s="4">
        <f>Tabla_owssvr__2[[#This Row],[Fecha Solicitud]]</f>
        <v>41771</v>
      </c>
      <c r="E1175" t="str">
        <f>Tabla_owssvr__2[[#This Row],[Estado]]</f>
        <v>Realizado</v>
      </c>
      <c r="F1175" s="4">
        <f>Tabla_owssvr__2[[#This Row],[Fecha Cierre]]</f>
        <v>41771</v>
      </c>
      <c r="G1175" t="str">
        <f>Tabla_owssvr__2[[#This Row],[Categoria]]</f>
        <v>Reporte de incidencias de servicio externos (Oracle, SAP, Synergia, GOM ….)</v>
      </c>
      <c r="H1175" t="str">
        <f>Tabla_owssvr__2[[#This Row],[Enviado a TI]]</f>
        <v>Si</v>
      </c>
      <c r="I1175" t="str">
        <f>Tabla_owssvr__2[[#This Row],[Regiones]]</f>
        <v>No</v>
      </c>
      <c r="J1175" s="12">
        <f t="shared" si="129"/>
        <v>1</v>
      </c>
      <c r="K1175" s="13">
        <f t="shared" si="130"/>
        <v>41772</v>
      </c>
      <c r="L1175" s="12">
        <f t="shared" si="131"/>
        <v>2014</v>
      </c>
      <c r="M1175" s="12">
        <f t="shared" si="132"/>
        <v>20</v>
      </c>
      <c r="N1175" s="12">
        <f t="shared" si="133"/>
        <v>5</v>
      </c>
      <c r="O1175" s="13" t="str">
        <f t="shared" ca="1" si="134"/>
        <v>CUMPLE</v>
      </c>
    </row>
    <row r="1176" spans="1:15" hidden="1">
      <c r="A1176">
        <f>Tabla_owssvr__2[[#This Row],[ID]]</f>
        <v>4044</v>
      </c>
      <c r="B1176" t="str">
        <f>Tabla_owssvr__2[[#This Row],[Título]]</f>
        <v>REPARACION DE TELEFONO MOVIL 06-8780121</v>
      </c>
      <c r="C1176" t="str">
        <f>Tabla_owssvr__2[[#This Row],[Solicitante]]</f>
        <v>Sepulveda Calcagno, Elias Angelo, CAM</v>
      </c>
      <c r="D1176" s="4">
        <f>Tabla_owssvr__2[[#This Row],[Fecha Solicitud]]</f>
        <v>41768</v>
      </c>
      <c r="E1176" t="str">
        <f>Tabla_owssvr__2[[#This Row],[Estado]]</f>
        <v>Realizado</v>
      </c>
      <c r="F1176" s="4">
        <f>Tabla_owssvr__2[[#This Row],[Fecha Cierre]]</f>
        <v>41768</v>
      </c>
      <c r="G1176" t="str">
        <f>Tabla_owssvr__2[[#This Row],[Categoria]]</f>
        <v>Asignación y/o entrega de equipos celulares estándar nuevos o sus componentes. (chips)</v>
      </c>
      <c r="H1176" t="str">
        <f>Tabla_owssvr__2[[#This Row],[Enviado a TI]]</f>
        <v>Si</v>
      </c>
      <c r="I1176" t="str">
        <f>Tabla_owssvr__2[[#This Row],[Regiones]]</f>
        <v>No</v>
      </c>
      <c r="J1176" s="12">
        <f t="shared" si="129"/>
        <v>7</v>
      </c>
      <c r="K1176" s="13">
        <f t="shared" si="130"/>
        <v>41779</v>
      </c>
      <c r="L1176" s="12">
        <f t="shared" si="131"/>
        <v>2014</v>
      </c>
      <c r="M1176" s="12">
        <f t="shared" si="132"/>
        <v>21</v>
      </c>
      <c r="N1176" s="12">
        <f t="shared" si="133"/>
        <v>5</v>
      </c>
      <c r="O1176" s="13" t="str">
        <f t="shared" ca="1" si="134"/>
        <v>CUMPLE</v>
      </c>
    </row>
    <row r="1177" spans="1:15" hidden="1">
      <c r="A1177">
        <f>Tabla_owssvr__2[[#This Row],[ID]]</f>
        <v>4043</v>
      </c>
      <c r="B1177" t="str">
        <f>Tabla_owssvr__2[[#This Row],[Título]]</f>
        <v xml:space="preserve">Solicita restituir minutos OnNet. </v>
      </c>
      <c r="C1177" t="str">
        <f>Tabla_owssvr__2[[#This Row],[Solicitante]]</f>
        <v>Hormazábal Ortiz, Leonardo Antonio, CAM</v>
      </c>
      <c r="D1177" s="4">
        <f>Tabla_owssvr__2[[#This Row],[Fecha Solicitud]]</f>
        <v>41768</v>
      </c>
      <c r="E1177" t="str">
        <f>Tabla_owssvr__2[[#This Row],[Estado]]</f>
        <v>Realizado</v>
      </c>
      <c r="F1177" s="4">
        <f>Tabla_owssvr__2[[#This Row],[Fecha Cierre]]</f>
        <v>41768</v>
      </c>
      <c r="G1177" t="str">
        <f>Tabla_owssvr__2[[#This Row],[Categoria]]</f>
        <v>1 Asignacion de minutos</v>
      </c>
      <c r="H1177" t="str">
        <f>Tabla_owssvr__2[[#This Row],[Enviado a TI]]</f>
        <v>Si</v>
      </c>
      <c r="I1177" t="str">
        <f>Tabla_owssvr__2[[#This Row],[Regiones]]</f>
        <v>Si</v>
      </c>
      <c r="J1177" s="12">
        <f t="shared" si="129"/>
        <v>1</v>
      </c>
      <c r="K1177" s="13">
        <f t="shared" si="130"/>
        <v>41771</v>
      </c>
      <c r="L1177" s="12">
        <f t="shared" si="131"/>
        <v>2014</v>
      </c>
      <c r="M1177" s="12">
        <f t="shared" si="132"/>
        <v>20</v>
      </c>
      <c r="N1177" s="12">
        <f t="shared" si="133"/>
        <v>5</v>
      </c>
      <c r="O1177" s="13" t="str">
        <f t="shared" ca="1" si="134"/>
        <v>CUMPLE</v>
      </c>
    </row>
    <row r="1178" spans="1:15" hidden="1">
      <c r="A1178">
        <f>Tabla_owssvr__2[[#This Row],[ID]]</f>
        <v>4042</v>
      </c>
      <c r="B1178" t="str">
        <f>Tabla_owssvr__2[[#This Row],[Título]]</f>
        <v>ASIGNACION DE MINUTOS AL MOVIL 9-9716467</v>
      </c>
      <c r="C1178" t="str">
        <f>Tabla_owssvr__2[[#This Row],[Solicitante]]</f>
        <v>Carrasco Velarde, Luis Alberto, CAM</v>
      </c>
      <c r="D1178" s="4">
        <f>Tabla_owssvr__2[[#This Row],[Fecha Solicitud]]</f>
        <v>41768</v>
      </c>
      <c r="E1178" t="str">
        <f>Tabla_owssvr__2[[#This Row],[Estado]]</f>
        <v>Realizado</v>
      </c>
      <c r="F1178" s="4">
        <f>Tabla_owssvr__2[[#This Row],[Fecha Cierre]]</f>
        <v>41768</v>
      </c>
      <c r="G1178" t="str">
        <f>Tabla_owssvr__2[[#This Row],[Categoria]]</f>
        <v>1 Asignacion de minutos</v>
      </c>
      <c r="H1178" t="str">
        <f>Tabla_owssvr__2[[#This Row],[Enviado a TI]]</f>
        <v>No</v>
      </c>
      <c r="I1178" t="str">
        <f>Tabla_owssvr__2[[#This Row],[Regiones]]</f>
        <v>No</v>
      </c>
      <c r="J1178" s="12">
        <f t="shared" si="129"/>
        <v>1</v>
      </c>
      <c r="K1178" s="13">
        <f t="shared" si="130"/>
        <v>41771</v>
      </c>
      <c r="L1178" s="12">
        <f t="shared" si="131"/>
        <v>2014</v>
      </c>
      <c r="M1178" s="12">
        <f t="shared" si="132"/>
        <v>20</v>
      </c>
      <c r="N1178" s="12">
        <f t="shared" si="133"/>
        <v>5</v>
      </c>
      <c r="O1178" s="13" t="str">
        <f t="shared" ca="1" si="134"/>
        <v>CUMPLE</v>
      </c>
    </row>
    <row r="1179" spans="1:15" hidden="1">
      <c r="A1179">
        <f>Tabla_owssvr__2[[#This Row],[ID]]</f>
        <v>4041</v>
      </c>
      <c r="B1179" t="str">
        <f>Tabla_owssvr__2[[#This Row],[Título]]</f>
        <v xml:space="preserve">TICKET 787258 - CUENTA DE RED ACTIVACION </v>
      </c>
      <c r="C1179" t="str">
        <f>Tabla_owssvr__2[[#This Row],[Solicitante]]</f>
        <v>Pavez Nuñez, Walter, CAM</v>
      </c>
      <c r="D1179" s="4">
        <f>Tabla_owssvr__2[[#This Row],[Fecha Solicitud]]</f>
        <v>41768</v>
      </c>
      <c r="E1179" t="str">
        <f>Tabla_owssvr__2[[#This Row],[Estado]]</f>
        <v>Realizado</v>
      </c>
      <c r="F1179" s="4">
        <f>Tabla_owssvr__2[[#This Row],[Fecha Cierre]]</f>
        <v>41768</v>
      </c>
      <c r="G1179" t="str">
        <f>Tabla_owssvr__2[[#This Row],[Categoria]]</f>
        <v>Creación, modificación activación y desactivación de cuentas de red y correo electrónico.</v>
      </c>
      <c r="H1179" t="str">
        <f>Tabla_owssvr__2[[#This Row],[Enviado a TI]]</f>
        <v>Si</v>
      </c>
      <c r="I1179" t="str">
        <f>Tabla_owssvr__2[[#This Row],[Regiones]]</f>
        <v>No</v>
      </c>
      <c r="J1179" s="12">
        <f t="shared" si="129"/>
        <v>1</v>
      </c>
      <c r="K1179" s="13">
        <f t="shared" si="130"/>
        <v>41771</v>
      </c>
      <c r="L1179" s="12">
        <f t="shared" si="131"/>
        <v>2014</v>
      </c>
      <c r="M1179" s="12">
        <f t="shared" si="132"/>
        <v>20</v>
      </c>
      <c r="N1179" s="12">
        <f t="shared" si="133"/>
        <v>5</v>
      </c>
      <c r="O1179" s="13" t="str">
        <f t="shared" ca="1" si="134"/>
        <v>CUMPLE</v>
      </c>
    </row>
    <row r="1180" spans="1:15" hidden="1">
      <c r="A1180">
        <f>Tabla_owssvr__2[[#This Row],[ID]]</f>
        <v>4040</v>
      </c>
      <c r="B1180" t="str">
        <f>Tabla_owssvr__2[[#This Row],[Título]]</f>
        <v>Cuenta Bloquedas</v>
      </c>
      <c r="C1180" t="str">
        <f>Tabla_owssvr__2[[#This Row],[Solicitante]]</f>
        <v>Morales Diaz, Mauricio Enrique, CAM</v>
      </c>
      <c r="D1180" s="4">
        <f>Tabla_owssvr__2[[#This Row],[Fecha Solicitud]]</f>
        <v>41768</v>
      </c>
      <c r="E1180" t="str">
        <f>Tabla_owssvr__2[[#This Row],[Estado]]</f>
        <v>Realizado</v>
      </c>
      <c r="F1180" s="4">
        <f>Tabla_owssvr__2[[#This Row],[Fecha Cierre]]</f>
        <v>41768</v>
      </c>
      <c r="G1180" t="str">
        <f>Tabla_owssvr__2[[#This Row],[Categoria]]</f>
        <v>Creación, modificación activación y desactivación de cuentas de red y correo electrónico.</v>
      </c>
      <c r="H1180" t="str">
        <f>Tabla_owssvr__2[[#This Row],[Enviado a TI]]</f>
        <v>Si</v>
      </c>
      <c r="I1180" t="str">
        <f>Tabla_owssvr__2[[#This Row],[Regiones]]</f>
        <v>Si</v>
      </c>
      <c r="J1180" s="12">
        <f t="shared" si="129"/>
        <v>1</v>
      </c>
      <c r="K1180" s="13">
        <f t="shared" si="130"/>
        <v>41771</v>
      </c>
      <c r="L1180" s="12">
        <f t="shared" si="131"/>
        <v>2014</v>
      </c>
      <c r="M1180" s="12">
        <f t="shared" si="132"/>
        <v>20</v>
      </c>
      <c r="N1180" s="12">
        <f t="shared" si="133"/>
        <v>5</v>
      </c>
      <c r="O1180" s="13" t="str">
        <f t="shared" ca="1" si="134"/>
        <v>CUMPLE</v>
      </c>
    </row>
    <row r="1181" spans="1:15" hidden="1">
      <c r="A1181">
        <f>Tabla_owssvr__2[[#This Row],[ID]]</f>
        <v>4039</v>
      </c>
      <c r="B1181" t="str">
        <f>Tabla_owssvr__2[[#This Row],[Título]]</f>
        <v xml:space="preserve">minutos </v>
      </c>
      <c r="C1181" t="str">
        <f>Tabla_owssvr__2[[#This Row],[Solicitante]]</f>
        <v>Muñoz Contreras, Raul, CAM</v>
      </c>
      <c r="D1181" s="4">
        <f>Tabla_owssvr__2[[#This Row],[Fecha Solicitud]]</f>
        <v>41768</v>
      </c>
      <c r="E1181" t="str">
        <f>Tabla_owssvr__2[[#This Row],[Estado]]</f>
        <v>Realizado</v>
      </c>
      <c r="F1181" s="4">
        <f>Tabla_owssvr__2[[#This Row],[Fecha Cierre]]</f>
        <v>41768</v>
      </c>
      <c r="G1181" t="str">
        <f>Tabla_owssvr__2[[#This Row],[Categoria]]</f>
        <v>1 Asignacion de minutos</v>
      </c>
      <c r="H1181" t="str">
        <f>Tabla_owssvr__2[[#This Row],[Enviado a TI]]</f>
        <v>Si</v>
      </c>
      <c r="I1181" t="str">
        <f>Tabla_owssvr__2[[#This Row],[Regiones]]</f>
        <v>No</v>
      </c>
      <c r="J1181" s="12">
        <f t="shared" si="129"/>
        <v>1</v>
      </c>
      <c r="K1181" s="13">
        <f t="shared" si="130"/>
        <v>41771</v>
      </c>
      <c r="L1181" s="12">
        <f t="shared" si="131"/>
        <v>2014</v>
      </c>
      <c r="M1181" s="12">
        <f t="shared" si="132"/>
        <v>20</v>
      </c>
      <c r="N1181" s="12">
        <f t="shared" si="133"/>
        <v>5</v>
      </c>
      <c r="O1181" s="13" t="str">
        <f t="shared" ca="1" si="134"/>
        <v>CUMPLE</v>
      </c>
    </row>
    <row r="1182" spans="1:15" hidden="1">
      <c r="A1182">
        <f>Tabla_owssvr__2[[#This Row],[ID]]</f>
        <v>4038</v>
      </c>
      <c r="B1182" t="str">
        <f>Tabla_owssvr__2[[#This Row],[Título]]</f>
        <v>Problema con Correo Electronico</v>
      </c>
      <c r="C1182" t="str">
        <f>Tabla_owssvr__2[[#This Row],[Solicitante]]</f>
        <v>Ruiz Guzman, Elisa del Carmen, CAM</v>
      </c>
      <c r="D1182" s="4">
        <f>Tabla_owssvr__2[[#This Row],[Fecha Solicitud]]</f>
        <v>41768</v>
      </c>
      <c r="E1182" t="str">
        <f>Tabla_owssvr__2[[#This Row],[Estado]]</f>
        <v>Realizado</v>
      </c>
      <c r="F1182" s="4">
        <f>Tabla_owssvr__2[[#This Row],[Fecha Cierre]]</f>
        <v>41768</v>
      </c>
      <c r="G1182" t="str">
        <f>Tabla_owssvr__2[[#This Row],[Categoria]]</f>
        <v>Creación, modificación activación y desactivación de cuentas de red y correo electrónico.</v>
      </c>
      <c r="H1182" t="str">
        <f>Tabla_owssvr__2[[#This Row],[Enviado a TI]]</f>
        <v>No</v>
      </c>
      <c r="I1182" t="str">
        <f>Tabla_owssvr__2[[#This Row],[Regiones]]</f>
        <v>No</v>
      </c>
      <c r="J1182" s="12">
        <f t="shared" si="129"/>
        <v>1</v>
      </c>
      <c r="K1182" s="13">
        <f t="shared" si="130"/>
        <v>41771</v>
      </c>
      <c r="L1182" s="12">
        <f t="shared" si="131"/>
        <v>2014</v>
      </c>
      <c r="M1182" s="12">
        <f t="shared" si="132"/>
        <v>20</v>
      </c>
      <c r="N1182" s="12">
        <f t="shared" si="133"/>
        <v>5</v>
      </c>
      <c r="O1182" s="13" t="str">
        <f t="shared" ca="1" si="134"/>
        <v>CUMPLE</v>
      </c>
    </row>
    <row r="1183" spans="1:15" hidden="1">
      <c r="A1183">
        <f>Tabla_owssvr__2[[#This Row],[ID]]</f>
        <v>4037</v>
      </c>
      <c r="B1183" t="str">
        <f>Tabla_owssvr__2[[#This Row],[Título]]</f>
        <v>consumo celular  6-3101204</v>
      </c>
      <c r="C1183" t="str">
        <f>Tabla_owssvr__2[[#This Row],[Solicitante]]</f>
        <v>Dossi Muñoz, Carolina, CAM</v>
      </c>
      <c r="D1183" s="4">
        <f>Tabla_owssvr__2[[#This Row],[Fecha Solicitud]]</f>
        <v>41768</v>
      </c>
      <c r="E1183" t="str">
        <f>Tabla_owssvr__2[[#This Row],[Estado]]</f>
        <v>Realizado</v>
      </c>
      <c r="F1183" s="4">
        <f>Tabla_owssvr__2[[#This Row],[Fecha Cierre]]</f>
        <v>41768</v>
      </c>
      <c r="G1183" t="str">
        <f>Tabla_owssvr__2[[#This Row],[Categoria]]</f>
        <v>1 Asignacion de minutos</v>
      </c>
      <c r="H1183" t="str">
        <f>Tabla_owssvr__2[[#This Row],[Enviado a TI]]</f>
        <v>Si</v>
      </c>
      <c r="I1183" t="str">
        <f>Tabla_owssvr__2[[#This Row],[Regiones]]</f>
        <v>No</v>
      </c>
      <c r="J1183" s="12">
        <f t="shared" si="129"/>
        <v>1</v>
      </c>
      <c r="K1183" s="13">
        <f t="shared" si="130"/>
        <v>41771</v>
      </c>
      <c r="L1183" s="12">
        <f t="shared" si="131"/>
        <v>2014</v>
      </c>
      <c r="M1183" s="12">
        <f t="shared" si="132"/>
        <v>20</v>
      </c>
      <c r="N1183" s="12">
        <f t="shared" si="133"/>
        <v>5</v>
      </c>
      <c r="O1183" s="13" t="str">
        <f t="shared" ca="1" si="134"/>
        <v>CUMPLE</v>
      </c>
    </row>
    <row r="1184" spans="1:15" hidden="1">
      <c r="A1184">
        <f>Tabla_owssvr__2[[#This Row],[ID]]</f>
        <v>4036</v>
      </c>
      <c r="B1184" t="str">
        <f>Tabla_owssvr__2[[#This Row],[Título]]</f>
        <v>Restitucion de minutos</v>
      </c>
      <c r="C1184" t="str">
        <f>Tabla_owssvr__2[[#This Row],[Solicitante]]</f>
        <v>Pincheira Tripainao, Elizabeth Alejandra, CAM</v>
      </c>
      <c r="D1184" s="4">
        <f>Tabla_owssvr__2[[#This Row],[Fecha Solicitud]]</f>
        <v>41768</v>
      </c>
      <c r="E1184" t="str">
        <f>Tabla_owssvr__2[[#This Row],[Estado]]</f>
        <v>Realizado</v>
      </c>
      <c r="F1184" s="4">
        <f>Tabla_owssvr__2[[#This Row],[Fecha Cierre]]</f>
        <v>41768</v>
      </c>
      <c r="G1184" t="str">
        <f>Tabla_owssvr__2[[#This Row],[Categoria]]</f>
        <v>1 Asignacion de minutos</v>
      </c>
      <c r="H1184" t="str">
        <f>Tabla_owssvr__2[[#This Row],[Enviado a TI]]</f>
        <v>No</v>
      </c>
      <c r="I1184" t="str">
        <f>Tabla_owssvr__2[[#This Row],[Regiones]]</f>
        <v>No</v>
      </c>
      <c r="J1184" s="12">
        <f t="shared" si="129"/>
        <v>1</v>
      </c>
      <c r="K1184" s="13">
        <f t="shared" si="130"/>
        <v>41771</v>
      </c>
      <c r="L1184" s="12">
        <f t="shared" si="131"/>
        <v>2014</v>
      </c>
      <c r="M1184" s="12">
        <f t="shared" si="132"/>
        <v>20</v>
      </c>
      <c r="N1184" s="12">
        <f t="shared" si="133"/>
        <v>5</v>
      </c>
      <c r="O1184" s="13" t="str">
        <f t="shared" ca="1" si="134"/>
        <v>CUMPLE</v>
      </c>
    </row>
    <row r="1185" spans="1:15" hidden="1">
      <c r="A1185">
        <f>Tabla_owssvr__2[[#This Row],[ID]]</f>
        <v>4035</v>
      </c>
      <c r="B1185" t="str">
        <f>Tabla_owssvr__2[[#This Row],[Título]]</f>
        <v>Minutos Celular 62065341</v>
      </c>
      <c r="C1185" t="str">
        <f>Tabla_owssvr__2[[#This Row],[Solicitante]]</f>
        <v>Orellana Sepulveda, Andres Alejandro, CAM</v>
      </c>
      <c r="D1185" s="4">
        <f>Tabla_owssvr__2[[#This Row],[Fecha Solicitud]]</f>
        <v>41767</v>
      </c>
      <c r="E1185" t="str">
        <f>Tabla_owssvr__2[[#This Row],[Estado]]</f>
        <v>Realizado</v>
      </c>
      <c r="F1185" s="4">
        <f>Tabla_owssvr__2[[#This Row],[Fecha Cierre]]</f>
        <v>41767</v>
      </c>
      <c r="G1185" t="str">
        <f>Tabla_owssvr__2[[#This Row],[Categoria]]</f>
        <v>1 Asignacion de minutos</v>
      </c>
      <c r="H1185" t="str">
        <f>Tabla_owssvr__2[[#This Row],[Enviado a TI]]</f>
        <v>Si</v>
      </c>
      <c r="I1185" t="str">
        <f>Tabla_owssvr__2[[#This Row],[Regiones]]</f>
        <v>No</v>
      </c>
      <c r="J1185" s="12">
        <f t="shared" si="129"/>
        <v>1</v>
      </c>
      <c r="K1185" s="13">
        <f t="shared" si="130"/>
        <v>41768</v>
      </c>
      <c r="L1185" s="12">
        <f t="shared" si="131"/>
        <v>2014</v>
      </c>
      <c r="M1185" s="12">
        <f t="shared" si="132"/>
        <v>19</v>
      </c>
      <c r="N1185" s="12">
        <f t="shared" si="133"/>
        <v>5</v>
      </c>
      <c r="O1185" s="13" t="str">
        <f t="shared" ca="1" si="134"/>
        <v>CUMPLE</v>
      </c>
    </row>
    <row r="1186" spans="1:15" hidden="1">
      <c r="A1186">
        <f>Tabla_owssvr__2[[#This Row],[ID]]</f>
        <v>4034</v>
      </c>
      <c r="B1186" t="str">
        <f>Tabla_owssvr__2[[#This Row],[Título]]</f>
        <v>MINUTOS ON NET - JUAN CORONADO</v>
      </c>
      <c r="C1186" t="str">
        <f>Tabla_owssvr__2[[#This Row],[Solicitante]]</f>
        <v>Coronado Nuñez, Juan Luis, CAM</v>
      </c>
      <c r="D1186" s="4">
        <f>Tabla_owssvr__2[[#This Row],[Fecha Solicitud]]</f>
        <v>41767</v>
      </c>
      <c r="E1186" t="str">
        <f>Tabla_owssvr__2[[#This Row],[Estado]]</f>
        <v>Realizado</v>
      </c>
      <c r="F1186" s="4">
        <f>Tabla_owssvr__2[[#This Row],[Fecha Cierre]]</f>
        <v>41767</v>
      </c>
      <c r="G1186" t="str">
        <f>Tabla_owssvr__2[[#This Row],[Categoria]]</f>
        <v>1 Asignacion de minutos</v>
      </c>
      <c r="H1186" t="str">
        <f>Tabla_owssvr__2[[#This Row],[Enviado a TI]]</f>
        <v>No</v>
      </c>
      <c r="I1186" t="str">
        <f>Tabla_owssvr__2[[#This Row],[Regiones]]</f>
        <v>No</v>
      </c>
      <c r="J1186" s="12">
        <f t="shared" si="129"/>
        <v>1</v>
      </c>
      <c r="K1186" s="13">
        <f t="shared" si="130"/>
        <v>41768</v>
      </c>
      <c r="L1186" s="12">
        <f t="shared" si="131"/>
        <v>2014</v>
      </c>
      <c r="M1186" s="12">
        <f t="shared" si="132"/>
        <v>19</v>
      </c>
      <c r="N1186" s="12">
        <f t="shared" si="133"/>
        <v>5</v>
      </c>
      <c r="O1186" s="13" t="str">
        <f t="shared" ca="1" si="134"/>
        <v>CUMPLE</v>
      </c>
    </row>
    <row r="1187" spans="1:15" hidden="1">
      <c r="A1187">
        <f>Tabla_owssvr__2[[#This Row],[ID]]</f>
        <v>4033</v>
      </c>
      <c r="B1187" t="str">
        <f>Tabla_owssvr__2[[#This Row],[Título]]</f>
        <v>Mantención  Impresora Morosidad</v>
      </c>
      <c r="C1187" t="str">
        <f>Tabla_owssvr__2[[#This Row],[Solicitante]]</f>
        <v>Carrasco Velarde, Luis Alberto, CAM</v>
      </c>
      <c r="D1187" s="4">
        <f>Tabla_owssvr__2[[#This Row],[Fecha Solicitud]]</f>
        <v>41767</v>
      </c>
      <c r="E1187" t="str">
        <f>Tabla_owssvr__2[[#This Row],[Estado]]</f>
        <v>Realizado</v>
      </c>
      <c r="F1187" s="4">
        <f>Tabla_owssvr__2[[#This Row],[Fecha Cierre]]</f>
        <v>41767</v>
      </c>
      <c r="G1187" t="str">
        <f>Tabla_owssvr__2[[#This Row],[Categoria]]</f>
        <v>Reporte de incidencias de servicio externos (Oracle, SAP, Synergia, GOM ….)</v>
      </c>
      <c r="H1187" t="str">
        <f>Tabla_owssvr__2[[#This Row],[Enviado a TI]]</f>
        <v>Si</v>
      </c>
      <c r="I1187" t="str">
        <f>Tabla_owssvr__2[[#This Row],[Regiones]]</f>
        <v>No</v>
      </c>
      <c r="J1187" s="12">
        <f t="shared" si="129"/>
        <v>1</v>
      </c>
      <c r="K1187" s="13">
        <f t="shared" si="130"/>
        <v>41768</v>
      </c>
      <c r="L1187" s="12">
        <f t="shared" si="131"/>
        <v>2014</v>
      </c>
      <c r="M1187" s="12">
        <f t="shared" si="132"/>
        <v>19</v>
      </c>
      <c r="N1187" s="12">
        <f t="shared" si="133"/>
        <v>5</v>
      </c>
      <c r="O1187" s="13" t="str">
        <f t="shared" ca="1" si="134"/>
        <v>CUMPLE</v>
      </c>
    </row>
    <row r="1188" spans="1:15" hidden="1">
      <c r="A1188">
        <f>Tabla_owssvr__2[[#This Row],[ID]]</f>
        <v>4032</v>
      </c>
      <c r="B1188" t="str">
        <f>Tabla_owssvr__2[[#This Row],[Título]]</f>
        <v>Minutos</v>
      </c>
      <c r="C1188" t="str">
        <f>Tabla_owssvr__2[[#This Row],[Solicitante]]</f>
        <v>Valdes Navarrete, David Exequiel, CAM</v>
      </c>
      <c r="D1188" s="4">
        <f>Tabla_owssvr__2[[#This Row],[Fecha Solicitud]]</f>
        <v>41767</v>
      </c>
      <c r="E1188" t="str">
        <f>Tabla_owssvr__2[[#This Row],[Estado]]</f>
        <v>Realizado</v>
      </c>
      <c r="F1188" s="4">
        <f>Tabla_owssvr__2[[#This Row],[Fecha Cierre]]</f>
        <v>41767</v>
      </c>
      <c r="G1188" t="str">
        <f>Tabla_owssvr__2[[#This Row],[Categoria]]</f>
        <v>1 Asignacion de minutos</v>
      </c>
      <c r="H1188" t="str">
        <f>Tabla_owssvr__2[[#This Row],[Enviado a TI]]</f>
        <v>Si</v>
      </c>
      <c r="I1188" t="str">
        <f>Tabla_owssvr__2[[#This Row],[Regiones]]</f>
        <v>No</v>
      </c>
      <c r="J1188" s="12">
        <f t="shared" si="129"/>
        <v>1</v>
      </c>
      <c r="K1188" s="13">
        <f t="shared" si="130"/>
        <v>41768</v>
      </c>
      <c r="L1188" s="12">
        <f t="shared" si="131"/>
        <v>2014</v>
      </c>
      <c r="M1188" s="12">
        <f t="shared" si="132"/>
        <v>19</v>
      </c>
      <c r="N1188" s="12">
        <f t="shared" si="133"/>
        <v>5</v>
      </c>
      <c r="O1188" s="13" t="str">
        <f t="shared" ca="1" si="134"/>
        <v>CUMPLE</v>
      </c>
    </row>
    <row r="1189" spans="1:15" hidden="1">
      <c r="A1189">
        <f>Tabla_owssvr__2[[#This Row],[ID]]</f>
        <v>4031</v>
      </c>
      <c r="B1189" t="str">
        <f>Tabla_owssvr__2[[#This Row],[Título]]</f>
        <v>permisos a carpeta Telemedida Gestión</v>
      </c>
      <c r="C1189" t="str">
        <f>Tabla_owssvr__2[[#This Row],[Solicitante]]</f>
        <v>Monardes Letelier, Israel Rodolfo, CAM</v>
      </c>
      <c r="D1189" s="4">
        <f>Tabla_owssvr__2[[#This Row],[Fecha Solicitud]]</f>
        <v>41767</v>
      </c>
      <c r="E1189" t="str">
        <f>Tabla_owssvr__2[[#This Row],[Estado]]</f>
        <v>Realizado</v>
      </c>
      <c r="F1189" s="4">
        <f>Tabla_owssvr__2[[#This Row],[Fecha Cierre]]</f>
        <v>41767</v>
      </c>
      <c r="G1189" t="str">
        <f>Tabla_owssvr__2[[#This Row],[Categoria]]</f>
        <v>Habilitación de carpetas compartidas o sitios de Sharepoint. O asignación y/o modificación de permisos.</v>
      </c>
      <c r="H1189" t="str">
        <f>Tabla_owssvr__2[[#This Row],[Enviado a TI]]</f>
        <v>Si</v>
      </c>
      <c r="I1189" t="str">
        <f>Tabla_owssvr__2[[#This Row],[Regiones]]</f>
        <v>No</v>
      </c>
      <c r="J1189" s="12">
        <f t="shared" si="129"/>
        <v>1</v>
      </c>
      <c r="K1189" s="13">
        <f t="shared" si="130"/>
        <v>41768</v>
      </c>
      <c r="L1189" s="12">
        <f t="shared" si="131"/>
        <v>2014</v>
      </c>
      <c r="M1189" s="12">
        <f t="shared" si="132"/>
        <v>19</v>
      </c>
      <c r="N1189" s="12">
        <f t="shared" si="133"/>
        <v>5</v>
      </c>
      <c r="O1189" s="13" t="str">
        <f t="shared" ca="1" si="134"/>
        <v>CUMPLE</v>
      </c>
    </row>
    <row r="1190" spans="1:15" hidden="1">
      <c r="A1190">
        <f>Tabla_owssvr__2[[#This Row],[ID]]</f>
        <v>4030</v>
      </c>
      <c r="B1190" t="str">
        <f>Tabla_owssvr__2[[#This Row],[Título]]</f>
        <v>Devolver minutos CAM</v>
      </c>
      <c r="C1190" t="str">
        <f>Tabla_owssvr__2[[#This Row],[Solicitante]]</f>
        <v>Hernandez Briones, Hans Alejandro, CAM</v>
      </c>
      <c r="D1190" s="4">
        <f>Tabla_owssvr__2[[#This Row],[Fecha Solicitud]]</f>
        <v>41767</v>
      </c>
      <c r="E1190" t="str">
        <f>Tabla_owssvr__2[[#This Row],[Estado]]</f>
        <v>Realizado</v>
      </c>
      <c r="F1190" s="4">
        <f>Tabla_owssvr__2[[#This Row],[Fecha Cierre]]</f>
        <v>41767</v>
      </c>
      <c r="G1190" t="str">
        <f>Tabla_owssvr__2[[#This Row],[Categoria]]</f>
        <v>1 Asignacion de minutos</v>
      </c>
      <c r="H1190" t="str">
        <f>Tabla_owssvr__2[[#This Row],[Enviado a TI]]</f>
        <v>Si</v>
      </c>
      <c r="I1190" t="str">
        <f>Tabla_owssvr__2[[#This Row],[Regiones]]</f>
        <v>No</v>
      </c>
      <c r="J1190" s="12">
        <f t="shared" si="129"/>
        <v>1</v>
      </c>
      <c r="K1190" s="13">
        <f t="shared" si="130"/>
        <v>41768</v>
      </c>
      <c r="L1190" s="12">
        <f t="shared" si="131"/>
        <v>2014</v>
      </c>
      <c r="M1190" s="12">
        <f t="shared" si="132"/>
        <v>19</v>
      </c>
      <c r="N1190" s="12">
        <f t="shared" si="133"/>
        <v>5</v>
      </c>
      <c r="O1190" s="13" t="str">
        <f t="shared" ca="1" si="134"/>
        <v>CUMPLE</v>
      </c>
    </row>
    <row r="1191" spans="1:15" hidden="1">
      <c r="A1191">
        <f>Tabla_owssvr__2[[#This Row],[ID]]</f>
        <v>4029</v>
      </c>
      <c r="B1191" t="str">
        <f>Tabla_owssvr__2[[#This Row],[Título]]</f>
        <v>Instalacion de impresoras ,carpeta compartida  y configuracion de mail en celulares Nextel</v>
      </c>
      <c r="C1191" t="str">
        <f>Tabla_owssvr__2[[#This Row],[Solicitante]]</f>
        <v>Olivares Reyes, Rodrigo Francisco, CAM</v>
      </c>
      <c r="D1191" s="4">
        <f>Tabla_owssvr__2[[#This Row],[Fecha Solicitud]]</f>
        <v>41766</v>
      </c>
      <c r="E1191" t="str">
        <f>Tabla_owssvr__2[[#This Row],[Estado]]</f>
        <v>Realizado</v>
      </c>
      <c r="F1191" s="4">
        <f>Tabla_owssvr__2[[#This Row],[Fecha Cierre]]</f>
        <v>41766</v>
      </c>
      <c r="G1191" t="str">
        <f>Tabla_owssvr__2[[#This Row],[Categoria]]</f>
        <v>Habilitación de servicios de telefonía celular, aumento de minutos, cambio de perfil.</v>
      </c>
      <c r="H1191" t="str">
        <f>Tabla_owssvr__2[[#This Row],[Enviado a TI]]</f>
        <v>Si</v>
      </c>
      <c r="I1191" t="str">
        <f>Tabla_owssvr__2[[#This Row],[Regiones]]</f>
        <v>No</v>
      </c>
      <c r="J1191" s="12">
        <f t="shared" si="129"/>
        <v>1</v>
      </c>
      <c r="K1191" s="13">
        <f t="shared" si="130"/>
        <v>41767</v>
      </c>
      <c r="L1191" s="12">
        <f t="shared" si="131"/>
        <v>2014</v>
      </c>
      <c r="M1191" s="12">
        <f t="shared" si="132"/>
        <v>19</v>
      </c>
      <c r="N1191" s="12">
        <f t="shared" si="133"/>
        <v>5</v>
      </c>
      <c r="O1191" s="13" t="str">
        <f t="shared" ca="1" si="134"/>
        <v>CUMPLE</v>
      </c>
    </row>
    <row r="1192" spans="1:15" hidden="1">
      <c r="A1192">
        <f>Tabla_owssvr__2[[#This Row],[ID]]</f>
        <v>4028</v>
      </c>
      <c r="B1192" t="str">
        <f>Tabla_owssvr__2[[#This Row],[Título]]</f>
        <v>Minutos On Net - 94691356</v>
      </c>
      <c r="C1192" t="str">
        <f>Tabla_owssvr__2[[#This Row],[Solicitante]]</f>
        <v>Duarte Fuentes, Luis Alfredo, CAM</v>
      </c>
      <c r="D1192" s="4">
        <f>Tabla_owssvr__2[[#This Row],[Fecha Solicitud]]</f>
        <v>41767</v>
      </c>
      <c r="E1192" t="str">
        <f>Tabla_owssvr__2[[#This Row],[Estado]]</f>
        <v>Realizado</v>
      </c>
      <c r="F1192" s="4">
        <f>Tabla_owssvr__2[[#This Row],[Fecha Cierre]]</f>
        <v>41767</v>
      </c>
      <c r="G1192" t="str">
        <f>Tabla_owssvr__2[[#This Row],[Categoria]]</f>
        <v>1 Asignacion de minutos</v>
      </c>
      <c r="H1192" t="str">
        <f>Tabla_owssvr__2[[#This Row],[Enviado a TI]]</f>
        <v>No</v>
      </c>
      <c r="I1192" t="str">
        <f>Tabla_owssvr__2[[#This Row],[Regiones]]</f>
        <v>No</v>
      </c>
      <c r="J1192" s="12">
        <f t="shared" si="129"/>
        <v>1</v>
      </c>
      <c r="K1192" s="13">
        <f t="shared" si="130"/>
        <v>41768</v>
      </c>
      <c r="L1192" s="12">
        <f t="shared" si="131"/>
        <v>2014</v>
      </c>
      <c r="M1192" s="12">
        <f t="shared" si="132"/>
        <v>19</v>
      </c>
      <c r="N1192" s="12">
        <f t="shared" si="133"/>
        <v>5</v>
      </c>
      <c r="O1192" s="13" t="str">
        <f t="shared" ca="1" si="134"/>
        <v>CUMPLE</v>
      </c>
    </row>
    <row r="1193" spans="1:15" hidden="1">
      <c r="A1193">
        <f>Tabla_owssvr__2[[#This Row],[ID]]</f>
        <v>4027</v>
      </c>
      <c r="B1193" t="str">
        <f>Tabla_owssvr__2[[#This Row],[Título]]</f>
        <v>Minutos On Net - 96429588</v>
      </c>
      <c r="C1193" t="str">
        <f>Tabla_owssvr__2[[#This Row],[Solicitante]]</f>
        <v>Morales Diaz, Mauricio Enrique, CAM</v>
      </c>
      <c r="D1193" s="4">
        <f>Tabla_owssvr__2[[#This Row],[Fecha Solicitud]]</f>
        <v>41767</v>
      </c>
      <c r="E1193" t="str">
        <f>Tabla_owssvr__2[[#This Row],[Estado]]</f>
        <v>Realizado</v>
      </c>
      <c r="F1193" s="4">
        <f>Tabla_owssvr__2[[#This Row],[Fecha Cierre]]</f>
        <v>41767</v>
      </c>
      <c r="G1193" t="str">
        <f>Tabla_owssvr__2[[#This Row],[Categoria]]</f>
        <v>1 Asignacion de minutos</v>
      </c>
      <c r="H1193" t="str">
        <f>Tabla_owssvr__2[[#This Row],[Enviado a TI]]</f>
        <v>No</v>
      </c>
      <c r="I1193" t="str">
        <f>Tabla_owssvr__2[[#This Row],[Regiones]]</f>
        <v>Si</v>
      </c>
      <c r="J1193" s="12">
        <f t="shared" si="129"/>
        <v>1</v>
      </c>
      <c r="K1193" s="13">
        <f t="shared" si="130"/>
        <v>41768</v>
      </c>
      <c r="L1193" s="12">
        <f t="shared" si="131"/>
        <v>2014</v>
      </c>
      <c r="M1193" s="12">
        <f t="shared" si="132"/>
        <v>19</v>
      </c>
      <c r="N1193" s="12">
        <f t="shared" si="133"/>
        <v>5</v>
      </c>
      <c r="O1193" s="13" t="str">
        <f t="shared" ca="1" si="134"/>
        <v>CUMPLE</v>
      </c>
    </row>
    <row r="1194" spans="1:15" hidden="1">
      <c r="A1194">
        <f>Tabla_owssvr__2[[#This Row],[ID]]</f>
        <v>4026</v>
      </c>
      <c r="B1194" t="str">
        <f>Tabla_owssvr__2[[#This Row],[Título]]</f>
        <v>Reposición  Celular; 9-4691370</v>
      </c>
      <c r="C1194" t="str">
        <f>Tabla_owssvr__2[[#This Row],[Solicitante]]</f>
        <v>Dossi Muñoz, Carolina, CAM</v>
      </c>
      <c r="D1194" s="4">
        <f>Tabla_owssvr__2[[#This Row],[Fecha Solicitud]]</f>
        <v>41767</v>
      </c>
      <c r="E1194" t="str">
        <f>Tabla_owssvr__2[[#This Row],[Estado]]</f>
        <v>Realizado</v>
      </c>
      <c r="F1194" s="4">
        <f>Tabla_owssvr__2[[#This Row],[Fecha Cierre]]</f>
        <v>41767</v>
      </c>
      <c r="G1194" t="str">
        <f>Tabla_owssvr__2[[#This Row],[Categoria]]</f>
        <v>1 Asignacion de minutos</v>
      </c>
      <c r="H1194" t="str">
        <f>Tabla_owssvr__2[[#This Row],[Enviado a TI]]</f>
        <v>Si</v>
      </c>
      <c r="I1194" t="str">
        <f>Tabla_owssvr__2[[#This Row],[Regiones]]</f>
        <v>No</v>
      </c>
      <c r="J1194" s="12">
        <f t="shared" si="129"/>
        <v>1</v>
      </c>
      <c r="K1194" s="13">
        <f t="shared" si="130"/>
        <v>41768</v>
      </c>
      <c r="L1194" s="12">
        <f t="shared" si="131"/>
        <v>2014</v>
      </c>
      <c r="M1194" s="12">
        <f t="shared" si="132"/>
        <v>19</v>
      </c>
      <c r="N1194" s="12">
        <f t="shared" si="133"/>
        <v>5</v>
      </c>
      <c r="O1194" s="13" t="str">
        <f t="shared" ca="1" si="134"/>
        <v>CUMPLE</v>
      </c>
    </row>
    <row r="1195" spans="1:15" hidden="1">
      <c r="A1195">
        <f>Tabla_owssvr__2[[#This Row],[ID]]</f>
        <v>4025</v>
      </c>
      <c r="B1195" t="str">
        <f>Tabla_owssvr__2[[#This Row],[Título]]</f>
        <v>Teclado</v>
      </c>
      <c r="C1195" t="str">
        <f>Tabla_owssvr__2[[#This Row],[Solicitante]]</f>
        <v>Cañete Tapia, Miguel Angel, CAM</v>
      </c>
      <c r="D1195" s="4">
        <f>Tabla_owssvr__2[[#This Row],[Fecha Solicitud]]</f>
        <v>41767</v>
      </c>
      <c r="E1195" t="str">
        <f>Tabla_owssvr__2[[#This Row],[Estado]]</f>
        <v>Realizado</v>
      </c>
      <c r="F1195" s="4">
        <f>Tabla_owssvr__2[[#This Row],[Fecha Cierre]]</f>
        <v>41767</v>
      </c>
      <c r="G1195" t="str">
        <f>Tabla_owssvr__2[[#This Row],[Categoria]]</f>
        <v>Asignación de equipamiento habitual no estándar. (Monitor o teclado adicional, audífonos, disco externo…)</v>
      </c>
      <c r="H1195" t="str">
        <f>Tabla_owssvr__2[[#This Row],[Enviado a TI]]</f>
        <v>Si</v>
      </c>
      <c r="I1195" t="str">
        <f>Tabla_owssvr__2[[#This Row],[Regiones]]</f>
        <v>No</v>
      </c>
      <c r="J1195" s="12">
        <f t="shared" si="129"/>
        <v>1</v>
      </c>
      <c r="K1195" s="13">
        <f t="shared" si="130"/>
        <v>41768</v>
      </c>
      <c r="L1195" s="12">
        <f t="shared" si="131"/>
        <v>2014</v>
      </c>
      <c r="M1195" s="12">
        <f t="shared" si="132"/>
        <v>19</v>
      </c>
      <c r="N1195" s="12">
        <f t="shared" si="133"/>
        <v>5</v>
      </c>
      <c r="O1195" s="13" t="str">
        <f t="shared" ca="1" si="134"/>
        <v>CUMPLE</v>
      </c>
    </row>
    <row r="1196" spans="1:15" hidden="1">
      <c r="A1196">
        <f>Tabla_owssvr__2[[#This Row],[ID]]</f>
        <v>4024</v>
      </c>
      <c r="B1196" t="str">
        <f>Tabla_owssvr__2[[#This Row],[Título]]</f>
        <v>Desbloqueo Usuario AD</v>
      </c>
      <c r="C1196" t="str">
        <f>Tabla_owssvr__2[[#This Row],[Solicitante]]</f>
        <v>Salas Redondo, Luis Miguel, CAM</v>
      </c>
      <c r="D1196" s="4">
        <f>Tabla_owssvr__2[[#This Row],[Fecha Solicitud]]</f>
        <v>41767</v>
      </c>
      <c r="E1196" t="str">
        <f>Tabla_owssvr__2[[#This Row],[Estado]]</f>
        <v>Realizado</v>
      </c>
      <c r="F1196" s="4">
        <f>Tabla_owssvr__2[[#This Row],[Fecha Cierre]]</f>
        <v>41767</v>
      </c>
      <c r="G1196" t="str">
        <f>Tabla_owssvr__2[[#This Row],[Categoria]]</f>
        <v>Creación, modificación activación y desactivación de cuentas de red y correo electrónico.</v>
      </c>
      <c r="H1196" t="str">
        <f>Tabla_owssvr__2[[#This Row],[Enviado a TI]]</f>
        <v>No</v>
      </c>
      <c r="I1196" t="str">
        <f>Tabla_owssvr__2[[#This Row],[Regiones]]</f>
        <v>No</v>
      </c>
      <c r="J1196" s="12">
        <f t="shared" si="129"/>
        <v>1</v>
      </c>
      <c r="K1196" s="13">
        <f t="shared" si="130"/>
        <v>41768</v>
      </c>
      <c r="L1196" s="12">
        <f t="shared" si="131"/>
        <v>2014</v>
      </c>
      <c r="M1196" s="12">
        <f t="shared" si="132"/>
        <v>19</v>
      </c>
      <c r="N1196" s="12">
        <f t="shared" si="133"/>
        <v>5</v>
      </c>
      <c r="O1196" s="13" t="str">
        <f t="shared" ca="1" si="134"/>
        <v>CUMPLE</v>
      </c>
    </row>
    <row r="1197" spans="1:15" hidden="1">
      <c r="A1197">
        <f>Tabla_owssvr__2[[#This Row],[ID]]</f>
        <v>4023</v>
      </c>
      <c r="B1197" t="str">
        <f>Tabla_owssvr__2[[#This Row],[Título]]</f>
        <v>Alta Estación de Trabajo</v>
      </c>
      <c r="C1197" t="str">
        <f>Tabla_owssvr__2[[#This Row],[Solicitante]]</f>
        <v>Técnico Mesa de Ayuda, Externo</v>
      </c>
      <c r="D1197" s="4">
        <f>Tabla_owssvr__2[[#This Row],[Fecha Solicitud]]</f>
        <v>41767</v>
      </c>
      <c r="E1197" t="str">
        <f>Tabla_owssvr__2[[#This Row],[Estado]]</f>
        <v>Realizado</v>
      </c>
      <c r="F1197" s="4">
        <f>Tabla_owssvr__2[[#This Row],[Fecha Cierre]]</f>
        <v>41767</v>
      </c>
      <c r="G1197" t="str">
        <f>Tabla_owssvr__2[[#This Row],[Categoria]]</f>
        <v>Creación, modificación activación y desactivación de cuentas de red y correo electrónico.</v>
      </c>
      <c r="H1197" t="str">
        <f>Tabla_owssvr__2[[#This Row],[Enviado a TI]]</f>
        <v>Si</v>
      </c>
      <c r="I1197" t="str">
        <f>Tabla_owssvr__2[[#This Row],[Regiones]]</f>
        <v>No</v>
      </c>
      <c r="J1197" s="12">
        <f t="shared" si="129"/>
        <v>1</v>
      </c>
      <c r="K1197" s="13">
        <f t="shared" si="130"/>
        <v>41768</v>
      </c>
      <c r="L1197" s="12">
        <f t="shared" si="131"/>
        <v>2014</v>
      </c>
      <c r="M1197" s="12">
        <f t="shared" si="132"/>
        <v>19</v>
      </c>
      <c r="N1197" s="12">
        <f t="shared" si="133"/>
        <v>5</v>
      </c>
      <c r="O1197" s="13" t="str">
        <f t="shared" ca="1" si="134"/>
        <v>CUMPLE</v>
      </c>
    </row>
    <row r="1198" spans="1:15" hidden="1">
      <c r="A1198">
        <f>Tabla_owssvr__2[[#This Row],[ID]]</f>
        <v>4022</v>
      </c>
      <c r="B1198" t="str">
        <f>Tabla_owssvr__2[[#This Row],[Título]]</f>
        <v>Alta Estación de Trabajo</v>
      </c>
      <c r="C1198" t="str">
        <f>Tabla_owssvr__2[[#This Row],[Solicitante]]</f>
        <v>Técnico Mesa de Ayuda, Externo</v>
      </c>
      <c r="D1198" s="4">
        <f>Tabla_owssvr__2[[#This Row],[Fecha Solicitud]]</f>
        <v>41767</v>
      </c>
      <c r="E1198" t="str">
        <f>Tabla_owssvr__2[[#This Row],[Estado]]</f>
        <v>Realizado</v>
      </c>
      <c r="F1198" s="4">
        <f>Tabla_owssvr__2[[#This Row],[Fecha Cierre]]</f>
        <v>41767</v>
      </c>
      <c r="G1198" t="str">
        <f>Tabla_owssvr__2[[#This Row],[Categoria]]</f>
        <v>Creación, modificación activación y desactivación de cuentas de red y correo electrónico.</v>
      </c>
      <c r="H1198" t="str">
        <f>Tabla_owssvr__2[[#This Row],[Enviado a TI]]</f>
        <v>Si</v>
      </c>
      <c r="I1198" t="str">
        <f>Tabla_owssvr__2[[#This Row],[Regiones]]</f>
        <v>No</v>
      </c>
      <c r="J1198" s="12">
        <f t="shared" si="129"/>
        <v>1</v>
      </c>
      <c r="K1198" s="13">
        <f t="shared" si="130"/>
        <v>41768</v>
      </c>
      <c r="L1198" s="12">
        <f t="shared" si="131"/>
        <v>2014</v>
      </c>
      <c r="M1198" s="12">
        <f t="shared" si="132"/>
        <v>19</v>
      </c>
      <c r="N1198" s="12">
        <f t="shared" si="133"/>
        <v>5</v>
      </c>
      <c r="O1198" s="13" t="str">
        <f t="shared" ca="1" si="134"/>
        <v>CUMPLE</v>
      </c>
    </row>
    <row r="1199" spans="1:15" hidden="1">
      <c r="A1199">
        <f>Tabla_owssvr__2[[#This Row],[ID]]</f>
        <v>4021</v>
      </c>
      <c r="B1199" t="str">
        <f>Tabla_owssvr__2[[#This Row],[Título]]</f>
        <v>Equipos Nextel sin conectividad Control Voz Prip</v>
      </c>
      <c r="C1199" t="str">
        <f>Tabla_owssvr__2[[#This Row],[Solicitante]]</f>
        <v>Garay Espinoza, Jorge Andres, CAM</v>
      </c>
      <c r="D1199" s="4">
        <f>Tabla_owssvr__2[[#This Row],[Fecha Solicitud]]</f>
        <v>41767</v>
      </c>
      <c r="E1199" t="str">
        <f>Tabla_owssvr__2[[#This Row],[Estado]]</f>
        <v>Realizado</v>
      </c>
      <c r="F1199" s="4">
        <f>Tabla_owssvr__2[[#This Row],[Fecha Cierre]]</f>
        <v>41767</v>
      </c>
      <c r="G1199" t="str">
        <f>Tabla_owssvr__2[[#This Row],[Categoria]]</f>
        <v>1 Asignacion de minutos</v>
      </c>
      <c r="H1199" t="str">
        <f>Tabla_owssvr__2[[#This Row],[Enviado a TI]]</f>
        <v>Si</v>
      </c>
      <c r="I1199" t="str">
        <f>Tabla_owssvr__2[[#This Row],[Regiones]]</f>
        <v>No</v>
      </c>
      <c r="J1199" s="12">
        <f t="shared" si="129"/>
        <v>1</v>
      </c>
      <c r="K1199" s="13">
        <f t="shared" si="130"/>
        <v>41768</v>
      </c>
      <c r="L1199" s="12">
        <f t="shared" si="131"/>
        <v>2014</v>
      </c>
      <c r="M1199" s="12">
        <f t="shared" si="132"/>
        <v>19</v>
      </c>
      <c r="N1199" s="12">
        <f t="shared" si="133"/>
        <v>5</v>
      </c>
      <c r="O1199" s="13" t="str">
        <f t="shared" ca="1" si="134"/>
        <v>CUMPLE</v>
      </c>
    </row>
    <row r="1200" spans="1:15" hidden="1">
      <c r="A1200">
        <f>Tabla_owssvr__2[[#This Row],[ID]]</f>
        <v>4020</v>
      </c>
      <c r="B1200" t="str">
        <f>Tabla_owssvr__2[[#This Row],[Título]]</f>
        <v>Solicitud de punto de red</v>
      </c>
      <c r="C1200" t="str">
        <f>Tabla_owssvr__2[[#This Row],[Solicitante]]</f>
        <v>Elgueta Rojas, Deborah Lisset, CAM</v>
      </c>
      <c r="D1200" s="4">
        <f>Tabla_owssvr__2[[#This Row],[Fecha Solicitud]]</f>
        <v>41767</v>
      </c>
      <c r="E1200" t="str">
        <f>Tabla_owssvr__2[[#This Row],[Estado]]</f>
        <v>Realizado</v>
      </c>
      <c r="F1200" s="4">
        <f>Tabla_owssvr__2[[#This Row],[Fecha Cierre]]</f>
        <v>41767</v>
      </c>
      <c r="G1200" t="str">
        <f>Tabla_owssvr__2[[#This Row],[Categoria]]</f>
        <v>Instalación o revisión de puntos de red.</v>
      </c>
      <c r="H1200" t="str">
        <f>Tabla_owssvr__2[[#This Row],[Enviado a TI]]</f>
        <v>Si</v>
      </c>
      <c r="I1200" t="str">
        <f>Tabla_owssvr__2[[#This Row],[Regiones]]</f>
        <v>No</v>
      </c>
      <c r="J1200" s="12">
        <f t="shared" si="129"/>
        <v>3</v>
      </c>
      <c r="K1200" s="13">
        <f t="shared" si="130"/>
        <v>41772</v>
      </c>
      <c r="L1200" s="12">
        <f t="shared" si="131"/>
        <v>2014</v>
      </c>
      <c r="M1200" s="12">
        <f t="shared" si="132"/>
        <v>20</v>
      </c>
      <c r="N1200" s="12">
        <f t="shared" si="133"/>
        <v>5</v>
      </c>
      <c r="O1200" s="13" t="str">
        <f t="shared" ca="1" si="134"/>
        <v>CUMPLE</v>
      </c>
    </row>
    <row r="1201" spans="1:15" hidden="1">
      <c r="A1201">
        <f>Tabla_owssvr__2[[#This Row],[ID]]</f>
        <v>4019</v>
      </c>
      <c r="B1201" t="str">
        <f>Tabla_owssvr__2[[#This Row],[Título]]</f>
        <v>Restitución de minutos</v>
      </c>
      <c r="C1201" t="str">
        <f>Tabla_owssvr__2[[#This Row],[Solicitante]]</f>
        <v>Pincheira Tripainao, Elizabeth Alejandra, CAM</v>
      </c>
      <c r="D1201" s="4">
        <f>Tabla_owssvr__2[[#This Row],[Fecha Solicitud]]</f>
        <v>41767</v>
      </c>
      <c r="E1201" t="str">
        <f>Tabla_owssvr__2[[#This Row],[Estado]]</f>
        <v>Realizado</v>
      </c>
      <c r="F1201" s="4">
        <f>Tabla_owssvr__2[[#This Row],[Fecha Cierre]]</f>
        <v>41767</v>
      </c>
      <c r="G1201" t="str">
        <f>Tabla_owssvr__2[[#This Row],[Categoria]]</f>
        <v>1 Asignacion de minutos</v>
      </c>
      <c r="H1201" t="str">
        <f>Tabla_owssvr__2[[#This Row],[Enviado a TI]]</f>
        <v>No</v>
      </c>
      <c r="I1201" t="str">
        <f>Tabla_owssvr__2[[#This Row],[Regiones]]</f>
        <v>No</v>
      </c>
      <c r="J1201" s="12">
        <f t="shared" si="129"/>
        <v>1</v>
      </c>
      <c r="K1201" s="13">
        <f t="shared" si="130"/>
        <v>41768</v>
      </c>
      <c r="L1201" s="12">
        <f t="shared" si="131"/>
        <v>2014</v>
      </c>
      <c r="M1201" s="12">
        <f t="shared" si="132"/>
        <v>19</v>
      </c>
      <c r="N1201" s="12">
        <f t="shared" si="133"/>
        <v>5</v>
      </c>
      <c r="O1201" s="13" t="str">
        <f t="shared" ca="1" si="134"/>
        <v>CUMPLE</v>
      </c>
    </row>
    <row r="1202" spans="1:15" hidden="1">
      <c r="A1202">
        <f>Tabla_owssvr__2[[#This Row],[ID]]</f>
        <v>4018</v>
      </c>
      <c r="B1202" t="str">
        <f>Tabla_owssvr__2[[#This Row],[Título]]</f>
        <v>Robo de celulares</v>
      </c>
      <c r="C1202" t="str">
        <f>Tabla_owssvr__2[[#This Row],[Solicitante]]</f>
        <v>Diaz Castro, Olivier Guillermo, CAM</v>
      </c>
      <c r="D1202" s="4">
        <f>Tabla_owssvr__2[[#This Row],[Fecha Solicitud]]</f>
        <v>41767</v>
      </c>
      <c r="E1202" t="str">
        <f>Tabla_owssvr__2[[#This Row],[Estado]]</f>
        <v>Realizado</v>
      </c>
      <c r="F1202" s="4">
        <f>Tabla_owssvr__2[[#This Row],[Fecha Cierre]]</f>
        <v>41767</v>
      </c>
      <c r="G1202" t="str">
        <f>Tabla_owssvr__2[[#This Row],[Categoria]]</f>
        <v>Creación, modificación activación y desactivación de cuentas asociadas a servicios externos.</v>
      </c>
      <c r="H1202" t="str">
        <f>Tabla_owssvr__2[[#This Row],[Enviado a TI]]</f>
        <v>Si</v>
      </c>
      <c r="I1202" t="str">
        <f>Tabla_owssvr__2[[#This Row],[Regiones]]</f>
        <v>No</v>
      </c>
      <c r="J1202" s="12">
        <f t="shared" si="129"/>
        <v>1</v>
      </c>
      <c r="K1202" s="13">
        <f t="shared" si="130"/>
        <v>41768</v>
      </c>
      <c r="L1202" s="12">
        <f t="shared" si="131"/>
        <v>2014</v>
      </c>
      <c r="M1202" s="12">
        <f t="shared" si="132"/>
        <v>19</v>
      </c>
      <c r="N1202" s="12">
        <f t="shared" si="133"/>
        <v>5</v>
      </c>
      <c r="O1202" s="13" t="str">
        <f t="shared" ca="1" si="134"/>
        <v>CUMPLE</v>
      </c>
    </row>
    <row r="1203" spans="1:15" hidden="1">
      <c r="A1203">
        <f>Tabla_owssvr__2[[#This Row],[ID]]</f>
        <v>4017</v>
      </c>
      <c r="B1203" t="str">
        <f>Tabla_owssvr__2[[#This Row],[Título]]</f>
        <v>Agregar direccion de scanner (PAC)</v>
      </c>
      <c r="C1203" t="str">
        <f>Tabla_owssvr__2[[#This Row],[Solicitante]]</f>
        <v>Tobar Romero, Patricio Alejandro, CAM</v>
      </c>
      <c r="D1203" s="4">
        <f>Tabla_owssvr__2[[#This Row],[Fecha Solicitud]]</f>
        <v>41767</v>
      </c>
      <c r="E1203" t="str">
        <f>Tabla_owssvr__2[[#This Row],[Estado]]</f>
        <v>Realizado</v>
      </c>
      <c r="F1203" s="4">
        <f>Tabla_owssvr__2[[#This Row],[Fecha Cierre]]</f>
        <v>41767</v>
      </c>
      <c r="G1203" t="str">
        <f>Tabla_owssvr__2[[#This Row],[Categoria]]</f>
        <v>Instalación de nuevos software en los computadores.</v>
      </c>
      <c r="H1203" t="str">
        <f>Tabla_owssvr__2[[#This Row],[Enviado a TI]]</f>
        <v>No</v>
      </c>
      <c r="I1203" t="str">
        <f>Tabla_owssvr__2[[#This Row],[Regiones]]</f>
        <v>No</v>
      </c>
      <c r="J1203" s="12">
        <f t="shared" si="129"/>
        <v>1</v>
      </c>
      <c r="K1203" s="13">
        <f t="shared" si="130"/>
        <v>41768</v>
      </c>
      <c r="L1203" s="12">
        <f t="shared" si="131"/>
        <v>2014</v>
      </c>
      <c r="M1203" s="12">
        <f t="shared" si="132"/>
        <v>19</v>
      </c>
      <c r="N1203" s="12">
        <f t="shared" si="133"/>
        <v>5</v>
      </c>
      <c r="O1203" s="13" t="str">
        <f t="shared" ca="1" si="134"/>
        <v>CUMPLE</v>
      </c>
    </row>
    <row r="1204" spans="1:15" hidden="1">
      <c r="A1204">
        <f>Tabla_owssvr__2[[#This Row],[ID]]</f>
        <v>4016</v>
      </c>
      <c r="B1204" t="str">
        <f>Tabla_owssvr__2[[#This Row],[Título]]</f>
        <v>Solicitud Minutos Adicionales</v>
      </c>
      <c r="C1204" t="str">
        <f>Tabla_owssvr__2[[#This Row],[Solicitante]]</f>
        <v>Yañez Espinoza, Alberto Daniel, CAM</v>
      </c>
      <c r="D1204" s="4">
        <f>Tabla_owssvr__2[[#This Row],[Fecha Solicitud]]</f>
        <v>41767</v>
      </c>
      <c r="E1204" t="str">
        <f>Tabla_owssvr__2[[#This Row],[Estado]]</f>
        <v>Realizado</v>
      </c>
      <c r="F1204" s="4">
        <f>Tabla_owssvr__2[[#This Row],[Fecha Cierre]]</f>
        <v>41767</v>
      </c>
      <c r="G1204" t="str">
        <f>Tabla_owssvr__2[[#This Row],[Categoria]]</f>
        <v>1 Asignacion de minutos</v>
      </c>
      <c r="H1204" t="str">
        <f>Tabla_owssvr__2[[#This Row],[Enviado a TI]]</f>
        <v>No</v>
      </c>
      <c r="I1204" t="str">
        <f>Tabla_owssvr__2[[#This Row],[Regiones]]</f>
        <v>No</v>
      </c>
      <c r="J1204" s="12">
        <f t="shared" si="129"/>
        <v>1</v>
      </c>
      <c r="K1204" s="13">
        <f t="shared" si="130"/>
        <v>41768</v>
      </c>
      <c r="L1204" s="12">
        <f t="shared" si="131"/>
        <v>2014</v>
      </c>
      <c r="M1204" s="12">
        <f t="shared" si="132"/>
        <v>19</v>
      </c>
      <c r="N1204" s="12">
        <f t="shared" si="133"/>
        <v>5</v>
      </c>
      <c r="O1204" s="13" t="str">
        <f t="shared" ca="1" si="134"/>
        <v>CUMPLE</v>
      </c>
    </row>
    <row r="1205" spans="1:15" hidden="1">
      <c r="A1205">
        <f>Tabla_owssvr__2[[#This Row],[ID]]</f>
        <v>4015</v>
      </c>
      <c r="B1205" t="str">
        <f>Tabla_owssvr__2[[#This Row],[Título]]</f>
        <v>Carga de Minutos On net - 74318253</v>
      </c>
      <c r="C1205" t="str">
        <f>Tabla_owssvr__2[[#This Row],[Solicitante]]</f>
        <v>Caceres Sarabia, Francisco Antonio, CAM</v>
      </c>
      <c r="D1205" s="4">
        <f>Tabla_owssvr__2[[#This Row],[Fecha Solicitud]]</f>
        <v>41767</v>
      </c>
      <c r="E1205" t="str">
        <f>Tabla_owssvr__2[[#This Row],[Estado]]</f>
        <v>Realizado</v>
      </c>
      <c r="F1205" s="4">
        <f>Tabla_owssvr__2[[#This Row],[Fecha Cierre]]</f>
        <v>41767</v>
      </c>
      <c r="G1205" t="str">
        <f>Tabla_owssvr__2[[#This Row],[Categoria]]</f>
        <v>1 Asignacion de minutos</v>
      </c>
      <c r="H1205" t="str">
        <f>Tabla_owssvr__2[[#This Row],[Enviado a TI]]</f>
        <v>Si</v>
      </c>
      <c r="I1205" t="str">
        <f>Tabla_owssvr__2[[#This Row],[Regiones]]</f>
        <v>No</v>
      </c>
      <c r="J1205" s="12">
        <f t="shared" si="129"/>
        <v>1</v>
      </c>
      <c r="K1205" s="13">
        <f t="shared" si="130"/>
        <v>41768</v>
      </c>
      <c r="L1205" s="12">
        <f t="shared" si="131"/>
        <v>2014</v>
      </c>
      <c r="M1205" s="12">
        <f t="shared" si="132"/>
        <v>19</v>
      </c>
      <c r="N1205" s="12">
        <f t="shared" si="133"/>
        <v>5</v>
      </c>
      <c r="O1205" s="13" t="str">
        <f t="shared" ca="1" si="134"/>
        <v>CUMPLE</v>
      </c>
    </row>
    <row r="1206" spans="1:15" hidden="1">
      <c r="A1206">
        <f>Tabla_owssvr__2[[#This Row],[ID]]</f>
        <v>4014</v>
      </c>
      <c r="B1206" t="str">
        <f>Tabla_owssvr__2[[#This Row],[Título]]</f>
        <v>Minutos</v>
      </c>
      <c r="C1206" t="str">
        <f>Tabla_owssvr__2[[#This Row],[Solicitante]]</f>
        <v>Santibañez Ordenes, Andres Alejandro, CAM</v>
      </c>
      <c r="D1206" s="4">
        <f>Tabla_owssvr__2[[#This Row],[Fecha Solicitud]]</f>
        <v>41767</v>
      </c>
      <c r="E1206" t="str">
        <f>Tabla_owssvr__2[[#This Row],[Estado]]</f>
        <v>Realizado</v>
      </c>
      <c r="F1206" s="4">
        <f>Tabla_owssvr__2[[#This Row],[Fecha Cierre]]</f>
        <v>41767</v>
      </c>
      <c r="G1206" t="str">
        <f>Tabla_owssvr__2[[#This Row],[Categoria]]</f>
        <v>1 Asignacion de minutos</v>
      </c>
      <c r="H1206" t="str">
        <f>Tabla_owssvr__2[[#This Row],[Enviado a TI]]</f>
        <v>No</v>
      </c>
      <c r="I1206" t="str">
        <f>Tabla_owssvr__2[[#This Row],[Regiones]]</f>
        <v>No</v>
      </c>
      <c r="J1206" s="12">
        <f t="shared" si="129"/>
        <v>1</v>
      </c>
      <c r="K1206" s="13">
        <f t="shared" si="130"/>
        <v>41768</v>
      </c>
      <c r="L1206" s="12">
        <f t="shared" si="131"/>
        <v>2014</v>
      </c>
      <c r="M1206" s="12">
        <f t="shared" si="132"/>
        <v>19</v>
      </c>
      <c r="N1206" s="12">
        <f t="shared" si="133"/>
        <v>5</v>
      </c>
      <c r="O1206" s="13" t="str">
        <f t="shared" ca="1" si="134"/>
        <v>CUMPLE</v>
      </c>
    </row>
    <row r="1207" spans="1:15" hidden="1">
      <c r="A1207">
        <f>Tabla_owssvr__2[[#This Row],[ID]]</f>
        <v>4013</v>
      </c>
      <c r="B1207" t="str">
        <f>Tabla_owssvr__2[[#This Row],[Título]]</f>
        <v>Minutos celular  N°89222315</v>
      </c>
      <c r="C1207" t="str">
        <f>Tabla_owssvr__2[[#This Row],[Solicitante]]</f>
        <v>Dossi Muñoz, Carolina, CAM</v>
      </c>
      <c r="D1207" s="4">
        <f>Tabla_owssvr__2[[#This Row],[Fecha Solicitud]]</f>
        <v>41766</v>
      </c>
      <c r="E1207" t="str">
        <f>Tabla_owssvr__2[[#This Row],[Estado]]</f>
        <v>Realizado</v>
      </c>
      <c r="F1207" s="4">
        <f>Tabla_owssvr__2[[#This Row],[Fecha Cierre]]</f>
        <v>41766</v>
      </c>
      <c r="G1207" t="str">
        <f>Tabla_owssvr__2[[#This Row],[Categoria]]</f>
        <v>1 Asignacion de minutos</v>
      </c>
      <c r="H1207" t="str">
        <f>Tabla_owssvr__2[[#This Row],[Enviado a TI]]</f>
        <v>Si</v>
      </c>
      <c r="I1207" t="str">
        <f>Tabla_owssvr__2[[#This Row],[Regiones]]</f>
        <v>No</v>
      </c>
      <c r="J1207" s="12">
        <f t="shared" si="129"/>
        <v>1</v>
      </c>
      <c r="K1207" s="13">
        <f t="shared" si="130"/>
        <v>41767</v>
      </c>
      <c r="L1207" s="12">
        <f t="shared" si="131"/>
        <v>2014</v>
      </c>
      <c r="M1207" s="12">
        <f t="shared" si="132"/>
        <v>19</v>
      </c>
      <c r="N1207" s="12">
        <f t="shared" si="133"/>
        <v>5</v>
      </c>
      <c r="O1207" s="13" t="str">
        <f t="shared" ca="1" si="134"/>
        <v>CUMPLE</v>
      </c>
    </row>
    <row r="1208" spans="1:15" hidden="1">
      <c r="A1208">
        <f>Tabla_owssvr__2[[#This Row],[ID]]</f>
        <v>4012</v>
      </c>
      <c r="B1208" t="str">
        <f>Tabla_owssvr__2[[#This Row],[Título]]</f>
        <v xml:space="preserve">Minutos On Net - </v>
      </c>
      <c r="C1208" t="str">
        <f>Tabla_owssvr__2[[#This Row],[Solicitante]]</f>
        <v>Orellana Sepulveda, Andres Alejandro, CAM</v>
      </c>
      <c r="D1208" s="4">
        <f>Tabla_owssvr__2[[#This Row],[Fecha Solicitud]]</f>
        <v>41766</v>
      </c>
      <c r="E1208" t="str">
        <f>Tabla_owssvr__2[[#This Row],[Estado]]</f>
        <v>Realizado</v>
      </c>
      <c r="F1208" s="4">
        <f>Tabla_owssvr__2[[#This Row],[Fecha Cierre]]</f>
        <v>41766</v>
      </c>
      <c r="G1208" t="str">
        <f>Tabla_owssvr__2[[#This Row],[Categoria]]</f>
        <v>1 Asignacion de minutos</v>
      </c>
      <c r="H1208" t="str">
        <f>Tabla_owssvr__2[[#This Row],[Enviado a TI]]</f>
        <v>No</v>
      </c>
      <c r="I1208" t="str">
        <f>Tabla_owssvr__2[[#This Row],[Regiones]]</f>
        <v>No</v>
      </c>
      <c r="J1208" s="12">
        <f t="shared" si="129"/>
        <v>1</v>
      </c>
      <c r="K1208" s="13">
        <f t="shared" si="130"/>
        <v>41767</v>
      </c>
      <c r="L1208" s="12">
        <f t="shared" si="131"/>
        <v>2014</v>
      </c>
      <c r="M1208" s="12">
        <f t="shared" si="132"/>
        <v>19</v>
      </c>
      <c r="N1208" s="12">
        <f t="shared" si="133"/>
        <v>5</v>
      </c>
      <c r="O1208" s="13" t="str">
        <f t="shared" ca="1" si="134"/>
        <v>CUMPLE</v>
      </c>
    </row>
    <row r="1209" spans="1:15" hidden="1">
      <c r="A1209">
        <f>Tabla_owssvr__2[[#This Row],[ID]]</f>
        <v>4011</v>
      </c>
      <c r="B1209" t="str">
        <f>Tabla_owssvr__2[[#This Row],[Título]]</f>
        <v>Informa eventualidad con equipo NEXTEL y requerie su reposición.</v>
      </c>
      <c r="C1209" t="str">
        <f>Tabla_owssvr__2[[#This Row],[Solicitante]]</f>
        <v>Contreras Orellana, Paulo Alberto, CAM</v>
      </c>
      <c r="D1209" s="4">
        <f>Tabla_owssvr__2[[#This Row],[Fecha Solicitud]]</f>
        <v>41765</v>
      </c>
      <c r="E1209" t="str">
        <f>Tabla_owssvr__2[[#This Row],[Estado]]</f>
        <v>Realizado</v>
      </c>
      <c r="F1209" s="4">
        <f>Tabla_owssvr__2[[#This Row],[Fecha Cierre]]</f>
        <v>41773</v>
      </c>
      <c r="G1209" t="str">
        <f>Tabla_owssvr__2[[#This Row],[Categoria]]</f>
        <v>Asignación y/o entrega de equipos celulares estándar nuevos o sus componentes. (chips)</v>
      </c>
      <c r="H1209" t="str">
        <f>Tabla_owssvr__2[[#This Row],[Enviado a TI]]</f>
        <v>No</v>
      </c>
      <c r="I1209" t="str">
        <f>Tabla_owssvr__2[[#This Row],[Regiones]]</f>
        <v>No</v>
      </c>
      <c r="J1209" s="12">
        <f t="shared" si="129"/>
        <v>7</v>
      </c>
      <c r="K1209" s="13">
        <f t="shared" si="130"/>
        <v>41774</v>
      </c>
      <c r="L1209" s="12">
        <f t="shared" si="131"/>
        <v>2014</v>
      </c>
      <c r="M1209" s="12">
        <f t="shared" si="132"/>
        <v>20</v>
      </c>
      <c r="N1209" s="12">
        <f t="shared" si="133"/>
        <v>5</v>
      </c>
      <c r="O1209" s="13" t="str">
        <f t="shared" ca="1" si="134"/>
        <v>CUMPLE</v>
      </c>
    </row>
    <row r="1210" spans="1:15" hidden="1">
      <c r="A1210">
        <f>Tabla_owssvr__2[[#This Row],[ID]]</f>
        <v>4010</v>
      </c>
      <c r="B1210" t="str">
        <f>Tabla_owssvr__2[[#This Row],[Título]]</f>
        <v>Solicitud equipos Nextel urgentes</v>
      </c>
      <c r="C1210" t="str">
        <f>Tabla_owssvr__2[[#This Row],[Solicitante]]</f>
        <v>Garay Espinoza, Jorge Andres, CAM</v>
      </c>
      <c r="D1210" s="4">
        <f>Tabla_owssvr__2[[#This Row],[Fecha Solicitud]]</f>
        <v>41766</v>
      </c>
      <c r="E1210" t="str">
        <f>Tabla_owssvr__2[[#This Row],[Estado]]</f>
        <v>Realizado</v>
      </c>
      <c r="F1210" s="4">
        <f>Tabla_owssvr__2[[#This Row],[Fecha Cierre]]</f>
        <v>41766</v>
      </c>
      <c r="G1210" t="str">
        <f>Tabla_owssvr__2[[#This Row],[Categoria]]</f>
        <v>Asignación y/o entrega de equipos celulares estándar nuevos o sus componentes. (chips)</v>
      </c>
      <c r="H1210" t="str">
        <f>Tabla_owssvr__2[[#This Row],[Enviado a TI]]</f>
        <v>Si</v>
      </c>
      <c r="I1210" t="str">
        <f>Tabla_owssvr__2[[#This Row],[Regiones]]</f>
        <v>No</v>
      </c>
      <c r="J1210" s="12">
        <f t="shared" si="129"/>
        <v>7</v>
      </c>
      <c r="K1210" s="13">
        <f t="shared" si="130"/>
        <v>41775</v>
      </c>
      <c r="L1210" s="12">
        <f t="shared" si="131"/>
        <v>2014</v>
      </c>
      <c r="M1210" s="12">
        <f t="shared" si="132"/>
        <v>20</v>
      </c>
      <c r="N1210" s="12">
        <f t="shared" si="133"/>
        <v>5</v>
      </c>
      <c r="O1210" s="13" t="str">
        <f t="shared" ca="1" si="134"/>
        <v>CUMPLE</v>
      </c>
    </row>
    <row r="1211" spans="1:15" hidden="1">
      <c r="A1211">
        <f>Tabla_owssvr__2[[#This Row],[ID]]</f>
        <v>4009</v>
      </c>
      <c r="B1211" t="str">
        <f>Tabla_owssvr__2[[#This Row],[Título]]</f>
        <v>SOLICITUD DE REVISION - NO SE RECIBEN CORREOS EXTERNOS A ORGANIZACION DE CAM</v>
      </c>
      <c r="C1211" t="str">
        <f>Tabla_owssvr__2[[#This Row],[Solicitante]]</f>
        <v>Ruz Salinas, Richard Alberto, CAM</v>
      </c>
      <c r="D1211" s="4">
        <f>Tabla_owssvr__2[[#This Row],[Fecha Solicitud]]</f>
        <v>41766</v>
      </c>
      <c r="E1211" t="str">
        <f>Tabla_owssvr__2[[#This Row],[Estado]]</f>
        <v>Realizado</v>
      </c>
      <c r="F1211" s="4">
        <f>Tabla_owssvr__2[[#This Row],[Fecha Cierre]]</f>
        <v>41766</v>
      </c>
      <c r="G1211" t="str">
        <f>Tabla_owssvr__2[[#This Row],[Categoria]]</f>
        <v>Reporte de problemas de comunicaciones. Datos.</v>
      </c>
      <c r="H1211" t="str">
        <f>Tabla_owssvr__2[[#This Row],[Enviado a TI]]</f>
        <v>No</v>
      </c>
      <c r="I1211" t="str">
        <f>Tabla_owssvr__2[[#This Row],[Regiones]]</f>
        <v>No</v>
      </c>
      <c r="J1211" s="12">
        <f t="shared" si="129"/>
        <v>1</v>
      </c>
      <c r="K1211" s="13">
        <f t="shared" si="130"/>
        <v>41767</v>
      </c>
      <c r="L1211" s="12">
        <f t="shared" si="131"/>
        <v>2014</v>
      </c>
      <c r="M1211" s="12">
        <f t="shared" si="132"/>
        <v>19</v>
      </c>
      <c r="N1211" s="12">
        <f t="shared" si="133"/>
        <v>5</v>
      </c>
      <c r="O1211" s="13" t="str">
        <f t="shared" ca="1" si="134"/>
        <v>CUMPLE</v>
      </c>
    </row>
    <row r="1212" spans="1:15" hidden="1">
      <c r="A1212">
        <f>Tabla_owssvr__2[[#This Row],[ID]]</f>
        <v>4008</v>
      </c>
      <c r="B1212" t="str">
        <f>Tabla_owssvr__2[[#This Row],[Título]]</f>
        <v>Minutos a celular</v>
      </c>
      <c r="C1212" t="str">
        <f>Tabla_owssvr__2[[#This Row],[Solicitante]]</f>
        <v>Martinez Fuentealba, Victor Alonso, CAM</v>
      </c>
      <c r="D1212" s="4">
        <f>Tabla_owssvr__2[[#This Row],[Fecha Solicitud]]</f>
        <v>41766</v>
      </c>
      <c r="E1212" t="str">
        <f>Tabla_owssvr__2[[#This Row],[Estado]]</f>
        <v>Realizado</v>
      </c>
      <c r="F1212" s="4">
        <f>Tabla_owssvr__2[[#This Row],[Fecha Cierre]]</f>
        <v>41766</v>
      </c>
      <c r="G1212" t="str">
        <f>Tabla_owssvr__2[[#This Row],[Categoria]]</f>
        <v>Habilitación de servicios de telefonía celular, aumento de minutos, cambio de perfil.</v>
      </c>
      <c r="H1212" t="str">
        <f>Tabla_owssvr__2[[#This Row],[Enviado a TI]]</f>
        <v>Si</v>
      </c>
      <c r="I1212" t="str">
        <f>Tabla_owssvr__2[[#This Row],[Regiones]]</f>
        <v>Si</v>
      </c>
      <c r="J1212" s="12">
        <f t="shared" si="129"/>
        <v>1</v>
      </c>
      <c r="K1212" s="13">
        <f t="shared" si="130"/>
        <v>41767</v>
      </c>
      <c r="L1212" s="12">
        <f t="shared" si="131"/>
        <v>2014</v>
      </c>
      <c r="M1212" s="12">
        <f t="shared" si="132"/>
        <v>19</v>
      </c>
      <c r="N1212" s="12">
        <f t="shared" si="133"/>
        <v>5</v>
      </c>
      <c r="O1212" s="13" t="str">
        <f t="shared" ca="1" si="134"/>
        <v>CUMPLE</v>
      </c>
    </row>
    <row r="1213" spans="1:15" hidden="1">
      <c r="A1213">
        <f>Tabla_owssvr__2[[#This Row],[ID]]</f>
        <v>4007</v>
      </c>
      <c r="B1213" t="str">
        <f>Tabla_owssvr__2[[#This Row],[Título]]</f>
        <v>Alta Cuenta Corporativa AD y Exchange</v>
      </c>
      <c r="C1213" t="str">
        <f>Tabla_owssvr__2[[#This Row],[Solicitante]]</f>
        <v>Dossi Muñoz, Carolina, CAM</v>
      </c>
      <c r="D1213" s="4">
        <f>Tabla_owssvr__2[[#This Row],[Fecha Solicitud]]</f>
        <v>41766</v>
      </c>
      <c r="E1213" t="str">
        <f>Tabla_owssvr__2[[#This Row],[Estado]]</f>
        <v>Realizado</v>
      </c>
      <c r="F1213" s="4">
        <f>Tabla_owssvr__2[[#This Row],[Fecha Cierre]]</f>
        <v>41766</v>
      </c>
      <c r="G1213" t="str">
        <f>Tabla_owssvr__2[[#This Row],[Categoria]]</f>
        <v>Creación, modificación activación y desactivación de cuentas de red y correo electrónico.</v>
      </c>
      <c r="H1213" t="str">
        <f>Tabla_owssvr__2[[#This Row],[Enviado a TI]]</f>
        <v>Si</v>
      </c>
      <c r="I1213" t="str">
        <f>Tabla_owssvr__2[[#This Row],[Regiones]]</f>
        <v>No</v>
      </c>
      <c r="J1213" s="12">
        <f t="shared" si="129"/>
        <v>1</v>
      </c>
      <c r="K1213" s="13">
        <f t="shared" si="130"/>
        <v>41767</v>
      </c>
      <c r="L1213" s="12">
        <f t="shared" si="131"/>
        <v>2014</v>
      </c>
      <c r="M1213" s="12">
        <f t="shared" si="132"/>
        <v>19</v>
      </c>
      <c r="N1213" s="12">
        <f t="shared" si="133"/>
        <v>5</v>
      </c>
      <c r="O1213" s="13" t="str">
        <f t="shared" ca="1" si="134"/>
        <v>CUMPLE</v>
      </c>
    </row>
    <row r="1214" spans="1:15" hidden="1">
      <c r="A1214">
        <f>Tabla_owssvr__2[[#This Row],[ID]]</f>
        <v>4006</v>
      </c>
      <c r="B1214" t="str">
        <f>Tabla_owssvr__2[[#This Row],[Título]]</f>
        <v>solicitud</v>
      </c>
      <c r="C1214" t="str">
        <f>Tabla_owssvr__2[[#This Row],[Solicitante]]</f>
        <v>Salinas Bustos, Max Leonardo, CAM</v>
      </c>
      <c r="D1214" s="4">
        <f>Tabla_owssvr__2[[#This Row],[Fecha Solicitud]]</f>
        <v>41766</v>
      </c>
      <c r="E1214" t="str">
        <f>Tabla_owssvr__2[[#This Row],[Estado]]</f>
        <v>Realizado</v>
      </c>
      <c r="F1214" s="4">
        <f>Tabla_owssvr__2[[#This Row],[Fecha Cierre]]</f>
        <v>41766</v>
      </c>
      <c r="G1214" t="str">
        <f>Tabla_owssvr__2[[#This Row],[Categoria]]</f>
        <v>Creación, modificación activación y desactivación de cuentas de red y correo electrónico.</v>
      </c>
      <c r="H1214" t="str">
        <f>Tabla_owssvr__2[[#This Row],[Enviado a TI]]</f>
        <v>Si</v>
      </c>
      <c r="I1214" t="str">
        <f>Tabla_owssvr__2[[#This Row],[Regiones]]</f>
        <v>No</v>
      </c>
      <c r="J1214" s="12">
        <f t="shared" si="129"/>
        <v>1</v>
      </c>
      <c r="K1214" s="13">
        <f t="shared" si="130"/>
        <v>41767</v>
      </c>
      <c r="L1214" s="12">
        <f t="shared" si="131"/>
        <v>2014</v>
      </c>
      <c r="M1214" s="12">
        <f t="shared" si="132"/>
        <v>19</v>
      </c>
      <c r="N1214" s="12">
        <f t="shared" si="133"/>
        <v>5</v>
      </c>
      <c r="O1214" s="13" t="str">
        <f t="shared" ca="1" si="134"/>
        <v>CUMPLE</v>
      </c>
    </row>
    <row r="1215" spans="1:15" hidden="1">
      <c r="A1215">
        <f>Tabla_owssvr__2[[#This Row],[ID]]</f>
        <v>4005</v>
      </c>
      <c r="B1215" t="str">
        <f>Tabla_owssvr__2[[#This Row],[Título]]</f>
        <v>Problemas con correo electronico</v>
      </c>
      <c r="C1215" t="str">
        <f>Tabla_owssvr__2[[#This Row],[Solicitante]]</f>
        <v>Rojas Solis, Eladio Andres, CAM</v>
      </c>
      <c r="D1215" s="4">
        <f>Tabla_owssvr__2[[#This Row],[Fecha Solicitud]]</f>
        <v>41766</v>
      </c>
      <c r="E1215" t="str">
        <f>Tabla_owssvr__2[[#This Row],[Estado]]</f>
        <v>Realizado</v>
      </c>
      <c r="F1215" s="4">
        <f>Tabla_owssvr__2[[#This Row],[Fecha Cierre]]</f>
        <v>41766</v>
      </c>
      <c r="G1215" t="str">
        <f>Tabla_owssvr__2[[#This Row],[Categoria]]</f>
        <v>Reporte de problemas de comunicaciones. Datos.</v>
      </c>
      <c r="H1215" t="str">
        <f>Tabla_owssvr__2[[#This Row],[Enviado a TI]]</f>
        <v>Si</v>
      </c>
      <c r="I1215" t="str">
        <f>Tabla_owssvr__2[[#This Row],[Regiones]]</f>
        <v>No</v>
      </c>
      <c r="J1215" s="12">
        <f t="shared" ref="J1215:J1248" si="135">VLOOKUP(G1215,servicios,2,FALSE)</f>
        <v>1</v>
      </c>
      <c r="K1215" s="13">
        <f t="shared" ref="K1215:K1248" si="136">WORKDAY(D1215*1,J1215,festivos)</f>
        <v>41767</v>
      </c>
      <c r="L1215" s="12">
        <f t="shared" ref="L1215:L1248" si="137">YEAR(K1215)</f>
        <v>2014</v>
      </c>
      <c r="M1215" s="12">
        <f t="shared" ref="M1215:M1248" si="138">WEEKNUM(K1215,2)</f>
        <v>19</v>
      </c>
      <c r="N1215" s="12">
        <f t="shared" ref="N1215:N1248" si="139">MONTH(K1215)</f>
        <v>5</v>
      </c>
      <c r="O1215" s="13" t="str">
        <f t="shared" ref="O1215:O1248" ca="1" si="140">IF(F1215=0,IF(AND(TODAY()&lt;=K1215),"EN TIEMPO","FUERA"),IF(AND(F1215&lt;=K1215),"CUMPLE","NO CUMPLE"))</f>
        <v>CUMPLE</v>
      </c>
    </row>
    <row r="1216" spans="1:15" hidden="1">
      <c r="A1216">
        <f>Tabla_owssvr__2[[#This Row],[ID]]</f>
        <v>4004</v>
      </c>
      <c r="B1216" t="str">
        <f>Tabla_owssvr__2[[#This Row],[Título]]</f>
        <v>Consulta</v>
      </c>
      <c r="C1216" t="str">
        <f>Tabla_owssvr__2[[#This Row],[Solicitante]]</f>
        <v>Palma Campos, Alejandra Beatriz, CAM</v>
      </c>
      <c r="D1216" s="4">
        <f>Tabla_owssvr__2[[#This Row],[Fecha Solicitud]]</f>
        <v>41766</v>
      </c>
      <c r="E1216" t="str">
        <f>Tabla_owssvr__2[[#This Row],[Estado]]</f>
        <v>Realizado</v>
      </c>
      <c r="F1216" s="4">
        <f>Tabla_owssvr__2[[#This Row],[Fecha Cierre]]</f>
        <v>41766</v>
      </c>
      <c r="G1216" t="str">
        <f>Tabla_owssvr__2[[#This Row],[Categoria]]</f>
        <v>Reporte de problemas de comunicaciones. Datos.</v>
      </c>
      <c r="H1216" t="str">
        <f>Tabla_owssvr__2[[#This Row],[Enviado a TI]]</f>
        <v>No</v>
      </c>
      <c r="I1216" t="str">
        <f>Tabla_owssvr__2[[#This Row],[Regiones]]</f>
        <v>No</v>
      </c>
      <c r="J1216" s="12">
        <f t="shared" si="135"/>
        <v>1</v>
      </c>
      <c r="K1216" s="13">
        <f t="shared" si="136"/>
        <v>41767</v>
      </c>
      <c r="L1216" s="12">
        <f t="shared" si="137"/>
        <v>2014</v>
      </c>
      <c r="M1216" s="12">
        <f t="shared" si="138"/>
        <v>19</v>
      </c>
      <c r="N1216" s="12">
        <f t="shared" si="139"/>
        <v>5</v>
      </c>
      <c r="O1216" s="13" t="str">
        <f t="shared" ca="1" si="140"/>
        <v>CUMPLE</v>
      </c>
    </row>
    <row r="1217" spans="1:15" hidden="1">
      <c r="A1217">
        <f>Tabla_owssvr__2[[#This Row],[ID]]</f>
        <v>4003</v>
      </c>
      <c r="B1217" t="str">
        <f>Tabla_owssvr__2[[#This Row],[Título]]</f>
        <v>celular de Carlos Retamales - Nextel</v>
      </c>
      <c r="C1217" t="str">
        <f>Tabla_owssvr__2[[#This Row],[Solicitante]]</f>
        <v>Salinas Bustos, Max Leonardo, CAM</v>
      </c>
      <c r="D1217" s="4">
        <f>Tabla_owssvr__2[[#This Row],[Fecha Solicitud]]</f>
        <v>41766</v>
      </c>
      <c r="E1217" t="str">
        <f>Tabla_owssvr__2[[#This Row],[Estado]]</f>
        <v>Realizado</v>
      </c>
      <c r="F1217" s="4">
        <f>Tabla_owssvr__2[[#This Row],[Fecha Cierre]]</f>
        <v>41766</v>
      </c>
      <c r="G1217" t="str">
        <f>Tabla_owssvr__2[[#This Row],[Categoria]]</f>
        <v>Asignación y/o entrega de equipos celulares estándar nuevos o sus componentes. (chips)</v>
      </c>
      <c r="H1217" t="str">
        <f>Tabla_owssvr__2[[#This Row],[Enviado a TI]]</f>
        <v>No</v>
      </c>
      <c r="I1217" t="str">
        <f>Tabla_owssvr__2[[#This Row],[Regiones]]</f>
        <v>No</v>
      </c>
      <c r="J1217" s="12">
        <f t="shared" si="135"/>
        <v>7</v>
      </c>
      <c r="K1217" s="13">
        <f t="shared" si="136"/>
        <v>41775</v>
      </c>
      <c r="L1217" s="12">
        <f t="shared" si="137"/>
        <v>2014</v>
      </c>
      <c r="M1217" s="12">
        <f t="shared" si="138"/>
        <v>20</v>
      </c>
      <c r="N1217" s="12">
        <f t="shared" si="139"/>
        <v>5</v>
      </c>
      <c r="O1217" s="13" t="str">
        <f t="shared" ca="1" si="140"/>
        <v>CUMPLE</v>
      </c>
    </row>
    <row r="1218" spans="1:15" hidden="1">
      <c r="A1218">
        <f>Tabla_owssvr__2[[#This Row],[ID]]</f>
        <v>4002</v>
      </c>
      <c r="B1218" t="str">
        <f>Tabla_owssvr__2[[#This Row],[Título]]</f>
        <v>Minutos</v>
      </c>
      <c r="C1218" t="str">
        <f>Tabla_owssvr__2[[#This Row],[Solicitante]]</f>
        <v>Yañez Castillo, Luis Felipe, CAM</v>
      </c>
      <c r="D1218" s="4">
        <f>Tabla_owssvr__2[[#This Row],[Fecha Solicitud]]</f>
        <v>41766</v>
      </c>
      <c r="E1218" t="str">
        <f>Tabla_owssvr__2[[#This Row],[Estado]]</f>
        <v>Realizado</v>
      </c>
      <c r="F1218" s="4">
        <f>Tabla_owssvr__2[[#This Row],[Fecha Cierre]]</f>
        <v>41766</v>
      </c>
      <c r="G1218" t="str">
        <f>Tabla_owssvr__2[[#This Row],[Categoria]]</f>
        <v>1 Asignacion de minutos</v>
      </c>
      <c r="H1218" t="str">
        <f>Tabla_owssvr__2[[#This Row],[Enviado a TI]]</f>
        <v>No</v>
      </c>
      <c r="I1218" t="str">
        <f>Tabla_owssvr__2[[#This Row],[Regiones]]</f>
        <v>No</v>
      </c>
      <c r="J1218" s="12">
        <f t="shared" si="135"/>
        <v>1</v>
      </c>
      <c r="K1218" s="13">
        <f t="shared" si="136"/>
        <v>41767</v>
      </c>
      <c r="L1218" s="12">
        <f t="shared" si="137"/>
        <v>2014</v>
      </c>
      <c r="M1218" s="12">
        <f t="shared" si="138"/>
        <v>19</v>
      </c>
      <c r="N1218" s="12">
        <f t="shared" si="139"/>
        <v>5</v>
      </c>
      <c r="O1218" s="13" t="str">
        <f t="shared" ca="1" si="140"/>
        <v>CUMPLE</v>
      </c>
    </row>
    <row r="1219" spans="1:15" hidden="1">
      <c r="A1219">
        <f>Tabla_owssvr__2[[#This Row],[ID]]</f>
        <v>4001</v>
      </c>
      <c r="B1219" t="str">
        <f>Tabla_owssvr__2[[#This Row],[Título]]</f>
        <v>CONSULTA POR LENTITUD DE NAVIGATOR</v>
      </c>
      <c r="C1219" t="str">
        <f>Tabla_owssvr__2[[#This Row],[Solicitante]]</f>
        <v>Castro Mery,Yeimei, CAM</v>
      </c>
      <c r="D1219" s="4">
        <f>Tabla_owssvr__2[[#This Row],[Fecha Solicitud]]</f>
        <v>41766</v>
      </c>
      <c r="E1219" t="str">
        <f>Tabla_owssvr__2[[#This Row],[Estado]]</f>
        <v>Realizado</v>
      </c>
      <c r="F1219" s="4">
        <f>Tabla_owssvr__2[[#This Row],[Fecha Cierre]]</f>
        <v>41766</v>
      </c>
      <c r="G1219" t="str">
        <f>Tabla_owssvr__2[[#This Row],[Categoria]]</f>
        <v>Habilitación de carpetas compartidas o sitios de Sharepoint. O asignación y/o modificación de permisos.</v>
      </c>
      <c r="H1219" t="str">
        <f>Tabla_owssvr__2[[#This Row],[Enviado a TI]]</f>
        <v>Si</v>
      </c>
      <c r="I1219" t="str">
        <f>Tabla_owssvr__2[[#This Row],[Regiones]]</f>
        <v>No</v>
      </c>
      <c r="J1219" s="12">
        <f t="shared" si="135"/>
        <v>1</v>
      </c>
      <c r="K1219" s="13">
        <f t="shared" si="136"/>
        <v>41767</v>
      </c>
      <c r="L1219" s="12">
        <f t="shared" si="137"/>
        <v>2014</v>
      </c>
      <c r="M1219" s="12">
        <f t="shared" si="138"/>
        <v>19</v>
      </c>
      <c r="N1219" s="12">
        <f t="shared" si="139"/>
        <v>5</v>
      </c>
      <c r="O1219" s="13" t="str">
        <f t="shared" ca="1" si="140"/>
        <v>CUMPLE</v>
      </c>
    </row>
    <row r="1220" spans="1:15" hidden="1">
      <c r="A1220">
        <f>Tabla_owssvr__2[[#This Row],[ID]]</f>
        <v>4000</v>
      </c>
      <c r="B1220" t="str">
        <f>Tabla_owssvr__2[[#This Row],[Título]]</f>
        <v>Problemas con correo electronico</v>
      </c>
      <c r="C1220" t="str">
        <f>Tabla_owssvr__2[[#This Row],[Solicitante]]</f>
        <v>Rojas Solis, Eladio Andres, CAM</v>
      </c>
      <c r="D1220" s="4">
        <f>Tabla_owssvr__2[[#This Row],[Fecha Solicitud]]</f>
        <v>41766</v>
      </c>
      <c r="E1220" t="str">
        <f>Tabla_owssvr__2[[#This Row],[Estado]]</f>
        <v>Realizado</v>
      </c>
      <c r="F1220" s="4">
        <f>Tabla_owssvr__2[[#This Row],[Fecha Cierre]]</f>
        <v>41766</v>
      </c>
      <c r="G1220" t="str">
        <f>Tabla_owssvr__2[[#This Row],[Categoria]]</f>
        <v>Reporte de problemas de comunicaciones. Datos.</v>
      </c>
      <c r="H1220" t="str">
        <f>Tabla_owssvr__2[[#This Row],[Enviado a TI]]</f>
        <v>Si</v>
      </c>
      <c r="I1220" t="str">
        <f>Tabla_owssvr__2[[#This Row],[Regiones]]</f>
        <v>No</v>
      </c>
      <c r="J1220" s="12">
        <f t="shared" si="135"/>
        <v>1</v>
      </c>
      <c r="K1220" s="13">
        <f t="shared" si="136"/>
        <v>41767</v>
      </c>
      <c r="L1220" s="12">
        <f t="shared" si="137"/>
        <v>2014</v>
      </c>
      <c r="M1220" s="12">
        <f t="shared" si="138"/>
        <v>19</v>
      </c>
      <c r="N1220" s="12">
        <f t="shared" si="139"/>
        <v>5</v>
      </c>
      <c r="O1220" s="13" t="str">
        <f t="shared" ca="1" si="140"/>
        <v>CUMPLE</v>
      </c>
    </row>
    <row r="1221" spans="1:15" hidden="1">
      <c r="A1221">
        <f>Tabla_owssvr__2[[#This Row],[ID]]</f>
        <v>3999</v>
      </c>
      <c r="B1221" t="str">
        <f>Tabla_owssvr__2[[#This Row],[Título]]</f>
        <v>Asignación de celular calidad de vida</v>
      </c>
      <c r="C1221" t="str">
        <f>Tabla_owssvr__2[[#This Row],[Solicitante]]</f>
        <v>Jara San Martin, Rene Mauricio, CAM</v>
      </c>
      <c r="D1221" s="4">
        <f>Tabla_owssvr__2[[#This Row],[Fecha Solicitud]]</f>
        <v>41766</v>
      </c>
      <c r="E1221" t="str">
        <f>Tabla_owssvr__2[[#This Row],[Estado]]</f>
        <v>Realizado</v>
      </c>
      <c r="F1221" s="4">
        <f>Tabla_owssvr__2[[#This Row],[Fecha Cierre]]</f>
        <v>41774</v>
      </c>
      <c r="G1221" t="str">
        <f>Tabla_owssvr__2[[#This Row],[Categoria]]</f>
        <v>Asignación y/o entrega de equipos celulares estándar nuevos o sus componentes. (chips)</v>
      </c>
      <c r="H1221" t="str">
        <f>Tabla_owssvr__2[[#This Row],[Enviado a TI]]</f>
        <v>No</v>
      </c>
      <c r="I1221" t="str">
        <f>Tabla_owssvr__2[[#This Row],[Regiones]]</f>
        <v>No</v>
      </c>
      <c r="J1221" s="12">
        <f t="shared" si="135"/>
        <v>7</v>
      </c>
      <c r="K1221" s="13">
        <f t="shared" si="136"/>
        <v>41775</v>
      </c>
      <c r="L1221" s="12">
        <f t="shared" si="137"/>
        <v>2014</v>
      </c>
      <c r="M1221" s="12">
        <f t="shared" si="138"/>
        <v>20</v>
      </c>
      <c r="N1221" s="12">
        <f t="shared" si="139"/>
        <v>5</v>
      </c>
      <c r="O1221" s="13" t="str">
        <f t="shared" ca="1" si="140"/>
        <v>CUMPLE</v>
      </c>
    </row>
    <row r="1222" spans="1:15" hidden="1">
      <c r="A1222">
        <f>Tabla_owssvr__2[[#This Row],[ID]]</f>
        <v>3998</v>
      </c>
      <c r="B1222" t="str">
        <f>Tabla_owssvr__2[[#This Row],[Título]]</f>
        <v>Aumento Minutos</v>
      </c>
      <c r="C1222" t="str">
        <f>Tabla_owssvr__2[[#This Row],[Solicitante]]</f>
        <v>Duarte Fuentes, Luis Alfredo, CAM</v>
      </c>
      <c r="D1222" s="4">
        <f>Tabla_owssvr__2[[#This Row],[Fecha Solicitud]]</f>
        <v>41766</v>
      </c>
      <c r="E1222" t="str">
        <f>Tabla_owssvr__2[[#This Row],[Estado]]</f>
        <v>Realizado</v>
      </c>
      <c r="F1222" s="4">
        <f>Tabla_owssvr__2[[#This Row],[Fecha Cierre]]</f>
        <v>41766</v>
      </c>
      <c r="G1222" t="str">
        <f>Tabla_owssvr__2[[#This Row],[Categoria]]</f>
        <v>1 Asignacion de minutos</v>
      </c>
      <c r="H1222" t="str">
        <f>Tabla_owssvr__2[[#This Row],[Enviado a TI]]</f>
        <v>Si</v>
      </c>
      <c r="I1222" t="str">
        <f>Tabla_owssvr__2[[#This Row],[Regiones]]</f>
        <v>No</v>
      </c>
      <c r="J1222" s="12">
        <f t="shared" si="135"/>
        <v>1</v>
      </c>
      <c r="K1222" s="13">
        <f t="shared" si="136"/>
        <v>41767</v>
      </c>
      <c r="L1222" s="12">
        <f t="shared" si="137"/>
        <v>2014</v>
      </c>
      <c r="M1222" s="12">
        <f t="shared" si="138"/>
        <v>19</v>
      </c>
      <c r="N1222" s="12">
        <f t="shared" si="139"/>
        <v>5</v>
      </c>
      <c r="O1222" s="13" t="str">
        <f t="shared" ca="1" si="140"/>
        <v>CUMPLE</v>
      </c>
    </row>
    <row r="1223" spans="1:15" hidden="1">
      <c r="A1223">
        <f>Tabla_owssvr__2[[#This Row],[ID]]</f>
        <v>3997</v>
      </c>
      <c r="B1223" t="str">
        <f>Tabla_owssvr__2[[#This Row],[Título]]</f>
        <v>Restitución de minutos on-net</v>
      </c>
      <c r="C1223" t="str">
        <f>Tabla_owssvr__2[[#This Row],[Solicitante]]</f>
        <v>Elgueta Rojas, Deborah Lisset, CAM</v>
      </c>
      <c r="D1223" s="4">
        <f>Tabla_owssvr__2[[#This Row],[Fecha Solicitud]]</f>
        <v>41766</v>
      </c>
      <c r="E1223" t="str">
        <f>Tabla_owssvr__2[[#This Row],[Estado]]</f>
        <v>Realizado</v>
      </c>
      <c r="F1223" s="4">
        <f>Tabla_owssvr__2[[#This Row],[Fecha Cierre]]</f>
        <v>41766</v>
      </c>
      <c r="G1223" t="str">
        <f>Tabla_owssvr__2[[#This Row],[Categoria]]</f>
        <v>1 Asignacion de minutos</v>
      </c>
      <c r="H1223" t="str">
        <f>Tabla_owssvr__2[[#This Row],[Enviado a TI]]</f>
        <v>Si</v>
      </c>
      <c r="I1223" t="str">
        <f>Tabla_owssvr__2[[#This Row],[Regiones]]</f>
        <v>No</v>
      </c>
      <c r="J1223" s="12">
        <f t="shared" si="135"/>
        <v>1</v>
      </c>
      <c r="K1223" s="13">
        <f t="shared" si="136"/>
        <v>41767</v>
      </c>
      <c r="L1223" s="12">
        <f t="shared" si="137"/>
        <v>2014</v>
      </c>
      <c r="M1223" s="12">
        <f t="shared" si="138"/>
        <v>19</v>
      </c>
      <c r="N1223" s="12">
        <f t="shared" si="139"/>
        <v>5</v>
      </c>
      <c r="O1223" s="13" t="str">
        <f t="shared" ca="1" si="140"/>
        <v>CUMPLE</v>
      </c>
    </row>
    <row r="1224" spans="1:15" hidden="1">
      <c r="A1224">
        <f>Tabla_owssvr__2[[#This Row],[ID]]</f>
        <v>3996</v>
      </c>
      <c r="B1224" t="str">
        <f>Tabla_owssvr__2[[#This Row],[Título]]</f>
        <v>Acceso llamadas Alumna en Práctica</v>
      </c>
      <c r="C1224" t="str">
        <f>Tabla_owssvr__2[[#This Row],[Solicitante]]</f>
        <v>Jara San Martin, Rene Mauricio, CAM</v>
      </c>
      <c r="D1224" s="4">
        <f>Tabla_owssvr__2[[#This Row],[Fecha Solicitud]]</f>
        <v>41766</v>
      </c>
      <c r="E1224" t="str">
        <f>Tabla_owssvr__2[[#This Row],[Estado]]</f>
        <v>Realizado</v>
      </c>
      <c r="F1224" s="4">
        <f>Tabla_owssvr__2[[#This Row],[Fecha Cierre]]</f>
        <v>41766</v>
      </c>
      <c r="G1224" t="str">
        <f>Tabla_owssvr__2[[#This Row],[Categoria]]</f>
        <v>Creación, modificación activación y desactivación de anexos telefónicos.</v>
      </c>
      <c r="H1224" t="str">
        <f>Tabla_owssvr__2[[#This Row],[Enviado a TI]]</f>
        <v>Si</v>
      </c>
      <c r="I1224" t="str">
        <f>Tabla_owssvr__2[[#This Row],[Regiones]]</f>
        <v>No</v>
      </c>
      <c r="J1224" s="12">
        <f t="shared" si="135"/>
        <v>1</v>
      </c>
      <c r="K1224" s="13">
        <f t="shared" si="136"/>
        <v>41767</v>
      </c>
      <c r="L1224" s="12">
        <f t="shared" si="137"/>
        <v>2014</v>
      </c>
      <c r="M1224" s="12">
        <f t="shared" si="138"/>
        <v>19</v>
      </c>
      <c r="N1224" s="12">
        <f t="shared" si="139"/>
        <v>5</v>
      </c>
      <c r="O1224" s="13" t="str">
        <f t="shared" ca="1" si="140"/>
        <v>CUMPLE</v>
      </c>
    </row>
    <row r="1225" spans="1:15" hidden="1">
      <c r="A1225">
        <f>Tabla_owssvr__2[[#This Row],[ID]]</f>
        <v>3995</v>
      </c>
      <c r="B1225" t="str">
        <f>Tabla_owssvr__2[[#This Row],[Título]]</f>
        <v>No hay acceso a SIOT 6/2014</v>
      </c>
      <c r="C1225" t="str">
        <f>Tabla_owssvr__2[[#This Row],[Solicitante]]</f>
        <v>Canales Cardenas, Juan Carlos, CAM</v>
      </c>
      <c r="D1225" s="4">
        <f>Tabla_owssvr__2[[#This Row],[Fecha Solicitud]]</f>
        <v>41766</v>
      </c>
      <c r="E1225" t="str">
        <f>Tabla_owssvr__2[[#This Row],[Estado]]</f>
        <v>Realizado</v>
      </c>
      <c r="F1225" s="4">
        <f>Tabla_owssvr__2[[#This Row],[Fecha Cierre]]</f>
        <v>41766</v>
      </c>
      <c r="G1225" t="str">
        <f>Tabla_owssvr__2[[#This Row],[Categoria]]</f>
        <v>Reporte de incidencias de servicio externos (Oracle, SAP, Synergia, GOM ….)</v>
      </c>
      <c r="H1225" t="str">
        <f>Tabla_owssvr__2[[#This Row],[Enviado a TI]]</f>
        <v>Si</v>
      </c>
      <c r="I1225" t="str">
        <f>Tabla_owssvr__2[[#This Row],[Regiones]]</f>
        <v>No</v>
      </c>
      <c r="J1225" s="12">
        <f t="shared" si="135"/>
        <v>1</v>
      </c>
      <c r="K1225" s="13">
        <f t="shared" si="136"/>
        <v>41767</v>
      </c>
      <c r="L1225" s="12">
        <f t="shared" si="137"/>
        <v>2014</v>
      </c>
      <c r="M1225" s="12">
        <f t="shared" si="138"/>
        <v>19</v>
      </c>
      <c r="N1225" s="12">
        <f t="shared" si="139"/>
        <v>5</v>
      </c>
      <c r="O1225" s="13" t="str">
        <f t="shared" ca="1" si="140"/>
        <v>CUMPLE</v>
      </c>
    </row>
    <row r="1226" spans="1:15" hidden="1">
      <c r="A1226">
        <f>Tabla_owssvr__2[[#This Row],[ID]]</f>
        <v>3994</v>
      </c>
      <c r="B1226" t="str">
        <f>Tabla_owssvr__2[[#This Row],[Título]]</f>
        <v>Nextel y computadores</v>
      </c>
      <c r="C1226" t="str">
        <f>Tabla_owssvr__2[[#This Row],[Solicitante]]</f>
        <v>Vera Sepulveda, Juan Carlos, CAM</v>
      </c>
      <c r="D1226" s="4">
        <f>Tabla_owssvr__2[[#This Row],[Fecha Solicitud]]</f>
        <v>41765</v>
      </c>
      <c r="E1226" t="str">
        <f>Tabla_owssvr__2[[#This Row],[Estado]]</f>
        <v>Realizado</v>
      </c>
      <c r="F1226" s="4">
        <f>Tabla_owssvr__2[[#This Row],[Fecha Cierre]]</f>
        <v>41765</v>
      </c>
      <c r="G1226" t="str">
        <f>Tabla_owssvr__2[[#This Row],[Categoria]]</f>
        <v>1 Asignacion de minutos</v>
      </c>
      <c r="H1226" t="str">
        <f>Tabla_owssvr__2[[#This Row],[Enviado a TI]]</f>
        <v>Si</v>
      </c>
      <c r="I1226" t="str">
        <f>Tabla_owssvr__2[[#This Row],[Regiones]]</f>
        <v>No</v>
      </c>
      <c r="J1226" s="12">
        <f t="shared" si="135"/>
        <v>1</v>
      </c>
      <c r="K1226" s="13">
        <f t="shared" si="136"/>
        <v>41766</v>
      </c>
      <c r="L1226" s="12">
        <f t="shared" si="137"/>
        <v>2014</v>
      </c>
      <c r="M1226" s="12">
        <f t="shared" si="138"/>
        <v>19</v>
      </c>
      <c r="N1226" s="12">
        <f t="shared" si="139"/>
        <v>5</v>
      </c>
      <c r="O1226" s="13" t="str">
        <f t="shared" ca="1" si="140"/>
        <v>CUMPLE</v>
      </c>
    </row>
    <row r="1227" spans="1:15" hidden="1">
      <c r="A1227">
        <f>Tabla_owssvr__2[[#This Row],[ID]]</f>
        <v>3993</v>
      </c>
      <c r="B1227" t="str">
        <f>Tabla_owssvr__2[[#This Row],[Título]]</f>
        <v>Instaladores de prime</v>
      </c>
      <c r="C1227" t="str">
        <f>Tabla_owssvr__2[[#This Row],[Solicitante]]</f>
        <v>Gonzalez Arredondo, Enrique Eduardo, CAM</v>
      </c>
      <c r="D1227" s="4">
        <f>Tabla_owssvr__2[[#This Row],[Fecha Solicitud]]</f>
        <v>41765</v>
      </c>
      <c r="E1227" t="str">
        <f>Tabla_owssvr__2[[#This Row],[Estado]]</f>
        <v>Realizado</v>
      </c>
      <c r="F1227" s="4">
        <f>Tabla_owssvr__2[[#This Row],[Fecha Cierre]]</f>
        <v>41765</v>
      </c>
      <c r="G1227" t="str">
        <f>Tabla_owssvr__2[[#This Row],[Categoria]]</f>
        <v>Habilitación de carpetas compartidas o sitios de Sharepoint. O asignación y/o modificación de permisos.</v>
      </c>
      <c r="H1227" t="str">
        <f>Tabla_owssvr__2[[#This Row],[Enviado a TI]]</f>
        <v>Si</v>
      </c>
      <c r="I1227" t="str">
        <f>Tabla_owssvr__2[[#This Row],[Regiones]]</f>
        <v>No</v>
      </c>
      <c r="J1227" s="12">
        <f t="shared" si="135"/>
        <v>1</v>
      </c>
      <c r="K1227" s="13">
        <f t="shared" si="136"/>
        <v>41766</v>
      </c>
      <c r="L1227" s="12">
        <f t="shared" si="137"/>
        <v>2014</v>
      </c>
      <c r="M1227" s="12">
        <f t="shared" si="138"/>
        <v>19</v>
      </c>
      <c r="N1227" s="12">
        <f t="shared" si="139"/>
        <v>5</v>
      </c>
      <c r="O1227" s="13" t="str">
        <f t="shared" ca="1" si="140"/>
        <v>CUMPLE</v>
      </c>
    </row>
    <row r="1228" spans="1:15" hidden="1">
      <c r="A1228">
        <f>Tabla_owssvr__2[[#This Row],[ID]]</f>
        <v>3992</v>
      </c>
      <c r="B1228" t="str">
        <f>Tabla_owssvr__2[[#This Row],[Título]]</f>
        <v>ACCESO</v>
      </c>
      <c r="C1228" t="str">
        <f>Tabla_owssvr__2[[#This Row],[Solicitante]]</f>
        <v>Ruz Salinas, Richard Alberto, CAM</v>
      </c>
      <c r="D1228" s="4">
        <f>Tabla_owssvr__2[[#This Row],[Fecha Solicitud]]</f>
        <v>41765</v>
      </c>
      <c r="E1228" t="str">
        <f>Tabla_owssvr__2[[#This Row],[Estado]]</f>
        <v>Realizado</v>
      </c>
      <c r="F1228" s="4">
        <f>Tabla_owssvr__2[[#This Row],[Fecha Cierre]]</f>
        <v>41765</v>
      </c>
      <c r="G1228" t="str">
        <f>Tabla_owssvr__2[[#This Row],[Categoria]]</f>
        <v>Reporte de incidencias de servicio externos (Oracle, SAP, Synergia, GOM ….)</v>
      </c>
      <c r="H1228" t="str">
        <f>Tabla_owssvr__2[[#This Row],[Enviado a TI]]</f>
        <v>No</v>
      </c>
      <c r="I1228" t="str">
        <f>Tabla_owssvr__2[[#This Row],[Regiones]]</f>
        <v>No</v>
      </c>
      <c r="J1228" s="12">
        <f t="shared" si="135"/>
        <v>1</v>
      </c>
      <c r="K1228" s="13">
        <f t="shared" si="136"/>
        <v>41766</v>
      </c>
      <c r="L1228" s="12">
        <f t="shared" si="137"/>
        <v>2014</v>
      </c>
      <c r="M1228" s="12">
        <f t="shared" si="138"/>
        <v>19</v>
      </c>
      <c r="N1228" s="12">
        <f t="shared" si="139"/>
        <v>5</v>
      </c>
      <c r="O1228" s="13" t="str">
        <f t="shared" ca="1" si="140"/>
        <v>CUMPLE</v>
      </c>
    </row>
    <row r="1229" spans="1:15" hidden="1">
      <c r="A1229">
        <f>Tabla_owssvr__2[[#This Row],[ID]]</f>
        <v>3991</v>
      </c>
      <c r="B1229" t="str">
        <f>Tabla_owssvr__2[[#This Row],[Título]]</f>
        <v>Minutos Celular</v>
      </c>
      <c r="C1229" t="str">
        <f>Tabla_owssvr__2[[#This Row],[Solicitante]]</f>
        <v>Donoso Serey, Aldo Fabricio, CAM</v>
      </c>
      <c r="D1229" s="4">
        <f>Tabla_owssvr__2[[#This Row],[Fecha Solicitud]]</f>
        <v>41765</v>
      </c>
      <c r="E1229" t="str">
        <f>Tabla_owssvr__2[[#This Row],[Estado]]</f>
        <v>Realizado</v>
      </c>
      <c r="F1229" s="4">
        <f>Tabla_owssvr__2[[#This Row],[Fecha Cierre]]</f>
        <v>41765</v>
      </c>
      <c r="G1229" t="str">
        <f>Tabla_owssvr__2[[#This Row],[Categoria]]</f>
        <v>1 Asignacion de minutos</v>
      </c>
      <c r="H1229" t="str">
        <f>Tabla_owssvr__2[[#This Row],[Enviado a TI]]</f>
        <v>No</v>
      </c>
      <c r="I1229" t="str">
        <f>Tabla_owssvr__2[[#This Row],[Regiones]]</f>
        <v>No</v>
      </c>
      <c r="J1229" s="12">
        <f t="shared" si="135"/>
        <v>1</v>
      </c>
      <c r="K1229" s="13">
        <f t="shared" si="136"/>
        <v>41766</v>
      </c>
      <c r="L1229" s="12">
        <f t="shared" si="137"/>
        <v>2014</v>
      </c>
      <c r="M1229" s="12">
        <f t="shared" si="138"/>
        <v>19</v>
      </c>
      <c r="N1229" s="12">
        <f t="shared" si="139"/>
        <v>5</v>
      </c>
      <c r="O1229" s="13" t="str">
        <f t="shared" ca="1" si="140"/>
        <v>CUMPLE</v>
      </c>
    </row>
    <row r="1230" spans="1:15" hidden="1">
      <c r="A1230">
        <f>Tabla_owssvr__2[[#This Row],[ID]]</f>
        <v>3990</v>
      </c>
      <c r="B1230" t="str">
        <f>Tabla_owssvr__2[[#This Row],[Título]]</f>
        <v>Minutos para Celular</v>
      </c>
      <c r="C1230" t="str">
        <f>Tabla_owssvr__2[[#This Row],[Solicitante]]</f>
        <v>Martinez Fuentealba, Victor Alonso, CAM</v>
      </c>
      <c r="D1230" s="4">
        <f>Tabla_owssvr__2[[#This Row],[Fecha Solicitud]]</f>
        <v>41765</v>
      </c>
      <c r="E1230" t="str">
        <f>Tabla_owssvr__2[[#This Row],[Estado]]</f>
        <v>Realizado</v>
      </c>
      <c r="F1230" s="4">
        <f>Tabla_owssvr__2[[#This Row],[Fecha Cierre]]</f>
        <v>41765</v>
      </c>
      <c r="G1230" t="str">
        <f>Tabla_owssvr__2[[#This Row],[Categoria]]</f>
        <v>1 Asignacion de minutos</v>
      </c>
      <c r="H1230" t="str">
        <f>Tabla_owssvr__2[[#This Row],[Enviado a TI]]</f>
        <v>Si</v>
      </c>
      <c r="I1230" t="str">
        <f>Tabla_owssvr__2[[#This Row],[Regiones]]</f>
        <v>Si</v>
      </c>
      <c r="J1230" s="12">
        <f t="shared" si="135"/>
        <v>1</v>
      </c>
      <c r="K1230" s="13">
        <f t="shared" si="136"/>
        <v>41766</v>
      </c>
      <c r="L1230" s="12">
        <f t="shared" si="137"/>
        <v>2014</v>
      </c>
      <c r="M1230" s="12">
        <f t="shared" si="138"/>
        <v>19</v>
      </c>
      <c r="N1230" s="12">
        <f t="shared" si="139"/>
        <v>5</v>
      </c>
      <c r="O1230" s="13" t="str">
        <f t="shared" ca="1" si="140"/>
        <v>CUMPLE</v>
      </c>
    </row>
    <row r="1231" spans="1:15" hidden="1">
      <c r="A1231">
        <f>Tabla_owssvr__2[[#This Row],[ID]]</f>
        <v>3989</v>
      </c>
      <c r="B1231" t="str">
        <f>Tabla_owssvr__2[[#This Row],[Título]]</f>
        <v>REPOSICION DE MINUTOS 94691462</v>
      </c>
      <c r="C1231" t="str">
        <f>Tabla_owssvr__2[[#This Row],[Solicitante]]</f>
        <v>Peñaloza Ordenes, Enrique Antonio, CAM</v>
      </c>
      <c r="D1231" s="4">
        <f>Tabla_owssvr__2[[#This Row],[Fecha Solicitud]]</f>
        <v>41765</v>
      </c>
      <c r="E1231" t="str">
        <f>Tabla_owssvr__2[[#This Row],[Estado]]</f>
        <v>Realizado</v>
      </c>
      <c r="F1231" s="4">
        <f>Tabla_owssvr__2[[#This Row],[Fecha Cierre]]</f>
        <v>41765</v>
      </c>
      <c r="G1231" t="str">
        <f>Tabla_owssvr__2[[#This Row],[Categoria]]</f>
        <v>1 Asignacion de minutos</v>
      </c>
      <c r="H1231" t="str">
        <f>Tabla_owssvr__2[[#This Row],[Enviado a TI]]</f>
        <v>Si</v>
      </c>
      <c r="I1231" t="str">
        <f>Tabla_owssvr__2[[#This Row],[Regiones]]</f>
        <v>No</v>
      </c>
      <c r="J1231" s="12">
        <f t="shared" si="135"/>
        <v>1</v>
      </c>
      <c r="K1231" s="13">
        <f t="shared" si="136"/>
        <v>41766</v>
      </c>
      <c r="L1231" s="12">
        <f t="shared" si="137"/>
        <v>2014</v>
      </c>
      <c r="M1231" s="12">
        <f t="shared" si="138"/>
        <v>19</v>
      </c>
      <c r="N1231" s="12">
        <f t="shared" si="139"/>
        <v>5</v>
      </c>
      <c r="O1231" s="13" t="str">
        <f t="shared" ca="1" si="140"/>
        <v>CUMPLE</v>
      </c>
    </row>
    <row r="1232" spans="1:15" hidden="1">
      <c r="A1232">
        <f>Tabla_owssvr__2[[#This Row],[ID]]</f>
        <v>3988</v>
      </c>
      <c r="B1232" t="str">
        <f>Tabla_owssvr__2[[#This Row],[Título]]</f>
        <v xml:space="preserve"> favor devolver los minutos pediente</v>
      </c>
      <c r="C1232" t="str">
        <f>Tabla_owssvr__2[[#This Row],[Solicitante]]</f>
        <v>Medrano Ortega, Mario Ariel, CAM</v>
      </c>
      <c r="D1232" s="4">
        <f>Tabla_owssvr__2[[#This Row],[Fecha Solicitud]]</f>
        <v>41765</v>
      </c>
      <c r="E1232" t="str">
        <f>Tabla_owssvr__2[[#This Row],[Estado]]</f>
        <v>Realizado</v>
      </c>
      <c r="F1232" s="4">
        <f>Tabla_owssvr__2[[#This Row],[Fecha Cierre]]</f>
        <v>41765</v>
      </c>
      <c r="G1232" t="str">
        <f>Tabla_owssvr__2[[#This Row],[Categoria]]</f>
        <v>1 Asignacion de minutos</v>
      </c>
      <c r="H1232" t="str">
        <f>Tabla_owssvr__2[[#This Row],[Enviado a TI]]</f>
        <v>Si</v>
      </c>
      <c r="I1232" t="str">
        <f>Tabla_owssvr__2[[#This Row],[Regiones]]</f>
        <v>No</v>
      </c>
      <c r="J1232" s="12">
        <f t="shared" si="135"/>
        <v>1</v>
      </c>
      <c r="K1232" s="13">
        <f t="shared" si="136"/>
        <v>41766</v>
      </c>
      <c r="L1232" s="12">
        <f t="shared" si="137"/>
        <v>2014</v>
      </c>
      <c r="M1232" s="12">
        <f t="shared" si="138"/>
        <v>19</v>
      </c>
      <c r="N1232" s="12">
        <f t="shared" si="139"/>
        <v>5</v>
      </c>
      <c r="O1232" s="13" t="str">
        <f t="shared" ca="1" si="140"/>
        <v>CUMPLE</v>
      </c>
    </row>
    <row r="1233" spans="1:15" hidden="1">
      <c r="A1233">
        <f>Tabla_owssvr__2[[#This Row],[ID]]</f>
        <v>3987</v>
      </c>
      <c r="B1233" t="str">
        <f>Tabla_owssvr__2[[#This Row],[Título]]</f>
        <v>Reembolso minutos</v>
      </c>
      <c r="C1233" t="str">
        <f>Tabla_owssvr__2[[#This Row],[Solicitante]]</f>
        <v>Bascuñan Reyes, Juan Ignacio, CAM</v>
      </c>
      <c r="D1233" s="4">
        <f>Tabla_owssvr__2[[#This Row],[Fecha Solicitud]]</f>
        <v>41765</v>
      </c>
      <c r="E1233" t="str">
        <f>Tabla_owssvr__2[[#This Row],[Estado]]</f>
        <v>Realizado</v>
      </c>
      <c r="F1233" s="4">
        <f>Tabla_owssvr__2[[#This Row],[Fecha Cierre]]</f>
        <v>41765</v>
      </c>
      <c r="G1233" t="str">
        <f>Tabla_owssvr__2[[#This Row],[Categoria]]</f>
        <v>1 Asignacion de minutos</v>
      </c>
      <c r="H1233" t="str">
        <f>Tabla_owssvr__2[[#This Row],[Enviado a TI]]</f>
        <v>Si</v>
      </c>
      <c r="I1233" t="str">
        <f>Tabla_owssvr__2[[#This Row],[Regiones]]</f>
        <v>No</v>
      </c>
      <c r="J1233" s="12">
        <f t="shared" si="135"/>
        <v>1</v>
      </c>
      <c r="K1233" s="13">
        <f t="shared" si="136"/>
        <v>41766</v>
      </c>
      <c r="L1233" s="12">
        <f t="shared" si="137"/>
        <v>2014</v>
      </c>
      <c r="M1233" s="12">
        <f t="shared" si="138"/>
        <v>19</v>
      </c>
      <c r="N1233" s="12">
        <f t="shared" si="139"/>
        <v>5</v>
      </c>
      <c r="O1233" s="13" t="str">
        <f t="shared" ca="1" si="140"/>
        <v>CUMPLE</v>
      </c>
    </row>
    <row r="1234" spans="1:15" hidden="1">
      <c r="A1234">
        <f>Tabla_owssvr__2[[#This Row],[ID]]</f>
        <v>3986</v>
      </c>
      <c r="B1234" t="str">
        <f>Tabla_owssvr__2[[#This Row],[Título]]</f>
        <v>Alta Estación de Trabajo</v>
      </c>
      <c r="C1234" t="str">
        <f>Tabla_owssvr__2[[#This Row],[Solicitante]]</f>
        <v>Técnico Mesa de Ayuda, Externo</v>
      </c>
      <c r="D1234" s="4">
        <f>Tabla_owssvr__2[[#This Row],[Fecha Solicitud]]</f>
        <v>41765</v>
      </c>
      <c r="E1234" t="str">
        <f>Tabla_owssvr__2[[#This Row],[Estado]]</f>
        <v>Realizado</v>
      </c>
      <c r="F1234" s="4">
        <f>Tabla_owssvr__2[[#This Row],[Fecha Cierre]]</f>
        <v>41765</v>
      </c>
      <c r="G1234" t="str">
        <f>Tabla_owssvr__2[[#This Row],[Categoria]]</f>
        <v>Creación, modificación activación y desactivación de cuentas de red y correo electrónico.</v>
      </c>
      <c r="H1234" t="str">
        <f>Tabla_owssvr__2[[#This Row],[Enviado a TI]]</f>
        <v>No</v>
      </c>
      <c r="I1234" t="str">
        <f>Tabla_owssvr__2[[#This Row],[Regiones]]</f>
        <v>No</v>
      </c>
      <c r="J1234" s="12">
        <f t="shared" si="135"/>
        <v>1</v>
      </c>
      <c r="K1234" s="13">
        <f t="shared" si="136"/>
        <v>41766</v>
      </c>
      <c r="L1234" s="12">
        <f t="shared" si="137"/>
        <v>2014</v>
      </c>
      <c r="M1234" s="12">
        <f t="shared" si="138"/>
        <v>19</v>
      </c>
      <c r="N1234" s="12">
        <f t="shared" si="139"/>
        <v>5</v>
      </c>
      <c r="O1234" s="13" t="str">
        <f t="shared" ca="1" si="140"/>
        <v>CUMPLE</v>
      </c>
    </row>
    <row r="1235" spans="1:15" hidden="1">
      <c r="A1235">
        <f>Tabla_owssvr__2[[#This Row],[ID]]</f>
        <v>3985</v>
      </c>
      <c r="B1235" t="str">
        <f>Tabla_owssvr__2[[#This Row],[Título]]</f>
        <v xml:space="preserve">Alta Estacion de trabajo </v>
      </c>
      <c r="C1235" t="str">
        <f>Tabla_owssvr__2[[#This Row],[Solicitante]]</f>
        <v>Técnico Mesa de Ayuda, Externo</v>
      </c>
      <c r="D1235" s="4">
        <f>Tabla_owssvr__2[[#This Row],[Fecha Solicitud]]</f>
        <v>41765</v>
      </c>
      <c r="E1235" t="str">
        <f>Tabla_owssvr__2[[#This Row],[Estado]]</f>
        <v>Realizado</v>
      </c>
      <c r="F1235" s="4">
        <f>Tabla_owssvr__2[[#This Row],[Fecha Cierre]]</f>
        <v>41765</v>
      </c>
      <c r="G1235" t="str">
        <f>Tabla_owssvr__2[[#This Row],[Categoria]]</f>
        <v>Creación, modificación activación y desactivación de cuentas de red y correo electrónico.</v>
      </c>
      <c r="H1235" t="str">
        <f>Tabla_owssvr__2[[#This Row],[Enviado a TI]]</f>
        <v>No</v>
      </c>
      <c r="I1235" t="str">
        <f>Tabla_owssvr__2[[#This Row],[Regiones]]</f>
        <v>No</v>
      </c>
      <c r="J1235" s="12">
        <f t="shared" si="135"/>
        <v>1</v>
      </c>
      <c r="K1235" s="13">
        <f t="shared" si="136"/>
        <v>41766</v>
      </c>
      <c r="L1235" s="12">
        <f t="shared" si="137"/>
        <v>2014</v>
      </c>
      <c r="M1235" s="12">
        <f t="shared" si="138"/>
        <v>19</v>
      </c>
      <c r="N1235" s="12">
        <f t="shared" si="139"/>
        <v>5</v>
      </c>
      <c r="O1235" s="13" t="str">
        <f t="shared" ca="1" si="140"/>
        <v>CUMPLE</v>
      </c>
    </row>
    <row r="1236" spans="1:15" hidden="1">
      <c r="A1236">
        <f>Tabla_owssvr__2[[#This Row],[ID]]</f>
        <v>3984</v>
      </c>
      <c r="B1236" t="str">
        <f>Tabla_owssvr__2[[#This Row],[Título]]</f>
        <v>HOSPITAL ANTOFAGASTA (REVISIÓN 1) - Control</v>
      </c>
      <c r="C1236" t="str">
        <f>Tabla_owssvr__2[[#This Row],[Solicitante]]</f>
        <v>Paredes Aravena, Rodrigo Alexis, CAM</v>
      </c>
      <c r="D1236" s="4">
        <f>Tabla_owssvr__2[[#This Row],[Fecha Solicitud]]</f>
        <v>41765</v>
      </c>
      <c r="E1236" t="str">
        <f>Tabla_owssvr__2[[#This Row],[Estado]]</f>
        <v>Realizado</v>
      </c>
      <c r="F1236" s="4">
        <f>Tabla_owssvr__2[[#This Row],[Fecha Cierre]]</f>
        <v>41765</v>
      </c>
      <c r="G1236" t="str">
        <f>Tabla_owssvr__2[[#This Row],[Categoria]]</f>
        <v>Habilitación de carpetas compartidas o sitios de Sharepoint. O asignación y/o modificación de permisos.</v>
      </c>
      <c r="H1236" t="str">
        <f>Tabla_owssvr__2[[#This Row],[Enviado a TI]]</f>
        <v>Si</v>
      </c>
      <c r="I1236" t="str">
        <f>Tabla_owssvr__2[[#This Row],[Regiones]]</f>
        <v>No</v>
      </c>
      <c r="J1236" s="12">
        <f t="shared" si="135"/>
        <v>1</v>
      </c>
      <c r="K1236" s="13">
        <f t="shared" si="136"/>
        <v>41766</v>
      </c>
      <c r="L1236" s="12">
        <f t="shared" si="137"/>
        <v>2014</v>
      </c>
      <c r="M1236" s="12">
        <f t="shared" si="138"/>
        <v>19</v>
      </c>
      <c r="N1236" s="12">
        <f t="shared" si="139"/>
        <v>5</v>
      </c>
      <c r="O1236" s="13" t="str">
        <f t="shared" ca="1" si="140"/>
        <v>CUMPLE</v>
      </c>
    </row>
    <row r="1237" spans="1:15" hidden="1">
      <c r="A1237">
        <f>Tabla_owssvr__2[[#This Row],[ID]]</f>
        <v>3983</v>
      </c>
      <c r="B1237" t="str">
        <f>Tabla_owssvr__2[[#This Row],[Título]]</f>
        <v>Telefono movil bloqueado</v>
      </c>
      <c r="C1237" t="str">
        <f>Tabla_owssvr__2[[#This Row],[Solicitante]]</f>
        <v>Alpunor, CAM</v>
      </c>
      <c r="D1237" s="4">
        <f>Tabla_owssvr__2[[#This Row],[Fecha Solicitud]]</f>
        <v>41765</v>
      </c>
      <c r="E1237" t="str">
        <f>Tabla_owssvr__2[[#This Row],[Estado]]</f>
        <v>Realizado</v>
      </c>
      <c r="F1237" s="4">
        <f>Tabla_owssvr__2[[#This Row],[Fecha Cierre]]</f>
        <v>41765</v>
      </c>
      <c r="G1237" t="str">
        <f>Tabla_owssvr__2[[#This Row],[Categoria]]</f>
        <v>Habilitación de servicios de telefonía celular, aumento de minutos, cambio de perfil.</v>
      </c>
      <c r="H1237" t="str">
        <f>Tabla_owssvr__2[[#This Row],[Enviado a TI]]</f>
        <v>No</v>
      </c>
      <c r="I1237" t="str">
        <f>Tabla_owssvr__2[[#This Row],[Regiones]]</f>
        <v>No</v>
      </c>
      <c r="J1237" s="12">
        <f t="shared" si="135"/>
        <v>1</v>
      </c>
      <c r="K1237" s="13">
        <f t="shared" si="136"/>
        <v>41766</v>
      </c>
      <c r="L1237" s="12">
        <f t="shared" si="137"/>
        <v>2014</v>
      </c>
      <c r="M1237" s="12">
        <f t="shared" si="138"/>
        <v>19</v>
      </c>
      <c r="N1237" s="12">
        <f t="shared" si="139"/>
        <v>5</v>
      </c>
      <c r="O1237" s="13" t="str">
        <f t="shared" ca="1" si="140"/>
        <v>CUMPLE</v>
      </c>
    </row>
    <row r="1238" spans="1:15" hidden="1">
      <c r="A1238">
        <f>Tabla_owssvr__2[[#This Row],[ID]]</f>
        <v>3982</v>
      </c>
      <c r="B1238" t="str">
        <f>Tabla_owssvr__2[[#This Row],[Título]]</f>
        <v>Telefono movil bloqueado</v>
      </c>
      <c r="C1238" t="str">
        <f>Tabla_owssvr__2[[#This Row],[Solicitante]]</f>
        <v>Iturrieta Silva, Hector, CAM</v>
      </c>
      <c r="D1238" s="4">
        <f>Tabla_owssvr__2[[#This Row],[Fecha Solicitud]]</f>
        <v>41765</v>
      </c>
      <c r="E1238" t="str">
        <f>Tabla_owssvr__2[[#This Row],[Estado]]</f>
        <v>Realizado</v>
      </c>
      <c r="F1238" s="4">
        <f>Tabla_owssvr__2[[#This Row],[Fecha Cierre]]</f>
        <v>41765</v>
      </c>
      <c r="G1238" t="str">
        <f>Tabla_owssvr__2[[#This Row],[Categoria]]</f>
        <v>Asignación y/o entrega de equipos celulares estándar nuevos o sus componentes. (chips)</v>
      </c>
      <c r="H1238" t="str">
        <f>Tabla_owssvr__2[[#This Row],[Enviado a TI]]</f>
        <v>Si</v>
      </c>
      <c r="I1238" t="str">
        <f>Tabla_owssvr__2[[#This Row],[Regiones]]</f>
        <v>No</v>
      </c>
      <c r="J1238" s="12">
        <f t="shared" si="135"/>
        <v>7</v>
      </c>
      <c r="K1238" s="13">
        <f t="shared" si="136"/>
        <v>41774</v>
      </c>
      <c r="L1238" s="12">
        <f t="shared" si="137"/>
        <v>2014</v>
      </c>
      <c r="M1238" s="12">
        <f t="shared" si="138"/>
        <v>20</v>
      </c>
      <c r="N1238" s="12">
        <f t="shared" si="139"/>
        <v>5</v>
      </c>
      <c r="O1238" s="13" t="str">
        <f t="shared" ca="1" si="140"/>
        <v>CUMPLE</v>
      </c>
    </row>
    <row r="1239" spans="1:15" hidden="1">
      <c r="A1239">
        <f>Tabla_owssvr__2[[#This Row],[ID]]</f>
        <v>3981</v>
      </c>
      <c r="B1239" t="str">
        <f>Tabla_owssvr__2[[#This Row],[Título]]</f>
        <v>asignación de minutos telefono movil.</v>
      </c>
      <c r="C1239" t="str">
        <f>Tabla_owssvr__2[[#This Row],[Solicitante]]</f>
        <v>Pavez Parra, Octavio Wenceslao, CAM</v>
      </c>
      <c r="D1239" s="4">
        <f>Tabla_owssvr__2[[#This Row],[Fecha Solicitud]]</f>
        <v>41765</v>
      </c>
      <c r="E1239" t="str">
        <f>Tabla_owssvr__2[[#This Row],[Estado]]</f>
        <v>Realizado</v>
      </c>
      <c r="F1239" s="4">
        <f>Tabla_owssvr__2[[#This Row],[Fecha Cierre]]</f>
        <v>41765</v>
      </c>
      <c r="G1239" t="str">
        <f>Tabla_owssvr__2[[#This Row],[Categoria]]</f>
        <v>1 Asignacion de minutos</v>
      </c>
      <c r="H1239" t="str">
        <f>Tabla_owssvr__2[[#This Row],[Enviado a TI]]</f>
        <v>Si</v>
      </c>
      <c r="I1239" t="str">
        <f>Tabla_owssvr__2[[#This Row],[Regiones]]</f>
        <v>No</v>
      </c>
      <c r="J1239" s="12">
        <f t="shared" si="135"/>
        <v>1</v>
      </c>
      <c r="K1239" s="13">
        <f t="shared" si="136"/>
        <v>41766</v>
      </c>
      <c r="L1239" s="12">
        <f t="shared" si="137"/>
        <v>2014</v>
      </c>
      <c r="M1239" s="12">
        <f t="shared" si="138"/>
        <v>19</v>
      </c>
      <c r="N1239" s="12">
        <f t="shared" si="139"/>
        <v>5</v>
      </c>
      <c r="O1239" s="13" t="str">
        <f t="shared" ca="1" si="140"/>
        <v>CUMPLE</v>
      </c>
    </row>
    <row r="1240" spans="1:15" hidden="1">
      <c r="A1240">
        <f>Tabla_owssvr__2[[#This Row],[ID]]</f>
        <v>3980</v>
      </c>
      <c r="B1240" t="str">
        <f>Tabla_owssvr__2[[#This Row],[Título]]</f>
        <v>Problemas formulario Trabaje en Cam</v>
      </c>
      <c r="C1240" t="str">
        <f>Tabla_owssvr__2[[#This Row],[Solicitante]]</f>
        <v>Meza Madariaga, Daniella Fernanda, CAM</v>
      </c>
      <c r="D1240" s="4">
        <f>Tabla_owssvr__2[[#This Row],[Fecha Solicitud]]</f>
        <v>41765</v>
      </c>
      <c r="E1240" t="str">
        <f>Tabla_owssvr__2[[#This Row],[Estado]]</f>
        <v>Realizado</v>
      </c>
      <c r="F1240" s="4">
        <f>Tabla_owssvr__2[[#This Row],[Fecha Cierre]]</f>
        <v>41765</v>
      </c>
      <c r="G1240" t="str">
        <f>Tabla_owssvr__2[[#This Row],[Categoria]]</f>
        <v>Creación, modificación activación y desactivación de cuentas de red y correo electrónico.</v>
      </c>
      <c r="H1240" t="str">
        <f>Tabla_owssvr__2[[#This Row],[Enviado a TI]]</f>
        <v>Si</v>
      </c>
      <c r="I1240" t="str">
        <f>Tabla_owssvr__2[[#This Row],[Regiones]]</f>
        <v>No</v>
      </c>
      <c r="J1240" s="12">
        <f t="shared" si="135"/>
        <v>1</v>
      </c>
      <c r="K1240" s="13">
        <f t="shared" si="136"/>
        <v>41766</v>
      </c>
      <c r="L1240" s="12">
        <f t="shared" si="137"/>
        <v>2014</v>
      </c>
      <c r="M1240" s="12">
        <f t="shared" si="138"/>
        <v>19</v>
      </c>
      <c r="N1240" s="12">
        <f t="shared" si="139"/>
        <v>5</v>
      </c>
      <c r="O1240" s="13" t="str">
        <f t="shared" ca="1" si="140"/>
        <v>CUMPLE</v>
      </c>
    </row>
    <row r="1241" spans="1:15" hidden="1">
      <c r="A1241">
        <f>Tabla_owssvr__2[[#This Row],[ID]]</f>
        <v>3979</v>
      </c>
      <c r="B1241" t="str">
        <f>Tabla_owssvr__2[[#This Row],[Título]]</f>
        <v>Solicita restituir minutos OnNet</v>
      </c>
      <c r="C1241" t="str">
        <f>Tabla_owssvr__2[[#This Row],[Solicitante]]</f>
        <v>Hormazábal Ortiz, Leonardo Antonio, CAM</v>
      </c>
      <c r="D1241" s="4">
        <f>Tabla_owssvr__2[[#This Row],[Fecha Solicitud]]</f>
        <v>41765</v>
      </c>
      <c r="E1241" t="str">
        <f>Tabla_owssvr__2[[#This Row],[Estado]]</f>
        <v>Realizado</v>
      </c>
      <c r="F1241" s="4">
        <f>Tabla_owssvr__2[[#This Row],[Fecha Cierre]]</f>
        <v>41765</v>
      </c>
      <c r="G1241" t="str">
        <f>Tabla_owssvr__2[[#This Row],[Categoria]]</f>
        <v>1 Asignacion de minutos</v>
      </c>
      <c r="H1241" t="str">
        <f>Tabla_owssvr__2[[#This Row],[Enviado a TI]]</f>
        <v>Si</v>
      </c>
      <c r="I1241" t="str">
        <f>Tabla_owssvr__2[[#This Row],[Regiones]]</f>
        <v>No</v>
      </c>
      <c r="J1241" s="12">
        <f t="shared" si="135"/>
        <v>1</v>
      </c>
      <c r="K1241" s="13">
        <f t="shared" si="136"/>
        <v>41766</v>
      </c>
      <c r="L1241" s="12">
        <f t="shared" si="137"/>
        <v>2014</v>
      </c>
      <c r="M1241" s="12">
        <f t="shared" si="138"/>
        <v>19</v>
      </c>
      <c r="N1241" s="12">
        <f t="shared" si="139"/>
        <v>5</v>
      </c>
      <c r="O1241" s="13" t="str">
        <f t="shared" ca="1" si="140"/>
        <v>CUMPLE</v>
      </c>
    </row>
    <row r="1242" spans="1:15" hidden="1">
      <c r="A1242">
        <f>Tabla_owssvr__2[[#This Row],[ID]]</f>
        <v>3978</v>
      </c>
      <c r="B1242" t="str">
        <f>Tabla_owssvr__2[[#This Row],[Título]]</f>
        <v>Minutos</v>
      </c>
      <c r="C1242" t="str">
        <f>Tabla_owssvr__2[[#This Row],[Solicitante]]</f>
        <v>Santibañez Ordenes, Andres Alejandro, CAM</v>
      </c>
      <c r="D1242" s="4">
        <f>Tabla_owssvr__2[[#This Row],[Fecha Solicitud]]</f>
        <v>41765</v>
      </c>
      <c r="E1242" t="str">
        <f>Tabla_owssvr__2[[#This Row],[Estado]]</f>
        <v>Realizado</v>
      </c>
      <c r="F1242" s="4">
        <f>Tabla_owssvr__2[[#This Row],[Fecha Cierre]]</f>
        <v>41765</v>
      </c>
      <c r="G1242" t="str">
        <f>Tabla_owssvr__2[[#This Row],[Categoria]]</f>
        <v>1 Asignacion de minutos</v>
      </c>
      <c r="H1242" t="str">
        <f>Tabla_owssvr__2[[#This Row],[Enviado a TI]]</f>
        <v>Si</v>
      </c>
      <c r="I1242" t="str">
        <f>Tabla_owssvr__2[[#This Row],[Regiones]]</f>
        <v>No</v>
      </c>
      <c r="J1242" s="12">
        <f t="shared" si="135"/>
        <v>1</v>
      </c>
      <c r="K1242" s="13">
        <f t="shared" si="136"/>
        <v>41766</v>
      </c>
      <c r="L1242" s="12">
        <f t="shared" si="137"/>
        <v>2014</v>
      </c>
      <c r="M1242" s="12">
        <f t="shared" si="138"/>
        <v>19</v>
      </c>
      <c r="N1242" s="12">
        <f t="shared" si="139"/>
        <v>5</v>
      </c>
      <c r="O1242" s="13" t="str">
        <f t="shared" ca="1" si="140"/>
        <v>CUMPLE</v>
      </c>
    </row>
    <row r="1243" spans="1:15" hidden="1">
      <c r="A1243">
        <f>Tabla_owssvr__2[[#This Row],[ID]]</f>
        <v>3977</v>
      </c>
      <c r="B1243" t="str">
        <f>Tabla_owssvr__2[[#This Row],[Título]]</f>
        <v>SOLICITUD DE GESTION - NUEVA CONTRASEÑA</v>
      </c>
      <c r="C1243" t="str">
        <f>Tabla_owssvr__2[[#This Row],[Solicitante]]</f>
        <v>Ruz Salinas, Richard Alberto, CAM</v>
      </c>
      <c r="D1243" s="4">
        <f>Tabla_owssvr__2[[#This Row],[Fecha Solicitud]]</f>
        <v>41765</v>
      </c>
      <c r="E1243" t="str">
        <f>Tabla_owssvr__2[[#This Row],[Estado]]</f>
        <v>Realizado</v>
      </c>
      <c r="F1243" s="4">
        <f>Tabla_owssvr__2[[#This Row],[Fecha Cierre]]</f>
        <v>41765</v>
      </c>
      <c r="G1243" t="str">
        <f>Tabla_owssvr__2[[#This Row],[Categoria]]</f>
        <v>Creación, modificación activación y desactivación de cuentas de red y correo electrónico.</v>
      </c>
      <c r="H1243" t="str">
        <f>Tabla_owssvr__2[[#This Row],[Enviado a TI]]</f>
        <v>Si</v>
      </c>
      <c r="I1243" t="str">
        <f>Tabla_owssvr__2[[#This Row],[Regiones]]</f>
        <v>No</v>
      </c>
      <c r="J1243" s="12">
        <f t="shared" si="135"/>
        <v>1</v>
      </c>
      <c r="K1243" s="13">
        <f t="shared" si="136"/>
        <v>41766</v>
      </c>
      <c r="L1243" s="12">
        <f t="shared" si="137"/>
        <v>2014</v>
      </c>
      <c r="M1243" s="12">
        <f t="shared" si="138"/>
        <v>19</v>
      </c>
      <c r="N1243" s="12">
        <f t="shared" si="139"/>
        <v>5</v>
      </c>
      <c r="O1243" s="13" t="str">
        <f t="shared" ca="1" si="140"/>
        <v>CUMPLE</v>
      </c>
    </row>
    <row r="1244" spans="1:15" hidden="1">
      <c r="A1244">
        <f>Tabla_owssvr__2[[#This Row],[ID]]</f>
        <v>3976</v>
      </c>
      <c r="B1244" t="str">
        <f>Tabla_owssvr__2[[#This Row],[Título]]</f>
        <v xml:space="preserve">sin conexion </v>
      </c>
      <c r="C1244" t="str">
        <f>Tabla_owssvr__2[[#This Row],[Solicitante]]</f>
        <v>Martinez Fuentealba, Victor Alonso, CAM</v>
      </c>
      <c r="D1244" s="4">
        <f>Tabla_owssvr__2[[#This Row],[Fecha Solicitud]]</f>
        <v>41765</v>
      </c>
      <c r="E1244" t="str">
        <f>Tabla_owssvr__2[[#This Row],[Estado]]</f>
        <v>Realizado</v>
      </c>
      <c r="F1244" s="4">
        <f>Tabla_owssvr__2[[#This Row],[Fecha Cierre]]</f>
        <v>41765</v>
      </c>
      <c r="G1244" t="str">
        <f>Tabla_owssvr__2[[#This Row],[Categoria]]</f>
        <v>Habilitación de carpetas compartidas o sitios de Sharepoint. O asignación y/o modificación de permisos.</v>
      </c>
      <c r="H1244" t="str">
        <f>Tabla_owssvr__2[[#This Row],[Enviado a TI]]</f>
        <v>No</v>
      </c>
      <c r="I1244" t="str">
        <f>Tabla_owssvr__2[[#This Row],[Regiones]]</f>
        <v>No</v>
      </c>
      <c r="J1244" s="12">
        <f t="shared" si="135"/>
        <v>1</v>
      </c>
      <c r="K1244" s="13">
        <f t="shared" si="136"/>
        <v>41766</v>
      </c>
      <c r="L1244" s="12">
        <f t="shared" si="137"/>
        <v>2014</v>
      </c>
      <c r="M1244" s="12">
        <f t="shared" si="138"/>
        <v>19</v>
      </c>
      <c r="N1244" s="12">
        <f t="shared" si="139"/>
        <v>5</v>
      </c>
      <c r="O1244" s="13" t="str">
        <f t="shared" ca="1" si="140"/>
        <v>CUMPLE</v>
      </c>
    </row>
    <row r="1245" spans="1:15" hidden="1">
      <c r="A1245">
        <f>Tabla_owssvr__2[[#This Row],[ID]]</f>
        <v>3975</v>
      </c>
      <c r="B1245" t="str">
        <f>Tabla_owssvr__2[[#This Row],[Título]]</f>
        <v>Presentación Prototipo de Planning</v>
      </c>
      <c r="C1245" t="str">
        <f>Tabla_owssvr__2[[#This Row],[Solicitante]]</f>
        <v>Escobar Chacon, Juan Pablo, CAM</v>
      </c>
      <c r="D1245" s="4">
        <f>Tabla_owssvr__2[[#This Row],[Fecha Solicitud]]</f>
        <v>41765</v>
      </c>
      <c r="E1245" t="str">
        <f>Tabla_owssvr__2[[#This Row],[Estado]]</f>
        <v>Realizado</v>
      </c>
      <c r="F1245" s="4">
        <f>Tabla_owssvr__2[[#This Row],[Fecha Cierre]]</f>
        <v>41765</v>
      </c>
      <c r="G1245" t="str">
        <f>Tabla_owssvr__2[[#This Row],[Categoria]]</f>
        <v>Instalación de nuevos software en los computadores.</v>
      </c>
      <c r="H1245" t="str">
        <f>Tabla_owssvr__2[[#This Row],[Enviado a TI]]</f>
        <v>No</v>
      </c>
      <c r="I1245" t="str">
        <f>Tabla_owssvr__2[[#This Row],[Regiones]]</f>
        <v>No</v>
      </c>
      <c r="J1245" s="12">
        <f t="shared" si="135"/>
        <v>1</v>
      </c>
      <c r="K1245" s="13">
        <f t="shared" si="136"/>
        <v>41766</v>
      </c>
      <c r="L1245" s="12">
        <f t="shared" si="137"/>
        <v>2014</v>
      </c>
      <c r="M1245" s="12">
        <f t="shared" si="138"/>
        <v>19</v>
      </c>
      <c r="N1245" s="12">
        <f t="shared" si="139"/>
        <v>5</v>
      </c>
      <c r="O1245" s="13" t="str">
        <f t="shared" ca="1" si="140"/>
        <v>CUMPLE</v>
      </c>
    </row>
    <row r="1246" spans="1:15" hidden="1">
      <c r="A1246">
        <f>Tabla_owssvr__2[[#This Row],[ID]]</f>
        <v>3974</v>
      </c>
      <c r="B1246" t="str">
        <f>Tabla_owssvr__2[[#This Row],[Título]]</f>
        <v>Internet con problemas</v>
      </c>
      <c r="C1246" t="str">
        <f>Tabla_owssvr__2[[#This Row],[Solicitante]]</f>
        <v>Caniullan Melin, Roman Ignacio, CAM</v>
      </c>
      <c r="D1246" s="4">
        <f>Tabla_owssvr__2[[#This Row],[Fecha Solicitud]]</f>
        <v>41765</v>
      </c>
      <c r="E1246" t="str">
        <f>Tabla_owssvr__2[[#This Row],[Estado]]</f>
        <v>Realizado</v>
      </c>
      <c r="F1246" s="4">
        <f>Tabla_owssvr__2[[#This Row],[Fecha Cierre]]</f>
        <v>41765</v>
      </c>
      <c r="G1246" t="str">
        <f>Tabla_owssvr__2[[#This Row],[Categoria]]</f>
        <v>Habilitación de carpetas compartidas o sitios de Sharepoint. O asignación y/o modificación de permisos.</v>
      </c>
      <c r="H1246" t="str">
        <f>Tabla_owssvr__2[[#This Row],[Enviado a TI]]</f>
        <v>Si</v>
      </c>
      <c r="I1246" t="str">
        <f>Tabla_owssvr__2[[#This Row],[Regiones]]</f>
        <v>No</v>
      </c>
      <c r="J1246" s="12">
        <f t="shared" si="135"/>
        <v>1</v>
      </c>
      <c r="K1246" s="13">
        <f t="shared" si="136"/>
        <v>41766</v>
      </c>
      <c r="L1246" s="12">
        <f t="shared" si="137"/>
        <v>2014</v>
      </c>
      <c r="M1246" s="12">
        <f t="shared" si="138"/>
        <v>19</v>
      </c>
      <c r="N1246" s="12">
        <f t="shared" si="139"/>
        <v>5</v>
      </c>
      <c r="O1246" s="13" t="str">
        <f t="shared" ca="1" si="140"/>
        <v>CUMPLE</v>
      </c>
    </row>
    <row r="1247" spans="1:15" hidden="1">
      <c r="A1247">
        <f>Tabla_owssvr__2[[#This Row],[ID]]</f>
        <v>3973</v>
      </c>
      <c r="B1247" t="str">
        <f>Tabla_owssvr__2[[#This Row],[Título]]</f>
        <v>Sin Internet Alumbrado Publico Carlos Silva Vildosola 824</v>
      </c>
      <c r="C1247" t="str">
        <f>Tabla_owssvr__2[[#This Row],[Solicitante]]</f>
        <v>Iturrieta Silva, Hector, CAM</v>
      </c>
      <c r="D1247" s="4">
        <f>Tabla_owssvr__2[[#This Row],[Fecha Solicitud]]</f>
        <v>41765</v>
      </c>
      <c r="E1247" t="str">
        <f>Tabla_owssvr__2[[#This Row],[Estado]]</f>
        <v>Realizado</v>
      </c>
      <c r="F1247" s="4">
        <f>Tabla_owssvr__2[[#This Row],[Fecha Cierre]]</f>
        <v>41765</v>
      </c>
      <c r="G1247" t="str">
        <f>Tabla_owssvr__2[[#This Row],[Categoria]]</f>
        <v>Habilitación de carpetas compartidas o sitios de Sharepoint. O asignación y/o modificación de permisos.</v>
      </c>
      <c r="H1247" t="str">
        <f>Tabla_owssvr__2[[#This Row],[Enviado a TI]]</f>
        <v>Si</v>
      </c>
      <c r="I1247" t="str">
        <f>Tabla_owssvr__2[[#This Row],[Regiones]]</f>
        <v>No</v>
      </c>
      <c r="J1247" s="12">
        <f t="shared" si="135"/>
        <v>1</v>
      </c>
      <c r="K1247" s="13">
        <f t="shared" si="136"/>
        <v>41766</v>
      </c>
      <c r="L1247" s="12">
        <f t="shared" si="137"/>
        <v>2014</v>
      </c>
      <c r="M1247" s="12">
        <f t="shared" si="138"/>
        <v>19</v>
      </c>
      <c r="N1247" s="12">
        <f t="shared" si="139"/>
        <v>5</v>
      </c>
      <c r="O1247" s="13" t="str">
        <f t="shared" ca="1" si="140"/>
        <v>CUMPLE</v>
      </c>
    </row>
    <row r="1248" spans="1:15" hidden="1">
      <c r="A1248">
        <f>Tabla_owssvr__2[[#This Row],[ID]]</f>
        <v>3972</v>
      </c>
      <c r="B1248" t="str">
        <f>Tabla_owssvr__2[[#This Row],[Título]]</f>
        <v>SIN ACCESO INTERNET</v>
      </c>
      <c r="C1248" t="str">
        <f>Tabla_owssvr__2[[#This Row],[Solicitante]]</f>
        <v>Castro Mery,Yeimei, CAM</v>
      </c>
      <c r="D1248" s="4">
        <f>Tabla_owssvr__2[[#This Row],[Fecha Solicitud]]</f>
        <v>41765</v>
      </c>
      <c r="E1248" t="str">
        <f>Tabla_owssvr__2[[#This Row],[Estado]]</f>
        <v>Realizado</v>
      </c>
      <c r="F1248" s="4">
        <f>Tabla_owssvr__2[[#This Row],[Fecha Cierre]]</f>
        <v>41765</v>
      </c>
      <c r="G1248" t="str">
        <f>Tabla_owssvr__2[[#This Row],[Categoria]]</f>
        <v>Habilitación de carpetas compartidas o sitios de Sharepoint. O asignación y/o modificación de permisos.</v>
      </c>
      <c r="H1248" t="str">
        <f>Tabla_owssvr__2[[#This Row],[Enviado a TI]]</f>
        <v>Si</v>
      </c>
      <c r="I1248" t="str">
        <f>Tabla_owssvr__2[[#This Row],[Regiones]]</f>
        <v>No</v>
      </c>
      <c r="J1248" s="12">
        <f t="shared" si="135"/>
        <v>1</v>
      </c>
      <c r="K1248" s="13">
        <f t="shared" si="136"/>
        <v>41766</v>
      </c>
      <c r="L1248" s="12">
        <f t="shared" si="137"/>
        <v>2014</v>
      </c>
      <c r="M1248" s="12">
        <f t="shared" si="138"/>
        <v>19</v>
      </c>
      <c r="N1248" s="12">
        <f t="shared" si="139"/>
        <v>5</v>
      </c>
      <c r="O1248" s="13" t="str">
        <f t="shared" ca="1" si="140"/>
        <v>CUMPLE</v>
      </c>
    </row>
    <row r="1249" spans="1:15" hidden="1">
      <c r="A1249">
        <f>Tabla_owssvr__2[[#This Row],[ID]]</f>
        <v>3971</v>
      </c>
      <c r="B1249" t="str">
        <f>Tabla_owssvr__2[[#This Row],[Título]]</f>
        <v>Internet Zenteno 1</v>
      </c>
      <c r="C1249" t="str">
        <f>Tabla_owssvr__2[[#This Row],[Solicitante]]</f>
        <v>Valenzuela Sanzana, Mauricio Antonio, CAM</v>
      </c>
      <c r="D1249" s="4">
        <f>Tabla_owssvr__2[[#This Row],[Fecha Solicitud]]</f>
        <v>41765</v>
      </c>
      <c r="E1249" t="str">
        <f>Tabla_owssvr__2[[#This Row],[Estado]]</f>
        <v>Realizado</v>
      </c>
      <c r="F1249" s="4">
        <f>Tabla_owssvr__2[[#This Row],[Fecha Cierre]]</f>
        <v>41765</v>
      </c>
      <c r="G1249" t="str">
        <f>Tabla_owssvr__2[[#This Row],[Categoria]]</f>
        <v>Habilitación de carpetas compartidas o sitios de Sharepoint. O asignación y/o modificación de permisos.</v>
      </c>
      <c r="H1249" t="str">
        <f>Tabla_owssvr__2[[#This Row],[Enviado a TI]]</f>
        <v>Si</v>
      </c>
      <c r="I1249" t="str">
        <f>Tabla_owssvr__2[[#This Row],[Regiones]]</f>
        <v>No</v>
      </c>
      <c r="J1249" s="12">
        <f t="shared" ref="J1249:J1312" si="141">VLOOKUP(G1249,servicios,2,FALSE)</f>
        <v>1</v>
      </c>
      <c r="K1249" s="13">
        <f t="shared" ref="K1249:K1312" si="142">WORKDAY(D1249*1,J1249,festivos)</f>
        <v>41766</v>
      </c>
      <c r="L1249" s="12">
        <f t="shared" ref="L1249:L1312" si="143">YEAR(K1249)</f>
        <v>2014</v>
      </c>
      <c r="M1249" s="12">
        <f t="shared" ref="M1249:M1312" si="144">WEEKNUM(K1249,2)</f>
        <v>19</v>
      </c>
      <c r="N1249" s="12">
        <f t="shared" ref="N1249:N1312" si="145">MONTH(K1249)</f>
        <v>5</v>
      </c>
      <c r="O1249" s="13" t="str">
        <f t="shared" ref="O1249:O1312" ca="1" si="146">IF(F1249=0,IF(AND(TODAY()&lt;=K1249),"EN TIEMPO","FUERA"),IF(AND(F1249&lt;=K1249),"CUMPLE","NO CUMPLE"))</f>
        <v>CUMPLE</v>
      </c>
    </row>
    <row r="1250" spans="1:15">
      <c r="A1250">
        <f>Tabla_owssvr__2[[#This Row],[ID]]</f>
        <v>3970</v>
      </c>
      <c r="B1250" t="str">
        <f>Tabla_owssvr__2[[#This Row],[Título]]</f>
        <v xml:space="preserve">Asignar celular </v>
      </c>
      <c r="C1250" t="str">
        <f>Tabla_owssvr__2[[#This Row],[Solicitante]]</f>
        <v>Bulnes Vergara, Marco Aurelio, CAM</v>
      </c>
      <c r="D1250" s="4">
        <f>Tabla_owssvr__2[[#This Row],[Fecha Solicitud]]</f>
        <v>41764</v>
      </c>
      <c r="E1250" t="str">
        <f>Tabla_owssvr__2[[#This Row],[Estado]]</f>
        <v>Realizado</v>
      </c>
      <c r="F1250" s="4">
        <f>Tabla_owssvr__2[[#This Row],[Fecha Cierre]]</f>
        <v>41774</v>
      </c>
      <c r="G1250" t="str">
        <f>Tabla_owssvr__2[[#This Row],[Categoria]]</f>
        <v>Asignación y/o entrega de equipos celulares estándar nuevos o sus componentes. (chips)</v>
      </c>
      <c r="H1250" t="str">
        <f>Tabla_owssvr__2[[#This Row],[Enviado a TI]]</f>
        <v>Si</v>
      </c>
      <c r="I1250" t="str">
        <f>Tabla_owssvr__2[[#This Row],[Regiones]]</f>
        <v>No</v>
      </c>
      <c r="J1250" s="12">
        <f t="shared" si="141"/>
        <v>7</v>
      </c>
      <c r="K1250" s="13">
        <f t="shared" si="142"/>
        <v>41773</v>
      </c>
      <c r="L1250" s="12">
        <f t="shared" si="143"/>
        <v>2014</v>
      </c>
      <c r="M1250" s="12">
        <f t="shared" si="144"/>
        <v>20</v>
      </c>
      <c r="N1250" s="12">
        <f t="shared" si="145"/>
        <v>5</v>
      </c>
      <c r="O1250" s="13" t="str">
        <f t="shared" ca="1" si="146"/>
        <v>NO CUMPLE</v>
      </c>
    </row>
    <row r="1251" spans="1:15" hidden="1">
      <c r="A1251">
        <f>Tabla_owssvr__2[[#This Row],[ID]]</f>
        <v>3968</v>
      </c>
      <c r="B1251" t="str">
        <f>Tabla_owssvr__2[[#This Row],[Título]]</f>
        <v>Solicitud de camaes fotograficas.</v>
      </c>
      <c r="C1251" t="str">
        <f>Tabla_owssvr__2[[#This Row],[Solicitante]]</f>
        <v>Yelpi Caceres, Abraham, CAM</v>
      </c>
      <c r="D1251" s="4">
        <f>Tabla_owssvr__2[[#This Row],[Fecha Solicitud]]</f>
        <v>41764</v>
      </c>
      <c r="E1251" t="str">
        <f>Tabla_owssvr__2[[#This Row],[Estado]]</f>
        <v>Realizado</v>
      </c>
      <c r="F1251" s="4">
        <f>Tabla_owssvr__2[[#This Row],[Fecha Cierre]]</f>
        <v>41764</v>
      </c>
      <c r="G1251" t="str">
        <f>Tabla_owssvr__2[[#This Row],[Categoria]]</f>
        <v>Compra de equipamiento estándar.</v>
      </c>
      <c r="H1251" t="str">
        <f>Tabla_owssvr__2[[#This Row],[Enviado a TI]]</f>
        <v>Si</v>
      </c>
      <c r="I1251" t="str">
        <f>Tabla_owssvr__2[[#This Row],[Regiones]]</f>
        <v>No</v>
      </c>
      <c r="J1251" s="12">
        <f t="shared" si="141"/>
        <v>10</v>
      </c>
      <c r="K1251" s="13">
        <f t="shared" si="142"/>
        <v>41778</v>
      </c>
      <c r="L1251" s="12">
        <f t="shared" si="143"/>
        <v>2014</v>
      </c>
      <c r="M1251" s="12">
        <f t="shared" si="144"/>
        <v>21</v>
      </c>
      <c r="N1251" s="12">
        <f t="shared" si="145"/>
        <v>5</v>
      </c>
      <c r="O1251" s="13" t="str">
        <f t="shared" ca="1" si="146"/>
        <v>CUMPLE</v>
      </c>
    </row>
    <row r="1252" spans="1:15" hidden="1">
      <c r="A1252">
        <f>Tabla_owssvr__2[[#This Row],[ID]]</f>
        <v>3967</v>
      </c>
      <c r="B1252" t="str">
        <f>Tabla_owssvr__2[[#This Row],[Título]]</f>
        <v>Celulares para Chilectra</v>
      </c>
      <c r="C1252" t="str">
        <f>Tabla_owssvr__2[[#This Row],[Solicitante]]</f>
        <v>Salinas Bustos, Max Leonardo, CAM</v>
      </c>
      <c r="D1252" s="4">
        <f>Tabla_owssvr__2[[#This Row],[Fecha Solicitud]]</f>
        <v>41764</v>
      </c>
      <c r="E1252" t="str">
        <f>Tabla_owssvr__2[[#This Row],[Estado]]</f>
        <v>Realizado</v>
      </c>
      <c r="F1252" s="4">
        <f>Tabla_owssvr__2[[#This Row],[Fecha Cierre]]</f>
        <v>41764</v>
      </c>
      <c r="G1252" t="str">
        <f>Tabla_owssvr__2[[#This Row],[Categoria]]</f>
        <v>1 Asignacion de minutos</v>
      </c>
      <c r="H1252" t="str">
        <f>Tabla_owssvr__2[[#This Row],[Enviado a TI]]</f>
        <v>Si</v>
      </c>
      <c r="I1252" t="str">
        <f>Tabla_owssvr__2[[#This Row],[Regiones]]</f>
        <v>No</v>
      </c>
      <c r="J1252" s="12">
        <f t="shared" si="141"/>
        <v>1</v>
      </c>
      <c r="K1252" s="13">
        <f t="shared" si="142"/>
        <v>41765</v>
      </c>
      <c r="L1252" s="12">
        <f t="shared" si="143"/>
        <v>2014</v>
      </c>
      <c r="M1252" s="12">
        <f t="shared" si="144"/>
        <v>19</v>
      </c>
      <c r="N1252" s="12">
        <f t="shared" si="145"/>
        <v>5</v>
      </c>
      <c r="O1252" s="13" t="str">
        <f t="shared" ca="1" si="146"/>
        <v>CUMPLE</v>
      </c>
    </row>
    <row r="1253" spans="1:15" hidden="1">
      <c r="A1253">
        <f>Tabla_owssvr__2[[#This Row],[ID]]</f>
        <v>3966</v>
      </c>
      <c r="B1253" t="str">
        <f>Tabla_owssvr__2[[#This Row],[Título]]</f>
        <v>Desvinculados</v>
      </c>
      <c r="C1253" t="str">
        <f>Tabla_owssvr__2[[#This Row],[Solicitante]]</f>
        <v>Torrejón Osorio, Marcela Alejandra, CAM</v>
      </c>
      <c r="D1253" s="4">
        <f>Tabla_owssvr__2[[#This Row],[Fecha Solicitud]]</f>
        <v>41764</v>
      </c>
      <c r="E1253" t="str">
        <f>Tabla_owssvr__2[[#This Row],[Estado]]</f>
        <v>Realizado</v>
      </c>
      <c r="F1253" s="4">
        <f>Tabla_owssvr__2[[#This Row],[Fecha Cierre]]</f>
        <v>41764</v>
      </c>
      <c r="G1253" t="str">
        <f>Tabla_owssvr__2[[#This Row],[Categoria]]</f>
        <v>Creación, modificación activación y desactivación de cuentas de red y correo electrónico.</v>
      </c>
      <c r="H1253" t="str">
        <f>Tabla_owssvr__2[[#This Row],[Enviado a TI]]</f>
        <v>Si</v>
      </c>
      <c r="I1253" t="str">
        <f>Tabla_owssvr__2[[#This Row],[Regiones]]</f>
        <v>No</v>
      </c>
      <c r="J1253" s="12">
        <f t="shared" si="141"/>
        <v>1</v>
      </c>
      <c r="K1253" s="13">
        <f t="shared" si="142"/>
        <v>41765</v>
      </c>
      <c r="L1253" s="12">
        <f t="shared" si="143"/>
        <v>2014</v>
      </c>
      <c r="M1253" s="12">
        <f t="shared" si="144"/>
        <v>19</v>
      </c>
      <c r="N1253" s="12">
        <f t="shared" si="145"/>
        <v>5</v>
      </c>
      <c r="O1253" s="13" t="str">
        <f t="shared" ca="1" si="146"/>
        <v>CUMPLE</v>
      </c>
    </row>
    <row r="1254" spans="1:15" hidden="1">
      <c r="A1254">
        <f>Tabla_owssvr__2[[#This Row],[ID]]</f>
        <v>3965</v>
      </c>
      <c r="B1254" t="str">
        <f>Tabla_owssvr__2[[#This Row],[Título]]</f>
        <v>Minutos  Celular</v>
      </c>
      <c r="C1254" t="str">
        <f>Tabla_owssvr__2[[#This Row],[Solicitante]]</f>
        <v>Pajkuric Bustos, Ernesto Andrés, CAM</v>
      </c>
      <c r="D1254" s="4">
        <f>Tabla_owssvr__2[[#This Row],[Fecha Solicitud]]</f>
        <v>41764</v>
      </c>
      <c r="E1254" t="str">
        <f>Tabla_owssvr__2[[#This Row],[Estado]]</f>
        <v>Realizado</v>
      </c>
      <c r="F1254" s="4">
        <f>Tabla_owssvr__2[[#This Row],[Fecha Cierre]]</f>
        <v>41764</v>
      </c>
      <c r="G1254" t="str">
        <f>Tabla_owssvr__2[[#This Row],[Categoria]]</f>
        <v>1 Asignacion de minutos</v>
      </c>
      <c r="H1254" t="str">
        <f>Tabla_owssvr__2[[#This Row],[Enviado a TI]]</f>
        <v>No</v>
      </c>
      <c r="I1254" t="str">
        <f>Tabla_owssvr__2[[#This Row],[Regiones]]</f>
        <v>No</v>
      </c>
      <c r="J1254" s="12">
        <f t="shared" si="141"/>
        <v>1</v>
      </c>
      <c r="K1254" s="13">
        <f t="shared" si="142"/>
        <v>41765</v>
      </c>
      <c r="L1254" s="12">
        <f t="shared" si="143"/>
        <v>2014</v>
      </c>
      <c r="M1254" s="12">
        <f t="shared" si="144"/>
        <v>19</v>
      </c>
      <c r="N1254" s="12">
        <f t="shared" si="145"/>
        <v>5</v>
      </c>
      <c r="O1254" s="13" t="str">
        <f t="shared" ca="1" si="146"/>
        <v>CUMPLE</v>
      </c>
    </row>
    <row r="1255" spans="1:15" hidden="1">
      <c r="A1255">
        <f>Tabla_owssvr__2[[#This Row],[ID]]</f>
        <v>3964</v>
      </c>
      <c r="B1255" t="str">
        <f>Tabla_owssvr__2[[#This Row],[Título]]</f>
        <v xml:space="preserve">Desbloqueo Usuario </v>
      </c>
      <c r="C1255" t="str">
        <f>Tabla_owssvr__2[[#This Row],[Solicitante]]</f>
        <v>Roman Barachivich, Hernan Manuel, CAM</v>
      </c>
      <c r="D1255" s="4">
        <f>Tabla_owssvr__2[[#This Row],[Fecha Solicitud]]</f>
        <v>41764</v>
      </c>
      <c r="E1255" t="str">
        <f>Tabla_owssvr__2[[#This Row],[Estado]]</f>
        <v>Realizado</v>
      </c>
      <c r="F1255" s="4">
        <f>Tabla_owssvr__2[[#This Row],[Fecha Cierre]]</f>
        <v>41764</v>
      </c>
      <c r="G1255" t="str">
        <f>Tabla_owssvr__2[[#This Row],[Categoria]]</f>
        <v>Creación, modificación activación y desactivación de cuentas de red y correo electrónico.</v>
      </c>
      <c r="H1255" t="str">
        <f>Tabla_owssvr__2[[#This Row],[Enviado a TI]]</f>
        <v>Si</v>
      </c>
      <c r="I1255" t="str">
        <f>Tabla_owssvr__2[[#This Row],[Regiones]]</f>
        <v>No</v>
      </c>
      <c r="J1255" s="12">
        <f t="shared" si="141"/>
        <v>1</v>
      </c>
      <c r="K1255" s="13">
        <f t="shared" si="142"/>
        <v>41765</v>
      </c>
      <c r="L1255" s="12">
        <f t="shared" si="143"/>
        <v>2014</v>
      </c>
      <c r="M1255" s="12">
        <f t="shared" si="144"/>
        <v>19</v>
      </c>
      <c r="N1255" s="12">
        <f t="shared" si="145"/>
        <v>5</v>
      </c>
      <c r="O1255" s="13" t="str">
        <f t="shared" ca="1" si="146"/>
        <v>CUMPLE</v>
      </c>
    </row>
    <row r="1256" spans="1:15" hidden="1">
      <c r="A1256">
        <f>Tabla_owssvr__2[[#This Row],[ID]]</f>
        <v>3963</v>
      </c>
      <c r="B1256" t="str">
        <f>Tabla_owssvr__2[[#This Row],[Título]]</f>
        <v>Cuenta Bloqueada</v>
      </c>
      <c r="C1256" t="str">
        <f>Tabla_owssvr__2[[#This Row],[Solicitante]]</f>
        <v>Roman Barachivich, Hernan Manuel, CAM</v>
      </c>
      <c r="D1256" s="4">
        <f>Tabla_owssvr__2[[#This Row],[Fecha Solicitud]]</f>
        <v>41761</v>
      </c>
      <c r="E1256" t="str">
        <f>Tabla_owssvr__2[[#This Row],[Estado]]</f>
        <v>Realizado</v>
      </c>
      <c r="F1256" s="4">
        <f>Tabla_owssvr__2[[#This Row],[Fecha Cierre]]</f>
        <v>41761</v>
      </c>
      <c r="G1256" t="str">
        <f>Tabla_owssvr__2[[#This Row],[Categoria]]</f>
        <v>Creación, modificación activación y desactivación de cuentas de red y correo electrónico.</v>
      </c>
      <c r="H1256" t="str">
        <f>Tabla_owssvr__2[[#This Row],[Enviado a TI]]</f>
        <v>Si</v>
      </c>
      <c r="I1256" t="str">
        <f>Tabla_owssvr__2[[#This Row],[Regiones]]</f>
        <v>No</v>
      </c>
      <c r="J1256" s="12">
        <f t="shared" si="141"/>
        <v>1</v>
      </c>
      <c r="K1256" s="13">
        <f t="shared" si="142"/>
        <v>41764</v>
      </c>
      <c r="L1256" s="12">
        <f t="shared" si="143"/>
        <v>2014</v>
      </c>
      <c r="M1256" s="12">
        <f t="shared" si="144"/>
        <v>19</v>
      </c>
      <c r="N1256" s="12">
        <f t="shared" si="145"/>
        <v>5</v>
      </c>
      <c r="O1256" s="13" t="str">
        <f t="shared" ca="1" si="146"/>
        <v>CUMPLE</v>
      </c>
    </row>
    <row r="1257" spans="1:15" hidden="1">
      <c r="A1257">
        <f>Tabla_owssvr__2[[#This Row],[ID]]</f>
        <v>3962</v>
      </c>
      <c r="B1257" t="str">
        <f>Tabla_owssvr__2[[#This Row],[Título]]</f>
        <v>Solicita toner impresora Ricoh</v>
      </c>
      <c r="C1257" t="str">
        <f>Tabla_owssvr__2[[#This Row],[Solicitante]]</f>
        <v>Alarcon Soto, Maribel Viviana, CAM</v>
      </c>
      <c r="D1257" s="4">
        <f>Tabla_owssvr__2[[#This Row],[Fecha Solicitud]]</f>
        <v>41764</v>
      </c>
      <c r="E1257" t="str">
        <f>Tabla_owssvr__2[[#This Row],[Estado]]</f>
        <v>Realizado</v>
      </c>
      <c r="F1257" s="4">
        <f>Tabla_owssvr__2[[#This Row],[Fecha Cierre]]</f>
        <v>41764</v>
      </c>
      <c r="G1257" t="str">
        <f>Tabla_owssvr__2[[#This Row],[Categoria]]</f>
        <v>Reporte de problemas de Impresoras en Outsourcing</v>
      </c>
      <c r="H1257" t="str">
        <f>Tabla_owssvr__2[[#This Row],[Enviado a TI]]</f>
        <v>No</v>
      </c>
      <c r="I1257" t="str">
        <f>Tabla_owssvr__2[[#This Row],[Regiones]]</f>
        <v>No</v>
      </c>
      <c r="J1257" s="12">
        <f t="shared" si="141"/>
        <v>1</v>
      </c>
      <c r="K1257" s="13">
        <f t="shared" si="142"/>
        <v>41765</v>
      </c>
      <c r="L1257" s="12">
        <f t="shared" si="143"/>
        <v>2014</v>
      </c>
      <c r="M1257" s="12">
        <f t="shared" si="144"/>
        <v>19</v>
      </c>
      <c r="N1257" s="12">
        <f t="shared" si="145"/>
        <v>5</v>
      </c>
      <c r="O1257" s="13" t="str">
        <f t="shared" ca="1" si="146"/>
        <v>CUMPLE</v>
      </c>
    </row>
    <row r="1258" spans="1:15" hidden="1">
      <c r="A1258">
        <f>Tabla_owssvr__2[[#This Row],[ID]]</f>
        <v>3961</v>
      </c>
      <c r="B1258" t="str">
        <f>Tabla_owssvr__2[[#This Row],[Título]]</f>
        <v xml:space="preserve">direccion ip </v>
      </c>
      <c r="C1258" t="str">
        <f>Tabla_owssvr__2[[#This Row],[Solicitante]]</f>
        <v>Bustamante Palmiño, Manuel Esteban, CAM</v>
      </c>
      <c r="D1258" s="4">
        <f>Tabla_owssvr__2[[#This Row],[Fecha Solicitud]]</f>
        <v>41764</v>
      </c>
      <c r="E1258" t="str">
        <f>Tabla_owssvr__2[[#This Row],[Estado]]</f>
        <v>Realizado</v>
      </c>
      <c r="F1258" s="4">
        <f>Tabla_owssvr__2[[#This Row],[Fecha Cierre]]</f>
        <v>41764</v>
      </c>
      <c r="G1258" t="str">
        <f>Tabla_owssvr__2[[#This Row],[Categoria]]</f>
        <v>Creación, modificación activación y desactivación de anexos telefónicos.</v>
      </c>
      <c r="H1258" t="str">
        <f>Tabla_owssvr__2[[#This Row],[Enviado a TI]]</f>
        <v>No</v>
      </c>
      <c r="I1258" t="str">
        <f>Tabla_owssvr__2[[#This Row],[Regiones]]</f>
        <v>No</v>
      </c>
      <c r="J1258" s="12">
        <f t="shared" si="141"/>
        <v>1</v>
      </c>
      <c r="K1258" s="13">
        <f t="shared" si="142"/>
        <v>41765</v>
      </c>
      <c r="L1258" s="12">
        <f t="shared" si="143"/>
        <v>2014</v>
      </c>
      <c r="M1258" s="12">
        <f t="shared" si="144"/>
        <v>19</v>
      </c>
      <c r="N1258" s="12">
        <f t="shared" si="145"/>
        <v>5</v>
      </c>
      <c r="O1258" s="13" t="str">
        <f t="shared" ca="1" si="146"/>
        <v>CUMPLE</v>
      </c>
    </row>
    <row r="1259" spans="1:15" hidden="1">
      <c r="A1259">
        <f>Tabla_owssvr__2[[#This Row],[ID]]</f>
        <v>3960</v>
      </c>
      <c r="B1259" t="str">
        <f>Tabla_owssvr__2[[#This Row],[Título]]</f>
        <v>GYMR12-Acceso a Oracle R12</v>
      </c>
      <c r="C1259" t="str">
        <f>Tabla_owssvr__2[[#This Row],[Solicitante]]</f>
        <v>Salas Redondo, Luis Miguel, CAM</v>
      </c>
      <c r="D1259" s="4">
        <f>Tabla_owssvr__2[[#This Row],[Fecha Solicitud]]</f>
        <v>41764</v>
      </c>
      <c r="E1259" t="str">
        <f>Tabla_owssvr__2[[#This Row],[Estado]]</f>
        <v>Realizado</v>
      </c>
      <c r="F1259" s="4">
        <f>Tabla_owssvr__2[[#This Row],[Fecha Cierre]]</f>
        <v>41764</v>
      </c>
      <c r="G1259" t="str">
        <f>Tabla_owssvr__2[[#This Row],[Categoria]]</f>
        <v>Reporte de incidencias de servicio externos (Oracle, SAP, Synergia, GOM ….)</v>
      </c>
      <c r="H1259" t="str">
        <f>Tabla_owssvr__2[[#This Row],[Enviado a TI]]</f>
        <v>No</v>
      </c>
      <c r="I1259" t="str">
        <f>Tabla_owssvr__2[[#This Row],[Regiones]]</f>
        <v>No</v>
      </c>
      <c r="J1259" s="12">
        <f t="shared" si="141"/>
        <v>1</v>
      </c>
      <c r="K1259" s="13">
        <f t="shared" si="142"/>
        <v>41765</v>
      </c>
      <c r="L1259" s="12">
        <f t="shared" si="143"/>
        <v>2014</v>
      </c>
      <c r="M1259" s="12">
        <f t="shared" si="144"/>
        <v>19</v>
      </c>
      <c r="N1259" s="12">
        <f t="shared" si="145"/>
        <v>5</v>
      </c>
      <c r="O1259" s="13" t="str">
        <f t="shared" ca="1" si="146"/>
        <v>CUMPLE</v>
      </c>
    </row>
    <row r="1260" spans="1:15" hidden="1">
      <c r="A1260">
        <f>Tabla_owssvr__2[[#This Row],[ID]]</f>
        <v>3959</v>
      </c>
      <c r="B1260" t="str">
        <f>Tabla_owssvr__2[[#This Row],[Título]]</f>
        <v>Aumento Minutos</v>
      </c>
      <c r="C1260" t="str">
        <f>Tabla_owssvr__2[[#This Row],[Solicitante]]</f>
        <v>Valdes Navarrete, David Exequiel, CAM</v>
      </c>
      <c r="D1260" s="4">
        <f>Tabla_owssvr__2[[#This Row],[Fecha Solicitud]]</f>
        <v>41764</v>
      </c>
      <c r="E1260" t="str">
        <f>Tabla_owssvr__2[[#This Row],[Estado]]</f>
        <v>Realizado</v>
      </c>
      <c r="F1260" s="4">
        <f>Tabla_owssvr__2[[#This Row],[Fecha Cierre]]</f>
        <v>41764</v>
      </c>
      <c r="G1260" t="str">
        <f>Tabla_owssvr__2[[#This Row],[Categoria]]</f>
        <v>1 Asignacion de minutos</v>
      </c>
      <c r="H1260" t="str">
        <f>Tabla_owssvr__2[[#This Row],[Enviado a TI]]</f>
        <v>No</v>
      </c>
      <c r="I1260" t="str">
        <f>Tabla_owssvr__2[[#This Row],[Regiones]]</f>
        <v>No</v>
      </c>
      <c r="J1260" s="12">
        <f t="shared" si="141"/>
        <v>1</v>
      </c>
      <c r="K1260" s="13">
        <f t="shared" si="142"/>
        <v>41765</v>
      </c>
      <c r="L1260" s="12">
        <f t="shared" si="143"/>
        <v>2014</v>
      </c>
      <c r="M1260" s="12">
        <f t="shared" si="144"/>
        <v>19</v>
      </c>
      <c r="N1260" s="12">
        <f t="shared" si="145"/>
        <v>5</v>
      </c>
      <c r="O1260" s="13" t="str">
        <f t="shared" ca="1" si="146"/>
        <v>CUMPLE</v>
      </c>
    </row>
    <row r="1261" spans="1:15" hidden="1">
      <c r="A1261">
        <f>Tabla_owssvr__2[[#This Row],[ID]]</f>
        <v>3958</v>
      </c>
      <c r="B1261" t="str">
        <f>Tabla_owssvr__2[[#This Row],[Título]]</f>
        <v>Acceso NAS Propuesta</v>
      </c>
      <c r="C1261" t="str">
        <f>Tabla_owssvr__2[[#This Row],[Solicitante]]</f>
        <v>Lopez Solis, Roberto, CAM</v>
      </c>
      <c r="D1261" s="4">
        <f>Tabla_owssvr__2[[#This Row],[Fecha Solicitud]]</f>
        <v>41764</v>
      </c>
      <c r="E1261" t="str">
        <f>Tabla_owssvr__2[[#This Row],[Estado]]</f>
        <v>Realizado</v>
      </c>
      <c r="F1261" s="4">
        <f>Tabla_owssvr__2[[#This Row],[Fecha Cierre]]</f>
        <v>41764</v>
      </c>
      <c r="G1261" t="str">
        <f>Tabla_owssvr__2[[#This Row],[Categoria]]</f>
        <v>Habilitación de carpetas compartidas o sitios de Sharepoint. O asignación y/o modificación de permisos.</v>
      </c>
      <c r="H1261" t="str">
        <f>Tabla_owssvr__2[[#This Row],[Enviado a TI]]</f>
        <v>Si</v>
      </c>
      <c r="I1261" t="str">
        <f>Tabla_owssvr__2[[#This Row],[Regiones]]</f>
        <v>No</v>
      </c>
      <c r="J1261" s="12">
        <f t="shared" si="141"/>
        <v>1</v>
      </c>
      <c r="K1261" s="13">
        <f t="shared" si="142"/>
        <v>41765</v>
      </c>
      <c r="L1261" s="12">
        <f t="shared" si="143"/>
        <v>2014</v>
      </c>
      <c r="M1261" s="12">
        <f t="shared" si="144"/>
        <v>19</v>
      </c>
      <c r="N1261" s="12">
        <f t="shared" si="145"/>
        <v>5</v>
      </c>
      <c r="O1261" s="13" t="str">
        <f t="shared" ca="1" si="146"/>
        <v>CUMPLE</v>
      </c>
    </row>
    <row r="1262" spans="1:15" hidden="1">
      <c r="A1262">
        <f>Tabla_owssvr__2[[#This Row],[ID]]</f>
        <v>3957</v>
      </c>
      <c r="B1262" t="str">
        <f>Tabla_owssvr__2[[#This Row],[Título]]</f>
        <v>TICKET 786658 - CUENTA DE RED BAJA</v>
      </c>
      <c r="C1262" t="str">
        <f>Tabla_owssvr__2[[#This Row],[Solicitante]]</f>
        <v>Torrejón Osorio, Marcela Alejandra, CAM</v>
      </c>
      <c r="D1262" s="4">
        <f>Tabla_owssvr__2[[#This Row],[Fecha Solicitud]]</f>
        <v>41764</v>
      </c>
      <c r="E1262" t="str">
        <f>Tabla_owssvr__2[[#This Row],[Estado]]</f>
        <v>Realizado</v>
      </c>
      <c r="F1262" s="4">
        <f>Tabla_owssvr__2[[#This Row],[Fecha Cierre]]</f>
        <v>41764</v>
      </c>
      <c r="G1262" t="str">
        <f>Tabla_owssvr__2[[#This Row],[Categoria]]</f>
        <v>Creación, modificación activación y desactivación de cuentas de red y correo electrónico.</v>
      </c>
      <c r="H1262" t="str">
        <f>Tabla_owssvr__2[[#This Row],[Enviado a TI]]</f>
        <v>Si</v>
      </c>
      <c r="I1262" t="str">
        <f>Tabla_owssvr__2[[#This Row],[Regiones]]</f>
        <v>No</v>
      </c>
      <c r="J1262" s="12">
        <f t="shared" si="141"/>
        <v>1</v>
      </c>
      <c r="K1262" s="13">
        <f t="shared" si="142"/>
        <v>41765</v>
      </c>
      <c r="L1262" s="12">
        <f t="shared" si="143"/>
        <v>2014</v>
      </c>
      <c r="M1262" s="12">
        <f t="shared" si="144"/>
        <v>19</v>
      </c>
      <c r="N1262" s="12">
        <f t="shared" si="145"/>
        <v>5</v>
      </c>
      <c r="O1262" s="13" t="str">
        <f t="shared" ca="1" si="146"/>
        <v>CUMPLE</v>
      </c>
    </row>
    <row r="1263" spans="1:15" hidden="1">
      <c r="A1263">
        <f>Tabla_owssvr__2[[#This Row],[ID]]</f>
        <v>3956</v>
      </c>
      <c r="B1263" t="str">
        <f>Tabla_owssvr__2[[#This Row],[Título]]</f>
        <v xml:space="preserve">Consulta de Minutos </v>
      </c>
      <c r="C1263" t="str">
        <f>Tabla_owssvr__2[[#This Row],[Solicitante]]</f>
        <v>Lagos Acuña, Christopher Joseph, CAM</v>
      </c>
      <c r="D1263" s="4">
        <f>Tabla_owssvr__2[[#This Row],[Fecha Solicitud]]</f>
        <v>41764</v>
      </c>
      <c r="E1263" t="str">
        <f>Tabla_owssvr__2[[#This Row],[Estado]]</f>
        <v>Realizado</v>
      </c>
      <c r="F1263" s="4">
        <f>Tabla_owssvr__2[[#This Row],[Fecha Cierre]]</f>
        <v>41764</v>
      </c>
      <c r="G1263" t="str">
        <f>Tabla_owssvr__2[[#This Row],[Categoria]]</f>
        <v>1 Asignacion de minutos</v>
      </c>
      <c r="H1263" t="str">
        <f>Tabla_owssvr__2[[#This Row],[Enviado a TI]]</f>
        <v>Si</v>
      </c>
      <c r="I1263" t="str">
        <f>Tabla_owssvr__2[[#This Row],[Regiones]]</f>
        <v>No</v>
      </c>
      <c r="J1263" s="12">
        <f t="shared" si="141"/>
        <v>1</v>
      </c>
      <c r="K1263" s="13">
        <f t="shared" si="142"/>
        <v>41765</v>
      </c>
      <c r="L1263" s="12">
        <f t="shared" si="143"/>
        <v>2014</v>
      </c>
      <c r="M1263" s="12">
        <f t="shared" si="144"/>
        <v>19</v>
      </c>
      <c r="N1263" s="12">
        <f t="shared" si="145"/>
        <v>5</v>
      </c>
      <c r="O1263" s="13" t="str">
        <f t="shared" ca="1" si="146"/>
        <v>CUMPLE</v>
      </c>
    </row>
    <row r="1264" spans="1:15" hidden="1">
      <c r="A1264">
        <f>Tabla_owssvr__2[[#This Row],[ID]]</f>
        <v>3955</v>
      </c>
      <c r="B1264" t="str">
        <f>Tabla_owssvr__2[[#This Row],[Título]]</f>
        <v>Restitución de minutos on-net</v>
      </c>
      <c r="C1264" t="str">
        <f>Tabla_owssvr__2[[#This Row],[Solicitante]]</f>
        <v>Elgueta Rojas, Deborah Lisset, CAM</v>
      </c>
      <c r="D1264" s="4">
        <f>Tabla_owssvr__2[[#This Row],[Fecha Solicitud]]</f>
        <v>41764</v>
      </c>
      <c r="E1264" t="str">
        <f>Tabla_owssvr__2[[#This Row],[Estado]]</f>
        <v>Realizado</v>
      </c>
      <c r="F1264" s="4">
        <f>Tabla_owssvr__2[[#This Row],[Fecha Cierre]]</f>
        <v>41764</v>
      </c>
      <c r="G1264" t="str">
        <f>Tabla_owssvr__2[[#This Row],[Categoria]]</f>
        <v>Habilitación de servicios de telefonía celular, aumento de minutos, cambio de perfil.</v>
      </c>
      <c r="H1264" t="str">
        <f>Tabla_owssvr__2[[#This Row],[Enviado a TI]]</f>
        <v>No</v>
      </c>
      <c r="I1264" t="str">
        <f>Tabla_owssvr__2[[#This Row],[Regiones]]</f>
        <v>No</v>
      </c>
      <c r="J1264" s="12">
        <f t="shared" si="141"/>
        <v>1</v>
      </c>
      <c r="K1264" s="13">
        <f t="shared" si="142"/>
        <v>41765</v>
      </c>
      <c r="L1264" s="12">
        <f t="shared" si="143"/>
        <v>2014</v>
      </c>
      <c r="M1264" s="12">
        <f t="shared" si="144"/>
        <v>19</v>
      </c>
      <c r="N1264" s="12">
        <f t="shared" si="145"/>
        <v>5</v>
      </c>
      <c r="O1264" s="13" t="str">
        <f t="shared" ca="1" si="146"/>
        <v>CUMPLE</v>
      </c>
    </row>
    <row r="1265" spans="1:15" hidden="1">
      <c r="A1265">
        <f>Tabla_owssvr__2[[#This Row],[ID]]</f>
        <v>3954</v>
      </c>
      <c r="B1265" t="str">
        <f>Tabla_owssvr__2[[#This Row],[Título]]</f>
        <v>Atributos de Administrador</v>
      </c>
      <c r="C1265" t="str">
        <f>Tabla_owssvr__2[[#This Row],[Solicitante]]</f>
        <v>Belmar Ramirez, Nelson Andres, CAM</v>
      </c>
      <c r="D1265" s="4">
        <f>Tabla_owssvr__2[[#This Row],[Fecha Solicitud]]</f>
        <v>41761</v>
      </c>
      <c r="E1265" t="str">
        <f>Tabla_owssvr__2[[#This Row],[Estado]]</f>
        <v>Realizado</v>
      </c>
      <c r="F1265" s="4">
        <f>Tabla_owssvr__2[[#This Row],[Fecha Cierre]]</f>
        <v>41761</v>
      </c>
      <c r="G1265" t="str">
        <f>Tabla_owssvr__2[[#This Row],[Categoria]]</f>
        <v>Creación, modificación activación y desactivación de cuentas de red y correo electrónico.</v>
      </c>
      <c r="H1265" t="str">
        <f>Tabla_owssvr__2[[#This Row],[Enviado a TI]]</f>
        <v>Si</v>
      </c>
      <c r="I1265" t="str">
        <f>Tabla_owssvr__2[[#This Row],[Regiones]]</f>
        <v>No</v>
      </c>
      <c r="J1265" s="12">
        <f t="shared" si="141"/>
        <v>1</v>
      </c>
      <c r="K1265" s="13">
        <f t="shared" si="142"/>
        <v>41764</v>
      </c>
      <c r="L1265" s="12">
        <f t="shared" si="143"/>
        <v>2014</v>
      </c>
      <c r="M1265" s="12">
        <f t="shared" si="144"/>
        <v>19</v>
      </c>
      <c r="N1265" s="12">
        <f t="shared" si="145"/>
        <v>5</v>
      </c>
      <c r="O1265" s="13" t="str">
        <f t="shared" ca="1" si="146"/>
        <v>CUMPLE</v>
      </c>
    </row>
    <row r="1266" spans="1:15" hidden="1">
      <c r="A1266">
        <f>Tabla_owssvr__2[[#This Row],[ID]]</f>
        <v>3953</v>
      </c>
      <c r="B1266" t="str">
        <f>Tabla_owssvr__2[[#This Row],[Título]]</f>
        <v>don david  uregente se me acabaron los minutos apruebe los minutos R</v>
      </c>
      <c r="C1266" t="str">
        <f>Tabla_owssvr__2[[#This Row],[Solicitante]]</f>
        <v>Medrano Ortega, Mario Ariel, CAM</v>
      </c>
      <c r="D1266" s="4">
        <f>Tabla_owssvr__2[[#This Row],[Fecha Solicitud]]</f>
        <v>41761</v>
      </c>
      <c r="E1266" t="str">
        <f>Tabla_owssvr__2[[#This Row],[Estado]]</f>
        <v>Realizado</v>
      </c>
      <c r="F1266" s="4">
        <f>Tabla_owssvr__2[[#This Row],[Fecha Cierre]]</f>
        <v>41761</v>
      </c>
      <c r="G1266" t="str">
        <f>Tabla_owssvr__2[[#This Row],[Categoria]]</f>
        <v>1 Asignacion de minutos</v>
      </c>
      <c r="H1266" t="str">
        <f>Tabla_owssvr__2[[#This Row],[Enviado a TI]]</f>
        <v>Si</v>
      </c>
      <c r="I1266" t="str">
        <f>Tabla_owssvr__2[[#This Row],[Regiones]]</f>
        <v>No</v>
      </c>
      <c r="J1266" s="12">
        <f t="shared" si="141"/>
        <v>1</v>
      </c>
      <c r="K1266" s="13">
        <f t="shared" si="142"/>
        <v>41764</v>
      </c>
      <c r="L1266" s="12">
        <f t="shared" si="143"/>
        <v>2014</v>
      </c>
      <c r="M1266" s="12">
        <f t="shared" si="144"/>
        <v>19</v>
      </c>
      <c r="N1266" s="12">
        <f t="shared" si="145"/>
        <v>5</v>
      </c>
      <c r="O1266" s="13" t="str">
        <f t="shared" ca="1" si="146"/>
        <v>CUMPLE</v>
      </c>
    </row>
    <row r="1267" spans="1:15" hidden="1">
      <c r="A1267">
        <f>Tabla_owssvr__2[[#This Row],[ID]]</f>
        <v>3952</v>
      </c>
      <c r="B1267" t="str">
        <f>Tabla_owssvr__2[[#This Row],[Título]]</f>
        <v>Minutos Net</v>
      </c>
      <c r="C1267" t="str">
        <f>Tabla_owssvr__2[[#This Row],[Solicitante]]</f>
        <v>Fuentes Maldonado, Gonzalo Eduardo, CAM</v>
      </c>
      <c r="D1267" s="4">
        <f>Tabla_owssvr__2[[#This Row],[Fecha Solicitud]]</f>
        <v>41761</v>
      </c>
      <c r="E1267" t="str">
        <f>Tabla_owssvr__2[[#This Row],[Estado]]</f>
        <v>Realizado</v>
      </c>
      <c r="F1267" s="4">
        <f>Tabla_owssvr__2[[#This Row],[Fecha Cierre]]</f>
        <v>41761</v>
      </c>
      <c r="G1267" t="str">
        <f>Tabla_owssvr__2[[#This Row],[Categoria]]</f>
        <v>1 Asignacion de minutos</v>
      </c>
      <c r="H1267" t="str">
        <f>Tabla_owssvr__2[[#This Row],[Enviado a TI]]</f>
        <v>No</v>
      </c>
      <c r="I1267" t="str">
        <f>Tabla_owssvr__2[[#This Row],[Regiones]]</f>
        <v>Si</v>
      </c>
      <c r="J1267" s="12">
        <f t="shared" si="141"/>
        <v>1</v>
      </c>
      <c r="K1267" s="13">
        <f t="shared" si="142"/>
        <v>41764</v>
      </c>
      <c r="L1267" s="12">
        <f t="shared" si="143"/>
        <v>2014</v>
      </c>
      <c r="M1267" s="12">
        <f t="shared" si="144"/>
        <v>19</v>
      </c>
      <c r="N1267" s="12">
        <f t="shared" si="145"/>
        <v>5</v>
      </c>
      <c r="O1267" s="13" t="str">
        <f t="shared" ca="1" si="146"/>
        <v>CUMPLE</v>
      </c>
    </row>
    <row r="1268" spans="1:15" hidden="1">
      <c r="A1268">
        <f>Tabla_owssvr__2[[#This Row],[ID]]</f>
        <v>3951</v>
      </c>
      <c r="B1268" t="str">
        <f>Tabla_owssvr__2[[#This Row],[Título]]</f>
        <v>Plan móvil portería Vespucio 1520</v>
      </c>
      <c r="C1268" t="str">
        <f>Tabla_owssvr__2[[#This Row],[Solicitante]]</f>
        <v>Duarte Fuentes, Luis Alfredo, CAM</v>
      </c>
      <c r="D1268" s="4">
        <f>Tabla_owssvr__2[[#This Row],[Fecha Solicitud]]</f>
        <v>41761</v>
      </c>
      <c r="E1268" t="str">
        <f>Tabla_owssvr__2[[#This Row],[Estado]]</f>
        <v>Realizado</v>
      </c>
      <c r="F1268" s="4">
        <f>Tabla_owssvr__2[[#This Row],[Fecha Cierre]]</f>
        <v>41761</v>
      </c>
      <c r="G1268" t="str">
        <f>Tabla_owssvr__2[[#This Row],[Categoria]]</f>
        <v>1 Asignacion de minutos</v>
      </c>
      <c r="H1268" t="str">
        <f>Tabla_owssvr__2[[#This Row],[Enviado a TI]]</f>
        <v>Si</v>
      </c>
      <c r="I1268" t="str">
        <f>Tabla_owssvr__2[[#This Row],[Regiones]]</f>
        <v>No</v>
      </c>
      <c r="J1268" s="12">
        <f t="shared" si="141"/>
        <v>1</v>
      </c>
      <c r="K1268" s="13">
        <f t="shared" si="142"/>
        <v>41764</v>
      </c>
      <c r="L1268" s="12">
        <f t="shared" si="143"/>
        <v>2014</v>
      </c>
      <c r="M1268" s="12">
        <f t="shared" si="144"/>
        <v>19</v>
      </c>
      <c r="N1268" s="12">
        <f t="shared" si="145"/>
        <v>5</v>
      </c>
      <c r="O1268" s="13" t="str">
        <f t="shared" ca="1" si="146"/>
        <v>CUMPLE</v>
      </c>
    </row>
    <row r="1269" spans="1:15" hidden="1">
      <c r="A1269">
        <f>Tabla_owssvr__2[[#This Row],[ID]]</f>
        <v>3950</v>
      </c>
      <c r="B1269" t="str">
        <f>Tabla_owssvr__2[[#This Row],[Título]]</f>
        <v>Minutos NET</v>
      </c>
      <c r="C1269" t="str">
        <f>Tabla_owssvr__2[[#This Row],[Solicitante]]</f>
        <v>Morales Diaz, Mauricio Enrique, CAM</v>
      </c>
      <c r="D1269" s="4">
        <f>Tabla_owssvr__2[[#This Row],[Fecha Solicitud]]</f>
        <v>41761</v>
      </c>
      <c r="E1269" t="str">
        <f>Tabla_owssvr__2[[#This Row],[Estado]]</f>
        <v>Realizado</v>
      </c>
      <c r="F1269" s="4">
        <f>Tabla_owssvr__2[[#This Row],[Fecha Cierre]]</f>
        <v>41761</v>
      </c>
      <c r="G1269" t="str">
        <f>Tabla_owssvr__2[[#This Row],[Categoria]]</f>
        <v>1 Asignacion de minutos</v>
      </c>
      <c r="H1269" t="str">
        <f>Tabla_owssvr__2[[#This Row],[Enviado a TI]]</f>
        <v>Si</v>
      </c>
      <c r="I1269" t="str">
        <f>Tabla_owssvr__2[[#This Row],[Regiones]]</f>
        <v>Si</v>
      </c>
      <c r="J1269" s="12">
        <f t="shared" si="141"/>
        <v>1</v>
      </c>
      <c r="K1269" s="13">
        <f t="shared" si="142"/>
        <v>41764</v>
      </c>
      <c r="L1269" s="12">
        <f t="shared" si="143"/>
        <v>2014</v>
      </c>
      <c r="M1269" s="12">
        <f t="shared" si="144"/>
        <v>19</v>
      </c>
      <c r="N1269" s="12">
        <f t="shared" si="145"/>
        <v>5</v>
      </c>
      <c r="O1269" s="13" t="str">
        <f t="shared" ca="1" si="146"/>
        <v>CUMPLE</v>
      </c>
    </row>
    <row r="1270" spans="1:15" hidden="1">
      <c r="A1270">
        <f>Tabla_owssvr__2[[#This Row],[ID]]</f>
        <v>3949</v>
      </c>
      <c r="B1270" t="str">
        <f>Tabla_owssvr__2[[#This Row],[Título]]</f>
        <v>MINUTOS CAM (9 4691452)</v>
      </c>
      <c r="C1270" t="str">
        <f>Tabla_owssvr__2[[#This Row],[Solicitante]]</f>
        <v>Toloza Garrido, Samuel Isaac, CAM</v>
      </c>
      <c r="D1270" s="4">
        <f>Tabla_owssvr__2[[#This Row],[Fecha Solicitud]]</f>
        <v>41761</v>
      </c>
      <c r="E1270" t="str">
        <f>Tabla_owssvr__2[[#This Row],[Estado]]</f>
        <v>Realizado</v>
      </c>
      <c r="F1270" s="4">
        <f>Tabla_owssvr__2[[#This Row],[Fecha Cierre]]</f>
        <v>41761</v>
      </c>
      <c r="G1270" t="str">
        <f>Tabla_owssvr__2[[#This Row],[Categoria]]</f>
        <v>1 Asignacion de minutos</v>
      </c>
      <c r="H1270" t="str">
        <f>Tabla_owssvr__2[[#This Row],[Enviado a TI]]</f>
        <v>No</v>
      </c>
      <c r="I1270" t="str">
        <f>Tabla_owssvr__2[[#This Row],[Regiones]]</f>
        <v>No</v>
      </c>
      <c r="J1270" s="12">
        <f t="shared" si="141"/>
        <v>1</v>
      </c>
      <c r="K1270" s="13">
        <f t="shared" si="142"/>
        <v>41764</v>
      </c>
      <c r="L1270" s="12">
        <f t="shared" si="143"/>
        <v>2014</v>
      </c>
      <c r="M1270" s="12">
        <f t="shared" si="144"/>
        <v>19</v>
      </c>
      <c r="N1270" s="12">
        <f t="shared" si="145"/>
        <v>5</v>
      </c>
      <c r="O1270" s="13" t="str">
        <f t="shared" ca="1" si="146"/>
        <v>CUMPLE</v>
      </c>
    </row>
    <row r="1271" spans="1:15" hidden="1">
      <c r="A1271">
        <f>Tabla_owssvr__2[[#This Row],[ID]]</f>
        <v>3948</v>
      </c>
      <c r="B1271" t="str">
        <f>Tabla_owssvr__2[[#This Row],[Título]]</f>
        <v>Finalizacion proceso computador Lucas Dominguez</v>
      </c>
      <c r="C1271" t="str">
        <f>Tabla_owssvr__2[[#This Row],[Solicitante]]</f>
        <v>Abarca Cerda, Cristian Andres, CAM</v>
      </c>
      <c r="D1271" s="4">
        <f>Tabla_owssvr__2[[#This Row],[Fecha Solicitud]]</f>
        <v>41761</v>
      </c>
      <c r="E1271" t="str">
        <f>Tabla_owssvr__2[[#This Row],[Estado]]</f>
        <v>Realizado</v>
      </c>
      <c r="F1271" s="4">
        <f>Tabla_owssvr__2[[#This Row],[Fecha Cierre]]</f>
        <v>41761</v>
      </c>
      <c r="G1271" t="str">
        <f>Tabla_owssvr__2[[#This Row],[Categoria]]</f>
        <v>Instalación de nuevos software en los computadores.</v>
      </c>
      <c r="H1271" t="str">
        <f>Tabla_owssvr__2[[#This Row],[Enviado a TI]]</f>
        <v>Si</v>
      </c>
      <c r="I1271" t="str">
        <f>Tabla_owssvr__2[[#This Row],[Regiones]]</f>
        <v>No</v>
      </c>
      <c r="J1271" s="12">
        <f t="shared" si="141"/>
        <v>1</v>
      </c>
      <c r="K1271" s="13">
        <f t="shared" si="142"/>
        <v>41764</v>
      </c>
      <c r="L1271" s="12">
        <f t="shared" si="143"/>
        <v>2014</v>
      </c>
      <c r="M1271" s="12">
        <f t="shared" si="144"/>
        <v>19</v>
      </c>
      <c r="N1271" s="12">
        <f t="shared" si="145"/>
        <v>5</v>
      </c>
      <c r="O1271" s="13" t="str">
        <f t="shared" ca="1" si="146"/>
        <v>CUMPLE</v>
      </c>
    </row>
    <row r="1272" spans="1:15" hidden="1">
      <c r="A1272">
        <f>Tabla_owssvr__2[[#This Row],[ID]]</f>
        <v>3947</v>
      </c>
      <c r="B1272" t="str">
        <f>Tabla_owssvr__2[[#This Row],[Título]]</f>
        <v>CL correo Alpunor.</v>
      </c>
      <c r="C1272" t="str">
        <f>Tabla_owssvr__2[[#This Row],[Solicitante]]</f>
        <v>Dossi Muñoz, Carolina, CAM</v>
      </c>
      <c r="D1272" s="4">
        <f>Tabla_owssvr__2[[#This Row],[Fecha Solicitud]]</f>
        <v>41761</v>
      </c>
      <c r="E1272" t="str">
        <f>Tabla_owssvr__2[[#This Row],[Estado]]</f>
        <v>Realizado</v>
      </c>
      <c r="F1272" s="4">
        <f>Tabla_owssvr__2[[#This Row],[Fecha Cierre]]</f>
        <v>41761</v>
      </c>
      <c r="G1272" t="str">
        <f>Tabla_owssvr__2[[#This Row],[Categoria]]</f>
        <v>Creación, modificación activación y desactivación de cuentas de red y correo electrónico.</v>
      </c>
      <c r="H1272" t="str">
        <f>Tabla_owssvr__2[[#This Row],[Enviado a TI]]</f>
        <v>Si</v>
      </c>
      <c r="I1272" t="str">
        <f>Tabla_owssvr__2[[#This Row],[Regiones]]</f>
        <v>No</v>
      </c>
      <c r="J1272" s="12">
        <f t="shared" si="141"/>
        <v>1</v>
      </c>
      <c r="K1272" s="13">
        <f t="shared" si="142"/>
        <v>41764</v>
      </c>
      <c r="L1272" s="12">
        <f t="shared" si="143"/>
        <v>2014</v>
      </c>
      <c r="M1272" s="12">
        <f t="shared" si="144"/>
        <v>19</v>
      </c>
      <c r="N1272" s="12">
        <f t="shared" si="145"/>
        <v>5</v>
      </c>
      <c r="O1272" s="13" t="str">
        <f t="shared" ca="1" si="146"/>
        <v>CUMPLE</v>
      </c>
    </row>
    <row r="1273" spans="1:15" hidden="1">
      <c r="A1273">
        <f>Tabla_owssvr__2[[#This Row],[ID]]</f>
        <v>3946</v>
      </c>
      <c r="B1273" t="str">
        <f>Tabla_owssvr__2[[#This Row],[Título]]</f>
        <v>Solicita restituir minutos OnNet.</v>
      </c>
      <c r="C1273" t="str">
        <f>Tabla_owssvr__2[[#This Row],[Solicitante]]</f>
        <v>Hormazábal Ortiz, Leonardo Antonio, CAM</v>
      </c>
      <c r="D1273" s="4">
        <f>Tabla_owssvr__2[[#This Row],[Fecha Solicitud]]</f>
        <v>41761</v>
      </c>
      <c r="E1273" t="str">
        <f>Tabla_owssvr__2[[#This Row],[Estado]]</f>
        <v>Realizado</v>
      </c>
      <c r="F1273" s="4">
        <f>Tabla_owssvr__2[[#This Row],[Fecha Cierre]]</f>
        <v>41761</v>
      </c>
      <c r="G1273" t="str">
        <f>Tabla_owssvr__2[[#This Row],[Categoria]]</f>
        <v>1 Asignacion de minutos</v>
      </c>
      <c r="H1273" t="str">
        <f>Tabla_owssvr__2[[#This Row],[Enviado a TI]]</f>
        <v>Si</v>
      </c>
      <c r="I1273" t="str">
        <f>Tabla_owssvr__2[[#This Row],[Regiones]]</f>
        <v>Si</v>
      </c>
      <c r="J1273" s="12">
        <f t="shared" si="141"/>
        <v>1</v>
      </c>
      <c r="K1273" s="13">
        <f t="shared" si="142"/>
        <v>41764</v>
      </c>
      <c r="L1273" s="12">
        <f t="shared" si="143"/>
        <v>2014</v>
      </c>
      <c r="M1273" s="12">
        <f t="shared" si="144"/>
        <v>19</v>
      </c>
      <c r="N1273" s="12">
        <f t="shared" si="145"/>
        <v>5</v>
      </c>
      <c r="O1273" s="13" t="str">
        <f t="shared" ca="1" si="146"/>
        <v>CUMPLE</v>
      </c>
    </row>
    <row r="1274" spans="1:15" hidden="1">
      <c r="A1274">
        <f>Tabla_owssvr__2[[#This Row],[ID]]</f>
        <v>3945</v>
      </c>
      <c r="B1274" t="str">
        <f>Tabla_owssvr__2[[#This Row],[Título]]</f>
        <v>Confirmacion Cierre Inventarios</v>
      </c>
      <c r="C1274" t="str">
        <f>Tabla_owssvr__2[[#This Row],[Solicitante]]</f>
        <v>Carrasco Briones, Rodrigo, CAM</v>
      </c>
      <c r="D1274" s="4">
        <f>Tabla_owssvr__2[[#This Row],[Fecha Solicitud]]</f>
        <v>41761</v>
      </c>
      <c r="E1274" t="str">
        <f>Tabla_owssvr__2[[#This Row],[Estado]]</f>
        <v>Realizado</v>
      </c>
      <c r="F1274" s="4">
        <f>Tabla_owssvr__2[[#This Row],[Fecha Cierre]]</f>
        <v>41761</v>
      </c>
      <c r="G1274" t="str">
        <f>Tabla_owssvr__2[[#This Row],[Categoria]]</f>
        <v>Reporte de incidencias de servicio externos (Oracle, SAP, Synergia, GOM ….)</v>
      </c>
      <c r="H1274" t="str">
        <f>Tabla_owssvr__2[[#This Row],[Enviado a TI]]</f>
        <v>No</v>
      </c>
      <c r="I1274" t="str">
        <f>Tabla_owssvr__2[[#This Row],[Regiones]]</f>
        <v>No</v>
      </c>
      <c r="J1274" s="12">
        <f t="shared" si="141"/>
        <v>1</v>
      </c>
      <c r="K1274" s="13">
        <f t="shared" si="142"/>
        <v>41764</v>
      </c>
      <c r="L1274" s="12">
        <f t="shared" si="143"/>
        <v>2014</v>
      </c>
      <c r="M1274" s="12">
        <f t="shared" si="144"/>
        <v>19</v>
      </c>
      <c r="N1274" s="12">
        <f t="shared" si="145"/>
        <v>5</v>
      </c>
      <c r="O1274" s="13" t="str">
        <f t="shared" ca="1" si="146"/>
        <v>CUMPLE</v>
      </c>
    </row>
    <row r="1275" spans="1:15" hidden="1">
      <c r="A1275">
        <f>Tabla_owssvr__2[[#This Row],[ID]]</f>
        <v>3944</v>
      </c>
      <c r="B1275" t="str">
        <f>Tabla_owssvr__2[[#This Row],[Título]]</f>
        <v>Toner Impresora</v>
      </c>
      <c r="C1275" t="str">
        <f>Tabla_owssvr__2[[#This Row],[Solicitante]]</f>
        <v>Contreras Orellana, Paulo Alberto, CAM</v>
      </c>
      <c r="D1275" s="4">
        <f>Tabla_owssvr__2[[#This Row],[Fecha Solicitud]]</f>
        <v>41761</v>
      </c>
      <c r="E1275" t="str">
        <f>Tabla_owssvr__2[[#This Row],[Estado]]</f>
        <v>Realizado</v>
      </c>
      <c r="F1275" s="4">
        <f>Tabla_owssvr__2[[#This Row],[Fecha Cierre]]</f>
        <v>41761</v>
      </c>
      <c r="G1275" t="str">
        <f>Tabla_owssvr__2[[#This Row],[Categoria]]</f>
        <v>Reporte de problemas de Impresoras en Outsourcing</v>
      </c>
      <c r="H1275" t="str">
        <f>Tabla_owssvr__2[[#This Row],[Enviado a TI]]</f>
        <v>Si</v>
      </c>
      <c r="I1275" t="str">
        <f>Tabla_owssvr__2[[#This Row],[Regiones]]</f>
        <v>No</v>
      </c>
      <c r="J1275" s="12">
        <f t="shared" si="141"/>
        <v>1</v>
      </c>
      <c r="K1275" s="13">
        <f t="shared" si="142"/>
        <v>41764</v>
      </c>
      <c r="L1275" s="12">
        <f t="shared" si="143"/>
        <v>2014</v>
      </c>
      <c r="M1275" s="12">
        <f t="shared" si="144"/>
        <v>19</v>
      </c>
      <c r="N1275" s="12">
        <f t="shared" si="145"/>
        <v>5</v>
      </c>
      <c r="O1275" s="13" t="str">
        <f t="shared" ca="1" si="146"/>
        <v>CUMPLE</v>
      </c>
    </row>
    <row r="1276" spans="1:15" hidden="1">
      <c r="A1276">
        <f>Tabla_owssvr__2[[#This Row],[ID]]</f>
        <v>3943</v>
      </c>
      <c r="B1276" t="str">
        <f>Tabla_owssvr__2[[#This Row],[Título]]</f>
        <v>Alta equipo</v>
      </c>
      <c r="C1276" t="str">
        <f>Tabla_owssvr__2[[#This Row],[Solicitante]]</f>
        <v>Técnico Mesa de Ayuda, Externo</v>
      </c>
      <c r="D1276" s="4">
        <f>Tabla_owssvr__2[[#This Row],[Fecha Solicitud]]</f>
        <v>41761</v>
      </c>
      <c r="E1276" t="str">
        <f>Tabla_owssvr__2[[#This Row],[Estado]]</f>
        <v>Realizado</v>
      </c>
      <c r="F1276" s="4">
        <f>Tabla_owssvr__2[[#This Row],[Fecha Cierre]]</f>
        <v>41761</v>
      </c>
      <c r="G1276" t="str">
        <f>Tabla_owssvr__2[[#This Row],[Categoria]]</f>
        <v>Creación, modificación activación y desactivación de cuentas de red y correo electrónico.</v>
      </c>
      <c r="H1276" t="str">
        <f>Tabla_owssvr__2[[#This Row],[Enviado a TI]]</f>
        <v>Si</v>
      </c>
      <c r="I1276" t="str">
        <f>Tabla_owssvr__2[[#This Row],[Regiones]]</f>
        <v>No</v>
      </c>
      <c r="J1276" s="12">
        <f t="shared" si="141"/>
        <v>1</v>
      </c>
      <c r="K1276" s="13">
        <f t="shared" si="142"/>
        <v>41764</v>
      </c>
      <c r="L1276" s="12">
        <f t="shared" si="143"/>
        <v>2014</v>
      </c>
      <c r="M1276" s="12">
        <f t="shared" si="144"/>
        <v>19</v>
      </c>
      <c r="N1276" s="12">
        <f t="shared" si="145"/>
        <v>5</v>
      </c>
      <c r="O1276" s="13" t="str">
        <f t="shared" ca="1" si="146"/>
        <v>CUMPLE</v>
      </c>
    </row>
    <row r="1277" spans="1:15" hidden="1">
      <c r="A1277">
        <f>Tabla_owssvr__2[[#This Row],[ID]]</f>
        <v>3942</v>
      </c>
      <c r="B1277" t="str">
        <f>Tabla_owssvr__2[[#This Row],[Título]]</f>
        <v>Plataformar AIO - Gcia. Op. MGTP</v>
      </c>
      <c r="C1277" t="str">
        <f>Tabla_owssvr__2[[#This Row],[Solicitante]]</f>
        <v>Contreras Orellana, Paulo Alberto, CAM</v>
      </c>
      <c r="D1277" s="4">
        <f>Tabla_owssvr__2[[#This Row],[Fecha Solicitud]]</f>
        <v>41761</v>
      </c>
      <c r="E1277" t="str">
        <f>Tabla_owssvr__2[[#This Row],[Estado]]</f>
        <v>Realizado</v>
      </c>
      <c r="F1277" s="4">
        <f>Tabla_owssvr__2[[#This Row],[Fecha Cierre]]</f>
        <v>41761</v>
      </c>
      <c r="G1277" t="str">
        <f>Tabla_owssvr__2[[#This Row],[Categoria]]</f>
        <v>Asignación de equipamiento estándar.</v>
      </c>
      <c r="H1277" t="str">
        <f>Tabla_owssvr__2[[#This Row],[Enviado a TI]]</f>
        <v>Si</v>
      </c>
      <c r="I1277" t="str">
        <f>Tabla_owssvr__2[[#This Row],[Regiones]]</f>
        <v>No</v>
      </c>
      <c r="J1277" s="12">
        <f t="shared" si="141"/>
        <v>4</v>
      </c>
      <c r="K1277" s="13">
        <f t="shared" si="142"/>
        <v>41767</v>
      </c>
      <c r="L1277" s="12">
        <f t="shared" si="143"/>
        <v>2014</v>
      </c>
      <c r="M1277" s="12">
        <f t="shared" si="144"/>
        <v>19</v>
      </c>
      <c r="N1277" s="12">
        <f t="shared" si="145"/>
        <v>5</v>
      </c>
      <c r="O1277" s="13" t="str">
        <f t="shared" ca="1" si="146"/>
        <v>CUMPLE</v>
      </c>
    </row>
    <row r="1278" spans="1:15" hidden="1">
      <c r="A1278">
        <f>Tabla_owssvr__2[[#This Row],[ID]]</f>
        <v>3941</v>
      </c>
      <c r="B1278" t="str">
        <f>Tabla_owssvr__2[[#This Row],[Título]]</f>
        <v>Ingreso a Payroll</v>
      </c>
      <c r="C1278" t="str">
        <f>Tabla_owssvr__2[[#This Row],[Solicitante]]</f>
        <v>Salazar Acuña, Ivan Andrés, CAM</v>
      </c>
      <c r="D1278" s="4">
        <f>Tabla_owssvr__2[[#This Row],[Fecha Solicitud]]</f>
        <v>41761</v>
      </c>
      <c r="E1278" t="str">
        <f>Tabla_owssvr__2[[#This Row],[Estado]]</f>
        <v>Realizado</v>
      </c>
      <c r="F1278" s="4">
        <f>Tabla_owssvr__2[[#This Row],[Fecha Cierre]]</f>
        <v>41761</v>
      </c>
      <c r="G1278" t="str">
        <f>Tabla_owssvr__2[[#This Row],[Categoria]]</f>
        <v>Reporte de incidencias de servicio externos (Oracle, SAP, Synergia, GOM ….)</v>
      </c>
      <c r="H1278" t="str">
        <f>Tabla_owssvr__2[[#This Row],[Enviado a TI]]</f>
        <v>No</v>
      </c>
      <c r="I1278" t="str">
        <f>Tabla_owssvr__2[[#This Row],[Regiones]]</f>
        <v>No</v>
      </c>
      <c r="J1278" s="12">
        <f t="shared" si="141"/>
        <v>1</v>
      </c>
      <c r="K1278" s="13">
        <f t="shared" si="142"/>
        <v>41764</v>
      </c>
      <c r="L1278" s="12">
        <f t="shared" si="143"/>
        <v>2014</v>
      </c>
      <c r="M1278" s="12">
        <f t="shared" si="144"/>
        <v>19</v>
      </c>
      <c r="N1278" s="12">
        <f t="shared" si="145"/>
        <v>5</v>
      </c>
      <c r="O1278" s="13" t="str">
        <f t="shared" ca="1" si="146"/>
        <v>CUMPLE</v>
      </c>
    </row>
    <row r="1279" spans="1:15" hidden="1">
      <c r="A1279">
        <f>Tabla_owssvr__2[[#This Row],[ID]]</f>
        <v>3940</v>
      </c>
      <c r="B1279" t="str">
        <f>Tabla_owssvr__2[[#This Row],[Título]]</f>
        <v xml:space="preserve">Problemas al contabilizar </v>
      </c>
      <c r="C1279" t="str">
        <f>Tabla_owssvr__2[[#This Row],[Solicitante]]</f>
        <v>Llancao Catrinao, Emelina Veronica, CAM</v>
      </c>
      <c r="D1279" s="4">
        <f>Tabla_owssvr__2[[#This Row],[Fecha Solicitud]]</f>
        <v>41761</v>
      </c>
      <c r="E1279" t="str">
        <f>Tabla_owssvr__2[[#This Row],[Estado]]</f>
        <v>Realizado</v>
      </c>
      <c r="F1279" s="4">
        <f>Tabla_owssvr__2[[#This Row],[Fecha Cierre]]</f>
        <v>41761</v>
      </c>
      <c r="G1279" t="str">
        <f>Tabla_owssvr__2[[#This Row],[Categoria]]</f>
        <v>Reporte de incidencias de servicio externos (Oracle, SAP, Synergia, GOM ….)</v>
      </c>
      <c r="H1279" t="str">
        <f>Tabla_owssvr__2[[#This Row],[Enviado a TI]]</f>
        <v>Si</v>
      </c>
      <c r="I1279" t="str">
        <f>Tabla_owssvr__2[[#This Row],[Regiones]]</f>
        <v>No</v>
      </c>
      <c r="J1279" s="12">
        <f t="shared" si="141"/>
        <v>1</v>
      </c>
      <c r="K1279" s="13">
        <f t="shared" si="142"/>
        <v>41764</v>
      </c>
      <c r="L1279" s="12">
        <f t="shared" si="143"/>
        <v>2014</v>
      </c>
      <c r="M1279" s="12">
        <f t="shared" si="144"/>
        <v>19</v>
      </c>
      <c r="N1279" s="12">
        <f t="shared" si="145"/>
        <v>5</v>
      </c>
      <c r="O1279" s="13" t="str">
        <f t="shared" ca="1" si="146"/>
        <v>CUMPLE</v>
      </c>
    </row>
    <row r="1280" spans="1:15" hidden="1">
      <c r="A1280">
        <f>Tabla_owssvr__2[[#This Row],[ID]]</f>
        <v>3939</v>
      </c>
      <c r="B1280" t="str">
        <f>Tabla_owssvr__2[[#This Row],[Título]]</f>
        <v>Teléfonos Nextel, Supervisores Obras Civiles</v>
      </c>
      <c r="C1280" t="str">
        <f>Tabla_owssvr__2[[#This Row],[Solicitante]]</f>
        <v>Contreras Orellana, Paulo Alberto, CAM</v>
      </c>
      <c r="D1280" s="4">
        <f>Tabla_owssvr__2[[#This Row],[Fecha Solicitud]]</f>
        <v>41761</v>
      </c>
      <c r="E1280" t="str">
        <f>Tabla_owssvr__2[[#This Row],[Estado]]</f>
        <v>Realizado</v>
      </c>
      <c r="F1280" s="4">
        <f>Tabla_owssvr__2[[#This Row],[Fecha Cierre]]</f>
        <v>41761</v>
      </c>
      <c r="G1280" t="str">
        <f>Tabla_owssvr__2[[#This Row],[Categoria]]</f>
        <v>Asignación y/o entrega de equipos celulares estándar nuevos o sus componentes. (chips)</v>
      </c>
      <c r="H1280" t="str">
        <f>Tabla_owssvr__2[[#This Row],[Enviado a TI]]</f>
        <v>No</v>
      </c>
      <c r="I1280" t="str">
        <f>Tabla_owssvr__2[[#This Row],[Regiones]]</f>
        <v>No</v>
      </c>
      <c r="J1280" s="12">
        <f t="shared" si="141"/>
        <v>7</v>
      </c>
      <c r="K1280" s="13">
        <f t="shared" si="142"/>
        <v>41772</v>
      </c>
      <c r="L1280" s="12">
        <f t="shared" si="143"/>
        <v>2014</v>
      </c>
      <c r="M1280" s="12">
        <f t="shared" si="144"/>
        <v>20</v>
      </c>
      <c r="N1280" s="12">
        <f t="shared" si="145"/>
        <v>5</v>
      </c>
      <c r="O1280" s="13" t="str">
        <f t="shared" ca="1" si="146"/>
        <v>CUMPLE</v>
      </c>
    </row>
    <row r="1281" spans="1:15" hidden="1">
      <c r="A1281">
        <f>Tabla_owssvr__2[[#This Row],[ID]]</f>
        <v>3938</v>
      </c>
      <c r="B1281" t="str">
        <f>Tabla_owssvr__2[[#This Row],[Título]]</f>
        <v>Factura no tiene contabilidad asociada</v>
      </c>
      <c r="C1281" t="str">
        <f>Tabla_owssvr__2[[#This Row],[Solicitante]]</f>
        <v>Ureta Perez, Paola, CAM</v>
      </c>
      <c r="D1281" s="4">
        <f>Tabla_owssvr__2[[#This Row],[Fecha Solicitud]]</f>
        <v>41761</v>
      </c>
      <c r="E1281" t="str">
        <f>Tabla_owssvr__2[[#This Row],[Estado]]</f>
        <v>Realizado</v>
      </c>
      <c r="F1281" s="4">
        <f>Tabla_owssvr__2[[#This Row],[Fecha Cierre]]</f>
        <v>41761</v>
      </c>
      <c r="G1281" t="str">
        <f>Tabla_owssvr__2[[#This Row],[Categoria]]</f>
        <v>Reporte de incidencias de servicio externos (Oracle, SAP, Synergia, GOM ….)</v>
      </c>
      <c r="H1281" t="str">
        <f>Tabla_owssvr__2[[#This Row],[Enviado a TI]]</f>
        <v>No</v>
      </c>
      <c r="I1281" t="str">
        <f>Tabla_owssvr__2[[#This Row],[Regiones]]</f>
        <v>No</v>
      </c>
      <c r="J1281" s="12">
        <f t="shared" si="141"/>
        <v>1</v>
      </c>
      <c r="K1281" s="13">
        <f t="shared" si="142"/>
        <v>41764</v>
      </c>
      <c r="L1281" s="12">
        <f t="shared" si="143"/>
        <v>2014</v>
      </c>
      <c r="M1281" s="12">
        <f t="shared" si="144"/>
        <v>19</v>
      </c>
      <c r="N1281" s="12">
        <f t="shared" si="145"/>
        <v>5</v>
      </c>
      <c r="O1281" s="13" t="str">
        <f t="shared" ca="1" si="146"/>
        <v>CUMPLE</v>
      </c>
    </row>
    <row r="1282" spans="1:15" hidden="1">
      <c r="A1282">
        <f>Tabla_owssvr__2[[#This Row],[ID]]</f>
        <v>3937</v>
      </c>
      <c r="B1282" t="str">
        <f>Tabla_owssvr__2[[#This Row],[Título]]</f>
        <v>Cierre Organizacion de Inventario CN0</v>
      </c>
      <c r="C1282" t="str">
        <f>Tabla_owssvr__2[[#This Row],[Solicitante]]</f>
        <v>Carrasco Briones, Rodrigo, CAM</v>
      </c>
      <c r="D1282" s="4">
        <f>Tabla_owssvr__2[[#This Row],[Fecha Solicitud]]</f>
        <v>41761</v>
      </c>
      <c r="E1282" t="str">
        <f>Tabla_owssvr__2[[#This Row],[Estado]]</f>
        <v>Realizado</v>
      </c>
      <c r="F1282" s="4">
        <f>Tabla_owssvr__2[[#This Row],[Fecha Cierre]]</f>
        <v>41761</v>
      </c>
      <c r="G1282" t="str">
        <f>Tabla_owssvr__2[[#This Row],[Categoria]]</f>
        <v>Reporte de incidencias de servicio externos (Oracle, SAP, Synergia, GOM ….)</v>
      </c>
      <c r="H1282" t="str">
        <f>Tabla_owssvr__2[[#This Row],[Enviado a TI]]</f>
        <v>Si</v>
      </c>
      <c r="I1282" t="str">
        <f>Tabla_owssvr__2[[#This Row],[Regiones]]</f>
        <v>No</v>
      </c>
      <c r="J1282" s="12">
        <f t="shared" si="141"/>
        <v>1</v>
      </c>
      <c r="K1282" s="13">
        <f t="shared" si="142"/>
        <v>41764</v>
      </c>
      <c r="L1282" s="12">
        <f t="shared" si="143"/>
        <v>2014</v>
      </c>
      <c r="M1282" s="12">
        <f t="shared" si="144"/>
        <v>19</v>
      </c>
      <c r="N1282" s="12">
        <f t="shared" si="145"/>
        <v>5</v>
      </c>
      <c r="O1282" s="13" t="str">
        <f t="shared" ca="1" si="146"/>
        <v>CUMPLE</v>
      </c>
    </row>
    <row r="1283" spans="1:15" hidden="1">
      <c r="A1283">
        <f>Tabla_owssvr__2[[#This Row],[ID]]</f>
        <v>3936</v>
      </c>
      <c r="B1283" t="str">
        <f>Tabla_owssvr__2[[#This Row],[Título]]</f>
        <v>Ingreso supervisor Técnico LLEE</v>
      </c>
      <c r="C1283" t="str">
        <f>Tabla_owssvr__2[[#This Row],[Solicitante]]</f>
        <v>Dossi Muñoz, Carolina, CAM</v>
      </c>
      <c r="D1283" s="4">
        <f>Tabla_owssvr__2[[#This Row],[Fecha Solicitud]]</f>
        <v>41761</v>
      </c>
      <c r="E1283" t="str">
        <f>Tabla_owssvr__2[[#This Row],[Estado]]</f>
        <v>Realizado</v>
      </c>
      <c r="F1283" s="4">
        <f>Tabla_owssvr__2[[#This Row],[Fecha Cierre]]</f>
        <v>41761</v>
      </c>
      <c r="G1283" t="str">
        <f>Tabla_owssvr__2[[#This Row],[Categoria]]</f>
        <v>Creación, modificación activación y desactivación de cuentas de red y correo electrónico.</v>
      </c>
      <c r="H1283" t="str">
        <f>Tabla_owssvr__2[[#This Row],[Enviado a TI]]</f>
        <v>No</v>
      </c>
      <c r="I1283" t="str">
        <f>Tabla_owssvr__2[[#This Row],[Regiones]]</f>
        <v>No</v>
      </c>
      <c r="J1283" s="12">
        <f t="shared" si="141"/>
        <v>1</v>
      </c>
      <c r="K1283" s="13">
        <f t="shared" si="142"/>
        <v>41764</v>
      </c>
      <c r="L1283" s="12">
        <f t="shared" si="143"/>
        <v>2014</v>
      </c>
      <c r="M1283" s="12">
        <f t="shared" si="144"/>
        <v>19</v>
      </c>
      <c r="N1283" s="12">
        <f t="shared" si="145"/>
        <v>5</v>
      </c>
      <c r="O1283" s="13" t="str">
        <f t="shared" ca="1" si="146"/>
        <v>CUMPLE</v>
      </c>
    </row>
    <row r="1284" spans="1:15" hidden="1">
      <c r="A1284">
        <f>Tabla_owssvr__2[[#This Row],[ID]]</f>
        <v>3935</v>
      </c>
      <c r="B1284" t="str">
        <f>Tabla_owssvr__2[[#This Row],[Título]]</f>
        <v>Solicitud Minutos Adicionales</v>
      </c>
      <c r="C1284" t="str">
        <f>Tabla_owssvr__2[[#This Row],[Solicitante]]</f>
        <v>Villalobos Saa, Luis Efrain, CAM</v>
      </c>
      <c r="D1284" s="4">
        <f>Tabla_owssvr__2[[#This Row],[Fecha Solicitud]]</f>
        <v>41761</v>
      </c>
      <c r="E1284" t="str">
        <f>Tabla_owssvr__2[[#This Row],[Estado]]</f>
        <v>Realizado</v>
      </c>
      <c r="F1284" s="4">
        <f>Tabla_owssvr__2[[#This Row],[Fecha Cierre]]</f>
        <v>41761</v>
      </c>
      <c r="G1284" t="str">
        <f>Tabla_owssvr__2[[#This Row],[Categoria]]</f>
        <v>1 Asignacion de minutos</v>
      </c>
      <c r="H1284" t="str">
        <f>Tabla_owssvr__2[[#This Row],[Enviado a TI]]</f>
        <v>No</v>
      </c>
      <c r="I1284" t="str">
        <f>Tabla_owssvr__2[[#This Row],[Regiones]]</f>
        <v>No</v>
      </c>
      <c r="J1284" s="12">
        <f t="shared" si="141"/>
        <v>1</v>
      </c>
      <c r="K1284" s="13">
        <f t="shared" si="142"/>
        <v>41764</v>
      </c>
      <c r="L1284" s="12">
        <f t="shared" si="143"/>
        <v>2014</v>
      </c>
      <c r="M1284" s="12">
        <f t="shared" si="144"/>
        <v>19</v>
      </c>
      <c r="N1284" s="12">
        <f t="shared" si="145"/>
        <v>5</v>
      </c>
      <c r="O1284" s="13" t="str">
        <f t="shared" ca="1" si="146"/>
        <v>CUMPLE</v>
      </c>
    </row>
    <row r="1285" spans="1:15" hidden="1">
      <c r="A1285">
        <f>Tabla_owssvr__2[[#This Row],[ID]]</f>
        <v>3934</v>
      </c>
      <c r="B1285" t="str">
        <f>Tabla_owssvr__2[[#This Row],[Título]]</f>
        <v>Reinicio Clave de Red</v>
      </c>
      <c r="C1285" t="str">
        <f>Tabla_owssvr__2[[#This Row],[Solicitante]]</f>
        <v>Gonzalez Canales, Carolina Alejandra, CAM</v>
      </c>
      <c r="D1285" s="4">
        <f>Tabla_owssvr__2[[#This Row],[Fecha Solicitud]]</f>
        <v>41761</v>
      </c>
      <c r="E1285" t="str">
        <f>Tabla_owssvr__2[[#This Row],[Estado]]</f>
        <v>Realizado</v>
      </c>
      <c r="F1285" s="4">
        <f>Tabla_owssvr__2[[#This Row],[Fecha Cierre]]</f>
        <v>41761</v>
      </c>
      <c r="G1285" t="str">
        <f>Tabla_owssvr__2[[#This Row],[Categoria]]</f>
        <v>Creación, modificación activación y desactivación de cuentas de red y correo electrónico.</v>
      </c>
      <c r="H1285" t="str">
        <f>Tabla_owssvr__2[[#This Row],[Enviado a TI]]</f>
        <v>Si</v>
      </c>
      <c r="I1285" t="str">
        <f>Tabla_owssvr__2[[#This Row],[Regiones]]</f>
        <v>No</v>
      </c>
      <c r="J1285" s="12">
        <f t="shared" si="141"/>
        <v>1</v>
      </c>
      <c r="K1285" s="13">
        <f t="shared" si="142"/>
        <v>41764</v>
      </c>
      <c r="L1285" s="12">
        <f t="shared" si="143"/>
        <v>2014</v>
      </c>
      <c r="M1285" s="12">
        <f t="shared" si="144"/>
        <v>19</v>
      </c>
      <c r="N1285" s="12">
        <f t="shared" si="145"/>
        <v>5</v>
      </c>
      <c r="O1285" s="13" t="str">
        <f t="shared" ca="1" si="146"/>
        <v>CUMPLE</v>
      </c>
    </row>
    <row r="1286" spans="1:15" hidden="1">
      <c r="A1286">
        <f>Tabla_owssvr__2[[#This Row],[ID]]</f>
        <v>3933</v>
      </c>
      <c r="B1286" t="str">
        <f>Tabla_owssvr__2[[#This Row],[Título]]</f>
        <v>Minutos adicionales</v>
      </c>
      <c r="C1286" t="str">
        <f>Tabla_owssvr__2[[#This Row],[Solicitante]]</f>
        <v>Hernandez Briones, Hans Alejandro, CAM</v>
      </c>
      <c r="D1286" s="4">
        <f>Tabla_owssvr__2[[#This Row],[Fecha Solicitud]]</f>
        <v>41759</v>
      </c>
      <c r="E1286" t="str">
        <f>Tabla_owssvr__2[[#This Row],[Estado]]</f>
        <v>Realizado</v>
      </c>
      <c r="F1286" s="4">
        <f>Tabla_owssvr__2[[#This Row],[Fecha Cierre]]</f>
        <v>41759</v>
      </c>
      <c r="G1286" t="str">
        <f>Tabla_owssvr__2[[#This Row],[Categoria]]</f>
        <v>1 Asignacion de minutos</v>
      </c>
      <c r="H1286" t="str">
        <f>Tabla_owssvr__2[[#This Row],[Enviado a TI]]</f>
        <v>Si</v>
      </c>
      <c r="I1286" t="str">
        <f>Tabla_owssvr__2[[#This Row],[Regiones]]</f>
        <v>No</v>
      </c>
      <c r="J1286" s="12">
        <f t="shared" si="141"/>
        <v>1</v>
      </c>
      <c r="K1286" s="13">
        <f t="shared" si="142"/>
        <v>41761</v>
      </c>
      <c r="L1286" s="12">
        <f t="shared" si="143"/>
        <v>2014</v>
      </c>
      <c r="M1286" s="12">
        <f t="shared" si="144"/>
        <v>18</v>
      </c>
      <c r="N1286" s="12">
        <f t="shared" si="145"/>
        <v>5</v>
      </c>
      <c r="O1286" s="13" t="str">
        <f t="shared" ca="1" si="146"/>
        <v>CUMPLE</v>
      </c>
    </row>
    <row r="1287" spans="1:15" hidden="1">
      <c r="A1287">
        <f>Tabla_owssvr__2[[#This Row],[ID]]</f>
        <v>3932</v>
      </c>
      <c r="B1287" t="str">
        <f>Tabla_owssvr__2[[#This Row],[Título]]</f>
        <v>Ingreso Paulo Rodriguez</v>
      </c>
      <c r="C1287" t="str">
        <f>Tabla_owssvr__2[[#This Row],[Solicitante]]</f>
        <v>Contreras Orellana, Paulo Alberto, CAM</v>
      </c>
      <c r="D1287" s="4">
        <f>Tabla_owssvr__2[[#This Row],[Fecha Solicitud]]</f>
        <v>41759</v>
      </c>
      <c r="E1287" t="str">
        <f>Tabla_owssvr__2[[#This Row],[Estado]]</f>
        <v>Realizado</v>
      </c>
      <c r="F1287" s="4">
        <f>Tabla_owssvr__2[[#This Row],[Fecha Cierre]]</f>
        <v>41759</v>
      </c>
      <c r="G1287" t="str">
        <f>Tabla_owssvr__2[[#This Row],[Categoria]]</f>
        <v>Asignación y/o entrega de equipos celulares estándar nuevos o sus componentes. (chips)</v>
      </c>
      <c r="H1287" t="str">
        <f>Tabla_owssvr__2[[#This Row],[Enviado a TI]]</f>
        <v>Si</v>
      </c>
      <c r="I1287" t="str">
        <f>Tabla_owssvr__2[[#This Row],[Regiones]]</f>
        <v>No</v>
      </c>
      <c r="J1287" s="12">
        <f t="shared" si="141"/>
        <v>7</v>
      </c>
      <c r="K1287" s="13">
        <f t="shared" si="142"/>
        <v>41771</v>
      </c>
      <c r="L1287" s="12">
        <f t="shared" si="143"/>
        <v>2014</v>
      </c>
      <c r="M1287" s="12">
        <f t="shared" si="144"/>
        <v>20</v>
      </c>
      <c r="N1287" s="12">
        <f t="shared" si="145"/>
        <v>5</v>
      </c>
      <c r="O1287" s="13" t="str">
        <f t="shared" ca="1" si="146"/>
        <v>CUMPLE</v>
      </c>
    </row>
    <row r="1288" spans="1:15" hidden="1">
      <c r="A1288">
        <f>Tabla_owssvr__2[[#This Row],[ID]]</f>
        <v>3931</v>
      </c>
      <c r="B1288" t="str">
        <f>Tabla_owssvr__2[[#This Row],[Título]]</f>
        <v xml:space="preserve"> Cambio de nombre anexo</v>
      </c>
      <c r="C1288" t="str">
        <f>Tabla_owssvr__2[[#This Row],[Solicitante]]</f>
        <v>Abrigo Elgueda, Juan Andres, CAM</v>
      </c>
      <c r="D1288" s="4">
        <f>Tabla_owssvr__2[[#This Row],[Fecha Solicitud]]</f>
        <v>41759</v>
      </c>
      <c r="E1288" t="str">
        <f>Tabla_owssvr__2[[#This Row],[Estado]]</f>
        <v>Realizado</v>
      </c>
      <c r="F1288" s="4">
        <f>Tabla_owssvr__2[[#This Row],[Fecha Cierre]]</f>
        <v>41759</v>
      </c>
      <c r="G1288" t="str">
        <f>Tabla_owssvr__2[[#This Row],[Categoria]]</f>
        <v>Creación, modificación activación y desactivación de anexos telefónicos.</v>
      </c>
      <c r="H1288" t="str">
        <f>Tabla_owssvr__2[[#This Row],[Enviado a TI]]</f>
        <v>Si</v>
      </c>
      <c r="I1288" t="str">
        <f>Tabla_owssvr__2[[#This Row],[Regiones]]</f>
        <v>No</v>
      </c>
      <c r="J1288" s="12">
        <f t="shared" si="141"/>
        <v>1</v>
      </c>
      <c r="K1288" s="13">
        <f t="shared" si="142"/>
        <v>41761</v>
      </c>
      <c r="L1288" s="12">
        <f t="shared" si="143"/>
        <v>2014</v>
      </c>
      <c r="M1288" s="12">
        <f t="shared" si="144"/>
        <v>18</v>
      </c>
      <c r="N1288" s="12">
        <f t="shared" si="145"/>
        <v>5</v>
      </c>
      <c r="O1288" s="13" t="str">
        <f t="shared" ca="1" si="146"/>
        <v>CUMPLE</v>
      </c>
    </row>
    <row r="1289" spans="1:15" hidden="1">
      <c r="A1289">
        <f>Tabla_owssvr__2[[#This Row],[ID]]</f>
        <v>3930</v>
      </c>
      <c r="B1289" t="str">
        <f>Tabla_owssvr__2[[#This Row],[Título]]</f>
        <v>Visualización transacción de creación SI</v>
      </c>
      <c r="C1289" t="str">
        <f>Tabla_owssvr__2[[#This Row],[Solicitante]]</f>
        <v>Ibarra Quiñinao, Juan Pablo, CAM</v>
      </c>
      <c r="D1289" s="4">
        <f>Tabla_owssvr__2[[#This Row],[Fecha Solicitud]]</f>
        <v>41759</v>
      </c>
      <c r="E1289" t="str">
        <f>Tabla_owssvr__2[[#This Row],[Estado]]</f>
        <v>Realizado</v>
      </c>
      <c r="F1289" s="4">
        <f>Tabla_owssvr__2[[#This Row],[Fecha Cierre]]</f>
        <v>41759</v>
      </c>
      <c r="G1289" t="str">
        <f>Tabla_owssvr__2[[#This Row],[Categoria]]</f>
        <v>Reporte de incidencias de servicio externos (Oracle, SAP, Synergia, GOM ….)</v>
      </c>
      <c r="H1289" t="str">
        <f>Tabla_owssvr__2[[#This Row],[Enviado a TI]]</f>
        <v>Si</v>
      </c>
      <c r="I1289" t="str">
        <f>Tabla_owssvr__2[[#This Row],[Regiones]]</f>
        <v>No</v>
      </c>
      <c r="J1289" s="12">
        <f t="shared" si="141"/>
        <v>1</v>
      </c>
      <c r="K1289" s="13">
        <f t="shared" si="142"/>
        <v>41761</v>
      </c>
      <c r="L1289" s="12">
        <f t="shared" si="143"/>
        <v>2014</v>
      </c>
      <c r="M1289" s="12">
        <f t="shared" si="144"/>
        <v>18</v>
      </c>
      <c r="N1289" s="12">
        <f t="shared" si="145"/>
        <v>5</v>
      </c>
      <c r="O1289" s="13" t="str">
        <f t="shared" ca="1" si="146"/>
        <v>CUMPLE</v>
      </c>
    </row>
    <row r="1290" spans="1:15" hidden="1">
      <c r="A1290">
        <f>Tabla_owssvr__2[[#This Row],[ID]]</f>
        <v>3929</v>
      </c>
      <c r="B1290" t="str">
        <f>Tabla_owssvr__2[[#This Row],[Título]]</f>
        <v>TI</v>
      </c>
      <c r="C1290" t="str">
        <f>Tabla_owssvr__2[[#This Row],[Solicitante]]</f>
        <v>Caraa Carraha, Paula, CAM</v>
      </c>
      <c r="D1290" s="4">
        <f>Tabla_owssvr__2[[#This Row],[Fecha Solicitud]]</f>
        <v>41759</v>
      </c>
      <c r="E1290" t="str">
        <f>Tabla_owssvr__2[[#This Row],[Estado]]</f>
        <v>Realizado</v>
      </c>
      <c r="F1290" s="4">
        <f>Tabla_owssvr__2[[#This Row],[Fecha Cierre]]</f>
        <v>41759</v>
      </c>
      <c r="G1290" t="str">
        <f>Tabla_owssvr__2[[#This Row],[Categoria]]</f>
        <v>Instalación de nuevos software en los computadores.</v>
      </c>
      <c r="H1290" t="str">
        <f>Tabla_owssvr__2[[#This Row],[Enviado a TI]]</f>
        <v>Si</v>
      </c>
      <c r="I1290" t="str">
        <f>Tabla_owssvr__2[[#This Row],[Regiones]]</f>
        <v>No</v>
      </c>
      <c r="J1290" s="12">
        <f t="shared" si="141"/>
        <v>1</v>
      </c>
      <c r="K1290" s="13">
        <f t="shared" si="142"/>
        <v>41761</v>
      </c>
      <c r="L1290" s="12">
        <f t="shared" si="143"/>
        <v>2014</v>
      </c>
      <c r="M1290" s="12">
        <f t="shared" si="144"/>
        <v>18</v>
      </c>
      <c r="N1290" s="12">
        <f t="shared" si="145"/>
        <v>5</v>
      </c>
      <c r="O1290" s="13" t="str">
        <f t="shared" ca="1" si="146"/>
        <v>CUMPLE</v>
      </c>
    </row>
    <row r="1291" spans="1:15" hidden="1">
      <c r="A1291">
        <f>Tabla_owssvr__2[[#This Row],[ID]]</f>
        <v>3928</v>
      </c>
      <c r="B1291" t="str">
        <f>Tabla_owssvr__2[[#This Row],[Título]]</f>
        <v>Plan de Datos 11C - Abonado 89037556</v>
      </c>
      <c r="C1291" t="str">
        <f>Tabla_owssvr__2[[#This Row],[Solicitante]]</f>
        <v>Pugin Gaete, Harry Isai, CAM</v>
      </c>
      <c r="D1291" s="4">
        <f>Tabla_owssvr__2[[#This Row],[Fecha Solicitud]]</f>
        <v>41759</v>
      </c>
      <c r="E1291" t="str">
        <f>Tabla_owssvr__2[[#This Row],[Estado]]</f>
        <v>Realizado</v>
      </c>
      <c r="F1291" s="4">
        <f>Tabla_owssvr__2[[#This Row],[Fecha Cierre]]</f>
        <v>41759</v>
      </c>
      <c r="G1291" t="str">
        <f>Tabla_owssvr__2[[#This Row],[Categoria]]</f>
        <v>Habilitación de servicios de telefonía celular, aumento de minutos, cambio de perfil.</v>
      </c>
      <c r="H1291" t="str">
        <f>Tabla_owssvr__2[[#This Row],[Enviado a TI]]</f>
        <v>No</v>
      </c>
      <c r="I1291" t="str">
        <f>Tabla_owssvr__2[[#This Row],[Regiones]]</f>
        <v>No</v>
      </c>
      <c r="J1291" s="12">
        <f t="shared" si="141"/>
        <v>1</v>
      </c>
      <c r="K1291" s="13">
        <f t="shared" si="142"/>
        <v>41761</v>
      </c>
      <c r="L1291" s="12">
        <f t="shared" si="143"/>
        <v>2014</v>
      </c>
      <c r="M1291" s="12">
        <f t="shared" si="144"/>
        <v>18</v>
      </c>
      <c r="N1291" s="12">
        <f t="shared" si="145"/>
        <v>5</v>
      </c>
      <c r="O1291" s="13" t="str">
        <f t="shared" ca="1" si="146"/>
        <v>CUMPLE</v>
      </c>
    </row>
    <row r="1292" spans="1:15" hidden="1">
      <c r="A1292">
        <f>Tabla_owssvr__2[[#This Row],[ID]]</f>
        <v>3927</v>
      </c>
      <c r="B1292" t="str">
        <f>Tabla_owssvr__2[[#This Row],[Título]]</f>
        <v>Estimados hoy en el menú de oracle no tengo la opción de SOLICITUDES INTERNAS</v>
      </c>
      <c r="C1292" t="str">
        <f>Tabla_owssvr__2[[#This Row],[Solicitante]]</f>
        <v>Rodriguez Kolbach, Jorge Fernando, CAM</v>
      </c>
      <c r="D1292" s="4">
        <f>Tabla_owssvr__2[[#This Row],[Fecha Solicitud]]</f>
        <v>41759</v>
      </c>
      <c r="E1292" t="str">
        <f>Tabla_owssvr__2[[#This Row],[Estado]]</f>
        <v>Realizado</v>
      </c>
      <c r="F1292" s="4">
        <f>Tabla_owssvr__2[[#This Row],[Fecha Cierre]]</f>
        <v>41759</v>
      </c>
      <c r="G1292" t="str">
        <f>Tabla_owssvr__2[[#This Row],[Categoria]]</f>
        <v>Reporte de incidencias de servicio externos (Oracle, SAP, Synergia, GOM ….)</v>
      </c>
      <c r="H1292" t="str">
        <f>Tabla_owssvr__2[[#This Row],[Enviado a TI]]</f>
        <v>Si</v>
      </c>
      <c r="I1292" t="str">
        <f>Tabla_owssvr__2[[#This Row],[Regiones]]</f>
        <v>No</v>
      </c>
      <c r="J1292" s="12">
        <f t="shared" si="141"/>
        <v>1</v>
      </c>
      <c r="K1292" s="13">
        <f t="shared" si="142"/>
        <v>41761</v>
      </c>
      <c r="L1292" s="12">
        <f t="shared" si="143"/>
        <v>2014</v>
      </c>
      <c r="M1292" s="12">
        <f t="shared" si="144"/>
        <v>18</v>
      </c>
      <c r="N1292" s="12">
        <f t="shared" si="145"/>
        <v>5</v>
      </c>
      <c r="O1292" s="13" t="str">
        <f t="shared" ca="1" si="146"/>
        <v>CUMPLE</v>
      </c>
    </row>
    <row r="1293" spans="1:15" hidden="1">
      <c r="A1293">
        <f>Tabla_owssvr__2[[#This Row],[ID]]</f>
        <v>3926</v>
      </c>
      <c r="B1293" t="str">
        <f>Tabla_owssvr__2[[#This Row],[Título]]</f>
        <v>Celular comunicación interna</v>
      </c>
      <c r="C1293" t="str">
        <f>Tabla_owssvr__2[[#This Row],[Solicitante]]</f>
        <v>Duarte Fuentes, Luis Alfredo, CAM</v>
      </c>
      <c r="D1293" s="4">
        <f>Tabla_owssvr__2[[#This Row],[Fecha Solicitud]]</f>
        <v>41754</v>
      </c>
      <c r="E1293" t="str">
        <f>Tabla_owssvr__2[[#This Row],[Estado]]</f>
        <v>Realizado</v>
      </c>
      <c r="F1293" s="4">
        <f>Tabla_owssvr__2[[#This Row],[Fecha Cierre]]</f>
        <v>41758</v>
      </c>
      <c r="G1293" t="str">
        <f>Tabla_owssvr__2[[#This Row],[Categoria]]</f>
        <v>Asignación y/o entrega de equipos celulares estándar nuevos o sus componentes. (chips)</v>
      </c>
      <c r="H1293" t="str">
        <f>Tabla_owssvr__2[[#This Row],[Enviado a TI]]</f>
        <v>Si</v>
      </c>
      <c r="I1293" t="str">
        <f>Tabla_owssvr__2[[#This Row],[Regiones]]</f>
        <v>No</v>
      </c>
      <c r="J1293" s="12">
        <f t="shared" si="141"/>
        <v>7</v>
      </c>
      <c r="K1293" s="13">
        <f t="shared" si="142"/>
        <v>41766</v>
      </c>
      <c r="L1293" s="12">
        <f t="shared" si="143"/>
        <v>2014</v>
      </c>
      <c r="M1293" s="12">
        <f t="shared" si="144"/>
        <v>19</v>
      </c>
      <c r="N1293" s="12">
        <f t="shared" si="145"/>
        <v>5</v>
      </c>
      <c r="O1293" s="13" t="str">
        <f t="shared" ca="1" si="146"/>
        <v>CUMPLE</v>
      </c>
    </row>
    <row r="1294" spans="1:15" hidden="1">
      <c r="A1294">
        <f>Tabla_owssvr__2[[#This Row],[ID]]</f>
        <v>3925</v>
      </c>
      <c r="B1294" t="str">
        <f>Tabla_owssvr__2[[#This Row],[Título]]</f>
        <v>Restituir minutos on-net</v>
      </c>
      <c r="C1294" t="str">
        <f>Tabla_owssvr__2[[#This Row],[Solicitante]]</f>
        <v>Elgueta Rojas, Deborah Lisset, CAM</v>
      </c>
      <c r="D1294" s="4">
        <f>Tabla_owssvr__2[[#This Row],[Fecha Solicitud]]</f>
        <v>41758</v>
      </c>
      <c r="E1294" t="str">
        <f>Tabla_owssvr__2[[#This Row],[Estado]]</f>
        <v>Realizado</v>
      </c>
      <c r="F1294" s="4">
        <f>Tabla_owssvr__2[[#This Row],[Fecha Cierre]]</f>
        <v>41758</v>
      </c>
      <c r="G1294" t="str">
        <f>Tabla_owssvr__2[[#This Row],[Categoria]]</f>
        <v>1 Asignacion de minutos</v>
      </c>
      <c r="H1294" t="str">
        <f>Tabla_owssvr__2[[#This Row],[Enviado a TI]]</f>
        <v>Si</v>
      </c>
      <c r="I1294" t="str">
        <f>Tabla_owssvr__2[[#This Row],[Regiones]]</f>
        <v>No</v>
      </c>
      <c r="J1294" s="12">
        <f t="shared" si="141"/>
        <v>1</v>
      </c>
      <c r="K1294" s="13">
        <f t="shared" si="142"/>
        <v>41759</v>
      </c>
      <c r="L1294" s="12">
        <f t="shared" si="143"/>
        <v>2014</v>
      </c>
      <c r="M1294" s="12">
        <f t="shared" si="144"/>
        <v>18</v>
      </c>
      <c r="N1294" s="12">
        <f t="shared" si="145"/>
        <v>4</v>
      </c>
      <c r="O1294" s="13" t="str">
        <f t="shared" ca="1" si="146"/>
        <v>CUMPLE</v>
      </c>
    </row>
    <row r="1295" spans="1:15" hidden="1">
      <c r="A1295">
        <f>Tabla_owssvr__2[[#This Row],[ID]]</f>
        <v>3924</v>
      </c>
      <c r="B1295" t="str">
        <f>Tabla_owssvr__2[[#This Row],[Título]]</f>
        <v>Configurar Scanner PAC</v>
      </c>
      <c r="C1295" t="str">
        <f>Tabla_owssvr__2[[#This Row],[Solicitante]]</f>
        <v>Navarro Aguilera, Grace Katherine, CAM</v>
      </c>
      <c r="D1295" s="4">
        <f>Tabla_owssvr__2[[#This Row],[Fecha Solicitud]]</f>
        <v>41758</v>
      </c>
      <c r="E1295" t="str">
        <f>Tabla_owssvr__2[[#This Row],[Estado]]</f>
        <v>Realizado</v>
      </c>
      <c r="F1295" s="4">
        <f>Tabla_owssvr__2[[#This Row],[Fecha Cierre]]</f>
        <v>41758</v>
      </c>
      <c r="G1295" t="str">
        <f>Tabla_owssvr__2[[#This Row],[Categoria]]</f>
        <v>Instalación de nuevos software en los computadores.</v>
      </c>
      <c r="H1295" t="str">
        <f>Tabla_owssvr__2[[#This Row],[Enviado a TI]]</f>
        <v>Si</v>
      </c>
      <c r="I1295" t="str">
        <f>Tabla_owssvr__2[[#This Row],[Regiones]]</f>
        <v>No</v>
      </c>
      <c r="J1295" s="12">
        <f t="shared" si="141"/>
        <v>1</v>
      </c>
      <c r="K1295" s="13">
        <f t="shared" si="142"/>
        <v>41759</v>
      </c>
      <c r="L1295" s="12">
        <f t="shared" si="143"/>
        <v>2014</v>
      </c>
      <c r="M1295" s="12">
        <f t="shared" si="144"/>
        <v>18</v>
      </c>
      <c r="N1295" s="12">
        <f t="shared" si="145"/>
        <v>4</v>
      </c>
      <c r="O1295" s="13" t="str">
        <f t="shared" ca="1" si="146"/>
        <v>CUMPLE</v>
      </c>
    </row>
    <row r="1296" spans="1:15" hidden="1">
      <c r="A1296">
        <f>Tabla_owssvr__2[[#This Row],[ID]]</f>
        <v>3923</v>
      </c>
      <c r="B1296" t="str">
        <f>Tabla_owssvr__2[[#This Row],[Título]]</f>
        <v>SOLICITA TONER</v>
      </c>
      <c r="C1296" t="str">
        <f>Tabla_owssvr__2[[#This Row],[Solicitante]]</f>
        <v>Perez Santibanez, Maria Valeska, CAM</v>
      </c>
      <c r="D1296" s="4">
        <f>Tabla_owssvr__2[[#This Row],[Fecha Solicitud]]</f>
        <v>41758</v>
      </c>
      <c r="E1296" t="str">
        <f>Tabla_owssvr__2[[#This Row],[Estado]]</f>
        <v>Realizado</v>
      </c>
      <c r="F1296" s="4">
        <f>Tabla_owssvr__2[[#This Row],[Fecha Cierre]]</f>
        <v>41758</v>
      </c>
      <c r="G1296" t="str">
        <f>Tabla_owssvr__2[[#This Row],[Categoria]]</f>
        <v>Reporte de problemas de Impresoras en Outsourcing</v>
      </c>
      <c r="H1296" t="str">
        <f>Tabla_owssvr__2[[#This Row],[Enviado a TI]]</f>
        <v>Si</v>
      </c>
      <c r="I1296" t="str">
        <f>Tabla_owssvr__2[[#This Row],[Regiones]]</f>
        <v>No</v>
      </c>
      <c r="J1296" s="12">
        <f t="shared" si="141"/>
        <v>1</v>
      </c>
      <c r="K1296" s="13">
        <f t="shared" si="142"/>
        <v>41759</v>
      </c>
      <c r="L1296" s="12">
        <f t="shared" si="143"/>
        <v>2014</v>
      </c>
      <c r="M1296" s="12">
        <f t="shared" si="144"/>
        <v>18</v>
      </c>
      <c r="N1296" s="12">
        <f t="shared" si="145"/>
        <v>4</v>
      </c>
      <c r="O1296" s="13" t="str">
        <f t="shared" ca="1" si="146"/>
        <v>CUMPLE</v>
      </c>
    </row>
    <row r="1297" spans="1:15" hidden="1">
      <c r="A1297">
        <f>Tabla_owssvr__2[[#This Row],[ID]]</f>
        <v>3922</v>
      </c>
      <c r="B1297" t="str">
        <f>Tabla_owssvr__2[[#This Row],[Título]]</f>
        <v>Visualización de Plano</v>
      </c>
      <c r="C1297" t="str">
        <f>Tabla_owssvr__2[[#This Row],[Solicitante]]</f>
        <v>Orellana Flores, Jose Manuel, CAM</v>
      </c>
      <c r="D1297" s="4">
        <f>Tabla_owssvr__2[[#This Row],[Fecha Solicitud]]</f>
        <v>41758</v>
      </c>
      <c r="E1297" t="str">
        <f>Tabla_owssvr__2[[#This Row],[Estado]]</f>
        <v>Realizado</v>
      </c>
      <c r="F1297" s="4">
        <f>Tabla_owssvr__2[[#This Row],[Fecha Cierre]]</f>
        <v>41758</v>
      </c>
      <c r="G1297" t="str">
        <f>Tabla_owssvr__2[[#This Row],[Categoria]]</f>
        <v>Instalación de nuevos software en los computadores.</v>
      </c>
      <c r="H1297" t="str">
        <f>Tabla_owssvr__2[[#This Row],[Enviado a TI]]</f>
        <v>No</v>
      </c>
      <c r="I1297" t="str">
        <f>Tabla_owssvr__2[[#This Row],[Regiones]]</f>
        <v>No</v>
      </c>
      <c r="J1297" s="12">
        <f t="shared" si="141"/>
        <v>1</v>
      </c>
      <c r="K1297" s="13">
        <f t="shared" si="142"/>
        <v>41759</v>
      </c>
      <c r="L1297" s="12">
        <f t="shared" si="143"/>
        <v>2014</v>
      </c>
      <c r="M1297" s="12">
        <f t="shared" si="144"/>
        <v>18</v>
      </c>
      <c r="N1297" s="12">
        <f t="shared" si="145"/>
        <v>4</v>
      </c>
      <c r="O1297" s="13" t="str">
        <f t="shared" ca="1" si="146"/>
        <v>CUMPLE</v>
      </c>
    </row>
    <row r="1298" spans="1:15" hidden="1">
      <c r="A1298">
        <f>Tabla_owssvr__2[[#This Row],[ID]]</f>
        <v>3921</v>
      </c>
      <c r="B1298" t="str">
        <f>Tabla_owssvr__2[[#This Row],[Título]]</f>
        <v>Solicito alta de equipos.</v>
      </c>
      <c r="C1298" t="str">
        <f>Tabla_owssvr__2[[#This Row],[Solicitante]]</f>
        <v>Técnico Mesa de Ayuda, Externo</v>
      </c>
      <c r="D1298" s="4">
        <f>Tabla_owssvr__2[[#This Row],[Fecha Solicitud]]</f>
        <v>41758</v>
      </c>
      <c r="E1298" t="str">
        <f>Tabla_owssvr__2[[#This Row],[Estado]]</f>
        <v>Realizado</v>
      </c>
      <c r="F1298" s="4">
        <f>Tabla_owssvr__2[[#This Row],[Fecha Cierre]]</f>
        <v>41758</v>
      </c>
      <c r="G1298" t="str">
        <f>Tabla_owssvr__2[[#This Row],[Categoria]]</f>
        <v>Creación, modificación activación y desactivación de cuentas de red y correo electrónico.</v>
      </c>
      <c r="H1298" t="str">
        <f>Tabla_owssvr__2[[#This Row],[Enviado a TI]]</f>
        <v>No</v>
      </c>
      <c r="I1298" t="str">
        <f>Tabla_owssvr__2[[#This Row],[Regiones]]</f>
        <v>No</v>
      </c>
      <c r="J1298" s="12">
        <f t="shared" si="141"/>
        <v>1</v>
      </c>
      <c r="K1298" s="13">
        <f t="shared" si="142"/>
        <v>41759</v>
      </c>
      <c r="L1298" s="12">
        <f t="shared" si="143"/>
        <v>2014</v>
      </c>
      <c r="M1298" s="12">
        <f t="shared" si="144"/>
        <v>18</v>
      </c>
      <c r="N1298" s="12">
        <f t="shared" si="145"/>
        <v>4</v>
      </c>
      <c r="O1298" s="13" t="str">
        <f t="shared" ca="1" si="146"/>
        <v>CUMPLE</v>
      </c>
    </row>
    <row r="1299" spans="1:15" hidden="1">
      <c r="A1299">
        <f>Tabla_owssvr__2[[#This Row],[ID]]</f>
        <v>3920</v>
      </c>
      <c r="B1299" t="str">
        <f>Tabla_owssvr__2[[#This Row],[Título]]</f>
        <v>Minutos</v>
      </c>
      <c r="C1299" t="str">
        <f>Tabla_owssvr__2[[#This Row],[Solicitante]]</f>
        <v>Santibañez Ordenes, Andres Alejandro, CAM</v>
      </c>
      <c r="D1299" s="4">
        <f>Tabla_owssvr__2[[#This Row],[Fecha Solicitud]]</f>
        <v>41758</v>
      </c>
      <c r="E1299" t="str">
        <f>Tabla_owssvr__2[[#This Row],[Estado]]</f>
        <v>Realizado</v>
      </c>
      <c r="F1299" s="4">
        <f>Tabla_owssvr__2[[#This Row],[Fecha Cierre]]</f>
        <v>41758</v>
      </c>
      <c r="G1299" t="str">
        <f>Tabla_owssvr__2[[#This Row],[Categoria]]</f>
        <v>1 Asignacion de minutos</v>
      </c>
      <c r="H1299" t="str">
        <f>Tabla_owssvr__2[[#This Row],[Enviado a TI]]</f>
        <v>Si</v>
      </c>
      <c r="I1299" t="str">
        <f>Tabla_owssvr__2[[#This Row],[Regiones]]</f>
        <v>No</v>
      </c>
      <c r="J1299" s="12">
        <f t="shared" si="141"/>
        <v>1</v>
      </c>
      <c r="K1299" s="13">
        <f t="shared" si="142"/>
        <v>41759</v>
      </c>
      <c r="L1299" s="12">
        <f t="shared" si="143"/>
        <v>2014</v>
      </c>
      <c r="M1299" s="12">
        <f t="shared" si="144"/>
        <v>18</v>
      </c>
      <c r="N1299" s="12">
        <f t="shared" si="145"/>
        <v>4</v>
      </c>
      <c r="O1299" s="13" t="str">
        <f t="shared" ca="1" si="146"/>
        <v>CUMPLE</v>
      </c>
    </row>
    <row r="1300" spans="1:15" hidden="1">
      <c r="A1300">
        <f>Tabla_owssvr__2[[#This Row],[ID]]</f>
        <v>3919</v>
      </c>
      <c r="B1300" t="str">
        <f>Tabla_owssvr__2[[#This Row],[Título]]</f>
        <v>ACTUALIZACION DE PERFILES Y WORKFLOW DE APROBACION EN ORACLE (COASIN)</v>
      </c>
      <c r="C1300" t="str">
        <f>Tabla_owssvr__2[[#This Row],[Solicitante]]</f>
        <v>Ruz Salinas, Richard Alberto, CAM</v>
      </c>
      <c r="D1300" s="4">
        <f>Tabla_owssvr__2[[#This Row],[Fecha Solicitud]]</f>
        <v>41753</v>
      </c>
      <c r="E1300" t="str">
        <f>Tabla_owssvr__2[[#This Row],[Estado]]</f>
        <v>Realizado</v>
      </c>
      <c r="F1300" s="4">
        <f>Tabla_owssvr__2[[#This Row],[Fecha Cierre]]</f>
        <v>41753</v>
      </c>
      <c r="G1300" t="str">
        <f>Tabla_owssvr__2[[#This Row],[Categoria]]</f>
        <v>Reporte de incidencias de servicio externos (Oracle, SAP, Synergia, GOM ….)</v>
      </c>
      <c r="H1300" t="str">
        <f>Tabla_owssvr__2[[#This Row],[Enviado a TI]]</f>
        <v>No</v>
      </c>
      <c r="I1300" t="str">
        <f>Tabla_owssvr__2[[#This Row],[Regiones]]</f>
        <v>No</v>
      </c>
      <c r="J1300" s="12">
        <f t="shared" si="141"/>
        <v>1</v>
      </c>
      <c r="K1300" s="13">
        <f t="shared" si="142"/>
        <v>41754</v>
      </c>
      <c r="L1300" s="12">
        <f t="shared" si="143"/>
        <v>2014</v>
      </c>
      <c r="M1300" s="12">
        <f t="shared" si="144"/>
        <v>17</v>
      </c>
      <c r="N1300" s="12">
        <f t="shared" si="145"/>
        <v>4</v>
      </c>
      <c r="O1300" s="13" t="str">
        <f t="shared" ca="1" si="146"/>
        <v>CUMPLE</v>
      </c>
    </row>
    <row r="1301" spans="1:15" hidden="1">
      <c r="A1301">
        <f>Tabla_owssvr__2[[#This Row],[ID]]</f>
        <v>3918</v>
      </c>
      <c r="B1301" t="str">
        <f>Tabla_owssvr__2[[#This Row],[Título]]</f>
        <v>Plataformar AIO - Gcia. Op. XCVG</v>
      </c>
      <c r="C1301" t="str">
        <f>Tabla_owssvr__2[[#This Row],[Solicitante]]</f>
        <v>Orellana Sepulveda, Andres Alejandro, CAM</v>
      </c>
      <c r="D1301" s="4">
        <f>Tabla_owssvr__2[[#This Row],[Fecha Solicitud]]</f>
        <v>41758</v>
      </c>
      <c r="E1301" t="str">
        <f>Tabla_owssvr__2[[#This Row],[Estado]]</f>
        <v>Realizado</v>
      </c>
      <c r="F1301" s="4">
        <f>Tabla_owssvr__2[[#This Row],[Fecha Cierre]]</f>
        <v>41758</v>
      </c>
      <c r="G1301" t="str">
        <f>Tabla_owssvr__2[[#This Row],[Categoria]]</f>
        <v>Asignación de equipamiento estándar.</v>
      </c>
      <c r="H1301" t="str">
        <f>Tabla_owssvr__2[[#This Row],[Enviado a TI]]</f>
        <v>Si</v>
      </c>
      <c r="I1301" t="str">
        <f>Tabla_owssvr__2[[#This Row],[Regiones]]</f>
        <v>No</v>
      </c>
      <c r="J1301" s="12">
        <f t="shared" si="141"/>
        <v>4</v>
      </c>
      <c r="K1301" s="13">
        <f t="shared" si="142"/>
        <v>41765</v>
      </c>
      <c r="L1301" s="12">
        <f t="shared" si="143"/>
        <v>2014</v>
      </c>
      <c r="M1301" s="12">
        <f t="shared" si="144"/>
        <v>19</v>
      </c>
      <c r="N1301" s="12">
        <f t="shared" si="145"/>
        <v>5</v>
      </c>
      <c r="O1301" s="13" t="str">
        <f t="shared" ca="1" si="146"/>
        <v>CUMPLE</v>
      </c>
    </row>
    <row r="1302" spans="1:15" hidden="1">
      <c r="A1302">
        <f>Tabla_owssvr__2[[#This Row],[ID]]</f>
        <v>3917</v>
      </c>
      <c r="B1302" t="str">
        <f>Tabla_owssvr__2[[#This Row],[Título]]</f>
        <v xml:space="preserve">Problema para ingreso de pagina </v>
      </c>
      <c r="C1302" t="str">
        <f>Tabla_owssvr__2[[#This Row],[Solicitante]]</f>
        <v>Martinez Fuentealba, Victor Alonso, CAM</v>
      </c>
      <c r="D1302" s="4">
        <f>Tabla_owssvr__2[[#This Row],[Fecha Solicitud]]</f>
        <v>41758</v>
      </c>
      <c r="E1302" t="str">
        <f>Tabla_owssvr__2[[#This Row],[Estado]]</f>
        <v>Realizado</v>
      </c>
      <c r="F1302" s="4">
        <f>Tabla_owssvr__2[[#This Row],[Fecha Cierre]]</f>
        <v>41758</v>
      </c>
      <c r="G1302" t="str">
        <f>Tabla_owssvr__2[[#This Row],[Categoria]]</f>
        <v>Habilitación de carpetas compartidas o sitios de Sharepoint. O asignación y/o modificación de permisos.</v>
      </c>
      <c r="H1302" t="str">
        <f>Tabla_owssvr__2[[#This Row],[Enviado a TI]]</f>
        <v>No</v>
      </c>
      <c r="I1302" t="str">
        <f>Tabla_owssvr__2[[#This Row],[Regiones]]</f>
        <v>No</v>
      </c>
      <c r="J1302" s="12">
        <f t="shared" si="141"/>
        <v>1</v>
      </c>
      <c r="K1302" s="13">
        <f t="shared" si="142"/>
        <v>41759</v>
      </c>
      <c r="L1302" s="12">
        <f t="shared" si="143"/>
        <v>2014</v>
      </c>
      <c r="M1302" s="12">
        <f t="shared" si="144"/>
        <v>18</v>
      </c>
      <c r="N1302" s="12">
        <f t="shared" si="145"/>
        <v>4</v>
      </c>
      <c r="O1302" s="13" t="str">
        <f t="shared" ca="1" si="146"/>
        <v>CUMPLE</v>
      </c>
    </row>
    <row r="1303" spans="1:15" hidden="1">
      <c r="A1303">
        <f>Tabla_owssvr__2[[#This Row],[ID]]</f>
        <v>3916</v>
      </c>
      <c r="B1303" t="str">
        <f>Tabla_owssvr__2[[#This Row],[Título]]</f>
        <v>Plataformar Asignación NTB - AUTO SAGC</v>
      </c>
      <c r="C1303" t="str">
        <f>Tabla_owssvr__2[[#This Row],[Solicitante]]</f>
        <v>Bascuñan Reyes, Juan Ignacio, CAM</v>
      </c>
      <c r="D1303" s="4">
        <f>Tabla_owssvr__2[[#This Row],[Fecha Solicitud]]</f>
        <v>41758</v>
      </c>
      <c r="E1303" t="str">
        <f>Tabla_owssvr__2[[#This Row],[Estado]]</f>
        <v>Realizado</v>
      </c>
      <c r="F1303" s="4">
        <f>Tabla_owssvr__2[[#This Row],[Fecha Cierre]]</f>
        <v>41758</v>
      </c>
      <c r="G1303" t="str">
        <f>Tabla_owssvr__2[[#This Row],[Categoria]]</f>
        <v>Asignación de equipamiento estándar.</v>
      </c>
      <c r="H1303" t="str">
        <f>Tabla_owssvr__2[[#This Row],[Enviado a TI]]</f>
        <v>Si</v>
      </c>
      <c r="I1303" t="str">
        <f>Tabla_owssvr__2[[#This Row],[Regiones]]</f>
        <v>No</v>
      </c>
      <c r="J1303" s="12">
        <f t="shared" si="141"/>
        <v>4</v>
      </c>
      <c r="K1303" s="13">
        <f t="shared" si="142"/>
        <v>41765</v>
      </c>
      <c r="L1303" s="12">
        <f t="shared" si="143"/>
        <v>2014</v>
      </c>
      <c r="M1303" s="12">
        <f t="shared" si="144"/>
        <v>19</v>
      </c>
      <c r="N1303" s="12">
        <f t="shared" si="145"/>
        <v>5</v>
      </c>
      <c r="O1303" s="13" t="str">
        <f t="shared" ca="1" si="146"/>
        <v>CUMPLE</v>
      </c>
    </row>
    <row r="1304" spans="1:15" hidden="1">
      <c r="A1304">
        <f>Tabla_owssvr__2[[#This Row],[ID]]</f>
        <v>3915</v>
      </c>
      <c r="B1304" t="str">
        <f>Tabla_owssvr__2[[#This Row],[Título]]</f>
        <v>Plataformar AIO - Gcia. Op. AVLC</v>
      </c>
      <c r="C1304" t="str">
        <f>Tabla_owssvr__2[[#This Row],[Solicitante]]</f>
        <v>Contreras Orellana, Paulo Alberto, CAM</v>
      </c>
      <c r="D1304" s="4">
        <f>Tabla_owssvr__2[[#This Row],[Fecha Solicitud]]</f>
        <v>41758</v>
      </c>
      <c r="E1304" t="str">
        <f>Tabla_owssvr__2[[#This Row],[Estado]]</f>
        <v>Realizado</v>
      </c>
      <c r="F1304" s="4">
        <f>Tabla_owssvr__2[[#This Row],[Fecha Cierre]]</f>
        <v>41758</v>
      </c>
      <c r="G1304" t="str">
        <f>Tabla_owssvr__2[[#This Row],[Categoria]]</f>
        <v>Asignación de equipamiento estándar.</v>
      </c>
      <c r="H1304" t="str">
        <f>Tabla_owssvr__2[[#This Row],[Enviado a TI]]</f>
        <v>Si</v>
      </c>
      <c r="I1304" t="str">
        <f>Tabla_owssvr__2[[#This Row],[Regiones]]</f>
        <v>No</v>
      </c>
      <c r="J1304" s="12">
        <f t="shared" si="141"/>
        <v>4</v>
      </c>
      <c r="K1304" s="13">
        <f t="shared" si="142"/>
        <v>41765</v>
      </c>
      <c r="L1304" s="12">
        <f t="shared" si="143"/>
        <v>2014</v>
      </c>
      <c r="M1304" s="12">
        <f t="shared" si="144"/>
        <v>19</v>
      </c>
      <c r="N1304" s="12">
        <f t="shared" si="145"/>
        <v>5</v>
      </c>
      <c r="O1304" s="13" t="str">
        <f t="shared" ca="1" si="146"/>
        <v>CUMPLE</v>
      </c>
    </row>
    <row r="1305" spans="1:15" hidden="1">
      <c r="A1305">
        <f>Tabla_owssvr__2[[#This Row],[ID]]</f>
        <v>3914</v>
      </c>
      <c r="B1305" t="str">
        <f>Tabla_owssvr__2[[#This Row],[Título]]</f>
        <v>consulta AF Coasin</v>
      </c>
      <c r="C1305" t="str">
        <f>Tabla_owssvr__2[[#This Row],[Solicitante]]</f>
        <v>Navarro Miranda, Olga Elizabeth, CAM</v>
      </c>
      <c r="D1305" s="4">
        <f>Tabla_owssvr__2[[#This Row],[Fecha Solicitud]]</f>
        <v>41758</v>
      </c>
      <c r="E1305" t="str">
        <f>Tabla_owssvr__2[[#This Row],[Estado]]</f>
        <v>Realizado</v>
      </c>
      <c r="F1305" s="4">
        <f>Tabla_owssvr__2[[#This Row],[Fecha Cierre]]</f>
        <v>41758</v>
      </c>
      <c r="G1305" t="str">
        <f>Tabla_owssvr__2[[#This Row],[Categoria]]</f>
        <v>Reporte de incidencias de servicio externos (Oracle, SAP, Synergia, GOM ….)</v>
      </c>
      <c r="H1305" t="str">
        <f>Tabla_owssvr__2[[#This Row],[Enviado a TI]]</f>
        <v>No</v>
      </c>
      <c r="I1305" t="str">
        <f>Tabla_owssvr__2[[#This Row],[Regiones]]</f>
        <v>No</v>
      </c>
      <c r="J1305" s="12">
        <f t="shared" si="141"/>
        <v>1</v>
      </c>
      <c r="K1305" s="13">
        <f t="shared" si="142"/>
        <v>41759</v>
      </c>
      <c r="L1305" s="12">
        <f t="shared" si="143"/>
        <v>2014</v>
      </c>
      <c r="M1305" s="12">
        <f t="shared" si="144"/>
        <v>18</v>
      </c>
      <c r="N1305" s="12">
        <f t="shared" si="145"/>
        <v>4</v>
      </c>
      <c r="O1305" s="13" t="str">
        <f t="shared" ca="1" si="146"/>
        <v>CUMPLE</v>
      </c>
    </row>
    <row r="1306" spans="1:15" hidden="1">
      <c r="A1306">
        <f>Tabla_owssvr__2[[#This Row],[ID]]</f>
        <v>3913</v>
      </c>
      <c r="B1306" t="str">
        <f>Tabla_owssvr__2[[#This Row],[Título]]</f>
        <v xml:space="preserve">Cuenta Materiales en Transito Coasin  </v>
      </c>
      <c r="C1306" t="str">
        <f>Tabla_owssvr__2[[#This Row],[Solicitante]]</f>
        <v>Carrasco Briones, Rodrigo, CAM</v>
      </c>
      <c r="D1306" s="4">
        <f>Tabla_owssvr__2[[#This Row],[Fecha Solicitud]]</f>
        <v>41758</v>
      </c>
      <c r="E1306" t="str">
        <f>Tabla_owssvr__2[[#This Row],[Estado]]</f>
        <v>Realizado</v>
      </c>
      <c r="F1306" s="4">
        <f>Tabla_owssvr__2[[#This Row],[Fecha Cierre]]</f>
        <v>41758</v>
      </c>
      <c r="G1306" t="str">
        <f>Tabla_owssvr__2[[#This Row],[Categoria]]</f>
        <v>Reporte de incidencias de servicio externos (Oracle, SAP, Synergia, GOM ….)</v>
      </c>
      <c r="H1306" t="str">
        <f>Tabla_owssvr__2[[#This Row],[Enviado a TI]]</f>
        <v>Si</v>
      </c>
      <c r="I1306" t="str">
        <f>Tabla_owssvr__2[[#This Row],[Regiones]]</f>
        <v>No</v>
      </c>
      <c r="J1306" s="12">
        <f t="shared" si="141"/>
        <v>1</v>
      </c>
      <c r="K1306" s="13">
        <f t="shared" si="142"/>
        <v>41759</v>
      </c>
      <c r="L1306" s="12">
        <f t="shared" si="143"/>
        <v>2014</v>
      </c>
      <c r="M1306" s="12">
        <f t="shared" si="144"/>
        <v>18</v>
      </c>
      <c r="N1306" s="12">
        <f t="shared" si="145"/>
        <v>4</v>
      </c>
      <c r="O1306" s="13" t="str">
        <f t="shared" ca="1" si="146"/>
        <v>CUMPLE</v>
      </c>
    </row>
    <row r="1307" spans="1:15" hidden="1">
      <c r="A1307">
        <f>Tabla_owssvr__2[[#This Row],[ID]]</f>
        <v>3912</v>
      </c>
      <c r="B1307" t="str">
        <f>Tabla_owssvr__2[[#This Row],[Título]]</f>
        <v>Mantención Impresora</v>
      </c>
      <c r="C1307" t="str">
        <f>Tabla_owssvr__2[[#This Row],[Solicitante]]</f>
        <v>Peralta Oviedo, Maria Isabel, CAM</v>
      </c>
      <c r="D1307" s="4">
        <f>Tabla_owssvr__2[[#This Row],[Fecha Solicitud]]</f>
        <v>41758</v>
      </c>
      <c r="E1307" t="str">
        <f>Tabla_owssvr__2[[#This Row],[Estado]]</f>
        <v>Realizado</v>
      </c>
      <c r="F1307" s="4">
        <f>Tabla_owssvr__2[[#This Row],[Fecha Cierre]]</f>
        <v>41758</v>
      </c>
      <c r="G1307" t="str">
        <f>Tabla_owssvr__2[[#This Row],[Categoria]]</f>
        <v>Reporte de problemas de Impresoras en Outsourcing</v>
      </c>
      <c r="H1307" t="str">
        <f>Tabla_owssvr__2[[#This Row],[Enviado a TI]]</f>
        <v>Si</v>
      </c>
      <c r="I1307" t="str">
        <f>Tabla_owssvr__2[[#This Row],[Regiones]]</f>
        <v>No</v>
      </c>
      <c r="J1307" s="12">
        <f t="shared" si="141"/>
        <v>1</v>
      </c>
      <c r="K1307" s="13">
        <f t="shared" si="142"/>
        <v>41759</v>
      </c>
      <c r="L1307" s="12">
        <f t="shared" si="143"/>
        <v>2014</v>
      </c>
      <c r="M1307" s="12">
        <f t="shared" si="144"/>
        <v>18</v>
      </c>
      <c r="N1307" s="12">
        <f t="shared" si="145"/>
        <v>4</v>
      </c>
      <c r="O1307" s="13" t="str">
        <f t="shared" ca="1" si="146"/>
        <v>CUMPLE</v>
      </c>
    </row>
    <row r="1308" spans="1:15" hidden="1">
      <c r="A1308">
        <f>Tabla_owssvr__2[[#This Row],[ID]]</f>
        <v>3911</v>
      </c>
      <c r="B1308" t="str">
        <f>Tabla_owssvr__2[[#This Row],[Título]]</f>
        <v>Liberación minutos NET</v>
      </c>
      <c r="C1308" t="str">
        <f>Tabla_owssvr__2[[#This Row],[Solicitante]]</f>
        <v>Ordenes Uribe, Francisco Javier, CAM</v>
      </c>
      <c r="D1308" s="4">
        <f>Tabla_owssvr__2[[#This Row],[Fecha Solicitud]]</f>
        <v>41758</v>
      </c>
      <c r="E1308" t="str">
        <f>Tabla_owssvr__2[[#This Row],[Estado]]</f>
        <v>Realizado</v>
      </c>
      <c r="F1308" s="4">
        <f>Tabla_owssvr__2[[#This Row],[Fecha Cierre]]</f>
        <v>41758</v>
      </c>
      <c r="G1308" t="str">
        <f>Tabla_owssvr__2[[#This Row],[Categoria]]</f>
        <v>1 Asignacion de minutos</v>
      </c>
      <c r="H1308" t="str">
        <f>Tabla_owssvr__2[[#This Row],[Enviado a TI]]</f>
        <v>No</v>
      </c>
      <c r="I1308" t="str">
        <f>Tabla_owssvr__2[[#This Row],[Regiones]]</f>
        <v>No</v>
      </c>
      <c r="J1308" s="12">
        <f t="shared" si="141"/>
        <v>1</v>
      </c>
      <c r="K1308" s="13">
        <f t="shared" si="142"/>
        <v>41759</v>
      </c>
      <c r="L1308" s="12">
        <f t="shared" si="143"/>
        <v>2014</v>
      </c>
      <c r="M1308" s="12">
        <f t="shared" si="144"/>
        <v>18</v>
      </c>
      <c r="N1308" s="12">
        <f t="shared" si="145"/>
        <v>4</v>
      </c>
      <c r="O1308" s="13" t="str">
        <f t="shared" ca="1" si="146"/>
        <v>CUMPLE</v>
      </c>
    </row>
    <row r="1309" spans="1:15" hidden="1">
      <c r="A1309">
        <f>Tabla_owssvr__2[[#This Row],[ID]]</f>
        <v>3910</v>
      </c>
      <c r="B1309" t="str">
        <f>Tabla_owssvr__2[[#This Row],[Título]]</f>
        <v>minutos On Net    85020352</v>
      </c>
      <c r="C1309" t="str">
        <f>Tabla_owssvr__2[[#This Row],[Solicitante]]</f>
        <v>Matus Delgado, Katherine Andrea, CAM</v>
      </c>
      <c r="D1309" s="4">
        <f>Tabla_owssvr__2[[#This Row],[Fecha Solicitud]]</f>
        <v>41758</v>
      </c>
      <c r="E1309" t="str">
        <f>Tabla_owssvr__2[[#This Row],[Estado]]</f>
        <v>Realizado</v>
      </c>
      <c r="F1309" s="4">
        <f>Tabla_owssvr__2[[#This Row],[Fecha Cierre]]</f>
        <v>41758</v>
      </c>
      <c r="G1309" t="str">
        <f>Tabla_owssvr__2[[#This Row],[Categoria]]</f>
        <v>1 Asignacion de minutos</v>
      </c>
      <c r="H1309" t="str">
        <f>Tabla_owssvr__2[[#This Row],[Enviado a TI]]</f>
        <v>No</v>
      </c>
      <c r="I1309" t="str">
        <f>Tabla_owssvr__2[[#This Row],[Regiones]]</f>
        <v>No</v>
      </c>
      <c r="J1309" s="12">
        <f t="shared" si="141"/>
        <v>1</v>
      </c>
      <c r="K1309" s="13">
        <f t="shared" si="142"/>
        <v>41759</v>
      </c>
      <c r="L1309" s="12">
        <f t="shared" si="143"/>
        <v>2014</v>
      </c>
      <c r="M1309" s="12">
        <f t="shared" si="144"/>
        <v>18</v>
      </c>
      <c r="N1309" s="12">
        <f t="shared" si="145"/>
        <v>4</v>
      </c>
      <c r="O1309" s="13" t="str">
        <f t="shared" ca="1" si="146"/>
        <v>CUMPLE</v>
      </c>
    </row>
    <row r="1310" spans="1:15" hidden="1">
      <c r="A1310">
        <f>Tabla_owssvr__2[[#This Row],[ID]]</f>
        <v>3909</v>
      </c>
      <c r="B1310" t="str">
        <f>Tabla_owssvr__2[[#This Row],[Título]]</f>
        <v>Carga de minutos</v>
      </c>
      <c r="C1310" t="str">
        <f>Tabla_owssvr__2[[#This Row],[Solicitante]]</f>
        <v>Bascuñan Reyes, Juan Ignacio, CAM</v>
      </c>
      <c r="D1310" s="4">
        <f>Tabla_owssvr__2[[#This Row],[Fecha Solicitud]]</f>
        <v>41758</v>
      </c>
      <c r="E1310" t="str">
        <f>Tabla_owssvr__2[[#This Row],[Estado]]</f>
        <v>Realizado</v>
      </c>
      <c r="F1310" s="4">
        <f>Tabla_owssvr__2[[#This Row],[Fecha Cierre]]</f>
        <v>41758</v>
      </c>
      <c r="G1310" t="str">
        <f>Tabla_owssvr__2[[#This Row],[Categoria]]</f>
        <v>1 Asignacion de minutos</v>
      </c>
      <c r="H1310" t="str">
        <f>Tabla_owssvr__2[[#This Row],[Enviado a TI]]</f>
        <v>No</v>
      </c>
      <c r="I1310" t="str">
        <f>Tabla_owssvr__2[[#This Row],[Regiones]]</f>
        <v>No</v>
      </c>
      <c r="J1310" s="12">
        <f t="shared" si="141"/>
        <v>1</v>
      </c>
      <c r="K1310" s="13">
        <f t="shared" si="142"/>
        <v>41759</v>
      </c>
      <c r="L1310" s="12">
        <f t="shared" si="143"/>
        <v>2014</v>
      </c>
      <c r="M1310" s="12">
        <f t="shared" si="144"/>
        <v>18</v>
      </c>
      <c r="N1310" s="12">
        <f t="shared" si="145"/>
        <v>4</v>
      </c>
      <c r="O1310" s="13" t="str">
        <f t="shared" ca="1" si="146"/>
        <v>CUMPLE</v>
      </c>
    </row>
    <row r="1311" spans="1:15" hidden="1">
      <c r="A1311">
        <f>Tabla_owssvr__2[[#This Row],[ID]]</f>
        <v>3908</v>
      </c>
      <c r="B1311" t="str">
        <f>Tabla_owssvr__2[[#This Row],[Título]]</f>
        <v>Reseteo Clave</v>
      </c>
      <c r="C1311" t="str">
        <f>Tabla_owssvr__2[[#This Row],[Solicitante]]</f>
        <v>Sepulveda Salas, Vladimir Arnoldo, CAM</v>
      </c>
      <c r="D1311" s="4">
        <f>Tabla_owssvr__2[[#This Row],[Fecha Solicitud]]</f>
        <v>41758</v>
      </c>
      <c r="E1311" t="str">
        <f>Tabla_owssvr__2[[#This Row],[Estado]]</f>
        <v>Realizado</v>
      </c>
      <c r="F1311" s="4">
        <f>Tabla_owssvr__2[[#This Row],[Fecha Cierre]]</f>
        <v>41758</v>
      </c>
      <c r="G1311" t="str">
        <f>Tabla_owssvr__2[[#This Row],[Categoria]]</f>
        <v>Creación, modificación activación y desactivación de cuentas de red y correo electrónico.</v>
      </c>
      <c r="H1311" t="str">
        <f>Tabla_owssvr__2[[#This Row],[Enviado a TI]]</f>
        <v>Si</v>
      </c>
      <c r="I1311" t="str">
        <f>Tabla_owssvr__2[[#This Row],[Regiones]]</f>
        <v>No</v>
      </c>
      <c r="J1311" s="12">
        <f t="shared" si="141"/>
        <v>1</v>
      </c>
      <c r="K1311" s="13">
        <f t="shared" si="142"/>
        <v>41759</v>
      </c>
      <c r="L1311" s="12">
        <f t="shared" si="143"/>
        <v>2014</v>
      </c>
      <c r="M1311" s="12">
        <f t="shared" si="144"/>
        <v>18</v>
      </c>
      <c r="N1311" s="12">
        <f t="shared" si="145"/>
        <v>4</v>
      </c>
      <c r="O1311" s="13" t="str">
        <f t="shared" ca="1" si="146"/>
        <v>CUMPLE</v>
      </c>
    </row>
    <row r="1312" spans="1:15" hidden="1">
      <c r="A1312">
        <f>Tabla_owssvr__2[[#This Row],[ID]]</f>
        <v>3907</v>
      </c>
      <c r="B1312" t="str">
        <f>Tabla_owssvr__2[[#This Row],[Título]]</f>
        <v>Minutos On Net</v>
      </c>
      <c r="C1312" t="str">
        <f>Tabla_owssvr__2[[#This Row],[Solicitante]]</f>
        <v>Sepulveda Salas, Vladimir Arnoldo, CAM</v>
      </c>
      <c r="D1312" s="4">
        <f>Tabla_owssvr__2[[#This Row],[Fecha Solicitud]]</f>
        <v>41757</v>
      </c>
      <c r="E1312" t="str">
        <f>Tabla_owssvr__2[[#This Row],[Estado]]</f>
        <v>Realizado</v>
      </c>
      <c r="F1312" s="4">
        <f>Tabla_owssvr__2[[#This Row],[Fecha Cierre]]</f>
        <v>41758</v>
      </c>
      <c r="G1312" t="str">
        <f>Tabla_owssvr__2[[#This Row],[Categoria]]</f>
        <v>1 Asignacion de minutos</v>
      </c>
      <c r="H1312" t="str">
        <f>Tabla_owssvr__2[[#This Row],[Enviado a TI]]</f>
        <v>Si</v>
      </c>
      <c r="I1312" t="str">
        <f>Tabla_owssvr__2[[#This Row],[Regiones]]</f>
        <v>No</v>
      </c>
      <c r="J1312" s="12">
        <f t="shared" si="141"/>
        <v>1</v>
      </c>
      <c r="K1312" s="13">
        <f t="shared" si="142"/>
        <v>41758</v>
      </c>
      <c r="L1312" s="12">
        <f t="shared" si="143"/>
        <v>2014</v>
      </c>
      <c r="M1312" s="12">
        <f t="shared" si="144"/>
        <v>18</v>
      </c>
      <c r="N1312" s="12">
        <f t="shared" si="145"/>
        <v>4</v>
      </c>
      <c r="O1312" s="13" t="str">
        <f t="shared" ca="1" si="146"/>
        <v>CUMPLE</v>
      </c>
    </row>
    <row r="1313" spans="1:15" hidden="1">
      <c r="A1313">
        <f>Tabla_owssvr__2[[#This Row],[ID]]</f>
        <v>3905</v>
      </c>
      <c r="B1313" t="str">
        <f>Tabla_owssvr__2[[#This Row],[Título]]</f>
        <v>Ingreso  Supervisora Tecnica</v>
      </c>
      <c r="C1313" t="str">
        <f>Tabla_owssvr__2[[#This Row],[Solicitante]]</f>
        <v>Dossi Muñoz, Carolina, CAM</v>
      </c>
      <c r="D1313" s="4">
        <f>Tabla_owssvr__2[[#This Row],[Fecha Solicitud]]</f>
        <v>41757</v>
      </c>
      <c r="E1313" t="str">
        <f>Tabla_owssvr__2[[#This Row],[Estado]]</f>
        <v>Realizado</v>
      </c>
      <c r="F1313" s="4">
        <f>Tabla_owssvr__2[[#This Row],[Fecha Cierre]]</f>
        <v>41757</v>
      </c>
      <c r="G1313" t="str">
        <f>Tabla_owssvr__2[[#This Row],[Categoria]]</f>
        <v>Creación, modificación activación y desactivación de cuentas de red y correo electrónico.</v>
      </c>
      <c r="H1313" t="str">
        <f>Tabla_owssvr__2[[#This Row],[Enviado a TI]]</f>
        <v>Si</v>
      </c>
      <c r="I1313" t="str">
        <f>Tabla_owssvr__2[[#This Row],[Regiones]]</f>
        <v>No</v>
      </c>
      <c r="J1313" s="12">
        <f t="shared" ref="J1313:J1376" si="147">VLOOKUP(G1313,servicios,2,FALSE)</f>
        <v>1</v>
      </c>
      <c r="K1313" s="13">
        <f t="shared" ref="K1313:K1376" si="148">WORKDAY(D1313*1,J1313,festivos)</f>
        <v>41758</v>
      </c>
      <c r="L1313" s="12">
        <f t="shared" ref="L1313:L1376" si="149">YEAR(K1313)</f>
        <v>2014</v>
      </c>
      <c r="M1313" s="12">
        <f t="shared" ref="M1313:M1376" si="150">WEEKNUM(K1313,2)</f>
        <v>18</v>
      </c>
      <c r="N1313" s="12">
        <f t="shared" ref="N1313:N1376" si="151">MONTH(K1313)</f>
        <v>4</v>
      </c>
      <c r="O1313" s="13" t="str">
        <f t="shared" ref="O1313:O1376" ca="1" si="152">IF(F1313=0,IF(AND(TODAY()&lt;=K1313),"EN TIEMPO","FUERA"),IF(AND(F1313&lt;=K1313),"CUMPLE","NO CUMPLE"))</f>
        <v>CUMPLE</v>
      </c>
    </row>
    <row r="1314" spans="1:15" hidden="1">
      <c r="A1314">
        <f>Tabla_owssvr__2[[#This Row],[ID]]</f>
        <v>3904</v>
      </c>
      <c r="B1314" t="str">
        <f>Tabla_owssvr__2[[#This Row],[Título]]</f>
        <v>Ingreso Encargada de  Permisos municipales</v>
      </c>
      <c r="C1314" t="str">
        <f>Tabla_owssvr__2[[#This Row],[Solicitante]]</f>
        <v>Dossi Muñoz, Carolina, CAM</v>
      </c>
      <c r="D1314" s="4">
        <f>Tabla_owssvr__2[[#This Row],[Fecha Solicitud]]</f>
        <v>41757</v>
      </c>
      <c r="E1314" t="str">
        <f>Tabla_owssvr__2[[#This Row],[Estado]]</f>
        <v>Realizado</v>
      </c>
      <c r="F1314" s="4">
        <f>Tabla_owssvr__2[[#This Row],[Fecha Cierre]]</f>
        <v>41757</v>
      </c>
      <c r="G1314" t="str">
        <f>Tabla_owssvr__2[[#This Row],[Categoria]]</f>
        <v>Creación, modificación activación y desactivación de cuentas de red y correo electrónico.</v>
      </c>
      <c r="H1314" t="str">
        <f>Tabla_owssvr__2[[#This Row],[Enviado a TI]]</f>
        <v>Si</v>
      </c>
      <c r="I1314" t="str">
        <f>Tabla_owssvr__2[[#This Row],[Regiones]]</f>
        <v>No</v>
      </c>
      <c r="J1314" s="12">
        <f t="shared" si="147"/>
        <v>1</v>
      </c>
      <c r="K1314" s="13">
        <f t="shared" si="148"/>
        <v>41758</v>
      </c>
      <c r="L1314" s="12">
        <f t="shared" si="149"/>
        <v>2014</v>
      </c>
      <c r="M1314" s="12">
        <f t="shared" si="150"/>
        <v>18</v>
      </c>
      <c r="N1314" s="12">
        <f t="shared" si="151"/>
        <v>4</v>
      </c>
      <c r="O1314" s="13" t="str">
        <f t="shared" ca="1" si="152"/>
        <v>CUMPLE</v>
      </c>
    </row>
    <row r="1315" spans="1:15" hidden="1">
      <c r="A1315">
        <f>Tabla_owssvr__2[[#This Row],[ID]]</f>
        <v>3903</v>
      </c>
      <c r="B1315" t="str">
        <f>Tabla_owssvr__2[[#This Row],[Título]]</f>
        <v>Desbloqueo Clave de Red</v>
      </c>
      <c r="C1315" t="str">
        <f>Tabla_owssvr__2[[#This Row],[Solicitante]]</f>
        <v>Martin Martin, Robinson Aliro, CAM</v>
      </c>
      <c r="D1315" s="4">
        <f>Tabla_owssvr__2[[#This Row],[Fecha Solicitud]]</f>
        <v>41757</v>
      </c>
      <c r="E1315" t="str">
        <f>Tabla_owssvr__2[[#This Row],[Estado]]</f>
        <v>Realizado</v>
      </c>
      <c r="F1315" s="4">
        <f>Tabla_owssvr__2[[#This Row],[Fecha Cierre]]</f>
        <v>41757</v>
      </c>
      <c r="G1315" t="str">
        <f>Tabla_owssvr__2[[#This Row],[Categoria]]</f>
        <v>Creación, modificación activación y desactivación de cuentas de red y correo electrónico.</v>
      </c>
      <c r="H1315" t="str">
        <f>Tabla_owssvr__2[[#This Row],[Enviado a TI]]</f>
        <v>No</v>
      </c>
      <c r="I1315" t="str">
        <f>Tabla_owssvr__2[[#This Row],[Regiones]]</f>
        <v>No</v>
      </c>
      <c r="J1315" s="12">
        <f t="shared" si="147"/>
        <v>1</v>
      </c>
      <c r="K1315" s="13">
        <f t="shared" si="148"/>
        <v>41758</v>
      </c>
      <c r="L1315" s="12">
        <f t="shared" si="149"/>
        <v>2014</v>
      </c>
      <c r="M1315" s="12">
        <f t="shared" si="150"/>
        <v>18</v>
      </c>
      <c r="N1315" s="12">
        <f t="shared" si="151"/>
        <v>4</v>
      </c>
      <c r="O1315" s="13" t="str">
        <f t="shared" ca="1" si="152"/>
        <v>CUMPLE</v>
      </c>
    </row>
    <row r="1316" spans="1:15" hidden="1">
      <c r="A1316">
        <f>Tabla_owssvr__2[[#This Row],[ID]]</f>
        <v>3902</v>
      </c>
      <c r="B1316" t="str">
        <f>Tabla_owssvr__2[[#This Row],[Título]]</f>
        <v>Problemas en la emisión de la SI para el modulo de importación.</v>
      </c>
      <c r="C1316" t="str">
        <f>Tabla_owssvr__2[[#This Row],[Solicitante]]</f>
        <v>Orellana Dennett, Hernan, CAM</v>
      </c>
      <c r="D1316" s="4">
        <f>Tabla_owssvr__2[[#This Row],[Fecha Solicitud]]</f>
        <v>41757</v>
      </c>
      <c r="E1316" t="str">
        <f>Tabla_owssvr__2[[#This Row],[Estado]]</f>
        <v>Realizado</v>
      </c>
      <c r="F1316" s="4">
        <f>Tabla_owssvr__2[[#This Row],[Fecha Cierre]]</f>
        <v>41757</v>
      </c>
      <c r="G1316" t="str">
        <f>Tabla_owssvr__2[[#This Row],[Categoria]]</f>
        <v>Reporte de incidencias de servicio externos (Oracle, SAP, Synergia, GOM ….)</v>
      </c>
      <c r="H1316" t="str">
        <f>Tabla_owssvr__2[[#This Row],[Enviado a TI]]</f>
        <v>Si</v>
      </c>
      <c r="I1316" t="str">
        <f>Tabla_owssvr__2[[#This Row],[Regiones]]</f>
        <v>No</v>
      </c>
      <c r="J1316" s="12">
        <f t="shared" si="147"/>
        <v>1</v>
      </c>
      <c r="K1316" s="13">
        <f t="shared" si="148"/>
        <v>41758</v>
      </c>
      <c r="L1316" s="12">
        <f t="shared" si="149"/>
        <v>2014</v>
      </c>
      <c r="M1316" s="12">
        <f t="shared" si="150"/>
        <v>18</v>
      </c>
      <c r="N1316" s="12">
        <f t="shared" si="151"/>
        <v>4</v>
      </c>
      <c r="O1316" s="13" t="str">
        <f t="shared" ca="1" si="152"/>
        <v>CUMPLE</v>
      </c>
    </row>
    <row r="1317" spans="1:15" hidden="1">
      <c r="A1317">
        <f>Tabla_owssvr__2[[#This Row],[ID]]</f>
        <v>3901</v>
      </c>
      <c r="B1317" t="str">
        <f>Tabla_owssvr__2[[#This Row],[Título]]</f>
        <v>consulta 10% retención.</v>
      </c>
      <c r="C1317" t="str">
        <f>Tabla_owssvr__2[[#This Row],[Solicitante]]</f>
        <v>Martinez Muñoz, Ximena Del Rosario, CAM</v>
      </c>
      <c r="D1317" s="4">
        <f>Tabla_owssvr__2[[#This Row],[Fecha Solicitud]]</f>
        <v>41757</v>
      </c>
      <c r="E1317" t="str">
        <f>Tabla_owssvr__2[[#This Row],[Estado]]</f>
        <v>Realizado</v>
      </c>
      <c r="F1317" s="4">
        <f>Tabla_owssvr__2[[#This Row],[Fecha Cierre]]</f>
        <v>41757</v>
      </c>
      <c r="G1317" t="str">
        <f>Tabla_owssvr__2[[#This Row],[Categoria]]</f>
        <v>Reporte de incidencias de servicio externos (Oracle, SAP, Synergia, GOM ….)</v>
      </c>
      <c r="H1317" t="str">
        <f>Tabla_owssvr__2[[#This Row],[Enviado a TI]]</f>
        <v>No</v>
      </c>
      <c r="I1317" t="str">
        <f>Tabla_owssvr__2[[#This Row],[Regiones]]</f>
        <v>No</v>
      </c>
      <c r="J1317" s="12">
        <f t="shared" si="147"/>
        <v>1</v>
      </c>
      <c r="K1317" s="13">
        <f t="shared" si="148"/>
        <v>41758</v>
      </c>
      <c r="L1317" s="12">
        <f t="shared" si="149"/>
        <v>2014</v>
      </c>
      <c r="M1317" s="12">
        <f t="shared" si="150"/>
        <v>18</v>
      </c>
      <c r="N1317" s="12">
        <f t="shared" si="151"/>
        <v>4</v>
      </c>
      <c r="O1317" s="13" t="str">
        <f t="shared" ca="1" si="152"/>
        <v>CUMPLE</v>
      </c>
    </row>
    <row r="1318" spans="1:15" hidden="1">
      <c r="A1318">
        <f>Tabla_owssvr__2[[#This Row],[ID]]</f>
        <v>3900</v>
      </c>
      <c r="B1318" t="str">
        <f>Tabla_owssvr__2[[#This Row],[Título]]</f>
        <v>Reiniciar Contraseña Oeacle</v>
      </c>
      <c r="C1318" t="str">
        <f>Tabla_owssvr__2[[#This Row],[Solicitante]]</f>
        <v>Iturra Lavin, Ana, CAM</v>
      </c>
      <c r="D1318" s="4">
        <f>Tabla_owssvr__2[[#This Row],[Fecha Solicitud]]</f>
        <v>41757</v>
      </c>
      <c r="E1318" t="str">
        <f>Tabla_owssvr__2[[#This Row],[Estado]]</f>
        <v>Realizado</v>
      </c>
      <c r="F1318" s="4">
        <f>Tabla_owssvr__2[[#This Row],[Fecha Cierre]]</f>
        <v>41757</v>
      </c>
      <c r="G1318" t="str">
        <f>Tabla_owssvr__2[[#This Row],[Categoria]]</f>
        <v>Reporte de incidencias de servicio externos (Oracle, SAP, Synergia, GOM ….)</v>
      </c>
      <c r="H1318" t="str">
        <f>Tabla_owssvr__2[[#This Row],[Enviado a TI]]</f>
        <v>Si</v>
      </c>
      <c r="I1318" t="str">
        <f>Tabla_owssvr__2[[#This Row],[Regiones]]</f>
        <v>No</v>
      </c>
      <c r="J1318" s="12">
        <f t="shared" si="147"/>
        <v>1</v>
      </c>
      <c r="K1318" s="13">
        <f t="shared" si="148"/>
        <v>41758</v>
      </c>
      <c r="L1318" s="12">
        <f t="shared" si="149"/>
        <v>2014</v>
      </c>
      <c r="M1318" s="12">
        <f t="shared" si="150"/>
        <v>18</v>
      </c>
      <c r="N1318" s="12">
        <f t="shared" si="151"/>
        <v>4</v>
      </c>
      <c r="O1318" s="13" t="str">
        <f t="shared" ca="1" si="152"/>
        <v>CUMPLE</v>
      </c>
    </row>
    <row r="1319" spans="1:15" hidden="1">
      <c r="A1319">
        <f>Tabla_owssvr__2[[#This Row],[ID]]</f>
        <v>3899</v>
      </c>
      <c r="B1319" t="str">
        <f>Tabla_owssvr__2[[#This Row],[Título]]</f>
        <v>Plataformar PC - Gcia. OP COAV</v>
      </c>
      <c r="C1319" t="str">
        <f>Tabla_owssvr__2[[#This Row],[Solicitante]]</f>
        <v>Castro Moreno, Claudio Francisco, CAM</v>
      </c>
      <c r="D1319" s="4">
        <f>Tabla_owssvr__2[[#This Row],[Fecha Solicitud]]</f>
        <v>41757</v>
      </c>
      <c r="E1319" t="str">
        <f>Tabla_owssvr__2[[#This Row],[Estado]]</f>
        <v>Realizado</v>
      </c>
      <c r="F1319" s="4">
        <f>Tabla_owssvr__2[[#This Row],[Fecha Cierre]]</f>
        <v>41759</v>
      </c>
      <c r="G1319" t="str">
        <f>Tabla_owssvr__2[[#This Row],[Categoria]]</f>
        <v>Asignación de equipamiento estándar.</v>
      </c>
      <c r="H1319" t="str">
        <f>Tabla_owssvr__2[[#This Row],[Enviado a TI]]</f>
        <v>No</v>
      </c>
      <c r="I1319" t="str">
        <f>Tabla_owssvr__2[[#This Row],[Regiones]]</f>
        <v>No</v>
      </c>
      <c r="J1319" s="12">
        <f t="shared" si="147"/>
        <v>4</v>
      </c>
      <c r="K1319" s="13">
        <f t="shared" si="148"/>
        <v>41764</v>
      </c>
      <c r="L1319" s="12">
        <f t="shared" si="149"/>
        <v>2014</v>
      </c>
      <c r="M1319" s="12">
        <f t="shared" si="150"/>
        <v>19</v>
      </c>
      <c r="N1319" s="12">
        <f t="shared" si="151"/>
        <v>5</v>
      </c>
      <c r="O1319" s="13" t="str">
        <f t="shared" ca="1" si="152"/>
        <v>CUMPLE</v>
      </c>
    </row>
    <row r="1320" spans="1:15" hidden="1">
      <c r="A1320">
        <f>Tabla_owssvr__2[[#This Row],[ID]]</f>
        <v>3898</v>
      </c>
      <c r="B1320" t="str">
        <f>Tabla_owssvr__2[[#This Row],[Título]]</f>
        <v>Acción Requerida: El restablecimiento de contraseñas requiere aprobación.</v>
      </c>
      <c r="C1320" t="str">
        <f>Tabla_owssvr__2[[#This Row],[Solicitante]]</f>
        <v>Pajkuric Bustos, Ernesto Andrés, CAM</v>
      </c>
      <c r="D1320" s="4">
        <f>Tabla_owssvr__2[[#This Row],[Fecha Solicitud]]</f>
        <v>41757</v>
      </c>
      <c r="E1320" t="str">
        <f>Tabla_owssvr__2[[#This Row],[Estado]]</f>
        <v>Realizado</v>
      </c>
      <c r="F1320" s="4">
        <f>Tabla_owssvr__2[[#This Row],[Fecha Cierre]]</f>
        <v>41757</v>
      </c>
      <c r="G1320" t="str">
        <f>Tabla_owssvr__2[[#This Row],[Categoria]]</f>
        <v>Reporte de incidencias de servicio externos (Oracle, SAP, Synergia, GOM ….)</v>
      </c>
      <c r="H1320" t="str">
        <f>Tabla_owssvr__2[[#This Row],[Enviado a TI]]</f>
        <v>No</v>
      </c>
      <c r="I1320" t="str">
        <f>Tabla_owssvr__2[[#This Row],[Regiones]]</f>
        <v>Si</v>
      </c>
      <c r="J1320" s="12">
        <f t="shared" si="147"/>
        <v>1</v>
      </c>
      <c r="K1320" s="13">
        <f t="shared" si="148"/>
        <v>41758</v>
      </c>
      <c r="L1320" s="12">
        <f t="shared" si="149"/>
        <v>2014</v>
      </c>
      <c r="M1320" s="12">
        <f t="shared" si="150"/>
        <v>18</v>
      </c>
      <c r="N1320" s="12">
        <f t="shared" si="151"/>
        <v>4</v>
      </c>
      <c r="O1320" s="13" t="str">
        <f t="shared" ca="1" si="152"/>
        <v>CUMPLE</v>
      </c>
    </row>
    <row r="1321" spans="1:15" hidden="1">
      <c r="A1321">
        <f>Tabla_owssvr__2[[#This Row],[ID]]</f>
        <v>3897</v>
      </c>
      <c r="B1321" t="str">
        <f>Tabla_owssvr__2[[#This Row],[Título]]</f>
        <v>Obra BSA_Solicitud Cotización</v>
      </c>
      <c r="C1321" t="str">
        <f>Tabla_owssvr__2[[#This Row],[Solicitante]]</f>
        <v>Paredes Aravena, Rodrigo Alexis, CAM</v>
      </c>
      <c r="D1321" s="4">
        <f>Tabla_owssvr__2[[#This Row],[Fecha Solicitud]]</f>
        <v>41757</v>
      </c>
      <c r="E1321" t="str">
        <f>Tabla_owssvr__2[[#This Row],[Estado]]</f>
        <v>Realizado</v>
      </c>
      <c r="F1321" s="4">
        <f>Tabla_owssvr__2[[#This Row],[Fecha Cierre]]</f>
        <v>41757</v>
      </c>
      <c r="G1321" t="str">
        <f>Tabla_owssvr__2[[#This Row],[Categoria]]</f>
        <v>Habilitación de carpetas compartidas o sitios de Sharepoint. O asignación y/o modificación de permisos.</v>
      </c>
      <c r="H1321" t="str">
        <f>Tabla_owssvr__2[[#This Row],[Enviado a TI]]</f>
        <v>Si</v>
      </c>
      <c r="I1321" t="str">
        <f>Tabla_owssvr__2[[#This Row],[Regiones]]</f>
        <v>No</v>
      </c>
      <c r="J1321" s="12">
        <f t="shared" si="147"/>
        <v>1</v>
      </c>
      <c r="K1321" s="13">
        <f t="shared" si="148"/>
        <v>41758</v>
      </c>
      <c r="L1321" s="12">
        <f t="shared" si="149"/>
        <v>2014</v>
      </c>
      <c r="M1321" s="12">
        <f t="shared" si="150"/>
        <v>18</v>
      </c>
      <c r="N1321" s="12">
        <f t="shared" si="151"/>
        <v>4</v>
      </c>
      <c r="O1321" s="13" t="str">
        <f t="shared" ca="1" si="152"/>
        <v>CUMPLE</v>
      </c>
    </row>
    <row r="1322" spans="1:15" hidden="1">
      <c r="A1322">
        <f>Tabla_owssvr__2[[#This Row],[ID]]</f>
        <v>3896</v>
      </c>
      <c r="B1322" t="str">
        <f>Tabla_owssvr__2[[#This Row],[Título]]</f>
        <v>Impresora Compras</v>
      </c>
      <c r="C1322" t="str">
        <f>Tabla_owssvr__2[[#This Row],[Solicitante]]</f>
        <v>Elgueta Rojas, Deborah Lisset, CAM</v>
      </c>
      <c r="D1322" s="4">
        <f>Tabla_owssvr__2[[#This Row],[Fecha Solicitud]]</f>
        <v>41757</v>
      </c>
      <c r="E1322" t="str">
        <f>Tabla_owssvr__2[[#This Row],[Estado]]</f>
        <v>Realizado</v>
      </c>
      <c r="F1322" s="4">
        <f>Tabla_owssvr__2[[#This Row],[Fecha Cierre]]</f>
        <v>41757</v>
      </c>
      <c r="G1322" t="str">
        <f>Tabla_owssvr__2[[#This Row],[Categoria]]</f>
        <v>Reporte de problemas de Impresoras en Outsourcing</v>
      </c>
      <c r="H1322" t="str">
        <f>Tabla_owssvr__2[[#This Row],[Enviado a TI]]</f>
        <v>Si</v>
      </c>
      <c r="I1322" t="str">
        <f>Tabla_owssvr__2[[#This Row],[Regiones]]</f>
        <v>No</v>
      </c>
      <c r="J1322" s="12">
        <f t="shared" si="147"/>
        <v>1</v>
      </c>
      <c r="K1322" s="13">
        <f t="shared" si="148"/>
        <v>41758</v>
      </c>
      <c r="L1322" s="12">
        <f t="shared" si="149"/>
        <v>2014</v>
      </c>
      <c r="M1322" s="12">
        <f t="shared" si="150"/>
        <v>18</v>
      </c>
      <c r="N1322" s="12">
        <f t="shared" si="151"/>
        <v>4</v>
      </c>
      <c r="O1322" s="13" t="str">
        <f t="shared" ca="1" si="152"/>
        <v>CUMPLE</v>
      </c>
    </row>
    <row r="1323" spans="1:15" hidden="1">
      <c r="A1323">
        <f>Tabla_owssvr__2[[#This Row],[ID]]</f>
        <v>3895</v>
      </c>
      <c r="B1323" t="str">
        <f>Tabla_owssvr__2[[#This Row],[Título]]</f>
        <v>Obra BSA_Solicitud Cotización</v>
      </c>
      <c r="C1323" t="str">
        <f>Tabla_owssvr__2[[#This Row],[Solicitante]]</f>
        <v>Paredes Aravena, Rodrigo Alexis, CAM</v>
      </c>
      <c r="D1323" s="4">
        <f>Tabla_owssvr__2[[#This Row],[Fecha Solicitud]]</f>
        <v>41757</v>
      </c>
      <c r="E1323" t="str">
        <f>Tabla_owssvr__2[[#This Row],[Estado]]</f>
        <v>Realizado</v>
      </c>
      <c r="F1323" s="4">
        <f>Tabla_owssvr__2[[#This Row],[Fecha Cierre]]</f>
        <v>41757</v>
      </c>
      <c r="G1323" t="str">
        <f>Tabla_owssvr__2[[#This Row],[Categoria]]</f>
        <v>Habilitación de carpetas compartidas o sitios de Sharepoint. O asignación y/o modificación de permisos.</v>
      </c>
      <c r="H1323" t="str">
        <f>Tabla_owssvr__2[[#This Row],[Enviado a TI]]</f>
        <v>Si</v>
      </c>
      <c r="I1323" t="str">
        <f>Tabla_owssvr__2[[#This Row],[Regiones]]</f>
        <v>No</v>
      </c>
      <c r="J1323" s="12">
        <f t="shared" si="147"/>
        <v>1</v>
      </c>
      <c r="K1323" s="13">
        <f t="shared" si="148"/>
        <v>41758</v>
      </c>
      <c r="L1323" s="12">
        <f t="shared" si="149"/>
        <v>2014</v>
      </c>
      <c r="M1323" s="12">
        <f t="shared" si="150"/>
        <v>18</v>
      </c>
      <c r="N1323" s="12">
        <f t="shared" si="151"/>
        <v>4</v>
      </c>
      <c r="O1323" s="13" t="str">
        <f t="shared" ca="1" si="152"/>
        <v>CUMPLE</v>
      </c>
    </row>
    <row r="1324" spans="1:15" hidden="1">
      <c r="A1324">
        <f>Tabla_owssvr__2[[#This Row],[ID]]</f>
        <v>3894</v>
      </c>
      <c r="B1324" t="str">
        <f>Tabla_owssvr__2[[#This Row],[Título]]</f>
        <v xml:space="preserve">Ingreso Especialista en gestión de la Energía </v>
      </c>
      <c r="C1324" t="str">
        <f>Tabla_owssvr__2[[#This Row],[Solicitante]]</f>
        <v>Dossi Muñoz, Carolina, CAM</v>
      </c>
      <c r="D1324" s="4">
        <f>Tabla_owssvr__2[[#This Row],[Fecha Solicitud]]</f>
        <v>41757</v>
      </c>
      <c r="E1324" t="str">
        <f>Tabla_owssvr__2[[#This Row],[Estado]]</f>
        <v>Realizado</v>
      </c>
      <c r="F1324" s="4">
        <f>Tabla_owssvr__2[[#This Row],[Fecha Cierre]]</f>
        <v>41757</v>
      </c>
      <c r="G1324" t="str">
        <f>Tabla_owssvr__2[[#This Row],[Categoria]]</f>
        <v>Creación, modificación activación y desactivación de cuentas de red y correo electrónico.</v>
      </c>
      <c r="H1324" t="str">
        <f>Tabla_owssvr__2[[#This Row],[Enviado a TI]]</f>
        <v>Si</v>
      </c>
      <c r="I1324" t="str">
        <f>Tabla_owssvr__2[[#This Row],[Regiones]]</f>
        <v>No</v>
      </c>
      <c r="J1324" s="12">
        <f t="shared" si="147"/>
        <v>1</v>
      </c>
      <c r="K1324" s="13">
        <f t="shared" si="148"/>
        <v>41758</v>
      </c>
      <c r="L1324" s="12">
        <f t="shared" si="149"/>
        <v>2014</v>
      </c>
      <c r="M1324" s="12">
        <f t="shared" si="150"/>
        <v>18</v>
      </c>
      <c r="N1324" s="12">
        <f t="shared" si="151"/>
        <v>4</v>
      </c>
      <c r="O1324" s="13" t="str">
        <f t="shared" ca="1" si="152"/>
        <v>CUMPLE</v>
      </c>
    </row>
    <row r="1325" spans="1:15" hidden="1">
      <c r="A1325">
        <f>Tabla_owssvr__2[[#This Row],[ID]]</f>
        <v>3893</v>
      </c>
      <c r="B1325" t="str">
        <f>Tabla_owssvr__2[[#This Row],[Título]]</f>
        <v xml:space="preserve"> Delivery Status Notification (Failure)</v>
      </c>
      <c r="C1325" t="str">
        <f>Tabla_owssvr__2[[#This Row],[Solicitante]]</f>
        <v>Caraa Carraha, Paula, CAM</v>
      </c>
      <c r="D1325" s="4">
        <f>Tabla_owssvr__2[[#This Row],[Fecha Solicitud]]</f>
        <v>41757</v>
      </c>
      <c r="E1325" t="str">
        <f>Tabla_owssvr__2[[#This Row],[Estado]]</f>
        <v>Realizado</v>
      </c>
      <c r="F1325" s="4">
        <f>Tabla_owssvr__2[[#This Row],[Fecha Cierre]]</f>
        <v>41757</v>
      </c>
      <c r="G1325" t="str">
        <f>Tabla_owssvr__2[[#This Row],[Categoria]]</f>
        <v>Reporte de incidencias de servicio externos (Oracle, SAP, Synergia, GOM ….)</v>
      </c>
      <c r="H1325" t="str">
        <f>Tabla_owssvr__2[[#This Row],[Enviado a TI]]</f>
        <v>Si</v>
      </c>
      <c r="I1325" t="str">
        <f>Tabla_owssvr__2[[#This Row],[Regiones]]</f>
        <v>No</v>
      </c>
      <c r="J1325" s="12">
        <f t="shared" si="147"/>
        <v>1</v>
      </c>
      <c r="K1325" s="13">
        <f t="shared" si="148"/>
        <v>41758</v>
      </c>
      <c r="L1325" s="12">
        <f t="shared" si="149"/>
        <v>2014</v>
      </c>
      <c r="M1325" s="12">
        <f t="shared" si="150"/>
        <v>18</v>
      </c>
      <c r="N1325" s="12">
        <f t="shared" si="151"/>
        <v>4</v>
      </c>
      <c r="O1325" s="13" t="str">
        <f t="shared" ca="1" si="152"/>
        <v>CUMPLE</v>
      </c>
    </row>
    <row r="1326" spans="1:15" hidden="1">
      <c r="A1326">
        <f>Tabla_owssvr__2[[#This Row],[ID]]</f>
        <v>3892</v>
      </c>
      <c r="B1326" t="str">
        <f>Tabla_owssvr__2[[#This Row],[Título]]</f>
        <v>Habilitar Anexo</v>
      </c>
      <c r="C1326" t="str">
        <f>Tabla_owssvr__2[[#This Row],[Solicitante]]</f>
        <v>Storch Perez, Juan Carlos, CAM</v>
      </c>
      <c r="D1326" s="4">
        <f>Tabla_owssvr__2[[#This Row],[Fecha Solicitud]]</f>
        <v>41757</v>
      </c>
      <c r="E1326" t="str">
        <f>Tabla_owssvr__2[[#This Row],[Estado]]</f>
        <v>Realizado</v>
      </c>
      <c r="F1326" s="4">
        <f>Tabla_owssvr__2[[#This Row],[Fecha Cierre]]</f>
        <v>41757</v>
      </c>
      <c r="G1326" t="str">
        <f>Tabla_owssvr__2[[#This Row],[Categoria]]</f>
        <v>Creación, modificación activación y desactivación de anexos telefónicos.</v>
      </c>
      <c r="H1326" t="str">
        <f>Tabla_owssvr__2[[#This Row],[Enviado a TI]]</f>
        <v>Si</v>
      </c>
      <c r="I1326" t="str">
        <f>Tabla_owssvr__2[[#This Row],[Regiones]]</f>
        <v>No</v>
      </c>
      <c r="J1326" s="12">
        <f t="shared" si="147"/>
        <v>1</v>
      </c>
      <c r="K1326" s="13">
        <f t="shared" si="148"/>
        <v>41758</v>
      </c>
      <c r="L1326" s="12">
        <f t="shared" si="149"/>
        <v>2014</v>
      </c>
      <c r="M1326" s="12">
        <f t="shared" si="150"/>
        <v>18</v>
      </c>
      <c r="N1326" s="12">
        <f t="shared" si="151"/>
        <v>4</v>
      </c>
      <c r="O1326" s="13" t="str">
        <f t="shared" ca="1" si="152"/>
        <v>CUMPLE</v>
      </c>
    </row>
    <row r="1327" spans="1:15" hidden="1">
      <c r="A1327">
        <f>Tabla_owssvr__2[[#This Row],[ID]]</f>
        <v>3891</v>
      </c>
      <c r="B1327" t="str">
        <f>Tabla_owssvr__2[[#This Row],[Título]]</f>
        <v>Desbloqueo Clave de Red</v>
      </c>
      <c r="C1327" t="str">
        <f>Tabla_owssvr__2[[#This Row],[Solicitante]]</f>
        <v>Moreno Pailañir, Eugenio, EXTERNO</v>
      </c>
      <c r="D1327" s="4">
        <f>Tabla_owssvr__2[[#This Row],[Fecha Solicitud]]</f>
        <v>41757</v>
      </c>
      <c r="E1327" t="str">
        <f>Tabla_owssvr__2[[#This Row],[Estado]]</f>
        <v>Realizado</v>
      </c>
      <c r="F1327" s="4">
        <f>Tabla_owssvr__2[[#This Row],[Fecha Cierre]]</f>
        <v>41757</v>
      </c>
      <c r="G1327" t="str">
        <f>Tabla_owssvr__2[[#This Row],[Categoria]]</f>
        <v>Creación, modificación activación y desactivación de cuentas de red y correo electrónico.</v>
      </c>
      <c r="H1327" t="str">
        <f>Tabla_owssvr__2[[#This Row],[Enviado a TI]]</f>
        <v>Si</v>
      </c>
      <c r="I1327" t="str">
        <f>Tabla_owssvr__2[[#This Row],[Regiones]]</f>
        <v>No</v>
      </c>
      <c r="J1327" s="12">
        <f t="shared" si="147"/>
        <v>1</v>
      </c>
      <c r="K1327" s="13">
        <f t="shared" si="148"/>
        <v>41758</v>
      </c>
      <c r="L1327" s="12">
        <f t="shared" si="149"/>
        <v>2014</v>
      </c>
      <c r="M1327" s="12">
        <f t="shared" si="150"/>
        <v>18</v>
      </c>
      <c r="N1327" s="12">
        <f t="shared" si="151"/>
        <v>4</v>
      </c>
      <c r="O1327" s="13" t="str">
        <f t="shared" ca="1" si="152"/>
        <v>CUMPLE</v>
      </c>
    </row>
    <row r="1328" spans="1:15" hidden="1">
      <c r="A1328">
        <f>Tabla_owssvr__2[[#This Row],[ID]]</f>
        <v>3890</v>
      </c>
      <c r="B1328" t="str">
        <f>Tabla_owssvr__2[[#This Row],[Título]]</f>
        <v>Celular Bloqueado</v>
      </c>
      <c r="C1328" t="str">
        <f>Tabla_owssvr__2[[#This Row],[Solicitante]]</f>
        <v>Valenzuela Sanzana, Mauricio Antonio, CAM</v>
      </c>
      <c r="D1328" s="4">
        <f>Tabla_owssvr__2[[#This Row],[Fecha Solicitud]]</f>
        <v>41754</v>
      </c>
      <c r="E1328" t="str">
        <f>Tabla_owssvr__2[[#This Row],[Estado]]</f>
        <v>Realizado</v>
      </c>
      <c r="F1328" s="4">
        <f>Tabla_owssvr__2[[#This Row],[Fecha Cierre]]</f>
        <v>41757</v>
      </c>
      <c r="G1328" t="str">
        <f>Tabla_owssvr__2[[#This Row],[Categoria]]</f>
        <v>Asignación y/o entrega de equipos celulares estándar nuevos o sus componentes. (chips)</v>
      </c>
      <c r="H1328" t="str">
        <f>Tabla_owssvr__2[[#This Row],[Enviado a TI]]</f>
        <v>Si</v>
      </c>
      <c r="I1328" t="str">
        <f>Tabla_owssvr__2[[#This Row],[Regiones]]</f>
        <v>No</v>
      </c>
      <c r="J1328" s="12">
        <f t="shared" si="147"/>
        <v>7</v>
      </c>
      <c r="K1328" s="13">
        <f t="shared" si="148"/>
        <v>41766</v>
      </c>
      <c r="L1328" s="12">
        <f t="shared" si="149"/>
        <v>2014</v>
      </c>
      <c r="M1328" s="12">
        <f t="shared" si="150"/>
        <v>19</v>
      </c>
      <c r="N1328" s="12">
        <f t="shared" si="151"/>
        <v>5</v>
      </c>
      <c r="O1328" s="13" t="str">
        <f t="shared" ca="1" si="152"/>
        <v>CUMPLE</v>
      </c>
    </row>
    <row r="1329" spans="1:15" hidden="1">
      <c r="A1329">
        <f>Tabla_owssvr__2[[#This Row],[ID]]</f>
        <v>3889</v>
      </c>
      <c r="B1329" t="str">
        <f>Tabla_owssvr__2[[#This Row],[Título]]</f>
        <v>Solicita programación de telefóno Javier González</v>
      </c>
      <c r="C1329" t="str">
        <f>Tabla_owssvr__2[[#This Row],[Solicitante]]</f>
        <v>Alarcon Soto, Maribel Viviana, CAM</v>
      </c>
      <c r="D1329" s="4">
        <f>Tabla_owssvr__2[[#This Row],[Fecha Solicitud]]</f>
        <v>41757</v>
      </c>
      <c r="E1329" t="str">
        <f>Tabla_owssvr__2[[#This Row],[Estado]]</f>
        <v>Realizado</v>
      </c>
      <c r="F1329" s="4">
        <f>Tabla_owssvr__2[[#This Row],[Fecha Cierre]]</f>
        <v>41757</v>
      </c>
      <c r="G1329" t="str">
        <f>Tabla_owssvr__2[[#This Row],[Categoria]]</f>
        <v>Creación, modificación activación y desactivación de anexos telefónicos.</v>
      </c>
      <c r="H1329" t="str">
        <f>Tabla_owssvr__2[[#This Row],[Enviado a TI]]</f>
        <v>No</v>
      </c>
      <c r="I1329" t="str">
        <f>Tabla_owssvr__2[[#This Row],[Regiones]]</f>
        <v>No</v>
      </c>
      <c r="J1329" s="12">
        <f t="shared" si="147"/>
        <v>1</v>
      </c>
      <c r="K1329" s="13">
        <f t="shared" si="148"/>
        <v>41758</v>
      </c>
      <c r="L1329" s="12">
        <f t="shared" si="149"/>
        <v>2014</v>
      </c>
      <c r="M1329" s="12">
        <f t="shared" si="150"/>
        <v>18</v>
      </c>
      <c r="N1329" s="12">
        <f t="shared" si="151"/>
        <v>4</v>
      </c>
      <c r="O1329" s="13" t="str">
        <f t="shared" ca="1" si="152"/>
        <v>CUMPLE</v>
      </c>
    </row>
    <row r="1330" spans="1:15" hidden="1">
      <c r="A1330">
        <f>Tabla_owssvr__2[[#This Row],[ID]]</f>
        <v>3888</v>
      </c>
      <c r="B1330" t="str">
        <f>Tabla_owssvr__2[[#This Row],[Título]]</f>
        <v>listado anexos telefono Sr.Gonzalo Mardones P.</v>
      </c>
      <c r="C1330" t="str">
        <f>Tabla_owssvr__2[[#This Row],[Solicitante]]</f>
        <v>Messenger Masot, Ingrid, CAM</v>
      </c>
      <c r="D1330" s="4">
        <f>Tabla_owssvr__2[[#This Row],[Fecha Solicitud]]</f>
        <v>41757</v>
      </c>
      <c r="E1330" t="str">
        <f>Tabla_owssvr__2[[#This Row],[Estado]]</f>
        <v>Realizado</v>
      </c>
      <c r="F1330" s="4">
        <f>Tabla_owssvr__2[[#This Row],[Fecha Cierre]]</f>
        <v>41757</v>
      </c>
      <c r="G1330" t="str">
        <f>Tabla_owssvr__2[[#This Row],[Categoria]]</f>
        <v>Creación, modificación activación y desactivación de anexos telefónicos.</v>
      </c>
      <c r="H1330" t="str">
        <f>Tabla_owssvr__2[[#This Row],[Enviado a TI]]</f>
        <v>No</v>
      </c>
      <c r="I1330" t="str">
        <f>Tabla_owssvr__2[[#This Row],[Regiones]]</f>
        <v>No</v>
      </c>
      <c r="J1330" s="12">
        <f t="shared" si="147"/>
        <v>1</v>
      </c>
      <c r="K1330" s="13">
        <f t="shared" si="148"/>
        <v>41758</v>
      </c>
      <c r="L1330" s="12">
        <f t="shared" si="149"/>
        <v>2014</v>
      </c>
      <c r="M1330" s="12">
        <f t="shared" si="150"/>
        <v>18</v>
      </c>
      <c r="N1330" s="12">
        <f t="shared" si="151"/>
        <v>4</v>
      </c>
      <c r="O1330" s="13" t="str">
        <f t="shared" ca="1" si="152"/>
        <v>CUMPLE</v>
      </c>
    </row>
    <row r="1331" spans="1:15" hidden="1">
      <c r="A1331">
        <f>Tabla_owssvr__2[[#This Row],[ID]]</f>
        <v>3887</v>
      </c>
      <c r="B1331" t="str">
        <f>Tabla_owssvr__2[[#This Row],[Título]]</f>
        <v>Unable to process your most recent Payment</v>
      </c>
      <c r="C1331" t="str">
        <f>Tabla_owssvr__2[[#This Row],[Solicitante]]</f>
        <v>Técnico Mesa de Ayuda, Externo</v>
      </c>
      <c r="D1331" s="4">
        <f>Tabla_owssvr__2[[#This Row],[Fecha Solicitud]]</f>
        <v>41757</v>
      </c>
      <c r="E1331" t="str">
        <f>Tabla_owssvr__2[[#This Row],[Estado]]</f>
        <v>Realizado</v>
      </c>
      <c r="F1331" s="4">
        <f>Tabla_owssvr__2[[#This Row],[Fecha Cierre]]</f>
        <v>41757</v>
      </c>
      <c r="G1331" t="str">
        <f>Tabla_owssvr__2[[#This Row],[Categoria]]</f>
        <v>Habilitación de carpetas compartidas o sitios de Sharepoint. O asignación y/o modificación de permisos.</v>
      </c>
      <c r="H1331" t="str">
        <f>Tabla_owssvr__2[[#This Row],[Enviado a TI]]</f>
        <v>No</v>
      </c>
      <c r="I1331" t="str">
        <f>Tabla_owssvr__2[[#This Row],[Regiones]]</f>
        <v>No</v>
      </c>
      <c r="J1331" s="12">
        <f t="shared" si="147"/>
        <v>1</v>
      </c>
      <c r="K1331" s="13">
        <f t="shared" si="148"/>
        <v>41758</v>
      </c>
      <c r="L1331" s="12">
        <f t="shared" si="149"/>
        <v>2014</v>
      </c>
      <c r="M1331" s="12">
        <f t="shared" si="150"/>
        <v>18</v>
      </c>
      <c r="N1331" s="12">
        <f t="shared" si="151"/>
        <v>4</v>
      </c>
      <c r="O1331" s="13" t="str">
        <f t="shared" ca="1" si="152"/>
        <v>CUMPLE</v>
      </c>
    </row>
    <row r="1332" spans="1:15">
      <c r="A1332">
        <f>Tabla_owssvr__2[[#This Row],[ID]]</f>
        <v>3886</v>
      </c>
      <c r="B1332" t="str">
        <f>Tabla_owssvr__2[[#This Row],[Título]]</f>
        <v>Teléfono, Conexiones</v>
      </c>
      <c r="C1332" t="str">
        <f>Tabla_owssvr__2[[#This Row],[Solicitante]]</f>
        <v>Hernandez Briones, Hans Alejandro, CAM</v>
      </c>
      <c r="D1332" s="4">
        <f>Tabla_owssvr__2[[#This Row],[Fecha Solicitud]]</f>
        <v>41754</v>
      </c>
      <c r="E1332" t="str">
        <f>Tabla_owssvr__2[[#This Row],[Estado]]</f>
        <v>Realizado</v>
      </c>
      <c r="F1332" s="4">
        <f>Tabla_owssvr__2[[#This Row],[Fecha Cierre]]</f>
        <v>41774</v>
      </c>
      <c r="G1332" t="str">
        <f>Tabla_owssvr__2[[#This Row],[Categoria]]</f>
        <v>Asignación y/o entrega de equipos celulares estándar nuevos o sus componentes. (chips)</v>
      </c>
      <c r="H1332" t="str">
        <f>Tabla_owssvr__2[[#This Row],[Enviado a TI]]</f>
        <v>No</v>
      </c>
      <c r="I1332" t="str">
        <f>Tabla_owssvr__2[[#This Row],[Regiones]]</f>
        <v>No</v>
      </c>
      <c r="J1332" s="12">
        <f t="shared" si="147"/>
        <v>7</v>
      </c>
      <c r="K1332" s="13">
        <f t="shared" si="148"/>
        <v>41766</v>
      </c>
      <c r="L1332" s="12">
        <f t="shared" si="149"/>
        <v>2014</v>
      </c>
      <c r="M1332" s="12">
        <f t="shared" si="150"/>
        <v>19</v>
      </c>
      <c r="N1332" s="12">
        <f t="shared" si="151"/>
        <v>5</v>
      </c>
      <c r="O1332" s="13" t="str">
        <f t="shared" ca="1" si="152"/>
        <v>NO CUMPLE</v>
      </c>
    </row>
    <row r="1333" spans="1:15" hidden="1">
      <c r="A1333">
        <f>Tabla_owssvr__2[[#This Row],[ID]]</f>
        <v>3885</v>
      </c>
      <c r="B1333" t="str">
        <f>Tabla_owssvr__2[[#This Row],[Título]]</f>
        <v>TELEFONO SIN MINUTOS</v>
      </c>
      <c r="C1333" t="str">
        <f>Tabla_owssvr__2[[#This Row],[Solicitante]]</f>
        <v>Belmar Ramirez, Nelson Andres, CAM</v>
      </c>
      <c r="D1333" s="4">
        <f>Tabla_owssvr__2[[#This Row],[Fecha Solicitud]]</f>
        <v>41757</v>
      </c>
      <c r="E1333" t="str">
        <f>Tabla_owssvr__2[[#This Row],[Estado]]</f>
        <v>Realizado</v>
      </c>
      <c r="F1333" s="4">
        <f>Tabla_owssvr__2[[#This Row],[Fecha Cierre]]</f>
        <v>41757</v>
      </c>
      <c r="G1333" t="str">
        <f>Tabla_owssvr__2[[#This Row],[Categoria]]</f>
        <v>1 Asignacion de minutos</v>
      </c>
      <c r="H1333" t="str">
        <f>Tabla_owssvr__2[[#This Row],[Enviado a TI]]</f>
        <v>Si</v>
      </c>
      <c r="I1333" t="str">
        <f>Tabla_owssvr__2[[#This Row],[Regiones]]</f>
        <v>No</v>
      </c>
      <c r="J1333" s="12">
        <f t="shared" si="147"/>
        <v>1</v>
      </c>
      <c r="K1333" s="13">
        <f t="shared" si="148"/>
        <v>41758</v>
      </c>
      <c r="L1333" s="12">
        <f t="shared" si="149"/>
        <v>2014</v>
      </c>
      <c r="M1333" s="12">
        <f t="shared" si="150"/>
        <v>18</v>
      </c>
      <c r="N1333" s="12">
        <f t="shared" si="151"/>
        <v>4</v>
      </c>
      <c r="O1333" s="13" t="str">
        <f t="shared" ca="1" si="152"/>
        <v>CUMPLE</v>
      </c>
    </row>
    <row r="1334" spans="1:15" hidden="1">
      <c r="A1334">
        <f>Tabla_owssvr__2[[#This Row],[ID]]</f>
        <v>3884</v>
      </c>
      <c r="B1334" t="str">
        <f>Tabla_owssvr__2[[#This Row],[Título]]</f>
        <v xml:space="preserve"> escaner fotocopiadora RIcoh</v>
      </c>
      <c r="C1334" t="str">
        <f>Tabla_owssvr__2[[#This Row],[Solicitante]]</f>
        <v>Alarcon Soto, Maribel Viviana, CAM</v>
      </c>
      <c r="D1334" s="4">
        <f>Tabla_owssvr__2[[#This Row],[Fecha Solicitud]]</f>
        <v>41757</v>
      </c>
      <c r="E1334" t="str">
        <f>Tabla_owssvr__2[[#This Row],[Estado]]</f>
        <v>Realizado</v>
      </c>
      <c r="F1334" s="4">
        <f>Tabla_owssvr__2[[#This Row],[Fecha Cierre]]</f>
        <v>41757</v>
      </c>
      <c r="G1334" t="str">
        <f>Tabla_owssvr__2[[#This Row],[Categoria]]</f>
        <v>Reporte de problemas de Impresoras en Outsourcing</v>
      </c>
      <c r="H1334" t="str">
        <f>Tabla_owssvr__2[[#This Row],[Enviado a TI]]</f>
        <v>No</v>
      </c>
      <c r="I1334" t="str">
        <f>Tabla_owssvr__2[[#This Row],[Regiones]]</f>
        <v>No</v>
      </c>
      <c r="J1334" s="12">
        <f t="shared" si="147"/>
        <v>1</v>
      </c>
      <c r="K1334" s="13">
        <f t="shared" si="148"/>
        <v>41758</v>
      </c>
      <c r="L1334" s="12">
        <f t="shared" si="149"/>
        <v>2014</v>
      </c>
      <c r="M1334" s="12">
        <f t="shared" si="150"/>
        <v>18</v>
      </c>
      <c r="N1334" s="12">
        <f t="shared" si="151"/>
        <v>4</v>
      </c>
      <c r="O1334" s="13" t="str">
        <f t="shared" ca="1" si="152"/>
        <v>CUMPLE</v>
      </c>
    </row>
    <row r="1335" spans="1:15" hidden="1">
      <c r="A1335">
        <f>Tabla_owssvr__2[[#This Row],[ID]]</f>
        <v>3883</v>
      </c>
      <c r="B1335" t="str">
        <f>Tabla_owssvr__2[[#This Row],[Título]]</f>
        <v>Ingreso  Solicitud de PC</v>
      </c>
      <c r="C1335" t="str">
        <f>Tabla_owssvr__2[[#This Row],[Solicitante]]</f>
        <v>Dossi Muñoz, Carolina, CAM</v>
      </c>
      <c r="D1335" s="4">
        <f>Tabla_owssvr__2[[#This Row],[Fecha Solicitud]]</f>
        <v>41754</v>
      </c>
      <c r="E1335" t="str">
        <f>Tabla_owssvr__2[[#This Row],[Estado]]</f>
        <v>Realizado</v>
      </c>
      <c r="F1335" s="4">
        <f>Tabla_owssvr__2[[#This Row],[Fecha Cierre]]</f>
        <v>41754</v>
      </c>
      <c r="G1335" t="str">
        <f>Tabla_owssvr__2[[#This Row],[Categoria]]</f>
        <v>Creación, modificación activación y desactivación de cuentas de red y correo electrónico.</v>
      </c>
      <c r="H1335" t="str">
        <f>Tabla_owssvr__2[[#This Row],[Enviado a TI]]</f>
        <v>Si</v>
      </c>
      <c r="I1335" t="str">
        <f>Tabla_owssvr__2[[#This Row],[Regiones]]</f>
        <v>No</v>
      </c>
      <c r="J1335" s="12">
        <f t="shared" si="147"/>
        <v>1</v>
      </c>
      <c r="K1335" s="13">
        <f t="shared" si="148"/>
        <v>41757</v>
      </c>
      <c r="L1335" s="12">
        <f t="shared" si="149"/>
        <v>2014</v>
      </c>
      <c r="M1335" s="12">
        <f t="shared" si="150"/>
        <v>18</v>
      </c>
      <c r="N1335" s="12">
        <f t="shared" si="151"/>
        <v>4</v>
      </c>
      <c r="O1335" s="13" t="str">
        <f t="shared" ca="1" si="152"/>
        <v>CUMPLE</v>
      </c>
    </row>
    <row r="1336" spans="1:15" hidden="1">
      <c r="A1336">
        <f>Tabla_owssvr__2[[#This Row],[ID]]</f>
        <v>3882</v>
      </c>
      <c r="B1336" t="str">
        <f>Tabla_owssvr__2[[#This Row],[Título]]</f>
        <v>RV: Acción Requerida: Administrador de Documento Rechazado Con Número de Error 3 mientras se procesa Solicitud Interna de Compra 300312020157</v>
      </c>
      <c r="C1336" t="str">
        <f>Tabla_owssvr__2[[#This Row],[Solicitante]]</f>
        <v>Santibañez Ordenes, Andres Alejandro, CAM</v>
      </c>
      <c r="D1336" s="4">
        <f>Tabla_owssvr__2[[#This Row],[Fecha Solicitud]]</f>
        <v>41754</v>
      </c>
      <c r="E1336" t="str">
        <f>Tabla_owssvr__2[[#This Row],[Estado]]</f>
        <v>Realizado</v>
      </c>
      <c r="F1336" s="4">
        <f>Tabla_owssvr__2[[#This Row],[Fecha Cierre]]</f>
        <v>41754</v>
      </c>
      <c r="G1336" t="str">
        <f>Tabla_owssvr__2[[#This Row],[Categoria]]</f>
        <v>Reporte de incidencias de servicio externos (Oracle, SAP, Synergia, GOM ….)</v>
      </c>
      <c r="H1336" t="str">
        <f>Tabla_owssvr__2[[#This Row],[Enviado a TI]]</f>
        <v>Si</v>
      </c>
      <c r="I1336" t="str">
        <f>Tabla_owssvr__2[[#This Row],[Regiones]]</f>
        <v>No</v>
      </c>
      <c r="J1336" s="12">
        <f t="shared" si="147"/>
        <v>1</v>
      </c>
      <c r="K1336" s="13">
        <f t="shared" si="148"/>
        <v>41757</v>
      </c>
      <c r="L1336" s="12">
        <f t="shared" si="149"/>
        <v>2014</v>
      </c>
      <c r="M1336" s="12">
        <f t="shared" si="150"/>
        <v>18</v>
      </c>
      <c r="N1336" s="12">
        <f t="shared" si="151"/>
        <v>4</v>
      </c>
      <c r="O1336" s="13" t="str">
        <f t="shared" ca="1" si="152"/>
        <v>CUMPLE</v>
      </c>
    </row>
    <row r="1337" spans="1:15" hidden="1">
      <c r="A1337">
        <f>Tabla_owssvr__2[[#This Row],[ID]]</f>
        <v>3881</v>
      </c>
      <c r="B1337" t="str">
        <f>Tabla_owssvr__2[[#This Row],[Título]]</f>
        <v>Action Required: Document Manager Failed With Error Number 3 while processing Solicitud Interna de Compra 300312020169</v>
      </c>
      <c r="C1337" t="str">
        <f>Tabla_owssvr__2[[#This Row],[Solicitante]]</f>
        <v>Orellana Dennett, Hernan, CAM</v>
      </c>
      <c r="D1337" s="4">
        <f>Tabla_owssvr__2[[#This Row],[Fecha Solicitud]]</f>
        <v>41754</v>
      </c>
      <c r="E1337" t="str">
        <f>Tabla_owssvr__2[[#This Row],[Estado]]</f>
        <v>Realizado</v>
      </c>
      <c r="F1337" s="4">
        <f>Tabla_owssvr__2[[#This Row],[Fecha Cierre]]</f>
        <v>41754</v>
      </c>
      <c r="G1337" t="str">
        <f>Tabla_owssvr__2[[#This Row],[Categoria]]</f>
        <v>Reporte de incidencias de servicio externos (Oracle, SAP, Synergia, GOM ….)</v>
      </c>
      <c r="H1337" t="str">
        <f>Tabla_owssvr__2[[#This Row],[Enviado a TI]]</f>
        <v>Si</v>
      </c>
      <c r="I1337" t="str">
        <f>Tabla_owssvr__2[[#This Row],[Regiones]]</f>
        <v>No</v>
      </c>
      <c r="J1337" s="12">
        <f t="shared" si="147"/>
        <v>1</v>
      </c>
      <c r="K1337" s="13">
        <f t="shared" si="148"/>
        <v>41757</v>
      </c>
      <c r="L1337" s="12">
        <f t="shared" si="149"/>
        <v>2014</v>
      </c>
      <c r="M1337" s="12">
        <f t="shared" si="150"/>
        <v>18</v>
      </c>
      <c r="N1337" s="12">
        <f t="shared" si="151"/>
        <v>4</v>
      </c>
      <c r="O1337" s="13" t="str">
        <f t="shared" ca="1" si="152"/>
        <v>CUMPLE</v>
      </c>
    </row>
    <row r="1338" spans="1:15" hidden="1">
      <c r="A1338">
        <f>Tabla_owssvr__2[[#This Row],[ID]]</f>
        <v>3880</v>
      </c>
      <c r="B1338" t="str">
        <f>Tabla_owssvr__2[[#This Row],[Título]]</f>
        <v>Excepciones Proxy -  “Custom_Proxy_Internet_Chile_2”</v>
      </c>
      <c r="C1338" t="str">
        <f>Tabla_owssvr__2[[#This Row],[Solicitante]]</f>
        <v>Ruz Salinas, Richard Alberto, CAM</v>
      </c>
      <c r="D1338" s="4">
        <f>Tabla_owssvr__2[[#This Row],[Fecha Solicitud]]</f>
        <v>41754</v>
      </c>
      <c r="E1338" t="str">
        <f>Tabla_owssvr__2[[#This Row],[Estado]]</f>
        <v>Realizado</v>
      </c>
      <c r="F1338" s="4">
        <f>Tabla_owssvr__2[[#This Row],[Fecha Cierre]]</f>
        <v>41754</v>
      </c>
      <c r="G1338" t="str">
        <f>Tabla_owssvr__2[[#This Row],[Categoria]]</f>
        <v>Habilitación de carpetas compartidas o sitios de Sharepoint. O asignación y/o modificación de permisos.</v>
      </c>
      <c r="H1338" t="str">
        <f>Tabla_owssvr__2[[#This Row],[Enviado a TI]]</f>
        <v>No</v>
      </c>
      <c r="I1338" t="str">
        <f>Tabla_owssvr__2[[#This Row],[Regiones]]</f>
        <v>No</v>
      </c>
      <c r="J1338" s="12">
        <f t="shared" si="147"/>
        <v>1</v>
      </c>
      <c r="K1338" s="13">
        <f t="shared" si="148"/>
        <v>41757</v>
      </c>
      <c r="L1338" s="12">
        <f t="shared" si="149"/>
        <v>2014</v>
      </c>
      <c r="M1338" s="12">
        <f t="shared" si="150"/>
        <v>18</v>
      </c>
      <c r="N1338" s="12">
        <f t="shared" si="151"/>
        <v>4</v>
      </c>
      <c r="O1338" s="13" t="str">
        <f t="shared" ca="1" si="152"/>
        <v>CUMPLE</v>
      </c>
    </row>
    <row r="1339" spans="1:15" hidden="1">
      <c r="A1339">
        <f>Tabla_owssvr__2[[#This Row],[ID]]</f>
        <v>3879</v>
      </c>
      <c r="B1339" t="str">
        <f>Tabla_owssvr__2[[#This Row],[Título]]</f>
        <v>Plataformar AIO - Gcia. Op. PATR</v>
      </c>
      <c r="C1339" t="str">
        <f>Tabla_owssvr__2[[#This Row],[Solicitante]]</f>
        <v>Contreras Orellana, Paulo Alberto, CAM</v>
      </c>
      <c r="D1339" s="4">
        <f>Tabla_owssvr__2[[#This Row],[Fecha Solicitud]]</f>
        <v>41753</v>
      </c>
      <c r="E1339" t="str">
        <f>Tabla_owssvr__2[[#This Row],[Estado]]</f>
        <v>Realizado</v>
      </c>
      <c r="F1339" s="4">
        <f>Tabla_owssvr__2[[#This Row],[Fecha Cierre]]</f>
        <v>41754</v>
      </c>
      <c r="G1339" t="str">
        <f>Tabla_owssvr__2[[#This Row],[Categoria]]</f>
        <v>Asignación de equipamiento estándar.</v>
      </c>
      <c r="H1339" t="str">
        <f>Tabla_owssvr__2[[#This Row],[Enviado a TI]]</f>
        <v>Si</v>
      </c>
      <c r="I1339" t="str">
        <f>Tabla_owssvr__2[[#This Row],[Regiones]]</f>
        <v>No</v>
      </c>
      <c r="J1339" s="12">
        <f t="shared" si="147"/>
        <v>4</v>
      </c>
      <c r="K1339" s="13">
        <f t="shared" si="148"/>
        <v>41759</v>
      </c>
      <c r="L1339" s="12">
        <f t="shared" si="149"/>
        <v>2014</v>
      </c>
      <c r="M1339" s="12">
        <f t="shared" si="150"/>
        <v>18</v>
      </c>
      <c r="N1339" s="12">
        <f t="shared" si="151"/>
        <v>4</v>
      </c>
      <c r="O1339" s="13" t="str">
        <f t="shared" ca="1" si="152"/>
        <v>CUMPLE</v>
      </c>
    </row>
    <row r="1340" spans="1:15" hidden="1">
      <c r="A1340">
        <f>Tabla_owssvr__2[[#This Row],[ID]]</f>
        <v>3878</v>
      </c>
      <c r="B1340" t="str">
        <f>Tabla_owssvr__2[[#This Row],[Título]]</f>
        <v xml:space="preserve">Alta Estacion de trabajo </v>
      </c>
      <c r="C1340" t="str">
        <f>Tabla_owssvr__2[[#This Row],[Solicitante]]</f>
        <v>Técnico Mesa de Ayuda, Externo</v>
      </c>
      <c r="D1340" s="4">
        <f>Tabla_owssvr__2[[#This Row],[Fecha Solicitud]]</f>
        <v>41754</v>
      </c>
      <c r="E1340" t="str">
        <f>Tabla_owssvr__2[[#This Row],[Estado]]</f>
        <v>Realizado</v>
      </c>
      <c r="F1340" s="4">
        <f>Tabla_owssvr__2[[#This Row],[Fecha Cierre]]</f>
        <v>41754</v>
      </c>
      <c r="G1340" t="str">
        <f>Tabla_owssvr__2[[#This Row],[Categoria]]</f>
        <v>Creación, modificación activación y desactivación de cuentas de red y correo electrónico.</v>
      </c>
      <c r="H1340" t="str">
        <f>Tabla_owssvr__2[[#This Row],[Enviado a TI]]</f>
        <v>No</v>
      </c>
      <c r="I1340" t="str">
        <f>Tabla_owssvr__2[[#This Row],[Regiones]]</f>
        <v>No</v>
      </c>
      <c r="J1340" s="12">
        <f t="shared" si="147"/>
        <v>1</v>
      </c>
      <c r="K1340" s="13">
        <f t="shared" si="148"/>
        <v>41757</v>
      </c>
      <c r="L1340" s="12">
        <f t="shared" si="149"/>
        <v>2014</v>
      </c>
      <c r="M1340" s="12">
        <f t="shared" si="150"/>
        <v>18</v>
      </c>
      <c r="N1340" s="12">
        <f t="shared" si="151"/>
        <v>4</v>
      </c>
      <c r="O1340" s="13" t="str">
        <f t="shared" ca="1" si="152"/>
        <v>CUMPLE</v>
      </c>
    </row>
    <row r="1341" spans="1:15" hidden="1">
      <c r="A1341">
        <f>Tabla_owssvr__2[[#This Row],[ID]]</f>
        <v>3877</v>
      </c>
      <c r="B1341" t="str">
        <f>Tabla_owssvr__2[[#This Row],[Título]]</f>
        <v>Revisar minutos a la fecha.</v>
      </c>
      <c r="C1341" t="str">
        <f>Tabla_owssvr__2[[#This Row],[Solicitante]]</f>
        <v>Hormazábal Ortiz, Leonardo Antonio, CAM</v>
      </c>
      <c r="D1341" s="4">
        <f>Tabla_owssvr__2[[#This Row],[Fecha Solicitud]]</f>
        <v>41754</v>
      </c>
      <c r="E1341" t="str">
        <f>Tabla_owssvr__2[[#This Row],[Estado]]</f>
        <v>Realizado</v>
      </c>
      <c r="F1341" s="4">
        <f>Tabla_owssvr__2[[#This Row],[Fecha Cierre]]</f>
        <v>41754</v>
      </c>
      <c r="G1341" t="str">
        <f>Tabla_owssvr__2[[#This Row],[Categoria]]</f>
        <v>1 Asignacion de minutos</v>
      </c>
      <c r="H1341" t="str">
        <f>Tabla_owssvr__2[[#This Row],[Enviado a TI]]</f>
        <v>Si</v>
      </c>
      <c r="I1341" t="str">
        <f>Tabla_owssvr__2[[#This Row],[Regiones]]</f>
        <v>Si</v>
      </c>
      <c r="J1341" s="12">
        <f t="shared" si="147"/>
        <v>1</v>
      </c>
      <c r="K1341" s="13">
        <f t="shared" si="148"/>
        <v>41757</v>
      </c>
      <c r="L1341" s="12">
        <f t="shared" si="149"/>
        <v>2014</v>
      </c>
      <c r="M1341" s="12">
        <f t="shared" si="150"/>
        <v>18</v>
      </c>
      <c r="N1341" s="12">
        <f t="shared" si="151"/>
        <v>4</v>
      </c>
      <c r="O1341" s="13" t="str">
        <f t="shared" ca="1" si="152"/>
        <v>CUMPLE</v>
      </c>
    </row>
    <row r="1342" spans="1:15" hidden="1">
      <c r="A1342">
        <f>Tabla_owssvr__2[[#This Row],[ID]]</f>
        <v>3876</v>
      </c>
      <c r="B1342" t="str">
        <f>Tabla_owssvr__2[[#This Row],[Título]]</f>
        <v>Error al Validar</v>
      </c>
      <c r="C1342" t="str">
        <f>Tabla_owssvr__2[[#This Row],[Solicitante]]</f>
        <v>Llancao Catrinao, Emelina Veronica, CAM</v>
      </c>
      <c r="D1342" s="4">
        <f>Tabla_owssvr__2[[#This Row],[Fecha Solicitud]]</f>
        <v>41753</v>
      </c>
      <c r="E1342" t="str">
        <f>Tabla_owssvr__2[[#This Row],[Estado]]</f>
        <v>Realizado</v>
      </c>
      <c r="F1342" s="4">
        <f>Tabla_owssvr__2[[#This Row],[Fecha Cierre]]</f>
        <v>41753</v>
      </c>
      <c r="G1342" t="str">
        <f>Tabla_owssvr__2[[#This Row],[Categoria]]</f>
        <v>Reporte de incidencias de servicio externos (Oracle, SAP, Synergia, GOM ….)</v>
      </c>
      <c r="H1342" t="str">
        <f>Tabla_owssvr__2[[#This Row],[Enviado a TI]]</f>
        <v>No</v>
      </c>
      <c r="I1342" t="str">
        <f>Tabla_owssvr__2[[#This Row],[Regiones]]</f>
        <v>No</v>
      </c>
      <c r="J1342" s="12">
        <f t="shared" si="147"/>
        <v>1</v>
      </c>
      <c r="K1342" s="13">
        <f t="shared" si="148"/>
        <v>41754</v>
      </c>
      <c r="L1342" s="12">
        <f t="shared" si="149"/>
        <v>2014</v>
      </c>
      <c r="M1342" s="12">
        <f t="shared" si="150"/>
        <v>17</v>
      </c>
      <c r="N1342" s="12">
        <f t="shared" si="151"/>
        <v>4</v>
      </c>
      <c r="O1342" s="13" t="str">
        <f t="shared" ca="1" si="152"/>
        <v>CUMPLE</v>
      </c>
    </row>
    <row r="1343" spans="1:15" hidden="1">
      <c r="A1343">
        <f>Tabla_owssvr__2[[#This Row],[ID]]</f>
        <v>3875</v>
      </c>
      <c r="B1343" t="str">
        <f>Tabla_owssvr__2[[#This Row],[Título]]</f>
        <v>Solicitud de Recurso</v>
      </c>
      <c r="C1343" t="str">
        <f>Tabla_owssvr__2[[#This Row],[Solicitante]]</f>
        <v>Baez Mella, Patricia Andrea, CAM</v>
      </c>
      <c r="D1343" s="4">
        <f>Tabla_owssvr__2[[#This Row],[Fecha Solicitud]]</f>
        <v>41753</v>
      </c>
      <c r="E1343" t="str">
        <f>Tabla_owssvr__2[[#This Row],[Estado]]</f>
        <v>Realizado</v>
      </c>
      <c r="F1343" s="4">
        <f>Tabla_owssvr__2[[#This Row],[Fecha Cierre]]</f>
        <v>41753</v>
      </c>
      <c r="G1343" t="str">
        <f>Tabla_owssvr__2[[#This Row],[Categoria]]</f>
        <v>Préstamo de equipos. (según disponibilidad)</v>
      </c>
      <c r="H1343" t="str">
        <f>Tabla_owssvr__2[[#This Row],[Enviado a TI]]</f>
        <v>Si</v>
      </c>
      <c r="I1343" t="str">
        <f>Tabla_owssvr__2[[#This Row],[Regiones]]</f>
        <v>No</v>
      </c>
      <c r="J1343" s="12">
        <f t="shared" si="147"/>
        <v>1</v>
      </c>
      <c r="K1343" s="13">
        <f t="shared" si="148"/>
        <v>41754</v>
      </c>
      <c r="L1343" s="12">
        <f t="shared" si="149"/>
        <v>2014</v>
      </c>
      <c r="M1343" s="12">
        <f t="shared" si="150"/>
        <v>17</v>
      </c>
      <c r="N1343" s="12">
        <f t="shared" si="151"/>
        <v>4</v>
      </c>
      <c r="O1343" s="13" t="str">
        <f t="shared" ca="1" si="152"/>
        <v>CUMPLE</v>
      </c>
    </row>
    <row r="1344" spans="1:15" hidden="1">
      <c r="A1344">
        <f>Tabla_owssvr__2[[#This Row],[ID]]</f>
        <v>3874</v>
      </c>
      <c r="B1344" t="str">
        <f>Tabla_owssvr__2[[#This Row],[Título]]</f>
        <v xml:space="preserve">Ingreso supervisor Técnico mantenimiento Subterraneo </v>
      </c>
      <c r="C1344" t="str">
        <f>Tabla_owssvr__2[[#This Row],[Solicitante]]</f>
        <v>Dossi Muñoz, Carolina, CAM</v>
      </c>
      <c r="D1344" s="4">
        <f>Tabla_owssvr__2[[#This Row],[Fecha Solicitud]]</f>
        <v>41753</v>
      </c>
      <c r="E1344" t="str">
        <f>Tabla_owssvr__2[[#This Row],[Estado]]</f>
        <v>Realizado</v>
      </c>
      <c r="F1344" s="4">
        <f>Tabla_owssvr__2[[#This Row],[Fecha Cierre]]</f>
        <v>41753</v>
      </c>
      <c r="G1344" t="str">
        <f>Tabla_owssvr__2[[#This Row],[Categoria]]</f>
        <v>Creación, modificación activación y desactivación de cuentas de red y correo electrónico.</v>
      </c>
      <c r="H1344" t="str">
        <f>Tabla_owssvr__2[[#This Row],[Enviado a TI]]</f>
        <v>Si</v>
      </c>
      <c r="I1344" t="str">
        <f>Tabla_owssvr__2[[#This Row],[Regiones]]</f>
        <v>No</v>
      </c>
      <c r="J1344" s="12">
        <f t="shared" si="147"/>
        <v>1</v>
      </c>
      <c r="K1344" s="13">
        <f t="shared" si="148"/>
        <v>41754</v>
      </c>
      <c r="L1344" s="12">
        <f t="shared" si="149"/>
        <v>2014</v>
      </c>
      <c r="M1344" s="12">
        <f t="shared" si="150"/>
        <v>17</v>
      </c>
      <c r="N1344" s="12">
        <f t="shared" si="151"/>
        <v>4</v>
      </c>
      <c r="O1344" s="13" t="str">
        <f t="shared" ca="1" si="152"/>
        <v>CUMPLE</v>
      </c>
    </row>
    <row r="1345" spans="1:15">
      <c r="A1345">
        <f>Tabla_owssvr__2[[#This Row],[ID]]</f>
        <v>3873</v>
      </c>
      <c r="B1345" t="str">
        <f>Tabla_owssvr__2[[#This Row],[Título]]</f>
        <v>Solicitud de movil</v>
      </c>
      <c r="C1345" t="str">
        <f>Tabla_owssvr__2[[#This Row],[Solicitante]]</f>
        <v>Zarate Avila, Moises, CAM</v>
      </c>
      <c r="D1345" s="4">
        <f>Tabla_owssvr__2[[#This Row],[Fecha Solicitud]]</f>
        <v>41753</v>
      </c>
      <c r="E1345" t="str">
        <f>Tabla_owssvr__2[[#This Row],[Estado]]</f>
        <v>Realizado</v>
      </c>
      <c r="F1345" s="4">
        <f>Tabla_owssvr__2[[#This Row],[Fecha Cierre]]</f>
        <v>41774</v>
      </c>
      <c r="G1345" t="str">
        <f>Tabla_owssvr__2[[#This Row],[Categoria]]</f>
        <v>Asignación y/o entrega de equipos celulares estándar nuevos o sus componentes. (chips)</v>
      </c>
      <c r="H1345" t="str">
        <f>Tabla_owssvr__2[[#This Row],[Enviado a TI]]</f>
        <v>No</v>
      </c>
      <c r="I1345" t="str">
        <f>Tabla_owssvr__2[[#This Row],[Regiones]]</f>
        <v>No</v>
      </c>
      <c r="J1345" s="12">
        <f t="shared" si="147"/>
        <v>7</v>
      </c>
      <c r="K1345" s="13">
        <f t="shared" si="148"/>
        <v>41765</v>
      </c>
      <c r="L1345" s="12">
        <f t="shared" si="149"/>
        <v>2014</v>
      </c>
      <c r="M1345" s="12">
        <f t="shared" si="150"/>
        <v>19</v>
      </c>
      <c r="N1345" s="12">
        <f t="shared" si="151"/>
        <v>5</v>
      </c>
      <c r="O1345" s="13" t="str">
        <f t="shared" ca="1" si="152"/>
        <v>NO CUMPLE</v>
      </c>
    </row>
    <row r="1346" spans="1:15" hidden="1">
      <c r="A1346">
        <f>Tabla_owssvr__2[[#This Row],[ID]]</f>
        <v>3872</v>
      </c>
      <c r="B1346" t="str">
        <f>Tabla_owssvr__2[[#This Row],[Título]]</f>
        <v xml:space="preserve">Alta Estacion de trabajo </v>
      </c>
      <c r="C1346" t="str">
        <f>Tabla_owssvr__2[[#This Row],[Solicitante]]</f>
        <v>Técnico Mesa de Ayuda, Externo</v>
      </c>
      <c r="D1346" s="4">
        <f>Tabla_owssvr__2[[#This Row],[Fecha Solicitud]]</f>
        <v>41753</v>
      </c>
      <c r="E1346" t="str">
        <f>Tabla_owssvr__2[[#This Row],[Estado]]</f>
        <v>Realizado</v>
      </c>
      <c r="F1346" s="4">
        <f>Tabla_owssvr__2[[#This Row],[Fecha Cierre]]</f>
        <v>41753</v>
      </c>
      <c r="G1346" t="str">
        <f>Tabla_owssvr__2[[#This Row],[Categoria]]</f>
        <v>Creación, modificación activación y desactivación de cuentas de red y correo electrónico.</v>
      </c>
      <c r="H1346" t="str">
        <f>Tabla_owssvr__2[[#This Row],[Enviado a TI]]</f>
        <v>No</v>
      </c>
      <c r="I1346" t="str">
        <f>Tabla_owssvr__2[[#This Row],[Regiones]]</f>
        <v>No</v>
      </c>
      <c r="J1346" s="12">
        <f t="shared" si="147"/>
        <v>1</v>
      </c>
      <c r="K1346" s="13">
        <f t="shared" si="148"/>
        <v>41754</v>
      </c>
      <c r="L1346" s="12">
        <f t="shared" si="149"/>
        <v>2014</v>
      </c>
      <c r="M1346" s="12">
        <f t="shared" si="150"/>
        <v>17</v>
      </c>
      <c r="N1346" s="12">
        <f t="shared" si="151"/>
        <v>4</v>
      </c>
      <c r="O1346" s="13" t="str">
        <f t="shared" ca="1" si="152"/>
        <v>CUMPLE</v>
      </c>
    </row>
    <row r="1347" spans="1:15" hidden="1">
      <c r="A1347">
        <f>Tabla_owssvr__2[[#This Row],[ID]]</f>
        <v>3871</v>
      </c>
      <c r="B1347" t="str">
        <f>Tabla_owssvr__2[[#This Row],[Título]]</f>
        <v>Plataformar AIO - Gcia. Op. GKNA</v>
      </c>
      <c r="C1347" t="str">
        <f>Tabla_owssvr__2[[#This Row],[Solicitante]]</f>
        <v>Contreras Orellana, Paulo Alberto, CAM</v>
      </c>
      <c r="D1347" s="4">
        <f>Tabla_owssvr__2[[#This Row],[Fecha Solicitud]]</f>
        <v>41753</v>
      </c>
      <c r="E1347" t="str">
        <f>Tabla_owssvr__2[[#This Row],[Estado]]</f>
        <v>Realizado</v>
      </c>
      <c r="F1347" s="4">
        <f>Tabla_owssvr__2[[#This Row],[Fecha Cierre]]</f>
        <v>41753</v>
      </c>
      <c r="G1347" t="str">
        <f>Tabla_owssvr__2[[#This Row],[Categoria]]</f>
        <v>Asignación de equipamiento estándar.</v>
      </c>
      <c r="H1347" t="str">
        <f>Tabla_owssvr__2[[#This Row],[Enviado a TI]]</f>
        <v>No</v>
      </c>
      <c r="I1347" t="str">
        <f>Tabla_owssvr__2[[#This Row],[Regiones]]</f>
        <v>No</v>
      </c>
      <c r="J1347" s="12">
        <f t="shared" si="147"/>
        <v>4</v>
      </c>
      <c r="K1347" s="13">
        <f t="shared" si="148"/>
        <v>41759</v>
      </c>
      <c r="L1347" s="12">
        <f t="shared" si="149"/>
        <v>2014</v>
      </c>
      <c r="M1347" s="12">
        <f t="shared" si="150"/>
        <v>18</v>
      </c>
      <c r="N1347" s="12">
        <f t="shared" si="151"/>
        <v>4</v>
      </c>
      <c r="O1347" s="13" t="str">
        <f t="shared" ca="1" si="152"/>
        <v>CUMPLE</v>
      </c>
    </row>
    <row r="1348" spans="1:15" hidden="1">
      <c r="A1348">
        <f>Tabla_owssvr__2[[#This Row],[ID]]</f>
        <v>3870</v>
      </c>
      <c r="B1348" t="str">
        <f>Tabla_owssvr__2[[#This Row],[Título]]</f>
        <v>Obra BSA_Solicitud Cotización</v>
      </c>
      <c r="C1348" t="str">
        <f>Tabla_owssvr__2[[#This Row],[Solicitante]]</f>
        <v>Orellana Flores, Jose Manuel, CAM</v>
      </c>
      <c r="D1348" s="4">
        <f>Tabla_owssvr__2[[#This Row],[Fecha Solicitud]]</f>
        <v>41753</v>
      </c>
      <c r="E1348" t="str">
        <f>Tabla_owssvr__2[[#This Row],[Estado]]</f>
        <v>Realizado</v>
      </c>
      <c r="F1348" s="4">
        <f>Tabla_owssvr__2[[#This Row],[Fecha Cierre]]</f>
        <v>41753</v>
      </c>
      <c r="G1348" t="str">
        <f>Tabla_owssvr__2[[#This Row],[Categoria]]</f>
        <v>Habilitación de carpetas compartidas o sitios de Sharepoint. O asignación y/o modificación de permisos.</v>
      </c>
      <c r="H1348" t="str">
        <f>Tabla_owssvr__2[[#This Row],[Enviado a TI]]</f>
        <v>No</v>
      </c>
      <c r="I1348" t="str">
        <f>Tabla_owssvr__2[[#This Row],[Regiones]]</f>
        <v>No</v>
      </c>
      <c r="J1348" s="12">
        <f t="shared" si="147"/>
        <v>1</v>
      </c>
      <c r="K1348" s="13">
        <f t="shared" si="148"/>
        <v>41754</v>
      </c>
      <c r="L1348" s="12">
        <f t="shared" si="149"/>
        <v>2014</v>
      </c>
      <c r="M1348" s="12">
        <f t="shared" si="150"/>
        <v>17</v>
      </c>
      <c r="N1348" s="12">
        <f t="shared" si="151"/>
        <v>4</v>
      </c>
      <c r="O1348" s="13" t="str">
        <f t="shared" ca="1" si="152"/>
        <v>CUMPLE</v>
      </c>
    </row>
    <row r="1349" spans="1:15">
      <c r="A1349">
        <f>Tabla_owssvr__2[[#This Row],[ID]]</f>
        <v>3869</v>
      </c>
      <c r="B1349" t="str">
        <f>Tabla_owssvr__2[[#This Row],[Título]]</f>
        <v>Solicitud de equipo celular.</v>
      </c>
      <c r="C1349" t="str">
        <f>Tabla_owssvr__2[[#This Row],[Solicitante]]</f>
        <v>Zarate Avila, Moises, CAM</v>
      </c>
      <c r="D1349" s="4">
        <f>Tabla_owssvr__2[[#This Row],[Fecha Solicitud]]</f>
        <v>41753</v>
      </c>
      <c r="E1349" t="str">
        <f>Tabla_owssvr__2[[#This Row],[Estado]]</f>
        <v>Realizado</v>
      </c>
      <c r="F1349" s="4">
        <f>Tabla_owssvr__2[[#This Row],[Fecha Cierre]]</f>
        <v>41774</v>
      </c>
      <c r="G1349" t="str">
        <f>Tabla_owssvr__2[[#This Row],[Categoria]]</f>
        <v>Asignación y/o entrega de equipos celulares estándar nuevos o sus componentes. (chips)</v>
      </c>
      <c r="H1349" t="str">
        <f>Tabla_owssvr__2[[#This Row],[Enviado a TI]]</f>
        <v>No</v>
      </c>
      <c r="I1349" t="str">
        <f>Tabla_owssvr__2[[#This Row],[Regiones]]</f>
        <v>No</v>
      </c>
      <c r="J1349" s="12">
        <f t="shared" si="147"/>
        <v>7</v>
      </c>
      <c r="K1349" s="13">
        <f t="shared" si="148"/>
        <v>41765</v>
      </c>
      <c r="L1349" s="12">
        <f t="shared" si="149"/>
        <v>2014</v>
      </c>
      <c r="M1349" s="12">
        <f t="shared" si="150"/>
        <v>19</v>
      </c>
      <c r="N1349" s="12">
        <f t="shared" si="151"/>
        <v>5</v>
      </c>
      <c r="O1349" s="13" t="str">
        <f t="shared" ca="1" si="152"/>
        <v>NO CUMPLE</v>
      </c>
    </row>
    <row r="1350" spans="1:15" hidden="1">
      <c r="A1350">
        <f>Tabla_owssvr__2[[#This Row],[ID]]</f>
        <v>3868</v>
      </c>
      <c r="B1350" t="str">
        <f>Tabla_owssvr__2[[#This Row],[Título]]</f>
        <v>ingreso  ADMINISTRATIVO DE LIQUIDACION Y FACTURACION</v>
      </c>
      <c r="C1350" t="str">
        <f>Tabla_owssvr__2[[#This Row],[Solicitante]]</f>
        <v>Dossi Muñoz, Carolina, CAM</v>
      </c>
      <c r="D1350" s="4">
        <f>Tabla_owssvr__2[[#This Row],[Fecha Solicitud]]</f>
        <v>41753</v>
      </c>
      <c r="E1350" t="str">
        <f>Tabla_owssvr__2[[#This Row],[Estado]]</f>
        <v>Realizado</v>
      </c>
      <c r="F1350" s="4">
        <f>Tabla_owssvr__2[[#This Row],[Fecha Cierre]]</f>
        <v>41753</v>
      </c>
      <c r="G1350" t="str">
        <f>Tabla_owssvr__2[[#This Row],[Categoria]]</f>
        <v>Creación, modificación activación y desactivación de cuentas de red y correo electrónico.</v>
      </c>
      <c r="H1350" t="str">
        <f>Tabla_owssvr__2[[#This Row],[Enviado a TI]]</f>
        <v>Si</v>
      </c>
      <c r="I1350" t="str">
        <f>Tabla_owssvr__2[[#This Row],[Regiones]]</f>
        <v>No</v>
      </c>
      <c r="J1350" s="12">
        <f t="shared" si="147"/>
        <v>1</v>
      </c>
      <c r="K1350" s="13">
        <f t="shared" si="148"/>
        <v>41754</v>
      </c>
      <c r="L1350" s="12">
        <f t="shared" si="149"/>
        <v>2014</v>
      </c>
      <c r="M1350" s="12">
        <f t="shared" si="150"/>
        <v>17</v>
      </c>
      <c r="N1350" s="12">
        <f t="shared" si="151"/>
        <v>4</v>
      </c>
      <c r="O1350" s="13" t="str">
        <f t="shared" ca="1" si="152"/>
        <v>CUMPLE</v>
      </c>
    </row>
    <row r="1351" spans="1:15" hidden="1">
      <c r="A1351">
        <f>Tabla_owssvr__2[[#This Row],[ID]]</f>
        <v>3867</v>
      </c>
      <c r="B1351" t="str">
        <f>Tabla_owssvr__2[[#This Row],[Título]]</f>
        <v>Arreglo de Anexo</v>
      </c>
      <c r="C1351" t="str">
        <f>Tabla_owssvr__2[[#This Row],[Solicitante]]</f>
        <v>Gallardo Astudillo, Sebastian Alonso, CAM</v>
      </c>
      <c r="D1351" s="4">
        <f>Tabla_owssvr__2[[#This Row],[Fecha Solicitud]]</f>
        <v>41753</v>
      </c>
      <c r="E1351" t="str">
        <f>Tabla_owssvr__2[[#This Row],[Estado]]</f>
        <v>Realizado</v>
      </c>
      <c r="F1351" s="4">
        <f>Tabla_owssvr__2[[#This Row],[Fecha Cierre]]</f>
        <v>41753</v>
      </c>
      <c r="G1351" t="str">
        <f>Tabla_owssvr__2[[#This Row],[Categoria]]</f>
        <v>Creación, modificación activación y desactivación de anexos telefónicos.</v>
      </c>
      <c r="H1351" t="str">
        <f>Tabla_owssvr__2[[#This Row],[Enviado a TI]]</f>
        <v>No</v>
      </c>
      <c r="I1351" t="str">
        <f>Tabla_owssvr__2[[#This Row],[Regiones]]</f>
        <v>No</v>
      </c>
      <c r="J1351" s="12">
        <f t="shared" si="147"/>
        <v>1</v>
      </c>
      <c r="K1351" s="13">
        <f t="shared" si="148"/>
        <v>41754</v>
      </c>
      <c r="L1351" s="12">
        <f t="shared" si="149"/>
        <v>2014</v>
      </c>
      <c r="M1351" s="12">
        <f t="shared" si="150"/>
        <v>17</v>
      </c>
      <c r="N1351" s="12">
        <f t="shared" si="151"/>
        <v>4</v>
      </c>
      <c r="O1351" s="13" t="str">
        <f t="shared" ca="1" si="152"/>
        <v>CUMPLE</v>
      </c>
    </row>
    <row r="1352" spans="1:15" hidden="1">
      <c r="A1352">
        <f>Tabla_owssvr__2[[#This Row],[ID]]</f>
        <v>3866</v>
      </c>
      <c r="B1352" t="str">
        <f>Tabla_owssvr__2[[#This Row],[Título]]</f>
        <v>porque no podemos ver esta pag....</v>
      </c>
      <c r="C1352" t="str">
        <f>Tabla_owssvr__2[[#This Row],[Solicitante]]</f>
        <v>Messenger Masot, Ingrid, CAM</v>
      </c>
      <c r="D1352" s="4">
        <f>Tabla_owssvr__2[[#This Row],[Fecha Solicitud]]</f>
        <v>41753</v>
      </c>
      <c r="E1352" t="str">
        <f>Tabla_owssvr__2[[#This Row],[Estado]]</f>
        <v>Realizado</v>
      </c>
      <c r="F1352" s="4">
        <f>Tabla_owssvr__2[[#This Row],[Fecha Cierre]]</f>
        <v>41753</v>
      </c>
      <c r="G1352" t="str">
        <f>Tabla_owssvr__2[[#This Row],[Categoria]]</f>
        <v>Habilitación de carpetas compartidas o sitios de Sharepoint. O asignación y/o modificación de permisos.</v>
      </c>
      <c r="H1352" t="str">
        <f>Tabla_owssvr__2[[#This Row],[Enviado a TI]]</f>
        <v>No</v>
      </c>
      <c r="I1352" t="str">
        <f>Tabla_owssvr__2[[#This Row],[Regiones]]</f>
        <v>No</v>
      </c>
      <c r="J1352" s="12">
        <f t="shared" si="147"/>
        <v>1</v>
      </c>
      <c r="K1352" s="13">
        <f t="shared" si="148"/>
        <v>41754</v>
      </c>
      <c r="L1352" s="12">
        <f t="shared" si="149"/>
        <v>2014</v>
      </c>
      <c r="M1352" s="12">
        <f t="shared" si="150"/>
        <v>17</v>
      </c>
      <c r="N1352" s="12">
        <f t="shared" si="151"/>
        <v>4</v>
      </c>
      <c r="O1352" s="13" t="str">
        <f t="shared" ca="1" si="152"/>
        <v>CUMPLE</v>
      </c>
    </row>
    <row r="1353" spans="1:15" hidden="1">
      <c r="A1353">
        <f>Tabla_owssvr__2[[#This Row],[ID]]</f>
        <v>3865</v>
      </c>
      <c r="B1353" t="str">
        <f>Tabla_owssvr__2[[#This Row],[Título]]</f>
        <v>Habilitación Perfil oracle cl130493777</v>
      </c>
      <c r="C1353" t="str">
        <f>Tabla_owssvr__2[[#This Row],[Solicitante]]</f>
        <v>Flores Ramirez, Alicia Alejandra, CAM</v>
      </c>
      <c r="D1353" s="4">
        <f>Tabla_owssvr__2[[#This Row],[Fecha Solicitud]]</f>
        <v>41753</v>
      </c>
      <c r="E1353" t="str">
        <f>Tabla_owssvr__2[[#This Row],[Estado]]</f>
        <v>Realizado</v>
      </c>
      <c r="F1353" s="4">
        <f>Tabla_owssvr__2[[#This Row],[Fecha Cierre]]</f>
        <v>41753</v>
      </c>
      <c r="G1353" t="str">
        <f>Tabla_owssvr__2[[#This Row],[Categoria]]</f>
        <v>Reporte de incidencias de servicio externos (Oracle, SAP, Synergia, GOM ….)</v>
      </c>
      <c r="H1353" t="str">
        <f>Tabla_owssvr__2[[#This Row],[Enviado a TI]]</f>
        <v>No</v>
      </c>
      <c r="I1353" t="str">
        <f>Tabla_owssvr__2[[#This Row],[Regiones]]</f>
        <v>No</v>
      </c>
      <c r="J1353" s="12">
        <f t="shared" si="147"/>
        <v>1</v>
      </c>
      <c r="K1353" s="13">
        <f t="shared" si="148"/>
        <v>41754</v>
      </c>
      <c r="L1353" s="12">
        <f t="shared" si="149"/>
        <v>2014</v>
      </c>
      <c r="M1353" s="12">
        <f t="shared" si="150"/>
        <v>17</v>
      </c>
      <c r="N1353" s="12">
        <f t="shared" si="151"/>
        <v>4</v>
      </c>
      <c r="O1353" s="13" t="str">
        <f t="shared" ca="1" si="152"/>
        <v>CUMPLE</v>
      </c>
    </row>
    <row r="1354" spans="1:15" hidden="1">
      <c r="A1354">
        <f>Tabla_owssvr__2[[#This Row],[ID]]</f>
        <v>3864</v>
      </c>
      <c r="B1354" t="str">
        <f>Tabla_owssvr__2[[#This Row],[Título]]</f>
        <v>solicitud de tóner impresora San Miguel</v>
      </c>
      <c r="C1354" t="str">
        <f>Tabla_owssvr__2[[#This Row],[Solicitante]]</f>
        <v>Jorquera Sanhueza, Jeannette del Rosario, CAM</v>
      </c>
      <c r="D1354" s="4">
        <f>Tabla_owssvr__2[[#This Row],[Fecha Solicitud]]</f>
        <v>41753</v>
      </c>
      <c r="E1354" t="str">
        <f>Tabla_owssvr__2[[#This Row],[Estado]]</f>
        <v>Realizado</v>
      </c>
      <c r="F1354" s="4">
        <f>Tabla_owssvr__2[[#This Row],[Fecha Cierre]]</f>
        <v>41753</v>
      </c>
      <c r="G1354" t="str">
        <f>Tabla_owssvr__2[[#This Row],[Categoria]]</f>
        <v>Reporte de problemas de Impresoras en Outsourcing</v>
      </c>
      <c r="H1354" t="str">
        <f>Tabla_owssvr__2[[#This Row],[Enviado a TI]]</f>
        <v>No</v>
      </c>
      <c r="I1354" t="str">
        <f>Tabla_owssvr__2[[#This Row],[Regiones]]</f>
        <v>No</v>
      </c>
      <c r="J1354" s="12">
        <f t="shared" si="147"/>
        <v>1</v>
      </c>
      <c r="K1354" s="13">
        <f t="shared" si="148"/>
        <v>41754</v>
      </c>
      <c r="L1354" s="12">
        <f t="shared" si="149"/>
        <v>2014</v>
      </c>
      <c r="M1354" s="12">
        <f t="shared" si="150"/>
        <v>17</v>
      </c>
      <c r="N1354" s="12">
        <f t="shared" si="151"/>
        <v>4</v>
      </c>
      <c r="O1354" s="13" t="str">
        <f t="shared" ca="1" si="152"/>
        <v>CUMPLE</v>
      </c>
    </row>
    <row r="1355" spans="1:15" hidden="1">
      <c r="A1355">
        <f>Tabla_owssvr__2[[#This Row],[ID]]</f>
        <v>3863</v>
      </c>
      <c r="B1355" t="str">
        <f>Tabla_owssvr__2[[#This Row],[Título]]</f>
        <v>Configurar Perfil - CL191900979 JEGY</v>
      </c>
      <c r="C1355" t="str">
        <f>Tabla_owssvr__2[[#This Row],[Solicitante]]</f>
        <v>Castro Morales, Michel Fabian, CAM</v>
      </c>
      <c r="D1355" s="4">
        <f>Tabla_owssvr__2[[#This Row],[Fecha Solicitud]]</f>
        <v>41753</v>
      </c>
      <c r="E1355" t="str">
        <f>Tabla_owssvr__2[[#This Row],[Estado]]</f>
        <v>Realizado</v>
      </c>
      <c r="F1355" s="4">
        <f>Tabla_owssvr__2[[#This Row],[Fecha Cierre]]</f>
        <v>41753</v>
      </c>
      <c r="G1355" t="str">
        <f>Tabla_owssvr__2[[#This Row],[Categoria]]</f>
        <v>Asignación y/o entrega de equipos celulares estándar nuevos o sus componentes. (chips)</v>
      </c>
      <c r="H1355" t="str">
        <f>Tabla_owssvr__2[[#This Row],[Enviado a TI]]</f>
        <v>No</v>
      </c>
      <c r="I1355" t="str">
        <f>Tabla_owssvr__2[[#This Row],[Regiones]]</f>
        <v>No</v>
      </c>
      <c r="J1355" s="12">
        <f t="shared" si="147"/>
        <v>7</v>
      </c>
      <c r="K1355" s="13">
        <f t="shared" si="148"/>
        <v>41765</v>
      </c>
      <c r="L1355" s="12">
        <f t="shared" si="149"/>
        <v>2014</v>
      </c>
      <c r="M1355" s="12">
        <f t="shared" si="150"/>
        <v>19</v>
      </c>
      <c r="N1355" s="12">
        <f t="shared" si="151"/>
        <v>5</v>
      </c>
      <c r="O1355" s="13" t="str">
        <f t="shared" ca="1" si="152"/>
        <v>CUMPLE</v>
      </c>
    </row>
    <row r="1356" spans="1:15" hidden="1">
      <c r="A1356">
        <f>Tabla_owssvr__2[[#This Row],[ID]]</f>
        <v>3862</v>
      </c>
      <c r="B1356" t="str">
        <f>Tabla_owssvr__2[[#This Row],[Título]]</f>
        <v>Problemas con anexo.</v>
      </c>
      <c r="C1356" t="str">
        <f>Tabla_owssvr__2[[#This Row],[Solicitante]]</f>
        <v>Salazar Henriquez, Jose Miguel, CAM</v>
      </c>
      <c r="D1356" s="4">
        <f>Tabla_owssvr__2[[#This Row],[Fecha Solicitud]]</f>
        <v>41753</v>
      </c>
      <c r="E1356" t="str">
        <f>Tabla_owssvr__2[[#This Row],[Estado]]</f>
        <v>Realizado</v>
      </c>
      <c r="F1356" s="4">
        <f>Tabla_owssvr__2[[#This Row],[Fecha Cierre]]</f>
        <v>41753</v>
      </c>
      <c r="G1356" t="str">
        <f>Tabla_owssvr__2[[#This Row],[Categoria]]</f>
        <v>Creación, modificación activación y desactivación de anexos telefónicos.</v>
      </c>
      <c r="H1356" t="str">
        <f>Tabla_owssvr__2[[#This Row],[Enviado a TI]]</f>
        <v>No</v>
      </c>
      <c r="I1356" t="str">
        <f>Tabla_owssvr__2[[#This Row],[Regiones]]</f>
        <v>No</v>
      </c>
      <c r="J1356" s="12">
        <f t="shared" si="147"/>
        <v>1</v>
      </c>
      <c r="K1356" s="13">
        <f t="shared" si="148"/>
        <v>41754</v>
      </c>
      <c r="L1356" s="12">
        <f t="shared" si="149"/>
        <v>2014</v>
      </c>
      <c r="M1356" s="12">
        <f t="shared" si="150"/>
        <v>17</v>
      </c>
      <c r="N1356" s="12">
        <f t="shared" si="151"/>
        <v>4</v>
      </c>
      <c r="O1356" s="13" t="str">
        <f t="shared" ca="1" si="152"/>
        <v>CUMPLE</v>
      </c>
    </row>
    <row r="1357" spans="1:15" hidden="1">
      <c r="A1357">
        <f>Tabla_owssvr__2[[#This Row],[ID]]</f>
        <v>3861</v>
      </c>
      <c r="B1357" t="str">
        <f>Tabla_owssvr__2[[#This Row],[Título]]</f>
        <v xml:space="preserve">Anexo telefonico </v>
      </c>
      <c r="C1357" t="str">
        <f>Tabla_owssvr__2[[#This Row],[Solicitante]]</f>
        <v>Rojas Solis, Eladio Andres, CAM</v>
      </c>
      <c r="D1357" s="4">
        <f>Tabla_owssvr__2[[#This Row],[Fecha Solicitud]]</f>
        <v>41753</v>
      </c>
      <c r="E1357" t="str">
        <f>Tabla_owssvr__2[[#This Row],[Estado]]</f>
        <v>Rechazado</v>
      </c>
      <c r="F1357" s="4">
        <f>Tabla_owssvr__2[[#This Row],[Fecha Cierre]]</f>
        <v>41753</v>
      </c>
      <c r="G1357" t="str">
        <f>Tabla_owssvr__2[[#This Row],[Categoria]]</f>
        <v>Creación, modificación activación y desactivación de anexos telefónicos.</v>
      </c>
      <c r="H1357" t="str">
        <f>Tabla_owssvr__2[[#This Row],[Enviado a TI]]</f>
        <v>Si</v>
      </c>
      <c r="I1357" t="str">
        <f>Tabla_owssvr__2[[#This Row],[Regiones]]</f>
        <v>No</v>
      </c>
      <c r="J1357" s="12">
        <f t="shared" si="147"/>
        <v>1</v>
      </c>
      <c r="K1357" s="13">
        <f t="shared" si="148"/>
        <v>41754</v>
      </c>
      <c r="L1357" s="12">
        <f t="shared" si="149"/>
        <v>2014</v>
      </c>
      <c r="M1357" s="12">
        <f t="shared" si="150"/>
        <v>17</v>
      </c>
      <c r="N1357" s="12">
        <f t="shared" si="151"/>
        <v>4</v>
      </c>
      <c r="O1357" s="13" t="str">
        <f t="shared" ca="1" si="152"/>
        <v>CUMPLE</v>
      </c>
    </row>
    <row r="1358" spans="1:15" hidden="1">
      <c r="A1358">
        <f>Tabla_owssvr__2[[#This Row],[ID]]</f>
        <v>3860</v>
      </c>
      <c r="B1358" t="str">
        <f>Tabla_owssvr__2[[#This Row],[Título]]</f>
        <v>Solicitud Teléfono Celular para Mario Hueicha</v>
      </c>
      <c r="C1358" t="str">
        <f>Tabla_owssvr__2[[#This Row],[Solicitante]]</f>
        <v>Abrigo Elgueda, Juan Andres, CAM</v>
      </c>
      <c r="D1358" s="4">
        <f>Tabla_owssvr__2[[#This Row],[Fecha Solicitud]]</f>
        <v>41751</v>
      </c>
      <c r="E1358" t="str">
        <f>Tabla_owssvr__2[[#This Row],[Estado]]</f>
        <v>Realizado</v>
      </c>
      <c r="F1358" s="4">
        <f>Tabla_owssvr__2[[#This Row],[Fecha Cierre]]</f>
        <v>41754</v>
      </c>
      <c r="G1358" t="str">
        <f>Tabla_owssvr__2[[#This Row],[Categoria]]</f>
        <v>Asignación y/o entrega de equipos celulares estándar nuevos o sus componentes. (chips)</v>
      </c>
      <c r="H1358" t="str">
        <f>Tabla_owssvr__2[[#This Row],[Enviado a TI]]</f>
        <v>Si</v>
      </c>
      <c r="I1358" t="str">
        <f>Tabla_owssvr__2[[#This Row],[Regiones]]</f>
        <v>No</v>
      </c>
      <c r="J1358" s="12">
        <f t="shared" si="147"/>
        <v>7</v>
      </c>
      <c r="K1358" s="13">
        <f t="shared" si="148"/>
        <v>41761</v>
      </c>
      <c r="L1358" s="12">
        <f t="shared" si="149"/>
        <v>2014</v>
      </c>
      <c r="M1358" s="12">
        <f t="shared" si="150"/>
        <v>18</v>
      </c>
      <c r="N1358" s="12">
        <f t="shared" si="151"/>
        <v>5</v>
      </c>
      <c r="O1358" s="13" t="str">
        <f t="shared" ca="1" si="152"/>
        <v>CUMPLE</v>
      </c>
    </row>
    <row r="1359" spans="1:15" hidden="1">
      <c r="A1359">
        <f>Tabla_owssvr__2[[#This Row],[ID]]</f>
        <v>3859</v>
      </c>
      <c r="B1359" t="str">
        <f>Tabla_owssvr__2[[#This Row],[Título]]</f>
        <v>Favor dar acceso al Camfserver a Javiera Gajardo</v>
      </c>
      <c r="C1359" t="str">
        <f>Tabla_owssvr__2[[#This Row],[Solicitante]]</f>
        <v>Agüero Plaza, Luis Antonio, CAM</v>
      </c>
      <c r="D1359" s="4">
        <f>Tabla_owssvr__2[[#This Row],[Fecha Solicitud]]</f>
        <v>41753</v>
      </c>
      <c r="E1359" t="str">
        <f>Tabla_owssvr__2[[#This Row],[Estado]]</f>
        <v>Realizado</v>
      </c>
      <c r="F1359" s="4">
        <f>Tabla_owssvr__2[[#This Row],[Fecha Cierre]]</f>
        <v>41753</v>
      </c>
      <c r="G1359" t="str">
        <f>Tabla_owssvr__2[[#This Row],[Categoria]]</f>
        <v>Habilitación de carpetas compartidas o sitios de Sharepoint. O asignación y/o modificación de permisos.</v>
      </c>
      <c r="H1359" t="str">
        <f>Tabla_owssvr__2[[#This Row],[Enviado a TI]]</f>
        <v>Si</v>
      </c>
      <c r="I1359" t="str">
        <f>Tabla_owssvr__2[[#This Row],[Regiones]]</f>
        <v>No</v>
      </c>
      <c r="J1359" s="12">
        <f t="shared" si="147"/>
        <v>1</v>
      </c>
      <c r="K1359" s="13">
        <f t="shared" si="148"/>
        <v>41754</v>
      </c>
      <c r="L1359" s="12">
        <f t="shared" si="149"/>
        <v>2014</v>
      </c>
      <c r="M1359" s="12">
        <f t="shared" si="150"/>
        <v>17</v>
      </c>
      <c r="N1359" s="12">
        <f t="shared" si="151"/>
        <v>4</v>
      </c>
      <c r="O1359" s="13" t="str">
        <f t="shared" ca="1" si="152"/>
        <v>CUMPLE</v>
      </c>
    </row>
    <row r="1360" spans="1:15" hidden="1">
      <c r="A1360">
        <f>Tabla_owssvr__2[[#This Row],[ID]]</f>
        <v>3858</v>
      </c>
      <c r="B1360" t="str">
        <f>Tabla_owssvr__2[[#This Row],[Título]]</f>
        <v>Compra de Chip telegestión Geronimode  Alderete</v>
      </c>
      <c r="C1360" t="str">
        <f>Tabla_owssvr__2[[#This Row],[Solicitante]]</f>
        <v>Araya Echeverria, Florencio Del Carmen, CAM</v>
      </c>
      <c r="D1360" s="4">
        <f>Tabla_owssvr__2[[#This Row],[Fecha Solicitud]]</f>
        <v>41753</v>
      </c>
      <c r="E1360" t="str">
        <f>Tabla_owssvr__2[[#This Row],[Estado]]</f>
        <v>Realizado</v>
      </c>
      <c r="F1360" s="4">
        <f>Tabla_owssvr__2[[#This Row],[Fecha Cierre]]</f>
        <v>41758</v>
      </c>
      <c r="G1360" t="str">
        <f>Tabla_owssvr__2[[#This Row],[Categoria]]</f>
        <v>Asignación y/o entrega de equipos celulares estándar nuevos o sus componentes. (chips)</v>
      </c>
      <c r="H1360" t="str">
        <f>Tabla_owssvr__2[[#This Row],[Enviado a TI]]</f>
        <v>No</v>
      </c>
      <c r="I1360" t="str">
        <f>Tabla_owssvr__2[[#This Row],[Regiones]]</f>
        <v>No</v>
      </c>
      <c r="J1360" s="12">
        <f t="shared" si="147"/>
        <v>7</v>
      </c>
      <c r="K1360" s="13">
        <f t="shared" si="148"/>
        <v>41765</v>
      </c>
      <c r="L1360" s="12">
        <f t="shared" si="149"/>
        <v>2014</v>
      </c>
      <c r="M1360" s="12">
        <f t="shared" si="150"/>
        <v>19</v>
      </c>
      <c r="N1360" s="12">
        <f t="shared" si="151"/>
        <v>5</v>
      </c>
      <c r="O1360" s="13" t="str">
        <f t="shared" ca="1" si="152"/>
        <v>CUMPLE</v>
      </c>
    </row>
    <row r="1361" spans="1:15" hidden="1">
      <c r="A1361">
        <f>Tabla_owssvr__2[[#This Row],[ID]]</f>
        <v>3857</v>
      </c>
      <c r="B1361" t="str">
        <f>Tabla_owssvr__2[[#This Row],[Título]]</f>
        <v>Baja Cuenta AD y Exchange Corporativo</v>
      </c>
      <c r="C1361" t="str">
        <f>Tabla_owssvr__2[[#This Row],[Solicitante]]</f>
        <v>Torrejón Osorio, Marcela Alejandra, CAM</v>
      </c>
      <c r="D1361" s="4">
        <f>Tabla_owssvr__2[[#This Row],[Fecha Solicitud]]</f>
        <v>41752</v>
      </c>
      <c r="E1361" t="str">
        <f>Tabla_owssvr__2[[#This Row],[Estado]]</f>
        <v>Realizado</v>
      </c>
      <c r="F1361" s="4">
        <f>Tabla_owssvr__2[[#This Row],[Fecha Cierre]]</f>
        <v>41753</v>
      </c>
      <c r="G1361" t="str">
        <f>Tabla_owssvr__2[[#This Row],[Categoria]]</f>
        <v>Creación, modificación activación y desactivación de cuentas de red y correo electrónico.</v>
      </c>
      <c r="H1361" t="str">
        <f>Tabla_owssvr__2[[#This Row],[Enviado a TI]]</f>
        <v>No</v>
      </c>
      <c r="I1361" t="str">
        <f>Tabla_owssvr__2[[#This Row],[Regiones]]</f>
        <v>No</v>
      </c>
      <c r="J1361" s="12">
        <f t="shared" si="147"/>
        <v>1</v>
      </c>
      <c r="K1361" s="13">
        <f t="shared" si="148"/>
        <v>41753</v>
      </c>
      <c r="L1361" s="12">
        <f t="shared" si="149"/>
        <v>2014</v>
      </c>
      <c r="M1361" s="12">
        <f t="shared" si="150"/>
        <v>17</v>
      </c>
      <c r="N1361" s="12">
        <f t="shared" si="151"/>
        <v>4</v>
      </c>
      <c r="O1361" s="13" t="str">
        <f t="shared" ca="1" si="152"/>
        <v>CUMPLE</v>
      </c>
    </row>
    <row r="1362" spans="1:15" hidden="1">
      <c r="A1362">
        <f>Tabla_owssvr__2[[#This Row],[ID]]</f>
        <v>3856</v>
      </c>
      <c r="B1362" t="str">
        <f>Tabla_owssvr__2[[#This Row],[Título]]</f>
        <v>HOSPITAL DE VIÑA</v>
      </c>
      <c r="C1362" t="str">
        <f>Tabla_owssvr__2[[#This Row],[Solicitante]]</f>
        <v>Pozo Garces, Juan Esteban, CAM</v>
      </c>
      <c r="D1362" s="4">
        <f>Tabla_owssvr__2[[#This Row],[Fecha Solicitud]]</f>
        <v>41753</v>
      </c>
      <c r="E1362" t="str">
        <f>Tabla_owssvr__2[[#This Row],[Estado]]</f>
        <v>Realizado</v>
      </c>
      <c r="F1362" s="4">
        <f>Tabla_owssvr__2[[#This Row],[Fecha Cierre]]</f>
        <v>41753</v>
      </c>
      <c r="G1362" t="str">
        <f>Tabla_owssvr__2[[#This Row],[Categoria]]</f>
        <v>Habilitación de carpetas compartidas o sitios de Sharepoint. O asignación y/o modificación de permisos.</v>
      </c>
      <c r="H1362" t="str">
        <f>Tabla_owssvr__2[[#This Row],[Enviado a TI]]</f>
        <v>No</v>
      </c>
      <c r="I1362" t="str">
        <f>Tabla_owssvr__2[[#This Row],[Regiones]]</f>
        <v>No</v>
      </c>
      <c r="J1362" s="12">
        <f t="shared" si="147"/>
        <v>1</v>
      </c>
      <c r="K1362" s="13">
        <f t="shared" si="148"/>
        <v>41754</v>
      </c>
      <c r="L1362" s="12">
        <f t="shared" si="149"/>
        <v>2014</v>
      </c>
      <c r="M1362" s="12">
        <f t="shared" si="150"/>
        <v>17</v>
      </c>
      <c r="N1362" s="12">
        <f t="shared" si="151"/>
        <v>4</v>
      </c>
      <c r="O1362" s="13" t="str">
        <f t="shared" ca="1" si="152"/>
        <v>CUMPLE</v>
      </c>
    </row>
    <row r="1363" spans="1:15" hidden="1">
      <c r="A1363">
        <f>Tabla_owssvr__2[[#This Row],[ID]]</f>
        <v>3855</v>
      </c>
      <c r="B1363" t="str">
        <f>Tabla_owssvr__2[[#This Row],[Título]]</f>
        <v>SOLICITUD DE GESTION - CAMBIOS EN LOGISTICA</v>
      </c>
      <c r="C1363" t="str">
        <f>Tabla_owssvr__2[[#This Row],[Solicitante]]</f>
        <v>Ruz Salinas, Richard Alberto, CAM</v>
      </c>
      <c r="D1363" s="4">
        <f>Tabla_owssvr__2[[#This Row],[Fecha Solicitud]]</f>
        <v>41753</v>
      </c>
      <c r="E1363" t="str">
        <f>Tabla_owssvr__2[[#This Row],[Estado]]</f>
        <v>Realizado</v>
      </c>
      <c r="F1363" s="4">
        <f>Tabla_owssvr__2[[#This Row],[Fecha Cierre]]</f>
        <v>41753</v>
      </c>
      <c r="G1363" t="str">
        <f>Tabla_owssvr__2[[#This Row],[Categoria]]</f>
        <v>Creación, modificación activación y desactivación de cuentas de red y correo electrónico.</v>
      </c>
      <c r="H1363" t="str">
        <f>Tabla_owssvr__2[[#This Row],[Enviado a TI]]</f>
        <v>No</v>
      </c>
      <c r="I1363" t="str">
        <f>Tabla_owssvr__2[[#This Row],[Regiones]]</f>
        <v>No</v>
      </c>
      <c r="J1363" s="12">
        <f t="shared" si="147"/>
        <v>1</v>
      </c>
      <c r="K1363" s="13">
        <f t="shared" si="148"/>
        <v>41754</v>
      </c>
      <c r="L1363" s="12">
        <f t="shared" si="149"/>
        <v>2014</v>
      </c>
      <c r="M1363" s="12">
        <f t="shared" si="150"/>
        <v>17</v>
      </c>
      <c r="N1363" s="12">
        <f t="shared" si="151"/>
        <v>4</v>
      </c>
      <c r="O1363" s="13" t="str">
        <f t="shared" ca="1" si="152"/>
        <v>CUMPLE</v>
      </c>
    </row>
    <row r="1364" spans="1:15">
      <c r="A1364">
        <f>Tabla_owssvr__2[[#This Row],[ID]]</f>
        <v>3854</v>
      </c>
      <c r="B1364" t="str">
        <f>Tabla_owssvr__2[[#This Row],[Título]]</f>
        <v>CAMBIO EQUIPO - REASIGNACIONES</v>
      </c>
      <c r="C1364" t="str">
        <f>Tabla_owssvr__2[[#This Row],[Solicitante]]</f>
        <v>Valdes Navarrete, David Exequiel, CAM</v>
      </c>
      <c r="D1364" s="4">
        <f>Tabla_owssvr__2[[#This Row],[Fecha Solicitud]]</f>
        <v>41752</v>
      </c>
      <c r="E1364" t="str">
        <f>Tabla_owssvr__2[[#This Row],[Estado]]</f>
        <v>Realizado</v>
      </c>
      <c r="F1364" s="4">
        <f>Tabla_owssvr__2[[#This Row],[Fecha Cierre]]</f>
        <v>41757</v>
      </c>
      <c r="G1364" t="str">
        <f>Tabla_owssvr__2[[#This Row],[Categoria]]</f>
        <v>1 Asignacion de minutos</v>
      </c>
      <c r="H1364" t="str">
        <f>Tabla_owssvr__2[[#This Row],[Enviado a TI]]</f>
        <v>Si</v>
      </c>
      <c r="I1364" t="str">
        <f>Tabla_owssvr__2[[#This Row],[Regiones]]</f>
        <v>No</v>
      </c>
      <c r="J1364" s="12">
        <f t="shared" si="147"/>
        <v>1</v>
      </c>
      <c r="K1364" s="13">
        <f t="shared" si="148"/>
        <v>41753</v>
      </c>
      <c r="L1364" s="12">
        <f t="shared" si="149"/>
        <v>2014</v>
      </c>
      <c r="M1364" s="12">
        <f t="shared" si="150"/>
        <v>17</v>
      </c>
      <c r="N1364" s="12">
        <f t="shared" si="151"/>
        <v>4</v>
      </c>
      <c r="O1364" s="13" t="str">
        <f t="shared" ca="1" si="152"/>
        <v>NO CUMPLE</v>
      </c>
    </row>
    <row r="1365" spans="1:15" hidden="1">
      <c r="A1365">
        <f>Tabla_owssvr__2[[#This Row],[ID]]</f>
        <v>3853</v>
      </c>
      <c r="B1365" t="str">
        <f>Tabla_owssvr__2[[#This Row],[Título]]</f>
        <v xml:space="preserve">Contacto Ricoh </v>
      </c>
      <c r="C1365" t="str">
        <f>Tabla_owssvr__2[[#This Row],[Solicitante]]</f>
        <v>Palma Campos, Alejandra Beatriz, CAM</v>
      </c>
      <c r="D1365" s="4">
        <f>Tabla_owssvr__2[[#This Row],[Fecha Solicitud]]</f>
        <v>41752</v>
      </c>
      <c r="E1365" t="str">
        <f>Tabla_owssvr__2[[#This Row],[Estado]]</f>
        <v>Realizado</v>
      </c>
      <c r="F1365" s="4">
        <f>Tabla_owssvr__2[[#This Row],[Fecha Cierre]]</f>
        <v>41753</v>
      </c>
      <c r="G1365" t="str">
        <f>Tabla_owssvr__2[[#This Row],[Categoria]]</f>
        <v>Reporte de problemas de Impresoras en Outsourcing</v>
      </c>
      <c r="H1365" t="str">
        <f>Tabla_owssvr__2[[#This Row],[Enviado a TI]]</f>
        <v>No</v>
      </c>
      <c r="I1365" t="str">
        <f>Tabla_owssvr__2[[#This Row],[Regiones]]</f>
        <v>No</v>
      </c>
      <c r="J1365" s="12">
        <f t="shared" si="147"/>
        <v>1</v>
      </c>
      <c r="K1365" s="13">
        <f t="shared" si="148"/>
        <v>41753</v>
      </c>
      <c r="L1365" s="12">
        <f t="shared" si="149"/>
        <v>2014</v>
      </c>
      <c r="M1365" s="12">
        <f t="shared" si="150"/>
        <v>17</v>
      </c>
      <c r="N1365" s="12">
        <f t="shared" si="151"/>
        <v>4</v>
      </c>
      <c r="O1365" s="13" t="str">
        <f t="shared" ca="1" si="152"/>
        <v>CUMPLE</v>
      </c>
    </row>
    <row r="1366" spans="1:15" hidden="1">
      <c r="A1366">
        <f>Tabla_owssvr__2[[#This Row],[ID]]</f>
        <v>3852</v>
      </c>
      <c r="B1366" t="str">
        <f>Tabla_owssvr__2[[#This Row],[Título]]</f>
        <v xml:space="preserve">Desbloqueo Cuenta </v>
      </c>
      <c r="C1366" t="str">
        <f>Tabla_owssvr__2[[#This Row],[Solicitante]]</f>
        <v>Martin Martin, Robinson Aliro, CAM</v>
      </c>
      <c r="D1366" s="4">
        <f>Tabla_owssvr__2[[#This Row],[Fecha Solicitud]]</f>
        <v>41752</v>
      </c>
      <c r="E1366" t="str">
        <f>Tabla_owssvr__2[[#This Row],[Estado]]</f>
        <v>Realizado</v>
      </c>
      <c r="F1366" s="4">
        <f>Tabla_owssvr__2[[#This Row],[Fecha Cierre]]</f>
        <v>41752</v>
      </c>
      <c r="G1366" t="str">
        <f>Tabla_owssvr__2[[#This Row],[Categoria]]</f>
        <v>Creación, modificación activación y desactivación de cuentas de red y correo electrónico.</v>
      </c>
      <c r="H1366" t="str">
        <f>Tabla_owssvr__2[[#This Row],[Enviado a TI]]</f>
        <v>No</v>
      </c>
      <c r="I1366" t="str">
        <f>Tabla_owssvr__2[[#This Row],[Regiones]]</f>
        <v>No</v>
      </c>
      <c r="J1366" s="12">
        <f t="shared" si="147"/>
        <v>1</v>
      </c>
      <c r="K1366" s="13">
        <f t="shared" si="148"/>
        <v>41753</v>
      </c>
      <c r="L1366" s="12">
        <f t="shared" si="149"/>
        <v>2014</v>
      </c>
      <c r="M1366" s="12">
        <f t="shared" si="150"/>
        <v>17</v>
      </c>
      <c r="N1366" s="12">
        <f t="shared" si="151"/>
        <v>4</v>
      </c>
      <c r="O1366" s="13" t="str">
        <f t="shared" ca="1" si="152"/>
        <v>CUMPLE</v>
      </c>
    </row>
    <row r="1367" spans="1:15" hidden="1">
      <c r="A1367">
        <f>Tabla_owssvr__2[[#This Row],[ID]]</f>
        <v>3851</v>
      </c>
      <c r="B1367" t="str">
        <f>Tabla_owssvr__2[[#This Row],[Título]]</f>
        <v xml:space="preserve">Alta Estacion de trabajo </v>
      </c>
      <c r="C1367" t="str">
        <f>Tabla_owssvr__2[[#This Row],[Solicitante]]</f>
        <v>Técnico Mesa de Ayuda, Externo</v>
      </c>
      <c r="D1367" s="4">
        <f>Tabla_owssvr__2[[#This Row],[Fecha Solicitud]]</f>
        <v>41752</v>
      </c>
      <c r="E1367" t="str">
        <f>Tabla_owssvr__2[[#This Row],[Estado]]</f>
        <v>Realizado</v>
      </c>
      <c r="F1367" s="4">
        <f>Tabla_owssvr__2[[#This Row],[Fecha Cierre]]</f>
        <v>41752</v>
      </c>
      <c r="G1367" t="str">
        <f>Tabla_owssvr__2[[#This Row],[Categoria]]</f>
        <v>Creación, modificación activación y desactivación de cuentas de red y correo electrónico.</v>
      </c>
      <c r="H1367" t="str">
        <f>Tabla_owssvr__2[[#This Row],[Enviado a TI]]</f>
        <v>No</v>
      </c>
      <c r="I1367" t="str">
        <f>Tabla_owssvr__2[[#This Row],[Regiones]]</f>
        <v>No</v>
      </c>
      <c r="J1367" s="12">
        <f t="shared" si="147"/>
        <v>1</v>
      </c>
      <c r="K1367" s="13">
        <f t="shared" si="148"/>
        <v>41753</v>
      </c>
      <c r="L1367" s="12">
        <f t="shared" si="149"/>
        <v>2014</v>
      </c>
      <c r="M1367" s="12">
        <f t="shared" si="150"/>
        <v>17</v>
      </c>
      <c r="N1367" s="12">
        <f t="shared" si="151"/>
        <v>4</v>
      </c>
      <c r="O1367" s="13" t="str">
        <f t="shared" ca="1" si="152"/>
        <v>CUMPLE</v>
      </c>
    </row>
    <row r="1368" spans="1:15" hidden="1">
      <c r="A1368">
        <f>Tabla_owssvr__2[[#This Row],[ID]]</f>
        <v>3850</v>
      </c>
      <c r="B1368" t="str">
        <f>Tabla_owssvr__2[[#This Row],[Título]]</f>
        <v>Solicitud Minutos Celular</v>
      </c>
      <c r="C1368" t="str">
        <f>Tabla_owssvr__2[[#This Row],[Solicitante]]</f>
        <v>Jara San Martin, Rene Mauricio, CAM</v>
      </c>
      <c r="D1368" s="4">
        <f>Tabla_owssvr__2[[#This Row],[Fecha Solicitud]]</f>
        <v>41752</v>
      </c>
      <c r="E1368" t="str">
        <f>Tabla_owssvr__2[[#This Row],[Estado]]</f>
        <v>Realizado</v>
      </c>
      <c r="F1368" s="4">
        <f>Tabla_owssvr__2[[#This Row],[Fecha Cierre]]</f>
        <v>41752</v>
      </c>
      <c r="G1368" t="str">
        <f>Tabla_owssvr__2[[#This Row],[Categoria]]</f>
        <v>1 Asignacion de minutos</v>
      </c>
      <c r="H1368" t="str">
        <f>Tabla_owssvr__2[[#This Row],[Enviado a TI]]</f>
        <v>No</v>
      </c>
      <c r="I1368" t="str">
        <f>Tabla_owssvr__2[[#This Row],[Regiones]]</f>
        <v>No</v>
      </c>
      <c r="J1368" s="12">
        <f t="shared" si="147"/>
        <v>1</v>
      </c>
      <c r="K1368" s="13">
        <f t="shared" si="148"/>
        <v>41753</v>
      </c>
      <c r="L1368" s="12">
        <f t="shared" si="149"/>
        <v>2014</v>
      </c>
      <c r="M1368" s="12">
        <f t="shared" si="150"/>
        <v>17</v>
      </c>
      <c r="N1368" s="12">
        <f t="shared" si="151"/>
        <v>4</v>
      </c>
      <c r="O1368" s="13" t="str">
        <f t="shared" ca="1" si="152"/>
        <v>CUMPLE</v>
      </c>
    </row>
    <row r="1369" spans="1:15" hidden="1">
      <c r="A1369">
        <f>Tabla_owssvr__2[[#This Row],[ID]]</f>
        <v>3849</v>
      </c>
      <c r="B1369" t="str">
        <f>Tabla_owssvr__2[[#This Row],[Título]]</f>
        <v>Desbloqueo Cuenta Corporativa</v>
      </c>
      <c r="C1369" t="str">
        <f>Tabla_owssvr__2[[#This Row],[Solicitante]]</f>
        <v>Martin Martin, Robinson Aliro, CAM</v>
      </c>
      <c r="D1369" s="4">
        <f>Tabla_owssvr__2[[#This Row],[Fecha Solicitud]]</f>
        <v>41752</v>
      </c>
      <c r="E1369" t="str">
        <f>Tabla_owssvr__2[[#This Row],[Estado]]</f>
        <v>Realizado</v>
      </c>
      <c r="F1369" s="4">
        <f>Tabla_owssvr__2[[#This Row],[Fecha Cierre]]</f>
        <v>41752</v>
      </c>
      <c r="G1369" t="str">
        <f>Tabla_owssvr__2[[#This Row],[Categoria]]</f>
        <v>Creación, modificación activación y desactivación de cuentas de red y correo electrónico.</v>
      </c>
      <c r="H1369" t="str">
        <f>Tabla_owssvr__2[[#This Row],[Enviado a TI]]</f>
        <v>Si</v>
      </c>
      <c r="I1369" t="str">
        <f>Tabla_owssvr__2[[#This Row],[Regiones]]</f>
        <v>No</v>
      </c>
      <c r="J1369" s="12">
        <f t="shared" si="147"/>
        <v>1</v>
      </c>
      <c r="K1369" s="13">
        <f t="shared" si="148"/>
        <v>41753</v>
      </c>
      <c r="L1369" s="12">
        <f t="shared" si="149"/>
        <v>2014</v>
      </c>
      <c r="M1369" s="12">
        <f t="shared" si="150"/>
        <v>17</v>
      </c>
      <c r="N1369" s="12">
        <f t="shared" si="151"/>
        <v>4</v>
      </c>
      <c r="O1369" s="13" t="str">
        <f t="shared" ca="1" si="152"/>
        <v>CUMPLE</v>
      </c>
    </row>
    <row r="1370" spans="1:15" hidden="1">
      <c r="A1370">
        <f>Tabla_owssvr__2[[#This Row],[ID]]</f>
        <v>3848</v>
      </c>
      <c r="B1370" t="str">
        <f>Tabla_owssvr__2[[#This Row],[Título]]</f>
        <v>Desbloqueo cta. dominio</v>
      </c>
      <c r="C1370" t="str">
        <f>Tabla_owssvr__2[[#This Row],[Solicitante]]</f>
        <v>Pino Salazar, Victor Alejandro, CAM</v>
      </c>
      <c r="D1370" s="4">
        <f>Tabla_owssvr__2[[#This Row],[Fecha Solicitud]]</f>
        <v>41752</v>
      </c>
      <c r="E1370" t="str">
        <f>Tabla_owssvr__2[[#This Row],[Estado]]</f>
        <v>Realizado</v>
      </c>
      <c r="F1370" s="4">
        <f>Tabla_owssvr__2[[#This Row],[Fecha Cierre]]</f>
        <v>41752</v>
      </c>
      <c r="G1370" t="str">
        <f>Tabla_owssvr__2[[#This Row],[Categoria]]</f>
        <v>Creación, modificación activación y desactivación de cuentas de red y correo electrónico.</v>
      </c>
      <c r="H1370" t="str">
        <f>Tabla_owssvr__2[[#This Row],[Enviado a TI]]</f>
        <v>No</v>
      </c>
      <c r="I1370" t="str">
        <f>Tabla_owssvr__2[[#This Row],[Regiones]]</f>
        <v>No</v>
      </c>
      <c r="J1370" s="12">
        <f t="shared" si="147"/>
        <v>1</v>
      </c>
      <c r="K1370" s="13">
        <f t="shared" si="148"/>
        <v>41753</v>
      </c>
      <c r="L1370" s="12">
        <f t="shared" si="149"/>
        <v>2014</v>
      </c>
      <c r="M1370" s="12">
        <f t="shared" si="150"/>
        <v>17</v>
      </c>
      <c r="N1370" s="12">
        <f t="shared" si="151"/>
        <v>4</v>
      </c>
      <c r="O1370" s="13" t="str">
        <f t="shared" ca="1" si="152"/>
        <v>CUMPLE</v>
      </c>
    </row>
    <row r="1371" spans="1:15" hidden="1">
      <c r="A1371">
        <f>Tabla_owssvr__2[[#This Row],[ID]]</f>
        <v>3847</v>
      </c>
      <c r="B1371" t="str">
        <f>Tabla_owssvr__2[[#This Row],[Título]]</f>
        <v>Plataformar AIO - Gcia. Op. MAHV</v>
      </c>
      <c r="C1371" t="str">
        <f>Tabla_owssvr__2[[#This Row],[Solicitante]]</f>
        <v>Contreras Orellana, Paulo Alberto, CAM</v>
      </c>
      <c r="D1371" s="4">
        <f>Tabla_owssvr__2[[#This Row],[Fecha Solicitud]]</f>
        <v>41752</v>
      </c>
      <c r="E1371" t="str">
        <f>Tabla_owssvr__2[[#This Row],[Estado]]</f>
        <v>Realizado</v>
      </c>
      <c r="F1371" s="4">
        <f>Tabla_owssvr__2[[#This Row],[Fecha Cierre]]</f>
        <v>41752</v>
      </c>
      <c r="G1371" t="str">
        <f>Tabla_owssvr__2[[#This Row],[Categoria]]</f>
        <v>Asignación de equipamiento estándar.</v>
      </c>
      <c r="H1371" t="str">
        <f>Tabla_owssvr__2[[#This Row],[Enviado a TI]]</f>
        <v>No</v>
      </c>
      <c r="I1371" t="str">
        <f>Tabla_owssvr__2[[#This Row],[Regiones]]</f>
        <v>No</v>
      </c>
      <c r="J1371" s="12">
        <f t="shared" si="147"/>
        <v>4</v>
      </c>
      <c r="K1371" s="13">
        <f t="shared" si="148"/>
        <v>41758</v>
      </c>
      <c r="L1371" s="12">
        <f t="shared" si="149"/>
        <v>2014</v>
      </c>
      <c r="M1371" s="12">
        <f t="shared" si="150"/>
        <v>18</v>
      </c>
      <c r="N1371" s="12">
        <f t="shared" si="151"/>
        <v>4</v>
      </c>
      <c r="O1371" s="13" t="str">
        <f t="shared" ca="1" si="152"/>
        <v>CUMPLE</v>
      </c>
    </row>
    <row r="1372" spans="1:15" hidden="1">
      <c r="A1372">
        <f>Tabla_owssvr__2[[#This Row],[ID]]</f>
        <v>3846</v>
      </c>
      <c r="B1372" t="str">
        <f>Tabla_owssvr__2[[#This Row],[Título]]</f>
        <v>Skype Corporativo</v>
      </c>
      <c r="C1372" t="str">
        <f>Tabla_owssvr__2[[#This Row],[Solicitante]]</f>
        <v>Rozas Palomino, Paola Valezka, CAM</v>
      </c>
      <c r="D1372" s="4">
        <f>Tabla_owssvr__2[[#This Row],[Fecha Solicitud]]</f>
        <v>41752</v>
      </c>
      <c r="E1372" t="str">
        <f>Tabla_owssvr__2[[#This Row],[Estado]]</f>
        <v>Realizado</v>
      </c>
      <c r="F1372" s="4">
        <f>Tabla_owssvr__2[[#This Row],[Fecha Cierre]]</f>
        <v>41752</v>
      </c>
      <c r="G1372" t="str">
        <f>Tabla_owssvr__2[[#This Row],[Categoria]]</f>
        <v>Instalación de nuevos software en los computadores.</v>
      </c>
      <c r="H1372" t="str">
        <f>Tabla_owssvr__2[[#This Row],[Enviado a TI]]</f>
        <v>Si</v>
      </c>
      <c r="I1372" t="str">
        <f>Tabla_owssvr__2[[#This Row],[Regiones]]</f>
        <v>No</v>
      </c>
      <c r="J1372" s="12">
        <f t="shared" si="147"/>
        <v>1</v>
      </c>
      <c r="K1372" s="13">
        <f t="shared" si="148"/>
        <v>41753</v>
      </c>
      <c r="L1372" s="12">
        <f t="shared" si="149"/>
        <v>2014</v>
      </c>
      <c r="M1372" s="12">
        <f t="shared" si="150"/>
        <v>17</v>
      </c>
      <c r="N1372" s="12">
        <f t="shared" si="151"/>
        <v>4</v>
      </c>
      <c r="O1372" s="13" t="str">
        <f t="shared" ca="1" si="152"/>
        <v>CUMPLE</v>
      </c>
    </row>
    <row r="1373" spans="1:15" hidden="1">
      <c r="A1373">
        <f>Tabla_owssvr__2[[#This Row],[ID]]</f>
        <v>3845</v>
      </c>
      <c r="B1373" t="str">
        <f>Tabla_owssvr__2[[#This Row],[Título]]</f>
        <v>Solicitud ingreso listado de Scanner</v>
      </c>
      <c r="C1373" t="str">
        <f>Tabla_owssvr__2[[#This Row],[Solicitante]]</f>
        <v>Jerez Pérez, Marlene Alejandra, CAM</v>
      </c>
      <c r="D1373" s="4">
        <f>Tabla_owssvr__2[[#This Row],[Fecha Solicitud]]</f>
        <v>41752</v>
      </c>
      <c r="E1373" t="str">
        <f>Tabla_owssvr__2[[#This Row],[Estado]]</f>
        <v>Realizado</v>
      </c>
      <c r="F1373" s="4">
        <f>Tabla_owssvr__2[[#This Row],[Fecha Cierre]]</f>
        <v>41752</v>
      </c>
      <c r="G1373" t="str">
        <f>Tabla_owssvr__2[[#This Row],[Categoria]]</f>
        <v>Instalación de nuevos software en los computadores.</v>
      </c>
      <c r="H1373" t="str">
        <f>Tabla_owssvr__2[[#This Row],[Enviado a TI]]</f>
        <v>No</v>
      </c>
      <c r="I1373" t="str">
        <f>Tabla_owssvr__2[[#This Row],[Regiones]]</f>
        <v>No</v>
      </c>
      <c r="J1373" s="12">
        <f t="shared" si="147"/>
        <v>1</v>
      </c>
      <c r="K1373" s="13">
        <f t="shared" si="148"/>
        <v>41753</v>
      </c>
      <c r="L1373" s="12">
        <f t="shared" si="149"/>
        <v>2014</v>
      </c>
      <c r="M1373" s="12">
        <f t="shared" si="150"/>
        <v>17</v>
      </c>
      <c r="N1373" s="12">
        <f t="shared" si="151"/>
        <v>4</v>
      </c>
      <c r="O1373" s="13" t="str">
        <f t="shared" ca="1" si="152"/>
        <v>CUMPLE</v>
      </c>
    </row>
    <row r="1374" spans="1:15" hidden="1">
      <c r="A1374">
        <f>Tabla_owssvr__2[[#This Row],[ID]]</f>
        <v>3844</v>
      </c>
      <c r="B1374" t="str">
        <f>Tabla_owssvr__2[[#This Row],[Título]]</f>
        <v>Anexo</v>
      </c>
      <c r="C1374" t="str">
        <f>Tabla_owssvr__2[[#This Row],[Solicitante]]</f>
        <v>Toro de la Puente, Ignacio Andrés, CAM</v>
      </c>
      <c r="D1374" s="4">
        <f>Tabla_owssvr__2[[#This Row],[Fecha Solicitud]]</f>
        <v>41752</v>
      </c>
      <c r="E1374" t="str">
        <f>Tabla_owssvr__2[[#This Row],[Estado]]</f>
        <v>Realizado</v>
      </c>
      <c r="F1374" s="4">
        <f>Tabla_owssvr__2[[#This Row],[Fecha Cierre]]</f>
        <v>41752</v>
      </c>
      <c r="G1374" t="str">
        <f>Tabla_owssvr__2[[#This Row],[Categoria]]</f>
        <v>Creación, modificación activación y desactivación de anexos telefónicos.</v>
      </c>
      <c r="H1374" t="str">
        <f>Tabla_owssvr__2[[#This Row],[Enviado a TI]]</f>
        <v>Si</v>
      </c>
      <c r="I1374" t="str">
        <f>Tabla_owssvr__2[[#This Row],[Regiones]]</f>
        <v>No</v>
      </c>
      <c r="J1374" s="12">
        <f t="shared" si="147"/>
        <v>1</v>
      </c>
      <c r="K1374" s="13">
        <f t="shared" si="148"/>
        <v>41753</v>
      </c>
      <c r="L1374" s="12">
        <f t="shared" si="149"/>
        <v>2014</v>
      </c>
      <c r="M1374" s="12">
        <f t="shared" si="150"/>
        <v>17</v>
      </c>
      <c r="N1374" s="12">
        <f t="shared" si="151"/>
        <v>4</v>
      </c>
      <c r="O1374" s="13" t="str">
        <f t="shared" ca="1" si="152"/>
        <v>CUMPLE</v>
      </c>
    </row>
    <row r="1375" spans="1:15" hidden="1">
      <c r="A1375">
        <f>Tabla_owssvr__2[[#This Row],[ID]]</f>
        <v>3843</v>
      </c>
      <c r="B1375" t="str">
        <f>Tabla_owssvr__2[[#This Row],[Título]]</f>
        <v xml:space="preserve">Computador Lucas Dominguez </v>
      </c>
      <c r="C1375" t="str">
        <f>Tabla_owssvr__2[[#This Row],[Solicitante]]</f>
        <v>Abarca Cerda, Cristian Andres, CAM</v>
      </c>
      <c r="D1375" s="4">
        <f>Tabla_owssvr__2[[#This Row],[Fecha Solicitud]]</f>
        <v>41752</v>
      </c>
      <c r="E1375" t="str">
        <f>Tabla_owssvr__2[[#This Row],[Estado]]</f>
        <v>Realizado</v>
      </c>
      <c r="F1375" s="4">
        <f>Tabla_owssvr__2[[#This Row],[Fecha Cierre]]</f>
        <v>41752</v>
      </c>
      <c r="G1375" t="str">
        <f>Tabla_owssvr__2[[#This Row],[Categoria]]</f>
        <v>Asignación de equipamiento estándar.</v>
      </c>
      <c r="H1375" t="str">
        <f>Tabla_owssvr__2[[#This Row],[Enviado a TI]]</f>
        <v>No</v>
      </c>
      <c r="I1375" t="str">
        <f>Tabla_owssvr__2[[#This Row],[Regiones]]</f>
        <v>No</v>
      </c>
      <c r="J1375" s="12">
        <f t="shared" si="147"/>
        <v>4</v>
      </c>
      <c r="K1375" s="13">
        <f t="shared" si="148"/>
        <v>41758</v>
      </c>
      <c r="L1375" s="12">
        <f t="shared" si="149"/>
        <v>2014</v>
      </c>
      <c r="M1375" s="12">
        <f t="shared" si="150"/>
        <v>18</v>
      </c>
      <c r="N1375" s="12">
        <f t="shared" si="151"/>
        <v>4</v>
      </c>
      <c r="O1375" s="13" t="str">
        <f t="shared" ca="1" si="152"/>
        <v>CUMPLE</v>
      </c>
    </row>
    <row r="1376" spans="1:15" hidden="1">
      <c r="A1376">
        <f>Tabla_owssvr__2[[#This Row],[ID]]</f>
        <v>3842</v>
      </c>
      <c r="B1376" t="str">
        <f>Tabla_owssvr__2[[#This Row],[Título]]</f>
        <v>Minutos Net</v>
      </c>
      <c r="C1376" t="str">
        <f>Tabla_owssvr__2[[#This Row],[Solicitante]]</f>
        <v>Fuentes Maldonado, Gonzalo Eduardo, CAM</v>
      </c>
      <c r="D1376" s="4">
        <f>Tabla_owssvr__2[[#This Row],[Fecha Solicitud]]</f>
        <v>41752</v>
      </c>
      <c r="E1376" t="str">
        <f>Tabla_owssvr__2[[#This Row],[Estado]]</f>
        <v>Realizado</v>
      </c>
      <c r="F1376" s="4">
        <f>Tabla_owssvr__2[[#This Row],[Fecha Cierre]]</f>
        <v>41752</v>
      </c>
      <c r="G1376" t="str">
        <f>Tabla_owssvr__2[[#This Row],[Categoria]]</f>
        <v>Habilitación de servicios de telefonía celular, aumento de minutos, cambio de perfil.</v>
      </c>
      <c r="H1376" t="str">
        <f>Tabla_owssvr__2[[#This Row],[Enviado a TI]]</f>
        <v>No</v>
      </c>
      <c r="I1376" t="str">
        <f>Tabla_owssvr__2[[#This Row],[Regiones]]</f>
        <v>No</v>
      </c>
      <c r="J1376" s="12">
        <f t="shared" si="147"/>
        <v>1</v>
      </c>
      <c r="K1376" s="13">
        <f t="shared" si="148"/>
        <v>41753</v>
      </c>
      <c r="L1376" s="12">
        <f t="shared" si="149"/>
        <v>2014</v>
      </c>
      <c r="M1376" s="12">
        <f t="shared" si="150"/>
        <v>17</v>
      </c>
      <c r="N1376" s="12">
        <f t="shared" si="151"/>
        <v>4</v>
      </c>
      <c r="O1376" s="13" t="str">
        <f t="shared" ca="1" si="152"/>
        <v>CUMPLE</v>
      </c>
    </row>
    <row r="1377" spans="1:15" hidden="1">
      <c r="A1377">
        <f>Tabla_owssvr__2[[#This Row],[ID]]</f>
        <v>3841</v>
      </c>
      <c r="B1377" t="str">
        <f>Tabla_owssvr__2[[#This Row],[Título]]</f>
        <v>DND Activo - Anexo 2389 7890</v>
      </c>
      <c r="C1377" t="str">
        <f>Tabla_owssvr__2[[#This Row],[Solicitante]]</f>
        <v>Martinez Fuentealba, Victor Alonso, CAM</v>
      </c>
      <c r="D1377" s="4">
        <f>Tabla_owssvr__2[[#This Row],[Fecha Solicitud]]</f>
        <v>41751</v>
      </c>
      <c r="E1377" t="str">
        <f>Tabla_owssvr__2[[#This Row],[Estado]]</f>
        <v>Realizado</v>
      </c>
      <c r="F1377" s="4">
        <f>Tabla_owssvr__2[[#This Row],[Fecha Cierre]]</f>
        <v>41751</v>
      </c>
      <c r="G1377" t="str">
        <f>Tabla_owssvr__2[[#This Row],[Categoria]]</f>
        <v>Creación, modificación activación y desactivación de anexos telefónicos.</v>
      </c>
      <c r="H1377" t="str">
        <f>Tabla_owssvr__2[[#This Row],[Enviado a TI]]</f>
        <v>No</v>
      </c>
      <c r="I1377" t="str">
        <f>Tabla_owssvr__2[[#This Row],[Regiones]]</f>
        <v>No</v>
      </c>
      <c r="J1377" s="12">
        <f t="shared" ref="J1377:J1440" si="153">VLOOKUP(G1377,servicios,2,FALSE)</f>
        <v>1</v>
      </c>
      <c r="K1377" s="13">
        <f t="shared" ref="K1377:K1440" si="154">WORKDAY(D1377*1,J1377,festivos)</f>
        <v>41752</v>
      </c>
      <c r="L1377" s="12">
        <f t="shared" ref="L1377:L1440" si="155">YEAR(K1377)</f>
        <v>2014</v>
      </c>
      <c r="M1377" s="12">
        <f t="shared" ref="M1377:M1440" si="156">WEEKNUM(K1377,2)</f>
        <v>17</v>
      </c>
      <c r="N1377" s="12">
        <f t="shared" ref="N1377:N1440" si="157">MONTH(K1377)</f>
        <v>4</v>
      </c>
      <c r="O1377" s="13" t="str">
        <f t="shared" ref="O1377:O1440" ca="1" si="158">IF(F1377=0,IF(AND(TODAY()&lt;=K1377),"EN TIEMPO","FUERA"),IF(AND(F1377&lt;=K1377),"CUMPLE","NO CUMPLE"))</f>
        <v>CUMPLE</v>
      </c>
    </row>
    <row r="1378" spans="1:15" hidden="1">
      <c r="A1378">
        <f>Tabla_owssvr__2[[#This Row],[ID]]</f>
        <v>3840</v>
      </c>
      <c r="B1378" t="str">
        <f>Tabla_owssvr__2[[#This Row],[Título]]</f>
        <v>Renovación de celular  por falla</v>
      </c>
      <c r="C1378" t="str">
        <f>Tabla_owssvr__2[[#This Row],[Solicitante]]</f>
        <v>Gonzalez Reyes, Juan Jines, CAM</v>
      </c>
      <c r="D1378" s="4">
        <f>Tabla_owssvr__2[[#This Row],[Fecha Solicitud]]</f>
        <v>41750</v>
      </c>
      <c r="E1378" t="str">
        <f>Tabla_owssvr__2[[#This Row],[Estado]]</f>
        <v>Realizado</v>
      </c>
      <c r="F1378" s="4">
        <f>Tabla_owssvr__2[[#This Row],[Fecha Cierre]]</f>
        <v>41752</v>
      </c>
      <c r="G1378" t="str">
        <f>Tabla_owssvr__2[[#This Row],[Categoria]]</f>
        <v>Asignación y/o entrega de equipos celulares estándar nuevos o sus componentes. (chips)</v>
      </c>
      <c r="H1378" t="str">
        <f>Tabla_owssvr__2[[#This Row],[Enviado a TI]]</f>
        <v>No</v>
      </c>
      <c r="I1378" t="str">
        <f>Tabla_owssvr__2[[#This Row],[Regiones]]</f>
        <v>No</v>
      </c>
      <c r="J1378" s="12">
        <f t="shared" si="153"/>
        <v>7</v>
      </c>
      <c r="K1378" s="13">
        <f t="shared" si="154"/>
        <v>41759</v>
      </c>
      <c r="L1378" s="12">
        <f t="shared" si="155"/>
        <v>2014</v>
      </c>
      <c r="M1378" s="12">
        <f t="shared" si="156"/>
        <v>18</v>
      </c>
      <c r="N1378" s="12">
        <f t="shared" si="157"/>
        <v>4</v>
      </c>
      <c r="O1378" s="13" t="str">
        <f t="shared" ca="1" si="158"/>
        <v>CUMPLE</v>
      </c>
    </row>
    <row r="1379" spans="1:15" hidden="1">
      <c r="A1379">
        <f>Tabla_owssvr__2[[#This Row],[ID]]</f>
        <v>3839</v>
      </c>
      <c r="B1379" t="str">
        <f>Tabla_owssvr__2[[#This Row],[Título]]</f>
        <v>Importación COASIN</v>
      </c>
      <c r="C1379" t="str">
        <f>Tabla_owssvr__2[[#This Row],[Solicitante]]</f>
        <v>Martinez Muñoz, Ximena Del Rosario, CAM</v>
      </c>
      <c r="D1379" s="4">
        <f>Tabla_owssvr__2[[#This Row],[Fecha Solicitud]]</f>
        <v>41751</v>
      </c>
      <c r="E1379" t="str">
        <f>Tabla_owssvr__2[[#This Row],[Estado]]</f>
        <v>Realizado</v>
      </c>
      <c r="F1379" s="4">
        <f>Tabla_owssvr__2[[#This Row],[Fecha Cierre]]</f>
        <v>41751</v>
      </c>
      <c r="G1379" t="str">
        <f>Tabla_owssvr__2[[#This Row],[Categoria]]</f>
        <v>Reporte de incidencias de servicio externos (Oracle, SAP, Synergia, GOM ….)</v>
      </c>
      <c r="H1379" t="str">
        <f>Tabla_owssvr__2[[#This Row],[Enviado a TI]]</f>
        <v>No</v>
      </c>
      <c r="I1379" t="str">
        <f>Tabla_owssvr__2[[#This Row],[Regiones]]</f>
        <v>No</v>
      </c>
      <c r="J1379" s="12">
        <f t="shared" si="153"/>
        <v>1</v>
      </c>
      <c r="K1379" s="13">
        <f t="shared" si="154"/>
        <v>41752</v>
      </c>
      <c r="L1379" s="12">
        <f t="shared" si="155"/>
        <v>2014</v>
      </c>
      <c r="M1379" s="12">
        <f t="shared" si="156"/>
        <v>17</v>
      </c>
      <c r="N1379" s="12">
        <f t="shared" si="157"/>
        <v>4</v>
      </c>
      <c r="O1379" s="13" t="str">
        <f t="shared" ca="1" si="158"/>
        <v>CUMPLE</v>
      </c>
    </row>
    <row r="1380" spans="1:15" hidden="1">
      <c r="A1380">
        <f>Tabla_owssvr__2[[#This Row],[ID]]</f>
        <v>3838</v>
      </c>
      <c r="B1380" t="str">
        <f>Tabla_owssvr__2[[#This Row],[Título]]</f>
        <v>Nueva solicitud TI</v>
      </c>
      <c r="C1380" t="str">
        <f>Tabla_owssvr__2[[#This Row],[Solicitante]]</f>
        <v>Zarate Avila, Moises, CAM</v>
      </c>
      <c r="D1380" s="4">
        <f>Tabla_owssvr__2[[#This Row],[Fecha Solicitud]]</f>
        <v>41751</v>
      </c>
      <c r="E1380" t="str">
        <f>Tabla_owssvr__2[[#This Row],[Estado]]</f>
        <v>Realizado</v>
      </c>
      <c r="F1380" s="4">
        <f>Tabla_owssvr__2[[#This Row],[Fecha Cierre]]</f>
        <v>41751</v>
      </c>
      <c r="G1380" t="str">
        <f>Tabla_owssvr__2[[#This Row],[Categoria]]</f>
        <v>Habilitación de carpetas compartidas o sitios de Sharepoint. O asignación y/o modificación de permisos.</v>
      </c>
      <c r="H1380" t="str">
        <f>Tabla_owssvr__2[[#This Row],[Enviado a TI]]</f>
        <v>Si</v>
      </c>
      <c r="I1380" t="str">
        <f>Tabla_owssvr__2[[#This Row],[Regiones]]</f>
        <v>No</v>
      </c>
      <c r="J1380" s="12">
        <f t="shared" si="153"/>
        <v>1</v>
      </c>
      <c r="K1380" s="13">
        <f t="shared" si="154"/>
        <v>41752</v>
      </c>
      <c r="L1380" s="12">
        <f t="shared" si="155"/>
        <v>2014</v>
      </c>
      <c r="M1380" s="12">
        <f t="shared" si="156"/>
        <v>17</v>
      </c>
      <c r="N1380" s="12">
        <f t="shared" si="157"/>
        <v>4</v>
      </c>
      <c r="O1380" s="13" t="str">
        <f t="shared" ca="1" si="158"/>
        <v>CUMPLE</v>
      </c>
    </row>
    <row r="1381" spans="1:15" hidden="1">
      <c r="A1381">
        <f>Tabla_owssvr__2[[#This Row],[ID]]</f>
        <v>3837</v>
      </c>
      <c r="B1381" t="str">
        <f>Tabla_owssvr__2[[#This Row],[Título]]</f>
        <v>RV: Message from "RNP002673602363"</v>
      </c>
      <c r="C1381" t="str">
        <f>Tabla_owssvr__2[[#This Row],[Solicitante]]</f>
        <v>Caraa Carraha, Paula, CAM</v>
      </c>
      <c r="D1381" s="4">
        <f>Tabla_owssvr__2[[#This Row],[Fecha Solicitud]]</f>
        <v>41751</v>
      </c>
      <c r="E1381" t="str">
        <f>Tabla_owssvr__2[[#This Row],[Estado]]</f>
        <v>Realizado</v>
      </c>
      <c r="F1381" s="4">
        <f>Tabla_owssvr__2[[#This Row],[Fecha Cierre]]</f>
        <v>41751</v>
      </c>
      <c r="G1381" t="str">
        <f>Tabla_owssvr__2[[#This Row],[Categoria]]</f>
        <v>Otros no sujetos a ANS</v>
      </c>
      <c r="H1381" t="str">
        <f>Tabla_owssvr__2[[#This Row],[Enviado a TI]]</f>
        <v>Si</v>
      </c>
      <c r="I1381" t="str">
        <f>Tabla_owssvr__2[[#This Row],[Regiones]]</f>
        <v>No</v>
      </c>
      <c r="J1381" s="12">
        <f t="shared" si="153"/>
        <v>100</v>
      </c>
      <c r="K1381" s="13">
        <f t="shared" si="154"/>
        <v>41898</v>
      </c>
      <c r="L1381" s="12">
        <f t="shared" si="155"/>
        <v>2014</v>
      </c>
      <c r="M1381" s="12">
        <f t="shared" si="156"/>
        <v>38</v>
      </c>
      <c r="N1381" s="12">
        <f t="shared" si="157"/>
        <v>9</v>
      </c>
      <c r="O1381" s="13" t="str">
        <f t="shared" ca="1" si="158"/>
        <v>CUMPLE</v>
      </c>
    </row>
    <row r="1382" spans="1:15" hidden="1">
      <c r="A1382">
        <f>Tabla_owssvr__2[[#This Row],[ID]]</f>
        <v>3836</v>
      </c>
      <c r="B1382" t="str">
        <f>Tabla_owssvr__2[[#This Row],[Título]]</f>
        <v xml:space="preserve">Mantencion fotocopiadora telemedida </v>
      </c>
      <c r="C1382" t="str">
        <f>Tabla_owssvr__2[[#This Row],[Solicitante]]</f>
        <v>Caceres Sarabia, Francisco Antonio, CAM</v>
      </c>
      <c r="D1382" s="4">
        <f>Tabla_owssvr__2[[#This Row],[Fecha Solicitud]]</f>
        <v>41751</v>
      </c>
      <c r="E1382" t="str">
        <f>Tabla_owssvr__2[[#This Row],[Estado]]</f>
        <v>Realizado</v>
      </c>
      <c r="F1382" s="4">
        <f>Tabla_owssvr__2[[#This Row],[Fecha Cierre]]</f>
        <v>41751</v>
      </c>
      <c r="G1382" t="str">
        <f>Tabla_owssvr__2[[#This Row],[Categoria]]</f>
        <v>Reporte de problemas de Impresoras en Outsourcing</v>
      </c>
      <c r="H1382" t="str">
        <f>Tabla_owssvr__2[[#This Row],[Enviado a TI]]</f>
        <v>Si</v>
      </c>
      <c r="I1382" t="str">
        <f>Tabla_owssvr__2[[#This Row],[Regiones]]</f>
        <v>No</v>
      </c>
      <c r="J1382" s="12">
        <f t="shared" si="153"/>
        <v>1</v>
      </c>
      <c r="K1382" s="13">
        <f t="shared" si="154"/>
        <v>41752</v>
      </c>
      <c r="L1382" s="12">
        <f t="shared" si="155"/>
        <v>2014</v>
      </c>
      <c r="M1382" s="12">
        <f t="shared" si="156"/>
        <v>17</v>
      </c>
      <c r="N1382" s="12">
        <f t="shared" si="157"/>
        <v>4</v>
      </c>
      <c r="O1382" s="13" t="str">
        <f t="shared" ca="1" si="158"/>
        <v>CUMPLE</v>
      </c>
    </row>
    <row r="1383" spans="1:15" hidden="1">
      <c r="A1383">
        <f>Tabla_owssvr__2[[#This Row],[ID]]</f>
        <v>3835</v>
      </c>
      <c r="B1383" t="str">
        <f>Tabla_owssvr__2[[#This Row],[Título]]</f>
        <v>Acceso compartido SSL</v>
      </c>
      <c r="C1383" t="str">
        <f>Tabla_owssvr__2[[#This Row],[Solicitante]]</f>
        <v>Garrido Saavedra, Mario Andres, CAM</v>
      </c>
      <c r="D1383" s="4">
        <f>Tabla_owssvr__2[[#This Row],[Fecha Solicitud]]</f>
        <v>41751</v>
      </c>
      <c r="E1383" t="str">
        <f>Tabla_owssvr__2[[#This Row],[Estado]]</f>
        <v>Realizado</v>
      </c>
      <c r="F1383" s="4">
        <f>Tabla_owssvr__2[[#This Row],[Fecha Cierre]]</f>
        <v>41751</v>
      </c>
      <c r="G1383" t="str">
        <f>Tabla_owssvr__2[[#This Row],[Categoria]]</f>
        <v>Habilitación de carpetas compartidas o sitios de Sharepoint. O asignación y/o modificación de permisos.</v>
      </c>
      <c r="H1383" t="str">
        <f>Tabla_owssvr__2[[#This Row],[Enviado a TI]]</f>
        <v>No</v>
      </c>
      <c r="I1383" t="str">
        <f>Tabla_owssvr__2[[#This Row],[Regiones]]</f>
        <v>No</v>
      </c>
      <c r="J1383" s="12">
        <f t="shared" si="153"/>
        <v>1</v>
      </c>
      <c r="K1383" s="13">
        <f t="shared" si="154"/>
        <v>41752</v>
      </c>
      <c r="L1383" s="12">
        <f t="shared" si="155"/>
        <v>2014</v>
      </c>
      <c r="M1383" s="12">
        <f t="shared" si="156"/>
        <v>17</v>
      </c>
      <c r="N1383" s="12">
        <f t="shared" si="157"/>
        <v>4</v>
      </c>
      <c r="O1383" s="13" t="str">
        <f t="shared" ca="1" si="158"/>
        <v>CUMPLE</v>
      </c>
    </row>
    <row r="1384" spans="1:15" hidden="1">
      <c r="A1384">
        <f>Tabla_owssvr__2[[#This Row],[ID]]</f>
        <v>3834</v>
      </c>
      <c r="B1384" t="str">
        <f>Tabla_owssvr__2[[#This Row],[Título]]</f>
        <v>problemas en el fono</v>
      </c>
      <c r="C1384" t="str">
        <f>Tabla_owssvr__2[[#This Row],[Solicitante]]</f>
        <v>Caraa Carraha, Paula, CAM</v>
      </c>
      <c r="D1384" s="4">
        <f>Tabla_owssvr__2[[#This Row],[Fecha Solicitud]]</f>
        <v>41751</v>
      </c>
      <c r="E1384" t="str">
        <f>Tabla_owssvr__2[[#This Row],[Estado]]</f>
        <v>Realizado</v>
      </c>
      <c r="F1384" s="4">
        <f>Tabla_owssvr__2[[#This Row],[Fecha Cierre]]</f>
        <v>41751</v>
      </c>
      <c r="G1384" t="str">
        <f>Tabla_owssvr__2[[#This Row],[Categoria]]</f>
        <v>Creación, modificación activación y desactivación de anexos telefónicos.</v>
      </c>
      <c r="H1384" t="str">
        <f>Tabla_owssvr__2[[#This Row],[Enviado a TI]]</f>
        <v>Si</v>
      </c>
      <c r="I1384" t="str">
        <f>Tabla_owssvr__2[[#This Row],[Regiones]]</f>
        <v>No</v>
      </c>
      <c r="J1384" s="12">
        <f t="shared" si="153"/>
        <v>1</v>
      </c>
      <c r="K1384" s="13">
        <f t="shared" si="154"/>
        <v>41752</v>
      </c>
      <c r="L1384" s="12">
        <f t="shared" si="155"/>
        <v>2014</v>
      </c>
      <c r="M1384" s="12">
        <f t="shared" si="156"/>
        <v>17</v>
      </c>
      <c r="N1384" s="12">
        <f t="shared" si="157"/>
        <v>4</v>
      </c>
      <c r="O1384" s="13" t="str">
        <f t="shared" ca="1" si="158"/>
        <v>CUMPLE</v>
      </c>
    </row>
    <row r="1385" spans="1:15" hidden="1">
      <c r="A1385">
        <f>Tabla_owssvr__2[[#This Row],[ID]]</f>
        <v>3833</v>
      </c>
      <c r="B1385" t="str">
        <f>Tabla_owssvr__2[[#This Row],[Título]]</f>
        <v>Reporte de Problemas en Oracle</v>
      </c>
      <c r="C1385" t="str">
        <f>Tabla_owssvr__2[[#This Row],[Solicitante]]</f>
        <v>Ureta Perez, Paola, CAM</v>
      </c>
      <c r="D1385" s="4">
        <f>Tabla_owssvr__2[[#This Row],[Fecha Solicitud]]</f>
        <v>41751</v>
      </c>
      <c r="E1385" t="str">
        <f>Tabla_owssvr__2[[#This Row],[Estado]]</f>
        <v>Realizado</v>
      </c>
      <c r="F1385" s="4">
        <f>Tabla_owssvr__2[[#This Row],[Fecha Cierre]]</f>
        <v>41751</v>
      </c>
      <c r="G1385" t="str">
        <f>Tabla_owssvr__2[[#This Row],[Categoria]]</f>
        <v>Reporte de incidencias de servicio externos (Oracle, SAP, Synergia, GOM ….)</v>
      </c>
      <c r="H1385" t="str">
        <f>Tabla_owssvr__2[[#This Row],[Enviado a TI]]</f>
        <v>Si</v>
      </c>
      <c r="I1385" t="str">
        <f>Tabla_owssvr__2[[#This Row],[Regiones]]</f>
        <v>No</v>
      </c>
      <c r="J1385" s="12">
        <f t="shared" si="153"/>
        <v>1</v>
      </c>
      <c r="K1385" s="13">
        <f t="shared" si="154"/>
        <v>41752</v>
      </c>
      <c r="L1385" s="12">
        <f t="shared" si="155"/>
        <v>2014</v>
      </c>
      <c r="M1385" s="12">
        <f t="shared" si="156"/>
        <v>17</v>
      </c>
      <c r="N1385" s="12">
        <f t="shared" si="157"/>
        <v>4</v>
      </c>
      <c r="O1385" s="13" t="str">
        <f t="shared" ca="1" si="158"/>
        <v>CUMPLE</v>
      </c>
    </row>
    <row r="1386" spans="1:15" hidden="1">
      <c r="A1386">
        <f>Tabla_owssvr__2[[#This Row],[ID]]</f>
        <v>3832</v>
      </c>
      <c r="B1386" t="str">
        <f>Tabla_owssvr__2[[#This Row],[Título]]</f>
        <v>Correo gpn@cam-la.com</v>
      </c>
      <c r="C1386" t="str">
        <f>Tabla_owssvr__2[[#This Row],[Solicitante]]</f>
        <v>Vasquez Opazo, Maria Jose, CAM</v>
      </c>
      <c r="D1386" s="4">
        <f>Tabla_owssvr__2[[#This Row],[Fecha Solicitud]]</f>
        <v>41751</v>
      </c>
      <c r="E1386" t="str">
        <f>Tabla_owssvr__2[[#This Row],[Estado]]</f>
        <v>Realizado</v>
      </c>
      <c r="F1386" s="4">
        <f>Tabla_owssvr__2[[#This Row],[Fecha Cierre]]</f>
        <v>41751</v>
      </c>
      <c r="G1386" t="str">
        <f>Tabla_owssvr__2[[#This Row],[Categoria]]</f>
        <v>Creación, modificación activación y desactivación de cuentas de red y correo electrónico.</v>
      </c>
      <c r="H1386" t="str">
        <f>Tabla_owssvr__2[[#This Row],[Enviado a TI]]</f>
        <v>Si</v>
      </c>
      <c r="I1386" t="str">
        <f>Tabla_owssvr__2[[#This Row],[Regiones]]</f>
        <v>No</v>
      </c>
      <c r="J1386" s="12">
        <f t="shared" si="153"/>
        <v>1</v>
      </c>
      <c r="K1386" s="13">
        <f t="shared" si="154"/>
        <v>41752</v>
      </c>
      <c r="L1386" s="12">
        <f t="shared" si="155"/>
        <v>2014</v>
      </c>
      <c r="M1386" s="12">
        <f t="shared" si="156"/>
        <v>17</v>
      </c>
      <c r="N1386" s="12">
        <f t="shared" si="157"/>
        <v>4</v>
      </c>
      <c r="O1386" s="13" t="str">
        <f t="shared" ca="1" si="158"/>
        <v>CUMPLE</v>
      </c>
    </row>
    <row r="1387" spans="1:15" hidden="1">
      <c r="A1387">
        <f>Tabla_owssvr__2[[#This Row],[ID]]</f>
        <v>3831</v>
      </c>
      <c r="B1387" t="str">
        <f>Tabla_owssvr__2[[#This Row],[Título]]</f>
        <v>solicitud de minutos adicional</v>
      </c>
      <c r="C1387" t="str">
        <f>Tabla_owssvr__2[[#This Row],[Solicitante]]</f>
        <v>Contreras Orellana, Paulo Alberto, CAM</v>
      </c>
      <c r="D1387" s="4">
        <f>Tabla_owssvr__2[[#This Row],[Fecha Solicitud]]</f>
        <v>41751</v>
      </c>
      <c r="E1387" t="str">
        <f>Tabla_owssvr__2[[#This Row],[Estado]]</f>
        <v>Realizado</v>
      </c>
      <c r="F1387" s="4">
        <f>Tabla_owssvr__2[[#This Row],[Fecha Cierre]]</f>
        <v>41751</v>
      </c>
      <c r="G1387" t="str">
        <f>Tabla_owssvr__2[[#This Row],[Categoria]]</f>
        <v>Habilitación de servicios de telefonía celular, aumento de minutos, cambio de perfil.</v>
      </c>
      <c r="H1387" t="str">
        <f>Tabla_owssvr__2[[#This Row],[Enviado a TI]]</f>
        <v>Si</v>
      </c>
      <c r="I1387" t="str">
        <f>Tabla_owssvr__2[[#This Row],[Regiones]]</f>
        <v>No</v>
      </c>
      <c r="J1387" s="12">
        <f t="shared" si="153"/>
        <v>1</v>
      </c>
      <c r="K1387" s="13">
        <f t="shared" si="154"/>
        <v>41752</v>
      </c>
      <c r="L1387" s="12">
        <f t="shared" si="155"/>
        <v>2014</v>
      </c>
      <c r="M1387" s="12">
        <f t="shared" si="156"/>
        <v>17</v>
      </c>
      <c r="N1387" s="12">
        <f t="shared" si="157"/>
        <v>4</v>
      </c>
      <c r="O1387" s="13" t="str">
        <f t="shared" ca="1" si="158"/>
        <v>CUMPLE</v>
      </c>
    </row>
    <row r="1388" spans="1:15" hidden="1">
      <c r="A1388">
        <f>Tabla_owssvr__2[[#This Row],[ID]]</f>
        <v>3830</v>
      </c>
      <c r="B1388" t="str">
        <f>Tabla_owssvr__2[[#This Row],[Título]]</f>
        <v>Instalación Señalizacion MT - Hermanos Cabot  Nº 7418 Las Condes</v>
      </c>
      <c r="C1388" t="str">
        <f>Tabla_owssvr__2[[#This Row],[Solicitante]]</f>
        <v>Ordenes Uribe, Francisco Javier, CAM</v>
      </c>
      <c r="D1388" s="4">
        <f>Tabla_owssvr__2[[#This Row],[Fecha Solicitud]]</f>
        <v>41751</v>
      </c>
      <c r="E1388" t="str">
        <f>Tabla_owssvr__2[[#This Row],[Estado]]</f>
        <v>Realizado</v>
      </c>
      <c r="F1388" s="4">
        <f>Tabla_owssvr__2[[#This Row],[Fecha Cierre]]</f>
        <v>41751</v>
      </c>
      <c r="G1388" t="str">
        <f>Tabla_owssvr__2[[#This Row],[Categoria]]</f>
        <v>Habilitación de carpetas compartidas o sitios de Sharepoint. O asignación y/o modificación de permisos.</v>
      </c>
      <c r="H1388" t="str">
        <f>Tabla_owssvr__2[[#This Row],[Enviado a TI]]</f>
        <v>No</v>
      </c>
      <c r="I1388" t="str">
        <f>Tabla_owssvr__2[[#This Row],[Regiones]]</f>
        <v>No</v>
      </c>
      <c r="J1388" s="12">
        <f t="shared" si="153"/>
        <v>1</v>
      </c>
      <c r="K1388" s="13">
        <f t="shared" si="154"/>
        <v>41752</v>
      </c>
      <c r="L1388" s="12">
        <f t="shared" si="155"/>
        <v>2014</v>
      </c>
      <c r="M1388" s="12">
        <f t="shared" si="156"/>
        <v>17</v>
      </c>
      <c r="N1388" s="12">
        <f t="shared" si="157"/>
        <v>4</v>
      </c>
      <c r="O1388" s="13" t="str">
        <f t="shared" ca="1" si="158"/>
        <v>CUMPLE</v>
      </c>
    </row>
    <row r="1389" spans="1:15" hidden="1">
      <c r="A1389">
        <f>Tabla_owssvr__2[[#This Row],[ID]]</f>
        <v>3829</v>
      </c>
      <c r="B1389" t="str">
        <f>Tabla_owssvr__2[[#This Row],[Título]]</f>
        <v>NC - Auxiliar de Cuentas a Pagar</v>
      </c>
      <c r="C1389" t="str">
        <f>Tabla_owssvr__2[[#This Row],[Solicitante]]</f>
        <v>Carrasco Briones, Rodrigo, CAM</v>
      </c>
      <c r="D1389" s="4">
        <f>Tabla_owssvr__2[[#This Row],[Fecha Solicitud]]</f>
        <v>41751</v>
      </c>
      <c r="E1389" t="str">
        <f>Tabla_owssvr__2[[#This Row],[Estado]]</f>
        <v>Realizado</v>
      </c>
      <c r="F1389" s="4">
        <f>Tabla_owssvr__2[[#This Row],[Fecha Cierre]]</f>
        <v>41751</v>
      </c>
      <c r="G1389" t="str">
        <f>Tabla_owssvr__2[[#This Row],[Categoria]]</f>
        <v>Reporte de incidencias de servicio externos (Oracle, SAP, Synergia, GOM ….)</v>
      </c>
      <c r="H1389" t="str">
        <f>Tabla_owssvr__2[[#This Row],[Enviado a TI]]</f>
        <v>Si</v>
      </c>
      <c r="I1389" t="str">
        <f>Tabla_owssvr__2[[#This Row],[Regiones]]</f>
        <v>No</v>
      </c>
      <c r="J1389" s="12">
        <f t="shared" si="153"/>
        <v>1</v>
      </c>
      <c r="K1389" s="13">
        <f t="shared" si="154"/>
        <v>41752</v>
      </c>
      <c r="L1389" s="12">
        <f t="shared" si="155"/>
        <v>2014</v>
      </c>
      <c r="M1389" s="12">
        <f t="shared" si="156"/>
        <v>17</v>
      </c>
      <c r="N1389" s="12">
        <f t="shared" si="157"/>
        <v>4</v>
      </c>
      <c r="O1389" s="13" t="str">
        <f t="shared" ca="1" si="158"/>
        <v>CUMPLE</v>
      </c>
    </row>
    <row r="1390" spans="1:15" hidden="1">
      <c r="A1390">
        <f>Tabla_owssvr__2[[#This Row],[ID]]</f>
        <v>3828</v>
      </c>
      <c r="B1390" t="str">
        <f>Tabla_owssvr__2[[#This Row],[Título]]</f>
        <v>SOLICITUD DE TONNER</v>
      </c>
      <c r="C1390" t="str">
        <f>Tabla_owssvr__2[[#This Row],[Solicitante]]</f>
        <v>Carrasco Velarde, Luis Alberto, CAM</v>
      </c>
      <c r="D1390" s="4">
        <f>Tabla_owssvr__2[[#This Row],[Fecha Solicitud]]</f>
        <v>41751</v>
      </c>
      <c r="E1390" t="str">
        <f>Tabla_owssvr__2[[#This Row],[Estado]]</f>
        <v>Realizado</v>
      </c>
      <c r="F1390" s="4">
        <f>Tabla_owssvr__2[[#This Row],[Fecha Cierre]]</f>
        <v>41751</v>
      </c>
      <c r="G1390" t="str">
        <f>Tabla_owssvr__2[[#This Row],[Categoria]]</f>
        <v>Reporte de problemas de Impresoras en Outsourcing</v>
      </c>
      <c r="H1390" t="str">
        <f>Tabla_owssvr__2[[#This Row],[Enviado a TI]]</f>
        <v>Si</v>
      </c>
      <c r="I1390" t="str">
        <f>Tabla_owssvr__2[[#This Row],[Regiones]]</f>
        <v>No</v>
      </c>
      <c r="J1390" s="12">
        <f t="shared" si="153"/>
        <v>1</v>
      </c>
      <c r="K1390" s="13">
        <f t="shared" si="154"/>
        <v>41752</v>
      </c>
      <c r="L1390" s="12">
        <f t="shared" si="155"/>
        <v>2014</v>
      </c>
      <c r="M1390" s="12">
        <f t="shared" si="156"/>
        <v>17</v>
      </c>
      <c r="N1390" s="12">
        <f t="shared" si="157"/>
        <v>4</v>
      </c>
      <c r="O1390" s="13" t="str">
        <f t="shared" ca="1" si="158"/>
        <v>CUMPLE</v>
      </c>
    </row>
    <row r="1391" spans="1:15" hidden="1">
      <c r="A1391">
        <f>Tabla_owssvr__2[[#This Row],[ID]]</f>
        <v>3827</v>
      </c>
      <c r="B1391" t="str">
        <f>Tabla_owssvr__2[[#This Row],[Título]]</f>
        <v>Acceso Wi-Fi</v>
      </c>
      <c r="C1391" t="str">
        <f>Tabla_owssvr__2[[#This Row],[Solicitante]]</f>
        <v>Carrasco Briones, Rodrigo, CAM</v>
      </c>
      <c r="D1391" s="4">
        <f>Tabla_owssvr__2[[#This Row],[Fecha Solicitud]]</f>
        <v>41751</v>
      </c>
      <c r="E1391" t="str">
        <f>Tabla_owssvr__2[[#This Row],[Estado]]</f>
        <v>Realizado</v>
      </c>
      <c r="F1391" s="4">
        <f>Tabla_owssvr__2[[#This Row],[Fecha Cierre]]</f>
        <v>41752</v>
      </c>
      <c r="G1391" t="str">
        <f>Tabla_owssvr__2[[#This Row],[Categoria]]</f>
        <v>Otros no sujetos a ANS</v>
      </c>
      <c r="H1391" t="str">
        <f>Tabla_owssvr__2[[#This Row],[Enviado a TI]]</f>
        <v>No</v>
      </c>
      <c r="I1391" t="str">
        <f>Tabla_owssvr__2[[#This Row],[Regiones]]</f>
        <v>No</v>
      </c>
      <c r="J1391" s="12">
        <f t="shared" si="153"/>
        <v>100</v>
      </c>
      <c r="K1391" s="13">
        <f t="shared" si="154"/>
        <v>41898</v>
      </c>
      <c r="L1391" s="12">
        <f t="shared" si="155"/>
        <v>2014</v>
      </c>
      <c r="M1391" s="12">
        <f t="shared" si="156"/>
        <v>38</v>
      </c>
      <c r="N1391" s="12">
        <f t="shared" si="157"/>
        <v>9</v>
      </c>
      <c r="O1391" s="13" t="str">
        <f t="shared" ca="1" si="158"/>
        <v>CUMPLE</v>
      </c>
    </row>
    <row r="1392" spans="1:15" hidden="1">
      <c r="A1392">
        <f>Tabla_owssvr__2[[#This Row],[ID]]</f>
        <v>3826</v>
      </c>
      <c r="B1392" t="str">
        <f>Tabla_owssvr__2[[#This Row],[Título]]</f>
        <v>Habilitación reporte oracle en filiales</v>
      </c>
      <c r="C1392" t="str">
        <f>Tabla_owssvr__2[[#This Row],[Solicitante]]</f>
        <v>Vasquez Opazo, Maria Jose, CAM</v>
      </c>
      <c r="D1392" s="4">
        <f>Tabla_owssvr__2[[#This Row],[Fecha Solicitud]]</f>
        <v>41751</v>
      </c>
      <c r="E1392" t="str">
        <f>Tabla_owssvr__2[[#This Row],[Estado]]</f>
        <v>Realizado</v>
      </c>
      <c r="F1392" s="4">
        <f>Tabla_owssvr__2[[#This Row],[Fecha Cierre]]</f>
        <v>41751</v>
      </c>
      <c r="G1392" t="str">
        <f>Tabla_owssvr__2[[#This Row],[Categoria]]</f>
        <v>Reporte de incidencias de servicio externos (Oracle, SAP, Synergia, GOM ….)</v>
      </c>
      <c r="H1392" t="str">
        <f>Tabla_owssvr__2[[#This Row],[Enviado a TI]]</f>
        <v>Si</v>
      </c>
      <c r="I1392" t="str">
        <f>Tabla_owssvr__2[[#This Row],[Regiones]]</f>
        <v>No</v>
      </c>
      <c r="J1392" s="12">
        <f t="shared" si="153"/>
        <v>1</v>
      </c>
      <c r="K1392" s="13">
        <f t="shared" si="154"/>
        <v>41752</v>
      </c>
      <c r="L1392" s="12">
        <f t="shared" si="155"/>
        <v>2014</v>
      </c>
      <c r="M1392" s="12">
        <f t="shared" si="156"/>
        <v>17</v>
      </c>
      <c r="N1392" s="12">
        <f t="shared" si="157"/>
        <v>4</v>
      </c>
      <c r="O1392" s="13" t="str">
        <f t="shared" ca="1" si="158"/>
        <v>CUMPLE</v>
      </c>
    </row>
    <row r="1393" spans="1:15" hidden="1">
      <c r="A1393">
        <f>Tabla_owssvr__2[[#This Row],[ID]]</f>
        <v>3825</v>
      </c>
      <c r="B1393" t="str">
        <f>Tabla_owssvr__2[[#This Row],[Título]]</f>
        <v xml:space="preserve">ingreso  Encargado de Permisos Municipales </v>
      </c>
      <c r="C1393" t="str">
        <f>Tabla_owssvr__2[[#This Row],[Solicitante]]</f>
        <v>Dossi Muñoz, Carolina, CAM</v>
      </c>
      <c r="D1393" s="4">
        <f>Tabla_owssvr__2[[#This Row],[Fecha Solicitud]]</f>
        <v>41751</v>
      </c>
      <c r="E1393" t="str">
        <f>Tabla_owssvr__2[[#This Row],[Estado]]</f>
        <v>Realizado</v>
      </c>
      <c r="F1393" s="4">
        <f>Tabla_owssvr__2[[#This Row],[Fecha Cierre]]</f>
        <v>41751</v>
      </c>
      <c r="G1393" t="str">
        <f>Tabla_owssvr__2[[#This Row],[Categoria]]</f>
        <v>Creación, modificación activación y desactivación de cuentas de red y correo electrónico.</v>
      </c>
      <c r="H1393" t="str">
        <f>Tabla_owssvr__2[[#This Row],[Enviado a TI]]</f>
        <v>Si</v>
      </c>
      <c r="I1393" t="str">
        <f>Tabla_owssvr__2[[#This Row],[Regiones]]</f>
        <v>No</v>
      </c>
      <c r="J1393" s="12">
        <f t="shared" si="153"/>
        <v>1</v>
      </c>
      <c r="K1393" s="13">
        <f t="shared" si="154"/>
        <v>41752</v>
      </c>
      <c r="L1393" s="12">
        <f t="shared" si="155"/>
        <v>2014</v>
      </c>
      <c r="M1393" s="12">
        <f t="shared" si="156"/>
        <v>17</v>
      </c>
      <c r="N1393" s="12">
        <f t="shared" si="157"/>
        <v>4</v>
      </c>
      <c r="O1393" s="13" t="str">
        <f t="shared" ca="1" si="158"/>
        <v>CUMPLE</v>
      </c>
    </row>
    <row r="1394" spans="1:15" hidden="1">
      <c r="A1394">
        <f>Tabla_owssvr__2[[#This Row],[ID]]</f>
        <v>3824</v>
      </c>
      <c r="B1394" t="str">
        <f>Tabla_owssvr__2[[#This Row],[Título]]</f>
        <v xml:space="preserve">Compra equipo Lo Prado. </v>
      </c>
      <c r="C1394" t="str">
        <f>Tabla_owssvr__2[[#This Row],[Solicitante]]</f>
        <v>Belmar Ramirez, Nelson Andres, CAM</v>
      </c>
      <c r="D1394" s="4">
        <f>Tabla_owssvr__2[[#This Row],[Fecha Solicitud]]</f>
        <v>41751</v>
      </c>
      <c r="E1394" t="str">
        <f>Tabla_owssvr__2[[#This Row],[Estado]]</f>
        <v>Realizado</v>
      </c>
      <c r="F1394" s="4">
        <f>Tabla_owssvr__2[[#This Row],[Fecha Cierre]]</f>
        <v>41751</v>
      </c>
      <c r="G1394" t="str">
        <f>Tabla_owssvr__2[[#This Row],[Categoria]]</f>
        <v>Compra de equipamiento habitual no estándar.</v>
      </c>
      <c r="H1394" t="str">
        <f>Tabla_owssvr__2[[#This Row],[Enviado a TI]]</f>
        <v>Si</v>
      </c>
      <c r="I1394" t="str">
        <f>Tabla_owssvr__2[[#This Row],[Regiones]]</f>
        <v>No</v>
      </c>
      <c r="J1394" s="12">
        <f t="shared" si="153"/>
        <v>10</v>
      </c>
      <c r="K1394" s="13">
        <f t="shared" si="154"/>
        <v>41766</v>
      </c>
      <c r="L1394" s="12">
        <f t="shared" si="155"/>
        <v>2014</v>
      </c>
      <c r="M1394" s="12">
        <f t="shared" si="156"/>
        <v>19</v>
      </c>
      <c r="N1394" s="12">
        <f t="shared" si="157"/>
        <v>5</v>
      </c>
      <c r="O1394" s="13" t="str">
        <f t="shared" ca="1" si="158"/>
        <v>CUMPLE</v>
      </c>
    </row>
    <row r="1395" spans="1:15" hidden="1">
      <c r="A1395">
        <f>Tabla_owssvr__2[[#This Row],[ID]]</f>
        <v>3823</v>
      </c>
      <c r="B1395" t="str">
        <f>Tabla_owssvr__2[[#This Row],[Título]]</f>
        <v>solicitud</v>
      </c>
      <c r="C1395" t="str">
        <f>Tabla_owssvr__2[[#This Row],[Solicitante]]</f>
        <v>Salinas Bustos, Max Leonardo, CAM</v>
      </c>
      <c r="D1395" s="4">
        <f>Tabla_owssvr__2[[#This Row],[Fecha Solicitud]]</f>
        <v>41750</v>
      </c>
      <c r="E1395" t="str">
        <f>Tabla_owssvr__2[[#This Row],[Estado]]</f>
        <v>Realizado</v>
      </c>
      <c r="F1395" s="4">
        <f>Tabla_owssvr__2[[#This Row],[Fecha Cierre]]</f>
        <v>41751</v>
      </c>
      <c r="G1395" t="str">
        <f>Tabla_owssvr__2[[#This Row],[Categoria]]</f>
        <v>Habilitación de servicios de telefonía celular, aumento de minutos, cambio de perfil.</v>
      </c>
      <c r="H1395" t="str">
        <f>Tabla_owssvr__2[[#This Row],[Enviado a TI]]</f>
        <v>No</v>
      </c>
      <c r="I1395" t="str">
        <f>Tabla_owssvr__2[[#This Row],[Regiones]]</f>
        <v>No</v>
      </c>
      <c r="J1395" s="12">
        <f t="shared" si="153"/>
        <v>1</v>
      </c>
      <c r="K1395" s="13">
        <f t="shared" si="154"/>
        <v>41751</v>
      </c>
      <c r="L1395" s="12">
        <f t="shared" si="155"/>
        <v>2014</v>
      </c>
      <c r="M1395" s="12">
        <f t="shared" si="156"/>
        <v>17</v>
      </c>
      <c r="N1395" s="12">
        <f t="shared" si="157"/>
        <v>4</v>
      </c>
      <c r="O1395" s="13" t="str">
        <f t="shared" ca="1" si="158"/>
        <v>CUMPLE</v>
      </c>
    </row>
    <row r="1396" spans="1:15" hidden="1">
      <c r="A1396">
        <f>Tabla_owssvr__2[[#This Row],[ID]]</f>
        <v>3822</v>
      </c>
      <c r="B1396" t="str">
        <f>Tabla_owssvr__2[[#This Row],[Título]]</f>
        <v>Configurar Perfil - CL141829602 MEBP</v>
      </c>
      <c r="C1396" t="str">
        <f>Tabla_owssvr__2[[#This Row],[Solicitante]]</f>
        <v>Abarca Cerda, Cristian Andres, CAM</v>
      </c>
      <c r="D1396" s="4">
        <f>Tabla_owssvr__2[[#This Row],[Fecha Solicitud]]</f>
        <v>41751</v>
      </c>
      <c r="E1396" t="str">
        <f>Tabla_owssvr__2[[#This Row],[Estado]]</f>
        <v>Realizado</v>
      </c>
      <c r="F1396" s="4">
        <f>Tabla_owssvr__2[[#This Row],[Fecha Cierre]]</f>
        <v>41751</v>
      </c>
      <c r="G1396" t="str">
        <f>Tabla_owssvr__2[[#This Row],[Categoria]]</f>
        <v>Asignación de equipamiento estándar.</v>
      </c>
      <c r="H1396" t="str">
        <f>Tabla_owssvr__2[[#This Row],[Enviado a TI]]</f>
        <v>Si</v>
      </c>
      <c r="I1396" t="str">
        <f>Tabla_owssvr__2[[#This Row],[Regiones]]</f>
        <v>No</v>
      </c>
      <c r="J1396" s="12">
        <f t="shared" si="153"/>
        <v>4</v>
      </c>
      <c r="K1396" s="13">
        <f t="shared" si="154"/>
        <v>41757</v>
      </c>
      <c r="L1396" s="12">
        <f t="shared" si="155"/>
        <v>2014</v>
      </c>
      <c r="M1396" s="12">
        <f t="shared" si="156"/>
        <v>18</v>
      </c>
      <c r="N1396" s="12">
        <f t="shared" si="157"/>
        <v>4</v>
      </c>
      <c r="O1396" s="13" t="str">
        <f t="shared" ca="1" si="158"/>
        <v>CUMPLE</v>
      </c>
    </row>
    <row r="1397" spans="1:15" hidden="1">
      <c r="A1397">
        <f>Tabla_owssvr__2[[#This Row],[ID]]</f>
        <v>3821</v>
      </c>
      <c r="B1397" t="str">
        <f>Tabla_owssvr__2[[#This Row],[Título]]</f>
        <v xml:space="preserve">Ingreso Terrenista </v>
      </c>
      <c r="C1397" t="str">
        <f>Tabla_owssvr__2[[#This Row],[Solicitante]]</f>
        <v>Dossi Muñoz, Carolina, CAM</v>
      </c>
      <c r="D1397" s="4">
        <f>Tabla_owssvr__2[[#This Row],[Fecha Solicitud]]</f>
        <v>41751</v>
      </c>
      <c r="E1397" t="str">
        <f>Tabla_owssvr__2[[#This Row],[Estado]]</f>
        <v>Realizado</v>
      </c>
      <c r="F1397" s="4">
        <f>Tabla_owssvr__2[[#This Row],[Fecha Cierre]]</f>
        <v>41751</v>
      </c>
      <c r="G1397" t="str">
        <f>Tabla_owssvr__2[[#This Row],[Categoria]]</f>
        <v>Creación, modificación activación y desactivación de cuentas de red y correo electrónico.</v>
      </c>
      <c r="H1397" t="str">
        <f>Tabla_owssvr__2[[#This Row],[Enviado a TI]]</f>
        <v>No</v>
      </c>
      <c r="I1397" t="str">
        <f>Tabla_owssvr__2[[#This Row],[Regiones]]</f>
        <v>No</v>
      </c>
      <c r="J1397" s="12">
        <f t="shared" si="153"/>
        <v>1</v>
      </c>
      <c r="K1397" s="13">
        <f t="shared" si="154"/>
        <v>41752</v>
      </c>
      <c r="L1397" s="12">
        <f t="shared" si="155"/>
        <v>2014</v>
      </c>
      <c r="M1397" s="12">
        <f t="shared" si="156"/>
        <v>17</v>
      </c>
      <c r="N1397" s="12">
        <f t="shared" si="157"/>
        <v>4</v>
      </c>
      <c r="O1397" s="13" t="str">
        <f t="shared" ca="1" si="158"/>
        <v>CUMPLE</v>
      </c>
    </row>
    <row r="1398" spans="1:15" hidden="1">
      <c r="A1398">
        <f>Tabla_owssvr__2[[#This Row],[ID]]</f>
        <v>3820</v>
      </c>
      <c r="B1398" t="str">
        <f>Tabla_owssvr__2[[#This Row],[Título]]</f>
        <v>Acceso Modulo Informe de Gastos</v>
      </c>
      <c r="C1398" t="str">
        <f>Tabla_owssvr__2[[#This Row],[Solicitante]]</f>
        <v>Brantt Zumarán, Claudia Andrea, CAM</v>
      </c>
      <c r="D1398" s="4">
        <f>Tabla_owssvr__2[[#This Row],[Fecha Solicitud]]</f>
        <v>41751</v>
      </c>
      <c r="E1398" t="str">
        <f>Tabla_owssvr__2[[#This Row],[Estado]]</f>
        <v>Realizado</v>
      </c>
      <c r="F1398" s="4">
        <f>Tabla_owssvr__2[[#This Row],[Fecha Cierre]]</f>
        <v>41751</v>
      </c>
      <c r="G1398" t="str">
        <f>Tabla_owssvr__2[[#This Row],[Categoria]]</f>
        <v>Reporte de incidencias de servicio externos (Oracle, SAP, Synergia, GOM ….)</v>
      </c>
      <c r="H1398" t="str">
        <f>Tabla_owssvr__2[[#This Row],[Enviado a TI]]</f>
        <v>No</v>
      </c>
      <c r="I1398" t="str">
        <f>Tabla_owssvr__2[[#This Row],[Regiones]]</f>
        <v>No</v>
      </c>
      <c r="J1398" s="12">
        <f t="shared" si="153"/>
        <v>1</v>
      </c>
      <c r="K1398" s="13">
        <f t="shared" si="154"/>
        <v>41752</v>
      </c>
      <c r="L1398" s="12">
        <f t="shared" si="155"/>
        <v>2014</v>
      </c>
      <c r="M1398" s="12">
        <f t="shared" si="156"/>
        <v>17</v>
      </c>
      <c r="N1398" s="12">
        <f t="shared" si="157"/>
        <v>4</v>
      </c>
      <c r="O1398" s="13" t="str">
        <f t="shared" ca="1" si="158"/>
        <v>CUMPLE</v>
      </c>
    </row>
    <row r="1399" spans="1:15" hidden="1">
      <c r="A1399">
        <f>Tabla_owssvr__2[[#This Row],[ID]]</f>
        <v>3819</v>
      </c>
      <c r="B1399" t="str">
        <f>Tabla_owssvr__2[[#This Row],[Título]]</f>
        <v xml:space="preserve"> Clave azul?</v>
      </c>
      <c r="C1399" t="str">
        <f>Tabla_owssvr__2[[#This Row],[Solicitante]]</f>
        <v>Caraa Carraha, Paula, CAM</v>
      </c>
      <c r="D1399" s="4">
        <f>Tabla_owssvr__2[[#This Row],[Fecha Solicitud]]</f>
        <v>41750</v>
      </c>
      <c r="E1399" t="str">
        <f>Tabla_owssvr__2[[#This Row],[Estado]]</f>
        <v>Rechazado</v>
      </c>
      <c r="F1399" s="4">
        <f>Tabla_owssvr__2[[#This Row],[Fecha Cierre]]</f>
        <v>41750</v>
      </c>
      <c r="G1399" t="str">
        <f>Tabla_owssvr__2[[#This Row],[Categoria]]</f>
        <v>Otros no sujetos a ANS</v>
      </c>
      <c r="H1399" t="str">
        <f>Tabla_owssvr__2[[#This Row],[Enviado a TI]]</f>
        <v>Si</v>
      </c>
      <c r="I1399" t="str">
        <f>Tabla_owssvr__2[[#This Row],[Regiones]]</f>
        <v>No</v>
      </c>
      <c r="J1399" s="12">
        <f t="shared" si="153"/>
        <v>100</v>
      </c>
      <c r="K1399" s="13">
        <f t="shared" si="154"/>
        <v>41897</v>
      </c>
      <c r="L1399" s="12">
        <f t="shared" si="155"/>
        <v>2014</v>
      </c>
      <c r="M1399" s="12">
        <f t="shared" si="156"/>
        <v>38</v>
      </c>
      <c r="N1399" s="12">
        <f t="shared" si="157"/>
        <v>9</v>
      </c>
      <c r="O1399" s="13" t="str">
        <f t="shared" ca="1" si="158"/>
        <v>CUMPLE</v>
      </c>
    </row>
    <row r="1400" spans="1:15" hidden="1">
      <c r="A1400">
        <f>Tabla_owssvr__2[[#This Row],[ID]]</f>
        <v>3818</v>
      </c>
      <c r="B1400" t="str">
        <f>Tabla_owssvr__2[[#This Row],[Título]]</f>
        <v>servicio técnico Ricoh</v>
      </c>
      <c r="C1400" t="str">
        <f>Tabla_owssvr__2[[#This Row],[Solicitante]]</f>
        <v>Caraa Carraha, Paula, CAM</v>
      </c>
      <c r="D1400" s="4">
        <f>Tabla_owssvr__2[[#This Row],[Fecha Solicitud]]</f>
        <v>41750</v>
      </c>
      <c r="E1400" t="str">
        <f>Tabla_owssvr__2[[#This Row],[Estado]]</f>
        <v>Realizado</v>
      </c>
      <c r="F1400" s="4">
        <f>Tabla_owssvr__2[[#This Row],[Fecha Cierre]]</f>
        <v>41751</v>
      </c>
      <c r="G1400" t="str">
        <f>Tabla_owssvr__2[[#This Row],[Categoria]]</f>
        <v>Reporte de problemas de Impresoras en Outsourcing</v>
      </c>
      <c r="H1400" t="str">
        <f>Tabla_owssvr__2[[#This Row],[Enviado a TI]]</f>
        <v>Si</v>
      </c>
      <c r="I1400" t="str">
        <f>Tabla_owssvr__2[[#This Row],[Regiones]]</f>
        <v>No</v>
      </c>
      <c r="J1400" s="12">
        <f t="shared" si="153"/>
        <v>1</v>
      </c>
      <c r="K1400" s="13">
        <f t="shared" si="154"/>
        <v>41751</v>
      </c>
      <c r="L1400" s="12">
        <f t="shared" si="155"/>
        <v>2014</v>
      </c>
      <c r="M1400" s="12">
        <f t="shared" si="156"/>
        <v>17</v>
      </c>
      <c r="N1400" s="12">
        <f t="shared" si="157"/>
        <v>4</v>
      </c>
      <c r="O1400" s="13" t="str">
        <f t="shared" ca="1" si="158"/>
        <v>CUMPLE</v>
      </c>
    </row>
    <row r="1401" spans="1:15" hidden="1">
      <c r="A1401">
        <f>Tabla_owssvr__2[[#This Row],[ID]]</f>
        <v>3817</v>
      </c>
      <c r="B1401" t="str">
        <f>Tabla_owssvr__2[[#This Row],[Título]]</f>
        <v xml:space="preserve">Diferencias en  Reporte:  NC - Reporte de Facturas pendientes de recibir </v>
      </c>
      <c r="C1401" t="str">
        <f>Tabla_owssvr__2[[#This Row],[Solicitante]]</f>
        <v>Carrasco Briones, Rodrigo, CAM</v>
      </c>
      <c r="D1401" s="4">
        <f>Tabla_owssvr__2[[#This Row],[Fecha Solicitud]]</f>
        <v>41750</v>
      </c>
      <c r="E1401" t="str">
        <f>Tabla_owssvr__2[[#This Row],[Estado]]</f>
        <v>Realizado</v>
      </c>
      <c r="F1401" s="4">
        <f>Tabla_owssvr__2[[#This Row],[Fecha Cierre]]</f>
        <v>41751</v>
      </c>
      <c r="G1401" t="str">
        <f>Tabla_owssvr__2[[#This Row],[Categoria]]</f>
        <v>Reporte de incidencias de servicio externos (Oracle, SAP, Synergia, GOM ….)</v>
      </c>
      <c r="H1401" t="str">
        <f>Tabla_owssvr__2[[#This Row],[Enviado a TI]]</f>
        <v>Si</v>
      </c>
      <c r="I1401" t="str">
        <f>Tabla_owssvr__2[[#This Row],[Regiones]]</f>
        <v>No</v>
      </c>
      <c r="J1401" s="12">
        <f t="shared" si="153"/>
        <v>1</v>
      </c>
      <c r="K1401" s="13">
        <f t="shared" si="154"/>
        <v>41751</v>
      </c>
      <c r="L1401" s="12">
        <f t="shared" si="155"/>
        <v>2014</v>
      </c>
      <c r="M1401" s="12">
        <f t="shared" si="156"/>
        <v>17</v>
      </c>
      <c r="N1401" s="12">
        <f t="shared" si="157"/>
        <v>4</v>
      </c>
      <c r="O1401" s="13" t="str">
        <f t="shared" ca="1" si="158"/>
        <v>CUMPLE</v>
      </c>
    </row>
    <row r="1402" spans="1:15" hidden="1">
      <c r="A1402">
        <f>Tabla_owssvr__2[[#This Row],[ID]]</f>
        <v>3816</v>
      </c>
      <c r="B1402" t="str">
        <f>Tabla_owssvr__2[[#This Row],[Título]]</f>
        <v>ingreso Administrativa Servicio Medición</v>
      </c>
      <c r="C1402" t="str">
        <f>Tabla_owssvr__2[[#This Row],[Solicitante]]</f>
        <v>Dossi Muñoz, Carolina, CAM</v>
      </c>
      <c r="D1402" s="4">
        <f>Tabla_owssvr__2[[#This Row],[Fecha Solicitud]]</f>
        <v>41751</v>
      </c>
      <c r="E1402" t="str">
        <f>Tabla_owssvr__2[[#This Row],[Estado]]</f>
        <v>Realizado</v>
      </c>
      <c r="F1402" s="4">
        <f>Tabla_owssvr__2[[#This Row],[Fecha Cierre]]</f>
        <v>41751</v>
      </c>
      <c r="G1402" t="str">
        <f>Tabla_owssvr__2[[#This Row],[Categoria]]</f>
        <v>Creación, modificación activación y desactivación de cuentas de red y correo electrónico.</v>
      </c>
      <c r="H1402" t="str">
        <f>Tabla_owssvr__2[[#This Row],[Enviado a TI]]</f>
        <v>Si</v>
      </c>
      <c r="I1402" t="str">
        <f>Tabla_owssvr__2[[#This Row],[Regiones]]</f>
        <v>No</v>
      </c>
      <c r="J1402" s="12">
        <f t="shared" si="153"/>
        <v>1</v>
      </c>
      <c r="K1402" s="13">
        <f t="shared" si="154"/>
        <v>41752</v>
      </c>
      <c r="L1402" s="12">
        <f t="shared" si="155"/>
        <v>2014</v>
      </c>
      <c r="M1402" s="12">
        <f t="shared" si="156"/>
        <v>17</v>
      </c>
      <c r="N1402" s="12">
        <f t="shared" si="157"/>
        <v>4</v>
      </c>
      <c r="O1402" s="13" t="str">
        <f t="shared" ca="1" si="158"/>
        <v>CUMPLE</v>
      </c>
    </row>
    <row r="1403" spans="1:15" hidden="1">
      <c r="A1403">
        <f>Tabla_owssvr__2[[#This Row],[ID]]</f>
        <v>3815</v>
      </c>
      <c r="B1403" t="str">
        <f>Tabla_owssvr__2[[#This Row],[Título]]</f>
        <v>SOLICITUD DE GESTION</v>
      </c>
      <c r="C1403" t="str">
        <f>Tabla_owssvr__2[[#This Row],[Solicitante]]</f>
        <v>Ruz Salinas, Richard Alberto, CAM</v>
      </c>
      <c r="D1403" s="4">
        <f>Tabla_owssvr__2[[#This Row],[Fecha Solicitud]]</f>
        <v>41751</v>
      </c>
      <c r="E1403" t="str">
        <f>Tabla_owssvr__2[[#This Row],[Estado]]</f>
        <v>Realizado</v>
      </c>
      <c r="F1403" s="4">
        <f>Tabla_owssvr__2[[#This Row],[Fecha Cierre]]</f>
        <v>41751</v>
      </c>
      <c r="G1403" t="str">
        <f>Tabla_owssvr__2[[#This Row],[Categoria]]</f>
        <v>Reporte de incidencias de servicio externos (Oracle, SAP, Synergia, GOM ….)</v>
      </c>
      <c r="H1403" t="str">
        <f>Tabla_owssvr__2[[#This Row],[Enviado a TI]]</f>
        <v>No</v>
      </c>
      <c r="I1403" t="str">
        <f>Tabla_owssvr__2[[#This Row],[Regiones]]</f>
        <v>No</v>
      </c>
      <c r="J1403" s="12">
        <f t="shared" si="153"/>
        <v>1</v>
      </c>
      <c r="K1403" s="13">
        <f t="shared" si="154"/>
        <v>41752</v>
      </c>
      <c r="L1403" s="12">
        <f t="shared" si="155"/>
        <v>2014</v>
      </c>
      <c r="M1403" s="12">
        <f t="shared" si="156"/>
        <v>17</v>
      </c>
      <c r="N1403" s="12">
        <f t="shared" si="157"/>
        <v>4</v>
      </c>
      <c r="O1403" s="13" t="str">
        <f t="shared" ca="1" si="158"/>
        <v>CUMPLE</v>
      </c>
    </row>
    <row r="1404" spans="1:15" hidden="1">
      <c r="A1404">
        <f>Tabla_owssvr__2[[#This Row],[ID]]</f>
        <v>3814</v>
      </c>
      <c r="B1404" t="str">
        <f>Tabla_owssvr__2[[#This Row],[Título]]</f>
        <v>Acceso a Oracle.</v>
      </c>
      <c r="C1404" t="str">
        <f>Tabla_owssvr__2[[#This Row],[Solicitante]]</f>
        <v>Carrasco Briones, Rodrigo, CAM</v>
      </c>
      <c r="D1404" s="4">
        <f>Tabla_owssvr__2[[#This Row],[Fecha Solicitud]]</f>
        <v>41750</v>
      </c>
      <c r="E1404" t="str">
        <f>Tabla_owssvr__2[[#This Row],[Estado]]</f>
        <v>Realizado</v>
      </c>
      <c r="F1404" s="4">
        <f>Tabla_owssvr__2[[#This Row],[Fecha Cierre]]</f>
        <v>41751</v>
      </c>
      <c r="G1404" t="str">
        <f>Tabla_owssvr__2[[#This Row],[Categoria]]</f>
        <v>Reporte de incidencias de servicio externos (Oracle, SAP, Synergia, GOM ….)</v>
      </c>
      <c r="H1404" t="str">
        <f>Tabla_owssvr__2[[#This Row],[Enviado a TI]]</f>
        <v>No</v>
      </c>
      <c r="I1404" t="str">
        <f>Tabla_owssvr__2[[#This Row],[Regiones]]</f>
        <v>No</v>
      </c>
      <c r="J1404" s="12">
        <f t="shared" si="153"/>
        <v>1</v>
      </c>
      <c r="K1404" s="13">
        <f t="shared" si="154"/>
        <v>41751</v>
      </c>
      <c r="L1404" s="12">
        <f t="shared" si="155"/>
        <v>2014</v>
      </c>
      <c r="M1404" s="12">
        <f t="shared" si="156"/>
        <v>17</v>
      </c>
      <c r="N1404" s="12">
        <f t="shared" si="157"/>
        <v>4</v>
      </c>
      <c r="O1404" s="13" t="str">
        <f t="shared" ca="1" si="158"/>
        <v>CUMPLE</v>
      </c>
    </row>
    <row r="1405" spans="1:15" hidden="1">
      <c r="A1405">
        <f>Tabla_owssvr__2[[#This Row],[ID]]</f>
        <v>3813</v>
      </c>
      <c r="B1405" t="str">
        <f>Tabla_owssvr__2[[#This Row],[Título]]</f>
        <v>Error al Contabilizar</v>
      </c>
      <c r="C1405" t="str">
        <f>Tabla_owssvr__2[[#This Row],[Solicitante]]</f>
        <v>Llancao Catrinao, Emelina Veronica, CAM</v>
      </c>
      <c r="D1405" s="4">
        <f>Tabla_owssvr__2[[#This Row],[Fecha Solicitud]]</f>
        <v>41750</v>
      </c>
      <c r="E1405" t="str">
        <f>Tabla_owssvr__2[[#This Row],[Estado]]</f>
        <v>Realizado</v>
      </c>
      <c r="F1405" s="4">
        <f>Tabla_owssvr__2[[#This Row],[Fecha Cierre]]</f>
        <v>41751</v>
      </c>
      <c r="G1405" t="str">
        <f>Tabla_owssvr__2[[#This Row],[Categoria]]</f>
        <v>Reporte de incidencias de servicio externos (Oracle, SAP, Synergia, GOM ….)</v>
      </c>
      <c r="H1405" t="str">
        <f>Tabla_owssvr__2[[#This Row],[Enviado a TI]]</f>
        <v>Si</v>
      </c>
      <c r="I1405" t="str">
        <f>Tabla_owssvr__2[[#This Row],[Regiones]]</f>
        <v>No</v>
      </c>
      <c r="J1405" s="12">
        <f t="shared" si="153"/>
        <v>1</v>
      </c>
      <c r="K1405" s="13">
        <f t="shared" si="154"/>
        <v>41751</v>
      </c>
      <c r="L1405" s="12">
        <f t="shared" si="155"/>
        <v>2014</v>
      </c>
      <c r="M1405" s="12">
        <f t="shared" si="156"/>
        <v>17</v>
      </c>
      <c r="N1405" s="12">
        <f t="shared" si="157"/>
        <v>4</v>
      </c>
      <c r="O1405" s="13" t="str">
        <f t="shared" ca="1" si="158"/>
        <v>CUMPLE</v>
      </c>
    </row>
    <row r="1406" spans="1:15" hidden="1">
      <c r="A1406">
        <f>Tabla_owssvr__2[[#This Row],[ID]]</f>
        <v>3812</v>
      </c>
      <c r="B1406" t="str">
        <f>Tabla_owssvr__2[[#This Row],[Título]]</f>
        <v>Usuarios solicitados</v>
      </c>
      <c r="C1406" t="str">
        <f>Tabla_owssvr__2[[#This Row],[Solicitante]]</f>
        <v>Brantt Zumarán, Claudia Andrea, CAM</v>
      </c>
      <c r="D1406" s="4">
        <f>Tabla_owssvr__2[[#This Row],[Fecha Solicitud]]</f>
        <v>41750</v>
      </c>
      <c r="E1406" t="str">
        <f>Tabla_owssvr__2[[#This Row],[Estado]]</f>
        <v>Realizado</v>
      </c>
      <c r="F1406" s="4">
        <f>Tabla_owssvr__2[[#This Row],[Fecha Cierre]]</f>
        <v>41751</v>
      </c>
      <c r="G1406" t="str">
        <f>Tabla_owssvr__2[[#This Row],[Categoria]]</f>
        <v>Reporte de incidencias de servicio externos (Oracle, SAP, Synergia, GOM ….)</v>
      </c>
      <c r="H1406" t="str">
        <f>Tabla_owssvr__2[[#This Row],[Enviado a TI]]</f>
        <v>Si</v>
      </c>
      <c r="I1406" t="str">
        <f>Tabla_owssvr__2[[#This Row],[Regiones]]</f>
        <v>No</v>
      </c>
      <c r="J1406" s="12">
        <f t="shared" si="153"/>
        <v>1</v>
      </c>
      <c r="K1406" s="13">
        <f t="shared" si="154"/>
        <v>41751</v>
      </c>
      <c r="L1406" s="12">
        <f t="shared" si="155"/>
        <v>2014</v>
      </c>
      <c r="M1406" s="12">
        <f t="shared" si="156"/>
        <v>17</v>
      </c>
      <c r="N1406" s="12">
        <f t="shared" si="157"/>
        <v>4</v>
      </c>
      <c r="O1406" s="13" t="str">
        <f t="shared" ca="1" si="158"/>
        <v>CUMPLE</v>
      </c>
    </row>
    <row r="1407" spans="1:15" hidden="1">
      <c r="A1407">
        <f>Tabla_owssvr__2[[#This Row],[ID]]</f>
        <v>3811</v>
      </c>
      <c r="B1407" t="str">
        <f>Tabla_owssvr__2[[#This Row],[Título]]</f>
        <v>Expiro contraseña</v>
      </c>
      <c r="C1407" t="str">
        <f>Tabla_owssvr__2[[#This Row],[Solicitante]]</f>
        <v>Vera Sepulveda, Juan Carlos, CAM</v>
      </c>
      <c r="D1407" s="4">
        <f>Tabla_owssvr__2[[#This Row],[Fecha Solicitud]]</f>
        <v>41750</v>
      </c>
      <c r="E1407" t="str">
        <f>Tabla_owssvr__2[[#This Row],[Estado]]</f>
        <v>Realizado</v>
      </c>
      <c r="F1407" s="4">
        <f>Tabla_owssvr__2[[#This Row],[Fecha Cierre]]</f>
        <v>41750</v>
      </c>
      <c r="G1407" t="str">
        <f>Tabla_owssvr__2[[#This Row],[Categoria]]</f>
        <v>Creación, modificación activación y desactivación de cuentas de red y correo electrónico.</v>
      </c>
      <c r="H1407" t="str">
        <f>Tabla_owssvr__2[[#This Row],[Enviado a TI]]</f>
        <v>Si</v>
      </c>
      <c r="I1407" t="str">
        <f>Tabla_owssvr__2[[#This Row],[Regiones]]</f>
        <v>No</v>
      </c>
      <c r="J1407" s="12">
        <f t="shared" si="153"/>
        <v>1</v>
      </c>
      <c r="K1407" s="13">
        <f t="shared" si="154"/>
        <v>41751</v>
      </c>
      <c r="L1407" s="12">
        <f t="shared" si="155"/>
        <v>2014</v>
      </c>
      <c r="M1407" s="12">
        <f t="shared" si="156"/>
        <v>17</v>
      </c>
      <c r="N1407" s="12">
        <f t="shared" si="157"/>
        <v>4</v>
      </c>
      <c r="O1407" s="13" t="str">
        <f t="shared" ca="1" si="158"/>
        <v>CUMPLE</v>
      </c>
    </row>
    <row r="1408" spans="1:15" hidden="1">
      <c r="A1408">
        <f>Tabla_owssvr__2[[#This Row],[ID]]</f>
        <v>3810</v>
      </c>
      <c r="B1408" t="str">
        <f>Tabla_owssvr__2[[#This Row],[Título]]</f>
        <v>Correos que no llegan</v>
      </c>
      <c r="C1408" t="str">
        <f>Tabla_owssvr__2[[#This Row],[Solicitante]]</f>
        <v>Banda Maulen, Luis Amable, CAM</v>
      </c>
      <c r="D1408" s="4">
        <f>Tabla_owssvr__2[[#This Row],[Fecha Solicitud]]</f>
        <v>41750</v>
      </c>
      <c r="E1408" t="str">
        <f>Tabla_owssvr__2[[#This Row],[Estado]]</f>
        <v>Realizado</v>
      </c>
      <c r="F1408" s="4">
        <f>Tabla_owssvr__2[[#This Row],[Fecha Cierre]]</f>
        <v>41754</v>
      </c>
      <c r="G1408" t="str">
        <f>Tabla_owssvr__2[[#This Row],[Categoria]]</f>
        <v>Otros no sujetos a ANS</v>
      </c>
      <c r="H1408" t="str">
        <f>Tabla_owssvr__2[[#This Row],[Enviado a TI]]</f>
        <v>No</v>
      </c>
      <c r="I1408" t="str">
        <f>Tabla_owssvr__2[[#This Row],[Regiones]]</f>
        <v>No</v>
      </c>
      <c r="J1408" s="12">
        <f t="shared" si="153"/>
        <v>100</v>
      </c>
      <c r="K1408" s="13">
        <f t="shared" si="154"/>
        <v>41897</v>
      </c>
      <c r="L1408" s="12">
        <f t="shared" si="155"/>
        <v>2014</v>
      </c>
      <c r="M1408" s="12">
        <f t="shared" si="156"/>
        <v>38</v>
      </c>
      <c r="N1408" s="12">
        <f t="shared" si="157"/>
        <v>9</v>
      </c>
      <c r="O1408" s="13" t="str">
        <f t="shared" ca="1" si="158"/>
        <v>CUMPLE</v>
      </c>
    </row>
    <row r="1409" spans="1:15" hidden="1">
      <c r="A1409">
        <f>Tabla_owssvr__2[[#This Row],[ID]]</f>
        <v>3809</v>
      </c>
      <c r="B1409" t="str">
        <f>Tabla_owssvr__2[[#This Row],[Título]]</f>
        <v xml:space="preserve">TICKET 785281 - CUENTA DE RED ALTA </v>
      </c>
      <c r="C1409" t="str">
        <f>Tabla_owssvr__2[[#This Row],[Solicitante]]</f>
        <v>Dossi Muñoz, Carolina, CAM</v>
      </c>
      <c r="D1409" s="4">
        <f>Tabla_owssvr__2[[#This Row],[Fecha Solicitud]]</f>
        <v>41750</v>
      </c>
      <c r="E1409" t="str">
        <f>Tabla_owssvr__2[[#This Row],[Estado]]</f>
        <v>Realizado</v>
      </c>
      <c r="F1409" s="4">
        <f>Tabla_owssvr__2[[#This Row],[Fecha Cierre]]</f>
        <v>41750</v>
      </c>
      <c r="G1409" t="str">
        <f>Tabla_owssvr__2[[#This Row],[Categoria]]</f>
        <v>Creación, modificación activación y desactivación de cuentas de red y correo electrónico.</v>
      </c>
      <c r="H1409" t="str">
        <f>Tabla_owssvr__2[[#This Row],[Enviado a TI]]</f>
        <v>Si</v>
      </c>
      <c r="I1409" t="str">
        <f>Tabla_owssvr__2[[#This Row],[Regiones]]</f>
        <v>No</v>
      </c>
      <c r="J1409" s="12">
        <f t="shared" si="153"/>
        <v>1</v>
      </c>
      <c r="K1409" s="13">
        <f t="shared" si="154"/>
        <v>41751</v>
      </c>
      <c r="L1409" s="12">
        <f t="shared" si="155"/>
        <v>2014</v>
      </c>
      <c r="M1409" s="12">
        <f t="shared" si="156"/>
        <v>17</v>
      </c>
      <c r="N1409" s="12">
        <f t="shared" si="157"/>
        <v>4</v>
      </c>
      <c r="O1409" s="13" t="str">
        <f t="shared" ca="1" si="158"/>
        <v>CUMPLE</v>
      </c>
    </row>
    <row r="1410" spans="1:15" hidden="1">
      <c r="A1410">
        <f>Tabla_owssvr__2[[#This Row],[ID]]</f>
        <v>3808</v>
      </c>
      <c r="B1410" t="str">
        <f>Tabla_owssvr__2[[#This Row],[Título]]</f>
        <v xml:space="preserve">no me deja entrar con el ID que me envian </v>
      </c>
      <c r="C1410" t="str">
        <f>Tabla_owssvr__2[[#This Row],[Solicitante]]</f>
        <v>Muñoz Contreras, Raul, CAM</v>
      </c>
      <c r="D1410" s="4">
        <f>Tabla_owssvr__2[[#This Row],[Fecha Solicitud]]</f>
        <v>41751</v>
      </c>
      <c r="E1410" t="str">
        <f>Tabla_owssvr__2[[#This Row],[Estado]]</f>
        <v>Realizado</v>
      </c>
      <c r="F1410" s="4">
        <f>Tabla_owssvr__2[[#This Row],[Fecha Cierre]]</f>
        <v>41751</v>
      </c>
      <c r="G1410" t="str">
        <f>Tabla_owssvr__2[[#This Row],[Categoria]]</f>
        <v>Reporte de incidencias de servicio externos (Oracle, SAP, Synergia, GOM ….)</v>
      </c>
      <c r="H1410" t="str">
        <f>Tabla_owssvr__2[[#This Row],[Enviado a TI]]</f>
        <v>Si</v>
      </c>
      <c r="I1410" t="str">
        <f>Tabla_owssvr__2[[#This Row],[Regiones]]</f>
        <v>No</v>
      </c>
      <c r="J1410" s="12">
        <f t="shared" si="153"/>
        <v>1</v>
      </c>
      <c r="K1410" s="13">
        <f t="shared" si="154"/>
        <v>41752</v>
      </c>
      <c r="L1410" s="12">
        <f t="shared" si="155"/>
        <v>2014</v>
      </c>
      <c r="M1410" s="12">
        <f t="shared" si="156"/>
        <v>17</v>
      </c>
      <c r="N1410" s="12">
        <f t="shared" si="157"/>
        <v>4</v>
      </c>
      <c r="O1410" s="13" t="str">
        <f t="shared" ca="1" si="158"/>
        <v>CUMPLE</v>
      </c>
    </row>
    <row r="1411" spans="1:15" hidden="1">
      <c r="A1411">
        <f>Tabla_owssvr__2[[#This Row],[ID]]</f>
        <v>3807</v>
      </c>
      <c r="B1411" t="str">
        <f>Tabla_owssvr__2[[#This Row],[Título]]</f>
        <v>Alta Cuenta Corporativa AD y Exchange</v>
      </c>
      <c r="C1411" t="str">
        <f>Tabla_owssvr__2[[#This Row],[Solicitante]]</f>
        <v>Dossi Muñoz, Carolina, CAM</v>
      </c>
      <c r="D1411" s="4">
        <f>Tabla_owssvr__2[[#This Row],[Fecha Solicitud]]</f>
        <v>41750</v>
      </c>
      <c r="E1411" t="str">
        <f>Tabla_owssvr__2[[#This Row],[Estado]]</f>
        <v>Realizado</v>
      </c>
      <c r="F1411" s="4">
        <f>Tabla_owssvr__2[[#This Row],[Fecha Cierre]]</f>
        <v>41750</v>
      </c>
      <c r="G1411" t="str">
        <f>Tabla_owssvr__2[[#This Row],[Categoria]]</f>
        <v>Creación, modificación activación y desactivación de cuentas de red y correo electrónico.</v>
      </c>
      <c r="H1411" t="str">
        <f>Tabla_owssvr__2[[#This Row],[Enviado a TI]]</f>
        <v>Si</v>
      </c>
      <c r="I1411" t="str">
        <f>Tabla_owssvr__2[[#This Row],[Regiones]]</f>
        <v>No</v>
      </c>
      <c r="J1411" s="12">
        <f t="shared" si="153"/>
        <v>1</v>
      </c>
      <c r="K1411" s="13">
        <f t="shared" si="154"/>
        <v>41751</v>
      </c>
      <c r="L1411" s="12">
        <f t="shared" si="155"/>
        <v>2014</v>
      </c>
      <c r="M1411" s="12">
        <f t="shared" si="156"/>
        <v>17</v>
      </c>
      <c r="N1411" s="12">
        <f t="shared" si="157"/>
        <v>4</v>
      </c>
      <c r="O1411" s="13" t="str">
        <f t="shared" ca="1" si="158"/>
        <v>CUMPLE</v>
      </c>
    </row>
    <row r="1412" spans="1:15" hidden="1">
      <c r="A1412">
        <f>Tabla_owssvr__2[[#This Row],[ID]]</f>
        <v>3806</v>
      </c>
      <c r="B1412" t="str">
        <f>Tabla_owssvr__2[[#This Row],[Título]]</f>
        <v xml:space="preserve">correos </v>
      </c>
      <c r="C1412" t="str">
        <f>Tabla_owssvr__2[[#This Row],[Solicitante]]</f>
        <v>Pardo Paez, Samuel Enrique, CAM</v>
      </c>
      <c r="D1412" s="4">
        <f>Tabla_owssvr__2[[#This Row],[Fecha Solicitud]]</f>
        <v>41751</v>
      </c>
      <c r="E1412" t="str">
        <f>Tabla_owssvr__2[[#This Row],[Estado]]</f>
        <v>Realizado</v>
      </c>
      <c r="F1412" s="4">
        <f>Tabla_owssvr__2[[#This Row],[Fecha Cierre]]</f>
        <v>41751</v>
      </c>
      <c r="G1412" t="str">
        <f>Tabla_owssvr__2[[#This Row],[Categoria]]</f>
        <v>Creación, modificación activación y desactivación de cuentas de red y correo electrónico.</v>
      </c>
      <c r="H1412" t="str">
        <f>Tabla_owssvr__2[[#This Row],[Enviado a TI]]</f>
        <v>Si</v>
      </c>
      <c r="I1412" t="str">
        <f>Tabla_owssvr__2[[#This Row],[Regiones]]</f>
        <v>No</v>
      </c>
      <c r="J1412" s="12">
        <f t="shared" si="153"/>
        <v>1</v>
      </c>
      <c r="K1412" s="13">
        <f t="shared" si="154"/>
        <v>41752</v>
      </c>
      <c r="L1412" s="12">
        <f t="shared" si="155"/>
        <v>2014</v>
      </c>
      <c r="M1412" s="12">
        <f t="shared" si="156"/>
        <v>17</v>
      </c>
      <c r="N1412" s="12">
        <f t="shared" si="157"/>
        <v>4</v>
      </c>
      <c r="O1412" s="13" t="str">
        <f t="shared" ca="1" si="158"/>
        <v>CUMPLE</v>
      </c>
    </row>
    <row r="1413" spans="1:15" hidden="1">
      <c r="A1413">
        <f>Tabla_owssvr__2[[#This Row],[ID]]</f>
        <v>3805</v>
      </c>
      <c r="B1413" t="str">
        <f>Tabla_owssvr__2[[#This Row],[Título]]</f>
        <v>Plataformar AIO - Gcia. Op. JVS</v>
      </c>
      <c r="C1413" t="str">
        <f>Tabla_owssvr__2[[#This Row],[Solicitante]]</f>
        <v>Barraza Ramos, Boris, CAM</v>
      </c>
      <c r="D1413" s="4">
        <f>Tabla_owssvr__2[[#This Row],[Fecha Solicitud]]</f>
        <v>41751</v>
      </c>
      <c r="E1413" t="str">
        <f>Tabla_owssvr__2[[#This Row],[Estado]]</f>
        <v>Realizado</v>
      </c>
      <c r="F1413" s="4">
        <f>Tabla_owssvr__2[[#This Row],[Fecha Cierre]]</f>
        <v>41751</v>
      </c>
      <c r="G1413" t="str">
        <f>Tabla_owssvr__2[[#This Row],[Categoria]]</f>
        <v>Asignación de equipamiento estándar.</v>
      </c>
      <c r="H1413" t="str">
        <f>Tabla_owssvr__2[[#This Row],[Enviado a TI]]</f>
        <v>Si</v>
      </c>
      <c r="I1413" t="str">
        <f>Tabla_owssvr__2[[#This Row],[Regiones]]</f>
        <v>No</v>
      </c>
      <c r="J1413" s="12">
        <f t="shared" si="153"/>
        <v>4</v>
      </c>
      <c r="K1413" s="13">
        <f t="shared" si="154"/>
        <v>41757</v>
      </c>
      <c r="L1413" s="12">
        <f t="shared" si="155"/>
        <v>2014</v>
      </c>
      <c r="M1413" s="12">
        <f t="shared" si="156"/>
        <v>18</v>
      </c>
      <c r="N1413" s="12">
        <f t="shared" si="157"/>
        <v>4</v>
      </c>
      <c r="O1413" s="13" t="str">
        <f t="shared" ca="1" si="158"/>
        <v>CUMPLE</v>
      </c>
    </row>
    <row r="1414" spans="1:15" hidden="1">
      <c r="A1414">
        <f>Tabla_owssvr__2[[#This Row],[ID]]</f>
        <v>3804</v>
      </c>
      <c r="B1414" t="str">
        <f>Tabla_owssvr__2[[#This Row],[Título]]</f>
        <v>Clave bloqueada</v>
      </c>
      <c r="C1414" t="str">
        <f>Tabla_owssvr__2[[#This Row],[Solicitante]]</f>
        <v>Carrasco Velarde, Luis Alberto, CAM</v>
      </c>
      <c r="D1414" s="4">
        <f>Tabla_owssvr__2[[#This Row],[Fecha Solicitud]]</f>
        <v>41751</v>
      </c>
      <c r="E1414" t="str">
        <f>Tabla_owssvr__2[[#This Row],[Estado]]</f>
        <v>Realizado</v>
      </c>
      <c r="F1414" s="4">
        <f>Tabla_owssvr__2[[#This Row],[Fecha Cierre]]</f>
        <v>41751</v>
      </c>
      <c r="G1414" t="str">
        <f>Tabla_owssvr__2[[#This Row],[Categoria]]</f>
        <v>Creación, modificación activación y desactivación de cuentas de red y correo electrónico.</v>
      </c>
      <c r="H1414" t="str">
        <f>Tabla_owssvr__2[[#This Row],[Enviado a TI]]</f>
        <v>Si</v>
      </c>
      <c r="I1414" t="str">
        <f>Tabla_owssvr__2[[#This Row],[Regiones]]</f>
        <v>No</v>
      </c>
      <c r="J1414" s="12">
        <f t="shared" si="153"/>
        <v>1</v>
      </c>
      <c r="K1414" s="13">
        <f t="shared" si="154"/>
        <v>41752</v>
      </c>
      <c r="L1414" s="12">
        <f t="shared" si="155"/>
        <v>2014</v>
      </c>
      <c r="M1414" s="12">
        <f t="shared" si="156"/>
        <v>17</v>
      </c>
      <c r="N1414" s="12">
        <f t="shared" si="157"/>
        <v>4</v>
      </c>
      <c r="O1414" s="13" t="str">
        <f t="shared" ca="1" si="158"/>
        <v>CUMPLE</v>
      </c>
    </row>
    <row r="1415" spans="1:15" hidden="1">
      <c r="A1415">
        <f>Tabla_owssvr__2[[#This Row],[ID]]</f>
        <v>3803</v>
      </c>
      <c r="B1415" t="str">
        <f>Tabla_owssvr__2[[#This Row],[Título]]</f>
        <v>Plataformar AIO - Gcia. Op. PMAR</v>
      </c>
      <c r="C1415" t="str">
        <f>Tabla_owssvr__2[[#This Row],[Solicitante]]</f>
        <v>Garay Espinoza, Jorge Andres, CAM</v>
      </c>
      <c r="D1415" s="4">
        <f>Tabla_owssvr__2[[#This Row],[Fecha Solicitud]]</f>
        <v>41751</v>
      </c>
      <c r="E1415" t="str">
        <f>Tabla_owssvr__2[[#This Row],[Estado]]</f>
        <v>Realizado</v>
      </c>
      <c r="F1415" s="4">
        <f>Tabla_owssvr__2[[#This Row],[Fecha Cierre]]</f>
        <v>41751</v>
      </c>
      <c r="G1415" t="str">
        <f>Tabla_owssvr__2[[#This Row],[Categoria]]</f>
        <v>Asignación de equipamiento estándar.</v>
      </c>
      <c r="H1415" t="str">
        <f>Tabla_owssvr__2[[#This Row],[Enviado a TI]]</f>
        <v>Si</v>
      </c>
      <c r="I1415" t="str">
        <f>Tabla_owssvr__2[[#This Row],[Regiones]]</f>
        <v>No</v>
      </c>
      <c r="J1415" s="12">
        <f t="shared" si="153"/>
        <v>4</v>
      </c>
      <c r="K1415" s="13">
        <f t="shared" si="154"/>
        <v>41757</v>
      </c>
      <c r="L1415" s="12">
        <f t="shared" si="155"/>
        <v>2014</v>
      </c>
      <c r="M1415" s="12">
        <f t="shared" si="156"/>
        <v>18</v>
      </c>
      <c r="N1415" s="12">
        <f t="shared" si="157"/>
        <v>4</v>
      </c>
      <c r="O1415" s="13" t="str">
        <f t="shared" ca="1" si="158"/>
        <v>CUMPLE</v>
      </c>
    </row>
    <row r="1416" spans="1:15" hidden="1">
      <c r="A1416">
        <f>Tabla_owssvr__2[[#This Row],[ID]]</f>
        <v>3802</v>
      </c>
      <c r="B1416" t="str">
        <f>Tabla_owssvr__2[[#This Row],[Título]]</f>
        <v xml:space="preserve">Alta Estacion de trabajo </v>
      </c>
      <c r="C1416" t="str">
        <f>Tabla_owssvr__2[[#This Row],[Solicitante]]</f>
        <v>Técnico Mesa de Ayuda, Externo</v>
      </c>
      <c r="D1416" s="4">
        <f>Tabla_owssvr__2[[#This Row],[Fecha Solicitud]]</f>
        <v>41751</v>
      </c>
      <c r="E1416" t="str">
        <f>Tabla_owssvr__2[[#This Row],[Estado]]</f>
        <v>Realizado</v>
      </c>
      <c r="F1416" s="4">
        <f>Tabla_owssvr__2[[#This Row],[Fecha Cierre]]</f>
        <v>41751</v>
      </c>
      <c r="G1416" t="str">
        <f>Tabla_owssvr__2[[#This Row],[Categoria]]</f>
        <v>Creación, modificación activación y desactivación de cuentas de red y correo electrónico.</v>
      </c>
      <c r="H1416" t="str">
        <f>Tabla_owssvr__2[[#This Row],[Enviado a TI]]</f>
        <v>No</v>
      </c>
      <c r="I1416" t="str">
        <f>Tabla_owssvr__2[[#This Row],[Regiones]]</f>
        <v>No</v>
      </c>
      <c r="J1416" s="12">
        <f t="shared" si="153"/>
        <v>1</v>
      </c>
      <c r="K1416" s="13">
        <f t="shared" si="154"/>
        <v>41752</v>
      </c>
      <c r="L1416" s="12">
        <f t="shared" si="155"/>
        <v>2014</v>
      </c>
      <c r="M1416" s="12">
        <f t="shared" si="156"/>
        <v>17</v>
      </c>
      <c r="N1416" s="12">
        <f t="shared" si="157"/>
        <v>4</v>
      </c>
      <c r="O1416" s="13" t="str">
        <f t="shared" ca="1" si="158"/>
        <v>CUMPLE</v>
      </c>
    </row>
    <row r="1417" spans="1:15" hidden="1">
      <c r="A1417">
        <f>Tabla_owssvr__2[[#This Row],[ID]]</f>
        <v>3801</v>
      </c>
      <c r="B1417" t="str">
        <f>Tabla_owssvr__2[[#This Row],[Título]]</f>
        <v>Cuenta de red bloqueada</v>
      </c>
      <c r="C1417" t="str">
        <f>Tabla_owssvr__2[[#This Row],[Solicitante]]</f>
        <v>Caceres Sarabia, Francisco Antonio, CAM</v>
      </c>
      <c r="D1417" s="4">
        <f>Tabla_owssvr__2[[#This Row],[Fecha Solicitud]]</f>
        <v>41751</v>
      </c>
      <c r="E1417" t="str">
        <f>Tabla_owssvr__2[[#This Row],[Estado]]</f>
        <v>Realizado</v>
      </c>
      <c r="F1417" s="4">
        <f>Tabla_owssvr__2[[#This Row],[Fecha Cierre]]</f>
        <v>41751</v>
      </c>
      <c r="G1417" t="str">
        <f>Tabla_owssvr__2[[#This Row],[Categoria]]</f>
        <v>Creación, modificación activación y desactivación de cuentas de red y correo electrónico.</v>
      </c>
      <c r="H1417" t="str">
        <f>Tabla_owssvr__2[[#This Row],[Enviado a TI]]</f>
        <v>Si</v>
      </c>
      <c r="I1417" t="str">
        <f>Tabla_owssvr__2[[#This Row],[Regiones]]</f>
        <v>No</v>
      </c>
      <c r="J1417" s="12">
        <f t="shared" si="153"/>
        <v>1</v>
      </c>
      <c r="K1417" s="13">
        <f t="shared" si="154"/>
        <v>41752</v>
      </c>
      <c r="L1417" s="12">
        <f t="shared" si="155"/>
        <v>2014</v>
      </c>
      <c r="M1417" s="12">
        <f t="shared" si="156"/>
        <v>17</v>
      </c>
      <c r="N1417" s="12">
        <f t="shared" si="157"/>
        <v>4</v>
      </c>
      <c r="O1417" s="13" t="str">
        <f t="shared" ca="1" si="158"/>
        <v>CUMPLE</v>
      </c>
    </row>
    <row r="1418" spans="1:15" hidden="1">
      <c r="A1418">
        <f>Tabla_owssvr__2[[#This Row],[ID]]</f>
        <v>3800</v>
      </c>
      <c r="B1418" t="str">
        <f>Tabla_owssvr__2[[#This Row],[Título]]</f>
        <v>Celular no recibe correo</v>
      </c>
      <c r="C1418" t="str">
        <f>Tabla_owssvr__2[[#This Row],[Solicitante]]</f>
        <v>Peñaloza Ordenes, Enrique Antonio, CAM</v>
      </c>
      <c r="D1418" s="4">
        <f>Tabla_owssvr__2[[#This Row],[Fecha Solicitud]]</f>
        <v>41751</v>
      </c>
      <c r="E1418" t="str">
        <f>Tabla_owssvr__2[[#This Row],[Estado]]</f>
        <v>Realizado</v>
      </c>
      <c r="F1418" s="4">
        <f>Tabla_owssvr__2[[#This Row],[Fecha Cierre]]</f>
        <v>41751</v>
      </c>
      <c r="G1418" t="str">
        <f>Tabla_owssvr__2[[#This Row],[Categoria]]</f>
        <v>Habilitación de servicios de telefonía celular, aumento de minutos, cambio de perfil.</v>
      </c>
      <c r="H1418" t="str">
        <f>Tabla_owssvr__2[[#This Row],[Enviado a TI]]</f>
        <v>No</v>
      </c>
      <c r="I1418" t="str">
        <f>Tabla_owssvr__2[[#This Row],[Regiones]]</f>
        <v>No</v>
      </c>
      <c r="J1418" s="12">
        <f t="shared" si="153"/>
        <v>1</v>
      </c>
      <c r="K1418" s="13">
        <f t="shared" si="154"/>
        <v>41752</v>
      </c>
      <c r="L1418" s="12">
        <f t="shared" si="155"/>
        <v>2014</v>
      </c>
      <c r="M1418" s="12">
        <f t="shared" si="156"/>
        <v>17</v>
      </c>
      <c r="N1418" s="12">
        <f t="shared" si="157"/>
        <v>4</v>
      </c>
      <c r="O1418" s="13" t="str">
        <f t="shared" ca="1" si="158"/>
        <v>CUMPLE</v>
      </c>
    </row>
    <row r="1419" spans="1:15" hidden="1">
      <c r="A1419">
        <f>Tabla_owssvr__2[[#This Row],[ID]]</f>
        <v>3799</v>
      </c>
      <c r="B1419" t="str">
        <f>Tabla_owssvr__2[[#This Row],[Título]]</f>
        <v>Configuración de anexo</v>
      </c>
      <c r="C1419" t="str">
        <f>Tabla_owssvr__2[[#This Row],[Solicitante]]</f>
        <v>Soto Nuñez, Carlos Alexis, CAM</v>
      </c>
      <c r="D1419" s="4">
        <f>Tabla_owssvr__2[[#This Row],[Fecha Solicitud]]</f>
        <v>41750</v>
      </c>
      <c r="E1419" t="str">
        <f>Tabla_owssvr__2[[#This Row],[Estado]]</f>
        <v>Realizado</v>
      </c>
      <c r="F1419" s="4">
        <f>Tabla_owssvr__2[[#This Row],[Fecha Cierre]]</f>
        <v>41750</v>
      </c>
      <c r="G1419" t="str">
        <f>Tabla_owssvr__2[[#This Row],[Categoria]]</f>
        <v>Creación, modificación activación y desactivación de anexos telefónicos.</v>
      </c>
      <c r="H1419" t="str">
        <f>Tabla_owssvr__2[[#This Row],[Enviado a TI]]</f>
        <v>Si</v>
      </c>
      <c r="I1419" t="str">
        <f>Tabla_owssvr__2[[#This Row],[Regiones]]</f>
        <v>No</v>
      </c>
      <c r="J1419" s="12">
        <f t="shared" si="153"/>
        <v>1</v>
      </c>
      <c r="K1419" s="13">
        <f t="shared" si="154"/>
        <v>41751</v>
      </c>
      <c r="L1419" s="12">
        <f t="shared" si="155"/>
        <v>2014</v>
      </c>
      <c r="M1419" s="12">
        <f t="shared" si="156"/>
        <v>17</v>
      </c>
      <c r="N1419" s="12">
        <f t="shared" si="157"/>
        <v>4</v>
      </c>
      <c r="O1419" s="13" t="str">
        <f t="shared" ca="1" si="158"/>
        <v>CUMPLE</v>
      </c>
    </row>
    <row r="1420" spans="1:15" hidden="1">
      <c r="A1420">
        <f>Tabla_owssvr__2[[#This Row],[ID]]</f>
        <v>3798</v>
      </c>
      <c r="B1420" t="str">
        <f>Tabla_owssvr__2[[#This Row],[Título]]</f>
        <v xml:space="preserve">Alta Estacion de trabajo </v>
      </c>
      <c r="C1420" t="str">
        <f>Tabla_owssvr__2[[#This Row],[Solicitante]]</f>
        <v>Técnico Mesa de Ayuda, Externo</v>
      </c>
      <c r="D1420" s="4">
        <f>Tabla_owssvr__2[[#This Row],[Fecha Solicitud]]</f>
        <v>41750</v>
      </c>
      <c r="E1420" t="str">
        <f>Tabla_owssvr__2[[#This Row],[Estado]]</f>
        <v>Realizado</v>
      </c>
      <c r="F1420" s="4">
        <f>Tabla_owssvr__2[[#This Row],[Fecha Cierre]]</f>
        <v>41750</v>
      </c>
      <c r="G1420" t="str">
        <f>Tabla_owssvr__2[[#This Row],[Categoria]]</f>
        <v>Creación, modificación activación y desactivación de cuentas de red y correo electrónico.</v>
      </c>
      <c r="H1420" t="str">
        <f>Tabla_owssvr__2[[#This Row],[Enviado a TI]]</f>
        <v>No</v>
      </c>
      <c r="I1420" t="str">
        <f>Tabla_owssvr__2[[#This Row],[Regiones]]</f>
        <v>No</v>
      </c>
      <c r="J1420" s="12">
        <f t="shared" si="153"/>
        <v>1</v>
      </c>
      <c r="K1420" s="13">
        <f t="shared" si="154"/>
        <v>41751</v>
      </c>
      <c r="L1420" s="12">
        <f t="shared" si="155"/>
        <v>2014</v>
      </c>
      <c r="M1420" s="12">
        <f t="shared" si="156"/>
        <v>17</v>
      </c>
      <c r="N1420" s="12">
        <f t="shared" si="157"/>
        <v>4</v>
      </c>
      <c r="O1420" s="13" t="str">
        <f t="shared" ca="1" si="158"/>
        <v>CUMPLE</v>
      </c>
    </row>
    <row r="1421" spans="1:15" hidden="1">
      <c r="A1421">
        <f>Tabla_owssvr__2[[#This Row],[ID]]</f>
        <v>3797</v>
      </c>
      <c r="B1421" t="str">
        <f>Tabla_owssvr__2[[#This Row],[Título]]</f>
        <v>Plataformar Asignación NTB - AGE MEHC</v>
      </c>
      <c r="C1421" t="str">
        <f>Tabla_owssvr__2[[#This Row],[Solicitante]]</f>
        <v>Abrigo Elgueda, Juan Andres, CAM</v>
      </c>
      <c r="D1421" s="4">
        <f>Tabla_owssvr__2[[#This Row],[Fecha Solicitud]]</f>
        <v>41750</v>
      </c>
      <c r="E1421" t="str">
        <f>Tabla_owssvr__2[[#This Row],[Estado]]</f>
        <v>Realizado</v>
      </c>
      <c r="F1421" s="4">
        <f>Tabla_owssvr__2[[#This Row],[Fecha Cierre]]</f>
        <v>41751</v>
      </c>
      <c r="G1421" t="str">
        <f>Tabla_owssvr__2[[#This Row],[Categoria]]</f>
        <v>Asignación de equipamiento estándar.</v>
      </c>
      <c r="H1421" t="str">
        <f>Tabla_owssvr__2[[#This Row],[Enviado a TI]]</f>
        <v>Si</v>
      </c>
      <c r="I1421" t="str">
        <f>Tabla_owssvr__2[[#This Row],[Regiones]]</f>
        <v>No</v>
      </c>
      <c r="J1421" s="12">
        <f t="shared" si="153"/>
        <v>4</v>
      </c>
      <c r="K1421" s="13">
        <f t="shared" si="154"/>
        <v>41754</v>
      </c>
      <c r="L1421" s="12">
        <f t="shared" si="155"/>
        <v>2014</v>
      </c>
      <c r="M1421" s="12">
        <f t="shared" si="156"/>
        <v>17</v>
      </c>
      <c r="N1421" s="12">
        <f t="shared" si="157"/>
        <v>4</v>
      </c>
      <c r="O1421" s="13" t="str">
        <f t="shared" ca="1" si="158"/>
        <v>CUMPLE</v>
      </c>
    </row>
    <row r="1422" spans="1:15" hidden="1">
      <c r="A1422">
        <f>Tabla_owssvr__2[[#This Row],[ID]]</f>
        <v>3796</v>
      </c>
      <c r="B1422" t="str">
        <f>Tabla_owssvr__2[[#This Row],[Título]]</f>
        <v xml:space="preserve">Acceso a disco compartido </v>
      </c>
      <c r="C1422" t="str">
        <f>Tabla_owssvr__2[[#This Row],[Solicitante]]</f>
        <v>Vasquez Opazo, Maria Jose, CAM</v>
      </c>
      <c r="D1422" s="4">
        <f>Tabla_owssvr__2[[#This Row],[Fecha Solicitud]]</f>
        <v>41750</v>
      </c>
      <c r="E1422" t="str">
        <f>Tabla_owssvr__2[[#This Row],[Estado]]</f>
        <v>Realizado</v>
      </c>
      <c r="F1422" s="4">
        <f>Tabla_owssvr__2[[#This Row],[Fecha Cierre]]</f>
        <v>41750</v>
      </c>
      <c r="G1422" t="str">
        <f>Tabla_owssvr__2[[#This Row],[Categoria]]</f>
        <v>Habilitación de carpetas compartidas o sitios de Sharepoint. O asignación y/o modificación de permisos.</v>
      </c>
      <c r="H1422" t="str">
        <f>Tabla_owssvr__2[[#This Row],[Enviado a TI]]</f>
        <v>No</v>
      </c>
      <c r="I1422" t="str">
        <f>Tabla_owssvr__2[[#This Row],[Regiones]]</f>
        <v>No</v>
      </c>
      <c r="J1422" s="12">
        <f t="shared" si="153"/>
        <v>1</v>
      </c>
      <c r="K1422" s="13">
        <f t="shared" si="154"/>
        <v>41751</v>
      </c>
      <c r="L1422" s="12">
        <f t="shared" si="155"/>
        <v>2014</v>
      </c>
      <c r="M1422" s="12">
        <f t="shared" si="156"/>
        <v>17</v>
      </c>
      <c r="N1422" s="12">
        <f t="shared" si="157"/>
        <v>4</v>
      </c>
      <c r="O1422" s="13" t="str">
        <f t="shared" ca="1" si="158"/>
        <v>CUMPLE</v>
      </c>
    </row>
    <row r="1423" spans="1:15" hidden="1">
      <c r="A1423">
        <f>Tabla_owssvr__2[[#This Row],[ID]]</f>
        <v>3795</v>
      </c>
      <c r="B1423" t="str">
        <f>Tabla_owssvr__2[[#This Row],[Título]]</f>
        <v xml:space="preserve">Alta Estacion de trabajo </v>
      </c>
      <c r="C1423" t="str">
        <f>Tabla_owssvr__2[[#This Row],[Solicitante]]</f>
        <v>Técnico Mesa de Ayuda, Externo</v>
      </c>
      <c r="D1423" s="4">
        <f>Tabla_owssvr__2[[#This Row],[Fecha Solicitud]]</f>
        <v>41750</v>
      </c>
      <c r="E1423" t="str">
        <f>Tabla_owssvr__2[[#This Row],[Estado]]</f>
        <v>Realizado</v>
      </c>
      <c r="F1423" s="4">
        <f>Tabla_owssvr__2[[#This Row],[Fecha Cierre]]</f>
        <v>41750</v>
      </c>
      <c r="G1423" t="str">
        <f>Tabla_owssvr__2[[#This Row],[Categoria]]</f>
        <v>Creación, modificación activación y desactivación de cuentas de red y correo electrónico.</v>
      </c>
      <c r="H1423" t="str">
        <f>Tabla_owssvr__2[[#This Row],[Enviado a TI]]</f>
        <v>No</v>
      </c>
      <c r="I1423" t="str">
        <f>Tabla_owssvr__2[[#This Row],[Regiones]]</f>
        <v>No</v>
      </c>
      <c r="J1423" s="12">
        <f t="shared" si="153"/>
        <v>1</v>
      </c>
      <c r="K1423" s="13">
        <f t="shared" si="154"/>
        <v>41751</v>
      </c>
      <c r="L1423" s="12">
        <f t="shared" si="155"/>
        <v>2014</v>
      </c>
      <c r="M1423" s="12">
        <f t="shared" si="156"/>
        <v>17</v>
      </c>
      <c r="N1423" s="12">
        <f t="shared" si="157"/>
        <v>4</v>
      </c>
      <c r="O1423" s="13" t="str">
        <f t="shared" ca="1" si="158"/>
        <v>CUMPLE</v>
      </c>
    </row>
    <row r="1424" spans="1:15" hidden="1">
      <c r="A1424">
        <f>Tabla_owssvr__2[[#This Row],[ID]]</f>
        <v>3794</v>
      </c>
      <c r="B1424" t="str">
        <f>Tabla_owssvr__2[[#This Row],[Título]]</f>
        <v>Móviles sólo llamado emergencia. Móvil 6 1933219  (Cristian Riquelme)</v>
      </c>
      <c r="C1424" t="str">
        <f>Tabla_owssvr__2[[#This Row],[Solicitante]]</f>
        <v>Hernandez Briones, Hans Alejandro, CAM</v>
      </c>
      <c r="D1424" s="4">
        <f>Tabla_owssvr__2[[#This Row],[Fecha Solicitud]]</f>
        <v>41746</v>
      </c>
      <c r="E1424" t="str">
        <f>Tabla_owssvr__2[[#This Row],[Estado]]</f>
        <v>Realizado</v>
      </c>
      <c r="F1424" s="4">
        <f>Tabla_owssvr__2[[#This Row],[Fecha Cierre]]</f>
        <v>41750</v>
      </c>
      <c r="G1424" t="str">
        <f>Tabla_owssvr__2[[#This Row],[Categoria]]</f>
        <v>Habilitación de servicios de telefonía celular, aumento de minutos, cambio de perfil.</v>
      </c>
      <c r="H1424" t="str">
        <f>Tabla_owssvr__2[[#This Row],[Enviado a TI]]</f>
        <v>No</v>
      </c>
      <c r="I1424" t="str">
        <f>Tabla_owssvr__2[[#This Row],[Regiones]]</f>
        <v>No</v>
      </c>
      <c r="J1424" s="12">
        <f t="shared" si="153"/>
        <v>1</v>
      </c>
      <c r="K1424" s="13">
        <f t="shared" si="154"/>
        <v>41750</v>
      </c>
      <c r="L1424" s="12">
        <f t="shared" si="155"/>
        <v>2014</v>
      </c>
      <c r="M1424" s="12">
        <f t="shared" si="156"/>
        <v>17</v>
      </c>
      <c r="N1424" s="12">
        <f t="shared" si="157"/>
        <v>4</v>
      </c>
      <c r="O1424" s="13" t="str">
        <f t="shared" ca="1" si="158"/>
        <v>CUMPLE</v>
      </c>
    </row>
    <row r="1425" spans="1:15" hidden="1">
      <c r="A1425">
        <f>Tabla_owssvr__2[[#This Row],[ID]]</f>
        <v>3793</v>
      </c>
      <c r="B1425" t="str">
        <f>Tabla_owssvr__2[[#This Row],[Título]]</f>
        <v>Agregar números COS Guardias</v>
      </c>
      <c r="C1425" t="str">
        <f>Tabla_owssvr__2[[#This Row],[Solicitante]]</f>
        <v>Duarte Fuentes, Luis Alfredo, CAM</v>
      </c>
      <c r="D1425" s="4">
        <f>Tabla_owssvr__2[[#This Row],[Fecha Solicitud]]</f>
        <v>41750</v>
      </c>
      <c r="E1425" t="str">
        <f>Tabla_owssvr__2[[#This Row],[Estado]]</f>
        <v>Realizado</v>
      </c>
      <c r="F1425" s="4">
        <f>Tabla_owssvr__2[[#This Row],[Fecha Cierre]]</f>
        <v>41750</v>
      </c>
      <c r="G1425" t="str">
        <f>Tabla_owssvr__2[[#This Row],[Categoria]]</f>
        <v>Creación, modificación activación y desactivación de anexos telefónicos.</v>
      </c>
      <c r="H1425" t="str">
        <f>Tabla_owssvr__2[[#This Row],[Enviado a TI]]</f>
        <v>No</v>
      </c>
      <c r="I1425" t="str">
        <f>Tabla_owssvr__2[[#This Row],[Regiones]]</f>
        <v>No</v>
      </c>
      <c r="J1425" s="12">
        <f t="shared" si="153"/>
        <v>1</v>
      </c>
      <c r="K1425" s="13">
        <f t="shared" si="154"/>
        <v>41751</v>
      </c>
      <c r="L1425" s="12">
        <f t="shared" si="155"/>
        <v>2014</v>
      </c>
      <c r="M1425" s="12">
        <f t="shared" si="156"/>
        <v>17</v>
      </c>
      <c r="N1425" s="12">
        <f t="shared" si="157"/>
        <v>4</v>
      </c>
      <c r="O1425" s="13" t="str">
        <f t="shared" ca="1" si="158"/>
        <v>CUMPLE</v>
      </c>
    </row>
    <row r="1426" spans="1:15" hidden="1">
      <c r="A1426">
        <f>Tabla_owssvr__2[[#This Row],[ID]]</f>
        <v>3792</v>
      </c>
      <c r="B1426" t="str">
        <f>Tabla_owssvr__2[[#This Row],[Título]]</f>
        <v>No permite ingresar el dominio</v>
      </c>
      <c r="C1426" t="str">
        <f>Tabla_owssvr__2[[#This Row],[Solicitante]]</f>
        <v>Belmar Ramirez, Nelson Andres, CAM</v>
      </c>
      <c r="D1426" s="4">
        <f>Tabla_owssvr__2[[#This Row],[Fecha Solicitud]]</f>
        <v>41750</v>
      </c>
      <c r="E1426" t="str">
        <f>Tabla_owssvr__2[[#This Row],[Estado]]</f>
        <v>Realizado</v>
      </c>
      <c r="F1426" s="4">
        <f>Tabla_owssvr__2[[#This Row],[Fecha Cierre]]</f>
        <v>41750</v>
      </c>
      <c r="G1426" t="str">
        <f>Tabla_owssvr__2[[#This Row],[Categoria]]</f>
        <v>Creación, modificación activación y desactivación de cuentas de red y correo electrónico.</v>
      </c>
      <c r="H1426" t="str">
        <f>Tabla_owssvr__2[[#This Row],[Enviado a TI]]</f>
        <v>Si</v>
      </c>
      <c r="I1426" t="str">
        <f>Tabla_owssvr__2[[#This Row],[Regiones]]</f>
        <v>No</v>
      </c>
      <c r="J1426" s="12">
        <f t="shared" si="153"/>
        <v>1</v>
      </c>
      <c r="K1426" s="13">
        <f t="shared" si="154"/>
        <v>41751</v>
      </c>
      <c r="L1426" s="12">
        <f t="shared" si="155"/>
        <v>2014</v>
      </c>
      <c r="M1426" s="12">
        <f t="shared" si="156"/>
        <v>17</v>
      </c>
      <c r="N1426" s="12">
        <f t="shared" si="157"/>
        <v>4</v>
      </c>
      <c r="O1426" s="13" t="str">
        <f t="shared" ca="1" si="158"/>
        <v>CUMPLE</v>
      </c>
    </row>
    <row r="1427" spans="1:15" hidden="1">
      <c r="A1427">
        <f>Tabla_owssvr__2[[#This Row],[ID]]</f>
        <v>3791</v>
      </c>
      <c r="B1427" t="str">
        <f>Tabla_owssvr__2[[#This Row],[Título]]</f>
        <v>Solicitud de atención</v>
      </c>
      <c r="C1427" t="str">
        <f>Tabla_owssvr__2[[#This Row],[Solicitante]]</f>
        <v>Costa Campos, Juan, CAM</v>
      </c>
      <c r="D1427" s="4">
        <f>Tabla_owssvr__2[[#This Row],[Fecha Solicitud]]</f>
        <v>41750</v>
      </c>
      <c r="E1427" t="str">
        <f>Tabla_owssvr__2[[#This Row],[Estado]]</f>
        <v>Realizado</v>
      </c>
      <c r="F1427" s="4">
        <f>Tabla_owssvr__2[[#This Row],[Fecha Cierre]]</f>
        <v>41750</v>
      </c>
      <c r="G1427" t="str">
        <f>Tabla_owssvr__2[[#This Row],[Categoria]]</f>
        <v>Instalación de nuevos software en los computadores.</v>
      </c>
      <c r="H1427" t="str">
        <f>Tabla_owssvr__2[[#This Row],[Enviado a TI]]</f>
        <v>Si</v>
      </c>
      <c r="I1427" t="str">
        <f>Tabla_owssvr__2[[#This Row],[Regiones]]</f>
        <v>No</v>
      </c>
      <c r="J1427" s="12">
        <f t="shared" si="153"/>
        <v>1</v>
      </c>
      <c r="K1427" s="13">
        <f t="shared" si="154"/>
        <v>41751</v>
      </c>
      <c r="L1427" s="12">
        <f t="shared" si="155"/>
        <v>2014</v>
      </c>
      <c r="M1427" s="12">
        <f t="shared" si="156"/>
        <v>17</v>
      </c>
      <c r="N1427" s="12">
        <f t="shared" si="157"/>
        <v>4</v>
      </c>
      <c r="O1427" s="13" t="str">
        <f t="shared" ca="1" si="158"/>
        <v>CUMPLE</v>
      </c>
    </row>
    <row r="1428" spans="1:15" hidden="1">
      <c r="A1428">
        <f>Tabla_owssvr__2[[#This Row],[ID]]</f>
        <v>3790</v>
      </c>
      <c r="B1428" t="str">
        <f>Tabla_owssvr__2[[#This Row],[Título]]</f>
        <v>Favor devolver minutos NET 90202762</v>
      </c>
      <c r="C1428" t="str">
        <f>Tabla_owssvr__2[[#This Row],[Solicitante]]</f>
        <v>Morales Diaz, Mauricio Enrique, CAM</v>
      </c>
      <c r="D1428" s="4">
        <f>Tabla_owssvr__2[[#This Row],[Fecha Solicitud]]</f>
        <v>41747</v>
      </c>
      <c r="E1428" t="str">
        <f>Tabla_owssvr__2[[#This Row],[Estado]]</f>
        <v>Realizado</v>
      </c>
      <c r="F1428" s="4">
        <f>Tabla_owssvr__2[[#This Row],[Fecha Cierre]]</f>
        <v>41747</v>
      </c>
      <c r="G1428" t="str">
        <f>Tabla_owssvr__2[[#This Row],[Categoria]]</f>
        <v>1 Asignacion de minutos</v>
      </c>
      <c r="H1428" t="str">
        <f>Tabla_owssvr__2[[#This Row],[Enviado a TI]]</f>
        <v>Si</v>
      </c>
      <c r="I1428" t="str">
        <f>Tabla_owssvr__2[[#This Row],[Regiones]]</f>
        <v>Si</v>
      </c>
      <c r="J1428" s="12">
        <f t="shared" si="153"/>
        <v>1</v>
      </c>
      <c r="K1428" s="13">
        <f t="shared" si="154"/>
        <v>41750</v>
      </c>
      <c r="L1428" s="12">
        <f t="shared" si="155"/>
        <v>2014</v>
      </c>
      <c r="M1428" s="12">
        <f t="shared" si="156"/>
        <v>17</v>
      </c>
      <c r="N1428" s="12">
        <f t="shared" si="157"/>
        <v>4</v>
      </c>
      <c r="O1428" s="13" t="str">
        <f t="shared" ca="1" si="158"/>
        <v>CUMPLE</v>
      </c>
    </row>
    <row r="1429" spans="1:15" hidden="1">
      <c r="A1429">
        <f>Tabla_owssvr__2[[#This Row],[ID]]</f>
        <v>3789</v>
      </c>
      <c r="B1429" t="str">
        <f>Tabla_owssvr__2[[#This Row],[Título]]</f>
        <v>Solicitudes de contratiación</v>
      </c>
      <c r="C1429" t="str">
        <f>Tabla_owssvr__2[[#This Row],[Solicitante]]</f>
        <v>Dossi Muñoz, Carolina, CAM</v>
      </c>
      <c r="D1429" s="4">
        <f>Tabla_owssvr__2[[#This Row],[Fecha Solicitud]]</f>
        <v>41746</v>
      </c>
      <c r="E1429" t="str">
        <f>Tabla_owssvr__2[[#This Row],[Estado]]</f>
        <v>Realizado</v>
      </c>
      <c r="F1429" s="4">
        <f>Tabla_owssvr__2[[#This Row],[Fecha Cierre]]</f>
        <v>41746</v>
      </c>
      <c r="G1429" t="str">
        <f>Tabla_owssvr__2[[#This Row],[Categoria]]</f>
        <v>Creación, modificación activación y desactivación de cuentas de red y correo electrónico.</v>
      </c>
      <c r="H1429" t="str">
        <f>Tabla_owssvr__2[[#This Row],[Enviado a TI]]</f>
        <v>Si</v>
      </c>
      <c r="I1429" t="str">
        <f>Tabla_owssvr__2[[#This Row],[Regiones]]</f>
        <v>No</v>
      </c>
      <c r="J1429" s="12">
        <f t="shared" si="153"/>
        <v>1</v>
      </c>
      <c r="K1429" s="13">
        <f t="shared" si="154"/>
        <v>41750</v>
      </c>
      <c r="L1429" s="12">
        <f t="shared" si="155"/>
        <v>2014</v>
      </c>
      <c r="M1429" s="12">
        <f t="shared" si="156"/>
        <v>17</v>
      </c>
      <c r="N1429" s="12">
        <f t="shared" si="157"/>
        <v>4</v>
      </c>
      <c r="O1429" s="13" t="str">
        <f t="shared" ca="1" si="158"/>
        <v>CUMPLE</v>
      </c>
    </row>
    <row r="1430" spans="1:15" hidden="1">
      <c r="A1430">
        <f>Tabla_owssvr__2[[#This Row],[ID]]</f>
        <v>3788</v>
      </c>
      <c r="B1430" t="str">
        <f>Tabla_owssvr__2[[#This Row],[Título]]</f>
        <v>Ingreso EGE SOT</v>
      </c>
      <c r="C1430" t="str">
        <f>Tabla_owssvr__2[[#This Row],[Solicitante]]</f>
        <v>Dossi Muñoz, Carolina, CAM</v>
      </c>
      <c r="D1430" s="4">
        <f>Tabla_owssvr__2[[#This Row],[Fecha Solicitud]]</f>
        <v>41746</v>
      </c>
      <c r="E1430" t="str">
        <f>Tabla_owssvr__2[[#This Row],[Estado]]</f>
        <v>Realizado</v>
      </c>
      <c r="F1430" s="4">
        <f>Tabla_owssvr__2[[#This Row],[Fecha Cierre]]</f>
        <v>41746</v>
      </c>
      <c r="G1430" t="str">
        <f>Tabla_owssvr__2[[#This Row],[Categoria]]</f>
        <v>Creación, modificación activación y desactivación de cuentas de red y correo electrónico.</v>
      </c>
      <c r="H1430" t="str">
        <f>Tabla_owssvr__2[[#This Row],[Enviado a TI]]</f>
        <v>No</v>
      </c>
      <c r="I1430" t="str">
        <f>Tabla_owssvr__2[[#This Row],[Regiones]]</f>
        <v>No</v>
      </c>
      <c r="J1430" s="12">
        <f t="shared" si="153"/>
        <v>1</v>
      </c>
      <c r="K1430" s="13">
        <f t="shared" si="154"/>
        <v>41750</v>
      </c>
      <c r="L1430" s="12">
        <f t="shared" si="155"/>
        <v>2014</v>
      </c>
      <c r="M1430" s="12">
        <f t="shared" si="156"/>
        <v>17</v>
      </c>
      <c r="N1430" s="12">
        <f t="shared" si="157"/>
        <v>4</v>
      </c>
      <c r="O1430" s="13" t="str">
        <f t="shared" ca="1" si="158"/>
        <v>CUMPLE</v>
      </c>
    </row>
    <row r="1431" spans="1:15" hidden="1">
      <c r="A1431">
        <f>Tabla_owssvr__2[[#This Row],[ID]]</f>
        <v>3787</v>
      </c>
      <c r="B1431" t="str">
        <f>Tabla_owssvr__2[[#This Row],[Título]]</f>
        <v>Desbloquear cuenta de dominio</v>
      </c>
      <c r="C1431" t="str">
        <f>Tabla_owssvr__2[[#This Row],[Solicitante]]</f>
        <v>Pino Salazar, Victor Alejandro, CAM</v>
      </c>
      <c r="D1431" s="4">
        <f>Tabla_owssvr__2[[#This Row],[Fecha Solicitud]]</f>
        <v>41746</v>
      </c>
      <c r="E1431" t="str">
        <f>Tabla_owssvr__2[[#This Row],[Estado]]</f>
        <v>Realizado</v>
      </c>
      <c r="F1431" s="4">
        <f>Tabla_owssvr__2[[#This Row],[Fecha Cierre]]</f>
        <v>41746</v>
      </c>
      <c r="G1431" t="str">
        <f>Tabla_owssvr__2[[#This Row],[Categoria]]</f>
        <v>Creación, modificación activación y desactivación de cuentas asociadas a servicios externos.</v>
      </c>
      <c r="H1431" t="str">
        <f>Tabla_owssvr__2[[#This Row],[Enviado a TI]]</f>
        <v>Si</v>
      </c>
      <c r="I1431" t="str">
        <f>Tabla_owssvr__2[[#This Row],[Regiones]]</f>
        <v>No</v>
      </c>
      <c r="J1431" s="12">
        <f t="shared" si="153"/>
        <v>1</v>
      </c>
      <c r="K1431" s="13">
        <f t="shared" si="154"/>
        <v>41750</v>
      </c>
      <c r="L1431" s="12">
        <f t="shared" si="155"/>
        <v>2014</v>
      </c>
      <c r="M1431" s="12">
        <f t="shared" si="156"/>
        <v>17</v>
      </c>
      <c r="N1431" s="12">
        <f t="shared" si="157"/>
        <v>4</v>
      </c>
      <c r="O1431" s="13" t="str">
        <f t="shared" ca="1" si="158"/>
        <v>CUMPLE</v>
      </c>
    </row>
    <row r="1432" spans="1:15" hidden="1">
      <c r="A1432">
        <f>Tabla_owssvr__2[[#This Row],[ID]]</f>
        <v>3786</v>
      </c>
      <c r="B1432" t="str">
        <f>Tabla_owssvr__2[[#This Row],[Título]]</f>
        <v>Solicitud</v>
      </c>
      <c r="C1432" t="str">
        <f>Tabla_owssvr__2[[#This Row],[Solicitante]]</f>
        <v>Perez Santibanez, Maria Valeska, CAM</v>
      </c>
      <c r="D1432" s="4">
        <f>Tabla_owssvr__2[[#This Row],[Fecha Solicitud]]</f>
        <v>41746</v>
      </c>
      <c r="E1432" t="str">
        <f>Tabla_owssvr__2[[#This Row],[Estado]]</f>
        <v>Realizado</v>
      </c>
      <c r="F1432" s="4">
        <f>Tabla_owssvr__2[[#This Row],[Fecha Cierre]]</f>
        <v>41746</v>
      </c>
      <c r="G1432" t="str">
        <f>Tabla_owssvr__2[[#This Row],[Categoria]]</f>
        <v>Creación, modificación activación y desactivación de anexos telefónicos.</v>
      </c>
      <c r="H1432" t="str">
        <f>Tabla_owssvr__2[[#This Row],[Enviado a TI]]</f>
        <v>No</v>
      </c>
      <c r="I1432" t="str">
        <f>Tabla_owssvr__2[[#This Row],[Regiones]]</f>
        <v>No</v>
      </c>
      <c r="J1432" s="12">
        <f t="shared" si="153"/>
        <v>1</v>
      </c>
      <c r="K1432" s="13">
        <f t="shared" si="154"/>
        <v>41750</v>
      </c>
      <c r="L1432" s="12">
        <f t="shared" si="155"/>
        <v>2014</v>
      </c>
      <c r="M1432" s="12">
        <f t="shared" si="156"/>
        <v>17</v>
      </c>
      <c r="N1432" s="12">
        <f t="shared" si="157"/>
        <v>4</v>
      </c>
      <c r="O1432" s="13" t="str">
        <f t="shared" ca="1" si="158"/>
        <v>CUMPLE</v>
      </c>
    </row>
    <row r="1433" spans="1:15" hidden="1">
      <c r="A1433">
        <f>Tabla_owssvr__2[[#This Row],[ID]]</f>
        <v>3785</v>
      </c>
      <c r="B1433" t="str">
        <f>Tabla_owssvr__2[[#This Row],[Título]]</f>
        <v xml:space="preserve">Creación CL </v>
      </c>
      <c r="C1433" t="str">
        <f>Tabla_owssvr__2[[#This Row],[Solicitante]]</f>
        <v>Dossi Muñoz, Carolina, CAM</v>
      </c>
      <c r="D1433" s="4">
        <f>Tabla_owssvr__2[[#This Row],[Fecha Solicitud]]</f>
        <v>41746</v>
      </c>
      <c r="E1433" t="str">
        <f>Tabla_owssvr__2[[#This Row],[Estado]]</f>
        <v>Realizado</v>
      </c>
      <c r="F1433" s="4">
        <f>Tabla_owssvr__2[[#This Row],[Fecha Cierre]]</f>
        <v>41750</v>
      </c>
      <c r="G1433" t="str">
        <f>Tabla_owssvr__2[[#This Row],[Categoria]]</f>
        <v>Creación, modificación activación y desactivación de cuentas de red y correo electrónico.</v>
      </c>
      <c r="H1433" t="str">
        <f>Tabla_owssvr__2[[#This Row],[Enviado a TI]]</f>
        <v>Si</v>
      </c>
      <c r="I1433" t="str">
        <f>Tabla_owssvr__2[[#This Row],[Regiones]]</f>
        <v>No</v>
      </c>
      <c r="J1433" s="12">
        <f t="shared" si="153"/>
        <v>1</v>
      </c>
      <c r="K1433" s="13">
        <f t="shared" si="154"/>
        <v>41750</v>
      </c>
      <c r="L1433" s="12">
        <f t="shared" si="155"/>
        <v>2014</v>
      </c>
      <c r="M1433" s="12">
        <f t="shared" si="156"/>
        <v>17</v>
      </c>
      <c r="N1433" s="12">
        <f t="shared" si="157"/>
        <v>4</v>
      </c>
      <c r="O1433" s="13" t="str">
        <f t="shared" ca="1" si="158"/>
        <v>CUMPLE</v>
      </c>
    </row>
    <row r="1434" spans="1:15" hidden="1">
      <c r="A1434">
        <f>Tabla_owssvr__2[[#This Row],[ID]]</f>
        <v>3784</v>
      </c>
      <c r="B1434" t="str">
        <f>Tabla_owssvr__2[[#This Row],[Título]]</f>
        <v>Oracle</v>
      </c>
      <c r="C1434" t="str">
        <f>Tabla_owssvr__2[[#This Row],[Solicitante]]</f>
        <v>Jara Soto, Camila Estefani, CAM</v>
      </c>
      <c r="D1434" s="4">
        <f>Tabla_owssvr__2[[#This Row],[Fecha Solicitud]]</f>
        <v>41746</v>
      </c>
      <c r="E1434" t="str">
        <f>Tabla_owssvr__2[[#This Row],[Estado]]</f>
        <v>Realizado</v>
      </c>
      <c r="F1434" s="4">
        <f>Tabla_owssvr__2[[#This Row],[Fecha Cierre]]</f>
        <v>41746</v>
      </c>
      <c r="G1434" t="str">
        <f>Tabla_owssvr__2[[#This Row],[Categoria]]</f>
        <v>Reporte de incidencias de servicio externos (Oracle, SAP, Synergia, GOM ….)</v>
      </c>
      <c r="H1434" t="str">
        <f>Tabla_owssvr__2[[#This Row],[Enviado a TI]]</f>
        <v>Si</v>
      </c>
      <c r="I1434" t="str">
        <f>Tabla_owssvr__2[[#This Row],[Regiones]]</f>
        <v>No</v>
      </c>
      <c r="J1434" s="12">
        <f t="shared" si="153"/>
        <v>1</v>
      </c>
      <c r="K1434" s="13">
        <f t="shared" si="154"/>
        <v>41750</v>
      </c>
      <c r="L1434" s="12">
        <f t="shared" si="155"/>
        <v>2014</v>
      </c>
      <c r="M1434" s="12">
        <f t="shared" si="156"/>
        <v>17</v>
      </c>
      <c r="N1434" s="12">
        <f t="shared" si="157"/>
        <v>4</v>
      </c>
      <c r="O1434" s="13" t="str">
        <f t="shared" ca="1" si="158"/>
        <v>CUMPLE</v>
      </c>
    </row>
    <row r="1435" spans="1:15" hidden="1">
      <c r="A1435">
        <f>Tabla_owssvr__2[[#This Row],[ID]]</f>
        <v>3783</v>
      </c>
      <c r="B1435" t="str">
        <f>Tabla_owssvr__2[[#This Row],[Título]]</f>
        <v>Devolución Minutos On Net - Abonado 90158357</v>
      </c>
      <c r="C1435" t="str">
        <f>Tabla_owssvr__2[[#This Row],[Solicitante]]</f>
        <v>Morales Diaz, Mauricio Enrique, CAM</v>
      </c>
      <c r="D1435" s="4">
        <f>Tabla_owssvr__2[[#This Row],[Fecha Solicitud]]</f>
        <v>41746</v>
      </c>
      <c r="E1435" t="str">
        <f>Tabla_owssvr__2[[#This Row],[Estado]]</f>
        <v>Realizado</v>
      </c>
      <c r="F1435" s="4">
        <f>Tabla_owssvr__2[[#This Row],[Fecha Cierre]]</f>
        <v>41746</v>
      </c>
      <c r="G1435" t="str">
        <f>Tabla_owssvr__2[[#This Row],[Categoria]]</f>
        <v>1 Asignacion de minutos</v>
      </c>
      <c r="H1435" t="str">
        <f>Tabla_owssvr__2[[#This Row],[Enviado a TI]]</f>
        <v>No</v>
      </c>
      <c r="I1435" t="str">
        <f>Tabla_owssvr__2[[#This Row],[Regiones]]</f>
        <v>Si</v>
      </c>
      <c r="J1435" s="12">
        <f t="shared" si="153"/>
        <v>1</v>
      </c>
      <c r="K1435" s="13">
        <f t="shared" si="154"/>
        <v>41750</v>
      </c>
      <c r="L1435" s="12">
        <f t="shared" si="155"/>
        <v>2014</v>
      </c>
      <c r="M1435" s="12">
        <f t="shared" si="156"/>
        <v>17</v>
      </c>
      <c r="N1435" s="12">
        <f t="shared" si="157"/>
        <v>4</v>
      </c>
      <c r="O1435" s="13" t="str">
        <f t="shared" ca="1" si="158"/>
        <v>CUMPLE</v>
      </c>
    </row>
    <row r="1436" spans="1:15" hidden="1">
      <c r="A1436">
        <f>Tabla_owssvr__2[[#This Row],[ID]]</f>
        <v>3782</v>
      </c>
      <c r="B1436" t="str">
        <f>Tabla_owssvr__2[[#This Row],[Título]]</f>
        <v>Minutos on-net</v>
      </c>
      <c r="C1436" t="str">
        <f>Tabla_owssvr__2[[#This Row],[Solicitante]]</f>
        <v>Arenas Arredondo, Manuel Danilo, CAM</v>
      </c>
      <c r="D1436" s="4">
        <f>Tabla_owssvr__2[[#This Row],[Fecha Solicitud]]</f>
        <v>41746</v>
      </c>
      <c r="E1436" t="str">
        <f>Tabla_owssvr__2[[#This Row],[Estado]]</f>
        <v>Realizado</v>
      </c>
      <c r="F1436" s="4">
        <f>Tabla_owssvr__2[[#This Row],[Fecha Cierre]]</f>
        <v>41746</v>
      </c>
      <c r="G1436" t="str">
        <f>Tabla_owssvr__2[[#This Row],[Categoria]]</f>
        <v>1 Asignacion de minutos</v>
      </c>
      <c r="H1436" t="str">
        <f>Tabla_owssvr__2[[#This Row],[Enviado a TI]]</f>
        <v>Si</v>
      </c>
      <c r="I1436" t="str">
        <f>Tabla_owssvr__2[[#This Row],[Regiones]]</f>
        <v>No</v>
      </c>
      <c r="J1436" s="12">
        <f t="shared" si="153"/>
        <v>1</v>
      </c>
      <c r="K1436" s="13">
        <f t="shared" si="154"/>
        <v>41750</v>
      </c>
      <c r="L1436" s="12">
        <f t="shared" si="155"/>
        <v>2014</v>
      </c>
      <c r="M1436" s="12">
        <f t="shared" si="156"/>
        <v>17</v>
      </c>
      <c r="N1436" s="12">
        <f t="shared" si="157"/>
        <v>4</v>
      </c>
      <c r="O1436" s="13" t="str">
        <f t="shared" ca="1" si="158"/>
        <v>CUMPLE</v>
      </c>
    </row>
    <row r="1437" spans="1:15" hidden="1">
      <c r="A1437">
        <f>Tabla_owssvr__2[[#This Row],[ID]]</f>
        <v>3781</v>
      </c>
      <c r="B1437" t="str">
        <f>Tabla_owssvr__2[[#This Row],[Título]]</f>
        <v>Alta Equipos</v>
      </c>
      <c r="C1437" t="str">
        <f>Tabla_owssvr__2[[#This Row],[Solicitante]]</f>
        <v>Técnico Mesa de Ayuda, Externo</v>
      </c>
      <c r="D1437" s="4">
        <f>Tabla_owssvr__2[[#This Row],[Fecha Solicitud]]</f>
        <v>41746</v>
      </c>
      <c r="E1437" t="str">
        <f>Tabla_owssvr__2[[#This Row],[Estado]]</f>
        <v>Realizado</v>
      </c>
      <c r="F1437" s="4">
        <f>Tabla_owssvr__2[[#This Row],[Fecha Cierre]]</f>
        <v>41746</v>
      </c>
      <c r="G1437" t="str">
        <f>Tabla_owssvr__2[[#This Row],[Categoria]]</f>
        <v>Creación, modificación activación y desactivación de cuentas de red y correo electrónico.</v>
      </c>
      <c r="H1437" t="str">
        <f>Tabla_owssvr__2[[#This Row],[Enviado a TI]]</f>
        <v>Si</v>
      </c>
      <c r="I1437" t="str">
        <f>Tabla_owssvr__2[[#This Row],[Regiones]]</f>
        <v>No</v>
      </c>
      <c r="J1437" s="12">
        <f t="shared" si="153"/>
        <v>1</v>
      </c>
      <c r="K1437" s="13">
        <f t="shared" si="154"/>
        <v>41750</v>
      </c>
      <c r="L1437" s="12">
        <f t="shared" si="155"/>
        <v>2014</v>
      </c>
      <c r="M1437" s="12">
        <f t="shared" si="156"/>
        <v>17</v>
      </c>
      <c r="N1437" s="12">
        <f t="shared" si="157"/>
        <v>4</v>
      </c>
      <c r="O1437" s="13" t="str">
        <f t="shared" ca="1" si="158"/>
        <v>CUMPLE</v>
      </c>
    </row>
    <row r="1438" spans="1:15" hidden="1">
      <c r="A1438">
        <f>Tabla_owssvr__2[[#This Row],[ID]]</f>
        <v>3780</v>
      </c>
      <c r="B1438" t="str">
        <f>Tabla_owssvr__2[[#This Row],[Título]]</f>
        <v>configurar scanner</v>
      </c>
      <c r="C1438" t="str">
        <f>Tabla_owssvr__2[[#This Row],[Solicitante]]</f>
        <v>Costa Campos, Juan, CAM</v>
      </c>
      <c r="D1438" s="4">
        <f>Tabla_owssvr__2[[#This Row],[Fecha Solicitud]]</f>
        <v>41746</v>
      </c>
      <c r="E1438" t="str">
        <f>Tabla_owssvr__2[[#This Row],[Estado]]</f>
        <v>Realizado</v>
      </c>
      <c r="F1438" s="4">
        <f>Tabla_owssvr__2[[#This Row],[Fecha Cierre]]</f>
        <v>41746</v>
      </c>
      <c r="G1438" t="str">
        <f>Tabla_owssvr__2[[#This Row],[Categoria]]</f>
        <v>Instalación de nuevos software en los computadores.</v>
      </c>
      <c r="H1438" t="str">
        <f>Tabla_owssvr__2[[#This Row],[Enviado a TI]]</f>
        <v>Si</v>
      </c>
      <c r="I1438" t="str">
        <f>Tabla_owssvr__2[[#This Row],[Regiones]]</f>
        <v>No</v>
      </c>
      <c r="J1438" s="12">
        <f t="shared" si="153"/>
        <v>1</v>
      </c>
      <c r="K1438" s="13">
        <f t="shared" si="154"/>
        <v>41750</v>
      </c>
      <c r="L1438" s="12">
        <f t="shared" si="155"/>
        <v>2014</v>
      </c>
      <c r="M1438" s="12">
        <f t="shared" si="156"/>
        <v>17</v>
      </c>
      <c r="N1438" s="12">
        <f t="shared" si="157"/>
        <v>4</v>
      </c>
      <c r="O1438" s="13" t="str">
        <f t="shared" ca="1" si="158"/>
        <v>CUMPLE</v>
      </c>
    </row>
    <row r="1439" spans="1:15" hidden="1">
      <c r="A1439">
        <f>Tabla_owssvr__2[[#This Row],[ID]]</f>
        <v>3779</v>
      </c>
      <c r="B1439" t="str">
        <f>Tabla_owssvr__2[[#This Row],[Título]]</f>
        <v>Restitución de minutos</v>
      </c>
      <c r="C1439" t="str">
        <f>Tabla_owssvr__2[[#This Row],[Solicitante]]</f>
        <v>Pincheira Tripainao, Elizabeth Alejandra, CAM</v>
      </c>
      <c r="D1439" s="4">
        <f>Tabla_owssvr__2[[#This Row],[Fecha Solicitud]]</f>
        <v>41746</v>
      </c>
      <c r="E1439" t="str">
        <f>Tabla_owssvr__2[[#This Row],[Estado]]</f>
        <v>Realizado</v>
      </c>
      <c r="F1439" s="4">
        <f>Tabla_owssvr__2[[#This Row],[Fecha Cierre]]</f>
        <v>41746</v>
      </c>
      <c r="G1439" t="str">
        <f>Tabla_owssvr__2[[#This Row],[Categoria]]</f>
        <v>1 Asignacion de minutos</v>
      </c>
      <c r="H1439" t="str">
        <f>Tabla_owssvr__2[[#This Row],[Enviado a TI]]</f>
        <v>No</v>
      </c>
      <c r="I1439" t="str">
        <f>Tabla_owssvr__2[[#This Row],[Regiones]]</f>
        <v>No</v>
      </c>
      <c r="J1439" s="12">
        <f t="shared" si="153"/>
        <v>1</v>
      </c>
      <c r="K1439" s="13">
        <f t="shared" si="154"/>
        <v>41750</v>
      </c>
      <c r="L1439" s="12">
        <f t="shared" si="155"/>
        <v>2014</v>
      </c>
      <c r="M1439" s="12">
        <f t="shared" si="156"/>
        <v>17</v>
      </c>
      <c r="N1439" s="12">
        <f t="shared" si="157"/>
        <v>4</v>
      </c>
      <c r="O1439" s="13" t="str">
        <f t="shared" ca="1" si="158"/>
        <v>CUMPLE</v>
      </c>
    </row>
    <row r="1440" spans="1:15" hidden="1">
      <c r="A1440">
        <f>Tabla_owssvr__2[[#This Row],[ID]]</f>
        <v>3778</v>
      </c>
      <c r="B1440" t="str">
        <f>Tabla_owssvr__2[[#This Row],[Título]]</f>
        <v>Minutos on-net</v>
      </c>
      <c r="C1440" t="str">
        <f>Tabla_owssvr__2[[#This Row],[Solicitante]]</f>
        <v>Zepeda Perez, Rodrigo, CAM</v>
      </c>
      <c r="D1440" s="4">
        <f>Tabla_owssvr__2[[#This Row],[Fecha Solicitud]]</f>
        <v>41746</v>
      </c>
      <c r="E1440" t="str">
        <f>Tabla_owssvr__2[[#This Row],[Estado]]</f>
        <v>Realizado</v>
      </c>
      <c r="F1440" s="4">
        <f>Tabla_owssvr__2[[#This Row],[Fecha Cierre]]</f>
        <v>41746</v>
      </c>
      <c r="G1440" t="str">
        <f>Tabla_owssvr__2[[#This Row],[Categoria]]</f>
        <v>1 Asignacion de minutos</v>
      </c>
      <c r="H1440" t="str">
        <f>Tabla_owssvr__2[[#This Row],[Enviado a TI]]</f>
        <v>Si</v>
      </c>
      <c r="I1440" t="str">
        <f>Tabla_owssvr__2[[#This Row],[Regiones]]</f>
        <v>No</v>
      </c>
      <c r="J1440" s="12">
        <f t="shared" si="153"/>
        <v>1</v>
      </c>
      <c r="K1440" s="13">
        <f t="shared" si="154"/>
        <v>41750</v>
      </c>
      <c r="L1440" s="12">
        <f t="shared" si="155"/>
        <v>2014</v>
      </c>
      <c r="M1440" s="12">
        <f t="shared" si="156"/>
        <v>17</v>
      </c>
      <c r="N1440" s="12">
        <f t="shared" si="157"/>
        <v>4</v>
      </c>
      <c r="O1440" s="13" t="str">
        <f t="shared" ca="1" si="158"/>
        <v>CUMPLE</v>
      </c>
    </row>
    <row r="1441" spans="1:15" hidden="1">
      <c r="A1441">
        <f>Tabla_owssvr__2[[#This Row],[ID]]</f>
        <v>3777</v>
      </c>
      <c r="B1441" t="str">
        <f>Tabla_owssvr__2[[#This Row],[Título]]</f>
        <v>Minutos extras</v>
      </c>
      <c r="C1441" t="str">
        <f>Tabla_owssvr__2[[#This Row],[Solicitante]]</f>
        <v>Vasquez Ramirez, Enzo Omar, CAM</v>
      </c>
      <c r="D1441" s="4">
        <f>Tabla_owssvr__2[[#This Row],[Fecha Solicitud]]</f>
        <v>41746</v>
      </c>
      <c r="E1441" t="str">
        <f>Tabla_owssvr__2[[#This Row],[Estado]]</f>
        <v>Realizado</v>
      </c>
      <c r="F1441" s="4">
        <f>Tabla_owssvr__2[[#This Row],[Fecha Cierre]]</f>
        <v>41746</v>
      </c>
      <c r="G1441" t="str">
        <f>Tabla_owssvr__2[[#This Row],[Categoria]]</f>
        <v>1 Asignacion de minutos</v>
      </c>
      <c r="H1441" t="str">
        <f>Tabla_owssvr__2[[#This Row],[Enviado a TI]]</f>
        <v>No</v>
      </c>
      <c r="I1441" t="str">
        <f>Tabla_owssvr__2[[#This Row],[Regiones]]</f>
        <v>No</v>
      </c>
      <c r="J1441" s="12">
        <f t="shared" ref="J1441:J1504" si="159">VLOOKUP(G1441,servicios,2,FALSE)</f>
        <v>1</v>
      </c>
      <c r="K1441" s="13">
        <f t="shared" ref="K1441:K1504" si="160">WORKDAY(D1441*1,J1441,festivos)</f>
        <v>41750</v>
      </c>
      <c r="L1441" s="12">
        <f t="shared" ref="L1441:L1504" si="161">YEAR(K1441)</f>
        <v>2014</v>
      </c>
      <c r="M1441" s="12">
        <f t="shared" ref="M1441:M1504" si="162">WEEKNUM(K1441,2)</f>
        <v>17</v>
      </c>
      <c r="N1441" s="12">
        <f t="shared" ref="N1441:N1504" si="163">MONTH(K1441)</f>
        <v>4</v>
      </c>
      <c r="O1441" s="13" t="str">
        <f t="shared" ref="O1441:O1504" ca="1" si="164">IF(F1441=0,IF(AND(TODAY()&lt;=K1441),"EN TIEMPO","FUERA"),IF(AND(F1441&lt;=K1441),"CUMPLE","NO CUMPLE"))</f>
        <v>CUMPLE</v>
      </c>
    </row>
    <row r="1442" spans="1:15" hidden="1">
      <c r="A1442">
        <f>Tabla_owssvr__2[[#This Row],[ID]]</f>
        <v>3776</v>
      </c>
      <c r="B1442" t="str">
        <f>Tabla_owssvr__2[[#This Row],[Título]]</f>
        <v>Cambio de Telefono</v>
      </c>
      <c r="C1442" t="str">
        <f>Tabla_owssvr__2[[#This Row],[Solicitante]]</f>
        <v>Toro de la Puente, Ignacio Andrés, CAM</v>
      </c>
      <c r="D1442" s="4">
        <f>Tabla_owssvr__2[[#This Row],[Fecha Solicitud]]</f>
        <v>41746</v>
      </c>
      <c r="E1442" t="str">
        <f>Tabla_owssvr__2[[#This Row],[Estado]]</f>
        <v>Realizado</v>
      </c>
      <c r="F1442" s="4">
        <f>Tabla_owssvr__2[[#This Row],[Fecha Cierre]]</f>
        <v>41746</v>
      </c>
      <c r="G1442" t="str">
        <f>Tabla_owssvr__2[[#This Row],[Categoria]]</f>
        <v>Creación, modificación activación y desactivación de anexos telefónicos.</v>
      </c>
      <c r="H1442" t="str">
        <f>Tabla_owssvr__2[[#This Row],[Enviado a TI]]</f>
        <v>No</v>
      </c>
      <c r="I1442" t="str">
        <f>Tabla_owssvr__2[[#This Row],[Regiones]]</f>
        <v>No</v>
      </c>
      <c r="J1442" s="12">
        <f t="shared" si="159"/>
        <v>1</v>
      </c>
      <c r="K1442" s="13">
        <f t="shared" si="160"/>
        <v>41750</v>
      </c>
      <c r="L1442" s="12">
        <f t="shared" si="161"/>
        <v>2014</v>
      </c>
      <c r="M1442" s="12">
        <f t="shared" si="162"/>
        <v>17</v>
      </c>
      <c r="N1442" s="12">
        <f t="shared" si="163"/>
        <v>4</v>
      </c>
      <c r="O1442" s="13" t="str">
        <f t="shared" ca="1" si="164"/>
        <v>CUMPLE</v>
      </c>
    </row>
    <row r="1443" spans="1:15" hidden="1">
      <c r="A1443">
        <f>Tabla_owssvr__2[[#This Row],[ID]]</f>
        <v>3775</v>
      </c>
      <c r="B1443" t="str">
        <f>Tabla_owssvr__2[[#This Row],[Título]]</f>
        <v>Acceso Correo Urbanizaciones</v>
      </c>
      <c r="C1443" t="str">
        <f>Tabla_owssvr__2[[#This Row],[Solicitante]]</f>
        <v>Nilo Elgueta, Cristobal Ignacio, CAM</v>
      </c>
      <c r="D1443" s="4">
        <f>Tabla_owssvr__2[[#This Row],[Fecha Solicitud]]</f>
        <v>41746</v>
      </c>
      <c r="E1443" t="str">
        <f>Tabla_owssvr__2[[#This Row],[Estado]]</f>
        <v>Realizado</v>
      </c>
      <c r="F1443" s="4">
        <f>Tabla_owssvr__2[[#This Row],[Fecha Cierre]]</f>
        <v>41746</v>
      </c>
      <c r="G1443" t="str">
        <f>Tabla_owssvr__2[[#This Row],[Categoria]]</f>
        <v>Creación, modificación activación y desactivación de cuentas de red y correo electrónico.</v>
      </c>
      <c r="H1443" t="str">
        <f>Tabla_owssvr__2[[#This Row],[Enviado a TI]]</f>
        <v>Si</v>
      </c>
      <c r="I1443" t="str">
        <f>Tabla_owssvr__2[[#This Row],[Regiones]]</f>
        <v>No</v>
      </c>
      <c r="J1443" s="12">
        <f t="shared" si="159"/>
        <v>1</v>
      </c>
      <c r="K1443" s="13">
        <f t="shared" si="160"/>
        <v>41750</v>
      </c>
      <c r="L1443" s="12">
        <f t="shared" si="161"/>
        <v>2014</v>
      </c>
      <c r="M1443" s="12">
        <f t="shared" si="162"/>
        <v>17</v>
      </c>
      <c r="N1443" s="12">
        <f t="shared" si="163"/>
        <v>4</v>
      </c>
      <c r="O1443" s="13" t="str">
        <f t="shared" ca="1" si="164"/>
        <v>CUMPLE</v>
      </c>
    </row>
    <row r="1444" spans="1:15" hidden="1">
      <c r="A1444">
        <f>Tabla_owssvr__2[[#This Row],[ID]]</f>
        <v>3774</v>
      </c>
      <c r="B1444" t="str">
        <f>Tabla_owssvr__2[[#This Row],[Título]]</f>
        <v>Correo</v>
      </c>
      <c r="C1444" t="str">
        <f>Tabla_owssvr__2[[#This Row],[Solicitante]]</f>
        <v>Ponce Alvarez, Felipe, CAM</v>
      </c>
      <c r="D1444" s="4">
        <f>Tabla_owssvr__2[[#This Row],[Fecha Solicitud]]</f>
        <v>41746</v>
      </c>
      <c r="E1444" t="str">
        <f>Tabla_owssvr__2[[#This Row],[Estado]]</f>
        <v>Realizado</v>
      </c>
      <c r="F1444" s="4">
        <f>Tabla_owssvr__2[[#This Row],[Fecha Cierre]]</f>
        <v>41746</v>
      </c>
      <c r="G1444" t="str">
        <f>Tabla_owssvr__2[[#This Row],[Categoria]]</f>
        <v>Creación, modificación activación y desactivación de cuentas de red y correo electrónico.</v>
      </c>
      <c r="H1444" t="str">
        <f>Tabla_owssvr__2[[#This Row],[Enviado a TI]]</f>
        <v>Si</v>
      </c>
      <c r="I1444" t="str">
        <f>Tabla_owssvr__2[[#This Row],[Regiones]]</f>
        <v>No</v>
      </c>
      <c r="J1444" s="12">
        <f t="shared" si="159"/>
        <v>1</v>
      </c>
      <c r="K1444" s="13">
        <f t="shared" si="160"/>
        <v>41750</v>
      </c>
      <c r="L1444" s="12">
        <f t="shared" si="161"/>
        <v>2014</v>
      </c>
      <c r="M1444" s="12">
        <f t="shared" si="162"/>
        <v>17</v>
      </c>
      <c r="N1444" s="12">
        <f t="shared" si="163"/>
        <v>4</v>
      </c>
      <c r="O1444" s="13" t="str">
        <f t="shared" ca="1" si="164"/>
        <v>CUMPLE</v>
      </c>
    </row>
    <row r="1445" spans="1:15" hidden="1">
      <c r="A1445">
        <f>Tabla_owssvr__2[[#This Row],[ID]]</f>
        <v>3773</v>
      </c>
      <c r="B1445" t="str">
        <f>Tabla_owssvr__2[[#This Row],[Título]]</f>
        <v>instalador adicional para masivo</v>
      </c>
      <c r="C1445" t="str">
        <f>Tabla_owssvr__2[[#This Row],[Solicitante]]</f>
        <v>Monardes Letelier, Israel Rodolfo, CAM</v>
      </c>
      <c r="D1445" s="4">
        <f>Tabla_owssvr__2[[#This Row],[Fecha Solicitud]]</f>
        <v>41746</v>
      </c>
      <c r="E1445" t="str">
        <f>Tabla_owssvr__2[[#This Row],[Estado]]</f>
        <v>Realizado</v>
      </c>
      <c r="F1445" s="4">
        <f>Tabla_owssvr__2[[#This Row],[Fecha Cierre]]</f>
        <v>41746</v>
      </c>
      <c r="G1445" t="str">
        <f>Tabla_owssvr__2[[#This Row],[Categoria]]</f>
        <v>Otros no sujetos a ANS</v>
      </c>
      <c r="H1445" t="str">
        <f>Tabla_owssvr__2[[#This Row],[Enviado a TI]]</f>
        <v>Si</v>
      </c>
      <c r="I1445" t="str">
        <f>Tabla_owssvr__2[[#This Row],[Regiones]]</f>
        <v>No</v>
      </c>
      <c r="J1445" s="12">
        <f t="shared" si="159"/>
        <v>100</v>
      </c>
      <c r="K1445" s="13">
        <f t="shared" si="160"/>
        <v>41894</v>
      </c>
      <c r="L1445" s="12">
        <f t="shared" si="161"/>
        <v>2014</v>
      </c>
      <c r="M1445" s="12">
        <f t="shared" si="162"/>
        <v>37</v>
      </c>
      <c r="N1445" s="12">
        <f t="shared" si="163"/>
        <v>9</v>
      </c>
      <c r="O1445" s="13" t="str">
        <f t="shared" ca="1" si="164"/>
        <v>CUMPLE</v>
      </c>
    </row>
    <row r="1446" spans="1:15" hidden="1">
      <c r="A1446">
        <f>Tabla_owssvr__2[[#This Row],[ID]]</f>
        <v>3772</v>
      </c>
      <c r="B1446" t="str">
        <f>Tabla_owssvr__2[[#This Row],[Título]]</f>
        <v>Carga de minutos</v>
      </c>
      <c r="C1446" t="str">
        <f>Tabla_owssvr__2[[#This Row],[Solicitante]]</f>
        <v>Bascuñan Reyes, Juan Ignacio, CAM</v>
      </c>
      <c r="D1446" s="4">
        <f>Tabla_owssvr__2[[#This Row],[Fecha Solicitud]]</f>
        <v>41745</v>
      </c>
      <c r="E1446" t="str">
        <f>Tabla_owssvr__2[[#This Row],[Estado]]</f>
        <v>Realizado</v>
      </c>
      <c r="F1446" s="4">
        <f>Tabla_owssvr__2[[#This Row],[Fecha Cierre]]</f>
        <v>41745</v>
      </c>
      <c r="G1446" t="str">
        <f>Tabla_owssvr__2[[#This Row],[Categoria]]</f>
        <v>1 Asignacion de minutos</v>
      </c>
      <c r="H1446" t="str">
        <f>Tabla_owssvr__2[[#This Row],[Enviado a TI]]</f>
        <v>No</v>
      </c>
      <c r="I1446" t="str">
        <f>Tabla_owssvr__2[[#This Row],[Regiones]]</f>
        <v>No</v>
      </c>
      <c r="J1446" s="12">
        <f t="shared" si="159"/>
        <v>1</v>
      </c>
      <c r="K1446" s="13">
        <f t="shared" si="160"/>
        <v>41746</v>
      </c>
      <c r="L1446" s="12">
        <f t="shared" si="161"/>
        <v>2014</v>
      </c>
      <c r="M1446" s="12">
        <f t="shared" si="162"/>
        <v>16</v>
      </c>
      <c r="N1446" s="12">
        <f t="shared" si="163"/>
        <v>4</v>
      </c>
      <c r="O1446" s="13" t="str">
        <f t="shared" ca="1" si="164"/>
        <v>CUMPLE</v>
      </c>
    </row>
    <row r="1447" spans="1:15" hidden="1">
      <c r="A1447">
        <f>Tabla_owssvr__2[[#This Row],[ID]]</f>
        <v>3771</v>
      </c>
      <c r="B1447" t="str">
        <f>Tabla_owssvr__2[[#This Row],[Título]]</f>
        <v>Cambio Contraseña</v>
      </c>
      <c r="C1447" t="str">
        <f>Tabla_owssvr__2[[#This Row],[Solicitante]]</f>
        <v>Abrigo Elgueda, Juan Andres, CAM</v>
      </c>
      <c r="D1447" s="4">
        <f>Tabla_owssvr__2[[#This Row],[Fecha Solicitud]]</f>
        <v>41745</v>
      </c>
      <c r="E1447" t="str">
        <f>Tabla_owssvr__2[[#This Row],[Estado]]</f>
        <v>Realizado</v>
      </c>
      <c r="F1447" s="4">
        <f>Tabla_owssvr__2[[#This Row],[Fecha Cierre]]</f>
        <v>41745</v>
      </c>
      <c r="G1447" t="str">
        <f>Tabla_owssvr__2[[#This Row],[Categoria]]</f>
        <v>Creación, modificación activación y desactivación de cuentas de red y correo electrónico.</v>
      </c>
      <c r="H1447" t="str">
        <f>Tabla_owssvr__2[[#This Row],[Enviado a TI]]</f>
        <v>No</v>
      </c>
      <c r="I1447" t="str">
        <f>Tabla_owssvr__2[[#This Row],[Regiones]]</f>
        <v>No</v>
      </c>
      <c r="J1447" s="12">
        <f t="shared" si="159"/>
        <v>1</v>
      </c>
      <c r="K1447" s="13">
        <f t="shared" si="160"/>
        <v>41746</v>
      </c>
      <c r="L1447" s="12">
        <f t="shared" si="161"/>
        <v>2014</v>
      </c>
      <c r="M1447" s="12">
        <f t="shared" si="162"/>
        <v>16</v>
      </c>
      <c r="N1447" s="12">
        <f t="shared" si="163"/>
        <v>4</v>
      </c>
      <c r="O1447" s="13" t="str">
        <f t="shared" ca="1" si="164"/>
        <v>CUMPLE</v>
      </c>
    </row>
    <row r="1448" spans="1:15" hidden="1">
      <c r="A1448">
        <f>Tabla_owssvr__2[[#This Row],[ID]]</f>
        <v>3770</v>
      </c>
      <c r="B1448" t="str">
        <f>Tabla_owssvr__2[[#This Row],[Título]]</f>
        <v xml:space="preserve">proceso de importación </v>
      </c>
      <c r="C1448" t="str">
        <f>Tabla_owssvr__2[[#This Row],[Solicitante]]</f>
        <v>Martinez Muñoz, Ximena Del Rosario, CAM</v>
      </c>
      <c r="D1448" s="4">
        <f>Tabla_owssvr__2[[#This Row],[Fecha Solicitud]]</f>
        <v>41745</v>
      </c>
      <c r="E1448" t="str">
        <f>Tabla_owssvr__2[[#This Row],[Estado]]</f>
        <v>Realizado</v>
      </c>
      <c r="F1448" s="4">
        <f>Tabla_owssvr__2[[#This Row],[Fecha Cierre]]</f>
        <v>41745</v>
      </c>
      <c r="G1448" t="str">
        <f>Tabla_owssvr__2[[#This Row],[Categoria]]</f>
        <v>Reporte de incidencias de servicio externos (Oracle, SAP, Synergia, GOM ….)</v>
      </c>
      <c r="H1448" t="str">
        <f>Tabla_owssvr__2[[#This Row],[Enviado a TI]]</f>
        <v>Si</v>
      </c>
      <c r="I1448" t="str">
        <f>Tabla_owssvr__2[[#This Row],[Regiones]]</f>
        <v>No</v>
      </c>
      <c r="J1448" s="12">
        <f t="shared" si="159"/>
        <v>1</v>
      </c>
      <c r="K1448" s="13">
        <f t="shared" si="160"/>
        <v>41746</v>
      </c>
      <c r="L1448" s="12">
        <f t="shared" si="161"/>
        <v>2014</v>
      </c>
      <c r="M1448" s="12">
        <f t="shared" si="162"/>
        <v>16</v>
      </c>
      <c r="N1448" s="12">
        <f t="shared" si="163"/>
        <v>4</v>
      </c>
      <c r="O1448" s="13" t="str">
        <f t="shared" ca="1" si="164"/>
        <v>CUMPLE</v>
      </c>
    </row>
    <row r="1449" spans="1:15" hidden="1">
      <c r="A1449">
        <f>Tabla_owssvr__2[[#This Row],[ID]]</f>
        <v>3769</v>
      </c>
      <c r="B1449" t="str">
        <f>Tabla_owssvr__2[[#This Row],[Título]]</f>
        <v>Minutos NET</v>
      </c>
      <c r="C1449" t="str">
        <f>Tabla_owssvr__2[[#This Row],[Solicitante]]</f>
        <v>Morales Diaz, Mauricio Enrique, CAM</v>
      </c>
      <c r="D1449" s="4">
        <f>Tabla_owssvr__2[[#This Row],[Fecha Solicitud]]</f>
        <v>41745</v>
      </c>
      <c r="E1449" t="str">
        <f>Tabla_owssvr__2[[#This Row],[Estado]]</f>
        <v>Realizado</v>
      </c>
      <c r="F1449" s="4">
        <f>Tabla_owssvr__2[[#This Row],[Fecha Cierre]]</f>
        <v>41745</v>
      </c>
      <c r="G1449" t="str">
        <f>Tabla_owssvr__2[[#This Row],[Categoria]]</f>
        <v>1 Asignacion de minutos</v>
      </c>
      <c r="H1449" t="str">
        <f>Tabla_owssvr__2[[#This Row],[Enviado a TI]]</f>
        <v>No</v>
      </c>
      <c r="I1449" t="str">
        <f>Tabla_owssvr__2[[#This Row],[Regiones]]</f>
        <v>No</v>
      </c>
      <c r="J1449" s="12">
        <f t="shared" si="159"/>
        <v>1</v>
      </c>
      <c r="K1449" s="13">
        <f t="shared" si="160"/>
        <v>41746</v>
      </c>
      <c r="L1449" s="12">
        <f t="shared" si="161"/>
        <v>2014</v>
      </c>
      <c r="M1449" s="12">
        <f t="shared" si="162"/>
        <v>16</v>
      </c>
      <c r="N1449" s="12">
        <f t="shared" si="163"/>
        <v>4</v>
      </c>
      <c r="O1449" s="13" t="str">
        <f t="shared" ca="1" si="164"/>
        <v>CUMPLE</v>
      </c>
    </row>
    <row r="1450" spans="1:15" hidden="1">
      <c r="A1450">
        <f>Tabla_owssvr__2[[#This Row],[ID]]</f>
        <v>3768</v>
      </c>
      <c r="B1450" t="str">
        <f>Tabla_owssvr__2[[#This Row],[Título]]</f>
        <v>Minutos NET 61933491</v>
      </c>
      <c r="C1450" t="str">
        <f>Tabla_owssvr__2[[#This Row],[Solicitante]]</f>
        <v>Morales Diaz, Mauricio Enrique, CAM</v>
      </c>
      <c r="D1450" s="4">
        <f>Tabla_owssvr__2[[#This Row],[Fecha Solicitud]]</f>
        <v>41745</v>
      </c>
      <c r="E1450" t="str">
        <f>Tabla_owssvr__2[[#This Row],[Estado]]</f>
        <v>Realizado</v>
      </c>
      <c r="F1450" s="4">
        <f>Tabla_owssvr__2[[#This Row],[Fecha Cierre]]</f>
        <v>41745</v>
      </c>
      <c r="G1450" t="str">
        <f>Tabla_owssvr__2[[#This Row],[Categoria]]</f>
        <v>1 Asignacion de minutos</v>
      </c>
      <c r="H1450" t="str">
        <f>Tabla_owssvr__2[[#This Row],[Enviado a TI]]</f>
        <v>Si</v>
      </c>
      <c r="I1450" t="str">
        <f>Tabla_owssvr__2[[#This Row],[Regiones]]</f>
        <v>No</v>
      </c>
      <c r="J1450" s="12">
        <f t="shared" si="159"/>
        <v>1</v>
      </c>
      <c r="K1450" s="13">
        <f t="shared" si="160"/>
        <v>41746</v>
      </c>
      <c r="L1450" s="12">
        <f t="shared" si="161"/>
        <v>2014</v>
      </c>
      <c r="M1450" s="12">
        <f t="shared" si="162"/>
        <v>16</v>
      </c>
      <c r="N1450" s="12">
        <f t="shared" si="163"/>
        <v>4</v>
      </c>
      <c r="O1450" s="13" t="str">
        <f t="shared" ca="1" si="164"/>
        <v>CUMPLE</v>
      </c>
    </row>
    <row r="1451" spans="1:15" hidden="1">
      <c r="A1451">
        <f>Tabla_owssvr__2[[#This Row],[ID]]</f>
        <v>3767</v>
      </c>
      <c r="B1451" t="str">
        <f>Tabla_owssvr__2[[#This Row],[Título]]</f>
        <v>Consulta por capacidad de Bandeja de Entrada.</v>
      </c>
      <c r="C1451" t="str">
        <f>Tabla_owssvr__2[[#This Row],[Solicitante]]</f>
        <v>Hormazábal Ortiz, Leonardo Antonio, CAM</v>
      </c>
      <c r="D1451" s="4">
        <f>Tabla_owssvr__2[[#This Row],[Fecha Solicitud]]</f>
        <v>41745</v>
      </c>
      <c r="E1451" t="str">
        <f>Tabla_owssvr__2[[#This Row],[Estado]]</f>
        <v>Realizado</v>
      </c>
      <c r="F1451" s="4">
        <f>Tabla_owssvr__2[[#This Row],[Fecha Cierre]]</f>
        <v>41745</v>
      </c>
      <c r="G1451" t="str">
        <f>Tabla_owssvr__2[[#This Row],[Categoria]]</f>
        <v>Creación, modificación activación y desactivación de cuentas de red y correo electrónico.</v>
      </c>
      <c r="H1451" t="str">
        <f>Tabla_owssvr__2[[#This Row],[Enviado a TI]]</f>
        <v>Si</v>
      </c>
      <c r="I1451" t="str">
        <f>Tabla_owssvr__2[[#This Row],[Regiones]]</f>
        <v>Si</v>
      </c>
      <c r="J1451" s="12">
        <f t="shared" si="159"/>
        <v>1</v>
      </c>
      <c r="K1451" s="13">
        <f t="shared" si="160"/>
        <v>41746</v>
      </c>
      <c r="L1451" s="12">
        <f t="shared" si="161"/>
        <v>2014</v>
      </c>
      <c r="M1451" s="12">
        <f t="shared" si="162"/>
        <v>16</v>
      </c>
      <c r="N1451" s="12">
        <f t="shared" si="163"/>
        <v>4</v>
      </c>
      <c r="O1451" s="13" t="str">
        <f t="shared" ca="1" si="164"/>
        <v>CUMPLE</v>
      </c>
    </row>
    <row r="1452" spans="1:15" hidden="1">
      <c r="A1452">
        <f>Tabla_owssvr__2[[#This Row],[ID]]</f>
        <v>3766</v>
      </c>
      <c r="B1452" t="str">
        <f>Tabla_owssvr__2[[#This Row],[Título]]</f>
        <v>Autorización Impresora</v>
      </c>
      <c r="C1452" t="str">
        <f>Tabla_owssvr__2[[#This Row],[Solicitante]]</f>
        <v>Leiva Cortazar, Edgardo Andres, CAM</v>
      </c>
      <c r="D1452" s="4">
        <f>Tabla_owssvr__2[[#This Row],[Fecha Solicitud]]</f>
        <v>41745</v>
      </c>
      <c r="E1452" t="str">
        <f>Tabla_owssvr__2[[#This Row],[Estado]]</f>
        <v>Realizado</v>
      </c>
      <c r="F1452" s="4">
        <f>Tabla_owssvr__2[[#This Row],[Fecha Cierre]]</f>
        <v>41745</v>
      </c>
      <c r="G1452" t="str">
        <f>Tabla_owssvr__2[[#This Row],[Categoria]]</f>
        <v>1 Asignacion de minutos</v>
      </c>
      <c r="H1452" t="str">
        <f>Tabla_owssvr__2[[#This Row],[Enviado a TI]]</f>
        <v>Si</v>
      </c>
      <c r="I1452" t="str">
        <f>Tabla_owssvr__2[[#This Row],[Regiones]]</f>
        <v>No</v>
      </c>
      <c r="J1452" s="12">
        <f t="shared" si="159"/>
        <v>1</v>
      </c>
      <c r="K1452" s="13">
        <f t="shared" si="160"/>
        <v>41746</v>
      </c>
      <c r="L1452" s="12">
        <f t="shared" si="161"/>
        <v>2014</v>
      </c>
      <c r="M1452" s="12">
        <f t="shared" si="162"/>
        <v>16</v>
      </c>
      <c r="N1452" s="12">
        <f t="shared" si="163"/>
        <v>4</v>
      </c>
      <c r="O1452" s="13" t="str">
        <f t="shared" ca="1" si="164"/>
        <v>CUMPLE</v>
      </c>
    </row>
    <row r="1453" spans="1:15" hidden="1">
      <c r="A1453">
        <f>Tabla_owssvr__2[[#This Row],[ID]]</f>
        <v>3765</v>
      </c>
      <c r="B1453" t="str">
        <f>Tabla_owssvr__2[[#This Row],[Título]]</f>
        <v>Celular 95477113</v>
      </c>
      <c r="C1453" t="str">
        <f>Tabla_owssvr__2[[#This Row],[Solicitante]]</f>
        <v>Alcarruz Bernal, Cristian Erwin, CAM</v>
      </c>
      <c r="D1453" s="4">
        <f>Tabla_owssvr__2[[#This Row],[Fecha Solicitud]]</f>
        <v>41745</v>
      </c>
      <c r="E1453" t="str">
        <f>Tabla_owssvr__2[[#This Row],[Estado]]</f>
        <v>Realizado</v>
      </c>
      <c r="F1453" s="4">
        <f>Tabla_owssvr__2[[#This Row],[Fecha Cierre]]</f>
        <v>41745</v>
      </c>
      <c r="G1453" t="str">
        <f>Tabla_owssvr__2[[#This Row],[Categoria]]</f>
        <v>1 Asignacion de minutos</v>
      </c>
      <c r="H1453" t="str">
        <f>Tabla_owssvr__2[[#This Row],[Enviado a TI]]</f>
        <v>No</v>
      </c>
      <c r="I1453" t="str">
        <f>Tabla_owssvr__2[[#This Row],[Regiones]]</f>
        <v>No</v>
      </c>
      <c r="J1453" s="12">
        <f t="shared" si="159"/>
        <v>1</v>
      </c>
      <c r="K1453" s="13">
        <f t="shared" si="160"/>
        <v>41746</v>
      </c>
      <c r="L1453" s="12">
        <f t="shared" si="161"/>
        <v>2014</v>
      </c>
      <c r="M1453" s="12">
        <f t="shared" si="162"/>
        <v>16</v>
      </c>
      <c r="N1453" s="12">
        <f t="shared" si="163"/>
        <v>4</v>
      </c>
      <c r="O1453" s="13" t="str">
        <f t="shared" ca="1" si="164"/>
        <v>CUMPLE</v>
      </c>
    </row>
    <row r="1454" spans="1:15" hidden="1">
      <c r="A1454">
        <f>Tabla_owssvr__2[[#This Row],[ID]]</f>
        <v>3764</v>
      </c>
      <c r="B1454" t="str">
        <f>Tabla_owssvr__2[[#This Row],[Título]]</f>
        <v xml:space="preserve">Restitucion de Minutos </v>
      </c>
      <c r="C1454" t="str">
        <f>Tabla_owssvr__2[[#This Row],[Solicitante]]</f>
        <v>Lagos Acuña, Christopher Joseph, CAM</v>
      </c>
      <c r="D1454" s="4">
        <f>Tabla_owssvr__2[[#This Row],[Fecha Solicitud]]</f>
        <v>41745</v>
      </c>
      <c r="E1454" t="str">
        <f>Tabla_owssvr__2[[#This Row],[Estado]]</f>
        <v>Realizado</v>
      </c>
      <c r="F1454" s="4">
        <f>Tabla_owssvr__2[[#This Row],[Fecha Cierre]]</f>
        <v>41745</v>
      </c>
      <c r="G1454" t="str">
        <f>Tabla_owssvr__2[[#This Row],[Categoria]]</f>
        <v>Habilitación de servicios de telefonía celular, aumento de minutos, cambio de perfil.</v>
      </c>
      <c r="H1454" t="str">
        <f>Tabla_owssvr__2[[#This Row],[Enviado a TI]]</f>
        <v>No</v>
      </c>
      <c r="I1454" t="str">
        <f>Tabla_owssvr__2[[#This Row],[Regiones]]</f>
        <v>No</v>
      </c>
      <c r="J1454" s="12">
        <f t="shared" si="159"/>
        <v>1</v>
      </c>
      <c r="K1454" s="13">
        <f t="shared" si="160"/>
        <v>41746</v>
      </c>
      <c r="L1454" s="12">
        <f t="shared" si="161"/>
        <v>2014</v>
      </c>
      <c r="M1454" s="12">
        <f t="shared" si="162"/>
        <v>16</v>
      </c>
      <c r="N1454" s="12">
        <f t="shared" si="163"/>
        <v>4</v>
      </c>
      <c r="O1454" s="13" t="str">
        <f t="shared" ca="1" si="164"/>
        <v>CUMPLE</v>
      </c>
    </row>
    <row r="1455" spans="1:15" hidden="1">
      <c r="A1455">
        <f>Tabla_owssvr__2[[#This Row],[ID]]</f>
        <v>3763</v>
      </c>
      <c r="B1455" t="str">
        <f>Tabla_owssvr__2[[#This Row],[Título]]</f>
        <v>Cambio teléfono</v>
      </c>
      <c r="C1455" t="str">
        <f>Tabla_owssvr__2[[#This Row],[Solicitante]]</f>
        <v>Vargas Oteiza, Flavia, CAM</v>
      </c>
      <c r="D1455" s="4">
        <f>Tabla_owssvr__2[[#This Row],[Fecha Solicitud]]</f>
        <v>41745</v>
      </c>
      <c r="E1455" t="str">
        <f>Tabla_owssvr__2[[#This Row],[Estado]]</f>
        <v>Realizado</v>
      </c>
      <c r="F1455" s="4">
        <f>Tabla_owssvr__2[[#This Row],[Fecha Cierre]]</f>
        <v>41745</v>
      </c>
      <c r="G1455" t="str">
        <f>Tabla_owssvr__2[[#This Row],[Categoria]]</f>
        <v>Creación, modificación activación y desactivación de anexos telefónicos.</v>
      </c>
      <c r="H1455" t="str">
        <f>Tabla_owssvr__2[[#This Row],[Enviado a TI]]</f>
        <v>No</v>
      </c>
      <c r="I1455" t="str">
        <f>Tabla_owssvr__2[[#This Row],[Regiones]]</f>
        <v>No</v>
      </c>
      <c r="J1455" s="12">
        <f t="shared" si="159"/>
        <v>1</v>
      </c>
      <c r="K1455" s="13">
        <f t="shared" si="160"/>
        <v>41746</v>
      </c>
      <c r="L1455" s="12">
        <f t="shared" si="161"/>
        <v>2014</v>
      </c>
      <c r="M1455" s="12">
        <f t="shared" si="162"/>
        <v>16</v>
      </c>
      <c r="N1455" s="12">
        <f t="shared" si="163"/>
        <v>4</v>
      </c>
      <c r="O1455" s="13" t="str">
        <f t="shared" ca="1" si="164"/>
        <v>CUMPLE</v>
      </c>
    </row>
    <row r="1456" spans="1:15" hidden="1">
      <c r="A1456">
        <f>Tabla_owssvr__2[[#This Row],[ID]]</f>
        <v>3762</v>
      </c>
      <c r="B1456" t="str">
        <f>Tabla_owssvr__2[[#This Row],[Título]]</f>
        <v>Minutos NET 97468944</v>
      </c>
      <c r="C1456" t="str">
        <f>Tabla_owssvr__2[[#This Row],[Solicitante]]</f>
        <v>Morales Diaz, Mauricio Enrique, CAM</v>
      </c>
      <c r="D1456" s="4">
        <f>Tabla_owssvr__2[[#This Row],[Fecha Solicitud]]</f>
        <v>41745</v>
      </c>
      <c r="E1456" t="str">
        <f>Tabla_owssvr__2[[#This Row],[Estado]]</f>
        <v>Realizado</v>
      </c>
      <c r="F1456" s="4">
        <f>Tabla_owssvr__2[[#This Row],[Fecha Cierre]]</f>
        <v>41745</v>
      </c>
      <c r="G1456" t="str">
        <f>Tabla_owssvr__2[[#This Row],[Categoria]]</f>
        <v>1 Asignacion de minutos</v>
      </c>
      <c r="H1456" t="str">
        <f>Tabla_owssvr__2[[#This Row],[Enviado a TI]]</f>
        <v>Si</v>
      </c>
      <c r="I1456" t="str">
        <f>Tabla_owssvr__2[[#This Row],[Regiones]]</f>
        <v>No</v>
      </c>
      <c r="J1456" s="12">
        <f t="shared" si="159"/>
        <v>1</v>
      </c>
      <c r="K1456" s="13">
        <f t="shared" si="160"/>
        <v>41746</v>
      </c>
      <c r="L1456" s="12">
        <f t="shared" si="161"/>
        <v>2014</v>
      </c>
      <c r="M1456" s="12">
        <f t="shared" si="162"/>
        <v>16</v>
      </c>
      <c r="N1456" s="12">
        <f t="shared" si="163"/>
        <v>4</v>
      </c>
      <c r="O1456" s="13" t="str">
        <f t="shared" ca="1" si="164"/>
        <v>CUMPLE</v>
      </c>
    </row>
    <row r="1457" spans="1:15" hidden="1">
      <c r="A1457">
        <f>Tabla_owssvr__2[[#This Row],[ID]]</f>
        <v>3761</v>
      </c>
      <c r="B1457" t="str">
        <f>Tabla_owssvr__2[[#This Row],[Título]]</f>
        <v>Activacion de minutos Empresa N° de telefono : 7-1415017</v>
      </c>
      <c r="C1457" t="str">
        <f>Tabla_owssvr__2[[#This Row],[Solicitante]]</f>
        <v>Ponce Dinamarca, Pablo Ernesto, CAM</v>
      </c>
      <c r="D1457" s="4">
        <f>Tabla_owssvr__2[[#This Row],[Fecha Solicitud]]</f>
        <v>41745</v>
      </c>
      <c r="E1457" t="str">
        <f>Tabla_owssvr__2[[#This Row],[Estado]]</f>
        <v>Realizado</v>
      </c>
      <c r="F1457" s="4">
        <f>Tabla_owssvr__2[[#This Row],[Fecha Cierre]]</f>
        <v>41745</v>
      </c>
      <c r="G1457" t="str">
        <f>Tabla_owssvr__2[[#This Row],[Categoria]]</f>
        <v>1 Asignacion de minutos</v>
      </c>
      <c r="H1457" t="str">
        <f>Tabla_owssvr__2[[#This Row],[Enviado a TI]]</f>
        <v>Si</v>
      </c>
      <c r="I1457" t="str">
        <f>Tabla_owssvr__2[[#This Row],[Regiones]]</f>
        <v>No</v>
      </c>
      <c r="J1457" s="12">
        <f t="shared" si="159"/>
        <v>1</v>
      </c>
      <c r="K1457" s="13">
        <f t="shared" si="160"/>
        <v>41746</v>
      </c>
      <c r="L1457" s="12">
        <f t="shared" si="161"/>
        <v>2014</v>
      </c>
      <c r="M1457" s="12">
        <f t="shared" si="162"/>
        <v>16</v>
      </c>
      <c r="N1457" s="12">
        <f t="shared" si="163"/>
        <v>4</v>
      </c>
      <c r="O1457" s="13" t="str">
        <f t="shared" ca="1" si="164"/>
        <v>CUMPLE</v>
      </c>
    </row>
    <row r="1458" spans="1:15" hidden="1">
      <c r="A1458">
        <f>Tabla_owssvr__2[[#This Row],[ID]]</f>
        <v>3760</v>
      </c>
      <c r="B1458" t="str">
        <f>Tabla_owssvr__2[[#This Row],[Título]]</f>
        <v>Consulta de minutos</v>
      </c>
      <c r="C1458" t="str">
        <f>Tabla_owssvr__2[[#This Row],[Solicitante]]</f>
        <v>Pincheira Tripainao, Elizabeth Alejandra, CAM</v>
      </c>
      <c r="D1458" s="4">
        <f>Tabla_owssvr__2[[#This Row],[Fecha Solicitud]]</f>
        <v>41745</v>
      </c>
      <c r="E1458" t="str">
        <f>Tabla_owssvr__2[[#This Row],[Estado]]</f>
        <v>Realizado</v>
      </c>
      <c r="F1458" s="4">
        <f>Tabla_owssvr__2[[#This Row],[Fecha Cierre]]</f>
        <v>41745</v>
      </c>
      <c r="G1458" t="str">
        <f>Tabla_owssvr__2[[#This Row],[Categoria]]</f>
        <v>1 Asignacion de minutos</v>
      </c>
      <c r="H1458" t="str">
        <f>Tabla_owssvr__2[[#This Row],[Enviado a TI]]</f>
        <v>No</v>
      </c>
      <c r="I1458" t="str">
        <f>Tabla_owssvr__2[[#This Row],[Regiones]]</f>
        <v>No</v>
      </c>
      <c r="J1458" s="12">
        <f t="shared" si="159"/>
        <v>1</v>
      </c>
      <c r="K1458" s="13">
        <f t="shared" si="160"/>
        <v>41746</v>
      </c>
      <c r="L1458" s="12">
        <f t="shared" si="161"/>
        <v>2014</v>
      </c>
      <c r="M1458" s="12">
        <f t="shared" si="162"/>
        <v>16</v>
      </c>
      <c r="N1458" s="12">
        <f t="shared" si="163"/>
        <v>4</v>
      </c>
      <c r="O1458" s="13" t="str">
        <f t="shared" ca="1" si="164"/>
        <v>CUMPLE</v>
      </c>
    </row>
    <row r="1459" spans="1:15" hidden="1">
      <c r="A1459">
        <f>Tabla_owssvr__2[[#This Row],[ID]]</f>
        <v>3759</v>
      </c>
      <c r="B1459" t="str">
        <f>Tabla_owssvr__2[[#This Row],[Título]]</f>
        <v>Minutos On Net</v>
      </c>
      <c r="C1459" t="str">
        <f>Tabla_owssvr__2[[#This Row],[Solicitante]]</f>
        <v>Abrigo Elgueda, Juan Andres, CAM</v>
      </c>
      <c r="D1459" s="4">
        <f>Tabla_owssvr__2[[#This Row],[Fecha Solicitud]]</f>
        <v>41745</v>
      </c>
      <c r="E1459" t="str">
        <f>Tabla_owssvr__2[[#This Row],[Estado]]</f>
        <v>Realizado</v>
      </c>
      <c r="F1459" s="4">
        <f>Tabla_owssvr__2[[#This Row],[Fecha Cierre]]</f>
        <v>41745</v>
      </c>
      <c r="G1459" t="str">
        <f>Tabla_owssvr__2[[#This Row],[Categoria]]</f>
        <v>1 Asignacion de minutos</v>
      </c>
      <c r="H1459" t="str">
        <f>Tabla_owssvr__2[[#This Row],[Enviado a TI]]</f>
        <v>Si</v>
      </c>
      <c r="I1459" t="str">
        <f>Tabla_owssvr__2[[#This Row],[Regiones]]</f>
        <v>No</v>
      </c>
      <c r="J1459" s="12">
        <f t="shared" si="159"/>
        <v>1</v>
      </c>
      <c r="K1459" s="13">
        <f t="shared" si="160"/>
        <v>41746</v>
      </c>
      <c r="L1459" s="12">
        <f t="shared" si="161"/>
        <v>2014</v>
      </c>
      <c r="M1459" s="12">
        <f t="shared" si="162"/>
        <v>16</v>
      </c>
      <c r="N1459" s="12">
        <f t="shared" si="163"/>
        <v>4</v>
      </c>
      <c r="O1459" s="13" t="str">
        <f t="shared" ca="1" si="164"/>
        <v>CUMPLE</v>
      </c>
    </row>
    <row r="1460" spans="1:15" hidden="1">
      <c r="A1460">
        <f>Tabla_owssvr__2[[#This Row],[ID]]</f>
        <v>3758</v>
      </c>
      <c r="B1460" t="str">
        <f>Tabla_owssvr__2[[#This Row],[Título]]</f>
        <v xml:space="preserve">Minutos Celular </v>
      </c>
      <c r="C1460" t="str">
        <f>Tabla_owssvr__2[[#This Row],[Solicitante]]</f>
        <v>Martinez Fuentealba, Victor Alonso, CAM</v>
      </c>
      <c r="D1460" s="4">
        <f>Tabla_owssvr__2[[#This Row],[Fecha Solicitud]]</f>
        <v>41745</v>
      </c>
      <c r="E1460" t="str">
        <f>Tabla_owssvr__2[[#This Row],[Estado]]</f>
        <v>Realizado</v>
      </c>
      <c r="F1460" s="4">
        <f>Tabla_owssvr__2[[#This Row],[Fecha Cierre]]</f>
        <v>41745</v>
      </c>
      <c r="G1460" t="str">
        <f>Tabla_owssvr__2[[#This Row],[Categoria]]</f>
        <v>1 Asignacion de minutos</v>
      </c>
      <c r="H1460" t="str">
        <f>Tabla_owssvr__2[[#This Row],[Enviado a TI]]</f>
        <v>No</v>
      </c>
      <c r="I1460" t="str">
        <f>Tabla_owssvr__2[[#This Row],[Regiones]]</f>
        <v>No</v>
      </c>
      <c r="J1460" s="12">
        <f t="shared" si="159"/>
        <v>1</v>
      </c>
      <c r="K1460" s="13">
        <f t="shared" si="160"/>
        <v>41746</v>
      </c>
      <c r="L1460" s="12">
        <f t="shared" si="161"/>
        <v>2014</v>
      </c>
      <c r="M1460" s="12">
        <f t="shared" si="162"/>
        <v>16</v>
      </c>
      <c r="N1460" s="12">
        <f t="shared" si="163"/>
        <v>4</v>
      </c>
      <c r="O1460" s="13" t="str">
        <f t="shared" ca="1" si="164"/>
        <v>CUMPLE</v>
      </c>
    </row>
    <row r="1461" spans="1:15" hidden="1">
      <c r="A1461">
        <f>Tabla_owssvr__2[[#This Row],[ID]]</f>
        <v>3757</v>
      </c>
      <c r="B1461" t="str">
        <f>Tabla_owssvr__2[[#This Row],[Título]]</f>
        <v>Configurar dirección en Scanner</v>
      </c>
      <c r="C1461" t="str">
        <f>Tabla_owssvr__2[[#This Row],[Solicitante]]</f>
        <v>Duarte Fuentes, Luis Alfredo, CAM</v>
      </c>
      <c r="D1461" s="4">
        <f>Tabla_owssvr__2[[#This Row],[Fecha Solicitud]]</f>
        <v>41745</v>
      </c>
      <c r="E1461" t="str">
        <f>Tabla_owssvr__2[[#This Row],[Estado]]</f>
        <v>Realizado</v>
      </c>
      <c r="F1461" s="4">
        <f>Tabla_owssvr__2[[#This Row],[Fecha Cierre]]</f>
        <v>41745</v>
      </c>
      <c r="G1461" t="str">
        <f>Tabla_owssvr__2[[#This Row],[Categoria]]</f>
        <v>Instalación de nuevos software en los computadores.</v>
      </c>
      <c r="H1461" t="str">
        <f>Tabla_owssvr__2[[#This Row],[Enviado a TI]]</f>
        <v>Si</v>
      </c>
      <c r="I1461" t="str">
        <f>Tabla_owssvr__2[[#This Row],[Regiones]]</f>
        <v>No</v>
      </c>
      <c r="J1461" s="12">
        <f t="shared" si="159"/>
        <v>1</v>
      </c>
      <c r="K1461" s="13">
        <f t="shared" si="160"/>
        <v>41746</v>
      </c>
      <c r="L1461" s="12">
        <f t="shared" si="161"/>
        <v>2014</v>
      </c>
      <c r="M1461" s="12">
        <f t="shared" si="162"/>
        <v>16</v>
      </c>
      <c r="N1461" s="12">
        <f t="shared" si="163"/>
        <v>4</v>
      </c>
      <c r="O1461" s="13" t="str">
        <f t="shared" ca="1" si="164"/>
        <v>CUMPLE</v>
      </c>
    </row>
    <row r="1462" spans="1:15" hidden="1">
      <c r="A1462">
        <f>Tabla_owssvr__2[[#This Row],[ID]]</f>
        <v>3756</v>
      </c>
      <c r="B1462" t="str">
        <f>Tabla_owssvr__2[[#This Row],[Título]]</f>
        <v>Minutos On Net</v>
      </c>
      <c r="C1462" t="str">
        <f>Tabla_owssvr__2[[#This Row],[Solicitante]]</f>
        <v>Sepulveda Salas, Vladimir Arnoldo, CAM</v>
      </c>
      <c r="D1462" s="4">
        <f>Tabla_owssvr__2[[#This Row],[Fecha Solicitud]]</f>
        <v>41745</v>
      </c>
      <c r="E1462" t="str">
        <f>Tabla_owssvr__2[[#This Row],[Estado]]</f>
        <v>Realizado</v>
      </c>
      <c r="F1462" s="4">
        <f>Tabla_owssvr__2[[#This Row],[Fecha Cierre]]</f>
        <v>41745</v>
      </c>
      <c r="G1462" t="str">
        <f>Tabla_owssvr__2[[#This Row],[Categoria]]</f>
        <v>1 Asignacion de minutos</v>
      </c>
      <c r="H1462" t="str">
        <f>Tabla_owssvr__2[[#This Row],[Enviado a TI]]</f>
        <v>Si</v>
      </c>
      <c r="I1462" t="str">
        <f>Tabla_owssvr__2[[#This Row],[Regiones]]</f>
        <v>No</v>
      </c>
      <c r="J1462" s="12">
        <f t="shared" si="159"/>
        <v>1</v>
      </c>
      <c r="K1462" s="13">
        <f t="shared" si="160"/>
        <v>41746</v>
      </c>
      <c r="L1462" s="12">
        <f t="shared" si="161"/>
        <v>2014</v>
      </c>
      <c r="M1462" s="12">
        <f t="shared" si="162"/>
        <v>16</v>
      </c>
      <c r="N1462" s="12">
        <f t="shared" si="163"/>
        <v>4</v>
      </c>
      <c r="O1462" s="13" t="str">
        <f t="shared" ca="1" si="164"/>
        <v>CUMPLE</v>
      </c>
    </row>
    <row r="1463" spans="1:15" hidden="1">
      <c r="A1463">
        <f>Tabla_owssvr__2[[#This Row],[ID]]</f>
        <v>3755</v>
      </c>
      <c r="B1463" t="str">
        <f>Tabla_owssvr__2[[#This Row],[Título]]</f>
        <v>Solicitud Serv. Técnico - Serie M6201800132/ Carlos Silva Vildosola 824 San Miguel</v>
      </c>
      <c r="C1463" t="str">
        <f>Tabla_owssvr__2[[#This Row],[Solicitante]]</f>
        <v>Schmidt Contreras, Ingrid Angélica, CAM</v>
      </c>
      <c r="D1463" s="4">
        <f>Tabla_owssvr__2[[#This Row],[Fecha Solicitud]]</f>
        <v>41745</v>
      </c>
      <c r="E1463" t="str">
        <f>Tabla_owssvr__2[[#This Row],[Estado]]</f>
        <v>Realizado</v>
      </c>
      <c r="F1463" s="4">
        <f>Tabla_owssvr__2[[#This Row],[Fecha Cierre]]</f>
        <v>41745</v>
      </c>
      <c r="G1463" t="str">
        <f>Tabla_owssvr__2[[#This Row],[Categoria]]</f>
        <v>Reporte de problemas de Impresoras en Outsourcing</v>
      </c>
      <c r="H1463" t="str">
        <f>Tabla_owssvr__2[[#This Row],[Enviado a TI]]</f>
        <v>Si</v>
      </c>
      <c r="I1463" t="str">
        <f>Tabla_owssvr__2[[#This Row],[Regiones]]</f>
        <v>No</v>
      </c>
      <c r="J1463" s="12">
        <f t="shared" si="159"/>
        <v>1</v>
      </c>
      <c r="K1463" s="13">
        <f t="shared" si="160"/>
        <v>41746</v>
      </c>
      <c r="L1463" s="12">
        <f t="shared" si="161"/>
        <v>2014</v>
      </c>
      <c r="M1463" s="12">
        <f t="shared" si="162"/>
        <v>16</v>
      </c>
      <c r="N1463" s="12">
        <f t="shared" si="163"/>
        <v>4</v>
      </c>
      <c r="O1463" s="13" t="str">
        <f t="shared" ca="1" si="164"/>
        <v>CUMPLE</v>
      </c>
    </row>
    <row r="1464" spans="1:15" hidden="1">
      <c r="A1464">
        <f>Tabla_owssvr__2[[#This Row],[ID]]</f>
        <v>3754</v>
      </c>
      <c r="B1464" t="str">
        <f>Tabla_owssvr__2[[#This Row],[Título]]</f>
        <v>Crear correo genérico auditorioJCA@cam-la.com</v>
      </c>
      <c r="C1464" t="str">
        <f>Tabla_owssvr__2[[#This Row],[Solicitante]]</f>
        <v>Bulnes Vergara, Marco Aurelio, CAM</v>
      </c>
      <c r="D1464" s="4">
        <f>Tabla_owssvr__2[[#This Row],[Fecha Solicitud]]</f>
        <v>41745</v>
      </c>
      <c r="E1464" t="str">
        <f>Tabla_owssvr__2[[#This Row],[Estado]]</f>
        <v>Realizado</v>
      </c>
      <c r="F1464" s="4">
        <f>Tabla_owssvr__2[[#This Row],[Fecha Cierre]]</f>
        <v>41745</v>
      </c>
      <c r="G1464" t="str">
        <f>Tabla_owssvr__2[[#This Row],[Categoria]]</f>
        <v>Creación, modificación activación y desactivación de cuentas de red y correo electrónico.</v>
      </c>
      <c r="H1464" t="str">
        <f>Tabla_owssvr__2[[#This Row],[Enviado a TI]]</f>
        <v>Si</v>
      </c>
      <c r="I1464" t="str">
        <f>Tabla_owssvr__2[[#This Row],[Regiones]]</f>
        <v>No</v>
      </c>
      <c r="J1464" s="12">
        <f t="shared" si="159"/>
        <v>1</v>
      </c>
      <c r="K1464" s="13">
        <f t="shared" si="160"/>
        <v>41746</v>
      </c>
      <c r="L1464" s="12">
        <f t="shared" si="161"/>
        <v>2014</v>
      </c>
      <c r="M1464" s="12">
        <f t="shared" si="162"/>
        <v>16</v>
      </c>
      <c r="N1464" s="12">
        <f t="shared" si="163"/>
        <v>4</v>
      </c>
      <c r="O1464" s="13" t="str">
        <f t="shared" ca="1" si="164"/>
        <v>CUMPLE</v>
      </c>
    </row>
    <row r="1465" spans="1:15">
      <c r="A1465">
        <f>Tabla_owssvr__2[[#This Row],[ID]]</f>
        <v>3753</v>
      </c>
      <c r="B1465" t="str">
        <f>Tabla_owssvr__2[[#This Row],[Título]]</f>
        <v>Solicita Celular con Datos Francisco Ordenes</v>
      </c>
      <c r="C1465" t="str">
        <f>Tabla_owssvr__2[[#This Row],[Solicitante]]</f>
        <v>Villalobos Saa, Luis Efrain, CAM</v>
      </c>
      <c r="D1465" s="4">
        <f>Tabla_owssvr__2[[#This Row],[Fecha Solicitud]]</f>
        <v>41745</v>
      </c>
      <c r="E1465" t="str">
        <f>Tabla_owssvr__2[[#This Row],[Estado]]</f>
        <v>Rechazado</v>
      </c>
      <c r="F1465" s="4">
        <f>Tabla_owssvr__2[[#This Row],[Fecha Cierre]]</f>
        <v>41764</v>
      </c>
      <c r="G1465" t="str">
        <f>Tabla_owssvr__2[[#This Row],[Categoria]]</f>
        <v>Asignación y/o entrega de equipos celulares estándar nuevos o sus componentes. (chips)</v>
      </c>
      <c r="H1465" t="str">
        <f>Tabla_owssvr__2[[#This Row],[Enviado a TI]]</f>
        <v>Si</v>
      </c>
      <c r="I1465" t="str">
        <f>Tabla_owssvr__2[[#This Row],[Regiones]]</f>
        <v>No</v>
      </c>
      <c r="J1465" s="12">
        <f t="shared" si="159"/>
        <v>7</v>
      </c>
      <c r="K1465" s="13">
        <f t="shared" si="160"/>
        <v>41757</v>
      </c>
      <c r="L1465" s="12">
        <f t="shared" si="161"/>
        <v>2014</v>
      </c>
      <c r="M1465" s="12">
        <f t="shared" si="162"/>
        <v>18</v>
      </c>
      <c r="N1465" s="12">
        <f t="shared" si="163"/>
        <v>4</v>
      </c>
      <c r="O1465" s="13" t="str">
        <f t="shared" ca="1" si="164"/>
        <v>NO CUMPLE</v>
      </c>
    </row>
    <row r="1466" spans="1:15" hidden="1">
      <c r="A1466">
        <f>Tabla_owssvr__2[[#This Row],[ID]]</f>
        <v>3752</v>
      </c>
      <c r="B1466" t="str">
        <f>Tabla_owssvr__2[[#This Row],[Título]]</f>
        <v>Solicitud Minutos Adicionales</v>
      </c>
      <c r="C1466" t="str">
        <f>Tabla_owssvr__2[[#This Row],[Solicitante]]</f>
        <v>Villalobos Saa, Luis Efrain, CAM</v>
      </c>
      <c r="D1466" s="4">
        <f>Tabla_owssvr__2[[#This Row],[Fecha Solicitud]]</f>
        <v>41745</v>
      </c>
      <c r="E1466" t="str">
        <f>Tabla_owssvr__2[[#This Row],[Estado]]</f>
        <v>Realizado</v>
      </c>
      <c r="F1466" s="4">
        <f>Tabla_owssvr__2[[#This Row],[Fecha Cierre]]</f>
        <v>41745</v>
      </c>
      <c r="G1466" t="str">
        <f>Tabla_owssvr__2[[#This Row],[Categoria]]</f>
        <v>1 Asignacion de minutos</v>
      </c>
      <c r="H1466" t="str">
        <f>Tabla_owssvr__2[[#This Row],[Enviado a TI]]</f>
        <v>Si</v>
      </c>
      <c r="I1466" t="str">
        <f>Tabla_owssvr__2[[#This Row],[Regiones]]</f>
        <v>No</v>
      </c>
      <c r="J1466" s="12">
        <f t="shared" si="159"/>
        <v>1</v>
      </c>
      <c r="K1466" s="13">
        <f t="shared" si="160"/>
        <v>41746</v>
      </c>
      <c r="L1466" s="12">
        <f t="shared" si="161"/>
        <v>2014</v>
      </c>
      <c r="M1466" s="12">
        <f t="shared" si="162"/>
        <v>16</v>
      </c>
      <c r="N1466" s="12">
        <f t="shared" si="163"/>
        <v>4</v>
      </c>
      <c r="O1466" s="13" t="str">
        <f t="shared" ca="1" si="164"/>
        <v>CUMPLE</v>
      </c>
    </row>
    <row r="1467" spans="1:15" hidden="1">
      <c r="A1467">
        <f>Tabla_owssvr__2[[#This Row],[ID]]</f>
        <v>3751</v>
      </c>
      <c r="B1467" t="str">
        <f>Tabla_owssvr__2[[#This Row],[Título]]</f>
        <v>Solicita minutos</v>
      </c>
      <c r="C1467" t="str">
        <f>Tabla_owssvr__2[[#This Row],[Solicitante]]</f>
        <v>Zarate Avila, Moises, CAM</v>
      </c>
      <c r="D1467" s="4">
        <f>Tabla_owssvr__2[[#This Row],[Fecha Solicitud]]</f>
        <v>41745</v>
      </c>
      <c r="E1467" t="str">
        <f>Tabla_owssvr__2[[#This Row],[Estado]]</f>
        <v>Realizado</v>
      </c>
      <c r="F1467" s="4">
        <f>Tabla_owssvr__2[[#This Row],[Fecha Cierre]]</f>
        <v>41745</v>
      </c>
      <c r="G1467" t="str">
        <f>Tabla_owssvr__2[[#This Row],[Categoria]]</f>
        <v>1 Asignacion de minutos</v>
      </c>
      <c r="H1467" t="str">
        <f>Tabla_owssvr__2[[#This Row],[Enviado a TI]]</f>
        <v>Si</v>
      </c>
      <c r="I1467" t="str">
        <f>Tabla_owssvr__2[[#This Row],[Regiones]]</f>
        <v>No</v>
      </c>
      <c r="J1467" s="12">
        <f t="shared" si="159"/>
        <v>1</v>
      </c>
      <c r="K1467" s="13">
        <f t="shared" si="160"/>
        <v>41746</v>
      </c>
      <c r="L1467" s="12">
        <f t="shared" si="161"/>
        <v>2014</v>
      </c>
      <c r="M1467" s="12">
        <f t="shared" si="162"/>
        <v>16</v>
      </c>
      <c r="N1467" s="12">
        <f t="shared" si="163"/>
        <v>4</v>
      </c>
      <c r="O1467" s="13" t="str">
        <f t="shared" ca="1" si="164"/>
        <v>CUMPLE</v>
      </c>
    </row>
    <row r="1468" spans="1:15" hidden="1">
      <c r="A1468">
        <f>Tabla_owssvr__2[[#This Row],[ID]]</f>
        <v>3750</v>
      </c>
      <c r="B1468" t="str">
        <f>Tabla_owssvr__2[[#This Row],[Título]]</f>
        <v>minuto NET</v>
      </c>
      <c r="C1468" t="str">
        <f>Tabla_owssvr__2[[#This Row],[Solicitante]]</f>
        <v>Morales Diaz, Mauricio Enrique, CAM</v>
      </c>
      <c r="D1468" s="4">
        <f>Tabla_owssvr__2[[#This Row],[Fecha Solicitud]]</f>
        <v>41745</v>
      </c>
      <c r="E1468" t="str">
        <f>Tabla_owssvr__2[[#This Row],[Estado]]</f>
        <v>Realizado</v>
      </c>
      <c r="F1468" s="4">
        <f>Tabla_owssvr__2[[#This Row],[Fecha Cierre]]</f>
        <v>41745</v>
      </c>
      <c r="G1468" t="str">
        <f>Tabla_owssvr__2[[#This Row],[Categoria]]</f>
        <v>1 Asignacion de minutos</v>
      </c>
      <c r="H1468" t="str">
        <f>Tabla_owssvr__2[[#This Row],[Enviado a TI]]</f>
        <v>Si</v>
      </c>
      <c r="I1468" t="str">
        <f>Tabla_owssvr__2[[#This Row],[Regiones]]</f>
        <v>No</v>
      </c>
      <c r="J1468" s="12">
        <f t="shared" si="159"/>
        <v>1</v>
      </c>
      <c r="K1468" s="13">
        <f t="shared" si="160"/>
        <v>41746</v>
      </c>
      <c r="L1468" s="12">
        <f t="shared" si="161"/>
        <v>2014</v>
      </c>
      <c r="M1468" s="12">
        <f t="shared" si="162"/>
        <v>16</v>
      </c>
      <c r="N1468" s="12">
        <f t="shared" si="163"/>
        <v>4</v>
      </c>
      <c r="O1468" s="13" t="str">
        <f t="shared" ca="1" si="164"/>
        <v>CUMPLE</v>
      </c>
    </row>
    <row r="1469" spans="1:15" hidden="1">
      <c r="A1469">
        <f>Tabla_owssvr__2[[#This Row],[ID]]</f>
        <v>3749</v>
      </c>
      <c r="B1469" t="str">
        <f>Tabla_owssvr__2[[#This Row],[Título]]</f>
        <v>No hay acceso a SIOT 5/2014</v>
      </c>
      <c r="C1469" t="str">
        <f>Tabla_owssvr__2[[#This Row],[Solicitante]]</f>
        <v>Canales Cardenas, Juan Carlos, CAM</v>
      </c>
      <c r="D1469" s="4">
        <f>Tabla_owssvr__2[[#This Row],[Fecha Solicitud]]</f>
        <v>41745</v>
      </c>
      <c r="E1469" t="str">
        <f>Tabla_owssvr__2[[#This Row],[Estado]]</f>
        <v>Realizado</v>
      </c>
      <c r="F1469" s="4">
        <f>Tabla_owssvr__2[[#This Row],[Fecha Cierre]]</f>
        <v>41745</v>
      </c>
      <c r="G1469" t="str">
        <f>Tabla_owssvr__2[[#This Row],[Categoria]]</f>
        <v>Reporte de incidencias de servicio externos (Oracle, SAP, Synergia, GOM ….)</v>
      </c>
      <c r="H1469" t="str">
        <f>Tabla_owssvr__2[[#This Row],[Enviado a TI]]</f>
        <v>Si</v>
      </c>
      <c r="I1469" t="str">
        <f>Tabla_owssvr__2[[#This Row],[Regiones]]</f>
        <v>No</v>
      </c>
      <c r="J1469" s="12">
        <f t="shared" si="159"/>
        <v>1</v>
      </c>
      <c r="K1469" s="13">
        <f t="shared" si="160"/>
        <v>41746</v>
      </c>
      <c r="L1469" s="12">
        <f t="shared" si="161"/>
        <v>2014</v>
      </c>
      <c r="M1469" s="12">
        <f t="shared" si="162"/>
        <v>16</v>
      </c>
      <c r="N1469" s="12">
        <f t="shared" si="163"/>
        <v>4</v>
      </c>
      <c r="O1469" s="13" t="str">
        <f t="shared" ca="1" si="164"/>
        <v>CUMPLE</v>
      </c>
    </row>
    <row r="1470" spans="1:15" hidden="1">
      <c r="A1470">
        <f>Tabla_owssvr__2[[#This Row],[ID]]</f>
        <v>3748</v>
      </c>
      <c r="B1470" t="str">
        <f>Tabla_owssvr__2[[#This Row],[Título]]</f>
        <v>PROBLEMAS CON PC - ZENTENO 1</v>
      </c>
      <c r="C1470" t="str">
        <f>Tabla_owssvr__2[[#This Row],[Solicitante]]</f>
        <v>Castro Mery,Yeimei, CAM</v>
      </c>
      <c r="D1470" s="4">
        <f>Tabla_owssvr__2[[#This Row],[Fecha Solicitud]]</f>
        <v>41745</v>
      </c>
      <c r="E1470" t="str">
        <f>Tabla_owssvr__2[[#This Row],[Estado]]</f>
        <v>Realizado</v>
      </c>
      <c r="F1470" s="4">
        <f>Tabla_owssvr__2[[#This Row],[Fecha Cierre]]</f>
        <v>41745</v>
      </c>
      <c r="G1470" t="str">
        <f>Tabla_owssvr__2[[#This Row],[Categoria]]</f>
        <v>Replataformado del equipo.</v>
      </c>
      <c r="H1470" t="str">
        <f>Tabla_owssvr__2[[#This Row],[Enviado a TI]]</f>
        <v>Si</v>
      </c>
      <c r="I1470" t="str">
        <f>Tabla_owssvr__2[[#This Row],[Regiones]]</f>
        <v>No</v>
      </c>
      <c r="J1470" s="12">
        <f t="shared" si="159"/>
        <v>3</v>
      </c>
      <c r="K1470" s="13">
        <f t="shared" si="160"/>
        <v>41751</v>
      </c>
      <c r="L1470" s="12">
        <f t="shared" si="161"/>
        <v>2014</v>
      </c>
      <c r="M1470" s="12">
        <f t="shared" si="162"/>
        <v>17</v>
      </c>
      <c r="N1470" s="12">
        <f t="shared" si="163"/>
        <v>4</v>
      </c>
      <c r="O1470" s="13" t="str">
        <f t="shared" ca="1" si="164"/>
        <v>CUMPLE</v>
      </c>
    </row>
    <row r="1471" spans="1:15" hidden="1">
      <c r="A1471">
        <f>Tabla_owssvr__2[[#This Row],[ID]]</f>
        <v>3747</v>
      </c>
      <c r="B1471" t="str">
        <f>Tabla_owssvr__2[[#This Row],[Título]]</f>
        <v>Cambio Equipo Movil Samsung GT M2310</v>
      </c>
      <c r="C1471" t="str">
        <f>Tabla_owssvr__2[[#This Row],[Solicitante]]</f>
        <v>Ordenes Uribe, Francisco Javier, CAM</v>
      </c>
      <c r="D1471" s="4">
        <f>Tabla_owssvr__2[[#This Row],[Fecha Solicitud]]</f>
        <v>41744</v>
      </c>
      <c r="E1471" t="str">
        <f>Tabla_owssvr__2[[#This Row],[Estado]]</f>
        <v>Realizado</v>
      </c>
      <c r="F1471" s="4">
        <f>Tabla_owssvr__2[[#This Row],[Fecha Cierre]]</f>
        <v>41745</v>
      </c>
      <c r="G1471" t="str">
        <f>Tabla_owssvr__2[[#This Row],[Categoria]]</f>
        <v>Asignación y/o entrega de equipos celulares estándar nuevos o sus componentes. (chips)</v>
      </c>
      <c r="H1471" t="str">
        <f>Tabla_owssvr__2[[#This Row],[Enviado a TI]]</f>
        <v>No</v>
      </c>
      <c r="I1471" t="str">
        <f>Tabla_owssvr__2[[#This Row],[Regiones]]</f>
        <v>No</v>
      </c>
      <c r="J1471" s="12">
        <f t="shared" si="159"/>
        <v>7</v>
      </c>
      <c r="K1471" s="13">
        <f t="shared" si="160"/>
        <v>41754</v>
      </c>
      <c r="L1471" s="12">
        <f t="shared" si="161"/>
        <v>2014</v>
      </c>
      <c r="M1471" s="12">
        <f t="shared" si="162"/>
        <v>17</v>
      </c>
      <c r="N1471" s="12">
        <f t="shared" si="163"/>
        <v>4</v>
      </c>
      <c r="O1471" s="13" t="str">
        <f t="shared" ca="1" si="164"/>
        <v>CUMPLE</v>
      </c>
    </row>
    <row r="1472" spans="1:15" hidden="1">
      <c r="A1472">
        <f>Tabla_owssvr__2[[#This Row],[ID]]</f>
        <v>3746</v>
      </c>
      <c r="B1472" t="str">
        <f>Tabla_owssvr__2[[#This Row],[Título]]</f>
        <v>No se pudo instalar un equipo virtual por problemas de configuración de la actual maquina que utilizo.</v>
      </c>
      <c r="C1472" t="str">
        <f>Tabla_owssvr__2[[#This Row],[Solicitante]]</f>
        <v>Gonzalez Arredondo, Enrique Eduardo, CAM</v>
      </c>
      <c r="D1472" s="4">
        <f>Tabla_owssvr__2[[#This Row],[Fecha Solicitud]]</f>
        <v>41744</v>
      </c>
      <c r="E1472" t="str">
        <f>Tabla_owssvr__2[[#This Row],[Estado]]</f>
        <v>Realizado</v>
      </c>
      <c r="F1472" s="4">
        <f>Tabla_owssvr__2[[#This Row],[Fecha Cierre]]</f>
        <v>41744</v>
      </c>
      <c r="G1472" t="str">
        <f>Tabla_owssvr__2[[#This Row],[Categoria]]</f>
        <v>Instalación de nuevos software en los computadores.</v>
      </c>
      <c r="H1472" t="str">
        <f>Tabla_owssvr__2[[#This Row],[Enviado a TI]]</f>
        <v>Si</v>
      </c>
      <c r="I1472" t="str">
        <f>Tabla_owssvr__2[[#This Row],[Regiones]]</f>
        <v>No</v>
      </c>
      <c r="J1472" s="12">
        <f t="shared" si="159"/>
        <v>1</v>
      </c>
      <c r="K1472" s="13">
        <f t="shared" si="160"/>
        <v>41745</v>
      </c>
      <c r="L1472" s="12">
        <f t="shared" si="161"/>
        <v>2014</v>
      </c>
      <c r="M1472" s="12">
        <f t="shared" si="162"/>
        <v>16</v>
      </c>
      <c r="N1472" s="12">
        <f t="shared" si="163"/>
        <v>4</v>
      </c>
      <c r="O1472" s="13" t="str">
        <f t="shared" ca="1" si="164"/>
        <v>CUMPLE</v>
      </c>
    </row>
    <row r="1473" spans="1:15" hidden="1">
      <c r="A1473">
        <f>Tabla_owssvr__2[[#This Row],[ID]]</f>
        <v>3745</v>
      </c>
      <c r="B1473" t="str">
        <f>Tabla_owssvr__2[[#This Row],[Título]]</f>
        <v>Minutos Net</v>
      </c>
      <c r="C1473" t="str">
        <f>Tabla_owssvr__2[[#This Row],[Solicitante]]</f>
        <v>Morales Diaz, Mauricio Enrique, CAM</v>
      </c>
      <c r="D1473" s="4">
        <f>Tabla_owssvr__2[[#This Row],[Fecha Solicitud]]</f>
        <v>41744</v>
      </c>
      <c r="E1473" t="str">
        <f>Tabla_owssvr__2[[#This Row],[Estado]]</f>
        <v>Realizado</v>
      </c>
      <c r="F1473" s="4">
        <f>Tabla_owssvr__2[[#This Row],[Fecha Cierre]]</f>
        <v>41744</v>
      </c>
      <c r="G1473" t="str">
        <f>Tabla_owssvr__2[[#This Row],[Categoria]]</f>
        <v>1 Asignacion de minutos</v>
      </c>
      <c r="H1473" t="str">
        <f>Tabla_owssvr__2[[#This Row],[Enviado a TI]]</f>
        <v>Si</v>
      </c>
      <c r="I1473" t="str">
        <f>Tabla_owssvr__2[[#This Row],[Regiones]]</f>
        <v>Si</v>
      </c>
      <c r="J1473" s="12">
        <f t="shared" si="159"/>
        <v>1</v>
      </c>
      <c r="K1473" s="13">
        <f t="shared" si="160"/>
        <v>41745</v>
      </c>
      <c r="L1473" s="12">
        <f t="shared" si="161"/>
        <v>2014</v>
      </c>
      <c r="M1473" s="12">
        <f t="shared" si="162"/>
        <v>16</v>
      </c>
      <c r="N1473" s="12">
        <f t="shared" si="163"/>
        <v>4</v>
      </c>
      <c r="O1473" s="13" t="str">
        <f t="shared" ca="1" si="164"/>
        <v>CUMPLE</v>
      </c>
    </row>
    <row r="1474" spans="1:15" hidden="1">
      <c r="A1474">
        <f>Tabla_owssvr__2[[#This Row],[ID]]</f>
        <v>3744</v>
      </c>
      <c r="B1474" t="str">
        <f>Tabla_owssvr__2[[#This Row],[Título]]</f>
        <v>Minutos OT NET</v>
      </c>
      <c r="C1474" t="str">
        <f>Tabla_owssvr__2[[#This Row],[Solicitante]]</f>
        <v>Tudela Rojo, Eduardo Javier, CAM</v>
      </c>
      <c r="D1474" s="4">
        <f>Tabla_owssvr__2[[#This Row],[Fecha Solicitud]]</f>
        <v>41744</v>
      </c>
      <c r="E1474" t="str">
        <f>Tabla_owssvr__2[[#This Row],[Estado]]</f>
        <v>Realizado</v>
      </c>
      <c r="F1474" s="4">
        <f>Tabla_owssvr__2[[#This Row],[Fecha Cierre]]</f>
        <v>41744</v>
      </c>
      <c r="G1474" t="str">
        <f>Tabla_owssvr__2[[#This Row],[Categoria]]</f>
        <v>1 Asignacion de minutos</v>
      </c>
      <c r="H1474" t="str">
        <f>Tabla_owssvr__2[[#This Row],[Enviado a TI]]</f>
        <v>Si</v>
      </c>
      <c r="I1474" t="str">
        <f>Tabla_owssvr__2[[#This Row],[Regiones]]</f>
        <v>No</v>
      </c>
      <c r="J1474" s="12">
        <f t="shared" si="159"/>
        <v>1</v>
      </c>
      <c r="K1474" s="13">
        <f t="shared" si="160"/>
        <v>41745</v>
      </c>
      <c r="L1474" s="12">
        <f t="shared" si="161"/>
        <v>2014</v>
      </c>
      <c r="M1474" s="12">
        <f t="shared" si="162"/>
        <v>16</v>
      </c>
      <c r="N1474" s="12">
        <f t="shared" si="163"/>
        <v>4</v>
      </c>
      <c r="O1474" s="13" t="str">
        <f t="shared" ca="1" si="164"/>
        <v>CUMPLE</v>
      </c>
    </row>
    <row r="1475" spans="1:15" hidden="1">
      <c r="A1475">
        <f>Tabla_owssvr__2[[#This Row],[ID]]</f>
        <v>3743</v>
      </c>
      <c r="B1475" t="str">
        <f>Tabla_owssvr__2[[#This Row],[Título]]</f>
        <v>Habilitación Escritorio Harry Pugin</v>
      </c>
      <c r="C1475" t="str">
        <f>Tabla_owssvr__2[[#This Row],[Solicitante]]</f>
        <v>del Río Castro, Matías Eduardo, CAM</v>
      </c>
      <c r="D1475" s="4">
        <f>Tabla_owssvr__2[[#This Row],[Fecha Solicitud]]</f>
        <v>41744</v>
      </c>
      <c r="E1475" t="str">
        <f>Tabla_owssvr__2[[#This Row],[Estado]]</f>
        <v>Realizado</v>
      </c>
      <c r="F1475" s="4">
        <f>Tabla_owssvr__2[[#This Row],[Fecha Cierre]]</f>
        <v>41744</v>
      </c>
      <c r="G1475" t="str">
        <f>Tabla_owssvr__2[[#This Row],[Categoria]]</f>
        <v>Asignación y/o entrega de equipos celulares estándar nuevos o sus componentes. (chips)</v>
      </c>
      <c r="H1475" t="str">
        <f>Tabla_owssvr__2[[#This Row],[Enviado a TI]]</f>
        <v>No</v>
      </c>
      <c r="I1475" t="str">
        <f>Tabla_owssvr__2[[#This Row],[Regiones]]</f>
        <v>No</v>
      </c>
      <c r="J1475" s="12">
        <f t="shared" si="159"/>
        <v>7</v>
      </c>
      <c r="K1475" s="13">
        <f t="shared" si="160"/>
        <v>41754</v>
      </c>
      <c r="L1475" s="12">
        <f t="shared" si="161"/>
        <v>2014</v>
      </c>
      <c r="M1475" s="12">
        <f t="shared" si="162"/>
        <v>17</v>
      </c>
      <c r="N1475" s="12">
        <f t="shared" si="163"/>
        <v>4</v>
      </c>
      <c r="O1475" s="13" t="str">
        <f t="shared" ca="1" si="164"/>
        <v>CUMPLE</v>
      </c>
    </row>
    <row r="1476" spans="1:15" hidden="1">
      <c r="A1476">
        <f>Tabla_owssvr__2[[#This Row],[ID]]</f>
        <v>3742</v>
      </c>
      <c r="B1476" t="str">
        <f>Tabla_owssvr__2[[#This Row],[Título]]</f>
        <v>Minutos</v>
      </c>
      <c r="C1476" t="str">
        <f>Tabla_owssvr__2[[#This Row],[Solicitante]]</f>
        <v>Carvajal Caceres, Luis Maximo, CAM</v>
      </c>
      <c r="D1476" s="4">
        <f>Tabla_owssvr__2[[#This Row],[Fecha Solicitud]]</f>
        <v>41744</v>
      </c>
      <c r="E1476" t="str">
        <f>Tabla_owssvr__2[[#This Row],[Estado]]</f>
        <v>Realizado</v>
      </c>
      <c r="F1476" s="4">
        <f>Tabla_owssvr__2[[#This Row],[Fecha Cierre]]</f>
        <v>41744</v>
      </c>
      <c r="G1476" t="str">
        <f>Tabla_owssvr__2[[#This Row],[Categoria]]</f>
        <v>1 Asignacion de minutos</v>
      </c>
      <c r="H1476" t="str">
        <f>Tabla_owssvr__2[[#This Row],[Enviado a TI]]</f>
        <v>No</v>
      </c>
      <c r="I1476" t="str">
        <f>Tabla_owssvr__2[[#This Row],[Regiones]]</f>
        <v>No</v>
      </c>
      <c r="J1476" s="12">
        <f t="shared" si="159"/>
        <v>1</v>
      </c>
      <c r="K1476" s="13">
        <f t="shared" si="160"/>
        <v>41745</v>
      </c>
      <c r="L1476" s="12">
        <f t="shared" si="161"/>
        <v>2014</v>
      </c>
      <c r="M1476" s="12">
        <f t="shared" si="162"/>
        <v>16</v>
      </c>
      <c r="N1476" s="12">
        <f t="shared" si="163"/>
        <v>4</v>
      </c>
      <c r="O1476" s="13" t="str">
        <f t="shared" ca="1" si="164"/>
        <v>CUMPLE</v>
      </c>
    </row>
    <row r="1477" spans="1:15" hidden="1">
      <c r="A1477">
        <f>Tabla_owssvr__2[[#This Row],[ID]]</f>
        <v>3741</v>
      </c>
      <c r="B1477" t="str">
        <f>Tabla_owssvr__2[[#This Row],[Título]]</f>
        <v>ACTUALIZAR ARCHIVO DE INICIO DE SAP</v>
      </c>
      <c r="C1477" t="str">
        <f>Tabla_owssvr__2[[#This Row],[Solicitante]]</f>
        <v>Ruz Salinas, Richard Alberto, CAM</v>
      </c>
      <c r="D1477" s="4">
        <f>Tabla_owssvr__2[[#This Row],[Fecha Solicitud]]</f>
        <v>41744</v>
      </c>
      <c r="E1477" t="str">
        <f>Tabla_owssvr__2[[#This Row],[Estado]]</f>
        <v>Realizado</v>
      </c>
      <c r="F1477" s="4">
        <f>Tabla_owssvr__2[[#This Row],[Fecha Cierre]]</f>
        <v>41744</v>
      </c>
      <c r="G1477" t="str">
        <f>Tabla_owssvr__2[[#This Row],[Categoria]]</f>
        <v>Reporte de incidencias de servicio externos (Oracle, SAP, Synergia, GOM ….)</v>
      </c>
      <c r="H1477" t="str">
        <f>Tabla_owssvr__2[[#This Row],[Enviado a TI]]</f>
        <v>Si</v>
      </c>
      <c r="I1477" t="str">
        <f>Tabla_owssvr__2[[#This Row],[Regiones]]</f>
        <v>No</v>
      </c>
      <c r="J1477" s="12">
        <f t="shared" si="159"/>
        <v>1</v>
      </c>
      <c r="K1477" s="13">
        <f t="shared" si="160"/>
        <v>41745</v>
      </c>
      <c r="L1477" s="12">
        <f t="shared" si="161"/>
        <v>2014</v>
      </c>
      <c r="M1477" s="12">
        <f t="shared" si="162"/>
        <v>16</v>
      </c>
      <c r="N1477" s="12">
        <f t="shared" si="163"/>
        <v>4</v>
      </c>
      <c r="O1477" s="13" t="str">
        <f t="shared" ca="1" si="164"/>
        <v>CUMPLE</v>
      </c>
    </row>
    <row r="1478" spans="1:15" hidden="1">
      <c r="A1478">
        <f>Tabla_owssvr__2[[#This Row],[ID]]</f>
        <v>3740</v>
      </c>
      <c r="B1478" t="str">
        <f>Tabla_owssvr__2[[#This Row],[Título]]</f>
        <v>300312019903 FERRETERIA ALTERMATT</v>
      </c>
      <c r="C1478" t="str">
        <f>Tabla_owssvr__2[[#This Row],[Solicitante]]</f>
        <v>Flores Ramirez, Alicia Alejandra, CAM</v>
      </c>
      <c r="D1478" s="4">
        <f>Tabla_owssvr__2[[#This Row],[Fecha Solicitud]]</f>
        <v>41744</v>
      </c>
      <c r="E1478" t="str">
        <f>Tabla_owssvr__2[[#This Row],[Estado]]</f>
        <v>Realizado</v>
      </c>
      <c r="F1478" s="4">
        <f>Tabla_owssvr__2[[#This Row],[Fecha Cierre]]</f>
        <v>41744</v>
      </c>
      <c r="G1478" t="str">
        <f>Tabla_owssvr__2[[#This Row],[Categoria]]</f>
        <v>Reporte de incidencias de servicio externos (Oracle, SAP, Synergia, GOM ….)</v>
      </c>
      <c r="H1478" t="str">
        <f>Tabla_owssvr__2[[#This Row],[Enviado a TI]]</f>
        <v>No</v>
      </c>
      <c r="I1478" t="str">
        <f>Tabla_owssvr__2[[#This Row],[Regiones]]</f>
        <v>No</v>
      </c>
      <c r="J1478" s="12">
        <f t="shared" si="159"/>
        <v>1</v>
      </c>
      <c r="K1478" s="13">
        <f t="shared" si="160"/>
        <v>41745</v>
      </c>
      <c r="L1478" s="12">
        <f t="shared" si="161"/>
        <v>2014</v>
      </c>
      <c r="M1478" s="12">
        <f t="shared" si="162"/>
        <v>16</v>
      </c>
      <c r="N1478" s="12">
        <f t="shared" si="163"/>
        <v>4</v>
      </c>
      <c r="O1478" s="13" t="str">
        <f t="shared" ca="1" si="164"/>
        <v>CUMPLE</v>
      </c>
    </row>
    <row r="1479" spans="1:15" hidden="1">
      <c r="A1479">
        <f>Tabla_owssvr__2[[#This Row],[ID]]</f>
        <v>3739</v>
      </c>
      <c r="B1479" t="str">
        <f>Tabla_owssvr__2[[#This Row],[Título]]</f>
        <v>devolucion minu</v>
      </c>
      <c r="C1479" t="str">
        <f>Tabla_owssvr__2[[#This Row],[Solicitante]]</f>
        <v>Sanguinetti Catalan, Angelo Michel, CAM</v>
      </c>
      <c r="D1479" s="4">
        <f>Tabla_owssvr__2[[#This Row],[Fecha Solicitud]]</f>
        <v>41744</v>
      </c>
      <c r="E1479" t="str">
        <f>Tabla_owssvr__2[[#This Row],[Estado]]</f>
        <v>Realizado</v>
      </c>
      <c r="F1479" s="4">
        <f>Tabla_owssvr__2[[#This Row],[Fecha Cierre]]</f>
        <v>41744</v>
      </c>
      <c r="G1479" t="str">
        <f>Tabla_owssvr__2[[#This Row],[Categoria]]</f>
        <v>1 Asignacion de minutos</v>
      </c>
      <c r="H1479" t="str">
        <f>Tabla_owssvr__2[[#This Row],[Enviado a TI]]</f>
        <v>Si</v>
      </c>
      <c r="I1479" t="str">
        <f>Tabla_owssvr__2[[#This Row],[Regiones]]</f>
        <v>No</v>
      </c>
      <c r="J1479" s="12">
        <f t="shared" si="159"/>
        <v>1</v>
      </c>
      <c r="K1479" s="13">
        <f t="shared" si="160"/>
        <v>41745</v>
      </c>
      <c r="L1479" s="12">
        <f t="shared" si="161"/>
        <v>2014</v>
      </c>
      <c r="M1479" s="12">
        <f t="shared" si="162"/>
        <v>16</v>
      </c>
      <c r="N1479" s="12">
        <f t="shared" si="163"/>
        <v>4</v>
      </c>
      <c r="O1479" s="13" t="str">
        <f t="shared" ca="1" si="164"/>
        <v>CUMPLE</v>
      </c>
    </row>
    <row r="1480" spans="1:15" hidden="1">
      <c r="A1480">
        <f>Tabla_owssvr__2[[#This Row],[ID]]</f>
        <v>3738</v>
      </c>
      <c r="B1480" t="str">
        <f>Tabla_owssvr__2[[#This Row],[Título]]</f>
        <v>Carga de Minutos On net - 74318253</v>
      </c>
      <c r="C1480" t="str">
        <f>Tabla_owssvr__2[[#This Row],[Solicitante]]</f>
        <v>Caceres Sarabia, Francisco Antonio, CAM</v>
      </c>
      <c r="D1480" s="4">
        <f>Tabla_owssvr__2[[#This Row],[Fecha Solicitud]]</f>
        <v>41744</v>
      </c>
      <c r="E1480" t="str">
        <f>Tabla_owssvr__2[[#This Row],[Estado]]</f>
        <v>Realizado</v>
      </c>
      <c r="F1480" s="4">
        <f>Tabla_owssvr__2[[#This Row],[Fecha Cierre]]</f>
        <v>41744</v>
      </c>
      <c r="G1480" t="str">
        <f>Tabla_owssvr__2[[#This Row],[Categoria]]</f>
        <v>1 Asignacion de minutos</v>
      </c>
      <c r="H1480" t="str">
        <f>Tabla_owssvr__2[[#This Row],[Enviado a TI]]</f>
        <v>Si</v>
      </c>
      <c r="I1480" t="str">
        <f>Tabla_owssvr__2[[#This Row],[Regiones]]</f>
        <v>No</v>
      </c>
      <c r="J1480" s="12">
        <f t="shared" si="159"/>
        <v>1</v>
      </c>
      <c r="K1480" s="13">
        <f t="shared" si="160"/>
        <v>41745</v>
      </c>
      <c r="L1480" s="12">
        <f t="shared" si="161"/>
        <v>2014</v>
      </c>
      <c r="M1480" s="12">
        <f t="shared" si="162"/>
        <v>16</v>
      </c>
      <c r="N1480" s="12">
        <f t="shared" si="163"/>
        <v>4</v>
      </c>
      <c r="O1480" s="13" t="str">
        <f t="shared" ca="1" si="164"/>
        <v>CUMPLE</v>
      </c>
    </row>
    <row r="1481" spans="1:15" hidden="1">
      <c r="A1481">
        <f>Tabla_owssvr__2[[#This Row],[ID]]</f>
        <v>3737</v>
      </c>
      <c r="B1481" t="str">
        <f>Tabla_owssvr__2[[#This Row],[Título]]</f>
        <v>Restitución de minutos on-net</v>
      </c>
      <c r="C1481" t="str">
        <f>Tabla_owssvr__2[[#This Row],[Solicitante]]</f>
        <v>Elgueta Rojas, Deborah Lisset, CAM</v>
      </c>
      <c r="D1481" s="4">
        <f>Tabla_owssvr__2[[#This Row],[Fecha Solicitud]]</f>
        <v>41744</v>
      </c>
      <c r="E1481" t="str">
        <f>Tabla_owssvr__2[[#This Row],[Estado]]</f>
        <v>Realizado</v>
      </c>
      <c r="F1481" s="4">
        <f>Tabla_owssvr__2[[#This Row],[Fecha Cierre]]</f>
        <v>41744</v>
      </c>
      <c r="G1481" t="str">
        <f>Tabla_owssvr__2[[#This Row],[Categoria]]</f>
        <v>1 Asignacion de minutos</v>
      </c>
      <c r="H1481" t="str">
        <f>Tabla_owssvr__2[[#This Row],[Enviado a TI]]</f>
        <v>Si</v>
      </c>
      <c r="I1481" t="str">
        <f>Tabla_owssvr__2[[#This Row],[Regiones]]</f>
        <v>No</v>
      </c>
      <c r="J1481" s="12">
        <f t="shared" si="159"/>
        <v>1</v>
      </c>
      <c r="K1481" s="13">
        <f t="shared" si="160"/>
        <v>41745</v>
      </c>
      <c r="L1481" s="12">
        <f t="shared" si="161"/>
        <v>2014</v>
      </c>
      <c r="M1481" s="12">
        <f t="shared" si="162"/>
        <v>16</v>
      </c>
      <c r="N1481" s="12">
        <f t="shared" si="163"/>
        <v>4</v>
      </c>
      <c r="O1481" s="13" t="str">
        <f t="shared" ca="1" si="164"/>
        <v>CUMPLE</v>
      </c>
    </row>
    <row r="1482" spans="1:15" hidden="1">
      <c r="A1482">
        <f>Tabla_owssvr__2[[#This Row],[ID]]</f>
        <v>3736</v>
      </c>
      <c r="B1482" t="str">
        <f>Tabla_owssvr__2[[#This Row],[Título]]</f>
        <v>REPARACION DE TELEFONO MOVIL 06-8780121</v>
      </c>
      <c r="C1482" t="str">
        <f>Tabla_owssvr__2[[#This Row],[Solicitante]]</f>
        <v>Sepulveda Calcagno, Elias Angelo, CAM</v>
      </c>
      <c r="D1482" s="4">
        <f>Tabla_owssvr__2[[#This Row],[Fecha Solicitud]]</f>
        <v>41744</v>
      </c>
      <c r="E1482" t="str">
        <f>Tabla_owssvr__2[[#This Row],[Estado]]</f>
        <v>Realizado</v>
      </c>
      <c r="F1482" s="4">
        <f>Tabla_owssvr__2[[#This Row],[Fecha Cierre]]</f>
        <v>41750</v>
      </c>
      <c r="G1482" t="str">
        <f>Tabla_owssvr__2[[#This Row],[Categoria]]</f>
        <v>Asignación y/o entrega de equipos celulares estándar nuevos o sus componentes. (chips)</v>
      </c>
      <c r="H1482" t="str">
        <f>Tabla_owssvr__2[[#This Row],[Enviado a TI]]</f>
        <v>No</v>
      </c>
      <c r="I1482" t="str">
        <f>Tabla_owssvr__2[[#This Row],[Regiones]]</f>
        <v>No</v>
      </c>
      <c r="J1482" s="12">
        <f t="shared" si="159"/>
        <v>7</v>
      </c>
      <c r="K1482" s="13">
        <f t="shared" si="160"/>
        <v>41754</v>
      </c>
      <c r="L1482" s="12">
        <f t="shared" si="161"/>
        <v>2014</v>
      </c>
      <c r="M1482" s="12">
        <f t="shared" si="162"/>
        <v>17</v>
      </c>
      <c r="N1482" s="12">
        <f t="shared" si="163"/>
        <v>4</v>
      </c>
      <c r="O1482" s="13" t="str">
        <f t="shared" ca="1" si="164"/>
        <v>CUMPLE</v>
      </c>
    </row>
    <row r="1483" spans="1:15" hidden="1">
      <c r="A1483">
        <f>Tabla_owssvr__2[[#This Row],[ID]]</f>
        <v>3735</v>
      </c>
      <c r="B1483" t="str">
        <f>Tabla_owssvr__2[[#This Row],[Título]]</f>
        <v>Solicitud de toners (area conexiones)</v>
      </c>
      <c r="C1483" t="str">
        <f>Tabla_owssvr__2[[#This Row],[Solicitante]]</f>
        <v>Schmidt Contreras, Ingrid Angélica, CAM</v>
      </c>
      <c r="D1483" s="4">
        <f>Tabla_owssvr__2[[#This Row],[Fecha Solicitud]]</f>
        <v>41744</v>
      </c>
      <c r="E1483" t="str">
        <f>Tabla_owssvr__2[[#This Row],[Estado]]</f>
        <v>Realizado</v>
      </c>
      <c r="F1483" s="4">
        <f>Tabla_owssvr__2[[#This Row],[Fecha Cierre]]</f>
        <v>41744</v>
      </c>
      <c r="G1483" t="str">
        <f>Tabla_owssvr__2[[#This Row],[Categoria]]</f>
        <v>Reporte de problemas de Impresoras en Outsourcing</v>
      </c>
      <c r="H1483" t="str">
        <f>Tabla_owssvr__2[[#This Row],[Enviado a TI]]</f>
        <v>Si</v>
      </c>
      <c r="I1483" t="str">
        <f>Tabla_owssvr__2[[#This Row],[Regiones]]</f>
        <v>No</v>
      </c>
      <c r="J1483" s="12">
        <f t="shared" si="159"/>
        <v>1</v>
      </c>
      <c r="K1483" s="13">
        <f t="shared" si="160"/>
        <v>41745</v>
      </c>
      <c r="L1483" s="12">
        <f t="shared" si="161"/>
        <v>2014</v>
      </c>
      <c r="M1483" s="12">
        <f t="shared" si="162"/>
        <v>16</v>
      </c>
      <c r="N1483" s="12">
        <f t="shared" si="163"/>
        <v>4</v>
      </c>
      <c r="O1483" s="13" t="str">
        <f t="shared" ca="1" si="164"/>
        <v>CUMPLE</v>
      </c>
    </row>
    <row r="1484" spans="1:15" hidden="1">
      <c r="A1484">
        <f>Tabla_owssvr__2[[#This Row],[ID]]</f>
        <v>3734</v>
      </c>
      <c r="B1484" t="str">
        <f>Tabla_owssvr__2[[#This Row],[Título]]</f>
        <v>Asignación Equipo Nextel. (Jorge Garay)</v>
      </c>
      <c r="C1484" t="str">
        <f>Tabla_owssvr__2[[#This Row],[Solicitante]]</f>
        <v>Contreras Orellana, Paulo Alberto, CAM</v>
      </c>
      <c r="D1484" s="4">
        <f>Tabla_owssvr__2[[#This Row],[Fecha Solicitud]]</f>
        <v>41744</v>
      </c>
      <c r="E1484" t="str">
        <f>Tabla_owssvr__2[[#This Row],[Estado]]</f>
        <v>Realizado</v>
      </c>
      <c r="F1484" s="4">
        <f>Tabla_owssvr__2[[#This Row],[Fecha Cierre]]</f>
        <v>41744</v>
      </c>
      <c r="G1484" t="str">
        <f>Tabla_owssvr__2[[#This Row],[Categoria]]</f>
        <v>Asignación y/o entrega de equipos celulares estándar nuevos o sus componentes. (chips)</v>
      </c>
      <c r="H1484" t="str">
        <f>Tabla_owssvr__2[[#This Row],[Enviado a TI]]</f>
        <v>Si</v>
      </c>
      <c r="I1484" t="str">
        <f>Tabla_owssvr__2[[#This Row],[Regiones]]</f>
        <v>No</v>
      </c>
      <c r="J1484" s="12">
        <f t="shared" si="159"/>
        <v>7</v>
      </c>
      <c r="K1484" s="13">
        <f t="shared" si="160"/>
        <v>41754</v>
      </c>
      <c r="L1484" s="12">
        <f t="shared" si="161"/>
        <v>2014</v>
      </c>
      <c r="M1484" s="12">
        <f t="shared" si="162"/>
        <v>17</v>
      </c>
      <c r="N1484" s="12">
        <f t="shared" si="163"/>
        <v>4</v>
      </c>
      <c r="O1484" s="13" t="str">
        <f t="shared" ca="1" si="164"/>
        <v>CUMPLE</v>
      </c>
    </row>
    <row r="1485" spans="1:15" hidden="1">
      <c r="A1485">
        <f>Tabla_owssvr__2[[#This Row],[ID]]</f>
        <v>3733</v>
      </c>
      <c r="B1485" t="str">
        <f>Tabla_owssvr__2[[#This Row],[Título]]</f>
        <v>Acceso en Responsabilidad Tesoreria.(ingreso de Documentos)</v>
      </c>
      <c r="C1485" t="str">
        <f>Tabla_owssvr__2[[#This Row],[Solicitante]]</f>
        <v>Berrios Ortiz, Elias Eduardo, CAM</v>
      </c>
      <c r="D1485" s="4">
        <f>Tabla_owssvr__2[[#This Row],[Fecha Solicitud]]</f>
        <v>41744</v>
      </c>
      <c r="E1485" t="str">
        <f>Tabla_owssvr__2[[#This Row],[Estado]]</f>
        <v>Realizado</v>
      </c>
      <c r="F1485" s="4">
        <f>Tabla_owssvr__2[[#This Row],[Fecha Cierre]]</f>
        <v>41744</v>
      </c>
      <c r="G1485" t="str">
        <f>Tabla_owssvr__2[[#This Row],[Categoria]]</f>
        <v>Reporte de incidencias de servicio externos (Oracle, SAP, Synergia, GOM ….)</v>
      </c>
      <c r="H1485" t="str">
        <f>Tabla_owssvr__2[[#This Row],[Enviado a TI]]</f>
        <v>No</v>
      </c>
      <c r="I1485" t="str">
        <f>Tabla_owssvr__2[[#This Row],[Regiones]]</f>
        <v>No</v>
      </c>
      <c r="J1485" s="12">
        <f t="shared" si="159"/>
        <v>1</v>
      </c>
      <c r="K1485" s="13">
        <f t="shared" si="160"/>
        <v>41745</v>
      </c>
      <c r="L1485" s="12">
        <f t="shared" si="161"/>
        <v>2014</v>
      </c>
      <c r="M1485" s="12">
        <f t="shared" si="162"/>
        <v>16</v>
      </c>
      <c r="N1485" s="12">
        <f t="shared" si="163"/>
        <v>4</v>
      </c>
      <c r="O1485" s="13" t="str">
        <f t="shared" ca="1" si="164"/>
        <v>CUMPLE</v>
      </c>
    </row>
    <row r="1486" spans="1:15" hidden="1">
      <c r="A1486">
        <f>Tabla_owssvr__2[[#This Row],[ID]]</f>
        <v>3732</v>
      </c>
      <c r="B1486" t="str">
        <f>Tabla_owssvr__2[[#This Row],[Título]]</f>
        <v>Costo comparativo</v>
      </c>
      <c r="C1486" t="str">
        <f>Tabla_owssvr__2[[#This Row],[Solicitante]]</f>
        <v>Castro Marchant, Jorge, CAM</v>
      </c>
      <c r="D1486" s="4">
        <f>Tabla_owssvr__2[[#This Row],[Fecha Solicitud]]</f>
        <v>41744</v>
      </c>
      <c r="E1486" t="str">
        <f>Tabla_owssvr__2[[#This Row],[Estado]]</f>
        <v>Realizado</v>
      </c>
      <c r="F1486" s="4">
        <f>Tabla_owssvr__2[[#This Row],[Fecha Cierre]]</f>
        <v>41744</v>
      </c>
      <c r="G1486" t="str">
        <f>Tabla_owssvr__2[[#This Row],[Categoria]]</f>
        <v>1 Asignacion de minutos</v>
      </c>
      <c r="H1486" t="str">
        <f>Tabla_owssvr__2[[#This Row],[Enviado a TI]]</f>
        <v>Si</v>
      </c>
      <c r="I1486" t="str">
        <f>Tabla_owssvr__2[[#This Row],[Regiones]]</f>
        <v>No</v>
      </c>
      <c r="J1486" s="12">
        <f t="shared" si="159"/>
        <v>1</v>
      </c>
      <c r="K1486" s="13">
        <f t="shared" si="160"/>
        <v>41745</v>
      </c>
      <c r="L1486" s="12">
        <f t="shared" si="161"/>
        <v>2014</v>
      </c>
      <c r="M1486" s="12">
        <f t="shared" si="162"/>
        <v>16</v>
      </c>
      <c r="N1486" s="12">
        <f t="shared" si="163"/>
        <v>4</v>
      </c>
      <c r="O1486" s="13" t="str">
        <f t="shared" ca="1" si="164"/>
        <v>CUMPLE</v>
      </c>
    </row>
    <row r="1487" spans="1:15" hidden="1">
      <c r="A1487">
        <f>Tabla_owssvr__2[[#This Row],[ID]]</f>
        <v>3731</v>
      </c>
      <c r="B1487" t="str">
        <f>Tabla_owssvr__2[[#This Row],[Título]]</f>
        <v>Bloqueo de correo</v>
      </c>
      <c r="C1487" t="str">
        <f>Tabla_owssvr__2[[#This Row],[Solicitante]]</f>
        <v>Martinez Fuentealba, Victor Alonso, CAM</v>
      </c>
      <c r="D1487" s="4">
        <f>Tabla_owssvr__2[[#This Row],[Fecha Solicitud]]</f>
        <v>41744</v>
      </c>
      <c r="E1487" t="str">
        <f>Tabla_owssvr__2[[#This Row],[Estado]]</f>
        <v>Realizado</v>
      </c>
      <c r="F1487" s="4">
        <f>Tabla_owssvr__2[[#This Row],[Fecha Cierre]]</f>
        <v>41744</v>
      </c>
      <c r="G1487" t="str">
        <f>Tabla_owssvr__2[[#This Row],[Categoria]]</f>
        <v>Creación, modificación activación y desactivación de cuentas asociadas a servicios externos.</v>
      </c>
      <c r="H1487" t="str">
        <f>Tabla_owssvr__2[[#This Row],[Enviado a TI]]</f>
        <v>No</v>
      </c>
      <c r="I1487" t="str">
        <f>Tabla_owssvr__2[[#This Row],[Regiones]]</f>
        <v>No</v>
      </c>
      <c r="J1487" s="12">
        <f t="shared" si="159"/>
        <v>1</v>
      </c>
      <c r="K1487" s="13">
        <f t="shared" si="160"/>
        <v>41745</v>
      </c>
      <c r="L1487" s="12">
        <f t="shared" si="161"/>
        <v>2014</v>
      </c>
      <c r="M1487" s="12">
        <f t="shared" si="162"/>
        <v>16</v>
      </c>
      <c r="N1487" s="12">
        <f t="shared" si="163"/>
        <v>4</v>
      </c>
      <c r="O1487" s="13" t="str">
        <f t="shared" ca="1" si="164"/>
        <v>CUMPLE</v>
      </c>
    </row>
    <row r="1488" spans="1:15" hidden="1">
      <c r="A1488">
        <f>Tabla_owssvr__2[[#This Row],[ID]]</f>
        <v>3730</v>
      </c>
      <c r="B1488" t="str">
        <f>Tabla_owssvr__2[[#This Row],[Título]]</f>
        <v xml:space="preserve"> solicitud de minutos Rolando Urriola</v>
      </c>
      <c r="C1488" t="str">
        <f>Tabla_owssvr__2[[#This Row],[Solicitante]]</f>
        <v>Villalobos Saa, Luis Efrain, CAM</v>
      </c>
      <c r="D1488" s="4">
        <f>Tabla_owssvr__2[[#This Row],[Fecha Solicitud]]</f>
        <v>41744</v>
      </c>
      <c r="E1488" t="str">
        <f>Tabla_owssvr__2[[#This Row],[Estado]]</f>
        <v>Realizado</v>
      </c>
      <c r="F1488" s="4">
        <f>Tabla_owssvr__2[[#This Row],[Fecha Cierre]]</f>
        <v>41744</v>
      </c>
      <c r="G1488" t="str">
        <f>Tabla_owssvr__2[[#This Row],[Categoria]]</f>
        <v>1 Asignacion de minutos</v>
      </c>
      <c r="H1488" t="str">
        <f>Tabla_owssvr__2[[#This Row],[Enviado a TI]]</f>
        <v>Si</v>
      </c>
      <c r="I1488" t="str">
        <f>Tabla_owssvr__2[[#This Row],[Regiones]]</f>
        <v>No</v>
      </c>
      <c r="J1488" s="12">
        <f t="shared" si="159"/>
        <v>1</v>
      </c>
      <c r="K1488" s="13">
        <f t="shared" si="160"/>
        <v>41745</v>
      </c>
      <c r="L1488" s="12">
        <f t="shared" si="161"/>
        <v>2014</v>
      </c>
      <c r="M1488" s="12">
        <f t="shared" si="162"/>
        <v>16</v>
      </c>
      <c r="N1488" s="12">
        <f t="shared" si="163"/>
        <v>4</v>
      </c>
      <c r="O1488" s="13" t="str">
        <f t="shared" ca="1" si="164"/>
        <v>CUMPLE</v>
      </c>
    </row>
    <row r="1489" spans="1:15" hidden="1">
      <c r="A1489">
        <f>Tabla_owssvr__2[[#This Row],[ID]]</f>
        <v>3729</v>
      </c>
      <c r="B1489" t="str">
        <f>Tabla_owssvr__2[[#This Row],[Título]]</f>
        <v>ASIGNACION DE MINUTOS AL MOVIL 9-9716467</v>
      </c>
      <c r="C1489" t="str">
        <f>Tabla_owssvr__2[[#This Row],[Solicitante]]</f>
        <v>Carrasco Velarde, Luis Alberto, CAM</v>
      </c>
      <c r="D1489" s="4">
        <f>Tabla_owssvr__2[[#This Row],[Fecha Solicitud]]</f>
        <v>41744</v>
      </c>
      <c r="E1489" t="str">
        <f>Tabla_owssvr__2[[#This Row],[Estado]]</f>
        <v>Realizado</v>
      </c>
      <c r="F1489" s="4">
        <f>Tabla_owssvr__2[[#This Row],[Fecha Cierre]]</f>
        <v>41744</v>
      </c>
      <c r="G1489" t="str">
        <f>Tabla_owssvr__2[[#This Row],[Categoria]]</f>
        <v>1 Asignacion de minutos</v>
      </c>
      <c r="H1489" t="str">
        <f>Tabla_owssvr__2[[#This Row],[Enviado a TI]]</f>
        <v>No</v>
      </c>
      <c r="I1489" t="str">
        <f>Tabla_owssvr__2[[#This Row],[Regiones]]</f>
        <v>No</v>
      </c>
      <c r="J1489" s="12">
        <f t="shared" si="159"/>
        <v>1</v>
      </c>
      <c r="K1489" s="13">
        <f t="shared" si="160"/>
        <v>41745</v>
      </c>
      <c r="L1489" s="12">
        <f t="shared" si="161"/>
        <v>2014</v>
      </c>
      <c r="M1489" s="12">
        <f t="shared" si="162"/>
        <v>16</v>
      </c>
      <c r="N1489" s="12">
        <f t="shared" si="163"/>
        <v>4</v>
      </c>
      <c r="O1489" s="13" t="str">
        <f t="shared" ca="1" si="164"/>
        <v>CUMPLE</v>
      </c>
    </row>
    <row r="1490" spans="1:15" hidden="1">
      <c r="A1490">
        <f>Tabla_owssvr__2[[#This Row],[ID]]</f>
        <v>3728</v>
      </c>
      <c r="B1490" t="str">
        <f>Tabla_owssvr__2[[#This Row],[Título]]</f>
        <v>Nuevo equipo celular</v>
      </c>
      <c r="C1490" t="str">
        <f>Tabla_owssvr__2[[#This Row],[Solicitante]]</f>
        <v>Duque Negrete, Bernardita, CAM</v>
      </c>
      <c r="D1490" s="4">
        <f>Tabla_owssvr__2[[#This Row],[Fecha Solicitud]]</f>
        <v>41744</v>
      </c>
      <c r="E1490" t="str">
        <f>Tabla_owssvr__2[[#This Row],[Estado]]</f>
        <v>Realizado</v>
      </c>
      <c r="F1490" s="4">
        <f>Tabla_owssvr__2[[#This Row],[Fecha Cierre]]</f>
        <v>41744</v>
      </c>
      <c r="G1490" t="str">
        <f>Tabla_owssvr__2[[#This Row],[Categoria]]</f>
        <v>1 Asignacion de minutos</v>
      </c>
      <c r="H1490" t="str">
        <f>Tabla_owssvr__2[[#This Row],[Enviado a TI]]</f>
        <v>No</v>
      </c>
      <c r="I1490" t="str">
        <f>Tabla_owssvr__2[[#This Row],[Regiones]]</f>
        <v>No</v>
      </c>
      <c r="J1490" s="12">
        <f t="shared" si="159"/>
        <v>1</v>
      </c>
      <c r="K1490" s="13">
        <f t="shared" si="160"/>
        <v>41745</v>
      </c>
      <c r="L1490" s="12">
        <f t="shared" si="161"/>
        <v>2014</v>
      </c>
      <c r="M1490" s="12">
        <f t="shared" si="162"/>
        <v>16</v>
      </c>
      <c r="N1490" s="12">
        <f t="shared" si="163"/>
        <v>4</v>
      </c>
      <c r="O1490" s="13" t="str">
        <f t="shared" ca="1" si="164"/>
        <v>CUMPLE</v>
      </c>
    </row>
    <row r="1491" spans="1:15" hidden="1">
      <c r="A1491">
        <f>Tabla_owssvr__2[[#This Row],[ID]]</f>
        <v>3727</v>
      </c>
      <c r="B1491" t="str">
        <f>Tabla_owssvr__2[[#This Row],[Título]]</f>
        <v>Cambio Computador</v>
      </c>
      <c r="C1491" t="str">
        <f>Tabla_owssvr__2[[#This Row],[Solicitante]]</f>
        <v>Brantt Zumarán, Claudia Andrea, CAM</v>
      </c>
      <c r="D1491" s="4">
        <f>Tabla_owssvr__2[[#This Row],[Fecha Solicitud]]</f>
        <v>41744</v>
      </c>
      <c r="E1491" t="str">
        <f>Tabla_owssvr__2[[#This Row],[Estado]]</f>
        <v>Realizado</v>
      </c>
      <c r="F1491" s="4">
        <f>Tabla_owssvr__2[[#This Row],[Fecha Cierre]]</f>
        <v>41746</v>
      </c>
      <c r="G1491" t="str">
        <f>Tabla_owssvr__2[[#This Row],[Categoria]]</f>
        <v>Asignación de equipamiento estándar.</v>
      </c>
      <c r="H1491" t="str">
        <f>Tabla_owssvr__2[[#This Row],[Enviado a TI]]</f>
        <v>Si</v>
      </c>
      <c r="I1491" t="str">
        <f>Tabla_owssvr__2[[#This Row],[Regiones]]</f>
        <v>No</v>
      </c>
      <c r="J1491" s="12">
        <f t="shared" si="159"/>
        <v>4</v>
      </c>
      <c r="K1491" s="13">
        <f t="shared" si="160"/>
        <v>41751</v>
      </c>
      <c r="L1491" s="12">
        <f t="shared" si="161"/>
        <v>2014</v>
      </c>
      <c r="M1491" s="12">
        <f t="shared" si="162"/>
        <v>17</v>
      </c>
      <c r="N1491" s="12">
        <f t="shared" si="163"/>
        <v>4</v>
      </c>
      <c r="O1491" s="13" t="str">
        <f t="shared" ca="1" si="164"/>
        <v>CUMPLE</v>
      </c>
    </row>
    <row r="1492" spans="1:15" hidden="1">
      <c r="A1492">
        <f>Tabla_owssvr__2[[#This Row],[ID]]</f>
        <v>3726</v>
      </c>
      <c r="B1492" t="str">
        <f>Tabla_owssvr__2[[#This Row],[Título]]</f>
        <v>Abonado 94452101</v>
      </c>
      <c r="C1492" t="str">
        <f>Tabla_owssvr__2[[#This Row],[Solicitante]]</f>
        <v>Diaz Castro, Olivier Guillermo, CAM</v>
      </c>
      <c r="D1492" s="4">
        <f>Tabla_owssvr__2[[#This Row],[Fecha Solicitud]]</f>
        <v>41744</v>
      </c>
      <c r="E1492" t="str">
        <f>Tabla_owssvr__2[[#This Row],[Estado]]</f>
        <v>Realizado</v>
      </c>
      <c r="F1492" s="4">
        <f>Tabla_owssvr__2[[#This Row],[Fecha Cierre]]</f>
        <v>41744</v>
      </c>
      <c r="G1492" t="str">
        <f>Tabla_owssvr__2[[#This Row],[Categoria]]</f>
        <v>1 Asignacion de minutos</v>
      </c>
      <c r="H1492" t="str">
        <f>Tabla_owssvr__2[[#This Row],[Enviado a TI]]</f>
        <v>Si</v>
      </c>
      <c r="I1492" t="str">
        <f>Tabla_owssvr__2[[#This Row],[Regiones]]</f>
        <v>No</v>
      </c>
      <c r="J1492" s="12">
        <f t="shared" si="159"/>
        <v>1</v>
      </c>
      <c r="K1492" s="13">
        <f t="shared" si="160"/>
        <v>41745</v>
      </c>
      <c r="L1492" s="12">
        <f t="shared" si="161"/>
        <v>2014</v>
      </c>
      <c r="M1492" s="12">
        <f t="shared" si="162"/>
        <v>16</v>
      </c>
      <c r="N1492" s="12">
        <f t="shared" si="163"/>
        <v>4</v>
      </c>
      <c r="O1492" s="13" t="str">
        <f t="shared" ca="1" si="164"/>
        <v>CUMPLE</v>
      </c>
    </row>
    <row r="1493" spans="1:15" hidden="1">
      <c r="A1493">
        <f>Tabla_owssvr__2[[#This Row],[ID]]</f>
        <v>3725</v>
      </c>
      <c r="B1493" t="str">
        <f>Tabla_owssvr__2[[#This Row],[Título]]</f>
        <v>Solicita restituir minutos OnNet.</v>
      </c>
      <c r="C1493" t="str">
        <f>Tabla_owssvr__2[[#This Row],[Solicitante]]</f>
        <v>Hormazábal Ortiz, Leonardo Antonio, CAM</v>
      </c>
      <c r="D1493" s="4">
        <f>Tabla_owssvr__2[[#This Row],[Fecha Solicitud]]</f>
        <v>41744</v>
      </c>
      <c r="E1493" t="str">
        <f>Tabla_owssvr__2[[#This Row],[Estado]]</f>
        <v>Realizado</v>
      </c>
      <c r="F1493" s="4">
        <f>Tabla_owssvr__2[[#This Row],[Fecha Cierre]]</f>
        <v>41744</v>
      </c>
      <c r="G1493" t="str">
        <f>Tabla_owssvr__2[[#This Row],[Categoria]]</f>
        <v>1 Asignacion de minutos</v>
      </c>
      <c r="H1493" t="str">
        <f>Tabla_owssvr__2[[#This Row],[Enviado a TI]]</f>
        <v>Si</v>
      </c>
      <c r="I1493" t="str">
        <f>Tabla_owssvr__2[[#This Row],[Regiones]]</f>
        <v>Si</v>
      </c>
      <c r="J1493" s="12">
        <f t="shared" si="159"/>
        <v>1</v>
      </c>
      <c r="K1493" s="13">
        <f t="shared" si="160"/>
        <v>41745</v>
      </c>
      <c r="L1493" s="12">
        <f t="shared" si="161"/>
        <v>2014</v>
      </c>
      <c r="M1493" s="12">
        <f t="shared" si="162"/>
        <v>16</v>
      </c>
      <c r="N1493" s="12">
        <f t="shared" si="163"/>
        <v>4</v>
      </c>
      <c r="O1493" s="13" t="str">
        <f t="shared" ca="1" si="164"/>
        <v>CUMPLE</v>
      </c>
    </row>
    <row r="1494" spans="1:15" hidden="1">
      <c r="A1494">
        <f>Tabla_owssvr__2[[#This Row],[ID]]</f>
        <v>3724</v>
      </c>
      <c r="B1494" t="str">
        <f>Tabla_owssvr__2[[#This Row],[Título]]</f>
        <v>Desbloqueo Cuenta de Red</v>
      </c>
      <c r="C1494" t="str">
        <f>Tabla_owssvr__2[[#This Row],[Solicitante]]</f>
        <v>Santibañez Ordenes, Andres Alejandro, CAM</v>
      </c>
      <c r="D1494" s="4">
        <f>Tabla_owssvr__2[[#This Row],[Fecha Solicitud]]</f>
        <v>41744</v>
      </c>
      <c r="E1494" t="str">
        <f>Tabla_owssvr__2[[#This Row],[Estado]]</f>
        <v>Realizado</v>
      </c>
      <c r="F1494" s="4">
        <f>Tabla_owssvr__2[[#This Row],[Fecha Cierre]]</f>
        <v>41744</v>
      </c>
      <c r="G1494" t="str">
        <f>Tabla_owssvr__2[[#This Row],[Categoria]]</f>
        <v>Creación, modificación activación y desactivación de cuentas de red y correo electrónico.</v>
      </c>
      <c r="H1494" t="str">
        <f>Tabla_owssvr__2[[#This Row],[Enviado a TI]]</f>
        <v>No</v>
      </c>
      <c r="I1494" t="str">
        <f>Tabla_owssvr__2[[#This Row],[Regiones]]</f>
        <v>No</v>
      </c>
      <c r="J1494" s="12">
        <f t="shared" si="159"/>
        <v>1</v>
      </c>
      <c r="K1494" s="13">
        <f t="shared" si="160"/>
        <v>41745</v>
      </c>
      <c r="L1494" s="12">
        <f t="shared" si="161"/>
        <v>2014</v>
      </c>
      <c r="M1494" s="12">
        <f t="shared" si="162"/>
        <v>16</v>
      </c>
      <c r="N1494" s="12">
        <f t="shared" si="163"/>
        <v>4</v>
      </c>
      <c r="O1494" s="13" t="str">
        <f t="shared" ca="1" si="164"/>
        <v>CUMPLE</v>
      </c>
    </row>
    <row r="1495" spans="1:15" hidden="1">
      <c r="A1495">
        <f>Tabla_owssvr__2[[#This Row],[ID]]</f>
        <v>3723</v>
      </c>
      <c r="B1495" t="str">
        <f>Tabla_owssvr__2[[#This Row],[Título]]</f>
        <v>Carga de minutos</v>
      </c>
      <c r="C1495" t="str">
        <f>Tabla_owssvr__2[[#This Row],[Solicitante]]</f>
        <v>Bascuñan Reyes, Juan Ignacio, CAM</v>
      </c>
      <c r="D1495" s="4">
        <f>Tabla_owssvr__2[[#This Row],[Fecha Solicitud]]</f>
        <v>41744</v>
      </c>
      <c r="E1495" t="str">
        <f>Tabla_owssvr__2[[#This Row],[Estado]]</f>
        <v>Realizado</v>
      </c>
      <c r="F1495" s="4">
        <f>Tabla_owssvr__2[[#This Row],[Fecha Cierre]]</f>
        <v>41744</v>
      </c>
      <c r="G1495" t="str">
        <f>Tabla_owssvr__2[[#This Row],[Categoria]]</f>
        <v>1 Asignacion de minutos</v>
      </c>
      <c r="H1495" t="str">
        <f>Tabla_owssvr__2[[#This Row],[Enviado a TI]]</f>
        <v>Si</v>
      </c>
      <c r="I1495" t="str">
        <f>Tabla_owssvr__2[[#This Row],[Regiones]]</f>
        <v>No</v>
      </c>
      <c r="J1495" s="12">
        <f t="shared" si="159"/>
        <v>1</v>
      </c>
      <c r="K1495" s="13">
        <f t="shared" si="160"/>
        <v>41745</v>
      </c>
      <c r="L1495" s="12">
        <f t="shared" si="161"/>
        <v>2014</v>
      </c>
      <c r="M1495" s="12">
        <f t="shared" si="162"/>
        <v>16</v>
      </c>
      <c r="N1495" s="12">
        <f t="shared" si="163"/>
        <v>4</v>
      </c>
      <c r="O1495" s="13" t="str">
        <f t="shared" ca="1" si="164"/>
        <v>CUMPLE</v>
      </c>
    </row>
    <row r="1496" spans="1:15" hidden="1">
      <c r="A1496">
        <f>Tabla_owssvr__2[[#This Row],[ID]]</f>
        <v>3722</v>
      </c>
      <c r="B1496" t="str">
        <f>Tabla_owssvr__2[[#This Row],[Título]]</f>
        <v>solicitud</v>
      </c>
      <c r="C1496" t="str">
        <f>Tabla_owssvr__2[[#This Row],[Solicitante]]</f>
        <v>Bascuñan Reyes, Juan Ignacio, CAM</v>
      </c>
      <c r="D1496" s="4">
        <f>Tabla_owssvr__2[[#This Row],[Fecha Solicitud]]</f>
        <v>41744</v>
      </c>
      <c r="E1496" t="str">
        <f>Tabla_owssvr__2[[#This Row],[Estado]]</f>
        <v>Realizado</v>
      </c>
      <c r="F1496" s="4">
        <f>Tabla_owssvr__2[[#This Row],[Fecha Cierre]]</f>
        <v>41744</v>
      </c>
      <c r="G1496" t="str">
        <f>Tabla_owssvr__2[[#This Row],[Categoria]]</f>
        <v>1 Asignacion de minutos</v>
      </c>
      <c r="H1496" t="str">
        <f>Tabla_owssvr__2[[#This Row],[Enviado a TI]]</f>
        <v>Si</v>
      </c>
      <c r="I1496" t="str">
        <f>Tabla_owssvr__2[[#This Row],[Regiones]]</f>
        <v>No</v>
      </c>
      <c r="J1496" s="12">
        <f t="shared" si="159"/>
        <v>1</v>
      </c>
      <c r="K1496" s="13">
        <f t="shared" si="160"/>
        <v>41745</v>
      </c>
      <c r="L1496" s="12">
        <f t="shared" si="161"/>
        <v>2014</v>
      </c>
      <c r="M1496" s="12">
        <f t="shared" si="162"/>
        <v>16</v>
      </c>
      <c r="N1496" s="12">
        <f t="shared" si="163"/>
        <v>4</v>
      </c>
      <c r="O1496" s="13" t="str">
        <f t="shared" ca="1" si="164"/>
        <v>CUMPLE</v>
      </c>
    </row>
    <row r="1497" spans="1:15" hidden="1">
      <c r="A1497">
        <f>Tabla_owssvr__2[[#This Row],[ID]]</f>
        <v>3721</v>
      </c>
      <c r="B1497" t="str">
        <f>Tabla_owssvr__2[[#This Row],[Título]]</f>
        <v>Cargar Minutos Adicionales</v>
      </c>
      <c r="C1497" t="str">
        <f>Tabla_owssvr__2[[#This Row],[Solicitante]]</f>
        <v>Villalobos Saa, Luis Efrain, CAM</v>
      </c>
      <c r="D1497" s="4">
        <f>Tabla_owssvr__2[[#This Row],[Fecha Solicitud]]</f>
        <v>41743</v>
      </c>
      <c r="E1497" t="str">
        <f>Tabla_owssvr__2[[#This Row],[Estado]]</f>
        <v>Realizado</v>
      </c>
      <c r="F1497" s="4">
        <f>Tabla_owssvr__2[[#This Row],[Fecha Cierre]]</f>
        <v>41743</v>
      </c>
      <c r="G1497" t="str">
        <f>Tabla_owssvr__2[[#This Row],[Categoria]]</f>
        <v>1 Asignacion de minutos</v>
      </c>
      <c r="H1497" t="str">
        <f>Tabla_owssvr__2[[#This Row],[Enviado a TI]]</f>
        <v>No</v>
      </c>
      <c r="I1497" t="str">
        <f>Tabla_owssvr__2[[#This Row],[Regiones]]</f>
        <v>No</v>
      </c>
      <c r="J1497" s="12">
        <f t="shared" si="159"/>
        <v>1</v>
      </c>
      <c r="K1497" s="13">
        <f t="shared" si="160"/>
        <v>41744</v>
      </c>
      <c r="L1497" s="12">
        <f t="shared" si="161"/>
        <v>2014</v>
      </c>
      <c r="M1497" s="12">
        <f t="shared" si="162"/>
        <v>16</v>
      </c>
      <c r="N1497" s="12">
        <f t="shared" si="163"/>
        <v>4</v>
      </c>
      <c r="O1497" s="13" t="str">
        <f t="shared" ca="1" si="164"/>
        <v>CUMPLE</v>
      </c>
    </row>
    <row r="1498" spans="1:15" hidden="1">
      <c r="A1498">
        <f>Tabla_owssvr__2[[#This Row],[ID]]</f>
        <v>3720</v>
      </c>
      <c r="B1498" t="str">
        <f>Tabla_owssvr__2[[#This Row],[Título]]</f>
        <v>ingreso CAM -zenteno</v>
      </c>
      <c r="C1498" t="str">
        <f>Tabla_owssvr__2[[#This Row],[Solicitante]]</f>
        <v>Dossi Muñoz, Carolina, CAM</v>
      </c>
      <c r="D1498" s="4">
        <f>Tabla_owssvr__2[[#This Row],[Fecha Solicitud]]</f>
        <v>41743</v>
      </c>
      <c r="E1498" t="str">
        <f>Tabla_owssvr__2[[#This Row],[Estado]]</f>
        <v>Realizado</v>
      </c>
      <c r="F1498" s="4">
        <f>Tabla_owssvr__2[[#This Row],[Fecha Cierre]]</f>
        <v>41743</v>
      </c>
      <c r="G1498" t="str">
        <f>Tabla_owssvr__2[[#This Row],[Categoria]]</f>
        <v>Creación, modificación activación y desactivación de cuentas asociadas a servicios externos.</v>
      </c>
      <c r="H1498" t="str">
        <f>Tabla_owssvr__2[[#This Row],[Enviado a TI]]</f>
        <v>Si</v>
      </c>
      <c r="I1498" t="str">
        <f>Tabla_owssvr__2[[#This Row],[Regiones]]</f>
        <v>No</v>
      </c>
      <c r="J1498" s="12">
        <f t="shared" si="159"/>
        <v>1</v>
      </c>
      <c r="K1498" s="13">
        <f t="shared" si="160"/>
        <v>41744</v>
      </c>
      <c r="L1498" s="12">
        <f t="shared" si="161"/>
        <v>2014</v>
      </c>
      <c r="M1498" s="12">
        <f t="shared" si="162"/>
        <v>16</v>
      </c>
      <c r="N1498" s="12">
        <f t="shared" si="163"/>
        <v>4</v>
      </c>
      <c r="O1498" s="13" t="str">
        <f t="shared" ca="1" si="164"/>
        <v>CUMPLE</v>
      </c>
    </row>
    <row r="1499" spans="1:15" hidden="1">
      <c r="A1499">
        <f>Tabla_owssvr__2[[#This Row],[ID]]</f>
        <v>3719</v>
      </c>
      <c r="B1499" t="str">
        <f>Tabla_owssvr__2[[#This Row],[Título]]</f>
        <v>solicitud de minutos Rolando Urriola</v>
      </c>
      <c r="C1499" t="str">
        <f>Tabla_owssvr__2[[#This Row],[Solicitante]]</f>
        <v>Sanguinetti Catalan, Angelo Michel, CAM</v>
      </c>
      <c r="D1499" s="4">
        <f>Tabla_owssvr__2[[#This Row],[Fecha Solicitud]]</f>
        <v>41743</v>
      </c>
      <c r="E1499" t="str">
        <f>Tabla_owssvr__2[[#This Row],[Estado]]</f>
        <v>Realizado</v>
      </c>
      <c r="F1499" s="4">
        <f>Tabla_owssvr__2[[#This Row],[Fecha Cierre]]</f>
        <v>41743</v>
      </c>
      <c r="G1499" t="str">
        <f>Tabla_owssvr__2[[#This Row],[Categoria]]</f>
        <v>1 Asignacion de minutos</v>
      </c>
      <c r="H1499" t="str">
        <f>Tabla_owssvr__2[[#This Row],[Enviado a TI]]</f>
        <v>Si</v>
      </c>
      <c r="I1499" t="str">
        <f>Tabla_owssvr__2[[#This Row],[Regiones]]</f>
        <v>No</v>
      </c>
      <c r="J1499" s="12">
        <f t="shared" si="159"/>
        <v>1</v>
      </c>
      <c r="K1499" s="13">
        <f t="shared" si="160"/>
        <v>41744</v>
      </c>
      <c r="L1499" s="12">
        <f t="shared" si="161"/>
        <v>2014</v>
      </c>
      <c r="M1499" s="12">
        <f t="shared" si="162"/>
        <v>16</v>
      </c>
      <c r="N1499" s="12">
        <f t="shared" si="163"/>
        <v>4</v>
      </c>
      <c r="O1499" s="13" t="str">
        <f t="shared" ca="1" si="164"/>
        <v>CUMPLE</v>
      </c>
    </row>
    <row r="1500" spans="1:15" hidden="1">
      <c r="A1500">
        <f>Tabla_owssvr__2[[#This Row],[ID]]</f>
        <v>3718</v>
      </c>
      <c r="B1500" t="str">
        <f>Tabla_owssvr__2[[#This Row],[Título]]</f>
        <v xml:space="preserve">Computador hp </v>
      </c>
      <c r="C1500" t="str">
        <f>Tabla_owssvr__2[[#This Row],[Solicitante]]</f>
        <v>Martinez Fuentealba, Victor Alonso, CAM</v>
      </c>
      <c r="D1500" s="4">
        <f>Tabla_owssvr__2[[#This Row],[Fecha Solicitud]]</f>
        <v>41743</v>
      </c>
      <c r="E1500" t="str">
        <f>Tabla_owssvr__2[[#This Row],[Estado]]</f>
        <v>Realizado</v>
      </c>
      <c r="F1500" s="4">
        <f>Tabla_owssvr__2[[#This Row],[Fecha Cierre]]</f>
        <v>41744</v>
      </c>
      <c r="G1500" t="str">
        <f>Tabla_owssvr__2[[#This Row],[Categoria]]</f>
        <v>Reparación de equipos (pc o notebook)</v>
      </c>
      <c r="H1500" t="str">
        <f>Tabla_owssvr__2[[#This Row],[Enviado a TI]]</f>
        <v>No</v>
      </c>
      <c r="I1500" t="str">
        <f>Tabla_owssvr__2[[#This Row],[Regiones]]</f>
        <v>No</v>
      </c>
      <c r="J1500" s="12">
        <f t="shared" si="159"/>
        <v>3</v>
      </c>
      <c r="K1500" s="13">
        <f t="shared" si="160"/>
        <v>41746</v>
      </c>
      <c r="L1500" s="12">
        <f t="shared" si="161"/>
        <v>2014</v>
      </c>
      <c r="M1500" s="12">
        <f t="shared" si="162"/>
        <v>16</v>
      </c>
      <c r="N1500" s="12">
        <f t="shared" si="163"/>
        <v>4</v>
      </c>
      <c r="O1500" s="13" t="str">
        <f t="shared" ca="1" si="164"/>
        <v>CUMPLE</v>
      </c>
    </row>
    <row r="1501" spans="1:15" hidden="1">
      <c r="A1501">
        <f>Tabla_owssvr__2[[#This Row],[ID]]</f>
        <v>3717</v>
      </c>
      <c r="B1501" t="str">
        <f>Tabla_owssvr__2[[#This Row],[Título]]</f>
        <v>Ingreso Cam analista proceso de negocios</v>
      </c>
      <c r="C1501" t="str">
        <f>Tabla_owssvr__2[[#This Row],[Solicitante]]</f>
        <v>Dossi Muñoz, Carolina, CAM</v>
      </c>
      <c r="D1501" s="4">
        <f>Tabla_owssvr__2[[#This Row],[Fecha Solicitud]]</f>
        <v>41743</v>
      </c>
      <c r="E1501" t="str">
        <f>Tabla_owssvr__2[[#This Row],[Estado]]</f>
        <v>Realizado</v>
      </c>
      <c r="F1501" s="4">
        <f>Tabla_owssvr__2[[#This Row],[Fecha Cierre]]</f>
        <v>41743</v>
      </c>
      <c r="G1501" t="str">
        <f>Tabla_owssvr__2[[#This Row],[Categoria]]</f>
        <v>Creación, modificación activación y desactivación de cuentas de red y correo electrónico.</v>
      </c>
      <c r="H1501" t="str">
        <f>Tabla_owssvr__2[[#This Row],[Enviado a TI]]</f>
        <v>Si</v>
      </c>
      <c r="I1501" t="str">
        <f>Tabla_owssvr__2[[#This Row],[Regiones]]</f>
        <v>No</v>
      </c>
      <c r="J1501" s="12">
        <f t="shared" si="159"/>
        <v>1</v>
      </c>
      <c r="K1501" s="13">
        <f t="shared" si="160"/>
        <v>41744</v>
      </c>
      <c r="L1501" s="12">
        <f t="shared" si="161"/>
        <v>2014</v>
      </c>
      <c r="M1501" s="12">
        <f t="shared" si="162"/>
        <v>16</v>
      </c>
      <c r="N1501" s="12">
        <f t="shared" si="163"/>
        <v>4</v>
      </c>
      <c r="O1501" s="13" t="str">
        <f t="shared" ca="1" si="164"/>
        <v>CUMPLE</v>
      </c>
    </row>
    <row r="1502" spans="1:15" hidden="1">
      <c r="A1502">
        <f>Tabla_owssvr__2[[#This Row],[ID]]</f>
        <v>3716</v>
      </c>
      <c r="B1502" t="str">
        <f>Tabla_owssvr__2[[#This Row],[Título]]</f>
        <v>Reinicio Contraseña</v>
      </c>
      <c r="C1502" t="str">
        <f>Tabla_owssvr__2[[#This Row],[Solicitante]]</f>
        <v>Vargas Oteiza, Flavia, CAM</v>
      </c>
      <c r="D1502" s="4">
        <f>Tabla_owssvr__2[[#This Row],[Fecha Solicitud]]</f>
        <v>41743</v>
      </c>
      <c r="E1502" t="str">
        <f>Tabla_owssvr__2[[#This Row],[Estado]]</f>
        <v>Realizado</v>
      </c>
      <c r="F1502" s="4">
        <f>Tabla_owssvr__2[[#This Row],[Fecha Cierre]]</f>
        <v>41743</v>
      </c>
      <c r="G1502" t="str">
        <f>Tabla_owssvr__2[[#This Row],[Categoria]]</f>
        <v>Creación, modificación activación y desactivación de cuentas de red y correo electrónico.</v>
      </c>
      <c r="H1502" t="str">
        <f>Tabla_owssvr__2[[#This Row],[Enviado a TI]]</f>
        <v>Si</v>
      </c>
      <c r="I1502" t="str">
        <f>Tabla_owssvr__2[[#This Row],[Regiones]]</f>
        <v>No</v>
      </c>
      <c r="J1502" s="12">
        <f t="shared" si="159"/>
        <v>1</v>
      </c>
      <c r="K1502" s="13">
        <f t="shared" si="160"/>
        <v>41744</v>
      </c>
      <c r="L1502" s="12">
        <f t="shared" si="161"/>
        <v>2014</v>
      </c>
      <c r="M1502" s="12">
        <f t="shared" si="162"/>
        <v>16</v>
      </c>
      <c r="N1502" s="12">
        <f t="shared" si="163"/>
        <v>4</v>
      </c>
      <c r="O1502" s="13" t="str">
        <f t="shared" ca="1" si="164"/>
        <v>CUMPLE</v>
      </c>
    </row>
    <row r="1503" spans="1:15" hidden="1">
      <c r="A1503">
        <f>Tabla_owssvr__2[[#This Row],[ID]]</f>
        <v>3715</v>
      </c>
      <c r="B1503" t="str">
        <f>Tabla_owssvr__2[[#This Row],[Título]]</f>
        <v>cargar minutos</v>
      </c>
      <c r="C1503" t="str">
        <f>Tabla_owssvr__2[[#This Row],[Solicitante]]</f>
        <v>Sanguinetti Catalan, Angelo Michel, CAM</v>
      </c>
      <c r="D1503" s="4">
        <f>Tabla_owssvr__2[[#This Row],[Fecha Solicitud]]</f>
        <v>41743</v>
      </c>
      <c r="E1503" t="str">
        <f>Tabla_owssvr__2[[#This Row],[Estado]]</f>
        <v>Realizado</v>
      </c>
      <c r="F1503" s="4">
        <f>Tabla_owssvr__2[[#This Row],[Fecha Cierre]]</f>
        <v>41743</v>
      </c>
      <c r="G1503" t="str">
        <f>Tabla_owssvr__2[[#This Row],[Categoria]]</f>
        <v>1 Asignacion de minutos</v>
      </c>
      <c r="H1503" t="str">
        <f>Tabla_owssvr__2[[#This Row],[Enviado a TI]]</f>
        <v>Si</v>
      </c>
      <c r="I1503" t="str">
        <f>Tabla_owssvr__2[[#This Row],[Regiones]]</f>
        <v>No</v>
      </c>
      <c r="J1503" s="12">
        <f t="shared" si="159"/>
        <v>1</v>
      </c>
      <c r="K1503" s="13">
        <f t="shared" si="160"/>
        <v>41744</v>
      </c>
      <c r="L1503" s="12">
        <f t="shared" si="161"/>
        <v>2014</v>
      </c>
      <c r="M1503" s="12">
        <f t="shared" si="162"/>
        <v>16</v>
      </c>
      <c r="N1503" s="12">
        <f t="shared" si="163"/>
        <v>4</v>
      </c>
      <c r="O1503" s="13" t="str">
        <f t="shared" ca="1" si="164"/>
        <v>CUMPLE</v>
      </c>
    </row>
    <row r="1504" spans="1:15" hidden="1">
      <c r="A1504">
        <f>Tabla_owssvr__2[[#This Row],[ID]]</f>
        <v>3714</v>
      </c>
      <c r="B1504" t="str">
        <f>Tabla_owssvr__2[[#This Row],[Título]]</f>
        <v xml:space="preserve">Activación de Minutos </v>
      </c>
      <c r="C1504" t="str">
        <f>Tabla_owssvr__2[[#This Row],[Solicitante]]</f>
        <v>Ramirez Vergara, Joseline, CAM</v>
      </c>
      <c r="D1504" s="4">
        <f>Tabla_owssvr__2[[#This Row],[Fecha Solicitud]]</f>
        <v>41743</v>
      </c>
      <c r="E1504" t="str">
        <f>Tabla_owssvr__2[[#This Row],[Estado]]</f>
        <v>Realizado</v>
      </c>
      <c r="F1504" s="4">
        <f>Tabla_owssvr__2[[#This Row],[Fecha Cierre]]</f>
        <v>41743</v>
      </c>
      <c r="G1504" t="str">
        <f>Tabla_owssvr__2[[#This Row],[Categoria]]</f>
        <v>1 Asignacion de minutos</v>
      </c>
      <c r="H1504" t="str">
        <f>Tabla_owssvr__2[[#This Row],[Enviado a TI]]</f>
        <v>No</v>
      </c>
      <c r="I1504" t="str">
        <f>Tabla_owssvr__2[[#This Row],[Regiones]]</f>
        <v>No</v>
      </c>
      <c r="J1504" s="12">
        <f t="shared" si="159"/>
        <v>1</v>
      </c>
      <c r="K1504" s="13">
        <f t="shared" si="160"/>
        <v>41744</v>
      </c>
      <c r="L1504" s="12">
        <f t="shared" si="161"/>
        <v>2014</v>
      </c>
      <c r="M1504" s="12">
        <f t="shared" si="162"/>
        <v>16</v>
      </c>
      <c r="N1504" s="12">
        <f t="shared" si="163"/>
        <v>4</v>
      </c>
      <c r="O1504" s="13" t="str">
        <f t="shared" ca="1" si="164"/>
        <v>CUMPLE</v>
      </c>
    </row>
    <row r="1505" spans="1:15" hidden="1">
      <c r="A1505">
        <f>Tabla_owssvr__2[[#This Row],[ID]]</f>
        <v>3713</v>
      </c>
      <c r="B1505" t="str">
        <f>Tabla_owssvr__2[[#This Row],[Título]]</f>
        <v>Minutos On Net celular 68437461</v>
      </c>
      <c r="C1505" t="str">
        <f>Tabla_owssvr__2[[#This Row],[Solicitante]]</f>
        <v>Jerez Valdebenito, Rodrigo Esteban, CAM</v>
      </c>
      <c r="D1505" s="4">
        <f>Tabla_owssvr__2[[#This Row],[Fecha Solicitud]]</f>
        <v>41743</v>
      </c>
      <c r="E1505" t="str">
        <f>Tabla_owssvr__2[[#This Row],[Estado]]</f>
        <v>Realizado</v>
      </c>
      <c r="F1505" s="4">
        <f>Tabla_owssvr__2[[#This Row],[Fecha Cierre]]</f>
        <v>41743</v>
      </c>
      <c r="G1505" t="str">
        <f>Tabla_owssvr__2[[#This Row],[Categoria]]</f>
        <v>1 Asignacion de minutos</v>
      </c>
      <c r="H1505" t="str">
        <f>Tabla_owssvr__2[[#This Row],[Enviado a TI]]</f>
        <v>Si</v>
      </c>
      <c r="I1505" t="str">
        <f>Tabla_owssvr__2[[#This Row],[Regiones]]</f>
        <v>No</v>
      </c>
      <c r="J1505" s="12">
        <f t="shared" ref="J1505:J1537" si="165">VLOOKUP(G1505,servicios,2,FALSE)</f>
        <v>1</v>
      </c>
      <c r="K1505" s="13">
        <f t="shared" ref="K1505:K1537" si="166">WORKDAY(D1505*1,J1505,festivos)</f>
        <v>41744</v>
      </c>
      <c r="L1505" s="12">
        <f t="shared" ref="L1505:L1537" si="167">YEAR(K1505)</f>
        <v>2014</v>
      </c>
      <c r="M1505" s="12">
        <f t="shared" ref="M1505:M1537" si="168">WEEKNUM(K1505,2)</f>
        <v>16</v>
      </c>
      <c r="N1505" s="12">
        <f t="shared" ref="N1505:N1537" si="169">MONTH(K1505)</f>
        <v>4</v>
      </c>
      <c r="O1505" s="13" t="str">
        <f t="shared" ref="O1505:O1537" ca="1" si="170">IF(F1505=0,IF(AND(TODAY()&lt;=K1505),"EN TIEMPO","FUERA"),IF(AND(F1505&lt;=K1505),"CUMPLE","NO CUMPLE"))</f>
        <v>CUMPLE</v>
      </c>
    </row>
    <row r="1506" spans="1:15" hidden="1">
      <c r="A1506">
        <f>Tabla_owssvr__2[[#This Row],[ID]]</f>
        <v>3712</v>
      </c>
      <c r="B1506" t="str">
        <f>Tabla_owssvr__2[[#This Row],[Título]]</f>
        <v>Error Oracle</v>
      </c>
      <c r="C1506" t="str">
        <f>Tabla_owssvr__2[[#This Row],[Solicitante]]</f>
        <v>Jara Soto, Camila Estefani, CAM</v>
      </c>
      <c r="D1506" s="4">
        <f>Tabla_owssvr__2[[#This Row],[Fecha Solicitud]]</f>
        <v>41743</v>
      </c>
      <c r="E1506" t="str">
        <f>Tabla_owssvr__2[[#This Row],[Estado]]</f>
        <v>Rechazado</v>
      </c>
      <c r="F1506" s="4">
        <f>Tabla_owssvr__2[[#This Row],[Fecha Cierre]]</f>
        <v>41743</v>
      </c>
      <c r="G1506" t="str">
        <f>Tabla_owssvr__2[[#This Row],[Categoria]]</f>
        <v>Reporte de incidencias de servicio externos (Oracle, SAP, Synergia, GOM ….)</v>
      </c>
      <c r="H1506" t="str">
        <f>Tabla_owssvr__2[[#This Row],[Enviado a TI]]</f>
        <v>Si</v>
      </c>
      <c r="I1506" t="str">
        <f>Tabla_owssvr__2[[#This Row],[Regiones]]</f>
        <v>No</v>
      </c>
      <c r="J1506" s="12">
        <f t="shared" si="165"/>
        <v>1</v>
      </c>
      <c r="K1506" s="13">
        <f t="shared" si="166"/>
        <v>41744</v>
      </c>
      <c r="L1506" s="12">
        <f t="shared" si="167"/>
        <v>2014</v>
      </c>
      <c r="M1506" s="12">
        <f t="shared" si="168"/>
        <v>16</v>
      </c>
      <c r="N1506" s="12">
        <f t="shared" si="169"/>
        <v>4</v>
      </c>
      <c r="O1506" s="13" t="str">
        <f t="shared" ca="1" si="170"/>
        <v>CUMPLE</v>
      </c>
    </row>
    <row r="1507" spans="1:15" hidden="1">
      <c r="A1507">
        <f>Tabla_owssvr__2[[#This Row],[ID]]</f>
        <v>3711</v>
      </c>
      <c r="B1507" t="str">
        <f>Tabla_owssvr__2[[#This Row],[Título]]</f>
        <v xml:space="preserve">Compra equipo Lo Prado. </v>
      </c>
      <c r="C1507" t="str">
        <f>Tabla_owssvr__2[[#This Row],[Solicitante]]</f>
        <v>Belmar Ramirez, Nelson Andres, CAM</v>
      </c>
      <c r="D1507" s="4">
        <f>Tabla_owssvr__2[[#This Row],[Fecha Solicitud]]</f>
        <v>41743</v>
      </c>
      <c r="E1507" t="str">
        <f>Tabla_owssvr__2[[#This Row],[Estado]]</f>
        <v>Realizado</v>
      </c>
      <c r="F1507" s="4">
        <f>Tabla_owssvr__2[[#This Row],[Fecha Cierre]]</f>
        <v>41743</v>
      </c>
      <c r="G1507" t="str">
        <f>Tabla_owssvr__2[[#This Row],[Categoria]]</f>
        <v>Compra de equipamiento habitual no estándar.</v>
      </c>
      <c r="H1507" t="str">
        <f>Tabla_owssvr__2[[#This Row],[Enviado a TI]]</f>
        <v>Si</v>
      </c>
      <c r="I1507" t="str">
        <f>Tabla_owssvr__2[[#This Row],[Regiones]]</f>
        <v>No</v>
      </c>
      <c r="J1507" s="12">
        <f t="shared" si="165"/>
        <v>10</v>
      </c>
      <c r="K1507" s="13">
        <f t="shared" si="166"/>
        <v>41758</v>
      </c>
      <c r="L1507" s="12">
        <f t="shared" si="167"/>
        <v>2014</v>
      </c>
      <c r="M1507" s="12">
        <f t="shared" si="168"/>
        <v>18</v>
      </c>
      <c r="N1507" s="12">
        <f t="shared" si="169"/>
        <v>4</v>
      </c>
      <c r="O1507" s="13" t="str">
        <f t="shared" ca="1" si="170"/>
        <v>CUMPLE</v>
      </c>
    </row>
    <row r="1508" spans="1:15" hidden="1">
      <c r="A1508">
        <f>Tabla_owssvr__2[[#This Row],[ID]]</f>
        <v>3710</v>
      </c>
      <c r="B1508" t="str">
        <f>Tabla_owssvr__2[[#This Row],[Título]]</f>
        <v>OC en Ingles</v>
      </c>
      <c r="C1508" t="str">
        <f>Tabla_owssvr__2[[#This Row],[Solicitante]]</f>
        <v>Valdes Navarrete, David Exequiel, CAM</v>
      </c>
      <c r="D1508" s="4">
        <f>Tabla_owssvr__2[[#This Row],[Fecha Solicitud]]</f>
        <v>41743</v>
      </c>
      <c r="E1508" t="str">
        <f>Tabla_owssvr__2[[#This Row],[Estado]]</f>
        <v>Realizado</v>
      </c>
      <c r="F1508" s="4">
        <f>Tabla_owssvr__2[[#This Row],[Fecha Cierre]]</f>
        <v>41743</v>
      </c>
      <c r="G1508" t="str">
        <f>Tabla_owssvr__2[[#This Row],[Categoria]]</f>
        <v>Reporte de incidencias de servicio externos (Oracle, SAP, Synergia, GOM ….)</v>
      </c>
      <c r="H1508" t="str">
        <f>Tabla_owssvr__2[[#This Row],[Enviado a TI]]</f>
        <v>No</v>
      </c>
      <c r="I1508" t="str">
        <f>Tabla_owssvr__2[[#This Row],[Regiones]]</f>
        <v>No</v>
      </c>
      <c r="J1508" s="12">
        <f t="shared" si="165"/>
        <v>1</v>
      </c>
      <c r="K1508" s="13">
        <f t="shared" si="166"/>
        <v>41744</v>
      </c>
      <c r="L1508" s="12">
        <f t="shared" si="167"/>
        <v>2014</v>
      </c>
      <c r="M1508" s="12">
        <f t="shared" si="168"/>
        <v>16</v>
      </c>
      <c r="N1508" s="12">
        <f t="shared" si="169"/>
        <v>4</v>
      </c>
      <c r="O1508" s="13" t="str">
        <f t="shared" ca="1" si="170"/>
        <v>CUMPLE</v>
      </c>
    </row>
    <row r="1509" spans="1:15" hidden="1">
      <c r="A1509">
        <f>Tabla_owssvr__2[[#This Row],[ID]]</f>
        <v>3709</v>
      </c>
      <c r="B1509" t="str">
        <f>Tabla_owssvr__2[[#This Row],[Título]]</f>
        <v>Reposición de minutos en telefono celular</v>
      </c>
      <c r="C1509" t="str">
        <f>Tabla_owssvr__2[[#This Row],[Solicitante]]</f>
        <v>Neculhueque Silva, Juan Arturo, CAM</v>
      </c>
      <c r="D1509" s="4">
        <f>Tabla_owssvr__2[[#This Row],[Fecha Solicitud]]</f>
        <v>41743</v>
      </c>
      <c r="E1509" t="str">
        <f>Tabla_owssvr__2[[#This Row],[Estado]]</f>
        <v>Realizado</v>
      </c>
      <c r="F1509" s="4">
        <f>Tabla_owssvr__2[[#This Row],[Fecha Cierre]]</f>
        <v>41743</v>
      </c>
      <c r="G1509" t="str">
        <f>Tabla_owssvr__2[[#This Row],[Categoria]]</f>
        <v>1 Asignacion de minutos</v>
      </c>
      <c r="H1509" t="str">
        <f>Tabla_owssvr__2[[#This Row],[Enviado a TI]]</f>
        <v>Si</v>
      </c>
      <c r="I1509" t="str">
        <f>Tabla_owssvr__2[[#This Row],[Regiones]]</f>
        <v>No</v>
      </c>
      <c r="J1509" s="12">
        <f t="shared" si="165"/>
        <v>1</v>
      </c>
      <c r="K1509" s="13">
        <f t="shared" si="166"/>
        <v>41744</v>
      </c>
      <c r="L1509" s="12">
        <f t="shared" si="167"/>
        <v>2014</v>
      </c>
      <c r="M1509" s="12">
        <f t="shared" si="168"/>
        <v>16</v>
      </c>
      <c r="N1509" s="12">
        <f t="shared" si="169"/>
        <v>4</v>
      </c>
      <c r="O1509" s="13" t="str">
        <f t="shared" ca="1" si="170"/>
        <v>CUMPLE</v>
      </c>
    </row>
    <row r="1510" spans="1:15" hidden="1">
      <c r="A1510">
        <f>Tabla_owssvr__2[[#This Row],[ID]]</f>
        <v>3708</v>
      </c>
      <c r="B1510" t="str">
        <f>Tabla_owssvr__2[[#This Row],[Título]]</f>
        <v>recepcion sycl ha compartido una carpeta "cam marzo" contigo</v>
      </c>
      <c r="C1510" t="str">
        <f>Tabla_owssvr__2[[#This Row],[Solicitante]]</f>
        <v>Aravena Bravo, Veronica del Pilar, CAM</v>
      </c>
      <c r="D1510" s="4">
        <f>Tabla_owssvr__2[[#This Row],[Fecha Solicitud]]</f>
        <v>41743</v>
      </c>
      <c r="E1510" t="str">
        <f>Tabla_owssvr__2[[#This Row],[Estado]]</f>
        <v>Realizado</v>
      </c>
      <c r="F1510" s="4">
        <f>Tabla_owssvr__2[[#This Row],[Fecha Cierre]]</f>
        <v>41743</v>
      </c>
      <c r="G1510" t="str">
        <f>Tabla_owssvr__2[[#This Row],[Categoria]]</f>
        <v>Habilitación de carpetas compartidas o sitios de Sharepoint. O asignación y/o modificación de permisos.</v>
      </c>
      <c r="H1510" t="str">
        <f>Tabla_owssvr__2[[#This Row],[Enviado a TI]]</f>
        <v>Si</v>
      </c>
      <c r="I1510" t="str">
        <f>Tabla_owssvr__2[[#This Row],[Regiones]]</f>
        <v>No</v>
      </c>
      <c r="J1510" s="12">
        <f t="shared" si="165"/>
        <v>1</v>
      </c>
      <c r="K1510" s="13">
        <f t="shared" si="166"/>
        <v>41744</v>
      </c>
      <c r="L1510" s="12">
        <f t="shared" si="167"/>
        <v>2014</v>
      </c>
      <c r="M1510" s="12">
        <f t="shared" si="168"/>
        <v>16</v>
      </c>
      <c r="N1510" s="12">
        <f t="shared" si="169"/>
        <v>4</v>
      </c>
      <c r="O1510" s="13" t="str">
        <f t="shared" ca="1" si="170"/>
        <v>CUMPLE</v>
      </c>
    </row>
    <row r="1511" spans="1:15" hidden="1">
      <c r="A1511">
        <f>Tabla_owssvr__2[[#This Row],[ID]]</f>
        <v>3707</v>
      </c>
      <c r="B1511" t="str">
        <f>Tabla_owssvr__2[[#This Row],[Título]]</f>
        <v>Cambio Equipo Celular</v>
      </c>
      <c r="C1511" t="str">
        <f>Tabla_owssvr__2[[#This Row],[Solicitante]]</f>
        <v>Duque Negrete, Bernardita, CAM</v>
      </c>
      <c r="D1511" s="4">
        <f>Tabla_owssvr__2[[#This Row],[Fecha Solicitud]]</f>
        <v>41737</v>
      </c>
      <c r="E1511" t="str">
        <f>Tabla_owssvr__2[[#This Row],[Estado]]</f>
        <v>Realizado</v>
      </c>
      <c r="F1511" s="4">
        <f>Tabla_owssvr__2[[#This Row],[Fecha Cierre]]</f>
        <v>41740</v>
      </c>
      <c r="G1511" t="str">
        <f>Tabla_owssvr__2[[#This Row],[Categoria]]</f>
        <v>Asignación y/o entrega de equipos celulares estándar nuevos o sus componentes. (chips)</v>
      </c>
      <c r="H1511" t="str">
        <f>Tabla_owssvr__2[[#This Row],[Enviado a TI]]</f>
        <v>No</v>
      </c>
      <c r="I1511" t="str">
        <f>Tabla_owssvr__2[[#This Row],[Regiones]]</f>
        <v>No</v>
      </c>
      <c r="J1511" s="12">
        <f t="shared" si="165"/>
        <v>7</v>
      </c>
      <c r="K1511" s="13">
        <f t="shared" si="166"/>
        <v>41746</v>
      </c>
      <c r="L1511" s="12">
        <f t="shared" si="167"/>
        <v>2014</v>
      </c>
      <c r="M1511" s="12">
        <f t="shared" si="168"/>
        <v>16</v>
      </c>
      <c r="N1511" s="12">
        <f t="shared" si="169"/>
        <v>4</v>
      </c>
      <c r="O1511" s="13" t="str">
        <f t="shared" ca="1" si="170"/>
        <v>CUMPLE</v>
      </c>
    </row>
    <row r="1512" spans="1:15" hidden="1">
      <c r="A1512">
        <f>Tabla_owssvr__2[[#This Row],[ID]]</f>
        <v>3706</v>
      </c>
      <c r="B1512" t="str">
        <f>Tabla_owssvr__2[[#This Row],[Título]]</f>
        <v>recepcion sycl ha compartido un archivo contigo</v>
      </c>
      <c r="C1512" t="str">
        <f>Tabla_owssvr__2[[#This Row],[Solicitante]]</f>
        <v>Aravena Bravo, Veronica del Pilar, CAM</v>
      </c>
      <c r="D1512" s="4">
        <f>Tabla_owssvr__2[[#This Row],[Fecha Solicitud]]</f>
        <v>41740</v>
      </c>
      <c r="E1512" t="str">
        <f>Tabla_owssvr__2[[#This Row],[Estado]]</f>
        <v>Realizado</v>
      </c>
      <c r="F1512" s="4">
        <f>Tabla_owssvr__2[[#This Row],[Fecha Cierre]]</f>
        <v>41740</v>
      </c>
      <c r="G1512" t="str">
        <f>Tabla_owssvr__2[[#This Row],[Categoria]]</f>
        <v>Habilitación de carpetas compartidas o sitios de Sharepoint. O asignación y/o modificación de permisos.</v>
      </c>
      <c r="H1512" t="str">
        <f>Tabla_owssvr__2[[#This Row],[Enviado a TI]]</f>
        <v>Si</v>
      </c>
      <c r="I1512" t="str">
        <f>Tabla_owssvr__2[[#This Row],[Regiones]]</f>
        <v>No</v>
      </c>
      <c r="J1512" s="12">
        <f t="shared" si="165"/>
        <v>1</v>
      </c>
      <c r="K1512" s="13">
        <f t="shared" si="166"/>
        <v>41743</v>
      </c>
      <c r="L1512" s="12">
        <f t="shared" si="167"/>
        <v>2014</v>
      </c>
      <c r="M1512" s="12">
        <f t="shared" si="168"/>
        <v>16</v>
      </c>
      <c r="N1512" s="12">
        <f t="shared" si="169"/>
        <v>4</v>
      </c>
      <c r="O1512" s="13" t="str">
        <f t="shared" ca="1" si="170"/>
        <v>CUMPLE</v>
      </c>
    </row>
    <row r="1513" spans="1:15" hidden="1">
      <c r="A1513">
        <f>Tabla_owssvr__2[[#This Row],[ID]]</f>
        <v>3705</v>
      </c>
      <c r="B1513" t="str">
        <f>Tabla_owssvr__2[[#This Row],[Título]]</f>
        <v>Solicita habilitació de cuentas de Oracle y SIOT</v>
      </c>
      <c r="C1513" t="str">
        <f>Tabla_owssvr__2[[#This Row],[Solicitante]]</f>
        <v>Castro Morales, Michel Fabian, CAM</v>
      </c>
      <c r="D1513" s="4">
        <f>Tabla_owssvr__2[[#This Row],[Fecha Solicitud]]</f>
        <v>41740</v>
      </c>
      <c r="E1513" t="str">
        <f>Tabla_owssvr__2[[#This Row],[Estado]]</f>
        <v>Realizado</v>
      </c>
      <c r="F1513" s="4">
        <f>Tabla_owssvr__2[[#This Row],[Fecha Cierre]]</f>
        <v>41743</v>
      </c>
      <c r="G1513" t="str">
        <f>Tabla_owssvr__2[[#This Row],[Categoria]]</f>
        <v>2 Reporte problemas Oracle</v>
      </c>
      <c r="H1513" t="str">
        <f>Tabla_owssvr__2[[#This Row],[Enviado a TI]]</f>
        <v>Si</v>
      </c>
      <c r="I1513" t="str">
        <f>Tabla_owssvr__2[[#This Row],[Regiones]]</f>
        <v>No</v>
      </c>
      <c r="J1513" s="12">
        <f t="shared" si="165"/>
        <v>1</v>
      </c>
      <c r="K1513" s="13">
        <f t="shared" si="166"/>
        <v>41743</v>
      </c>
      <c r="L1513" s="12">
        <f t="shared" si="167"/>
        <v>2014</v>
      </c>
      <c r="M1513" s="12">
        <f t="shared" si="168"/>
        <v>16</v>
      </c>
      <c r="N1513" s="12">
        <f t="shared" si="169"/>
        <v>4</v>
      </c>
      <c r="O1513" s="13" t="str">
        <f t="shared" ca="1" si="170"/>
        <v>CUMPLE</v>
      </c>
    </row>
    <row r="1514" spans="1:15" hidden="1">
      <c r="A1514">
        <f>Tabla_owssvr__2[[#This Row],[ID]]</f>
        <v>3704</v>
      </c>
      <c r="B1514" t="str">
        <f>Tabla_owssvr__2[[#This Row],[Título]]</f>
        <v xml:space="preserve">puesto ex recepción de facturas </v>
      </c>
      <c r="C1514" t="str">
        <f>Tabla_owssvr__2[[#This Row],[Solicitante]]</f>
        <v>Dossi Muñoz, Carolina, CAM</v>
      </c>
      <c r="D1514" s="4">
        <f>Tabla_owssvr__2[[#This Row],[Fecha Solicitud]]</f>
        <v>41740</v>
      </c>
      <c r="E1514" t="str">
        <f>Tabla_owssvr__2[[#This Row],[Estado]]</f>
        <v>Realizado</v>
      </c>
      <c r="F1514" s="4">
        <f>Tabla_owssvr__2[[#This Row],[Fecha Cierre]]</f>
        <v>41743</v>
      </c>
      <c r="G1514" t="str">
        <f>Tabla_owssvr__2[[#This Row],[Categoria]]</f>
        <v>Asignación de equipamiento estándar.</v>
      </c>
      <c r="H1514" t="str">
        <f>Tabla_owssvr__2[[#This Row],[Enviado a TI]]</f>
        <v>No</v>
      </c>
      <c r="I1514" t="str">
        <f>Tabla_owssvr__2[[#This Row],[Regiones]]</f>
        <v>No</v>
      </c>
      <c r="J1514" s="12">
        <f t="shared" si="165"/>
        <v>4</v>
      </c>
      <c r="K1514" s="13">
        <f t="shared" si="166"/>
        <v>41746</v>
      </c>
      <c r="L1514" s="12">
        <f t="shared" si="167"/>
        <v>2014</v>
      </c>
      <c r="M1514" s="12">
        <f t="shared" si="168"/>
        <v>16</v>
      </c>
      <c r="N1514" s="12">
        <f t="shared" si="169"/>
        <v>4</v>
      </c>
      <c r="O1514" s="13" t="str">
        <f t="shared" ca="1" si="170"/>
        <v>CUMPLE</v>
      </c>
    </row>
    <row r="1515" spans="1:15" hidden="1">
      <c r="A1515">
        <f>Tabla_owssvr__2[[#This Row],[ID]]</f>
        <v>3703</v>
      </c>
      <c r="B1515" t="str">
        <f>Tabla_owssvr__2[[#This Row],[Título]]</f>
        <v>Restitución Minutos Celular Michel Castro</v>
      </c>
      <c r="C1515" t="str">
        <f>Tabla_owssvr__2[[#This Row],[Solicitante]]</f>
        <v>Abrigo Elgueda, Juan Andres, CAM</v>
      </c>
      <c r="D1515" s="4">
        <f>Tabla_owssvr__2[[#This Row],[Fecha Solicitud]]</f>
        <v>41743</v>
      </c>
      <c r="E1515" t="str">
        <f>Tabla_owssvr__2[[#This Row],[Estado]]</f>
        <v>Realizado</v>
      </c>
      <c r="F1515" s="4">
        <f>Tabla_owssvr__2[[#This Row],[Fecha Cierre]]</f>
        <v>41743</v>
      </c>
      <c r="G1515" t="str">
        <f>Tabla_owssvr__2[[#This Row],[Categoria]]</f>
        <v>1 Asignacion de minutos</v>
      </c>
      <c r="H1515" t="str">
        <f>Tabla_owssvr__2[[#This Row],[Enviado a TI]]</f>
        <v>Si</v>
      </c>
      <c r="I1515" t="str">
        <f>Tabla_owssvr__2[[#This Row],[Regiones]]</f>
        <v>No</v>
      </c>
      <c r="J1515" s="12">
        <f t="shared" si="165"/>
        <v>1</v>
      </c>
      <c r="K1515" s="13">
        <f t="shared" si="166"/>
        <v>41744</v>
      </c>
      <c r="L1515" s="12">
        <f t="shared" si="167"/>
        <v>2014</v>
      </c>
      <c r="M1515" s="12">
        <f t="shared" si="168"/>
        <v>16</v>
      </c>
      <c r="N1515" s="12">
        <f t="shared" si="169"/>
        <v>4</v>
      </c>
      <c r="O1515" s="13" t="str">
        <f t="shared" ca="1" si="170"/>
        <v>CUMPLE</v>
      </c>
    </row>
    <row r="1516" spans="1:15" hidden="1">
      <c r="A1516">
        <f>Tabla_owssvr__2[[#This Row],[ID]]</f>
        <v>3702</v>
      </c>
      <c r="B1516" t="str">
        <f>Tabla_owssvr__2[[#This Row],[Título]]</f>
        <v>Minutos Net</v>
      </c>
      <c r="C1516" t="str">
        <f>Tabla_owssvr__2[[#This Row],[Solicitante]]</f>
        <v>Morales Diaz, Mauricio Enrique, CAM</v>
      </c>
      <c r="D1516" s="4">
        <f>Tabla_owssvr__2[[#This Row],[Fecha Solicitud]]</f>
        <v>41743</v>
      </c>
      <c r="E1516" t="str">
        <f>Tabla_owssvr__2[[#This Row],[Estado]]</f>
        <v>Realizado</v>
      </c>
      <c r="F1516" s="4">
        <f>Tabla_owssvr__2[[#This Row],[Fecha Cierre]]</f>
        <v>41743</v>
      </c>
      <c r="G1516" t="str">
        <f>Tabla_owssvr__2[[#This Row],[Categoria]]</f>
        <v>1 Asignacion de minutos</v>
      </c>
      <c r="H1516" t="str">
        <f>Tabla_owssvr__2[[#This Row],[Enviado a TI]]</f>
        <v>Si</v>
      </c>
      <c r="I1516" t="str">
        <f>Tabla_owssvr__2[[#This Row],[Regiones]]</f>
        <v>No</v>
      </c>
      <c r="J1516" s="12">
        <f t="shared" si="165"/>
        <v>1</v>
      </c>
      <c r="K1516" s="13">
        <f t="shared" si="166"/>
        <v>41744</v>
      </c>
      <c r="L1516" s="12">
        <f t="shared" si="167"/>
        <v>2014</v>
      </c>
      <c r="M1516" s="12">
        <f t="shared" si="168"/>
        <v>16</v>
      </c>
      <c r="N1516" s="12">
        <f t="shared" si="169"/>
        <v>4</v>
      </c>
      <c r="O1516" s="13" t="str">
        <f t="shared" ca="1" si="170"/>
        <v>CUMPLE</v>
      </c>
    </row>
    <row r="1517" spans="1:15" hidden="1">
      <c r="A1517">
        <f>Tabla_owssvr__2[[#This Row],[ID]]</f>
        <v>3701</v>
      </c>
      <c r="B1517" t="str">
        <f>Tabla_owssvr__2[[#This Row],[Título]]</f>
        <v>Minutos residuales</v>
      </c>
      <c r="C1517" t="str">
        <f>Tabla_owssvr__2[[#This Row],[Solicitante]]</f>
        <v>Carreño Cerda, Mauricio Alfredo, CAM</v>
      </c>
      <c r="D1517" s="4">
        <f>Tabla_owssvr__2[[#This Row],[Fecha Solicitud]]</f>
        <v>41743</v>
      </c>
      <c r="E1517" t="str">
        <f>Tabla_owssvr__2[[#This Row],[Estado]]</f>
        <v>Realizado</v>
      </c>
      <c r="F1517" s="4">
        <f>Tabla_owssvr__2[[#This Row],[Fecha Cierre]]</f>
        <v>41743</v>
      </c>
      <c r="G1517" t="str">
        <f>Tabla_owssvr__2[[#This Row],[Categoria]]</f>
        <v>1 Asignacion de minutos</v>
      </c>
      <c r="H1517" t="str">
        <f>Tabla_owssvr__2[[#This Row],[Enviado a TI]]</f>
        <v>No</v>
      </c>
      <c r="I1517" t="str">
        <f>Tabla_owssvr__2[[#This Row],[Regiones]]</f>
        <v>No</v>
      </c>
      <c r="J1517" s="12">
        <f t="shared" si="165"/>
        <v>1</v>
      </c>
      <c r="K1517" s="13">
        <f t="shared" si="166"/>
        <v>41744</v>
      </c>
      <c r="L1517" s="12">
        <f t="shared" si="167"/>
        <v>2014</v>
      </c>
      <c r="M1517" s="12">
        <f t="shared" si="168"/>
        <v>16</v>
      </c>
      <c r="N1517" s="12">
        <f t="shared" si="169"/>
        <v>4</v>
      </c>
      <c r="O1517" s="13" t="str">
        <f t="shared" ca="1" si="170"/>
        <v>CUMPLE</v>
      </c>
    </row>
    <row r="1518" spans="1:15" hidden="1">
      <c r="A1518">
        <f>Tabla_owssvr__2[[#This Row],[ID]]</f>
        <v>3700</v>
      </c>
      <c r="B1518" t="str">
        <f>Tabla_owssvr__2[[#This Row],[Título]]</f>
        <v xml:space="preserve">TICKET 784454 - CUENTA DE RED AGREGAR A GRUPO </v>
      </c>
      <c r="C1518" t="str">
        <f>Tabla_owssvr__2[[#This Row],[Solicitante]]</f>
        <v>Meza Madariaga, Daniella Fernanda, CAM</v>
      </c>
      <c r="D1518" s="4">
        <f>Tabla_owssvr__2[[#This Row],[Fecha Solicitud]]</f>
        <v>41740</v>
      </c>
      <c r="E1518" t="str">
        <f>Tabla_owssvr__2[[#This Row],[Estado]]</f>
        <v>Realizado</v>
      </c>
      <c r="F1518" s="4">
        <f>Tabla_owssvr__2[[#This Row],[Fecha Cierre]]</f>
        <v>41740</v>
      </c>
      <c r="G1518" t="str">
        <f>Tabla_owssvr__2[[#This Row],[Categoria]]</f>
        <v>Creación, modificación activación y desactivación de cuentas de red y correo electrónico.</v>
      </c>
      <c r="H1518" t="str">
        <f>Tabla_owssvr__2[[#This Row],[Enviado a TI]]</f>
        <v>No</v>
      </c>
      <c r="I1518" t="str">
        <f>Tabla_owssvr__2[[#This Row],[Regiones]]</f>
        <v>No</v>
      </c>
      <c r="J1518" s="12">
        <f t="shared" si="165"/>
        <v>1</v>
      </c>
      <c r="K1518" s="13">
        <f t="shared" si="166"/>
        <v>41743</v>
      </c>
      <c r="L1518" s="12">
        <f t="shared" si="167"/>
        <v>2014</v>
      </c>
      <c r="M1518" s="12">
        <f t="shared" si="168"/>
        <v>16</v>
      </c>
      <c r="N1518" s="12">
        <f t="shared" si="169"/>
        <v>4</v>
      </c>
      <c r="O1518" s="13" t="str">
        <f t="shared" ca="1" si="170"/>
        <v>CUMPLE</v>
      </c>
    </row>
    <row r="1519" spans="1:15" hidden="1">
      <c r="A1519">
        <f>Tabla_owssvr__2[[#This Row],[ID]]</f>
        <v>3699</v>
      </c>
      <c r="B1519" t="str">
        <f>Tabla_owssvr__2[[#This Row],[Título]]</f>
        <v>Sin minutos</v>
      </c>
      <c r="C1519" t="str">
        <f>Tabla_owssvr__2[[#This Row],[Solicitante]]</f>
        <v>Belmar Ramirez, Nelson Andres, CAM</v>
      </c>
      <c r="D1519" s="4">
        <f>Tabla_owssvr__2[[#This Row],[Fecha Solicitud]]</f>
        <v>41740</v>
      </c>
      <c r="E1519" t="str">
        <f>Tabla_owssvr__2[[#This Row],[Estado]]</f>
        <v>Realizado</v>
      </c>
      <c r="F1519" s="4">
        <f>Tabla_owssvr__2[[#This Row],[Fecha Cierre]]</f>
        <v>41743</v>
      </c>
      <c r="G1519" t="str">
        <f>Tabla_owssvr__2[[#This Row],[Categoria]]</f>
        <v>1 Asignacion de minutos</v>
      </c>
      <c r="H1519" t="str">
        <f>Tabla_owssvr__2[[#This Row],[Enviado a TI]]</f>
        <v>Si</v>
      </c>
      <c r="I1519" t="str">
        <f>Tabla_owssvr__2[[#This Row],[Regiones]]</f>
        <v>No</v>
      </c>
      <c r="J1519" s="12">
        <f t="shared" si="165"/>
        <v>1</v>
      </c>
      <c r="K1519" s="13">
        <f t="shared" si="166"/>
        <v>41743</v>
      </c>
      <c r="L1519" s="12">
        <f t="shared" si="167"/>
        <v>2014</v>
      </c>
      <c r="M1519" s="12">
        <f t="shared" si="168"/>
        <v>16</v>
      </c>
      <c r="N1519" s="12">
        <f t="shared" si="169"/>
        <v>4</v>
      </c>
      <c r="O1519" s="13" t="str">
        <f t="shared" ca="1" si="170"/>
        <v>CUMPLE</v>
      </c>
    </row>
    <row r="1520" spans="1:15" hidden="1">
      <c r="A1520">
        <f>Tabla_owssvr__2[[#This Row],[ID]]</f>
        <v>3698</v>
      </c>
      <c r="B1520" t="str">
        <f>Tabla_owssvr__2[[#This Row],[Título]]</f>
        <v>Minutos</v>
      </c>
      <c r="C1520" t="str">
        <f>Tabla_owssvr__2[[#This Row],[Solicitante]]</f>
        <v>Sepulveda Salas, Vladimir Arnoldo, CAM</v>
      </c>
      <c r="D1520" s="4">
        <f>Tabla_owssvr__2[[#This Row],[Fecha Solicitud]]</f>
        <v>41740</v>
      </c>
      <c r="E1520" t="str">
        <f>Tabla_owssvr__2[[#This Row],[Estado]]</f>
        <v>Realizado</v>
      </c>
      <c r="F1520" s="4">
        <f>Tabla_owssvr__2[[#This Row],[Fecha Cierre]]</f>
        <v>41743</v>
      </c>
      <c r="G1520" t="str">
        <f>Tabla_owssvr__2[[#This Row],[Categoria]]</f>
        <v>1 Asignacion de minutos</v>
      </c>
      <c r="H1520" t="str">
        <f>Tabla_owssvr__2[[#This Row],[Enviado a TI]]</f>
        <v>Si</v>
      </c>
      <c r="I1520" t="str">
        <f>Tabla_owssvr__2[[#This Row],[Regiones]]</f>
        <v>No</v>
      </c>
      <c r="J1520" s="12">
        <f t="shared" si="165"/>
        <v>1</v>
      </c>
      <c r="K1520" s="13">
        <f t="shared" si="166"/>
        <v>41743</v>
      </c>
      <c r="L1520" s="12">
        <f t="shared" si="167"/>
        <v>2014</v>
      </c>
      <c r="M1520" s="12">
        <f t="shared" si="168"/>
        <v>16</v>
      </c>
      <c r="N1520" s="12">
        <f t="shared" si="169"/>
        <v>4</v>
      </c>
      <c r="O1520" s="13" t="str">
        <f t="shared" ca="1" si="170"/>
        <v>CUMPLE</v>
      </c>
    </row>
    <row r="1521" spans="1:15" hidden="1">
      <c r="A1521">
        <f>Tabla_owssvr__2[[#This Row],[ID]]</f>
        <v>3697</v>
      </c>
      <c r="B1521" t="str">
        <f>Tabla_owssvr__2[[#This Row],[Título]]</f>
        <v>solicitud minutos OF-NET</v>
      </c>
      <c r="C1521" t="str">
        <f>Tabla_owssvr__2[[#This Row],[Solicitante]]</f>
        <v>Sanguinetti Catalan, Angelo Michel, CAM</v>
      </c>
      <c r="D1521" s="4">
        <f>Tabla_owssvr__2[[#This Row],[Fecha Solicitud]]</f>
        <v>41739</v>
      </c>
      <c r="E1521" t="str">
        <f>Tabla_owssvr__2[[#This Row],[Estado]]</f>
        <v>Realizado</v>
      </c>
      <c r="F1521" s="4">
        <f>Tabla_owssvr__2[[#This Row],[Fecha Cierre]]</f>
        <v>41740</v>
      </c>
      <c r="G1521" t="str">
        <f>Tabla_owssvr__2[[#This Row],[Categoria]]</f>
        <v>1 Asignacion de minutos</v>
      </c>
      <c r="H1521" t="str">
        <f>Tabla_owssvr__2[[#This Row],[Enviado a TI]]</f>
        <v>Si</v>
      </c>
      <c r="I1521" t="str">
        <f>Tabla_owssvr__2[[#This Row],[Regiones]]</f>
        <v>No</v>
      </c>
      <c r="J1521" s="12">
        <f t="shared" si="165"/>
        <v>1</v>
      </c>
      <c r="K1521" s="13">
        <f t="shared" si="166"/>
        <v>41740</v>
      </c>
      <c r="L1521" s="12">
        <f t="shared" si="167"/>
        <v>2014</v>
      </c>
      <c r="M1521" s="12">
        <f t="shared" si="168"/>
        <v>15</v>
      </c>
      <c r="N1521" s="12">
        <f t="shared" si="169"/>
        <v>4</v>
      </c>
      <c r="O1521" s="13" t="str">
        <f t="shared" ca="1" si="170"/>
        <v>CUMPLE</v>
      </c>
    </row>
    <row r="1522" spans="1:15" hidden="1">
      <c r="A1522">
        <f>Tabla_owssvr__2[[#This Row],[ID]]</f>
        <v>3696</v>
      </c>
      <c r="B1522" t="str">
        <f>Tabla_owssvr__2[[#This Row],[Título]]</f>
        <v>Minutos On Net</v>
      </c>
      <c r="C1522" t="str">
        <f>Tabla_owssvr__2[[#This Row],[Solicitante]]</f>
        <v>Costa Campos, Juan, CAM</v>
      </c>
      <c r="D1522" s="4">
        <f>Tabla_owssvr__2[[#This Row],[Fecha Solicitud]]</f>
        <v>41740</v>
      </c>
      <c r="E1522" t="str">
        <f>Tabla_owssvr__2[[#This Row],[Estado]]</f>
        <v>Realizado</v>
      </c>
      <c r="F1522" s="4">
        <f>Tabla_owssvr__2[[#This Row],[Fecha Cierre]]</f>
        <v>41740</v>
      </c>
      <c r="G1522" t="str">
        <f>Tabla_owssvr__2[[#This Row],[Categoria]]</f>
        <v>1 Asignacion de minutos</v>
      </c>
      <c r="H1522" t="str">
        <f>Tabla_owssvr__2[[#This Row],[Enviado a TI]]</f>
        <v>Si</v>
      </c>
      <c r="I1522" t="str">
        <f>Tabla_owssvr__2[[#This Row],[Regiones]]</f>
        <v>No</v>
      </c>
      <c r="J1522" s="12">
        <f t="shared" si="165"/>
        <v>1</v>
      </c>
      <c r="K1522" s="13">
        <f t="shared" si="166"/>
        <v>41743</v>
      </c>
      <c r="L1522" s="12">
        <f t="shared" si="167"/>
        <v>2014</v>
      </c>
      <c r="M1522" s="12">
        <f t="shared" si="168"/>
        <v>16</v>
      </c>
      <c r="N1522" s="12">
        <f t="shared" si="169"/>
        <v>4</v>
      </c>
      <c r="O1522" s="13" t="str">
        <f t="shared" ca="1" si="170"/>
        <v>CUMPLE</v>
      </c>
    </row>
    <row r="1523" spans="1:15" hidden="1">
      <c r="A1523">
        <f>Tabla_owssvr__2[[#This Row],[ID]]</f>
        <v>3695</v>
      </c>
      <c r="B1523" t="str">
        <f>Tabla_owssvr__2[[#This Row],[Título]]</f>
        <v>devolucion de numeros OFF-NET</v>
      </c>
      <c r="C1523" t="str">
        <f>Tabla_owssvr__2[[#This Row],[Solicitante]]</f>
        <v>Sanguinetti Catalan, Angelo Michel, CAM</v>
      </c>
      <c r="D1523" s="4">
        <f>Tabla_owssvr__2[[#This Row],[Fecha Solicitud]]</f>
        <v>41740</v>
      </c>
      <c r="E1523" t="str">
        <f>Tabla_owssvr__2[[#This Row],[Estado]]</f>
        <v>Realizado</v>
      </c>
      <c r="F1523" s="4">
        <f>Tabla_owssvr__2[[#This Row],[Fecha Cierre]]</f>
        <v>41740</v>
      </c>
      <c r="G1523" t="str">
        <f>Tabla_owssvr__2[[#This Row],[Categoria]]</f>
        <v>1 Asignacion de minutos</v>
      </c>
      <c r="H1523" t="str">
        <f>Tabla_owssvr__2[[#This Row],[Enviado a TI]]</f>
        <v>Si</v>
      </c>
      <c r="I1523" t="str">
        <f>Tabla_owssvr__2[[#This Row],[Regiones]]</f>
        <v>No</v>
      </c>
      <c r="J1523" s="12">
        <f t="shared" si="165"/>
        <v>1</v>
      </c>
      <c r="K1523" s="13">
        <f t="shared" si="166"/>
        <v>41743</v>
      </c>
      <c r="L1523" s="12">
        <f t="shared" si="167"/>
        <v>2014</v>
      </c>
      <c r="M1523" s="12">
        <f t="shared" si="168"/>
        <v>16</v>
      </c>
      <c r="N1523" s="12">
        <f t="shared" si="169"/>
        <v>4</v>
      </c>
      <c r="O1523" s="13" t="str">
        <f t="shared" ca="1" si="170"/>
        <v>CUMPLE</v>
      </c>
    </row>
    <row r="1524" spans="1:15" hidden="1">
      <c r="A1524">
        <f>Tabla_owssvr__2[[#This Row],[ID]]</f>
        <v>3694</v>
      </c>
      <c r="B1524" t="str">
        <f>Tabla_owssvr__2[[#This Row],[Título]]</f>
        <v xml:space="preserve"> MINUTOS CAM (94691452)</v>
      </c>
      <c r="C1524" t="str">
        <f>Tabla_owssvr__2[[#This Row],[Solicitante]]</f>
        <v>Toloza Garrido, Samuel Isaac, CAM</v>
      </c>
      <c r="D1524" s="4">
        <f>Tabla_owssvr__2[[#This Row],[Fecha Solicitud]]</f>
        <v>41740</v>
      </c>
      <c r="E1524" t="str">
        <f>Tabla_owssvr__2[[#This Row],[Estado]]</f>
        <v>Realizado</v>
      </c>
      <c r="F1524" s="4">
        <f>Tabla_owssvr__2[[#This Row],[Fecha Cierre]]</f>
        <v>41740</v>
      </c>
      <c r="G1524" t="str">
        <f>Tabla_owssvr__2[[#This Row],[Categoria]]</f>
        <v>1 Asignacion de minutos</v>
      </c>
      <c r="H1524" t="str">
        <f>Tabla_owssvr__2[[#This Row],[Enviado a TI]]</f>
        <v>No</v>
      </c>
      <c r="I1524" t="str">
        <f>Tabla_owssvr__2[[#This Row],[Regiones]]</f>
        <v>No</v>
      </c>
      <c r="J1524" s="12">
        <f t="shared" si="165"/>
        <v>1</v>
      </c>
      <c r="K1524" s="13">
        <f t="shared" si="166"/>
        <v>41743</v>
      </c>
      <c r="L1524" s="12">
        <f t="shared" si="167"/>
        <v>2014</v>
      </c>
      <c r="M1524" s="12">
        <f t="shared" si="168"/>
        <v>16</v>
      </c>
      <c r="N1524" s="12">
        <f t="shared" si="169"/>
        <v>4</v>
      </c>
      <c r="O1524" s="13" t="str">
        <f t="shared" ca="1" si="170"/>
        <v>CUMPLE</v>
      </c>
    </row>
    <row r="1525" spans="1:15" hidden="1">
      <c r="A1525">
        <f>Tabla_owssvr__2[[#This Row],[ID]]</f>
        <v>3693</v>
      </c>
      <c r="B1525" t="str">
        <f>Tabla_owssvr__2[[#This Row],[Título]]</f>
        <v xml:space="preserve">Carga de minutos a móvil </v>
      </c>
      <c r="C1525" t="str">
        <f>Tabla_owssvr__2[[#This Row],[Solicitante]]</f>
        <v>Martinez Fuentealba, Victor Alonso, CAM</v>
      </c>
      <c r="D1525" s="4">
        <f>Tabla_owssvr__2[[#This Row],[Fecha Solicitud]]</f>
        <v>41740</v>
      </c>
      <c r="E1525" t="str">
        <f>Tabla_owssvr__2[[#This Row],[Estado]]</f>
        <v>Realizado</v>
      </c>
      <c r="F1525" s="4">
        <f>Tabla_owssvr__2[[#This Row],[Fecha Cierre]]</f>
        <v>41740</v>
      </c>
      <c r="G1525" t="str">
        <f>Tabla_owssvr__2[[#This Row],[Categoria]]</f>
        <v>1 Asignacion de minutos</v>
      </c>
      <c r="H1525" t="str">
        <f>Tabla_owssvr__2[[#This Row],[Enviado a TI]]</f>
        <v>No</v>
      </c>
      <c r="I1525" t="str">
        <f>Tabla_owssvr__2[[#This Row],[Regiones]]</f>
        <v>No</v>
      </c>
      <c r="J1525" s="12">
        <f t="shared" si="165"/>
        <v>1</v>
      </c>
      <c r="K1525" s="13">
        <f t="shared" si="166"/>
        <v>41743</v>
      </c>
      <c r="L1525" s="12">
        <f t="shared" si="167"/>
        <v>2014</v>
      </c>
      <c r="M1525" s="12">
        <f t="shared" si="168"/>
        <v>16</v>
      </c>
      <c r="N1525" s="12">
        <f t="shared" si="169"/>
        <v>4</v>
      </c>
      <c r="O1525" s="13" t="str">
        <f t="shared" ca="1" si="170"/>
        <v>CUMPLE</v>
      </c>
    </row>
    <row r="1526" spans="1:15" hidden="1">
      <c r="A1526">
        <f>Tabla_owssvr__2[[#This Row],[ID]]</f>
        <v>3692</v>
      </c>
      <c r="B1526" t="str">
        <f>Tabla_owssvr__2[[#This Row],[Título]]</f>
        <v>Minutos para Celular</v>
      </c>
      <c r="C1526" t="str">
        <f>Tabla_owssvr__2[[#This Row],[Solicitante]]</f>
        <v>Soto Loyola, Cristian Alberto, CAM</v>
      </c>
      <c r="D1526" s="4">
        <f>Tabla_owssvr__2[[#This Row],[Fecha Solicitud]]</f>
        <v>41740</v>
      </c>
      <c r="E1526" t="str">
        <f>Tabla_owssvr__2[[#This Row],[Estado]]</f>
        <v>Realizado</v>
      </c>
      <c r="F1526" s="4">
        <f>Tabla_owssvr__2[[#This Row],[Fecha Cierre]]</f>
        <v>41740</v>
      </c>
      <c r="G1526" t="str">
        <f>Tabla_owssvr__2[[#This Row],[Categoria]]</f>
        <v>1 Asignacion de minutos</v>
      </c>
      <c r="H1526" t="str">
        <f>Tabla_owssvr__2[[#This Row],[Enviado a TI]]</f>
        <v>No</v>
      </c>
      <c r="I1526" t="str">
        <f>Tabla_owssvr__2[[#This Row],[Regiones]]</f>
        <v>No</v>
      </c>
      <c r="J1526" s="12">
        <f t="shared" si="165"/>
        <v>1</v>
      </c>
      <c r="K1526" s="13">
        <f t="shared" si="166"/>
        <v>41743</v>
      </c>
      <c r="L1526" s="12">
        <f t="shared" si="167"/>
        <v>2014</v>
      </c>
      <c r="M1526" s="12">
        <f t="shared" si="168"/>
        <v>16</v>
      </c>
      <c r="N1526" s="12">
        <f t="shared" si="169"/>
        <v>4</v>
      </c>
      <c r="O1526" s="13" t="str">
        <f t="shared" ca="1" si="170"/>
        <v>CUMPLE</v>
      </c>
    </row>
    <row r="1527" spans="1:15" hidden="1">
      <c r="A1527">
        <f>Tabla_owssvr__2[[#This Row],[ID]]</f>
        <v>3691</v>
      </c>
      <c r="B1527" t="str">
        <f>Tabla_owssvr__2[[#This Row],[Título]]</f>
        <v xml:space="preserve">Consulta de Minutos </v>
      </c>
      <c r="C1527" t="str">
        <f>Tabla_owssvr__2[[#This Row],[Solicitante]]</f>
        <v>Lagos Acuña, Christopher Joseph, CAM</v>
      </c>
      <c r="D1527" s="4">
        <f>Tabla_owssvr__2[[#This Row],[Fecha Solicitud]]</f>
        <v>41740</v>
      </c>
      <c r="E1527" t="str">
        <f>Tabla_owssvr__2[[#This Row],[Estado]]</f>
        <v>Realizado</v>
      </c>
      <c r="F1527" s="4">
        <f>Tabla_owssvr__2[[#This Row],[Fecha Cierre]]</f>
        <v>41740</v>
      </c>
      <c r="G1527" t="str">
        <f>Tabla_owssvr__2[[#This Row],[Categoria]]</f>
        <v>1 Asignacion de minutos</v>
      </c>
      <c r="H1527" t="str">
        <f>Tabla_owssvr__2[[#This Row],[Enviado a TI]]</f>
        <v>No</v>
      </c>
      <c r="I1527" t="str">
        <f>Tabla_owssvr__2[[#This Row],[Regiones]]</f>
        <v>No</v>
      </c>
      <c r="J1527" s="12">
        <f t="shared" si="165"/>
        <v>1</v>
      </c>
      <c r="K1527" s="13">
        <f t="shared" si="166"/>
        <v>41743</v>
      </c>
      <c r="L1527" s="12">
        <f t="shared" si="167"/>
        <v>2014</v>
      </c>
      <c r="M1527" s="12">
        <f t="shared" si="168"/>
        <v>16</v>
      </c>
      <c r="N1527" s="12">
        <f t="shared" si="169"/>
        <v>4</v>
      </c>
      <c r="O1527" s="13" t="str">
        <f t="shared" ca="1" si="170"/>
        <v>CUMPLE</v>
      </c>
    </row>
    <row r="1528" spans="1:15" hidden="1">
      <c r="A1528">
        <f>Tabla_owssvr__2[[#This Row],[ID]]</f>
        <v>3690</v>
      </c>
      <c r="B1528" t="str">
        <f>Tabla_owssvr__2[[#This Row],[Título]]</f>
        <v>Activación de Minutos</v>
      </c>
      <c r="C1528" t="str">
        <f>Tabla_owssvr__2[[#This Row],[Solicitante]]</f>
        <v>Moreno Pailañir, Eugenio, EXTERNO</v>
      </c>
      <c r="D1528" s="4">
        <f>Tabla_owssvr__2[[#This Row],[Fecha Solicitud]]</f>
        <v>41740</v>
      </c>
      <c r="E1528" t="str">
        <f>Tabla_owssvr__2[[#This Row],[Estado]]</f>
        <v>Realizado</v>
      </c>
      <c r="F1528" s="4">
        <f>Tabla_owssvr__2[[#This Row],[Fecha Cierre]]</f>
        <v>41740</v>
      </c>
      <c r="G1528" t="str">
        <f>Tabla_owssvr__2[[#This Row],[Categoria]]</f>
        <v>1 Asignacion de minutos</v>
      </c>
      <c r="H1528" t="str">
        <f>Tabla_owssvr__2[[#This Row],[Enviado a TI]]</f>
        <v>Si</v>
      </c>
      <c r="I1528" t="str">
        <f>Tabla_owssvr__2[[#This Row],[Regiones]]</f>
        <v>No</v>
      </c>
      <c r="J1528" s="12">
        <f t="shared" si="165"/>
        <v>1</v>
      </c>
      <c r="K1528" s="13">
        <f t="shared" si="166"/>
        <v>41743</v>
      </c>
      <c r="L1528" s="12">
        <f t="shared" si="167"/>
        <v>2014</v>
      </c>
      <c r="M1528" s="12">
        <f t="shared" si="168"/>
        <v>16</v>
      </c>
      <c r="N1528" s="12">
        <f t="shared" si="169"/>
        <v>4</v>
      </c>
      <c r="O1528" s="13" t="str">
        <f t="shared" ca="1" si="170"/>
        <v>CUMPLE</v>
      </c>
    </row>
    <row r="1529" spans="1:15" hidden="1">
      <c r="A1529">
        <f>Tabla_owssvr__2[[#This Row],[ID]]</f>
        <v>3689</v>
      </c>
      <c r="B1529" t="str">
        <f>Tabla_owssvr__2[[#This Row],[Título]]</f>
        <v>Minutos On Net</v>
      </c>
      <c r="C1529" t="str">
        <f>Tabla_owssvr__2[[#This Row],[Solicitante]]</f>
        <v>Costa Campos, Juan, CAM</v>
      </c>
      <c r="D1529" s="4">
        <f>Tabla_owssvr__2[[#This Row],[Fecha Solicitud]]</f>
        <v>41740</v>
      </c>
      <c r="E1529" t="str">
        <f>Tabla_owssvr__2[[#This Row],[Estado]]</f>
        <v>Realizado</v>
      </c>
      <c r="F1529" s="4">
        <f>Tabla_owssvr__2[[#This Row],[Fecha Cierre]]</f>
        <v>41740</v>
      </c>
      <c r="G1529" t="str">
        <f>Tabla_owssvr__2[[#This Row],[Categoria]]</f>
        <v>1 Asignacion de minutos</v>
      </c>
      <c r="H1529" t="str">
        <f>Tabla_owssvr__2[[#This Row],[Enviado a TI]]</f>
        <v>Si</v>
      </c>
      <c r="I1529" t="str">
        <f>Tabla_owssvr__2[[#This Row],[Regiones]]</f>
        <v>No</v>
      </c>
      <c r="J1529" s="12">
        <f t="shared" si="165"/>
        <v>1</v>
      </c>
      <c r="K1529" s="13">
        <f t="shared" si="166"/>
        <v>41743</v>
      </c>
      <c r="L1529" s="12">
        <f t="shared" si="167"/>
        <v>2014</v>
      </c>
      <c r="M1529" s="12">
        <f t="shared" si="168"/>
        <v>16</v>
      </c>
      <c r="N1529" s="12">
        <f t="shared" si="169"/>
        <v>4</v>
      </c>
      <c r="O1529" s="13" t="str">
        <f t="shared" ca="1" si="170"/>
        <v>CUMPLE</v>
      </c>
    </row>
    <row r="1530" spans="1:15" hidden="1">
      <c r="A1530">
        <f>Tabla_owssvr__2[[#This Row],[ID]]</f>
        <v>3688</v>
      </c>
      <c r="B1530" t="str">
        <f>Tabla_owssvr__2[[#This Row],[Título]]</f>
        <v xml:space="preserve">Activación de Minutos </v>
      </c>
      <c r="C1530" t="str">
        <f>Tabla_owssvr__2[[#This Row],[Solicitante]]</f>
        <v>Ramirez Vergara, Joseline, CAM</v>
      </c>
      <c r="D1530" s="4">
        <f>Tabla_owssvr__2[[#This Row],[Fecha Solicitud]]</f>
        <v>41740</v>
      </c>
      <c r="E1530" t="str">
        <f>Tabla_owssvr__2[[#This Row],[Estado]]</f>
        <v>Realizado</v>
      </c>
      <c r="F1530" s="4">
        <f>Tabla_owssvr__2[[#This Row],[Fecha Cierre]]</f>
        <v>41740</v>
      </c>
      <c r="G1530" t="str">
        <f>Tabla_owssvr__2[[#This Row],[Categoria]]</f>
        <v>1 Asignacion de minutos</v>
      </c>
      <c r="H1530" t="str">
        <f>Tabla_owssvr__2[[#This Row],[Enviado a TI]]</f>
        <v>Si</v>
      </c>
      <c r="I1530" t="str">
        <f>Tabla_owssvr__2[[#This Row],[Regiones]]</f>
        <v>No</v>
      </c>
      <c r="J1530" s="12">
        <f t="shared" si="165"/>
        <v>1</v>
      </c>
      <c r="K1530" s="13">
        <f t="shared" si="166"/>
        <v>41743</v>
      </c>
      <c r="L1530" s="12">
        <f t="shared" si="167"/>
        <v>2014</v>
      </c>
      <c r="M1530" s="12">
        <f t="shared" si="168"/>
        <v>16</v>
      </c>
      <c r="N1530" s="12">
        <f t="shared" si="169"/>
        <v>4</v>
      </c>
      <c r="O1530" s="13" t="str">
        <f t="shared" ca="1" si="170"/>
        <v>CUMPLE</v>
      </c>
    </row>
    <row r="1531" spans="1:15" hidden="1">
      <c r="A1531">
        <f>Tabla_owssvr__2[[#This Row],[ID]]</f>
        <v>3687</v>
      </c>
      <c r="B1531" t="str">
        <f>Tabla_owssvr__2[[#This Row],[Título]]</f>
        <v>Minutos</v>
      </c>
      <c r="C1531" t="str">
        <f>Tabla_owssvr__2[[#This Row],[Solicitante]]</f>
        <v>Valdes Navarrete, David Exequiel, CAM</v>
      </c>
      <c r="D1531" s="4">
        <f>Tabla_owssvr__2[[#This Row],[Fecha Solicitud]]</f>
        <v>41740</v>
      </c>
      <c r="E1531" t="str">
        <f>Tabla_owssvr__2[[#This Row],[Estado]]</f>
        <v>Realizado</v>
      </c>
      <c r="F1531" s="4">
        <f>Tabla_owssvr__2[[#This Row],[Fecha Cierre]]</f>
        <v>41740</v>
      </c>
      <c r="G1531" t="str">
        <f>Tabla_owssvr__2[[#This Row],[Categoria]]</f>
        <v>1 Asignacion de minutos</v>
      </c>
      <c r="H1531" t="str">
        <f>Tabla_owssvr__2[[#This Row],[Enviado a TI]]</f>
        <v>No</v>
      </c>
      <c r="I1531" t="str">
        <f>Tabla_owssvr__2[[#This Row],[Regiones]]</f>
        <v>No</v>
      </c>
      <c r="J1531" s="12">
        <f t="shared" si="165"/>
        <v>1</v>
      </c>
      <c r="K1531" s="13">
        <f t="shared" si="166"/>
        <v>41743</v>
      </c>
      <c r="L1531" s="12">
        <f t="shared" si="167"/>
        <v>2014</v>
      </c>
      <c r="M1531" s="12">
        <f t="shared" si="168"/>
        <v>16</v>
      </c>
      <c r="N1531" s="12">
        <f t="shared" si="169"/>
        <v>4</v>
      </c>
      <c r="O1531" s="13" t="str">
        <f t="shared" ca="1" si="170"/>
        <v>CUMPLE</v>
      </c>
    </row>
    <row r="1532" spans="1:15" hidden="1">
      <c r="A1532">
        <f>Tabla_owssvr__2[[#This Row],[ID]]</f>
        <v>3686</v>
      </c>
      <c r="B1532" t="str">
        <f>Tabla_owssvr__2[[#This Row],[Título]]</f>
        <v>Solicitud servicio de telefono.</v>
      </c>
      <c r="C1532" t="str">
        <f>Tabla_owssvr__2[[#This Row],[Solicitante]]</f>
        <v>Escárate Rivera, Tamara Fernanda, EXTERNO</v>
      </c>
      <c r="D1532" s="4">
        <f>Tabla_owssvr__2[[#This Row],[Fecha Solicitud]]</f>
        <v>41739</v>
      </c>
      <c r="E1532" t="str">
        <f>Tabla_owssvr__2[[#This Row],[Estado]]</f>
        <v>Realizado</v>
      </c>
      <c r="F1532" s="4">
        <f>Tabla_owssvr__2[[#This Row],[Fecha Cierre]]</f>
        <v>41739</v>
      </c>
      <c r="G1532" t="str">
        <f>Tabla_owssvr__2[[#This Row],[Categoria]]</f>
        <v>Creación, modificación activación y desactivación de anexos telefónicos.</v>
      </c>
      <c r="H1532" t="str">
        <f>Tabla_owssvr__2[[#This Row],[Enviado a TI]]</f>
        <v>Si</v>
      </c>
      <c r="I1532" t="str">
        <f>Tabla_owssvr__2[[#This Row],[Regiones]]</f>
        <v>No</v>
      </c>
      <c r="J1532" s="12">
        <f t="shared" si="165"/>
        <v>1</v>
      </c>
      <c r="K1532" s="13">
        <f t="shared" si="166"/>
        <v>41740</v>
      </c>
      <c r="L1532" s="12">
        <f t="shared" si="167"/>
        <v>2014</v>
      </c>
      <c r="M1532" s="12">
        <f t="shared" si="168"/>
        <v>15</v>
      </c>
      <c r="N1532" s="12">
        <f t="shared" si="169"/>
        <v>4</v>
      </c>
      <c r="O1532" s="13" t="str">
        <f t="shared" ca="1" si="170"/>
        <v>CUMPLE</v>
      </c>
    </row>
    <row r="1533" spans="1:15" hidden="1">
      <c r="A1533">
        <f>Tabla_owssvr__2[[#This Row],[ID]]</f>
        <v>3685</v>
      </c>
      <c r="B1533" t="str">
        <f>Tabla_owssvr__2[[#This Row],[Título]]</f>
        <v>Desbloqueo a paginas web</v>
      </c>
      <c r="C1533" t="str">
        <f>Tabla_owssvr__2[[#This Row],[Solicitante]]</f>
        <v>Olivares Reyes, Rodrigo Francisco, CAM</v>
      </c>
      <c r="D1533" s="4">
        <f>Tabla_owssvr__2[[#This Row],[Fecha Solicitud]]</f>
        <v>41739</v>
      </c>
      <c r="E1533" t="str">
        <f>Tabla_owssvr__2[[#This Row],[Estado]]</f>
        <v>Realizado</v>
      </c>
      <c r="F1533" s="4">
        <f>Tabla_owssvr__2[[#This Row],[Fecha Cierre]]</f>
        <v>41739</v>
      </c>
      <c r="G1533" t="str">
        <f>Tabla_owssvr__2[[#This Row],[Categoria]]</f>
        <v>Habilitación de carpetas compartidas o sitios de Sharepoint. O asignación y/o modificación de permisos.</v>
      </c>
      <c r="H1533" t="str">
        <f>Tabla_owssvr__2[[#This Row],[Enviado a TI]]</f>
        <v>Si</v>
      </c>
      <c r="I1533" t="str">
        <f>Tabla_owssvr__2[[#This Row],[Regiones]]</f>
        <v>No</v>
      </c>
      <c r="J1533" s="12">
        <f t="shared" si="165"/>
        <v>1</v>
      </c>
      <c r="K1533" s="13">
        <f t="shared" si="166"/>
        <v>41740</v>
      </c>
      <c r="L1533" s="12">
        <f t="shared" si="167"/>
        <v>2014</v>
      </c>
      <c r="M1533" s="12">
        <f t="shared" si="168"/>
        <v>15</v>
      </c>
      <c r="N1533" s="12">
        <f t="shared" si="169"/>
        <v>4</v>
      </c>
      <c r="O1533" s="13" t="str">
        <f t="shared" ca="1" si="170"/>
        <v>CUMPLE</v>
      </c>
    </row>
    <row r="1534" spans="1:15" hidden="1">
      <c r="A1534">
        <f>Tabla_owssvr__2[[#This Row],[ID]]</f>
        <v>3684</v>
      </c>
      <c r="B1534" t="str">
        <f>Tabla_owssvr__2[[#This Row],[Título]]</f>
        <v>Acceso Smartview</v>
      </c>
      <c r="C1534" t="str">
        <f>Tabla_owssvr__2[[#This Row],[Solicitante]]</f>
        <v>Sandoval Puga, Beatriz Elena, CAM</v>
      </c>
      <c r="D1534" s="4">
        <f>Tabla_owssvr__2[[#This Row],[Fecha Solicitud]]</f>
        <v>41739</v>
      </c>
      <c r="E1534" t="str">
        <f>Tabla_owssvr__2[[#This Row],[Estado]]</f>
        <v>Realizado</v>
      </c>
      <c r="F1534" s="4">
        <f>Tabla_owssvr__2[[#This Row],[Fecha Cierre]]</f>
        <v>41739</v>
      </c>
      <c r="G1534" t="str">
        <f>Tabla_owssvr__2[[#This Row],[Categoria]]</f>
        <v>Instalación de nuevos software en los computadores.</v>
      </c>
      <c r="H1534" t="str">
        <f>Tabla_owssvr__2[[#This Row],[Enviado a TI]]</f>
        <v>No</v>
      </c>
      <c r="I1534" t="str">
        <f>Tabla_owssvr__2[[#This Row],[Regiones]]</f>
        <v>No</v>
      </c>
      <c r="J1534" s="12">
        <f t="shared" si="165"/>
        <v>1</v>
      </c>
      <c r="K1534" s="13">
        <f t="shared" si="166"/>
        <v>41740</v>
      </c>
      <c r="L1534" s="12">
        <f t="shared" si="167"/>
        <v>2014</v>
      </c>
      <c r="M1534" s="12">
        <f t="shared" si="168"/>
        <v>15</v>
      </c>
      <c r="N1534" s="12">
        <f t="shared" si="169"/>
        <v>4</v>
      </c>
      <c r="O1534" s="13" t="str">
        <f t="shared" ca="1" si="170"/>
        <v>CUMPLE</v>
      </c>
    </row>
    <row r="1535" spans="1:15" hidden="1">
      <c r="A1535">
        <f>Tabla_owssvr__2[[#This Row],[ID]]</f>
        <v>3683</v>
      </c>
      <c r="B1535" t="str">
        <f>Tabla_owssvr__2[[#This Row],[Título]]</f>
        <v>Aumento minutos</v>
      </c>
      <c r="C1535" t="str">
        <f>Tabla_owssvr__2[[#This Row],[Solicitante]]</f>
        <v>Morales Diaz, Mauricio Enrique, CAM</v>
      </c>
      <c r="D1535" s="4">
        <f>Tabla_owssvr__2[[#This Row],[Fecha Solicitud]]</f>
        <v>41739</v>
      </c>
      <c r="E1535" t="str">
        <f>Tabla_owssvr__2[[#This Row],[Estado]]</f>
        <v>Realizado</v>
      </c>
      <c r="F1535" s="4">
        <f>Tabla_owssvr__2[[#This Row],[Fecha Cierre]]</f>
        <v>41739</v>
      </c>
      <c r="G1535" t="str">
        <f>Tabla_owssvr__2[[#This Row],[Categoria]]</f>
        <v>1 Asignacion de minutos</v>
      </c>
      <c r="H1535" t="str">
        <f>Tabla_owssvr__2[[#This Row],[Enviado a TI]]</f>
        <v>No</v>
      </c>
      <c r="I1535" t="str">
        <f>Tabla_owssvr__2[[#This Row],[Regiones]]</f>
        <v>Si</v>
      </c>
      <c r="J1535" s="12">
        <f t="shared" si="165"/>
        <v>1</v>
      </c>
      <c r="K1535" s="13">
        <f t="shared" si="166"/>
        <v>41740</v>
      </c>
      <c r="L1535" s="12">
        <f t="shared" si="167"/>
        <v>2014</v>
      </c>
      <c r="M1535" s="12">
        <f t="shared" si="168"/>
        <v>15</v>
      </c>
      <c r="N1535" s="12">
        <f t="shared" si="169"/>
        <v>4</v>
      </c>
      <c r="O1535" s="13" t="str">
        <f t="shared" ca="1" si="170"/>
        <v>CUMPLE</v>
      </c>
    </row>
    <row r="1536" spans="1:15" hidden="1">
      <c r="A1536">
        <f>Tabla_owssvr__2[[#This Row],[ID]]</f>
        <v>3682</v>
      </c>
      <c r="B1536" t="str">
        <f>Tabla_owssvr__2[[#This Row],[Título]]</f>
        <v>Minutos NET</v>
      </c>
      <c r="C1536" t="str">
        <f>Tabla_owssvr__2[[#This Row],[Solicitante]]</f>
        <v>Morales Diaz, Mauricio Enrique, CAM</v>
      </c>
      <c r="D1536" s="4">
        <f>Tabla_owssvr__2[[#This Row],[Fecha Solicitud]]</f>
        <v>41739</v>
      </c>
      <c r="E1536" t="str">
        <f>Tabla_owssvr__2[[#This Row],[Estado]]</f>
        <v>Realizado</v>
      </c>
      <c r="F1536" s="4">
        <f>Tabla_owssvr__2[[#This Row],[Fecha Cierre]]</f>
        <v>41739</v>
      </c>
      <c r="G1536" t="str">
        <f>Tabla_owssvr__2[[#This Row],[Categoria]]</f>
        <v>1 Asignacion de minutos</v>
      </c>
      <c r="H1536" t="str">
        <f>Tabla_owssvr__2[[#This Row],[Enviado a TI]]</f>
        <v>Si</v>
      </c>
      <c r="I1536" t="str">
        <f>Tabla_owssvr__2[[#This Row],[Regiones]]</f>
        <v>Si</v>
      </c>
      <c r="J1536" s="12">
        <f t="shared" si="165"/>
        <v>1</v>
      </c>
      <c r="K1536" s="13">
        <f t="shared" si="166"/>
        <v>41740</v>
      </c>
      <c r="L1536" s="12">
        <f t="shared" si="167"/>
        <v>2014</v>
      </c>
      <c r="M1536" s="12">
        <f t="shared" si="168"/>
        <v>15</v>
      </c>
      <c r="N1536" s="12">
        <f t="shared" si="169"/>
        <v>4</v>
      </c>
      <c r="O1536" s="13" t="str">
        <f t="shared" ca="1" si="170"/>
        <v>CUMPLE</v>
      </c>
    </row>
    <row r="1537" spans="1:15" hidden="1">
      <c r="A1537">
        <f>Tabla_owssvr__2[[#This Row],[ID]]</f>
        <v>3681</v>
      </c>
      <c r="B1537" t="str">
        <f>Tabla_owssvr__2[[#This Row],[Título]]</f>
        <v>Correo pedro Muñoz</v>
      </c>
      <c r="C1537" t="str">
        <f>Tabla_owssvr__2[[#This Row],[Solicitante]]</f>
        <v>Muñoz Carvajal, Pedro Javier, CAM</v>
      </c>
      <c r="D1537" s="4">
        <f>Tabla_owssvr__2[[#This Row],[Fecha Solicitud]]</f>
        <v>41739</v>
      </c>
      <c r="E1537" t="str">
        <f>Tabla_owssvr__2[[#This Row],[Estado]]</f>
        <v>Realizado</v>
      </c>
      <c r="F1537" s="4">
        <f>Tabla_owssvr__2[[#This Row],[Fecha Cierre]]</f>
        <v>41739</v>
      </c>
      <c r="G1537" t="str">
        <f>Tabla_owssvr__2[[#This Row],[Categoria]]</f>
        <v>Creación, modificación activación y desactivación de cuentas de red y correo electrónico.</v>
      </c>
      <c r="H1537" t="str">
        <f>Tabla_owssvr__2[[#This Row],[Enviado a TI]]</f>
        <v>Si</v>
      </c>
      <c r="I1537" t="str">
        <f>Tabla_owssvr__2[[#This Row],[Regiones]]</f>
        <v>No</v>
      </c>
      <c r="J1537" s="12">
        <f t="shared" si="165"/>
        <v>1</v>
      </c>
      <c r="K1537" s="13">
        <f t="shared" si="166"/>
        <v>41740</v>
      </c>
      <c r="L1537" s="12">
        <f t="shared" si="167"/>
        <v>2014</v>
      </c>
      <c r="M1537" s="12">
        <f t="shared" si="168"/>
        <v>15</v>
      </c>
      <c r="N1537" s="12">
        <f t="shared" si="169"/>
        <v>4</v>
      </c>
      <c r="O1537" s="13" t="str">
        <f t="shared" ca="1" si="170"/>
        <v>CUMPLE</v>
      </c>
    </row>
    <row r="1538" spans="1:15" hidden="1">
      <c r="A1538">
        <f>Tabla_owssvr__2[[#This Row],[ID]]</f>
        <v>3680</v>
      </c>
      <c r="B1538" t="str">
        <f>Tabla_owssvr__2[[#This Row],[Título]]</f>
        <v xml:space="preserve">Activación de Minutos </v>
      </c>
      <c r="C1538" t="str">
        <f>Tabla_owssvr__2[[#This Row],[Solicitante]]</f>
        <v>Ramirez Vergara, Joseline, CAM</v>
      </c>
      <c r="D1538" s="4">
        <f>Tabla_owssvr__2[[#This Row],[Fecha Solicitud]]</f>
        <v>41739</v>
      </c>
      <c r="E1538" t="str">
        <f>Tabla_owssvr__2[[#This Row],[Estado]]</f>
        <v>Realizado</v>
      </c>
      <c r="F1538" s="4">
        <f>Tabla_owssvr__2[[#This Row],[Fecha Cierre]]</f>
        <v>41739</v>
      </c>
      <c r="G1538" t="str">
        <f>Tabla_owssvr__2[[#This Row],[Categoria]]</f>
        <v>1 Asignacion de minutos</v>
      </c>
      <c r="H1538" t="str">
        <f>Tabla_owssvr__2[[#This Row],[Enviado a TI]]</f>
        <v>Si</v>
      </c>
      <c r="I1538" t="str">
        <f>Tabla_owssvr__2[[#This Row],[Regiones]]</f>
        <v>No</v>
      </c>
      <c r="J1538" s="12">
        <f t="shared" ref="J1538:J1601" si="171">VLOOKUP(G1538,servicios,2,FALSE)</f>
        <v>1</v>
      </c>
      <c r="K1538" s="13">
        <f t="shared" ref="K1538:K1601" si="172">WORKDAY(D1538*1,J1538,festivos)</f>
        <v>41740</v>
      </c>
      <c r="L1538" s="12">
        <f t="shared" ref="L1538:L1601" si="173">YEAR(K1538)</f>
        <v>2014</v>
      </c>
      <c r="M1538" s="12">
        <f t="shared" ref="M1538:M1601" si="174">WEEKNUM(K1538,2)</f>
        <v>15</v>
      </c>
      <c r="N1538" s="12">
        <f t="shared" ref="N1538:N1601" si="175">MONTH(K1538)</f>
        <v>4</v>
      </c>
      <c r="O1538" s="13" t="str">
        <f t="shared" ref="O1538:O1601" ca="1" si="176">IF(F1538=0,IF(AND(TODAY()&lt;=K1538),"EN TIEMPO","FUERA"),IF(AND(F1538&lt;=K1538),"CUMPLE","NO CUMPLE"))</f>
        <v>CUMPLE</v>
      </c>
    </row>
    <row r="1539" spans="1:15" hidden="1">
      <c r="A1539">
        <f>Tabla_owssvr__2[[#This Row],[ID]]</f>
        <v>3679</v>
      </c>
      <c r="B1539" t="str">
        <f>Tabla_owssvr__2[[#This Row],[Título]]</f>
        <v>Solicita acceso carpeta X:\SistOrdMT</v>
      </c>
      <c r="C1539" t="str">
        <f>Tabla_owssvr__2[[#This Row],[Solicitante]]</f>
        <v>Jerez Valdebenito, Rodrigo Esteban, CAM</v>
      </c>
      <c r="D1539" s="4">
        <f>Tabla_owssvr__2[[#This Row],[Fecha Solicitud]]</f>
        <v>41739</v>
      </c>
      <c r="E1539" t="str">
        <f>Tabla_owssvr__2[[#This Row],[Estado]]</f>
        <v>Realizado</v>
      </c>
      <c r="F1539" s="4">
        <f>Tabla_owssvr__2[[#This Row],[Fecha Cierre]]</f>
        <v>41739</v>
      </c>
      <c r="G1539" t="str">
        <f>Tabla_owssvr__2[[#This Row],[Categoria]]</f>
        <v>Habilitación de carpetas compartidas o sitios de Sharepoint. O asignación y/o modificación de permisos.</v>
      </c>
      <c r="H1539" t="str">
        <f>Tabla_owssvr__2[[#This Row],[Enviado a TI]]</f>
        <v>Si</v>
      </c>
      <c r="I1539" t="str">
        <f>Tabla_owssvr__2[[#This Row],[Regiones]]</f>
        <v>No</v>
      </c>
      <c r="J1539" s="12">
        <f t="shared" si="171"/>
        <v>1</v>
      </c>
      <c r="K1539" s="13">
        <f t="shared" si="172"/>
        <v>41740</v>
      </c>
      <c r="L1539" s="12">
        <f t="shared" si="173"/>
        <v>2014</v>
      </c>
      <c r="M1539" s="12">
        <f t="shared" si="174"/>
        <v>15</v>
      </c>
      <c r="N1539" s="12">
        <f t="shared" si="175"/>
        <v>4</v>
      </c>
      <c r="O1539" s="13" t="str">
        <f t="shared" ca="1" si="176"/>
        <v>CUMPLE</v>
      </c>
    </row>
    <row r="1540" spans="1:15" hidden="1">
      <c r="A1540">
        <f>Tabla_owssvr__2[[#This Row],[ID]]</f>
        <v>3678</v>
      </c>
      <c r="B1540" t="str">
        <f>Tabla_owssvr__2[[#This Row],[Título]]</f>
        <v>Restricciones en Oracle</v>
      </c>
      <c r="C1540" t="str">
        <f>Tabla_owssvr__2[[#This Row],[Solicitante]]</f>
        <v>Martinez Muñoz, Ximena Del Rosario, CAM</v>
      </c>
      <c r="D1540" s="4">
        <f>Tabla_owssvr__2[[#This Row],[Fecha Solicitud]]</f>
        <v>41739</v>
      </c>
      <c r="E1540" t="str">
        <f>Tabla_owssvr__2[[#This Row],[Estado]]</f>
        <v>Realizado</v>
      </c>
      <c r="F1540" s="4">
        <f>Tabla_owssvr__2[[#This Row],[Fecha Cierre]]</f>
        <v>41739</v>
      </c>
      <c r="G1540" t="str">
        <f>Tabla_owssvr__2[[#This Row],[Categoria]]</f>
        <v>Reporte de incidencias de servicio externos (Oracle, SAP, Synergia, GOM ….)</v>
      </c>
      <c r="H1540" t="str">
        <f>Tabla_owssvr__2[[#This Row],[Enviado a TI]]</f>
        <v>Si</v>
      </c>
      <c r="I1540" t="str">
        <f>Tabla_owssvr__2[[#This Row],[Regiones]]</f>
        <v>No</v>
      </c>
      <c r="J1540" s="12">
        <f t="shared" si="171"/>
        <v>1</v>
      </c>
      <c r="K1540" s="13">
        <f t="shared" si="172"/>
        <v>41740</v>
      </c>
      <c r="L1540" s="12">
        <f t="shared" si="173"/>
        <v>2014</v>
      </c>
      <c r="M1540" s="12">
        <f t="shared" si="174"/>
        <v>15</v>
      </c>
      <c r="N1540" s="12">
        <f t="shared" si="175"/>
        <v>4</v>
      </c>
      <c r="O1540" s="13" t="str">
        <f t="shared" ca="1" si="176"/>
        <v>CUMPLE</v>
      </c>
    </row>
    <row r="1541" spans="1:15" hidden="1">
      <c r="A1541">
        <f>Tabla_owssvr__2[[#This Row],[ID]]</f>
        <v>3677</v>
      </c>
      <c r="B1541" t="str">
        <f>Tabla_owssvr__2[[#This Row],[Título]]</f>
        <v>recarga de minutos</v>
      </c>
      <c r="C1541" t="str">
        <f>Tabla_owssvr__2[[#This Row],[Solicitante]]</f>
        <v>Soto Aranguiz, Francisco Javier, CAM</v>
      </c>
      <c r="D1541" s="4">
        <f>Tabla_owssvr__2[[#This Row],[Fecha Solicitud]]</f>
        <v>41739</v>
      </c>
      <c r="E1541" t="str">
        <f>Tabla_owssvr__2[[#This Row],[Estado]]</f>
        <v>Realizado</v>
      </c>
      <c r="F1541" s="4">
        <f>Tabla_owssvr__2[[#This Row],[Fecha Cierre]]</f>
        <v>41739</v>
      </c>
      <c r="G1541" t="str">
        <f>Tabla_owssvr__2[[#This Row],[Categoria]]</f>
        <v>1 Asignacion de minutos</v>
      </c>
      <c r="H1541" t="str">
        <f>Tabla_owssvr__2[[#This Row],[Enviado a TI]]</f>
        <v>Si</v>
      </c>
      <c r="I1541" t="str">
        <f>Tabla_owssvr__2[[#This Row],[Regiones]]</f>
        <v>No</v>
      </c>
      <c r="J1541" s="12">
        <f t="shared" si="171"/>
        <v>1</v>
      </c>
      <c r="K1541" s="13">
        <f t="shared" si="172"/>
        <v>41740</v>
      </c>
      <c r="L1541" s="12">
        <f t="shared" si="173"/>
        <v>2014</v>
      </c>
      <c r="M1541" s="12">
        <f t="shared" si="174"/>
        <v>15</v>
      </c>
      <c r="N1541" s="12">
        <f t="shared" si="175"/>
        <v>4</v>
      </c>
      <c r="O1541" s="13" t="str">
        <f t="shared" ca="1" si="176"/>
        <v>CUMPLE</v>
      </c>
    </row>
    <row r="1542" spans="1:15" hidden="1">
      <c r="A1542">
        <f>Tabla_owssvr__2[[#This Row],[ID]]</f>
        <v>3676</v>
      </c>
      <c r="B1542" t="str">
        <f>Tabla_owssvr__2[[#This Row],[Título]]</f>
        <v>Solicitud de Minutos Pedro Orellana 89207981.xls</v>
      </c>
      <c r="C1542" t="str">
        <f>Tabla_owssvr__2[[#This Row],[Solicitante]]</f>
        <v>Castro Marchant, Jorge, CAM</v>
      </c>
      <c r="D1542" s="4">
        <f>Tabla_owssvr__2[[#This Row],[Fecha Solicitud]]</f>
        <v>41739</v>
      </c>
      <c r="E1542" t="str">
        <f>Tabla_owssvr__2[[#This Row],[Estado]]</f>
        <v>Realizado</v>
      </c>
      <c r="F1542" s="4">
        <f>Tabla_owssvr__2[[#This Row],[Fecha Cierre]]</f>
        <v>41739</v>
      </c>
      <c r="G1542" t="str">
        <f>Tabla_owssvr__2[[#This Row],[Categoria]]</f>
        <v>1 Asignacion de minutos</v>
      </c>
      <c r="H1542" t="str">
        <f>Tabla_owssvr__2[[#This Row],[Enviado a TI]]</f>
        <v>Si</v>
      </c>
      <c r="I1542" t="str">
        <f>Tabla_owssvr__2[[#This Row],[Regiones]]</f>
        <v>No</v>
      </c>
      <c r="J1542" s="12">
        <f t="shared" si="171"/>
        <v>1</v>
      </c>
      <c r="K1542" s="13">
        <f t="shared" si="172"/>
        <v>41740</v>
      </c>
      <c r="L1542" s="12">
        <f t="shared" si="173"/>
        <v>2014</v>
      </c>
      <c r="M1542" s="12">
        <f t="shared" si="174"/>
        <v>15</v>
      </c>
      <c r="N1542" s="12">
        <f t="shared" si="175"/>
        <v>4</v>
      </c>
      <c r="O1542" s="13" t="str">
        <f t="shared" ca="1" si="176"/>
        <v>CUMPLE</v>
      </c>
    </row>
    <row r="1543" spans="1:15" hidden="1">
      <c r="A1543">
        <f>Tabla_owssvr__2[[#This Row],[ID]]</f>
        <v>3675</v>
      </c>
      <c r="B1543" t="str">
        <f>Tabla_owssvr__2[[#This Row],[Título]]</f>
        <v>Restitucion de minutos</v>
      </c>
      <c r="C1543" t="str">
        <f>Tabla_owssvr__2[[#This Row],[Solicitante]]</f>
        <v>Pincheira Tripainao, Elizabeth Alejandra, CAM</v>
      </c>
      <c r="D1543" s="4">
        <f>Tabla_owssvr__2[[#This Row],[Fecha Solicitud]]</f>
        <v>41738</v>
      </c>
      <c r="E1543" t="str">
        <f>Tabla_owssvr__2[[#This Row],[Estado]]</f>
        <v>Realizado</v>
      </c>
      <c r="F1543" s="4">
        <f>Tabla_owssvr__2[[#This Row],[Fecha Cierre]]</f>
        <v>41739</v>
      </c>
      <c r="G1543" t="str">
        <f>Tabla_owssvr__2[[#This Row],[Categoria]]</f>
        <v>1 Asignacion de minutos</v>
      </c>
      <c r="H1543" t="str">
        <f>Tabla_owssvr__2[[#This Row],[Enviado a TI]]</f>
        <v>No</v>
      </c>
      <c r="I1543" t="str">
        <f>Tabla_owssvr__2[[#This Row],[Regiones]]</f>
        <v>No</v>
      </c>
      <c r="J1543" s="12">
        <f t="shared" si="171"/>
        <v>1</v>
      </c>
      <c r="K1543" s="13">
        <f t="shared" si="172"/>
        <v>41739</v>
      </c>
      <c r="L1543" s="12">
        <f t="shared" si="173"/>
        <v>2014</v>
      </c>
      <c r="M1543" s="12">
        <f t="shared" si="174"/>
        <v>15</v>
      </c>
      <c r="N1543" s="12">
        <f t="shared" si="175"/>
        <v>4</v>
      </c>
      <c r="O1543" s="13" t="str">
        <f t="shared" ca="1" si="176"/>
        <v>CUMPLE</v>
      </c>
    </row>
    <row r="1544" spans="1:15" hidden="1">
      <c r="A1544">
        <f>Tabla_owssvr__2[[#This Row],[ID]]</f>
        <v>3674</v>
      </c>
      <c r="B1544" t="str">
        <f>Tabla_owssvr__2[[#This Row],[Título]]</f>
        <v>Cotizacion Nikon</v>
      </c>
      <c r="C1544" t="str">
        <f>Tabla_owssvr__2[[#This Row],[Solicitante]]</f>
        <v>Contreras Orellana, Paulo Alberto, CAM</v>
      </c>
      <c r="D1544" s="4">
        <f>Tabla_owssvr__2[[#This Row],[Fecha Solicitud]]</f>
        <v>41739</v>
      </c>
      <c r="E1544" t="str">
        <f>Tabla_owssvr__2[[#This Row],[Estado]]</f>
        <v>Realizado</v>
      </c>
      <c r="F1544" s="4">
        <f>Tabla_owssvr__2[[#This Row],[Fecha Cierre]]</f>
        <v>41740</v>
      </c>
      <c r="G1544" t="str">
        <f>Tabla_owssvr__2[[#This Row],[Categoria]]</f>
        <v>Compra de equipamiento habitual no estándar.</v>
      </c>
      <c r="H1544" t="str">
        <f>Tabla_owssvr__2[[#This Row],[Enviado a TI]]</f>
        <v>Si</v>
      </c>
      <c r="I1544" t="str">
        <f>Tabla_owssvr__2[[#This Row],[Regiones]]</f>
        <v>No</v>
      </c>
      <c r="J1544" s="12">
        <f t="shared" si="171"/>
        <v>10</v>
      </c>
      <c r="K1544" s="13">
        <f t="shared" si="172"/>
        <v>41754</v>
      </c>
      <c r="L1544" s="12">
        <f t="shared" si="173"/>
        <v>2014</v>
      </c>
      <c r="M1544" s="12">
        <f t="shared" si="174"/>
        <v>17</v>
      </c>
      <c r="N1544" s="12">
        <f t="shared" si="175"/>
        <v>4</v>
      </c>
      <c r="O1544" s="13" t="str">
        <f t="shared" ca="1" si="176"/>
        <v>CUMPLE</v>
      </c>
    </row>
    <row r="1545" spans="1:15" hidden="1">
      <c r="A1545">
        <f>Tabla_owssvr__2[[#This Row],[ID]]</f>
        <v>3673</v>
      </c>
      <c r="B1545" t="str">
        <f>Tabla_owssvr__2[[#This Row],[Título]]</f>
        <v>Solicitud de Minutos</v>
      </c>
      <c r="C1545" t="str">
        <f>Tabla_owssvr__2[[#This Row],[Solicitante]]</f>
        <v>Abarca Cerda, Cristian Andres, CAM</v>
      </c>
      <c r="D1545" s="4">
        <f>Tabla_owssvr__2[[#This Row],[Fecha Solicitud]]</f>
        <v>41738</v>
      </c>
      <c r="E1545" t="str">
        <f>Tabla_owssvr__2[[#This Row],[Estado]]</f>
        <v>Realizado</v>
      </c>
      <c r="F1545" s="4">
        <f>Tabla_owssvr__2[[#This Row],[Fecha Cierre]]</f>
        <v>41739</v>
      </c>
      <c r="G1545" t="str">
        <f>Tabla_owssvr__2[[#This Row],[Categoria]]</f>
        <v>1 Asignacion de minutos</v>
      </c>
      <c r="H1545" t="str">
        <f>Tabla_owssvr__2[[#This Row],[Enviado a TI]]</f>
        <v>Si</v>
      </c>
      <c r="I1545" t="str">
        <f>Tabla_owssvr__2[[#This Row],[Regiones]]</f>
        <v>No</v>
      </c>
      <c r="J1545" s="12">
        <f t="shared" si="171"/>
        <v>1</v>
      </c>
      <c r="K1545" s="13">
        <f t="shared" si="172"/>
        <v>41739</v>
      </c>
      <c r="L1545" s="12">
        <f t="shared" si="173"/>
        <v>2014</v>
      </c>
      <c r="M1545" s="12">
        <f t="shared" si="174"/>
        <v>15</v>
      </c>
      <c r="N1545" s="12">
        <f t="shared" si="175"/>
        <v>4</v>
      </c>
      <c r="O1545" s="13" t="str">
        <f t="shared" ca="1" si="176"/>
        <v>CUMPLE</v>
      </c>
    </row>
    <row r="1546" spans="1:15" hidden="1">
      <c r="A1546">
        <f>Tabla_owssvr__2[[#This Row],[ID]]</f>
        <v>3672</v>
      </c>
      <c r="B1546" t="str">
        <f>Tabla_owssvr__2[[#This Row],[Título]]</f>
        <v>No hay acceso a SIOT 4/2014</v>
      </c>
      <c r="C1546" t="str">
        <f>Tabla_owssvr__2[[#This Row],[Solicitante]]</f>
        <v>Canales Cardenas, Juan Carlos, CAM</v>
      </c>
      <c r="D1546" s="4">
        <f>Tabla_owssvr__2[[#This Row],[Fecha Solicitud]]</f>
        <v>41739</v>
      </c>
      <c r="E1546" t="str">
        <f>Tabla_owssvr__2[[#This Row],[Estado]]</f>
        <v>Realizado</v>
      </c>
      <c r="F1546" s="4">
        <f>Tabla_owssvr__2[[#This Row],[Fecha Cierre]]</f>
        <v>41739</v>
      </c>
      <c r="G1546" t="str">
        <f>Tabla_owssvr__2[[#This Row],[Categoria]]</f>
        <v>Reporte de incidencias de servicio externos (Oracle, SAP, Synergia, GOM ….)</v>
      </c>
      <c r="H1546" t="str">
        <f>Tabla_owssvr__2[[#This Row],[Enviado a TI]]</f>
        <v>No</v>
      </c>
      <c r="I1546" t="str">
        <f>Tabla_owssvr__2[[#This Row],[Regiones]]</f>
        <v>No</v>
      </c>
      <c r="J1546" s="12">
        <f t="shared" si="171"/>
        <v>1</v>
      </c>
      <c r="K1546" s="13">
        <f t="shared" si="172"/>
        <v>41740</v>
      </c>
      <c r="L1546" s="12">
        <f t="shared" si="173"/>
        <v>2014</v>
      </c>
      <c r="M1546" s="12">
        <f t="shared" si="174"/>
        <v>15</v>
      </c>
      <c r="N1546" s="12">
        <f t="shared" si="175"/>
        <v>4</v>
      </c>
      <c r="O1546" s="13" t="str">
        <f t="shared" ca="1" si="176"/>
        <v>CUMPLE</v>
      </c>
    </row>
    <row r="1547" spans="1:15" hidden="1">
      <c r="A1547">
        <f>Tabla_owssvr__2[[#This Row],[ID]]</f>
        <v>3671</v>
      </c>
      <c r="B1547" t="str">
        <f>Tabla_owssvr__2[[#This Row],[Título]]</f>
        <v>Valenzuela Sanzana, Mauricio Antonio, CAM</v>
      </c>
      <c r="C1547" t="str">
        <f>Tabla_owssvr__2[[#This Row],[Solicitante]]</f>
        <v>Valenzuela Sanzana, Mauricio Antonio, CAM</v>
      </c>
      <c r="D1547" s="4">
        <f>Tabla_owssvr__2[[#This Row],[Fecha Solicitud]]</f>
        <v>41739</v>
      </c>
      <c r="E1547" t="str">
        <f>Tabla_owssvr__2[[#This Row],[Estado]]</f>
        <v>Realizado</v>
      </c>
      <c r="F1547" s="4">
        <f>Tabla_owssvr__2[[#This Row],[Fecha Cierre]]</f>
        <v>41739</v>
      </c>
      <c r="G1547" t="str">
        <f>Tabla_owssvr__2[[#This Row],[Categoria]]</f>
        <v>Habilitación de servicios de telefonía celular, aumento de minutos, cambio de perfil.</v>
      </c>
      <c r="H1547" t="str">
        <f>Tabla_owssvr__2[[#This Row],[Enviado a TI]]</f>
        <v>Si</v>
      </c>
      <c r="I1547" t="str">
        <f>Tabla_owssvr__2[[#This Row],[Regiones]]</f>
        <v>No</v>
      </c>
      <c r="J1547" s="12">
        <f t="shared" si="171"/>
        <v>1</v>
      </c>
      <c r="K1547" s="13">
        <f t="shared" si="172"/>
        <v>41740</v>
      </c>
      <c r="L1547" s="12">
        <f t="shared" si="173"/>
        <v>2014</v>
      </c>
      <c r="M1547" s="12">
        <f t="shared" si="174"/>
        <v>15</v>
      </c>
      <c r="N1547" s="12">
        <f t="shared" si="175"/>
        <v>4</v>
      </c>
      <c r="O1547" s="13" t="str">
        <f t="shared" ca="1" si="176"/>
        <v>CUMPLE</v>
      </c>
    </row>
    <row r="1548" spans="1:15" hidden="1">
      <c r="A1548">
        <f>Tabla_owssvr__2[[#This Row],[ID]]</f>
        <v>3670</v>
      </c>
      <c r="B1548" t="str">
        <f>Tabla_owssvr__2[[#This Row],[Título]]</f>
        <v>Minutos para Celular</v>
      </c>
      <c r="C1548" t="str">
        <f>Tabla_owssvr__2[[#This Row],[Solicitante]]</f>
        <v>Monardes Letelier, Israel Rodolfo, CAM</v>
      </c>
      <c r="D1548" s="4">
        <f>Tabla_owssvr__2[[#This Row],[Fecha Solicitud]]</f>
        <v>41738</v>
      </c>
      <c r="E1548" t="str">
        <f>Tabla_owssvr__2[[#This Row],[Estado]]</f>
        <v>Realizado</v>
      </c>
      <c r="F1548" s="4">
        <f>Tabla_owssvr__2[[#This Row],[Fecha Cierre]]</f>
        <v>41738</v>
      </c>
      <c r="G1548" t="str">
        <f>Tabla_owssvr__2[[#This Row],[Categoria]]</f>
        <v>1 Asignacion de minutos</v>
      </c>
      <c r="H1548" t="str">
        <f>Tabla_owssvr__2[[#This Row],[Enviado a TI]]</f>
        <v>No</v>
      </c>
      <c r="I1548" t="str">
        <f>Tabla_owssvr__2[[#This Row],[Regiones]]</f>
        <v>No</v>
      </c>
      <c r="J1548" s="12">
        <f t="shared" si="171"/>
        <v>1</v>
      </c>
      <c r="K1548" s="13">
        <f t="shared" si="172"/>
        <v>41739</v>
      </c>
      <c r="L1548" s="12">
        <f t="shared" si="173"/>
        <v>2014</v>
      </c>
      <c r="M1548" s="12">
        <f t="shared" si="174"/>
        <v>15</v>
      </c>
      <c r="N1548" s="12">
        <f t="shared" si="175"/>
        <v>4</v>
      </c>
      <c r="O1548" s="13" t="str">
        <f t="shared" ca="1" si="176"/>
        <v>CUMPLE</v>
      </c>
    </row>
    <row r="1549" spans="1:15" hidden="1">
      <c r="A1549">
        <f>Tabla_owssvr__2[[#This Row],[ID]]</f>
        <v>3669</v>
      </c>
      <c r="B1549" t="str">
        <f>Tabla_owssvr__2[[#This Row],[Título]]</f>
        <v>Fondos Sucursales y Avances a Rendir. (Coasin)</v>
      </c>
      <c r="C1549" t="str">
        <f>Tabla_owssvr__2[[#This Row],[Solicitante]]</f>
        <v>Brantt Zumarán, Claudia Andrea, CAM</v>
      </c>
      <c r="D1549" s="4">
        <f>Tabla_owssvr__2[[#This Row],[Fecha Solicitud]]</f>
        <v>41738</v>
      </c>
      <c r="E1549" t="str">
        <f>Tabla_owssvr__2[[#This Row],[Estado]]</f>
        <v>Realizado</v>
      </c>
      <c r="F1549" s="4">
        <f>Tabla_owssvr__2[[#This Row],[Fecha Cierre]]</f>
        <v>41739</v>
      </c>
      <c r="G1549" t="str">
        <f>Tabla_owssvr__2[[#This Row],[Categoria]]</f>
        <v>Reporte de incidencias de servicio externos (Oracle, SAP, Synergia, GOM ….)</v>
      </c>
      <c r="H1549" t="str">
        <f>Tabla_owssvr__2[[#This Row],[Enviado a TI]]</f>
        <v>Si</v>
      </c>
      <c r="I1549" t="str">
        <f>Tabla_owssvr__2[[#This Row],[Regiones]]</f>
        <v>No</v>
      </c>
      <c r="J1549" s="12">
        <f t="shared" si="171"/>
        <v>1</v>
      </c>
      <c r="K1549" s="13">
        <f t="shared" si="172"/>
        <v>41739</v>
      </c>
      <c r="L1549" s="12">
        <f t="shared" si="173"/>
        <v>2014</v>
      </c>
      <c r="M1549" s="12">
        <f t="shared" si="174"/>
        <v>15</v>
      </c>
      <c r="N1549" s="12">
        <f t="shared" si="175"/>
        <v>4</v>
      </c>
      <c r="O1549" s="13" t="str">
        <f t="shared" ca="1" si="176"/>
        <v>CUMPLE</v>
      </c>
    </row>
    <row r="1550" spans="1:15" hidden="1">
      <c r="A1550">
        <f>Tabla_owssvr__2[[#This Row],[ID]]</f>
        <v>3668</v>
      </c>
      <c r="B1550" t="str">
        <f>Tabla_owssvr__2[[#This Row],[Título]]</f>
        <v>reactivar carga al numero 8-9213309</v>
      </c>
      <c r="C1550" t="str">
        <f>Tabla_owssvr__2[[#This Row],[Solicitante]]</f>
        <v>Dossi Muñoz, Carolina, CAM</v>
      </c>
      <c r="D1550" s="4">
        <f>Tabla_owssvr__2[[#This Row],[Fecha Solicitud]]</f>
        <v>41738</v>
      </c>
      <c r="E1550" t="str">
        <f>Tabla_owssvr__2[[#This Row],[Estado]]</f>
        <v>Realizado</v>
      </c>
      <c r="F1550" s="4">
        <f>Tabla_owssvr__2[[#This Row],[Fecha Cierre]]</f>
        <v>41738</v>
      </c>
      <c r="G1550" t="str">
        <f>Tabla_owssvr__2[[#This Row],[Categoria]]</f>
        <v>1 Asignacion de minutos</v>
      </c>
      <c r="H1550" t="str">
        <f>Tabla_owssvr__2[[#This Row],[Enviado a TI]]</f>
        <v>Si</v>
      </c>
      <c r="I1550" t="str">
        <f>Tabla_owssvr__2[[#This Row],[Regiones]]</f>
        <v>No</v>
      </c>
      <c r="J1550" s="12">
        <f t="shared" si="171"/>
        <v>1</v>
      </c>
      <c r="K1550" s="13">
        <f t="shared" si="172"/>
        <v>41739</v>
      </c>
      <c r="L1550" s="12">
        <f t="shared" si="173"/>
        <v>2014</v>
      </c>
      <c r="M1550" s="12">
        <f t="shared" si="174"/>
        <v>15</v>
      </c>
      <c r="N1550" s="12">
        <f t="shared" si="175"/>
        <v>4</v>
      </c>
      <c r="O1550" s="13" t="str">
        <f t="shared" ca="1" si="176"/>
        <v>CUMPLE</v>
      </c>
    </row>
    <row r="1551" spans="1:15" hidden="1">
      <c r="A1551">
        <f>Tabla_owssvr__2[[#This Row],[ID]]</f>
        <v>3667</v>
      </c>
      <c r="B1551" t="str">
        <f>Tabla_owssvr__2[[#This Row],[Título]]</f>
        <v>RV: CONSULTAR POR SEÑAL DE MOVISTAR</v>
      </c>
      <c r="C1551" t="str">
        <f>Tabla_owssvr__2[[#This Row],[Solicitante]]</f>
        <v>Carrasco Velarde, Luis Alberto, CAM</v>
      </c>
      <c r="D1551" s="4">
        <f>Tabla_owssvr__2[[#This Row],[Fecha Solicitud]]</f>
        <v>41738</v>
      </c>
      <c r="E1551" t="str">
        <f>Tabla_owssvr__2[[#This Row],[Estado]]</f>
        <v>Realizado</v>
      </c>
      <c r="F1551" s="4">
        <f>Tabla_owssvr__2[[#This Row],[Fecha Cierre]]</f>
        <v>41739</v>
      </c>
      <c r="G1551" t="str">
        <f>Tabla_owssvr__2[[#This Row],[Categoria]]</f>
        <v>Reporte de problemas de comunicaciones  VOZ.</v>
      </c>
      <c r="H1551" t="str">
        <f>Tabla_owssvr__2[[#This Row],[Enviado a TI]]</f>
        <v>No</v>
      </c>
      <c r="I1551" t="str">
        <f>Tabla_owssvr__2[[#This Row],[Regiones]]</f>
        <v>No</v>
      </c>
      <c r="J1551" s="12">
        <f t="shared" si="171"/>
        <v>1</v>
      </c>
      <c r="K1551" s="13">
        <f t="shared" si="172"/>
        <v>41739</v>
      </c>
      <c r="L1551" s="12">
        <f t="shared" si="173"/>
        <v>2014</v>
      </c>
      <c r="M1551" s="12">
        <f t="shared" si="174"/>
        <v>15</v>
      </c>
      <c r="N1551" s="12">
        <f t="shared" si="175"/>
        <v>4</v>
      </c>
      <c r="O1551" s="13" t="str">
        <f t="shared" ca="1" si="176"/>
        <v>CUMPLE</v>
      </c>
    </row>
    <row r="1552" spans="1:15" hidden="1">
      <c r="A1552">
        <f>Tabla_owssvr__2[[#This Row],[ID]]</f>
        <v>3666</v>
      </c>
      <c r="B1552" t="str">
        <f>Tabla_owssvr__2[[#This Row],[Título]]</f>
        <v>RV: Warning: message 1WXARC-00038H-5m delayed 48 hours</v>
      </c>
      <c r="C1552" t="str">
        <f>Tabla_owssvr__2[[#This Row],[Solicitante]]</f>
        <v>Pavez Nuñez, Walter, CAM</v>
      </c>
      <c r="D1552" s="4">
        <f>Tabla_owssvr__2[[#This Row],[Fecha Solicitud]]</f>
        <v>41738</v>
      </c>
      <c r="E1552" t="str">
        <f>Tabla_owssvr__2[[#This Row],[Estado]]</f>
        <v>Realizado</v>
      </c>
      <c r="F1552" s="4">
        <f>Tabla_owssvr__2[[#This Row],[Fecha Cierre]]</f>
        <v>41739</v>
      </c>
      <c r="G1552" t="str">
        <f>Tabla_owssvr__2[[#This Row],[Categoria]]</f>
        <v>Reporte de problemas de comunicaciones. Datos.</v>
      </c>
      <c r="H1552" t="str">
        <f>Tabla_owssvr__2[[#This Row],[Enviado a TI]]</f>
        <v>No</v>
      </c>
      <c r="I1552" t="str">
        <f>Tabla_owssvr__2[[#This Row],[Regiones]]</f>
        <v>No</v>
      </c>
      <c r="J1552" s="12">
        <f t="shared" si="171"/>
        <v>1</v>
      </c>
      <c r="K1552" s="13">
        <f t="shared" si="172"/>
        <v>41739</v>
      </c>
      <c r="L1552" s="12">
        <f t="shared" si="173"/>
        <v>2014</v>
      </c>
      <c r="M1552" s="12">
        <f t="shared" si="174"/>
        <v>15</v>
      </c>
      <c r="N1552" s="12">
        <f t="shared" si="175"/>
        <v>4</v>
      </c>
      <c r="O1552" s="13" t="str">
        <f t="shared" ca="1" si="176"/>
        <v>CUMPLE</v>
      </c>
    </row>
    <row r="1553" spans="1:15" hidden="1">
      <c r="A1553">
        <f>Tabla_owssvr__2[[#This Row],[ID]]</f>
        <v>3665</v>
      </c>
      <c r="B1553" t="str">
        <f>Tabla_owssvr__2[[#This Row],[Título]]</f>
        <v>Ingreso de documentos en módulos de Informe de Gastos (MTG00058 facturas Max Salinas)</v>
      </c>
      <c r="C1553" t="str">
        <f>Tabla_owssvr__2[[#This Row],[Solicitante]]</f>
        <v>Tapia González, Magda Grizel, CAM</v>
      </c>
      <c r="D1553" s="4">
        <f>Tabla_owssvr__2[[#This Row],[Fecha Solicitud]]</f>
        <v>41738</v>
      </c>
      <c r="E1553" t="str">
        <f>Tabla_owssvr__2[[#This Row],[Estado]]</f>
        <v>Realizado</v>
      </c>
      <c r="F1553" s="4">
        <f>Tabla_owssvr__2[[#This Row],[Fecha Cierre]]</f>
        <v>41739</v>
      </c>
      <c r="G1553" t="str">
        <f>Tabla_owssvr__2[[#This Row],[Categoria]]</f>
        <v>2 Reporte problemas Oracle</v>
      </c>
      <c r="H1553" t="str">
        <f>Tabla_owssvr__2[[#This Row],[Enviado a TI]]</f>
        <v>No</v>
      </c>
      <c r="I1553" t="str">
        <f>Tabla_owssvr__2[[#This Row],[Regiones]]</f>
        <v>No</v>
      </c>
      <c r="J1553" s="12">
        <f t="shared" si="171"/>
        <v>1</v>
      </c>
      <c r="K1553" s="13">
        <f t="shared" si="172"/>
        <v>41739</v>
      </c>
      <c r="L1553" s="12">
        <f t="shared" si="173"/>
        <v>2014</v>
      </c>
      <c r="M1553" s="12">
        <f t="shared" si="174"/>
        <v>15</v>
      </c>
      <c r="N1553" s="12">
        <f t="shared" si="175"/>
        <v>4</v>
      </c>
      <c r="O1553" s="13" t="str">
        <f t="shared" ca="1" si="176"/>
        <v>CUMPLE</v>
      </c>
    </row>
    <row r="1554" spans="1:15">
      <c r="A1554">
        <f>Tabla_owssvr__2[[#This Row],[ID]]</f>
        <v>3664</v>
      </c>
      <c r="B1554" t="str">
        <f>Tabla_owssvr__2[[#This Row],[Título]]</f>
        <v>Libro1.xlsx</v>
      </c>
      <c r="C1554" t="str">
        <f>Tabla_owssvr__2[[#This Row],[Solicitante]]</f>
        <v>Gonzalez Canales, Carolina Alejandra, CAM</v>
      </c>
      <c r="D1554" s="4">
        <f>Tabla_owssvr__2[[#This Row],[Fecha Solicitud]]</f>
        <v>41738</v>
      </c>
      <c r="E1554" t="str">
        <f>Tabla_owssvr__2[[#This Row],[Estado]]</f>
        <v>Realizado</v>
      </c>
      <c r="F1554" s="4">
        <f>Tabla_owssvr__2[[#This Row],[Fecha Cierre]]</f>
        <v>41753</v>
      </c>
      <c r="G1554" t="str">
        <f>Tabla_owssvr__2[[#This Row],[Categoria]]</f>
        <v>2 Reporte problemas Oracle</v>
      </c>
      <c r="H1554" t="str">
        <f>Tabla_owssvr__2[[#This Row],[Enviado a TI]]</f>
        <v>No</v>
      </c>
      <c r="I1554" t="str">
        <f>Tabla_owssvr__2[[#This Row],[Regiones]]</f>
        <v>No</v>
      </c>
      <c r="J1554" s="12">
        <f t="shared" si="171"/>
        <v>1</v>
      </c>
      <c r="K1554" s="13">
        <f t="shared" si="172"/>
        <v>41739</v>
      </c>
      <c r="L1554" s="12">
        <f t="shared" si="173"/>
        <v>2014</v>
      </c>
      <c r="M1554" s="12">
        <f t="shared" si="174"/>
        <v>15</v>
      </c>
      <c r="N1554" s="12">
        <f t="shared" si="175"/>
        <v>4</v>
      </c>
      <c r="O1554" s="13" t="str">
        <f t="shared" ca="1" si="176"/>
        <v>NO CUMPLE</v>
      </c>
    </row>
    <row r="1555" spans="1:15" hidden="1">
      <c r="A1555">
        <f>Tabla_owssvr__2[[#This Row],[ID]]</f>
        <v>3663</v>
      </c>
      <c r="B1555" t="str">
        <f>Tabla_owssvr__2[[#This Row],[Título]]</f>
        <v>RE: SAP</v>
      </c>
      <c r="C1555" t="str">
        <f>Tabla_owssvr__2[[#This Row],[Solicitante]]</f>
        <v>Ruz Salinas, Richard Alberto, CAM</v>
      </c>
      <c r="D1555" s="4">
        <f>Tabla_owssvr__2[[#This Row],[Fecha Solicitud]]</f>
        <v>41738</v>
      </c>
      <c r="E1555" t="str">
        <f>Tabla_owssvr__2[[#This Row],[Estado]]</f>
        <v>Realizado</v>
      </c>
      <c r="F1555" s="4">
        <f>Tabla_owssvr__2[[#This Row],[Fecha Cierre]]</f>
        <v>41738</v>
      </c>
      <c r="G1555" t="str">
        <f>Tabla_owssvr__2[[#This Row],[Categoria]]</f>
        <v>Instalación de nuevos software en los computadores.</v>
      </c>
      <c r="H1555" t="str">
        <f>Tabla_owssvr__2[[#This Row],[Enviado a TI]]</f>
        <v>Si</v>
      </c>
      <c r="I1555" t="str">
        <f>Tabla_owssvr__2[[#This Row],[Regiones]]</f>
        <v>No</v>
      </c>
      <c r="J1555" s="12">
        <f t="shared" si="171"/>
        <v>1</v>
      </c>
      <c r="K1555" s="13">
        <f t="shared" si="172"/>
        <v>41739</v>
      </c>
      <c r="L1555" s="12">
        <f t="shared" si="173"/>
        <v>2014</v>
      </c>
      <c r="M1555" s="12">
        <f t="shared" si="174"/>
        <v>15</v>
      </c>
      <c r="N1555" s="12">
        <f t="shared" si="175"/>
        <v>4</v>
      </c>
      <c r="O1555" s="13" t="str">
        <f t="shared" ca="1" si="176"/>
        <v>CUMPLE</v>
      </c>
    </row>
    <row r="1556" spans="1:15" hidden="1">
      <c r="A1556">
        <f>Tabla_owssvr__2[[#This Row],[ID]]</f>
        <v>3662</v>
      </c>
      <c r="B1556" t="str">
        <f>Tabla_owssvr__2[[#This Row],[Título]]</f>
        <v>RE: Acceso Ambiente Coasin</v>
      </c>
      <c r="C1556" t="str">
        <f>Tabla_owssvr__2[[#This Row],[Solicitante]]</f>
        <v>Yañez Castillo, Luis Felipe, CAM</v>
      </c>
      <c r="D1556" s="4">
        <f>Tabla_owssvr__2[[#This Row],[Fecha Solicitud]]</f>
        <v>41738</v>
      </c>
      <c r="E1556" t="str">
        <f>Tabla_owssvr__2[[#This Row],[Estado]]</f>
        <v>Realizado</v>
      </c>
      <c r="F1556" s="4">
        <f>Tabla_owssvr__2[[#This Row],[Fecha Cierre]]</f>
        <v>41738</v>
      </c>
      <c r="G1556" t="str">
        <f>Tabla_owssvr__2[[#This Row],[Categoria]]</f>
        <v>2 Reporte problemas Oracle</v>
      </c>
      <c r="H1556" t="str">
        <f>Tabla_owssvr__2[[#This Row],[Enviado a TI]]</f>
        <v>No</v>
      </c>
      <c r="I1556" t="str">
        <f>Tabla_owssvr__2[[#This Row],[Regiones]]</f>
        <v>No</v>
      </c>
      <c r="J1556" s="12">
        <f t="shared" si="171"/>
        <v>1</v>
      </c>
      <c r="K1556" s="13">
        <f t="shared" si="172"/>
        <v>41739</v>
      </c>
      <c r="L1556" s="12">
        <f t="shared" si="173"/>
        <v>2014</v>
      </c>
      <c r="M1556" s="12">
        <f t="shared" si="174"/>
        <v>15</v>
      </c>
      <c r="N1556" s="12">
        <f t="shared" si="175"/>
        <v>4</v>
      </c>
      <c r="O1556" s="13" t="str">
        <f t="shared" ca="1" si="176"/>
        <v>CUMPLE</v>
      </c>
    </row>
    <row r="1557" spans="1:15" hidden="1">
      <c r="A1557">
        <f>Tabla_owssvr__2[[#This Row],[ID]]</f>
        <v>3661</v>
      </c>
      <c r="B1557" t="str">
        <f>Tabla_owssvr__2[[#This Row],[Título]]</f>
        <v>Solicita configuración de nombre en anexo Sr. Javier González</v>
      </c>
      <c r="C1557" t="str">
        <f>Tabla_owssvr__2[[#This Row],[Solicitante]]</f>
        <v>Alarcon Soto, Maribel Viviana, CAM</v>
      </c>
      <c r="D1557" s="4">
        <f>Tabla_owssvr__2[[#This Row],[Fecha Solicitud]]</f>
        <v>41738</v>
      </c>
      <c r="E1557" t="str">
        <f>Tabla_owssvr__2[[#This Row],[Estado]]</f>
        <v>Realizado</v>
      </c>
      <c r="F1557" s="4">
        <f>Tabla_owssvr__2[[#This Row],[Fecha Cierre]]</f>
        <v>41738</v>
      </c>
      <c r="G1557" t="str">
        <f>Tabla_owssvr__2[[#This Row],[Categoria]]</f>
        <v>Creación, modificación activación y desactivación de anexos telefónicos.</v>
      </c>
      <c r="H1557" t="str">
        <f>Tabla_owssvr__2[[#This Row],[Enviado a TI]]</f>
        <v>Si</v>
      </c>
      <c r="I1557" t="str">
        <f>Tabla_owssvr__2[[#This Row],[Regiones]]</f>
        <v>No</v>
      </c>
      <c r="J1557" s="12">
        <f t="shared" si="171"/>
        <v>1</v>
      </c>
      <c r="K1557" s="13">
        <f t="shared" si="172"/>
        <v>41739</v>
      </c>
      <c r="L1557" s="12">
        <f t="shared" si="173"/>
        <v>2014</v>
      </c>
      <c r="M1557" s="12">
        <f t="shared" si="174"/>
        <v>15</v>
      </c>
      <c r="N1557" s="12">
        <f t="shared" si="175"/>
        <v>4</v>
      </c>
      <c r="O1557" s="13" t="str">
        <f t="shared" ca="1" si="176"/>
        <v>CUMPLE</v>
      </c>
    </row>
    <row r="1558" spans="1:15" hidden="1">
      <c r="A1558">
        <f>Tabla_owssvr__2[[#This Row],[ID]]</f>
        <v>3660</v>
      </c>
      <c r="B1558" t="str">
        <f>Tabla_owssvr__2[[#This Row],[Título]]</f>
        <v>Desbloqeo de Clave</v>
      </c>
      <c r="C1558" t="str">
        <f>Tabla_owssvr__2[[#This Row],[Solicitante]]</f>
        <v>Morales Diaz, Mauricio Enrique, CAM</v>
      </c>
      <c r="D1558" s="4">
        <f>Tabla_owssvr__2[[#This Row],[Fecha Solicitud]]</f>
        <v>41738</v>
      </c>
      <c r="E1558" t="str">
        <f>Tabla_owssvr__2[[#This Row],[Estado]]</f>
        <v>Realizado</v>
      </c>
      <c r="F1558" s="4">
        <f>Tabla_owssvr__2[[#This Row],[Fecha Cierre]]</f>
        <v>41738</v>
      </c>
      <c r="G1558" t="str">
        <f>Tabla_owssvr__2[[#This Row],[Categoria]]</f>
        <v>Creación, modificación activación y desactivación de cuentas asociadas a servicios externos.</v>
      </c>
      <c r="H1558" t="str">
        <f>Tabla_owssvr__2[[#This Row],[Enviado a TI]]</f>
        <v>No</v>
      </c>
      <c r="I1558" t="str">
        <f>Tabla_owssvr__2[[#This Row],[Regiones]]</f>
        <v>Si</v>
      </c>
      <c r="J1558" s="12">
        <f t="shared" si="171"/>
        <v>1</v>
      </c>
      <c r="K1558" s="13">
        <f t="shared" si="172"/>
        <v>41739</v>
      </c>
      <c r="L1558" s="12">
        <f t="shared" si="173"/>
        <v>2014</v>
      </c>
      <c r="M1558" s="12">
        <f t="shared" si="174"/>
        <v>15</v>
      </c>
      <c r="N1558" s="12">
        <f t="shared" si="175"/>
        <v>4</v>
      </c>
      <c r="O1558" s="13" t="str">
        <f t="shared" ca="1" si="176"/>
        <v>CUMPLE</v>
      </c>
    </row>
    <row r="1559" spans="1:15" hidden="1">
      <c r="A1559">
        <f>Tabla_owssvr__2[[#This Row],[ID]]</f>
        <v>3659</v>
      </c>
      <c r="B1559" t="str">
        <f>Tabla_owssvr__2[[#This Row],[Título]]</f>
        <v>Clave Internet</v>
      </c>
      <c r="C1559" t="str">
        <f>Tabla_owssvr__2[[#This Row],[Solicitante]]</f>
        <v>Sandoval Puga, Beatriz Elena, CAM</v>
      </c>
      <c r="D1559" s="4">
        <f>Tabla_owssvr__2[[#This Row],[Fecha Solicitud]]</f>
        <v>41738</v>
      </c>
      <c r="E1559" t="str">
        <f>Tabla_owssvr__2[[#This Row],[Estado]]</f>
        <v>Realizado</v>
      </c>
      <c r="F1559" s="4">
        <f>Tabla_owssvr__2[[#This Row],[Fecha Cierre]]</f>
        <v>41738</v>
      </c>
      <c r="G1559" t="str">
        <f>Tabla_owssvr__2[[#This Row],[Categoria]]</f>
        <v>Habilitación de carpetas compartidas o sitios de Sharepoint. O asignación y/o modificación de permisos.</v>
      </c>
      <c r="H1559" t="str">
        <f>Tabla_owssvr__2[[#This Row],[Enviado a TI]]</f>
        <v>No</v>
      </c>
      <c r="I1559" t="str">
        <f>Tabla_owssvr__2[[#This Row],[Regiones]]</f>
        <v>No</v>
      </c>
      <c r="J1559" s="12">
        <f t="shared" si="171"/>
        <v>1</v>
      </c>
      <c r="K1559" s="13">
        <f t="shared" si="172"/>
        <v>41739</v>
      </c>
      <c r="L1559" s="12">
        <f t="shared" si="173"/>
        <v>2014</v>
      </c>
      <c r="M1559" s="12">
        <f t="shared" si="174"/>
        <v>15</v>
      </c>
      <c r="N1559" s="12">
        <f t="shared" si="175"/>
        <v>4</v>
      </c>
      <c r="O1559" s="13" t="str">
        <f t="shared" ca="1" si="176"/>
        <v>CUMPLE</v>
      </c>
    </row>
    <row r="1560" spans="1:15" hidden="1">
      <c r="A1560">
        <f>Tabla_owssvr__2[[#This Row],[ID]]</f>
        <v>3658</v>
      </c>
      <c r="B1560" t="str">
        <f>Tabla_owssvr__2[[#This Row],[Título]]</f>
        <v>Minutos</v>
      </c>
      <c r="C1560" t="str">
        <f>Tabla_owssvr__2[[#This Row],[Solicitante]]</f>
        <v>Yañez Espinoza, Alberto Daniel, CAM</v>
      </c>
      <c r="D1560" s="4">
        <f>Tabla_owssvr__2[[#This Row],[Fecha Solicitud]]</f>
        <v>41738</v>
      </c>
      <c r="E1560" t="str">
        <f>Tabla_owssvr__2[[#This Row],[Estado]]</f>
        <v>Realizado</v>
      </c>
      <c r="F1560" s="4">
        <f>Tabla_owssvr__2[[#This Row],[Fecha Cierre]]</f>
        <v>41738</v>
      </c>
      <c r="G1560" t="str">
        <f>Tabla_owssvr__2[[#This Row],[Categoria]]</f>
        <v>Habilitación de servicios de telefonía celular, aumento de minutos, cambio de perfil.</v>
      </c>
      <c r="H1560" t="str">
        <f>Tabla_owssvr__2[[#This Row],[Enviado a TI]]</f>
        <v>No</v>
      </c>
      <c r="I1560" t="str">
        <f>Tabla_owssvr__2[[#This Row],[Regiones]]</f>
        <v>No</v>
      </c>
      <c r="J1560" s="12">
        <f t="shared" si="171"/>
        <v>1</v>
      </c>
      <c r="K1560" s="13">
        <f t="shared" si="172"/>
        <v>41739</v>
      </c>
      <c r="L1560" s="12">
        <f t="shared" si="173"/>
        <v>2014</v>
      </c>
      <c r="M1560" s="12">
        <f t="shared" si="174"/>
        <v>15</v>
      </c>
      <c r="N1560" s="12">
        <f t="shared" si="175"/>
        <v>4</v>
      </c>
      <c r="O1560" s="13" t="str">
        <f t="shared" ca="1" si="176"/>
        <v>CUMPLE</v>
      </c>
    </row>
    <row r="1561" spans="1:15" hidden="1">
      <c r="A1561">
        <f>Tabla_owssvr__2[[#This Row],[ID]]</f>
        <v>3657</v>
      </c>
      <c r="B1561" t="str">
        <f>Tabla_owssvr__2[[#This Row],[Título]]</f>
        <v>Carga Minutos</v>
      </c>
      <c r="C1561" t="str">
        <f>Tabla_owssvr__2[[#This Row],[Solicitante]]</f>
        <v>Orellana Sepulveda, Andres Alejandro, CAM</v>
      </c>
      <c r="D1561" s="4">
        <f>Tabla_owssvr__2[[#This Row],[Fecha Solicitud]]</f>
        <v>41738</v>
      </c>
      <c r="E1561" t="str">
        <f>Tabla_owssvr__2[[#This Row],[Estado]]</f>
        <v>Realizado</v>
      </c>
      <c r="F1561" s="4">
        <f>Tabla_owssvr__2[[#This Row],[Fecha Cierre]]</f>
        <v>41738</v>
      </c>
      <c r="G1561" t="str">
        <f>Tabla_owssvr__2[[#This Row],[Categoria]]</f>
        <v>1 Asignacion de minutos</v>
      </c>
      <c r="H1561" t="str">
        <f>Tabla_owssvr__2[[#This Row],[Enviado a TI]]</f>
        <v>No</v>
      </c>
      <c r="I1561" t="str">
        <f>Tabla_owssvr__2[[#This Row],[Regiones]]</f>
        <v>No</v>
      </c>
      <c r="J1561" s="12">
        <f t="shared" si="171"/>
        <v>1</v>
      </c>
      <c r="K1561" s="13">
        <f t="shared" si="172"/>
        <v>41739</v>
      </c>
      <c r="L1561" s="12">
        <f t="shared" si="173"/>
        <v>2014</v>
      </c>
      <c r="M1561" s="12">
        <f t="shared" si="174"/>
        <v>15</v>
      </c>
      <c r="N1561" s="12">
        <f t="shared" si="175"/>
        <v>4</v>
      </c>
      <c r="O1561" s="13" t="str">
        <f t="shared" ca="1" si="176"/>
        <v>CUMPLE</v>
      </c>
    </row>
    <row r="1562" spans="1:15" hidden="1">
      <c r="A1562">
        <f>Tabla_owssvr__2[[#This Row],[ID]]</f>
        <v>3656</v>
      </c>
      <c r="B1562" t="str">
        <f>Tabla_owssvr__2[[#This Row],[Título]]</f>
        <v>clave oracle</v>
      </c>
      <c r="C1562" t="str">
        <f>Tabla_owssvr__2[[#This Row],[Solicitante]]</f>
        <v>Molina Valenzuela, Carolina Janet, CAM</v>
      </c>
      <c r="D1562" s="4">
        <f>Tabla_owssvr__2[[#This Row],[Fecha Solicitud]]</f>
        <v>41737</v>
      </c>
      <c r="E1562" t="str">
        <f>Tabla_owssvr__2[[#This Row],[Estado]]</f>
        <v>Realizado</v>
      </c>
      <c r="F1562" s="4">
        <f>Tabla_owssvr__2[[#This Row],[Fecha Cierre]]</f>
        <v>41737</v>
      </c>
      <c r="G1562" t="str">
        <f>Tabla_owssvr__2[[#This Row],[Categoria]]</f>
        <v>Reporte de incidencias de servicio externos (Oracle, SAP, Synergia, GOM ….)</v>
      </c>
      <c r="H1562" t="str">
        <f>Tabla_owssvr__2[[#This Row],[Enviado a TI]]</f>
        <v>No</v>
      </c>
      <c r="I1562" t="str">
        <f>Tabla_owssvr__2[[#This Row],[Regiones]]</f>
        <v>No</v>
      </c>
      <c r="J1562" s="12">
        <f t="shared" si="171"/>
        <v>1</v>
      </c>
      <c r="K1562" s="13">
        <f t="shared" si="172"/>
        <v>41738</v>
      </c>
      <c r="L1562" s="12">
        <f t="shared" si="173"/>
        <v>2014</v>
      </c>
      <c r="M1562" s="12">
        <f t="shared" si="174"/>
        <v>15</v>
      </c>
      <c r="N1562" s="12">
        <f t="shared" si="175"/>
        <v>4</v>
      </c>
      <c r="O1562" s="13" t="str">
        <f t="shared" ca="1" si="176"/>
        <v>CUMPLE</v>
      </c>
    </row>
    <row r="1563" spans="1:15" hidden="1">
      <c r="A1563">
        <f>Tabla_owssvr__2[[#This Row],[ID]]</f>
        <v>3655</v>
      </c>
      <c r="B1563" t="str">
        <f>Tabla_owssvr__2[[#This Row],[Título]]</f>
        <v>Solicitud Microsoft Proyect</v>
      </c>
      <c r="C1563" t="str">
        <f>Tabla_owssvr__2[[#This Row],[Solicitante]]</f>
        <v>Araneda Soto, Catalina Andrea, CAM</v>
      </c>
      <c r="D1563" s="4">
        <f>Tabla_owssvr__2[[#This Row],[Fecha Solicitud]]</f>
        <v>41737</v>
      </c>
      <c r="E1563" t="str">
        <f>Tabla_owssvr__2[[#This Row],[Estado]]</f>
        <v>Realizado</v>
      </c>
      <c r="F1563" s="4">
        <f>Tabla_owssvr__2[[#This Row],[Fecha Cierre]]</f>
        <v>41737</v>
      </c>
      <c r="G1563" t="str">
        <f>Tabla_owssvr__2[[#This Row],[Categoria]]</f>
        <v>Instalación de nuevos software en los computadores.</v>
      </c>
      <c r="H1563" t="str">
        <f>Tabla_owssvr__2[[#This Row],[Enviado a TI]]</f>
        <v>Si</v>
      </c>
      <c r="I1563" t="str">
        <f>Tabla_owssvr__2[[#This Row],[Regiones]]</f>
        <v>No</v>
      </c>
      <c r="J1563" s="12">
        <f t="shared" si="171"/>
        <v>1</v>
      </c>
      <c r="K1563" s="13">
        <f t="shared" si="172"/>
        <v>41738</v>
      </c>
      <c r="L1563" s="12">
        <f t="shared" si="173"/>
        <v>2014</v>
      </c>
      <c r="M1563" s="12">
        <f t="shared" si="174"/>
        <v>15</v>
      </c>
      <c r="N1563" s="12">
        <f t="shared" si="175"/>
        <v>4</v>
      </c>
      <c r="O1563" s="13" t="str">
        <f t="shared" ca="1" si="176"/>
        <v>CUMPLE</v>
      </c>
    </row>
    <row r="1564" spans="1:15" hidden="1">
      <c r="A1564">
        <f>Tabla_owssvr__2[[#This Row],[ID]]</f>
        <v>3654</v>
      </c>
      <c r="B1564" t="str">
        <f>Tabla_owssvr__2[[#This Row],[Título]]</f>
        <v xml:space="preserve"> Aumento de Minutos plan</v>
      </c>
      <c r="C1564" t="str">
        <f>Tabla_owssvr__2[[#This Row],[Solicitante]]</f>
        <v>Orellana Sepulveda, Andres Alejandro, CAM</v>
      </c>
      <c r="D1564" s="4">
        <f>Tabla_owssvr__2[[#This Row],[Fecha Solicitud]]</f>
        <v>41737</v>
      </c>
      <c r="E1564" t="str">
        <f>Tabla_owssvr__2[[#This Row],[Estado]]</f>
        <v>Realizado</v>
      </c>
      <c r="F1564" s="4">
        <f>Tabla_owssvr__2[[#This Row],[Fecha Cierre]]</f>
        <v>41737</v>
      </c>
      <c r="G1564" t="str">
        <f>Tabla_owssvr__2[[#This Row],[Categoria]]</f>
        <v>1 Asignacion de minutos</v>
      </c>
      <c r="H1564" t="str">
        <f>Tabla_owssvr__2[[#This Row],[Enviado a TI]]</f>
        <v>No</v>
      </c>
      <c r="I1564" t="str">
        <f>Tabla_owssvr__2[[#This Row],[Regiones]]</f>
        <v>No</v>
      </c>
      <c r="J1564" s="12">
        <f t="shared" si="171"/>
        <v>1</v>
      </c>
      <c r="K1564" s="13">
        <f t="shared" si="172"/>
        <v>41738</v>
      </c>
      <c r="L1564" s="12">
        <f t="shared" si="173"/>
        <v>2014</v>
      </c>
      <c r="M1564" s="12">
        <f t="shared" si="174"/>
        <v>15</v>
      </c>
      <c r="N1564" s="12">
        <f t="shared" si="175"/>
        <v>4</v>
      </c>
      <c r="O1564" s="13" t="str">
        <f t="shared" ca="1" si="176"/>
        <v>CUMPLE</v>
      </c>
    </row>
    <row r="1565" spans="1:15" hidden="1">
      <c r="A1565">
        <f>Tabla_owssvr__2[[#This Row],[ID]]</f>
        <v>3653</v>
      </c>
      <c r="B1565" t="str">
        <f>Tabla_owssvr__2[[#This Row],[Título]]</f>
        <v>desbloqueo de pagina</v>
      </c>
      <c r="C1565" t="str">
        <f>Tabla_owssvr__2[[#This Row],[Solicitante]]</f>
        <v>Garrido Saavedra, Mario Andres, CAM</v>
      </c>
      <c r="D1565" s="4">
        <f>Tabla_owssvr__2[[#This Row],[Fecha Solicitud]]</f>
        <v>41737</v>
      </c>
      <c r="E1565" t="str">
        <f>Tabla_owssvr__2[[#This Row],[Estado]]</f>
        <v>Realizado</v>
      </c>
      <c r="F1565" s="4">
        <f>Tabla_owssvr__2[[#This Row],[Fecha Cierre]]</f>
        <v>41737</v>
      </c>
      <c r="G1565" t="str">
        <f>Tabla_owssvr__2[[#This Row],[Categoria]]</f>
        <v>Habilitación de carpetas compartidas o sitios de Sharepoint. O asignación y/o modificación de permisos.</v>
      </c>
      <c r="H1565" t="str">
        <f>Tabla_owssvr__2[[#This Row],[Enviado a TI]]</f>
        <v>Si</v>
      </c>
      <c r="I1565" t="str">
        <f>Tabla_owssvr__2[[#This Row],[Regiones]]</f>
        <v>No</v>
      </c>
      <c r="J1565" s="12">
        <f t="shared" si="171"/>
        <v>1</v>
      </c>
      <c r="K1565" s="13">
        <f t="shared" si="172"/>
        <v>41738</v>
      </c>
      <c r="L1565" s="12">
        <f t="shared" si="173"/>
        <v>2014</v>
      </c>
      <c r="M1565" s="12">
        <f t="shared" si="174"/>
        <v>15</v>
      </c>
      <c r="N1565" s="12">
        <f t="shared" si="175"/>
        <v>4</v>
      </c>
      <c r="O1565" s="13" t="str">
        <f t="shared" ca="1" si="176"/>
        <v>CUMPLE</v>
      </c>
    </row>
    <row r="1566" spans="1:15" hidden="1">
      <c r="A1566">
        <f>Tabla_owssvr__2[[#This Row],[ID]]</f>
        <v>3652</v>
      </c>
      <c r="B1566" t="str">
        <f>Tabla_owssvr__2[[#This Row],[Título]]</f>
        <v>Falla aparato de celular</v>
      </c>
      <c r="C1566" t="str">
        <f>Tabla_owssvr__2[[#This Row],[Solicitante]]</f>
        <v>Carvajal Aguilar, Patricio Aurelio, CAM</v>
      </c>
      <c r="D1566" s="4">
        <f>Tabla_owssvr__2[[#This Row],[Fecha Solicitud]]</f>
        <v>41736</v>
      </c>
      <c r="E1566" t="str">
        <f>Tabla_owssvr__2[[#This Row],[Estado]]</f>
        <v>Realizado</v>
      </c>
      <c r="F1566" s="4">
        <f>Tabla_owssvr__2[[#This Row],[Fecha Cierre]]</f>
        <v>41737</v>
      </c>
      <c r="G1566" t="str">
        <f>Tabla_owssvr__2[[#This Row],[Categoria]]</f>
        <v>Asignación y/o entrega de equipos celulares estándar nuevos o sus componentes. (chips)</v>
      </c>
      <c r="H1566" t="str">
        <f>Tabla_owssvr__2[[#This Row],[Enviado a TI]]</f>
        <v>No</v>
      </c>
      <c r="I1566" t="str">
        <f>Tabla_owssvr__2[[#This Row],[Regiones]]</f>
        <v>No</v>
      </c>
      <c r="J1566" s="12">
        <f t="shared" si="171"/>
        <v>7</v>
      </c>
      <c r="K1566" s="13">
        <f t="shared" si="172"/>
        <v>41745</v>
      </c>
      <c r="L1566" s="12">
        <f t="shared" si="173"/>
        <v>2014</v>
      </c>
      <c r="M1566" s="12">
        <f t="shared" si="174"/>
        <v>16</v>
      </c>
      <c r="N1566" s="12">
        <f t="shared" si="175"/>
        <v>4</v>
      </c>
      <c r="O1566" s="13" t="str">
        <f t="shared" ca="1" si="176"/>
        <v>CUMPLE</v>
      </c>
    </row>
    <row r="1567" spans="1:15" hidden="1">
      <c r="A1567">
        <f>Tabla_owssvr__2[[#This Row],[ID]]</f>
        <v>3651</v>
      </c>
      <c r="B1567" t="str">
        <f>Tabla_owssvr__2[[#This Row],[Título]]</f>
        <v>Entrega de minutos  n° 89222315</v>
      </c>
      <c r="C1567" t="str">
        <f>Tabla_owssvr__2[[#This Row],[Solicitante]]</f>
        <v>Dossi Muñoz, Carolina, CAM</v>
      </c>
      <c r="D1567" s="4">
        <f>Tabla_owssvr__2[[#This Row],[Fecha Solicitud]]</f>
        <v>41737</v>
      </c>
      <c r="E1567" t="str">
        <f>Tabla_owssvr__2[[#This Row],[Estado]]</f>
        <v>Realizado</v>
      </c>
      <c r="F1567" s="4">
        <f>Tabla_owssvr__2[[#This Row],[Fecha Cierre]]</f>
        <v>41737</v>
      </c>
      <c r="G1567" t="str">
        <f>Tabla_owssvr__2[[#This Row],[Categoria]]</f>
        <v>1 Asignacion de minutos</v>
      </c>
      <c r="H1567" t="str">
        <f>Tabla_owssvr__2[[#This Row],[Enviado a TI]]</f>
        <v>Si</v>
      </c>
      <c r="I1567" t="str">
        <f>Tabla_owssvr__2[[#This Row],[Regiones]]</f>
        <v>No</v>
      </c>
      <c r="J1567" s="12">
        <f t="shared" si="171"/>
        <v>1</v>
      </c>
      <c r="K1567" s="13">
        <f t="shared" si="172"/>
        <v>41738</v>
      </c>
      <c r="L1567" s="12">
        <f t="shared" si="173"/>
        <v>2014</v>
      </c>
      <c r="M1567" s="12">
        <f t="shared" si="174"/>
        <v>15</v>
      </c>
      <c r="N1567" s="12">
        <f t="shared" si="175"/>
        <v>4</v>
      </c>
      <c r="O1567" s="13" t="str">
        <f t="shared" ca="1" si="176"/>
        <v>CUMPLE</v>
      </c>
    </row>
    <row r="1568" spans="1:15" hidden="1">
      <c r="A1568">
        <f>Tabla_owssvr__2[[#This Row],[ID]]</f>
        <v>3650</v>
      </c>
      <c r="B1568" t="str">
        <f>Tabla_owssvr__2[[#This Row],[Título]]</f>
        <v>Solicitud Nueva Microsim - Cliente 7289635 Abonado 97462204</v>
      </c>
      <c r="C1568" t="str">
        <f>Tabla_owssvr__2[[#This Row],[Solicitante]]</f>
        <v>Avila Briones, Cristian Alberto, CAM</v>
      </c>
      <c r="D1568" s="4">
        <f>Tabla_owssvr__2[[#This Row],[Fecha Solicitud]]</f>
        <v>41737</v>
      </c>
      <c r="E1568" t="str">
        <f>Tabla_owssvr__2[[#This Row],[Estado]]</f>
        <v>Realizado</v>
      </c>
      <c r="F1568" s="4">
        <f>Tabla_owssvr__2[[#This Row],[Fecha Cierre]]</f>
        <v>41743</v>
      </c>
      <c r="G1568" t="str">
        <f>Tabla_owssvr__2[[#This Row],[Categoria]]</f>
        <v>Asignación y/o entrega de equipos celulares estándar nuevos o sus componentes. (chips)</v>
      </c>
      <c r="H1568" t="str">
        <f>Tabla_owssvr__2[[#This Row],[Enviado a TI]]</f>
        <v>No</v>
      </c>
      <c r="I1568" t="str">
        <f>Tabla_owssvr__2[[#This Row],[Regiones]]</f>
        <v>No</v>
      </c>
      <c r="J1568" s="12">
        <f t="shared" si="171"/>
        <v>7</v>
      </c>
      <c r="K1568" s="13">
        <f t="shared" si="172"/>
        <v>41746</v>
      </c>
      <c r="L1568" s="12">
        <f t="shared" si="173"/>
        <v>2014</v>
      </c>
      <c r="M1568" s="12">
        <f t="shared" si="174"/>
        <v>16</v>
      </c>
      <c r="N1568" s="12">
        <f t="shared" si="175"/>
        <v>4</v>
      </c>
      <c r="O1568" s="13" t="str">
        <f t="shared" ca="1" si="176"/>
        <v>CUMPLE</v>
      </c>
    </row>
    <row r="1569" spans="1:15" hidden="1">
      <c r="A1569">
        <f>Tabla_owssvr__2[[#This Row],[ID]]</f>
        <v>3649</v>
      </c>
      <c r="B1569" t="str">
        <f>Tabla_owssvr__2[[#This Row],[Título]]</f>
        <v>Favor solicito acceso a servidor de prevención carpeta 2014.</v>
      </c>
      <c r="C1569" t="str">
        <f>Tabla_owssvr__2[[#This Row],[Solicitante]]</f>
        <v>Garrido Saavedra, Mario Andres, CAM</v>
      </c>
      <c r="D1569" s="4">
        <f>Tabla_owssvr__2[[#This Row],[Fecha Solicitud]]</f>
        <v>41737</v>
      </c>
      <c r="E1569" t="str">
        <f>Tabla_owssvr__2[[#This Row],[Estado]]</f>
        <v>Realizado</v>
      </c>
      <c r="F1569" s="4">
        <f>Tabla_owssvr__2[[#This Row],[Fecha Cierre]]</f>
        <v>41737</v>
      </c>
      <c r="G1569" t="str">
        <f>Tabla_owssvr__2[[#This Row],[Categoria]]</f>
        <v>Habilitación de carpetas compartidas o sitios de Sharepoint. O asignación y/o modificación de permisos.</v>
      </c>
      <c r="H1569" t="str">
        <f>Tabla_owssvr__2[[#This Row],[Enviado a TI]]</f>
        <v>No</v>
      </c>
      <c r="I1569" t="str">
        <f>Tabla_owssvr__2[[#This Row],[Regiones]]</f>
        <v>No</v>
      </c>
      <c r="J1569" s="12">
        <f t="shared" si="171"/>
        <v>1</v>
      </c>
      <c r="K1569" s="13">
        <f t="shared" si="172"/>
        <v>41738</v>
      </c>
      <c r="L1569" s="12">
        <f t="shared" si="173"/>
        <v>2014</v>
      </c>
      <c r="M1569" s="12">
        <f t="shared" si="174"/>
        <v>15</v>
      </c>
      <c r="N1569" s="12">
        <f t="shared" si="175"/>
        <v>4</v>
      </c>
      <c r="O1569" s="13" t="str">
        <f t="shared" ca="1" si="176"/>
        <v>CUMPLE</v>
      </c>
    </row>
    <row r="1570" spans="1:15" hidden="1">
      <c r="A1570">
        <f>Tabla_owssvr__2[[#This Row],[ID]]</f>
        <v>3648</v>
      </c>
      <c r="B1570" t="str">
        <f>Tabla_owssvr__2[[#This Row],[Título]]</f>
        <v>Solicita asignación de anexo</v>
      </c>
      <c r="C1570" t="str">
        <f>Tabla_owssvr__2[[#This Row],[Solicitante]]</f>
        <v>Castro Morales, Michel Fabian, CAM</v>
      </c>
      <c r="D1570" s="4">
        <f>Tabla_owssvr__2[[#This Row],[Fecha Solicitud]]</f>
        <v>41737</v>
      </c>
      <c r="E1570" t="str">
        <f>Tabla_owssvr__2[[#This Row],[Estado]]</f>
        <v>Realizado</v>
      </c>
      <c r="F1570" s="4">
        <f>Tabla_owssvr__2[[#This Row],[Fecha Cierre]]</f>
        <v>41737</v>
      </c>
      <c r="G1570" t="str">
        <f>Tabla_owssvr__2[[#This Row],[Categoria]]</f>
        <v>Creación, modificación activación y desactivación de anexos telefónicos.</v>
      </c>
      <c r="H1570" t="str">
        <f>Tabla_owssvr__2[[#This Row],[Enviado a TI]]</f>
        <v>No</v>
      </c>
      <c r="I1570" t="str">
        <f>Tabla_owssvr__2[[#This Row],[Regiones]]</f>
        <v>No</v>
      </c>
      <c r="J1570" s="12">
        <f t="shared" si="171"/>
        <v>1</v>
      </c>
      <c r="K1570" s="13">
        <f t="shared" si="172"/>
        <v>41738</v>
      </c>
      <c r="L1570" s="12">
        <f t="shared" si="173"/>
        <v>2014</v>
      </c>
      <c r="M1570" s="12">
        <f t="shared" si="174"/>
        <v>15</v>
      </c>
      <c r="N1570" s="12">
        <f t="shared" si="175"/>
        <v>4</v>
      </c>
      <c r="O1570" s="13" t="str">
        <f t="shared" ca="1" si="176"/>
        <v>CUMPLE</v>
      </c>
    </row>
    <row r="1571" spans="1:15" hidden="1">
      <c r="A1571">
        <f>Tabla_owssvr__2[[#This Row],[ID]]</f>
        <v>3647</v>
      </c>
      <c r="B1571" t="str">
        <f>Tabla_owssvr__2[[#This Row],[Título]]</f>
        <v>Solicitud Nueva Microsim - Cliente 7289635 Abonado 61713180</v>
      </c>
      <c r="C1571" t="str">
        <f>Tabla_owssvr__2[[#This Row],[Solicitante]]</f>
        <v>Hernandez Briones, Hans Alejandro, CAM</v>
      </c>
      <c r="D1571" s="4">
        <f>Tabla_owssvr__2[[#This Row],[Fecha Solicitud]]</f>
        <v>41737</v>
      </c>
      <c r="E1571" t="str">
        <f>Tabla_owssvr__2[[#This Row],[Estado]]</f>
        <v>Realizado</v>
      </c>
      <c r="F1571" s="4">
        <f>Tabla_owssvr__2[[#This Row],[Fecha Cierre]]</f>
        <v>41743</v>
      </c>
      <c r="G1571" t="str">
        <f>Tabla_owssvr__2[[#This Row],[Categoria]]</f>
        <v>Asignación y/o entrega de equipos celulares estándar nuevos o sus componentes. (chips)</v>
      </c>
      <c r="H1571" t="str">
        <f>Tabla_owssvr__2[[#This Row],[Enviado a TI]]</f>
        <v>Si</v>
      </c>
      <c r="I1571" t="str">
        <f>Tabla_owssvr__2[[#This Row],[Regiones]]</f>
        <v>No</v>
      </c>
      <c r="J1571" s="12">
        <f t="shared" si="171"/>
        <v>7</v>
      </c>
      <c r="K1571" s="13">
        <f t="shared" si="172"/>
        <v>41746</v>
      </c>
      <c r="L1571" s="12">
        <f t="shared" si="173"/>
        <v>2014</v>
      </c>
      <c r="M1571" s="12">
        <f t="shared" si="174"/>
        <v>16</v>
      </c>
      <c r="N1571" s="12">
        <f t="shared" si="175"/>
        <v>4</v>
      </c>
      <c r="O1571" s="13" t="str">
        <f t="shared" ca="1" si="176"/>
        <v>CUMPLE</v>
      </c>
    </row>
    <row r="1572" spans="1:15" hidden="1">
      <c r="A1572">
        <f>Tabla_owssvr__2[[#This Row],[ID]]</f>
        <v>3646</v>
      </c>
      <c r="B1572" t="str">
        <f>Tabla_owssvr__2[[#This Row],[Título]]</f>
        <v>problemas para importar</v>
      </c>
      <c r="C1572" t="str">
        <f>Tabla_owssvr__2[[#This Row],[Solicitante]]</f>
        <v>Urrutia Villarroel, Mauricio, CAM</v>
      </c>
      <c r="D1572" s="4">
        <f>Tabla_owssvr__2[[#This Row],[Fecha Solicitud]]</f>
        <v>41737</v>
      </c>
      <c r="E1572" t="str">
        <f>Tabla_owssvr__2[[#This Row],[Estado]]</f>
        <v>Realizado</v>
      </c>
      <c r="F1572" s="4">
        <f>Tabla_owssvr__2[[#This Row],[Fecha Cierre]]</f>
        <v>41737</v>
      </c>
      <c r="G1572" t="str">
        <f>Tabla_owssvr__2[[#This Row],[Categoria]]</f>
        <v>Reporte de incidencias de servicio externos (Oracle, SAP, Synergia, GOM ….)</v>
      </c>
      <c r="H1572" t="str">
        <f>Tabla_owssvr__2[[#This Row],[Enviado a TI]]</f>
        <v>Si</v>
      </c>
      <c r="I1572" t="str">
        <f>Tabla_owssvr__2[[#This Row],[Regiones]]</f>
        <v>No</v>
      </c>
      <c r="J1572" s="12">
        <f t="shared" si="171"/>
        <v>1</v>
      </c>
      <c r="K1572" s="13">
        <f t="shared" si="172"/>
        <v>41738</v>
      </c>
      <c r="L1572" s="12">
        <f t="shared" si="173"/>
        <v>2014</v>
      </c>
      <c r="M1572" s="12">
        <f t="shared" si="174"/>
        <v>15</v>
      </c>
      <c r="N1572" s="12">
        <f t="shared" si="175"/>
        <v>4</v>
      </c>
      <c r="O1572" s="13" t="str">
        <f t="shared" ca="1" si="176"/>
        <v>CUMPLE</v>
      </c>
    </row>
    <row r="1573" spans="1:15" hidden="1">
      <c r="A1573">
        <f>Tabla_owssvr__2[[#This Row],[ID]]</f>
        <v>3645</v>
      </c>
      <c r="B1573" t="str">
        <f>Tabla_owssvr__2[[#This Row],[Título]]</f>
        <v>Equipo de IT de VideoConferencia</v>
      </c>
      <c r="C1573" t="str">
        <f>Tabla_owssvr__2[[#This Row],[Solicitante]]</f>
        <v>Salas Redondo, Luis Miguel, CAM</v>
      </c>
      <c r="D1573" s="4">
        <f>Tabla_owssvr__2[[#This Row],[Fecha Solicitud]]</f>
        <v>41736</v>
      </c>
      <c r="E1573" t="str">
        <f>Tabla_owssvr__2[[#This Row],[Estado]]</f>
        <v>Realizado</v>
      </c>
      <c r="F1573" s="4">
        <f>Tabla_owssvr__2[[#This Row],[Fecha Cierre]]</f>
        <v>41740</v>
      </c>
      <c r="G1573" t="str">
        <f>Tabla_owssvr__2[[#This Row],[Categoria]]</f>
        <v>Otros no sujetos a ANS</v>
      </c>
      <c r="H1573" t="str">
        <f>Tabla_owssvr__2[[#This Row],[Enviado a TI]]</f>
        <v>No</v>
      </c>
      <c r="I1573" t="str">
        <f>Tabla_owssvr__2[[#This Row],[Regiones]]</f>
        <v>Si</v>
      </c>
      <c r="J1573" s="12">
        <f t="shared" si="171"/>
        <v>100</v>
      </c>
      <c r="K1573" s="13">
        <f t="shared" si="172"/>
        <v>41884</v>
      </c>
      <c r="L1573" s="12">
        <f t="shared" si="173"/>
        <v>2014</v>
      </c>
      <c r="M1573" s="12">
        <f t="shared" si="174"/>
        <v>36</v>
      </c>
      <c r="N1573" s="12">
        <f t="shared" si="175"/>
        <v>9</v>
      </c>
      <c r="O1573" s="13" t="str">
        <f t="shared" ca="1" si="176"/>
        <v>CUMPLE</v>
      </c>
    </row>
    <row r="1574" spans="1:15" hidden="1">
      <c r="A1574">
        <f>Tabla_owssvr__2[[#This Row],[ID]]</f>
        <v>3644</v>
      </c>
      <c r="B1574" t="str">
        <f>Tabla_owssvr__2[[#This Row],[Título]]</f>
        <v>Devolución de minutos</v>
      </c>
      <c r="C1574" t="str">
        <f>Tabla_owssvr__2[[#This Row],[Solicitante]]</f>
        <v>Barraza Ramos, Boris, CAM</v>
      </c>
      <c r="D1574" s="4">
        <f>Tabla_owssvr__2[[#This Row],[Fecha Solicitud]]</f>
        <v>41737</v>
      </c>
      <c r="E1574" t="str">
        <f>Tabla_owssvr__2[[#This Row],[Estado]]</f>
        <v>Realizado</v>
      </c>
      <c r="F1574" s="4">
        <f>Tabla_owssvr__2[[#This Row],[Fecha Cierre]]</f>
        <v>41737</v>
      </c>
      <c r="G1574" t="str">
        <f>Tabla_owssvr__2[[#This Row],[Categoria]]</f>
        <v>1 Asignacion de minutos</v>
      </c>
      <c r="H1574" t="str">
        <f>Tabla_owssvr__2[[#This Row],[Enviado a TI]]</f>
        <v>No</v>
      </c>
      <c r="I1574" t="str">
        <f>Tabla_owssvr__2[[#This Row],[Regiones]]</f>
        <v>0</v>
      </c>
      <c r="J1574" s="12">
        <f t="shared" si="171"/>
        <v>1</v>
      </c>
      <c r="K1574" s="13">
        <f t="shared" si="172"/>
        <v>41738</v>
      </c>
      <c r="L1574" s="12">
        <f t="shared" si="173"/>
        <v>2014</v>
      </c>
      <c r="M1574" s="12">
        <f t="shared" si="174"/>
        <v>15</v>
      </c>
      <c r="N1574" s="12">
        <f t="shared" si="175"/>
        <v>4</v>
      </c>
      <c r="O1574" s="13" t="str">
        <f t="shared" ca="1" si="176"/>
        <v>CUMPLE</v>
      </c>
    </row>
    <row r="1575" spans="1:15" hidden="1">
      <c r="A1575">
        <f>Tabla_owssvr__2[[#This Row],[ID]]</f>
        <v>3643</v>
      </c>
      <c r="B1575" t="str">
        <f>Tabla_owssvr__2[[#This Row],[Título]]</f>
        <v>Minutos a Celulares</v>
      </c>
      <c r="C1575" t="str">
        <f>Tabla_owssvr__2[[#This Row],[Solicitante]]</f>
        <v>Alcarruz Bernal, Cristian Erwin, CAM</v>
      </c>
      <c r="D1575" s="4">
        <f>Tabla_owssvr__2[[#This Row],[Fecha Solicitud]]</f>
        <v>41737</v>
      </c>
      <c r="E1575" t="str">
        <f>Tabla_owssvr__2[[#This Row],[Estado]]</f>
        <v>Realizado</v>
      </c>
      <c r="F1575" s="4">
        <f>Tabla_owssvr__2[[#This Row],[Fecha Cierre]]</f>
        <v>41737</v>
      </c>
      <c r="G1575" t="str">
        <f>Tabla_owssvr__2[[#This Row],[Categoria]]</f>
        <v>1 Asignacion de minutos</v>
      </c>
      <c r="H1575" t="str">
        <f>Tabla_owssvr__2[[#This Row],[Enviado a TI]]</f>
        <v>Si</v>
      </c>
      <c r="I1575" t="str">
        <f>Tabla_owssvr__2[[#This Row],[Regiones]]</f>
        <v>0</v>
      </c>
      <c r="J1575" s="12">
        <f t="shared" si="171"/>
        <v>1</v>
      </c>
      <c r="K1575" s="13">
        <f t="shared" si="172"/>
        <v>41738</v>
      </c>
      <c r="L1575" s="12">
        <f t="shared" si="173"/>
        <v>2014</v>
      </c>
      <c r="M1575" s="12">
        <f t="shared" si="174"/>
        <v>15</v>
      </c>
      <c r="N1575" s="12">
        <f t="shared" si="175"/>
        <v>4</v>
      </c>
      <c r="O1575" s="13" t="str">
        <f t="shared" ca="1" si="176"/>
        <v>CUMPLE</v>
      </c>
    </row>
    <row r="1576" spans="1:15" hidden="1">
      <c r="A1576">
        <f>Tabla_owssvr__2[[#This Row],[ID]]</f>
        <v>3642</v>
      </c>
      <c r="B1576" t="str">
        <f>Tabla_owssvr__2[[#This Row],[Título]]</f>
        <v>Creación Usuario Oracle</v>
      </c>
      <c r="C1576" t="str">
        <f>Tabla_owssvr__2[[#This Row],[Solicitante]]</f>
        <v>Valdes Navarrete, David Exequiel, CAM</v>
      </c>
      <c r="D1576" s="4">
        <f>Tabla_owssvr__2[[#This Row],[Fecha Solicitud]]</f>
        <v>41737</v>
      </c>
      <c r="E1576" t="str">
        <f>Tabla_owssvr__2[[#This Row],[Estado]]</f>
        <v>Realizado</v>
      </c>
      <c r="F1576" s="4">
        <f>Tabla_owssvr__2[[#This Row],[Fecha Cierre]]</f>
        <v>41737</v>
      </c>
      <c r="G1576" t="str">
        <f>Tabla_owssvr__2[[#This Row],[Categoria]]</f>
        <v>Reporte de incidencias de servicio externos (Oracle, SAP, Synergia, GOM ….)</v>
      </c>
      <c r="H1576" t="str">
        <f>Tabla_owssvr__2[[#This Row],[Enviado a TI]]</f>
        <v>Si</v>
      </c>
      <c r="I1576" t="str">
        <f>Tabla_owssvr__2[[#This Row],[Regiones]]</f>
        <v>No</v>
      </c>
      <c r="J1576" s="12">
        <f t="shared" si="171"/>
        <v>1</v>
      </c>
      <c r="K1576" s="13">
        <f t="shared" si="172"/>
        <v>41738</v>
      </c>
      <c r="L1576" s="12">
        <f t="shared" si="173"/>
        <v>2014</v>
      </c>
      <c r="M1576" s="12">
        <f t="shared" si="174"/>
        <v>15</v>
      </c>
      <c r="N1576" s="12">
        <f t="shared" si="175"/>
        <v>4</v>
      </c>
      <c r="O1576" s="13" t="str">
        <f t="shared" ca="1" si="176"/>
        <v>CUMPLE</v>
      </c>
    </row>
    <row r="1577" spans="1:15" hidden="1">
      <c r="A1577">
        <f>Tabla_owssvr__2[[#This Row],[ID]]</f>
        <v>3641</v>
      </c>
      <c r="B1577" t="str">
        <f>Tabla_owssvr__2[[#This Row],[Título]]</f>
        <v>Minutos</v>
      </c>
      <c r="C1577" t="str">
        <f>Tabla_owssvr__2[[#This Row],[Solicitante]]</f>
        <v>Santibañez Ordenes, Andres Alejandro, CAM</v>
      </c>
      <c r="D1577" s="4">
        <f>Tabla_owssvr__2[[#This Row],[Fecha Solicitud]]</f>
        <v>41737</v>
      </c>
      <c r="E1577" t="str">
        <f>Tabla_owssvr__2[[#This Row],[Estado]]</f>
        <v>Realizado</v>
      </c>
      <c r="F1577" s="4">
        <f>Tabla_owssvr__2[[#This Row],[Fecha Cierre]]</f>
        <v>41737</v>
      </c>
      <c r="G1577" t="str">
        <f>Tabla_owssvr__2[[#This Row],[Categoria]]</f>
        <v>Habilitación de servicios de telefonía celular, aumento de minutos, cambio de perfil.</v>
      </c>
      <c r="H1577" t="str">
        <f>Tabla_owssvr__2[[#This Row],[Enviado a TI]]</f>
        <v>Si</v>
      </c>
      <c r="I1577" t="str">
        <f>Tabla_owssvr__2[[#This Row],[Regiones]]</f>
        <v>0</v>
      </c>
      <c r="J1577" s="12">
        <f t="shared" si="171"/>
        <v>1</v>
      </c>
      <c r="K1577" s="13">
        <f t="shared" si="172"/>
        <v>41738</v>
      </c>
      <c r="L1577" s="12">
        <f t="shared" si="173"/>
        <v>2014</v>
      </c>
      <c r="M1577" s="12">
        <f t="shared" si="174"/>
        <v>15</v>
      </c>
      <c r="N1577" s="12">
        <f t="shared" si="175"/>
        <v>4</v>
      </c>
      <c r="O1577" s="13" t="str">
        <f t="shared" ca="1" si="176"/>
        <v>CUMPLE</v>
      </c>
    </row>
    <row r="1578" spans="1:15" hidden="1">
      <c r="A1578">
        <f>Tabla_owssvr__2[[#This Row],[ID]]</f>
        <v>3640</v>
      </c>
      <c r="B1578" t="str">
        <f>Tabla_owssvr__2[[#This Row],[Título]]</f>
        <v>Restitución de minutos</v>
      </c>
      <c r="C1578" t="str">
        <f>Tabla_owssvr__2[[#This Row],[Solicitante]]</f>
        <v>Pincheira Tripainao, Elizabeth Alejandra, CAM</v>
      </c>
      <c r="D1578" s="4">
        <f>Tabla_owssvr__2[[#This Row],[Fecha Solicitud]]</f>
        <v>41737</v>
      </c>
      <c r="E1578" t="str">
        <f>Tabla_owssvr__2[[#This Row],[Estado]]</f>
        <v>Realizado</v>
      </c>
      <c r="F1578" s="4">
        <f>Tabla_owssvr__2[[#This Row],[Fecha Cierre]]</f>
        <v>41737</v>
      </c>
      <c r="G1578" t="str">
        <f>Tabla_owssvr__2[[#This Row],[Categoria]]</f>
        <v>Habilitación de servicios de telefonía celular, aumento de minutos, cambio de perfil.</v>
      </c>
      <c r="H1578" t="str">
        <f>Tabla_owssvr__2[[#This Row],[Enviado a TI]]</f>
        <v>No</v>
      </c>
      <c r="I1578" t="str">
        <f>Tabla_owssvr__2[[#This Row],[Regiones]]</f>
        <v>1</v>
      </c>
      <c r="J1578" s="12">
        <f t="shared" si="171"/>
        <v>1</v>
      </c>
      <c r="K1578" s="13">
        <f t="shared" si="172"/>
        <v>41738</v>
      </c>
      <c r="L1578" s="12">
        <f t="shared" si="173"/>
        <v>2014</v>
      </c>
      <c r="M1578" s="12">
        <f t="shared" si="174"/>
        <v>15</v>
      </c>
      <c r="N1578" s="12">
        <f t="shared" si="175"/>
        <v>4</v>
      </c>
      <c r="O1578" s="13" t="str">
        <f t="shared" ca="1" si="176"/>
        <v>CUMPLE</v>
      </c>
    </row>
    <row r="1579" spans="1:15" hidden="1">
      <c r="A1579">
        <f>Tabla_owssvr__2[[#This Row],[ID]]</f>
        <v>3639</v>
      </c>
      <c r="B1579" t="str">
        <f>Tabla_owssvr__2[[#This Row],[Título]]</f>
        <v>Solicitud Mario Medrano Ortega 20140116</v>
      </c>
      <c r="C1579" t="str">
        <f>Tabla_owssvr__2[[#This Row],[Solicitante]]</f>
        <v>Valdes Navarrete, David Exequiel, CAM</v>
      </c>
      <c r="D1579" s="4">
        <f>Tabla_owssvr__2[[#This Row],[Fecha Solicitud]]</f>
        <v>41737</v>
      </c>
      <c r="E1579" t="str">
        <f>Tabla_owssvr__2[[#This Row],[Estado]]</f>
        <v>Realizado</v>
      </c>
      <c r="F1579" s="4">
        <f>Tabla_owssvr__2[[#This Row],[Fecha Cierre]]</f>
        <v>41737</v>
      </c>
      <c r="G1579" t="str">
        <f>Tabla_owssvr__2[[#This Row],[Categoria]]</f>
        <v>1 Asignacion de minutos</v>
      </c>
      <c r="H1579" t="str">
        <f>Tabla_owssvr__2[[#This Row],[Enviado a TI]]</f>
        <v>Si</v>
      </c>
      <c r="I1579" t="str">
        <f>Tabla_owssvr__2[[#This Row],[Regiones]]</f>
        <v>0</v>
      </c>
      <c r="J1579" s="12">
        <f t="shared" si="171"/>
        <v>1</v>
      </c>
      <c r="K1579" s="13">
        <f t="shared" si="172"/>
        <v>41738</v>
      </c>
      <c r="L1579" s="12">
        <f t="shared" si="173"/>
        <v>2014</v>
      </c>
      <c r="M1579" s="12">
        <f t="shared" si="174"/>
        <v>15</v>
      </c>
      <c r="N1579" s="12">
        <f t="shared" si="175"/>
        <v>4</v>
      </c>
      <c r="O1579" s="13" t="str">
        <f t="shared" ca="1" si="176"/>
        <v>CUMPLE</v>
      </c>
    </row>
    <row r="1580" spans="1:15" hidden="1">
      <c r="A1580">
        <f>Tabla_owssvr__2[[#This Row],[ID]]</f>
        <v>3638</v>
      </c>
      <c r="B1580" t="str">
        <f>Tabla_owssvr__2[[#This Row],[Título]]</f>
        <v>No puedo enviar correos</v>
      </c>
      <c r="C1580" t="str">
        <f>Tabla_owssvr__2[[#This Row],[Solicitante]]</f>
        <v>Reyes Castro, Esteban Javier, EXTERNO</v>
      </c>
      <c r="D1580" s="4">
        <f>Tabla_owssvr__2[[#This Row],[Fecha Solicitud]]</f>
        <v>41737</v>
      </c>
      <c r="E1580" t="str">
        <f>Tabla_owssvr__2[[#This Row],[Estado]]</f>
        <v>Realizado</v>
      </c>
      <c r="F1580" s="4">
        <f>Tabla_owssvr__2[[#This Row],[Fecha Cierre]]</f>
        <v>41737</v>
      </c>
      <c r="G1580" t="str">
        <f>Tabla_owssvr__2[[#This Row],[Categoria]]</f>
        <v>Creación, modificación activación y desactivación de cuentas de red y correo electrónico.</v>
      </c>
      <c r="H1580" t="str">
        <f>Tabla_owssvr__2[[#This Row],[Enviado a TI]]</f>
        <v>No</v>
      </c>
      <c r="I1580" t="str">
        <f>Tabla_owssvr__2[[#This Row],[Regiones]]</f>
        <v>0</v>
      </c>
      <c r="J1580" s="12">
        <f t="shared" si="171"/>
        <v>1</v>
      </c>
      <c r="K1580" s="13">
        <f t="shared" si="172"/>
        <v>41738</v>
      </c>
      <c r="L1580" s="12">
        <f t="shared" si="173"/>
        <v>2014</v>
      </c>
      <c r="M1580" s="12">
        <f t="shared" si="174"/>
        <v>15</v>
      </c>
      <c r="N1580" s="12">
        <f t="shared" si="175"/>
        <v>4</v>
      </c>
      <c r="O1580" s="13" t="str">
        <f t="shared" ca="1" si="176"/>
        <v>CUMPLE</v>
      </c>
    </row>
    <row r="1581" spans="1:15" hidden="1">
      <c r="A1581">
        <f>Tabla_owssvr__2[[#This Row],[ID]]</f>
        <v>3637</v>
      </c>
      <c r="B1581" t="str">
        <f>Tabla_owssvr__2[[#This Row],[Título]]</f>
        <v>RE: SAP</v>
      </c>
      <c r="C1581" t="str">
        <f>Tabla_owssvr__2[[#This Row],[Solicitante]]</f>
        <v>Ruz Salinas, Richard Alberto, CAM</v>
      </c>
      <c r="D1581" s="4">
        <f>Tabla_owssvr__2[[#This Row],[Fecha Solicitud]]</f>
        <v>41737</v>
      </c>
      <c r="E1581" t="str">
        <f>Tabla_owssvr__2[[#This Row],[Estado]]</f>
        <v>Realizado</v>
      </c>
      <c r="F1581" s="4">
        <f>Tabla_owssvr__2[[#This Row],[Fecha Cierre]]</f>
        <v>41737</v>
      </c>
      <c r="G1581" t="str">
        <f>Tabla_owssvr__2[[#This Row],[Categoria]]</f>
        <v>Habilitación de carpetas compartidas o sitios de Sharepoint. O asignación y/o modificación de permisos.</v>
      </c>
      <c r="H1581" t="str">
        <f>Tabla_owssvr__2[[#This Row],[Enviado a TI]]</f>
        <v>Si</v>
      </c>
      <c r="I1581" t="str">
        <f>Tabla_owssvr__2[[#This Row],[Regiones]]</f>
        <v>No</v>
      </c>
      <c r="J1581" s="12">
        <f t="shared" si="171"/>
        <v>1</v>
      </c>
      <c r="K1581" s="13">
        <f t="shared" si="172"/>
        <v>41738</v>
      </c>
      <c r="L1581" s="12">
        <f t="shared" si="173"/>
        <v>2014</v>
      </c>
      <c r="M1581" s="12">
        <f t="shared" si="174"/>
        <v>15</v>
      </c>
      <c r="N1581" s="12">
        <f t="shared" si="175"/>
        <v>4</v>
      </c>
      <c r="O1581" s="13" t="str">
        <f t="shared" ca="1" si="176"/>
        <v>CUMPLE</v>
      </c>
    </row>
    <row r="1582" spans="1:15" hidden="1">
      <c r="A1582">
        <f>Tabla_owssvr__2[[#This Row],[ID]]</f>
        <v>3636</v>
      </c>
      <c r="B1582" t="str">
        <f>Tabla_owssvr__2[[#This Row],[Título]]</f>
        <v>Minutos adicionales</v>
      </c>
      <c r="C1582" t="str">
        <f>Tabla_owssvr__2[[#This Row],[Solicitante]]</f>
        <v>Belmar Ramirez, Nelson Andres, CAM</v>
      </c>
      <c r="D1582" s="4">
        <f>Tabla_owssvr__2[[#This Row],[Fecha Solicitud]]</f>
        <v>41737</v>
      </c>
      <c r="E1582" t="str">
        <f>Tabla_owssvr__2[[#This Row],[Estado]]</f>
        <v>Realizado</v>
      </c>
      <c r="F1582" s="4">
        <f>Tabla_owssvr__2[[#This Row],[Fecha Cierre]]</f>
        <v>41737</v>
      </c>
      <c r="G1582" t="str">
        <f>Tabla_owssvr__2[[#This Row],[Categoria]]</f>
        <v>1 Asignacion de minutos</v>
      </c>
      <c r="H1582" t="str">
        <f>Tabla_owssvr__2[[#This Row],[Enviado a TI]]</f>
        <v>No</v>
      </c>
      <c r="I1582">
        <f>Tabla_owssvr__2[[#This Row],[Regiones]]</f>
        <v>0</v>
      </c>
      <c r="J1582" s="12">
        <f t="shared" si="171"/>
        <v>1</v>
      </c>
      <c r="K1582" s="13">
        <f t="shared" si="172"/>
        <v>41738</v>
      </c>
      <c r="L1582" s="12">
        <f t="shared" si="173"/>
        <v>2014</v>
      </c>
      <c r="M1582" s="12">
        <f t="shared" si="174"/>
        <v>15</v>
      </c>
      <c r="N1582" s="12">
        <f t="shared" si="175"/>
        <v>4</v>
      </c>
      <c r="O1582" s="13" t="str">
        <f t="shared" ca="1" si="176"/>
        <v>CUMPLE</v>
      </c>
    </row>
    <row r="1583" spans="1:15" hidden="1">
      <c r="A1583">
        <f>Tabla_owssvr__2[[#This Row],[ID]]</f>
        <v>3635</v>
      </c>
      <c r="B1583" t="str">
        <f>Tabla_owssvr__2[[#This Row],[Título]]</f>
        <v>Solicitud de Minutos Celular</v>
      </c>
      <c r="C1583" t="str">
        <f>Tabla_owssvr__2[[#This Row],[Solicitante]]</f>
        <v>Vera Sepulveda, Juan Carlos, CAM</v>
      </c>
      <c r="D1583" s="4">
        <f>Tabla_owssvr__2[[#This Row],[Fecha Solicitud]]</f>
        <v>41733</v>
      </c>
      <c r="E1583" t="str">
        <f>Tabla_owssvr__2[[#This Row],[Estado]]</f>
        <v>Realizado</v>
      </c>
      <c r="F1583" s="4">
        <f>Tabla_owssvr__2[[#This Row],[Fecha Cierre]]</f>
        <v>41737</v>
      </c>
      <c r="G1583" t="str">
        <f>Tabla_owssvr__2[[#This Row],[Categoria]]</f>
        <v>Asignación y/o entrega de equipos celulares estándar nuevos o sus componentes. (chips)</v>
      </c>
      <c r="H1583" t="str">
        <f>Tabla_owssvr__2[[#This Row],[Enviado a TI]]</f>
        <v>Si</v>
      </c>
      <c r="I1583">
        <f>Tabla_owssvr__2[[#This Row],[Regiones]]</f>
        <v>0</v>
      </c>
      <c r="J1583" s="12">
        <f t="shared" si="171"/>
        <v>7</v>
      </c>
      <c r="K1583" s="13">
        <f t="shared" si="172"/>
        <v>41744</v>
      </c>
      <c r="L1583" s="12">
        <f t="shared" si="173"/>
        <v>2014</v>
      </c>
      <c r="M1583" s="12">
        <f t="shared" si="174"/>
        <v>16</v>
      </c>
      <c r="N1583" s="12">
        <f t="shared" si="175"/>
        <v>4</v>
      </c>
      <c r="O1583" s="13" t="str">
        <f t="shared" ca="1" si="176"/>
        <v>CUMPLE</v>
      </c>
    </row>
    <row r="1584" spans="1:15" hidden="1">
      <c r="A1584">
        <f>Tabla_owssvr__2[[#This Row],[ID]]</f>
        <v>3634</v>
      </c>
      <c r="B1584" t="str">
        <f>Tabla_owssvr__2[[#This Row],[Título]]</f>
        <v>Celular Maestro M.Ayllapan</v>
      </c>
      <c r="C1584" t="str">
        <f>Tabla_owssvr__2[[#This Row],[Solicitante]]</f>
        <v>Hernandez Briones, Hans Alejandro, CAM</v>
      </c>
      <c r="D1584" s="4">
        <f>Tabla_owssvr__2[[#This Row],[Fecha Solicitud]]</f>
        <v>41737</v>
      </c>
      <c r="E1584" t="str">
        <f>Tabla_owssvr__2[[#This Row],[Estado]]</f>
        <v>Realizado</v>
      </c>
      <c r="F1584" s="4">
        <f>Tabla_owssvr__2[[#This Row],[Fecha Cierre]]</f>
        <v>41737</v>
      </c>
      <c r="G1584" t="str">
        <f>Tabla_owssvr__2[[#This Row],[Categoria]]</f>
        <v>Habilitación de servicios de telefonía celular, aumento de minutos, cambio de perfil.</v>
      </c>
      <c r="H1584" t="str">
        <f>Tabla_owssvr__2[[#This Row],[Enviado a TI]]</f>
        <v>No</v>
      </c>
      <c r="I1584" t="str">
        <f>Tabla_owssvr__2[[#This Row],[Regiones]]</f>
        <v>No</v>
      </c>
      <c r="J1584" s="12">
        <f t="shared" si="171"/>
        <v>1</v>
      </c>
      <c r="K1584" s="13">
        <f t="shared" si="172"/>
        <v>41738</v>
      </c>
      <c r="L1584" s="12">
        <f t="shared" si="173"/>
        <v>2014</v>
      </c>
      <c r="M1584" s="12">
        <f t="shared" si="174"/>
        <v>15</v>
      </c>
      <c r="N1584" s="12">
        <f t="shared" si="175"/>
        <v>4</v>
      </c>
      <c r="O1584" s="13" t="str">
        <f t="shared" ca="1" si="176"/>
        <v>CUMPLE</v>
      </c>
    </row>
    <row r="1585" spans="1:15" hidden="1">
      <c r="A1585">
        <f>Tabla_owssvr__2[[#This Row],[ID]]</f>
        <v>3633</v>
      </c>
      <c r="B1585" t="str">
        <f>Tabla_owssvr__2[[#This Row],[Título]]</f>
        <v>Compra equipo Lo Prado</v>
      </c>
      <c r="C1585" t="str">
        <f>Tabla_owssvr__2[[#This Row],[Solicitante]]</f>
        <v>Belmar Ramirez, Nelson Andres, CAM</v>
      </c>
      <c r="D1585" s="4">
        <f>Tabla_owssvr__2[[#This Row],[Fecha Solicitud]]</f>
        <v>41731</v>
      </c>
      <c r="E1585" t="str">
        <f>Tabla_owssvr__2[[#This Row],[Estado]]</f>
        <v>Realizado</v>
      </c>
      <c r="F1585" s="4">
        <f>Tabla_owssvr__2[[#This Row],[Fecha Cierre]]</f>
        <v>41731</v>
      </c>
      <c r="G1585" t="str">
        <f>Tabla_owssvr__2[[#This Row],[Categoria]]</f>
        <v>Compra de equipamiento habitual no estándar.</v>
      </c>
      <c r="H1585" t="str">
        <f>Tabla_owssvr__2[[#This Row],[Enviado a TI]]</f>
        <v>No</v>
      </c>
      <c r="I1585" t="str">
        <f>Tabla_owssvr__2[[#This Row],[Regiones]]</f>
        <v>No</v>
      </c>
      <c r="J1585" s="12">
        <f t="shared" si="171"/>
        <v>10</v>
      </c>
      <c r="K1585" s="13">
        <f t="shared" si="172"/>
        <v>41745</v>
      </c>
      <c r="L1585" s="12">
        <f t="shared" si="173"/>
        <v>2014</v>
      </c>
      <c r="M1585" s="12">
        <f t="shared" si="174"/>
        <v>16</v>
      </c>
      <c r="N1585" s="12">
        <f t="shared" si="175"/>
        <v>4</v>
      </c>
      <c r="O1585" s="13" t="str">
        <f t="shared" ca="1" si="176"/>
        <v>CUMPLE</v>
      </c>
    </row>
    <row r="1586" spans="1:15" hidden="1">
      <c r="A1586">
        <f>Tabla_owssvr__2[[#This Row],[ID]]</f>
        <v>3632</v>
      </c>
      <c r="B1586" t="str">
        <f>Tabla_owssvr__2[[#This Row],[Título]]</f>
        <v>Minutos On Net</v>
      </c>
      <c r="C1586" t="str">
        <f>Tabla_owssvr__2[[#This Row],[Solicitante]]</f>
        <v>Costa Campos, Juan, CAM</v>
      </c>
      <c r="D1586" s="4">
        <f>Tabla_owssvr__2[[#This Row],[Fecha Solicitud]]</f>
        <v>41737</v>
      </c>
      <c r="E1586" t="str">
        <f>Tabla_owssvr__2[[#This Row],[Estado]]</f>
        <v>Realizado</v>
      </c>
      <c r="F1586" s="4">
        <f>Tabla_owssvr__2[[#This Row],[Fecha Cierre]]</f>
        <v>41737</v>
      </c>
      <c r="G1586" t="str">
        <f>Tabla_owssvr__2[[#This Row],[Categoria]]</f>
        <v>1 Asignacion de minutos</v>
      </c>
      <c r="H1586" t="str">
        <f>Tabla_owssvr__2[[#This Row],[Enviado a TI]]</f>
        <v>Si</v>
      </c>
      <c r="I1586">
        <f>Tabla_owssvr__2[[#This Row],[Regiones]]</f>
        <v>0</v>
      </c>
      <c r="J1586" s="12">
        <f t="shared" si="171"/>
        <v>1</v>
      </c>
      <c r="K1586" s="13">
        <f t="shared" si="172"/>
        <v>41738</v>
      </c>
      <c r="L1586" s="12">
        <f t="shared" si="173"/>
        <v>2014</v>
      </c>
      <c r="M1586" s="12">
        <f t="shared" si="174"/>
        <v>15</v>
      </c>
      <c r="N1586" s="12">
        <f t="shared" si="175"/>
        <v>4</v>
      </c>
      <c r="O1586" s="13" t="str">
        <f t="shared" ca="1" si="176"/>
        <v>CUMPLE</v>
      </c>
    </row>
    <row r="1587" spans="1:15" hidden="1">
      <c r="A1587">
        <f>Tabla_owssvr__2[[#This Row],[ID]]</f>
        <v>3631</v>
      </c>
      <c r="B1587" t="str">
        <f>Tabla_owssvr__2[[#This Row],[Título]]</f>
        <v>cuenta skype corporativa</v>
      </c>
      <c r="C1587" t="str">
        <f>Tabla_owssvr__2[[#This Row],[Solicitante]]</f>
        <v>Pindave Olave, Rodrigo, CAM</v>
      </c>
      <c r="D1587" s="4">
        <f>Tabla_owssvr__2[[#This Row],[Fecha Solicitud]]</f>
        <v>41737</v>
      </c>
      <c r="E1587" t="str">
        <f>Tabla_owssvr__2[[#This Row],[Estado]]</f>
        <v>Realizado</v>
      </c>
      <c r="F1587" s="4">
        <f>Tabla_owssvr__2[[#This Row],[Fecha Cierre]]</f>
        <v>41737</v>
      </c>
      <c r="G1587" t="str">
        <f>Tabla_owssvr__2[[#This Row],[Categoria]]</f>
        <v>Instalación de nuevos software en los computadores.</v>
      </c>
      <c r="H1587" t="str">
        <f>Tabla_owssvr__2[[#This Row],[Enviado a TI]]</f>
        <v>No</v>
      </c>
      <c r="I1587">
        <f>Tabla_owssvr__2[[#This Row],[Regiones]]</f>
        <v>0</v>
      </c>
      <c r="J1587" s="12">
        <f t="shared" si="171"/>
        <v>1</v>
      </c>
      <c r="K1587" s="13">
        <f t="shared" si="172"/>
        <v>41738</v>
      </c>
      <c r="L1587" s="12">
        <f t="shared" si="173"/>
        <v>2014</v>
      </c>
      <c r="M1587" s="12">
        <f t="shared" si="174"/>
        <v>15</v>
      </c>
      <c r="N1587" s="12">
        <f t="shared" si="175"/>
        <v>4</v>
      </c>
      <c r="O1587" s="13" t="str">
        <f t="shared" ca="1" si="176"/>
        <v>CUMPLE</v>
      </c>
    </row>
    <row r="1588" spans="1:15" hidden="1">
      <c r="A1588">
        <f>Tabla_owssvr__2[[#This Row],[ID]]</f>
        <v>3630</v>
      </c>
      <c r="B1588" t="str">
        <f>Tabla_owssvr__2[[#This Row],[Título]]</f>
        <v>Solicita normalizar recepción de correos en Outlook</v>
      </c>
      <c r="C1588" t="str">
        <f>Tabla_owssvr__2[[#This Row],[Solicitante]]</f>
        <v>Garay Espinoza, Jorge Andres, CAM</v>
      </c>
      <c r="D1588" s="4">
        <f>Tabla_owssvr__2[[#This Row],[Fecha Solicitud]]</f>
        <v>41737</v>
      </c>
      <c r="E1588" t="str">
        <f>Tabla_owssvr__2[[#This Row],[Estado]]</f>
        <v>Realizado</v>
      </c>
      <c r="F1588" s="4">
        <f>Tabla_owssvr__2[[#This Row],[Fecha Cierre]]</f>
        <v>41737</v>
      </c>
      <c r="G1588" t="str">
        <f>Tabla_owssvr__2[[#This Row],[Categoria]]</f>
        <v>Habilitación de servicios de telefonía celular, aumento de minutos, cambio de perfil.</v>
      </c>
      <c r="H1588" t="str">
        <f>Tabla_owssvr__2[[#This Row],[Enviado a TI]]</f>
        <v>Si</v>
      </c>
      <c r="I1588">
        <f>Tabla_owssvr__2[[#This Row],[Regiones]]</f>
        <v>0</v>
      </c>
      <c r="J1588" s="12">
        <f t="shared" si="171"/>
        <v>1</v>
      </c>
      <c r="K1588" s="13">
        <f t="shared" si="172"/>
        <v>41738</v>
      </c>
      <c r="L1588" s="12">
        <f t="shared" si="173"/>
        <v>2014</v>
      </c>
      <c r="M1588" s="12">
        <f t="shared" si="174"/>
        <v>15</v>
      </c>
      <c r="N1588" s="12">
        <f t="shared" si="175"/>
        <v>4</v>
      </c>
      <c r="O1588" s="13" t="str">
        <f t="shared" ca="1" si="176"/>
        <v>CUMPLE</v>
      </c>
    </row>
    <row r="1589" spans="1:15" hidden="1">
      <c r="A1589">
        <f>Tabla_owssvr__2[[#This Row],[ID]]</f>
        <v>3629</v>
      </c>
      <c r="B1589" t="str">
        <f>Tabla_owssvr__2[[#This Row],[Título]]</f>
        <v>Solicita generar devolución minutos ON-NET Celular personal de Unidad de SSEE</v>
      </c>
      <c r="C1589" t="str">
        <f>Tabla_owssvr__2[[#This Row],[Solicitante]]</f>
        <v>Garay Espinoza, Jorge Andres, CAM</v>
      </c>
      <c r="D1589" s="4">
        <f>Tabla_owssvr__2[[#This Row],[Fecha Solicitud]]</f>
        <v>41737</v>
      </c>
      <c r="E1589" t="str">
        <f>Tabla_owssvr__2[[#This Row],[Estado]]</f>
        <v>Realizado</v>
      </c>
      <c r="F1589" s="4">
        <f>Tabla_owssvr__2[[#This Row],[Fecha Cierre]]</f>
        <v>41737</v>
      </c>
      <c r="G1589" t="str">
        <f>Tabla_owssvr__2[[#This Row],[Categoria]]</f>
        <v>1 Asignacion de minutos</v>
      </c>
      <c r="H1589" t="str">
        <f>Tabla_owssvr__2[[#This Row],[Enviado a TI]]</f>
        <v>Si</v>
      </c>
      <c r="I1589">
        <f>Tabla_owssvr__2[[#This Row],[Regiones]]</f>
        <v>0</v>
      </c>
      <c r="J1589" s="12">
        <f t="shared" si="171"/>
        <v>1</v>
      </c>
      <c r="K1589" s="13">
        <f t="shared" si="172"/>
        <v>41738</v>
      </c>
      <c r="L1589" s="12">
        <f t="shared" si="173"/>
        <v>2014</v>
      </c>
      <c r="M1589" s="12">
        <f t="shared" si="174"/>
        <v>15</v>
      </c>
      <c r="N1589" s="12">
        <f t="shared" si="175"/>
        <v>4</v>
      </c>
      <c r="O1589" s="13" t="str">
        <f t="shared" ca="1" si="176"/>
        <v>CUMPLE</v>
      </c>
    </row>
    <row r="1590" spans="1:15" hidden="1">
      <c r="A1590">
        <f>Tabla_owssvr__2[[#This Row],[ID]]</f>
        <v>3628</v>
      </c>
      <c r="B1590" t="str">
        <f>Tabla_owssvr__2[[#This Row],[Título]]</f>
        <v>Móvil 94691356</v>
      </c>
      <c r="C1590" t="str">
        <f>Tabla_owssvr__2[[#This Row],[Solicitante]]</f>
        <v>Duarte Fuentes, Luis Alfredo, CAM</v>
      </c>
      <c r="D1590" s="4">
        <f>Tabla_owssvr__2[[#This Row],[Fecha Solicitud]]</f>
        <v>41737</v>
      </c>
      <c r="E1590" t="str">
        <f>Tabla_owssvr__2[[#This Row],[Estado]]</f>
        <v>Realizado</v>
      </c>
      <c r="F1590" s="4">
        <f>Tabla_owssvr__2[[#This Row],[Fecha Cierre]]</f>
        <v>41737</v>
      </c>
      <c r="G1590" t="str">
        <f>Tabla_owssvr__2[[#This Row],[Categoria]]</f>
        <v>Habilitación de servicios de telefonía celular, aumento de minutos, cambio de perfil.</v>
      </c>
      <c r="H1590" t="str">
        <f>Tabla_owssvr__2[[#This Row],[Enviado a TI]]</f>
        <v>Si</v>
      </c>
      <c r="I1590">
        <f>Tabla_owssvr__2[[#This Row],[Regiones]]</f>
        <v>0</v>
      </c>
      <c r="J1590" s="12">
        <f t="shared" si="171"/>
        <v>1</v>
      </c>
      <c r="K1590" s="13">
        <f t="shared" si="172"/>
        <v>41738</v>
      </c>
      <c r="L1590" s="12">
        <f t="shared" si="173"/>
        <v>2014</v>
      </c>
      <c r="M1590" s="12">
        <f t="shared" si="174"/>
        <v>15</v>
      </c>
      <c r="N1590" s="12">
        <f t="shared" si="175"/>
        <v>4</v>
      </c>
      <c r="O1590" s="13" t="str">
        <f t="shared" ca="1" si="176"/>
        <v>CUMPLE</v>
      </c>
    </row>
    <row r="1591" spans="1:15" hidden="1">
      <c r="A1591">
        <f>Tabla_owssvr__2[[#This Row],[ID]]</f>
        <v>3627</v>
      </c>
      <c r="B1591" t="str">
        <f>Tabla_owssvr__2[[#This Row],[Título]]</f>
        <v>Solicitud de equipo y claves</v>
      </c>
      <c r="C1591" t="str">
        <f>Tabla_owssvr__2[[#This Row],[Solicitante]]</f>
        <v>Urrutia Villarroel, Mauricio, CAM</v>
      </c>
      <c r="D1591" s="4">
        <f>Tabla_owssvr__2[[#This Row],[Fecha Solicitud]]</f>
        <v>41736</v>
      </c>
      <c r="E1591" t="str">
        <f>Tabla_owssvr__2[[#This Row],[Estado]]</f>
        <v>Realizado</v>
      </c>
      <c r="F1591" s="4">
        <f>Tabla_owssvr__2[[#This Row],[Fecha Cierre]]</f>
        <v>41737</v>
      </c>
      <c r="G1591" t="str">
        <f>Tabla_owssvr__2[[#This Row],[Categoria]]</f>
        <v>Asignación de equipamiento estándar.</v>
      </c>
      <c r="H1591" t="str">
        <f>Tabla_owssvr__2[[#This Row],[Enviado a TI]]</f>
        <v>Si</v>
      </c>
      <c r="I1591" t="str">
        <f>Tabla_owssvr__2[[#This Row],[Regiones]]</f>
        <v>No</v>
      </c>
      <c r="J1591" s="12">
        <f t="shared" si="171"/>
        <v>4</v>
      </c>
      <c r="K1591" s="13">
        <f t="shared" si="172"/>
        <v>41740</v>
      </c>
      <c r="L1591" s="12">
        <f t="shared" si="173"/>
        <v>2014</v>
      </c>
      <c r="M1591" s="12">
        <f t="shared" si="174"/>
        <v>15</v>
      </c>
      <c r="N1591" s="12">
        <f t="shared" si="175"/>
        <v>4</v>
      </c>
      <c r="O1591" s="13" t="str">
        <f t="shared" ca="1" si="176"/>
        <v>CUMPLE</v>
      </c>
    </row>
    <row r="1592" spans="1:15" hidden="1">
      <c r="A1592">
        <f>Tabla_owssvr__2[[#This Row],[ID]]</f>
        <v>3626</v>
      </c>
      <c r="B1592" t="str">
        <f>Tabla_owssvr__2[[#This Row],[Título]]</f>
        <v>minutos cel</v>
      </c>
      <c r="C1592" t="str">
        <f>Tabla_owssvr__2[[#This Row],[Solicitante]]</f>
        <v>Garrido Saavedra, Mario Andres, CAM</v>
      </c>
      <c r="D1592" s="4">
        <f>Tabla_owssvr__2[[#This Row],[Fecha Solicitud]]</f>
        <v>41736</v>
      </c>
      <c r="E1592" t="str">
        <f>Tabla_owssvr__2[[#This Row],[Estado]]</f>
        <v>Realizado</v>
      </c>
      <c r="F1592" s="4">
        <f>Tabla_owssvr__2[[#This Row],[Fecha Cierre]]</f>
        <v>41736</v>
      </c>
      <c r="G1592" t="str">
        <f>Tabla_owssvr__2[[#This Row],[Categoria]]</f>
        <v>Habilitación de servicios de telefonía celular, aumento de minutos, cambio de perfil.</v>
      </c>
      <c r="H1592" t="str">
        <f>Tabla_owssvr__2[[#This Row],[Enviado a TI]]</f>
        <v>Si</v>
      </c>
      <c r="I1592">
        <f>Tabla_owssvr__2[[#This Row],[Regiones]]</f>
        <v>0</v>
      </c>
      <c r="J1592" s="12">
        <f t="shared" si="171"/>
        <v>1</v>
      </c>
      <c r="K1592" s="13">
        <f t="shared" si="172"/>
        <v>41737</v>
      </c>
      <c r="L1592" s="12">
        <f t="shared" si="173"/>
        <v>2014</v>
      </c>
      <c r="M1592" s="12">
        <f t="shared" si="174"/>
        <v>15</v>
      </c>
      <c r="N1592" s="12">
        <f t="shared" si="175"/>
        <v>4</v>
      </c>
      <c r="O1592" s="13" t="str">
        <f t="shared" ca="1" si="176"/>
        <v>CUMPLE</v>
      </c>
    </row>
    <row r="1593" spans="1:15" hidden="1">
      <c r="A1593">
        <f>Tabla_owssvr__2[[#This Row],[ID]]</f>
        <v>3625</v>
      </c>
      <c r="B1593" t="str">
        <f>Tabla_owssvr__2[[#This Row],[Título]]</f>
        <v>KAUFMANN_Solicitudes Especialidades</v>
      </c>
      <c r="C1593" t="str">
        <f>Tabla_owssvr__2[[#This Row],[Solicitante]]</f>
        <v>Paredes Aravena, Rodrigo Alexis, CAM</v>
      </c>
      <c r="D1593" s="4">
        <f>Tabla_owssvr__2[[#This Row],[Fecha Solicitud]]</f>
        <v>41736</v>
      </c>
      <c r="E1593" t="str">
        <f>Tabla_owssvr__2[[#This Row],[Estado]]</f>
        <v>Realizado</v>
      </c>
      <c r="F1593" s="4">
        <f>Tabla_owssvr__2[[#This Row],[Fecha Cierre]]</f>
        <v>41736</v>
      </c>
      <c r="G1593" t="str">
        <f>Tabla_owssvr__2[[#This Row],[Categoria]]</f>
        <v>Habilitación de carpetas compartidas o sitios de Sharepoint. O asignación y/o modificación de permisos.</v>
      </c>
      <c r="H1593" t="str">
        <f>Tabla_owssvr__2[[#This Row],[Enviado a TI]]</f>
        <v>Si</v>
      </c>
      <c r="I1593">
        <f>Tabla_owssvr__2[[#This Row],[Regiones]]</f>
        <v>0</v>
      </c>
      <c r="J1593" s="12">
        <f t="shared" si="171"/>
        <v>1</v>
      </c>
      <c r="K1593" s="13">
        <f t="shared" si="172"/>
        <v>41737</v>
      </c>
      <c r="L1593" s="12">
        <f t="shared" si="173"/>
        <v>2014</v>
      </c>
      <c r="M1593" s="12">
        <f t="shared" si="174"/>
        <v>15</v>
      </c>
      <c r="N1593" s="12">
        <f t="shared" si="175"/>
        <v>4</v>
      </c>
      <c r="O1593" s="13" t="str">
        <f t="shared" ca="1" si="176"/>
        <v>CUMPLE</v>
      </c>
    </row>
    <row r="1594" spans="1:15" hidden="1">
      <c r="A1594">
        <f>Tabla_owssvr__2[[#This Row],[ID]]</f>
        <v>3624</v>
      </c>
      <c r="B1594" t="str">
        <f>Tabla_owssvr__2[[#This Row],[Título]]</f>
        <v>SAP</v>
      </c>
      <c r="C1594" t="str">
        <f>Tabla_owssvr__2[[#This Row],[Solicitante]]</f>
        <v>Ruz Salinas, Richard Alberto, CAM</v>
      </c>
      <c r="D1594" s="4">
        <f>Tabla_owssvr__2[[#This Row],[Fecha Solicitud]]</f>
        <v>41736</v>
      </c>
      <c r="E1594" t="str">
        <f>Tabla_owssvr__2[[#This Row],[Estado]]</f>
        <v>Realizado</v>
      </c>
      <c r="F1594" s="4">
        <f>Tabla_owssvr__2[[#This Row],[Fecha Cierre]]</f>
        <v>41736</v>
      </c>
      <c r="G1594" t="str">
        <f>Tabla_owssvr__2[[#This Row],[Categoria]]</f>
        <v>Instalación de nuevos software en los computadores.</v>
      </c>
      <c r="H1594" t="str">
        <f>Tabla_owssvr__2[[#This Row],[Enviado a TI]]</f>
        <v>No</v>
      </c>
      <c r="I1594">
        <f>Tabla_owssvr__2[[#This Row],[Regiones]]</f>
        <v>0</v>
      </c>
      <c r="J1594" s="12">
        <f t="shared" si="171"/>
        <v>1</v>
      </c>
      <c r="K1594" s="13">
        <f t="shared" si="172"/>
        <v>41737</v>
      </c>
      <c r="L1594" s="12">
        <f t="shared" si="173"/>
        <v>2014</v>
      </c>
      <c r="M1594" s="12">
        <f t="shared" si="174"/>
        <v>15</v>
      </c>
      <c r="N1594" s="12">
        <f t="shared" si="175"/>
        <v>4</v>
      </c>
      <c r="O1594" s="13" t="str">
        <f t="shared" ca="1" si="176"/>
        <v>CUMPLE</v>
      </c>
    </row>
    <row r="1595" spans="1:15">
      <c r="A1595">
        <f>Tabla_owssvr__2[[#This Row],[ID]]</f>
        <v>3623</v>
      </c>
      <c r="B1595" t="str">
        <f>Tabla_owssvr__2[[#This Row],[Título]]</f>
        <v>problemas para importar</v>
      </c>
      <c r="C1595" t="str">
        <f>Tabla_owssvr__2[[#This Row],[Solicitante]]</f>
        <v>Martinez Muñoz, Ximena Del Rosario, CAM</v>
      </c>
      <c r="D1595" s="4">
        <f>Tabla_owssvr__2[[#This Row],[Fecha Solicitud]]</f>
        <v>41736</v>
      </c>
      <c r="E1595" t="str">
        <f>Tabla_owssvr__2[[#This Row],[Estado]]</f>
        <v>Realizado</v>
      </c>
      <c r="F1595" s="4">
        <f>Tabla_owssvr__2[[#This Row],[Fecha Cierre]]</f>
        <v>41738</v>
      </c>
      <c r="G1595" t="str">
        <f>Tabla_owssvr__2[[#This Row],[Categoria]]</f>
        <v>Reporte de incidencias de servicio externos (Oracle, SAP, Synergia, GOM ….)</v>
      </c>
      <c r="H1595" t="str">
        <f>Tabla_owssvr__2[[#This Row],[Enviado a TI]]</f>
        <v>Si</v>
      </c>
      <c r="I1595" t="str">
        <f>Tabla_owssvr__2[[#This Row],[Regiones]]</f>
        <v>No</v>
      </c>
      <c r="J1595" s="12">
        <f t="shared" si="171"/>
        <v>1</v>
      </c>
      <c r="K1595" s="13">
        <f t="shared" si="172"/>
        <v>41737</v>
      </c>
      <c r="L1595" s="12">
        <f t="shared" si="173"/>
        <v>2014</v>
      </c>
      <c r="M1595" s="12">
        <f t="shared" si="174"/>
        <v>15</v>
      </c>
      <c r="N1595" s="12">
        <f t="shared" si="175"/>
        <v>4</v>
      </c>
      <c r="O1595" s="13" t="str">
        <f t="shared" ca="1" si="176"/>
        <v>NO CUMPLE</v>
      </c>
    </row>
    <row r="1596" spans="1:15" hidden="1">
      <c r="A1596">
        <f>Tabla_owssvr__2[[#This Row],[ID]]</f>
        <v>3622</v>
      </c>
      <c r="B1596" t="str">
        <f>Tabla_owssvr__2[[#This Row],[Título]]</f>
        <v xml:space="preserve"> Reinicio Contraseña</v>
      </c>
      <c r="C1596" t="str">
        <f>Tabla_owssvr__2[[#This Row],[Solicitante]]</f>
        <v>Palma Campos, Alejandra Beatriz, CAM</v>
      </c>
      <c r="D1596" s="4">
        <f>Tabla_owssvr__2[[#This Row],[Fecha Solicitud]]</f>
        <v>41736</v>
      </c>
      <c r="E1596" t="str">
        <f>Tabla_owssvr__2[[#This Row],[Estado]]</f>
        <v>Realizado</v>
      </c>
      <c r="F1596" s="4">
        <f>Tabla_owssvr__2[[#This Row],[Fecha Cierre]]</f>
        <v>41736</v>
      </c>
      <c r="G1596" t="str">
        <f>Tabla_owssvr__2[[#This Row],[Categoria]]</f>
        <v>Creación, modificación activación y desactivación de cuentas de red y correo electrónico.</v>
      </c>
      <c r="H1596" t="str">
        <f>Tabla_owssvr__2[[#This Row],[Enviado a TI]]</f>
        <v>Si</v>
      </c>
      <c r="I1596">
        <f>Tabla_owssvr__2[[#This Row],[Regiones]]</f>
        <v>0</v>
      </c>
      <c r="J1596" s="12">
        <f t="shared" si="171"/>
        <v>1</v>
      </c>
      <c r="K1596" s="13">
        <f t="shared" si="172"/>
        <v>41737</v>
      </c>
      <c r="L1596" s="12">
        <f t="shared" si="173"/>
        <v>2014</v>
      </c>
      <c r="M1596" s="12">
        <f t="shared" si="174"/>
        <v>15</v>
      </c>
      <c r="N1596" s="12">
        <f t="shared" si="175"/>
        <v>4</v>
      </c>
      <c r="O1596" s="13" t="str">
        <f t="shared" ca="1" si="176"/>
        <v>CUMPLE</v>
      </c>
    </row>
    <row r="1597" spans="1:15" hidden="1">
      <c r="A1597">
        <f>Tabla_owssvr__2[[#This Row],[ID]]</f>
        <v>3621</v>
      </c>
      <c r="B1597" t="str">
        <f>Tabla_owssvr__2[[#This Row],[Título]]</f>
        <v>Carga de Minutos On net - 74318253</v>
      </c>
      <c r="C1597" t="str">
        <f>Tabla_owssvr__2[[#This Row],[Solicitante]]</f>
        <v>Caceres Sarabia, Francisco Antonio, CAM</v>
      </c>
      <c r="D1597" s="4">
        <f>Tabla_owssvr__2[[#This Row],[Fecha Solicitud]]</f>
        <v>41736</v>
      </c>
      <c r="E1597" t="str">
        <f>Tabla_owssvr__2[[#This Row],[Estado]]</f>
        <v>Realizado</v>
      </c>
      <c r="F1597" s="4">
        <f>Tabla_owssvr__2[[#This Row],[Fecha Cierre]]</f>
        <v>41736</v>
      </c>
      <c r="G1597" t="str">
        <f>Tabla_owssvr__2[[#This Row],[Categoria]]</f>
        <v>1 Asignacion de minutos</v>
      </c>
      <c r="H1597" t="str">
        <f>Tabla_owssvr__2[[#This Row],[Enviado a TI]]</f>
        <v>Si</v>
      </c>
      <c r="I1597">
        <f>Tabla_owssvr__2[[#This Row],[Regiones]]</f>
        <v>0</v>
      </c>
      <c r="J1597" s="12">
        <f t="shared" si="171"/>
        <v>1</v>
      </c>
      <c r="K1597" s="13">
        <f t="shared" si="172"/>
        <v>41737</v>
      </c>
      <c r="L1597" s="12">
        <f t="shared" si="173"/>
        <v>2014</v>
      </c>
      <c r="M1597" s="12">
        <f t="shared" si="174"/>
        <v>15</v>
      </c>
      <c r="N1597" s="12">
        <f t="shared" si="175"/>
        <v>4</v>
      </c>
      <c r="O1597" s="13" t="str">
        <f t="shared" ca="1" si="176"/>
        <v>CUMPLE</v>
      </c>
    </row>
    <row r="1598" spans="1:15" hidden="1">
      <c r="A1598">
        <f>Tabla_owssvr__2[[#This Row],[ID]]</f>
        <v>3620</v>
      </c>
      <c r="B1598" t="str">
        <f>Tabla_owssvr__2[[#This Row],[Título]]</f>
        <v>Minutos On Net</v>
      </c>
      <c r="C1598" t="str">
        <f>Tabla_owssvr__2[[#This Row],[Solicitante]]</f>
        <v>Yañez Castillo, Luis Felipe, CAM</v>
      </c>
      <c r="D1598" s="4">
        <f>Tabla_owssvr__2[[#This Row],[Fecha Solicitud]]</f>
        <v>41736</v>
      </c>
      <c r="E1598" t="str">
        <f>Tabla_owssvr__2[[#This Row],[Estado]]</f>
        <v>Realizado</v>
      </c>
      <c r="F1598" s="4">
        <f>Tabla_owssvr__2[[#This Row],[Fecha Cierre]]</f>
        <v>41736</v>
      </c>
      <c r="G1598" t="str">
        <f>Tabla_owssvr__2[[#This Row],[Categoria]]</f>
        <v>Habilitación de servicios de telefonía celular, aumento de minutos, cambio de perfil.</v>
      </c>
      <c r="H1598" t="str">
        <f>Tabla_owssvr__2[[#This Row],[Enviado a TI]]</f>
        <v>No</v>
      </c>
      <c r="I1598">
        <f>Tabla_owssvr__2[[#This Row],[Regiones]]</f>
        <v>0</v>
      </c>
      <c r="J1598" s="12">
        <f t="shared" si="171"/>
        <v>1</v>
      </c>
      <c r="K1598" s="13">
        <f t="shared" si="172"/>
        <v>41737</v>
      </c>
      <c r="L1598" s="12">
        <f t="shared" si="173"/>
        <v>2014</v>
      </c>
      <c r="M1598" s="12">
        <f t="shared" si="174"/>
        <v>15</v>
      </c>
      <c r="N1598" s="12">
        <f t="shared" si="175"/>
        <v>4</v>
      </c>
      <c r="O1598" s="13" t="str">
        <f t="shared" ca="1" si="176"/>
        <v>CUMPLE</v>
      </c>
    </row>
    <row r="1599" spans="1:15">
      <c r="A1599">
        <f>Tabla_owssvr__2[[#This Row],[ID]]</f>
        <v>3619</v>
      </c>
      <c r="B1599" t="str">
        <f>Tabla_owssvr__2[[#This Row],[Título]]</f>
        <v>ACTUALIZAR LISTA DE VALORES - CREACION DE OC</v>
      </c>
      <c r="C1599" t="str">
        <f>Tabla_owssvr__2[[#This Row],[Solicitante]]</f>
        <v>Ruz Salinas, Richard Alberto, CAM</v>
      </c>
      <c r="D1599" s="4">
        <f>Tabla_owssvr__2[[#This Row],[Fecha Solicitud]]</f>
        <v>41736</v>
      </c>
      <c r="E1599" t="str">
        <f>Tabla_owssvr__2[[#This Row],[Estado]]</f>
        <v>Realizado</v>
      </c>
      <c r="F1599" s="4">
        <f>Tabla_owssvr__2[[#This Row],[Fecha Cierre]]</f>
        <v>41739</v>
      </c>
      <c r="G1599" t="str">
        <f>Tabla_owssvr__2[[#This Row],[Categoria]]</f>
        <v>2 Reporte problemas Oracle</v>
      </c>
      <c r="H1599" t="str">
        <f>Tabla_owssvr__2[[#This Row],[Enviado a TI]]</f>
        <v>No</v>
      </c>
      <c r="I1599">
        <f>Tabla_owssvr__2[[#This Row],[Regiones]]</f>
        <v>0</v>
      </c>
      <c r="J1599" s="12">
        <f t="shared" si="171"/>
        <v>1</v>
      </c>
      <c r="K1599" s="13">
        <f t="shared" si="172"/>
        <v>41737</v>
      </c>
      <c r="L1599" s="12">
        <f t="shared" si="173"/>
        <v>2014</v>
      </c>
      <c r="M1599" s="12">
        <f t="shared" si="174"/>
        <v>15</v>
      </c>
      <c r="N1599" s="12">
        <f t="shared" si="175"/>
        <v>4</v>
      </c>
      <c r="O1599" s="13" t="str">
        <f t="shared" ca="1" si="176"/>
        <v>NO CUMPLE</v>
      </c>
    </row>
    <row r="1600" spans="1:15" hidden="1">
      <c r="A1600">
        <f>Tabla_owssvr__2[[#This Row],[ID]]</f>
        <v>3618</v>
      </c>
      <c r="B1600" t="str">
        <f>Tabla_owssvr__2[[#This Row],[Título]]</f>
        <v>REASIGNAR</v>
      </c>
      <c r="C1600" t="str">
        <f>Tabla_owssvr__2[[#This Row],[Solicitante]]</f>
        <v>Valdes Navarrete, David Exequiel, CAM</v>
      </c>
      <c r="D1600" s="4">
        <f>Tabla_owssvr__2[[#This Row],[Fecha Solicitud]]</f>
        <v>41736</v>
      </c>
      <c r="E1600" t="str">
        <f>Tabla_owssvr__2[[#This Row],[Estado]]</f>
        <v>Realizado</v>
      </c>
      <c r="F1600" s="4">
        <f>Tabla_owssvr__2[[#This Row],[Fecha Cierre]]</f>
        <v>41736</v>
      </c>
      <c r="G1600" t="str">
        <f>Tabla_owssvr__2[[#This Row],[Categoria]]</f>
        <v>1 Asignacion de minutos</v>
      </c>
      <c r="H1600" t="str">
        <f>Tabla_owssvr__2[[#This Row],[Enviado a TI]]</f>
        <v>Si</v>
      </c>
      <c r="I1600">
        <f>Tabla_owssvr__2[[#This Row],[Regiones]]</f>
        <v>0</v>
      </c>
      <c r="J1600" s="12">
        <f t="shared" si="171"/>
        <v>1</v>
      </c>
      <c r="K1600" s="13">
        <f t="shared" si="172"/>
        <v>41737</v>
      </c>
      <c r="L1600" s="12">
        <f t="shared" si="173"/>
        <v>2014</v>
      </c>
      <c r="M1600" s="12">
        <f t="shared" si="174"/>
        <v>15</v>
      </c>
      <c r="N1600" s="12">
        <f t="shared" si="175"/>
        <v>4</v>
      </c>
      <c r="O1600" s="13" t="str">
        <f t="shared" ca="1" si="176"/>
        <v>CUMPLE</v>
      </c>
    </row>
    <row r="1601" spans="1:15" hidden="1">
      <c r="A1601">
        <f>Tabla_owssvr__2[[#This Row],[ID]]</f>
        <v>3617</v>
      </c>
      <c r="B1601" t="str">
        <f>Tabla_owssvr__2[[#This Row],[Título]]</f>
        <v>carga de minutos</v>
      </c>
      <c r="C1601" t="str">
        <f>Tabla_owssvr__2[[#This Row],[Solicitante]]</f>
        <v>Villena Herrera, Maria Belen, CAM</v>
      </c>
      <c r="D1601" s="4">
        <f>Tabla_owssvr__2[[#This Row],[Fecha Solicitud]]</f>
        <v>41736</v>
      </c>
      <c r="E1601" t="str">
        <f>Tabla_owssvr__2[[#This Row],[Estado]]</f>
        <v>Realizado</v>
      </c>
      <c r="F1601" s="4">
        <f>Tabla_owssvr__2[[#This Row],[Fecha Cierre]]</f>
        <v>41736</v>
      </c>
      <c r="G1601" t="str">
        <f>Tabla_owssvr__2[[#This Row],[Categoria]]</f>
        <v>1 Asignacion de minutos</v>
      </c>
      <c r="H1601" t="str">
        <f>Tabla_owssvr__2[[#This Row],[Enviado a TI]]</f>
        <v>Si</v>
      </c>
      <c r="I1601">
        <f>Tabla_owssvr__2[[#This Row],[Regiones]]</f>
        <v>0</v>
      </c>
      <c r="J1601" s="12">
        <f t="shared" si="171"/>
        <v>1</v>
      </c>
      <c r="K1601" s="13">
        <f t="shared" si="172"/>
        <v>41737</v>
      </c>
      <c r="L1601" s="12">
        <f t="shared" si="173"/>
        <v>2014</v>
      </c>
      <c r="M1601" s="12">
        <f t="shared" si="174"/>
        <v>15</v>
      </c>
      <c r="N1601" s="12">
        <f t="shared" si="175"/>
        <v>4</v>
      </c>
      <c r="O1601" s="13" t="str">
        <f t="shared" ca="1" si="176"/>
        <v>CUMPLE</v>
      </c>
    </row>
    <row r="1602" spans="1:15">
      <c r="A1602">
        <f>Tabla_owssvr__2[[#This Row],[ID]]</f>
        <v>3616</v>
      </c>
      <c r="B1602" t="str">
        <f>Tabla_owssvr__2[[#This Row],[Título]]</f>
        <v>NO ES POSIBLE REALIZAR INGRESOS EN ORGANIZACION K02 - COASIN</v>
      </c>
      <c r="C1602" t="str">
        <f>Tabla_owssvr__2[[#This Row],[Solicitante]]</f>
        <v>Ruz Salinas, Richard Alberto, CAM</v>
      </c>
      <c r="D1602" s="4">
        <f>Tabla_owssvr__2[[#This Row],[Fecha Solicitud]]</f>
        <v>41736</v>
      </c>
      <c r="E1602" t="str">
        <f>Tabla_owssvr__2[[#This Row],[Estado]]</f>
        <v>Realizado</v>
      </c>
      <c r="F1602" s="4">
        <f>Tabla_owssvr__2[[#This Row],[Fecha Cierre]]</f>
        <v>41739</v>
      </c>
      <c r="G1602" t="str">
        <f>Tabla_owssvr__2[[#This Row],[Categoria]]</f>
        <v>2 Reporte problemas Oracle</v>
      </c>
      <c r="H1602" t="str">
        <f>Tabla_owssvr__2[[#This Row],[Enviado a TI]]</f>
        <v>No</v>
      </c>
      <c r="I1602" t="str">
        <f>Tabla_owssvr__2[[#This Row],[Regiones]]</f>
        <v>No</v>
      </c>
      <c r="J1602" s="12">
        <f t="shared" ref="J1602:J1665" si="177">VLOOKUP(G1602,servicios,2,FALSE)</f>
        <v>1</v>
      </c>
      <c r="K1602" s="13">
        <f t="shared" ref="K1602:K1665" si="178">WORKDAY(D1602*1,J1602,festivos)</f>
        <v>41737</v>
      </c>
      <c r="L1602" s="12">
        <f t="shared" ref="L1602:L1665" si="179">YEAR(K1602)</f>
        <v>2014</v>
      </c>
      <c r="M1602" s="12">
        <f t="shared" ref="M1602:M1665" si="180">WEEKNUM(K1602,2)</f>
        <v>15</v>
      </c>
      <c r="N1602" s="12">
        <f t="shared" ref="N1602:N1665" si="181">MONTH(K1602)</f>
        <v>4</v>
      </c>
      <c r="O1602" s="13" t="str">
        <f t="shared" ref="O1602:O1665" ca="1" si="182">IF(F1602=0,IF(AND(TODAY()&lt;=K1602),"EN TIEMPO","FUERA"),IF(AND(F1602&lt;=K1602),"CUMPLE","NO CUMPLE"))</f>
        <v>NO CUMPLE</v>
      </c>
    </row>
    <row r="1603" spans="1:15" hidden="1">
      <c r="A1603">
        <f>Tabla_owssvr__2[[#This Row],[ID]]</f>
        <v>3615</v>
      </c>
      <c r="B1603" t="str">
        <f>Tabla_owssvr__2[[#This Row],[Título]]</f>
        <v>Creación Correo Urbanizaciones</v>
      </c>
      <c r="C1603" t="str">
        <f>Tabla_owssvr__2[[#This Row],[Solicitante]]</f>
        <v>Villalobos Saa, Luis Efrain, CAM</v>
      </c>
      <c r="D1603" s="4">
        <f>Tabla_owssvr__2[[#This Row],[Fecha Solicitud]]</f>
        <v>41736</v>
      </c>
      <c r="E1603" t="str">
        <f>Tabla_owssvr__2[[#This Row],[Estado]]</f>
        <v>Realizado</v>
      </c>
      <c r="F1603" s="4">
        <f>Tabla_owssvr__2[[#This Row],[Fecha Cierre]]</f>
        <v>41736</v>
      </c>
      <c r="G1603" t="str">
        <f>Tabla_owssvr__2[[#This Row],[Categoria]]</f>
        <v>Creación, modificación activación y desactivación de cuentas de red y correo electrónico.</v>
      </c>
      <c r="H1603" t="str">
        <f>Tabla_owssvr__2[[#This Row],[Enviado a TI]]</f>
        <v>Si</v>
      </c>
      <c r="I1603">
        <f>Tabla_owssvr__2[[#This Row],[Regiones]]</f>
        <v>0</v>
      </c>
      <c r="J1603" s="12">
        <f t="shared" si="177"/>
        <v>1</v>
      </c>
      <c r="K1603" s="13">
        <f t="shared" si="178"/>
        <v>41737</v>
      </c>
      <c r="L1603" s="12">
        <f t="shared" si="179"/>
        <v>2014</v>
      </c>
      <c r="M1603" s="12">
        <f t="shared" si="180"/>
        <v>15</v>
      </c>
      <c r="N1603" s="12">
        <f t="shared" si="181"/>
        <v>4</v>
      </c>
      <c r="O1603" s="13" t="str">
        <f t="shared" ca="1" si="182"/>
        <v>CUMPLE</v>
      </c>
    </row>
    <row r="1604" spans="1:15" hidden="1">
      <c r="A1604">
        <f>Tabla_owssvr__2[[#This Row],[ID]]</f>
        <v>3614</v>
      </c>
      <c r="B1604" t="str">
        <f>Tabla_owssvr__2[[#This Row],[Título]]</f>
        <v>minutos net</v>
      </c>
      <c r="C1604" t="str">
        <f>Tabla_owssvr__2[[#This Row],[Solicitante]]</f>
        <v>Fuentes Maldonado, Gonzalo Eduardo, CAM</v>
      </c>
      <c r="D1604" s="4">
        <f>Tabla_owssvr__2[[#This Row],[Fecha Solicitud]]</f>
        <v>41736</v>
      </c>
      <c r="E1604" t="str">
        <f>Tabla_owssvr__2[[#This Row],[Estado]]</f>
        <v>Realizado</v>
      </c>
      <c r="F1604" s="4">
        <f>Tabla_owssvr__2[[#This Row],[Fecha Cierre]]</f>
        <v>41736</v>
      </c>
      <c r="G1604" t="str">
        <f>Tabla_owssvr__2[[#This Row],[Categoria]]</f>
        <v>1 Asignacion de minutos</v>
      </c>
      <c r="H1604" t="str">
        <f>Tabla_owssvr__2[[#This Row],[Enviado a TI]]</f>
        <v>No</v>
      </c>
      <c r="I1604">
        <f>Tabla_owssvr__2[[#This Row],[Regiones]]</f>
        <v>0</v>
      </c>
      <c r="J1604" s="12">
        <f t="shared" si="177"/>
        <v>1</v>
      </c>
      <c r="K1604" s="13">
        <f t="shared" si="178"/>
        <v>41737</v>
      </c>
      <c r="L1604" s="12">
        <f t="shared" si="179"/>
        <v>2014</v>
      </c>
      <c r="M1604" s="12">
        <f t="shared" si="180"/>
        <v>15</v>
      </c>
      <c r="N1604" s="12">
        <f t="shared" si="181"/>
        <v>4</v>
      </c>
      <c r="O1604" s="13" t="str">
        <f t="shared" ca="1" si="182"/>
        <v>CUMPLE</v>
      </c>
    </row>
    <row r="1605" spans="1:15" hidden="1">
      <c r="A1605">
        <f>Tabla_owssvr__2[[#This Row],[ID]]</f>
        <v>3613</v>
      </c>
      <c r="B1605" t="str">
        <f>Tabla_owssvr__2[[#This Row],[Título]]</f>
        <v>Carga de minutos</v>
      </c>
      <c r="C1605" t="str">
        <f>Tabla_owssvr__2[[#This Row],[Solicitante]]</f>
        <v>Bascuñan Reyes, Juan Ignacio, CAM</v>
      </c>
      <c r="D1605" s="4">
        <f>Tabla_owssvr__2[[#This Row],[Fecha Solicitud]]</f>
        <v>41736</v>
      </c>
      <c r="E1605" t="str">
        <f>Tabla_owssvr__2[[#This Row],[Estado]]</f>
        <v>Realizado</v>
      </c>
      <c r="F1605" s="4">
        <f>Tabla_owssvr__2[[#This Row],[Fecha Cierre]]</f>
        <v>41736</v>
      </c>
      <c r="G1605" t="str">
        <f>Tabla_owssvr__2[[#This Row],[Categoria]]</f>
        <v>Habilitación de servicios de telefonía celular, aumento de minutos, cambio de perfil.</v>
      </c>
      <c r="H1605" t="str">
        <f>Tabla_owssvr__2[[#This Row],[Enviado a TI]]</f>
        <v>Si</v>
      </c>
      <c r="I1605">
        <f>Tabla_owssvr__2[[#This Row],[Regiones]]</f>
        <v>0</v>
      </c>
      <c r="J1605" s="12">
        <f t="shared" si="177"/>
        <v>1</v>
      </c>
      <c r="K1605" s="13">
        <f t="shared" si="178"/>
        <v>41737</v>
      </c>
      <c r="L1605" s="12">
        <f t="shared" si="179"/>
        <v>2014</v>
      </c>
      <c r="M1605" s="12">
        <f t="shared" si="180"/>
        <v>15</v>
      </c>
      <c r="N1605" s="12">
        <f t="shared" si="181"/>
        <v>4</v>
      </c>
      <c r="O1605" s="13" t="str">
        <f t="shared" ca="1" si="182"/>
        <v>CUMPLE</v>
      </c>
    </row>
    <row r="1606" spans="1:15" hidden="1">
      <c r="A1606">
        <f>Tabla_owssvr__2[[#This Row],[ID]]</f>
        <v>3612</v>
      </c>
      <c r="B1606" t="str">
        <f>Tabla_owssvr__2[[#This Row],[Título]]</f>
        <v>Solicitud equipo Nextel, cámara y PC</v>
      </c>
      <c r="C1606" t="str">
        <f>Tabla_owssvr__2[[#This Row],[Solicitante]]</f>
        <v>Contreras Orellana, Paulo Alberto, CAM</v>
      </c>
      <c r="D1606" s="4">
        <f>Tabla_owssvr__2[[#This Row],[Fecha Solicitud]]</f>
        <v>41733</v>
      </c>
      <c r="E1606" t="str">
        <f>Tabla_owssvr__2[[#This Row],[Estado]]</f>
        <v>Realizado</v>
      </c>
      <c r="F1606" s="4">
        <f>Tabla_owssvr__2[[#This Row],[Fecha Cierre]]</f>
        <v>41736</v>
      </c>
      <c r="G1606" t="str">
        <f>Tabla_owssvr__2[[#This Row],[Categoria]]</f>
        <v>Asignación de equipamiento estándar.</v>
      </c>
      <c r="H1606" t="str">
        <f>Tabla_owssvr__2[[#This Row],[Enviado a TI]]</f>
        <v>Si</v>
      </c>
      <c r="I1606" t="str">
        <f>Tabla_owssvr__2[[#This Row],[Regiones]]</f>
        <v>No</v>
      </c>
      <c r="J1606" s="12">
        <f t="shared" si="177"/>
        <v>4</v>
      </c>
      <c r="K1606" s="13">
        <f t="shared" si="178"/>
        <v>41739</v>
      </c>
      <c r="L1606" s="12">
        <f t="shared" si="179"/>
        <v>2014</v>
      </c>
      <c r="M1606" s="12">
        <f t="shared" si="180"/>
        <v>15</v>
      </c>
      <c r="N1606" s="12">
        <f t="shared" si="181"/>
        <v>4</v>
      </c>
      <c r="O1606" s="13" t="str">
        <f t="shared" ca="1" si="182"/>
        <v>CUMPLE</v>
      </c>
    </row>
    <row r="1607" spans="1:15" hidden="1">
      <c r="A1607">
        <f>Tabla_owssvr__2[[#This Row],[ID]]</f>
        <v>3611</v>
      </c>
      <c r="B1607" t="str">
        <f>Tabla_owssvr__2[[#This Row],[Título]]</f>
        <v>Minutos On Net - Celular 61930431</v>
      </c>
      <c r="C1607" t="str">
        <f>Tabla_owssvr__2[[#This Row],[Solicitante]]</f>
        <v>García Valenzuela, Ricardo Andrés, CAM</v>
      </c>
      <c r="D1607" s="4">
        <f>Tabla_owssvr__2[[#This Row],[Fecha Solicitud]]</f>
        <v>41736</v>
      </c>
      <c r="E1607" t="str">
        <f>Tabla_owssvr__2[[#This Row],[Estado]]</f>
        <v>Realizado</v>
      </c>
      <c r="F1607" s="4">
        <f>Tabla_owssvr__2[[#This Row],[Fecha Cierre]]</f>
        <v>41736</v>
      </c>
      <c r="G1607" t="str">
        <f>Tabla_owssvr__2[[#This Row],[Categoria]]</f>
        <v>Habilitación de servicios de telefonía celular, aumento de minutos, cambio de perfil.</v>
      </c>
      <c r="H1607" t="str">
        <f>Tabla_owssvr__2[[#This Row],[Enviado a TI]]</f>
        <v>No</v>
      </c>
      <c r="I1607">
        <f>Tabla_owssvr__2[[#This Row],[Regiones]]</f>
        <v>0</v>
      </c>
      <c r="J1607" s="12">
        <f t="shared" si="177"/>
        <v>1</v>
      </c>
      <c r="K1607" s="13">
        <f t="shared" si="178"/>
        <v>41737</v>
      </c>
      <c r="L1607" s="12">
        <f t="shared" si="179"/>
        <v>2014</v>
      </c>
      <c r="M1607" s="12">
        <f t="shared" si="180"/>
        <v>15</v>
      </c>
      <c r="N1607" s="12">
        <f t="shared" si="181"/>
        <v>4</v>
      </c>
      <c r="O1607" s="13" t="str">
        <f t="shared" ca="1" si="182"/>
        <v>CUMPLE</v>
      </c>
    </row>
    <row r="1608" spans="1:15" hidden="1">
      <c r="A1608">
        <f>Tabla_owssvr__2[[#This Row],[ID]]</f>
        <v>3610</v>
      </c>
      <c r="B1608" t="str">
        <f>Tabla_owssvr__2[[#This Row],[Título]]</f>
        <v xml:space="preserve">codigo pin </v>
      </c>
      <c r="C1608" t="str">
        <f>Tabla_owssvr__2[[#This Row],[Solicitante]]</f>
        <v>Burdiles Herrera, Felipe Alejandro, CAM</v>
      </c>
      <c r="D1608" s="4">
        <f>Tabla_owssvr__2[[#This Row],[Fecha Solicitud]]</f>
        <v>41736</v>
      </c>
      <c r="E1608" t="str">
        <f>Tabla_owssvr__2[[#This Row],[Estado]]</f>
        <v>Realizado</v>
      </c>
      <c r="F1608" s="4">
        <f>Tabla_owssvr__2[[#This Row],[Fecha Cierre]]</f>
        <v>41736</v>
      </c>
      <c r="G1608" t="str">
        <f>Tabla_owssvr__2[[#This Row],[Categoria]]</f>
        <v>Habilitación de servicios de telefonía celular, aumento de minutos, cambio de perfil.</v>
      </c>
      <c r="H1608" t="str">
        <f>Tabla_owssvr__2[[#This Row],[Enviado a TI]]</f>
        <v>Si</v>
      </c>
      <c r="I1608">
        <f>Tabla_owssvr__2[[#This Row],[Regiones]]</f>
        <v>0</v>
      </c>
      <c r="J1608" s="12">
        <f t="shared" si="177"/>
        <v>1</v>
      </c>
      <c r="K1608" s="13">
        <f t="shared" si="178"/>
        <v>41737</v>
      </c>
      <c r="L1608" s="12">
        <f t="shared" si="179"/>
        <v>2014</v>
      </c>
      <c r="M1608" s="12">
        <f t="shared" si="180"/>
        <v>15</v>
      </c>
      <c r="N1608" s="12">
        <f t="shared" si="181"/>
        <v>4</v>
      </c>
      <c r="O1608" s="13" t="str">
        <f t="shared" ca="1" si="182"/>
        <v>CUMPLE</v>
      </c>
    </row>
    <row r="1609" spans="1:15" hidden="1">
      <c r="A1609">
        <f>Tabla_owssvr__2[[#This Row],[ID]]</f>
        <v>3609</v>
      </c>
      <c r="B1609" t="str">
        <f>Tabla_owssvr__2[[#This Row],[Título]]</f>
        <v xml:space="preserve">Alta Estacion de trabajo </v>
      </c>
      <c r="C1609" t="str">
        <f>Tabla_owssvr__2[[#This Row],[Solicitante]]</f>
        <v>Técnico Mesa de Ayuda, Externo</v>
      </c>
      <c r="D1609" s="4">
        <f>Tabla_owssvr__2[[#This Row],[Fecha Solicitud]]</f>
        <v>41736</v>
      </c>
      <c r="E1609" t="str">
        <f>Tabla_owssvr__2[[#This Row],[Estado]]</f>
        <v>Realizado</v>
      </c>
      <c r="F1609" s="4">
        <f>Tabla_owssvr__2[[#This Row],[Fecha Cierre]]</f>
        <v>41736</v>
      </c>
      <c r="G1609" t="str">
        <f>Tabla_owssvr__2[[#This Row],[Categoria]]</f>
        <v>Creación, modificación activación y desactivación de cuentas de red y correo electrónico.</v>
      </c>
      <c r="H1609" t="str">
        <f>Tabla_owssvr__2[[#This Row],[Enviado a TI]]</f>
        <v>No</v>
      </c>
      <c r="I1609">
        <f>Tabla_owssvr__2[[#This Row],[Regiones]]</f>
        <v>0</v>
      </c>
      <c r="J1609" s="12">
        <f t="shared" si="177"/>
        <v>1</v>
      </c>
      <c r="K1609" s="13">
        <f t="shared" si="178"/>
        <v>41737</v>
      </c>
      <c r="L1609" s="12">
        <f t="shared" si="179"/>
        <v>2014</v>
      </c>
      <c r="M1609" s="12">
        <f t="shared" si="180"/>
        <v>15</v>
      </c>
      <c r="N1609" s="12">
        <f t="shared" si="181"/>
        <v>4</v>
      </c>
      <c r="O1609" s="13" t="str">
        <f t="shared" ca="1" si="182"/>
        <v>CUMPLE</v>
      </c>
    </row>
    <row r="1610" spans="1:15" hidden="1">
      <c r="A1610">
        <f>Tabla_owssvr__2[[#This Row],[ID]]</f>
        <v>3608</v>
      </c>
      <c r="B1610" t="str">
        <f>Tabla_owssvr__2[[#This Row],[Título]]</f>
        <v xml:space="preserve">Baja Estacion de trabajo </v>
      </c>
      <c r="C1610" t="str">
        <f>Tabla_owssvr__2[[#This Row],[Solicitante]]</f>
        <v>Técnico Mesa de Ayuda, Externo</v>
      </c>
      <c r="D1610" s="4">
        <f>Tabla_owssvr__2[[#This Row],[Fecha Solicitud]]</f>
        <v>41736</v>
      </c>
      <c r="E1610" t="str">
        <f>Tabla_owssvr__2[[#This Row],[Estado]]</f>
        <v>Realizado</v>
      </c>
      <c r="F1610" s="4">
        <f>Tabla_owssvr__2[[#This Row],[Fecha Cierre]]</f>
        <v>41736</v>
      </c>
      <c r="G1610" t="str">
        <f>Tabla_owssvr__2[[#This Row],[Categoria]]</f>
        <v>Creación, modificación activación y desactivación de cuentas de red y correo electrónico.</v>
      </c>
      <c r="H1610" t="str">
        <f>Tabla_owssvr__2[[#This Row],[Enviado a TI]]</f>
        <v>No</v>
      </c>
      <c r="I1610">
        <f>Tabla_owssvr__2[[#This Row],[Regiones]]</f>
        <v>0</v>
      </c>
      <c r="J1610" s="12">
        <f t="shared" si="177"/>
        <v>1</v>
      </c>
      <c r="K1610" s="13">
        <f t="shared" si="178"/>
        <v>41737</v>
      </c>
      <c r="L1610" s="12">
        <f t="shared" si="179"/>
        <v>2014</v>
      </c>
      <c r="M1610" s="12">
        <f t="shared" si="180"/>
        <v>15</v>
      </c>
      <c r="N1610" s="12">
        <f t="shared" si="181"/>
        <v>4</v>
      </c>
      <c r="O1610" s="13" t="str">
        <f t="shared" ca="1" si="182"/>
        <v>CUMPLE</v>
      </c>
    </row>
    <row r="1611" spans="1:15" hidden="1">
      <c r="A1611">
        <f>Tabla_owssvr__2[[#This Row],[ID]]</f>
        <v>3607</v>
      </c>
      <c r="B1611" t="str">
        <f>Tabla_owssvr__2[[#This Row],[Título]]</f>
        <v>Equipos PRIP - Nextel</v>
      </c>
      <c r="C1611" t="str">
        <f>Tabla_owssvr__2[[#This Row],[Solicitante]]</f>
        <v>Salinas Bustos, Max Leonardo, CAM</v>
      </c>
      <c r="D1611" s="4">
        <f>Tabla_owssvr__2[[#This Row],[Fecha Solicitud]]</f>
        <v>41736</v>
      </c>
      <c r="E1611" t="str">
        <f>Tabla_owssvr__2[[#This Row],[Estado]]</f>
        <v>Realizado</v>
      </c>
      <c r="F1611" s="4">
        <f>Tabla_owssvr__2[[#This Row],[Fecha Cierre]]</f>
        <v>41739</v>
      </c>
      <c r="G1611" t="str">
        <f>Tabla_owssvr__2[[#This Row],[Categoria]]</f>
        <v>Asignación y/o entrega de equipos celulares estándar nuevos o sus componentes. (chips)</v>
      </c>
      <c r="H1611" t="str">
        <f>Tabla_owssvr__2[[#This Row],[Enviado a TI]]</f>
        <v>No</v>
      </c>
      <c r="I1611" t="str">
        <f>Tabla_owssvr__2[[#This Row],[Regiones]]</f>
        <v>No</v>
      </c>
      <c r="J1611" s="12">
        <f t="shared" si="177"/>
        <v>7</v>
      </c>
      <c r="K1611" s="13">
        <f t="shared" si="178"/>
        <v>41745</v>
      </c>
      <c r="L1611" s="12">
        <f t="shared" si="179"/>
        <v>2014</v>
      </c>
      <c r="M1611" s="12">
        <f t="shared" si="180"/>
        <v>16</v>
      </c>
      <c r="N1611" s="12">
        <f t="shared" si="181"/>
        <v>4</v>
      </c>
      <c r="O1611" s="13" t="str">
        <f t="shared" ca="1" si="182"/>
        <v>CUMPLE</v>
      </c>
    </row>
    <row r="1612" spans="1:15" hidden="1">
      <c r="A1612">
        <f>Tabla_owssvr__2[[#This Row],[ID]]</f>
        <v>3606</v>
      </c>
      <c r="B1612" t="str">
        <f>Tabla_owssvr__2[[#This Row],[Título]]</f>
        <v>bloqueo clave de correo.</v>
      </c>
      <c r="C1612" t="str">
        <f>Tabla_owssvr__2[[#This Row],[Solicitante]]</f>
        <v>Martinez Fuentealba, Victor Alonso, CAM</v>
      </c>
      <c r="D1612" s="4">
        <f>Tabla_owssvr__2[[#This Row],[Fecha Solicitud]]</f>
        <v>41736</v>
      </c>
      <c r="E1612" t="str">
        <f>Tabla_owssvr__2[[#This Row],[Estado]]</f>
        <v>Realizado</v>
      </c>
      <c r="F1612" s="4">
        <f>Tabla_owssvr__2[[#This Row],[Fecha Cierre]]</f>
        <v>41736</v>
      </c>
      <c r="G1612" t="str">
        <f>Tabla_owssvr__2[[#This Row],[Categoria]]</f>
        <v>Habilitación de servicios de telefonía celular, aumento de minutos, cambio de perfil.</v>
      </c>
      <c r="H1612" t="str">
        <f>Tabla_owssvr__2[[#This Row],[Enviado a TI]]</f>
        <v>No</v>
      </c>
      <c r="I1612">
        <f>Tabla_owssvr__2[[#This Row],[Regiones]]</f>
        <v>0</v>
      </c>
      <c r="J1612" s="12">
        <f t="shared" si="177"/>
        <v>1</v>
      </c>
      <c r="K1612" s="13">
        <f t="shared" si="178"/>
        <v>41737</v>
      </c>
      <c r="L1612" s="12">
        <f t="shared" si="179"/>
        <v>2014</v>
      </c>
      <c r="M1612" s="12">
        <f t="shared" si="180"/>
        <v>15</v>
      </c>
      <c r="N1612" s="12">
        <f t="shared" si="181"/>
        <v>4</v>
      </c>
      <c r="O1612" s="13" t="str">
        <f t="shared" ca="1" si="182"/>
        <v>CUMPLE</v>
      </c>
    </row>
    <row r="1613" spans="1:15" hidden="1">
      <c r="A1613">
        <f>Tabla_owssvr__2[[#This Row],[ID]]</f>
        <v>3605</v>
      </c>
      <c r="B1613" t="str">
        <f>Tabla_owssvr__2[[#This Row],[Título]]</f>
        <v>no puedo ingresar a esta parte de sharepoint</v>
      </c>
      <c r="C1613" t="str">
        <f>Tabla_owssvr__2[[#This Row],[Solicitante]]</f>
        <v>Ureta Perez, Paola, CAM</v>
      </c>
      <c r="D1613" s="4">
        <f>Tabla_owssvr__2[[#This Row],[Fecha Solicitud]]</f>
        <v>41736</v>
      </c>
      <c r="E1613" t="str">
        <f>Tabla_owssvr__2[[#This Row],[Estado]]</f>
        <v>Realizado</v>
      </c>
      <c r="F1613" s="4">
        <f>Tabla_owssvr__2[[#This Row],[Fecha Cierre]]</f>
        <v>41736</v>
      </c>
      <c r="G1613" t="str">
        <f>Tabla_owssvr__2[[#This Row],[Categoria]]</f>
        <v>Habilitación de carpetas compartidas o sitios de Sharepoint. O asignación y/o modificación de permisos.</v>
      </c>
      <c r="H1613" t="str">
        <f>Tabla_owssvr__2[[#This Row],[Enviado a TI]]</f>
        <v>No</v>
      </c>
      <c r="I1613" t="str">
        <f>Tabla_owssvr__2[[#This Row],[Regiones]]</f>
        <v>No</v>
      </c>
      <c r="J1613" s="12">
        <f t="shared" si="177"/>
        <v>1</v>
      </c>
      <c r="K1613" s="13">
        <f t="shared" si="178"/>
        <v>41737</v>
      </c>
      <c r="L1613" s="12">
        <f t="shared" si="179"/>
        <v>2014</v>
      </c>
      <c r="M1613" s="12">
        <f t="shared" si="180"/>
        <v>15</v>
      </c>
      <c r="N1613" s="12">
        <f t="shared" si="181"/>
        <v>4</v>
      </c>
      <c r="O1613" s="13" t="str">
        <f t="shared" ca="1" si="182"/>
        <v>CUMPLE</v>
      </c>
    </row>
    <row r="1614" spans="1:15" hidden="1">
      <c r="A1614">
        <f>Tabla_owssvr__2[[#This Row],[ID]]</f>
        <v>3604</v>
      </c>
      <c r="B1614" t="str">
        <f>Tabla_owssvr__2[[#This Row],[Título]]</f>
        <v>Minutos equipos área Servicio Integral a Empresas</v>
      </c>
      <c r="C1614" t="str">
        <f>Tabla_owssvr__2[[#This Row],[Solicitante]]</f>
        <v>Castro Marchant, Jorge, CAM</v>
      </c>
      <c r="D1614" s="4">
        <f>Tabla_owssvr__2[[#This Row],[Fecha Solicitud]]</f>
        <v>41736</v>
      </c>
      <c r="E1614" t="str">
        <f>Tabla_owssvr__2[[#This Row],[Estado]]</f>
        <v>Realizado</v>
      </c>
      <c r="F1614" s="4">
        <f>Tabla_owssvr__2[[#This Row],[Fecha Cierre]]</f>
        <v>41736</v>
      </c>
      <c r="G1614" t="str">
        <f>Tabla_owssvr__2[[#This Row],[Categoria]]</f>
        <v>1 Asignacion de minutos</v>
      </c>
      <c r="H1614" t="str">
        <f>Tabla_owssvr__2[[#This Row],[Enviado a TI]]</f>
        <v>Si</v>
      </c>
      <c r="I1614">
        <f>Tabla_owssvr__2[[#This Row],[Regiones]]</f>
        <v>0</v>
      </c>
      <c r="J1614" s="12">
        <f t="shared" si="177"/>
        <v>1</v>
      </c>
      <c r="K1614" s="13">
        <f t="shared" si="178"/>
        <v>41737</v>
      </c>
      <c r="L1614" s="12">
        <f t="shared" si="179"/>
        <v>2014</v>
      </c>
      <c r="M1614" s="12">
        <f t="shared" si="180"/>
        <v>15</v>
      </c>
      <c r="N1614" s="12">
        <f t="shared" si="181"/>
        <v>4</v>
      </c>
      <c r="O1614" s="13" t="str">
        <f t="shared" ca="1" si="182"/>
        <v>CUMPLE</v>
      </c>
    </row>
    <row r="1615" spans="1:15" hidden="1">
      <c r="A1615">
        <f>Tabla_owssvr__2[[#This Row],[ID]]</f>
        <v>3603</v>
      </c>
      <c r="B1615" t="str">
        <f>Tabla_owssvr__2[[#This Row],[Título]]</f>
        <v>Aumento de Minutos</v>
      </c>
      <c r="C1615" t="str">
        <f>Tabla_owssvr__2[[#This Row],[Solicitante]]</f>
        <v>Nilo Elgueta, Cristobal Ignacio, CAM</v>
      </c>
      <c r="D1615" s="4">
        <f>Tabla_owssvr__2[[#This Row],[Fecha Solicitud]]</f>
        <v>41736</v>
      </c>
      <c r="E1615" t="str">
        <f>Tabla_owssvr__2[[#This Row],[Estado]]</f>
        <v>Realizado</v>
      </c>
      <c r="F1615" s="4">
        <f>Tabla_owssvr__2[[#This Row],[Fecha Cierre]]</f>
        <v>41736</v>
      </c>
      <c r="G1615" t="str">
        <f>Tabla_owssvr__2[[#This Row],[Categoria]]</f>
        <v>1 Asignacion de minutos</v>
      </c>
      <c r="H1615" t="str">
        <f>Tabla_owssvr__2[[#This Row],[Enviado a TI]]</f>
        <v>Si</v>
      </c>
      <c r="I1615">
        <f>Tabla_owssvr__2[[#This Row],[Regiones]]</f>
        <v>0</v>
      </c>
      <c r="J1615" s="12">
        <f t="shared" si="177"/>
        <v>1</v>
      </c>
      <c r="K1615" s="13">
        <f t="shared" si="178"/>
        <v>41737</v>
      </c>
      <c r="L1615" s="12">
        <f t="shared" si="179"/>
        <v>2014</v>
      </c>
      <c r="M1615" s="12">
        <f t="shared" si="180"/>
        <v>15</v>
      </c>
      <c r="N1615" s="12">
        <f t="shared" si="181"/>
        <v>4</v>
      </c>
      <c r="O1615" s="13" t="str">
        <f t="shared" ca="1" si="182"/>
        <v>CUMPLE</v>
      </c>
    </row>
    <row r="1616" spans="1:15" hidden="1">
      <c r="A1616">
        <f>Tabla_owssvr__2[[#This Row],[ID]]</f>
        <v>3602</v>
      </c>
      <c r="B1616" t="str">
        <f>Tabla_owssvr__2[[#This Row],[Título]]</f>
        <v>Minutos Celular</v>
      </c>
      <c r="C1616" t="str">
        <f>Tabla_owssvr__2[[#This Row],[Solicitante]]</f>
        <v>Cano Zamalloa, Daniel, CAM</v>
      </c>
      <c r="D1616" s="4">
        <f>Tabla_owssvr__2[[#This Row],[Fecha Solicitud]]</f>
        <v>41736</v>
      </c>
      <c r="E1616" t="str">
        <f>Tabla_owssvr__2[[#This Row],[Estado]]</f>
        <v>Realizado</v>
      </c>
      <c r="F1616" s="4">
        <f>Tabla_owssvr__2[[#This Row],[Fecha Cierre]]</f>
        <v>41736</v>
      </c>
      <c r="G1616" t="str">
        <f>Tabla_owssvr__2[[#This Row],[Categoria]]</f>
        <v>1 Asignacion de minutos</v>
      </c>
      <c r="H1616" t="str">
        <f>Tabla_owssvr__2[[#This Row],[Enviado a TI]]</f>
        <v>Si</v>
      </c>
      <c r="I1616">
        <f>Tabla_owssvr__2[[#This Row],[Regiones]]</f>
        <v>0</v>
      </c>
      <c r="J1616" s="12">
        <f t="shared" si="177"/>
        <v>1</v>
      </c>
      <c r="K1616" s="13">
        <f t="shared" si="178"/>
        <v>41737</v>
      </c>
      <c r="L1616" s="12">
        <f t="shared" si="179"/>
        <v>2014</v>
      </c>
      <c r="M1616" s="12">
        <f t="shared" si="180"/>
        <v>15</v>
      </c>
      <c r="N1616" s="12">
        <f t="shared" si="181"/>
        <v>4</v>
      </c>
      <c r="O1616" s="13" t="str">
        <f t="shared" ca="1" si="182"/>
        <v>CUMPLE</v>
      </c>
    </row>
    <row r="1617" spans="1:15" hidden="1">
      <c r="A1617">
        <f>Tabla_owssvr__2[[#This Row],[ID]]</f>
        <v>3601</v>
      </c>
      <c r="B1617" t="str">
        <f>Tabla_owssvr__2[[#This Row],[Título]]</f>
        <v xml:space="preserve">Baja Estacion de trabajo </v>
      </c>
      <c r="C1617" t="str">
        <f>Tabla_owssvr__2[[#This Row],[Solicitante]]</f>
        <v>Técnico Mesa de Ayuda, Externo</v>
      </c>
      <c r="D1617" s="4">
        <f>Tabla_owssvr__2[[#This Row],[Fecha Solicitud]]</f>
        <v>41736</v>
      </c>
      <c r="E1617" t="str">
        <f>Tabla_owssvr__2[[#This Row],[Estado]]</f>
        <v>Realizado</v>
      </c>
      <c r="F1617" s="4">
        <f>Tabla_owssvr__2[[#This Row],[Fecha Cierre]]</f>
        <v>41736</v>
      </c>
      <c r="G1617" t="str">
        <f>Tabla_owssvr__2[[#This Row],[Categoria]]</f>
        <v>Creación, modificación activación y desactivación de cuentas de red y correo electrónico.</v>
      </c>
      <c r="H1617" t="str">
        <f>Tabla_owssvr__2[[#This Row],[Enviado a TI]]</f>
        <v>No</v>
      </c>
      <c r="I1617">
        <f>Tabla_owssvr__2[[#This Row],[Regiones]]</f>
        <v>0</v>
      </c>
      <c r="J1617" s="12">
        <f t="shared" si="177"/>
        <v>1</v>
      </c>
      <c r="K1617" s="13">
        <f t="shared" si="178"/>
        <v>41737</v>
      </c>
      <c r="L1617" s="12">
        <f t="shared" si="179"/>
        <v>2014</v>
      </c>
      <c r="M1617" s="12">
        <f t="shared" si="180"/>
        <v>15</v>
      </c>
      <c r="N1617" s="12">
        <f t="shared" si="181"/>
        <v>4</v>
      </c>
      <c r="O1617" s="13" t="str">
        <f t="shared" ca="1" si="182"/>
        <v>CUMPLE</v>
      </c>
    </row>
    <row r="1618" spans="1:15" hidden="1">
      <c r="A1618">
        <f>Tabla_owssvr__2[[#This Row],[ID]]</f>
        <v>3600</v>
      </c>
      <c r="B1618" t="str">
        <f>Tabla_owssvr__2[[#This Row],[Título]]</f>
        <v>RESTABLECER MINUTOS DE COMPAÑIA N: 68393031</v>
      </c>
      <c r="C1618" t="str">
        <f>Tabla_owssvr__2[[#This Row],[Solicitante]]</f>
        <v>Ramirez Figueroa, Miguel Angel, CAM</v>
      </c>
      <c r="D1618" s="4">
        <f>Tabla_owssvr__2[[#This Row],[Fecha Solicitud]]</f>
        <v>41736</v>
      </c>
      <c r="E1618" t="str">
        <f>Tabla_owssvr__2[[#This Row],[Estado]]</f>
        <v>Realizado</v>
      </c>
      <c r="F1618" s="4">
        <f>Tabla_owssvr__2[[#This Row],[Fecha Cierre]]</f>
        <v>41736</v>
      </c>
      <c r="G1618" t="str">
        <f>Tabla_owssvr__2[[#This Row],[Categoria]]</f>
        <v>Habilitación de servicios de telefonía celular, aumento de minutos, cambio de perfil.</v>
      </c>
      <c r="H1618" t="str">
        <f>Tabla_owssvr__2[[#This Row],[Enviado a TI]]</f>
        <v>No</v>
      </c>
      <c r="I1618">
        <f>Tabla_owssvr__2[[#This Row],[Regiones]]</f>
        <v>0</v>
      </c>
      <c r="J1618" s="12">
        <f t="shared" si="177"/>
        <v>1</v>
      </c>
      <c r="K1618" s="13">
        <f t="shared" si="178"/>
        <v>41737</v>
      </c>
      <c r="L1618" s="12">
        <f t="shared" si="179"/>
        <v>2014</v>
      </c>
      <c r="M1618" s="12">
        <f t="shared" si="180"/>
        <v>15</v>
      </c>
      <c r="N1618" s="12">
        <f t="shared" si="181"/>
        <v>4</v>
      </c>
      <c r="O1618" s="13" t="str">
        <f t="shared" ca="1" si="182"/>
        <v>CUMPLE</v>
      </c>
    </row>
    <row r="1619" spans="1:15" hidden="1">
      <c r="A1619">
        <f>Tabla_owssvr__2[[#This Row],[ID]]</f>
        <v>3599</v>
      </c>
      <c r="B1619" t="str">
        <f>Tabla_owssvr__2[[#This Row],[Título]]</f>
        <v>RV: Minutos  Celular</v>
      </c>
      <c r="C1619" t="str">
        <f>Tabla_owssvr__2[[#This Row],[Solicitante]]</f>
        <v>Palma Campos, Alejandra Beatriz, CAM</v>
      </c>
      <c r="D1619" s="4">
        <f>Tabla_owssvr__2[[#This Row],[Fecha Solicitud]]</f>
        <v>41733</v>
      </c>
      <c r="E1619" t="str">
        <f>Tabla_owssvr__2[[#This Row],[Estado]]</f>
        <v>Realizado</v>
      </c>
      <c r="F1619" s="4">
        <f>Tabla_owssvr__2[[#This Row],[Fecha Cierre]]</f>
        <v>41733</v>
      </c>
      <c r="G1619" t="str">
        <f>Tabla_owssvr__2[[#This Row],[Categoria]]</f>
        <v>1 Asignacion de minutos</v>
      </c>
      <c r="H1619" t="str">
        <f>Tabla_owssvr__2[[#This Row],[Enviado a TI]]</f>
        <v>No</v>
      </c>
      <c r="I1619">
        <f>Tabla_owssvr__2[[#This Row],[Regiones]]</f>
        <v>0</v>
      </c>
      <c r="J1619" s="12">
        <f t="shared" si="177"/>
        <v>1</v>
      </c>
      <c r="K1619" s="13">
        <f t="shared" si="178"/>
        <v>41736</v>
      </c>
      <c r="L1619" s="12">
        <f t="shared" si="179"/>
        <v>2014</v>
      </c>
      <c r="M1619" s="12">
        <f t="shared" si="180"/>
        <v>15</v>
      </c>
      <c r="N1619" s="12">
        <f t="shared" si="181"/>
        <v>4</v>
      </c>
      <c r="O1619" s="13" t="str">
        <f t="shared" ca="1" si="182"/>
        <v>CUMPLE</v>
      </c>
    </row>
    <row r="1620" spans="1:15" hidden="1">
      <c r="A1620">
        <f>Tabla_owssvr__2[[#This Row],[ID]]</f>
        <v>3598</v>
      </c>
      <c r="B1620" t="str">
        <f>Tabla_owssvr__2[[#This Row],[Título]]</f>
        <v>del Río Castro, Matías Eduardo, CAM</v>
      </c>
      <c r="C1620" t="str">
        <f>Tabla_owssvr__2[[#This Row],[Solicitante]]</f>
        <v>del Río Castro, Matías Eduardo, CAM</v>
      </c>
      <c r="D1620" s="4">
        <f>Tabla_owssvr__2[[#This Row],[Fecha Solicitud]]</f>
        <v>41733</v>
      </c>
      <c r="E1620" t="str">
        <f>Tabla_owssvr__2[[#This Row],[Estado]]</f>
        <v>Realizado</v>
      </c>
      <c r="F1620" s="4">
        <f>Tabla_owssvr__2[[#This Row],[Fecha Cierre]]</f>
        <v>41737</v>
      </c>
      <c r="G1620" t="str">
        <f>Tabla_owssvr__2[[#This Row],[Categoria]]</f>
        <v>Asignación de equipamiento estándar.</v>
      </c>
      <c r="H1620" t="str">
        <f>Tabla_owssvr__2[[#This Row],[Enviado a TI]]</f>
        <v>No</v>
      </c>
      <c r="I1620">
        <f>Tabla_owssvr__2[[#This Row],[Regiones]]</f>
        <v>0</v>
      </c>
      <c r="J1620" s="12">
        <f t="shared" si="177"/>
        <v>4</v>
      </c>
      <c r="K1620" s="13">
        <f t="shared" si="178"/>
        <v>41739</v>
      </c>
      <c r="L1620" s="12">
        <f t="shared" si="179"/>
        <v>2014</v>
      </c>
      <c r="M1620" s="12">
        <f t="shared" si="180"/>
        <v>15</v>
      </c>
      <c r="N1620" s="12">
        <f t="shared" si="181"/>
        <v>4</v>
      </c>
      <c r="O1620" s="13" t="str">
        <f t="shared" ca="1" si="182"/>
        <v>CUMPLE</v>
      </c>
    </row>
    <row r="1621" spans="1:15">
      <c r="A1621">
        <f>Tabla_owssvr__2[[#This Row],[ID]]</f>
        <v>3597</v>
      </c>
      <c r="B1621" t="str">
        <f>Tabla_owssvr__2[[#This Row],[Título]]</f>
        <v>Telefonos IP</v>
      </c>
      <c r="C1621" t="str">
        <f>Tabla_owssvr__2[[#This Row],[Solicitante]]</f>
        <v>Pérez Sagredo, Cristian Eduardo, CAM</v>
      </c>
      <c r="D1621" s="4">
        <f>Tabla_owssvr__2[[#This Row],[Fecha Solicitud]]</f>
        <v>41733</v>
      </c>
      <c r="E1621" t="str">
        <f>Tabla_owssvr__2[[#This Row],[Estado]]</f>
        <v>Realizado</v>
      </c>
      <c r="F1621" s="4">
        <f>Tabla_owssvr__2[[#This Row],[Fecha Cierre]]</f>
        <v>41737</v>
      </c>
      <c r="G1621" t="str">
        <f>Tabla_owssvr__2[[#This Row],[Categoria]]</f>
        <v>Creación, modificación activación y desactivación de anexos telefónicos.</v>
      </c>
      <c r="H1621" t="str">
        <f>Tabla_owssvr__2[[#This Row],[Enviado a TI]]</f>
        <v>No</v>
      </c>
      <c r="I1621">
        <f>Tabla_owssvr__2[[#This Row],[Regiones]]</f>
        <v>0</v>
      </c>
      <c r="J1621" s="12">
        <f t="shared" si="177"/>
        <v>1</v>
      </c>
      <c r="K1621" s="13">
        <f t="shared" si="178"/>
        <v>41736</v>
      </c>
      <c r="L1621" s="12">
        <f t="shared" si="179"/>
        <v>2014</v>
      </c>
      <c r="M1621" s="12">
        <f t="shared" si="180"/>
        <v>15</v>
      </c>
      <c r="N1621" s="12">
        <f t="shared" si="181"/>
        <v>4</v>
      </c>
      <c r="O1621" s="13" t="str">
        <f t="shared" ca="1" si="182"/>
        <v>NO CUMPLE</v>
      </c>
    </row>
    <row r="1622" spans="1:15" hidden="1">
      <c r="A1622">
        <f>Tabla_owssvr__2[[#This Row],[ID]]</f>
        <v>3596</v>
      </c>
      <c r="B1622" t="str">
        <f>Tabla_owssvr__2[[#This Row],[Título]]</f>
        <v>Cambio de SIM 74775931</v>
      </c>
      <c r="C1622" t="str">
        <f>Tabla_owssvr__2[[#This Row],[Solicitante]]</f>
        <v>Yañez Espinoza, Alberto Daniel, CAM</v>
      </c>
      <c r="D1622" s="4">
        <f>Tabla_owssvr__2[[#This Row],[Fecha Solicitud]]</f>
        <v>41732</v>
      </c>
      <c r="E1622" t="str">
        <f>Tabla_owssvr__2[[#This Row],[Estado]]</f>
        <v>Realizado</v>
      </c>
      <c r="F1622" s="4">
        <f>Tabla_owssvr__2[[#This Row],[Fecha Cierre]]</f>
        <v>41737</v>
      </c>
      <c r="G1622" t="str">
        <f>Tabla_owssvr__2[[#This Row],[Categoria]]</f>
        <v>Asignación y/o entrega de equipos celulares estándar nuevos o sus componentes. (chips)</v>
      </c>
      <c r="H1622" t="str">
        <f>Tabla_owssvr__2[[#This Row],[Enviado a TI]]</f>
        <v>No</v>
      </c>
      <c r="I1622" t="str">
        <f>Tabla_owssvr__2[[#This Row],[Regiones]]</f>
        <v>No</v>
      </c>
      <c r="J1622" s="12">
        <f t="shared" si="177"/>
        <v>7</v>
      </c>
      <c r="K1622" s="13">
        <f t="shared" si="178"/>
        <v>41743</v>
      </c>
      <c r="L1622" s="12">
        <f t="shared" si="179"/>
        <v>2014</v>
      </c>
      <c r="M1622" s="12">
        <f t="shared" si="180"/>
        <v>16</v>
      </c>
      <c r="N1622" s="12">
        <f t="shared" si="181"/>
        <v>4</v>
      </c>
      <c r="O1622" s="13" t="str">
        <f t="shared" ca="1" si="182"/>
        <v>CUMPLE</v>
      </c>
    </row>
    <row r="1623" spans="1:15" hidden="1">
      <c r="A1623">
        <f>Tabla_owssvr__2[[#This Row],[ID]]</f>
        <v>3595</v>
      </c>
      <c r="B1623" t="str">
        <f>Tabla_owssvr__2[[#This Row],[Título]]</f>
        <v>Error en saldo contable Probeedores Coasin</v>
      </c>
      <c r="C1623" t="str">
        <f>Tabla_owssvr__2[[#This Row],[Solicitante]]</f>
        <v>Carrasco Briones, Rodrigo, CAM</v>
      </c>
      <c r="D1623" s="4">
        <f>Tabla_owssvr__2[[#This Row],[Fecha Solicitud]]</f>
        <v>41732</v>
      </c>
      <c r="E1623" t="str">
        <f>Tabla_owssvr__2[[#This Row],[Estado]]</f>
        <v>Realizado</v>
      </c>
      <c r="F1623" s="4">
        <f>Tabla_owssvr__2[[#This Row],[Fecha Cierre]]</f>
        <v>41732</v>
      </c>
      <c r="G1623" t="str">
        <f>Tabla_owssvr__2[[#This Row],[Categoria]]</f>
        <v>2 Reporte problemas Oracle</v>
      </c>
      <c r="H1623" t="str">
        <f>Tabla_owssvr__2[[#This Row],[Enviado a TI]]</f>
        <v>No</v>
      </c>
      <c r="I1623">
        <f>Tabla_owssvr__2[[#This Row],[Regiones]]</f>
        <v>0</v>
      </c>
      <c r="J1623" s="12">
        <f t="shared" si="177"/>
        <v>1</v>
      </c>
      <c r="K1623" s="13">
        <f t="shared" si="178"/>
        <v>41733</v>
      </c>
      <c r="L1623" s="12">
        <f t="shared" si="179"/>
        <v>2014</v>
      </c>
      <c r="M1623" s="12">
        <f t="shared" si="180"/>
        <v>14</v>
      </c>
      <c r="N1623" s="12">
        <f t="shared" si="181"/>
        <v>4</v>
      </c>
      <c r="O1623" s="13" t="str">
        <f t="shared" ca="1" si="182"/>
        <v>CUMPLE</v>
      </c>
    </row>
    <row r="1624" spans="1:15" hidden="1">
      <c r="A1624">
        <f>Tabla_owssvr__2[[#This Row],[ID]]</f>
        <v>3594</v>
      </c>
      <c r="B1624" t="str">
        <f>Tabla_owssvr__2[[#This Row],[Título]]</f>
        <v>Aumento Minutos - Abonado 7 477 59 31</v>
      </c>
      <c r="C1624" t="str">
        <f>Tabla_owssvr__2[[#This Row],[Solicitante]]</f>
        <v>Yañez Espinoza, Alberto Daniel, CAM</v>
      </c>
      <c r="D1624" s="4">
        <f>Tabla_owssvr__2[[#This Row],[Fecha Solicitud]]</f>
        <v>41732</v>
      </c>
      <c r="E1624" t="str">
        <f>Tabla_owssvr__2[[#This Row],[Estado]]</f>
        <v>Realizado</v>
      </c>
      <c r="F1624" s="4">
        <f>Tabla_owssvr__2[[#This Row],[Fecha Cierre]]</f>
        <v>41732</v>
      </c>
      <c r="G1624" t="str">
        <f>Tabla_owssvr__2[[#This Row],[Categoria]]</f>
        <v>1 Asignacion de minutos</v>
      </c>
      <c r="H1624" t="str">
        <f>Tabla_owssvr__2[[#This Row],[Enviado a TI]]</f>
        <v>No</v>
      </c>
      <c r="I1624">
        <f>Tabla_owssvr__2[[#This Row],[Regiones]]</f>
        <v>0</v>
      </c>
      <c r="J1624" s="12">
        <f t="shared" si="177"/>
        <v>1</v>
      </c>
      <c r="K1624" s="13">
        <f t="shared" si="178"/>
        <v>41733</v>
      </c>
      <c r="L1624" s="12">
        <f t="shared" si="179"/>
        <v>2014</v>
      </c>
      <c r="M1624" s="12">
        <f t="shared" si="180"/>
        <v>14</v>
      </c>
      <c r="N1624" s="12">
        <f t="shared" si="181"/>
        <v>4</v>
      </c>
      <c r="O1624" s="13" t="str">
        <f t="shared" ca="1" si="182"/>
        <v>CUMPLE</v>
      </c>
    </row>
    <row r="1625" spans="1:15" hidden="1">
      <c r="A1625">
        <f>Tabla_owssvr__2[[#This Row],[ID]]</f>
        <v>3593</v>
      </c>
      <c r="B1625" t="str">
        <f>Tabla_owssvr__2[[#This Row],[Título]]</f>
        <v>RE: Carpeta Compartida Contrato Traslado de Redes _ Urbanizaciones</v>
      </c>
      <c r="C1625" t="str">
        <f>Tabla_owssvr__2[[#This Row],[Solicitante]]</f>
        <v>Villalobos Saa, Luis Efrain, CAM</v>
      </c>
      <c r="D1625" s="4">
        <f>Tabla_owssvr__2[[#This Row],[Fecha Solicitud]]</f>
        <v>41732</v>
      </c>
      <c r="E1625" t="str">
        <f>Tabla_owssvr__2[[#This Row],[Estado]]</f>
        <v>Realizado</v>
      </c>
      <c r="F1625" s="4">
        <f>Tabla_owssvr__2[[#This Row],[Fecha Cierre]]</f>
        <v>41732</v>
      </c>
      <c r="G1625" t="str">
        <f>Tabla_owssvr__2[[#This Row],[Categoria]]</f>
        <v>Habilitación de carpetas compartidas o sitios de Sharepoint. O asignación y/o modificación de permisos.</v>
      </c>
      <c r="H1625" t="str">
        <f>Tabla_owssvr__2[[#This Row],[Enviado a TI]]</f>
        <v>No</v>
      </c>
      <c r="I1625">
        <f>Tabla_owssvr__2[[#This Row],[Regiones]]</f>
        <v>0</v>
      </c>
      <c r="J1625" s="12">
        <f t="shared" si="177"/>
        <v>1</v>
      </c>
      <c r="K1625" s="13">
        <f t="shared" si="178"/>
        <v>41733</v>
      </c>
      <c r="L1625" s="12">
        <f t="shared" si="179"/>
        <v>2014</v>
      </c>
      <c r="M1625" s="12">
        <f t="shared" si="180"/>
        <v>14</v>
      </c>
      <c r="N1625" s="12">
        <f t="shared" si="181"/>
        <v>4</v>
      </c>
      <c r="O1625" s="13" t="str">
        <f t="shared" ca="1" si="182"/>
        <v>CUMPLE</v>
      </c>
    </row>
    <row r="1626" spans="1:15" hidden="1">
      <c r="A1626">
        <f>Tabla_owssvr__2[[#This Row],[ID]]</f>
        <v>3592</v>
      </c>
      <c r="B1626" t="str">
        <f>Tabla_owssvr__2[[#This Row],[Título]]</f>
        <v xml:space="preserve">Acceso Sr Olivier Diaz a 10.33.65.11 </v>
      </c>
      <c r="C1626" t="str">
        <f>Tabla_owssvr__2[[#This Row],[Solicitante]]</f>
        <v>Valenzuela Sanzana, Mauricio Antonio, CAM</v>
      </c>
      <c r="D1626" s="4">
        <f>Tabla_owssvr__2[[#This Row],[Fecha Solicitud]]</f>
        <v>41732</v>
      </c>
      <c r="E1626" t="str">
        <f>Tabla_owssvr__2[[#This Row],[Estado]]</f>
        <v>Realizado</v>
      </c>
      <c r="F1626" s="4">
        <f>Tabla_owssvr__2[[#This Row],[Fecha Cierre]]</f>
        <v>41732</v>
      </c>
      <c r="G1626" t="str">
        <f>Tabla_owssvr__2[[#This Row],[Categoria]]</f>
        <v>Habilitación de carpetas compartidas o sitios de Sharepoint. O asignación y/o modificación de permisos.</v>
      </c>
      <c r="H1626" t="str">
        <f>Tabla_owssvr__2[[#This Row],[Enviado a TI]]</f>
        <v>No</v>
      </c>
      <c r="I1626">
        <f>Tabla_owssvr__2[[#This Row],[Regiones]]</f>
        <v>0</v>
      </c>
      <c r="J1626" s="12">
        <f t="shared" si="177"/>
        <v>1</v>
      </c>
      <c r="K1626" s="13">
        <f t="shared" si="178"/>
        <v>41733</v>
      </c>
      <c r="L1626" s="12">
        <f t="shared" si="179"/>
        <v>2014</v>
      </c>
      <c r="M1626" s="12">
        <f t="shared" si="180"/>
        <v>14</v>
      </c>
      <c r="N1626" s="12">
        <f t="shared" si="181"/>
        <v>4</v>
      </c>
      <c r="O1626" s="13" t="str">
        <f t="shared" ca="1" si="182"/>
        <v>CUMPLE</v>
      </c>
    </row>
    <row r="1627" spans="1:15" hidden="1">
      <c r="A1627">
        <f>Tabla_owssvr__2[[#This Row],[ID]]</f>
        <v>3591</v>
      </c>
      <c r="B1627" t="str">
        <f>Tabla_owssvr__2[[#This Row],[Título]]</f>
        <v>Solicitud de Celular " Carlos Duran Galarce"</v>
      </c>
      <c r="C1627" t="str">
        <f>Tabla_owssvr__2[[#This Row],[Solicitante]]</f>
        <v>Diaz Letelier, Vladimir Andres, CAM</v>
      </c>
      <c r="D1627" s="4">
        <f>Tabla_owssvr__2[[#This Row],[Fecha Solicitud]]</f>
        <v>41732</v>
      </c>
      <c r="E1627" t="str">
        <f>Tabla_owssvr__2[[#This Row],[Estado]]</f>
        <v>Realizado</v>
      </c>
      <c r="F1627" s="4">
        <f>Tabla_owssvr__2[[#This Row],[Fecha Cierre]]</f>
        <v>41743</v>
      </c>
      <c r="G1627" t="str">
        <f>Tabla_owssvr__2[[#This Row],[Categoria]]</f>
        <v>Asignación y/o entrega de equipos celulares estándar nuevos o sus componentes. (chips)</v>
      </c>
      <c r="H1627" t="str">
        <f>Tabla_owssvr__2[[#This Row],[Enviado a TI]]</f>
        <v>No</v>
      </c>
      <c r="I1627">
        <f>Tabla_owssvr__2[[#This Row],[Regiones]]</f>
        <v>0</v>
      </c>
      <c r="J1627" s="12">
        <f t="shared" si="177"/>
        <v>7</v>
      </c>
      <c r="K1627" s="13">
        <f t="shared" si="178"/>
        <v>41743</v>
      </c>
      <c r="L1627" s="12">
        <f t="shared" si="179"/>
        <v>2014</v>
      </c>
      <c r="M1627" s="12">
        <f t="shared" si="180"/>
        <v>16</v>
      </c>
      <c r="N1627" s="12">
        <f t="shared" si="181"/>
        <v>4</v>
      </c>
      <c r="O1627" s="13" t="str">
        <f t="shared" ca="1" si="182"/>
        <v>CUMPLE</v>
      </c>
    </row>
    <row r="1628" spans="1:15" hidden="1">
      <c r="A1628">
        <f>Tabla_owssvr__2[[#This Row],[ID]]</f>
        <v>3590</v>
      </c>
      <c r="B1628" t="str">
        <f>Tabla_owssvr__2[[#This Row],[Título]]</f>
        <v>ERRO EN AUXILIAR DE CUENTAS POR COBRAR COASIN.</v>
      </c>
      <c r="C1628" t="str">
        <f>Tabla_owssvr__2[[#This Row],[Solicitante]]</f>
        <v>Berrios Ortiz, Elias Eduardo, CAM</v>
      </c>
      <c r="D1628" s="4">
        <f>Tabla_owssvr__2[[#This Row],[Fecha Solicitud]]</f>
        <v>41732</v>
      </c>
      <c r="E1628" t="str">
        <f>Tabla_owssvr__2[[#This Row],[Estado]]</f>
        <v>Realizado</v>
      </c>
      <c r="F1628" s="4">
        <f>Tabla_owssvr__2[[#This Row],[Fecha Cierre]]</f>
        <v>41732</v>
      </c>
      <c r="G1628" t="str">
        <f>Tabla_owssvr__2[[#This Row],[Categoria]]</f>
        <v>2 Reporte problemas Oracle</v>
      </c>
      <c r="H1628" t="str">
        <f>Tabla_owssvr__2[[#This Row],[Enviado a TI]]</f>
        <v>No</v>
      </c>
      <c r="I1628" t="str">
        <f>Tabla_owssvr__2[[#This Row],[Regiones]]</f>
        <v>No</v>
      </c>
      <c r="J1628" s="12">
        <f t="shared" si="177"/>
        <v>1</v>
      </c>
      <c r="K1628" s="13">
        <f t="shared" si="178"/>
        <v>41733</v>
      </c>
      <c r="L1628" s="12">
        <f t="shared" si="179"/>
        <v>2014</v>
      </c>
      <c r="M1628" s="12">
        <f t="shared" si="180"/>
        <v>14</v>
      </c>
      <c r="N1628" s="12">
        <f t="shared" si="181"/>
        <v>4</v>
      </c>
      <c r="O1628" s="13" t="str">
        <f t="shared" ca="1" si="182"/>
        <v>CUMPLE</v>
      </c>
    </row>
    <row r="1629" spans="1:15" hidden="1">
      <c r="A1629">
        <f>Tabla_owssvr__2[[#This Row],[ID]]</f>
        <v>3589</v>
      </c>
      <c r="B1629" t="str">
        <f>Tabla_owssvr__2[[#This Row],[Título]]</f>
        <v>Solicitud de Computador Portátil Alberto Yañez</v>
      </c>
      <c r="C1629" t="str">
        <f>Tabla_owssvr__2[[#This Row],[Solicitante]]</f>
        <v>Alcarruz Bernal, Cristian Erwin, CAM</v>
      </c>
      <c r="D1629" s="4">
        <f>Tabla_owssvr__2[[#This Row],[Fecha Solicitud]]</f>
        <v>41732</v>
      </c>
      <c r="E1629" t="str">
        <f>Tabla_owssvr__2[[#This Row],[Estado]]</f>
        <v>Realizado</v>
      </c>
      <c r="F1629" s="4">
        <f>Tabla_owssvr__2[[#This Row],[Fecha Cierre]]</f>
        <v>41736</v>
      </c>
      <c r="G1629" t="str">
        <f>Tabla_owssvr__2[[#This Row],[Categoria]]</f>
        <v>Asignación de equipamiento estándar.</v>
      </c>
      <c r="H1629" t="str">
        <f>Tabla_owssvr__2[[#This Row],[Enviado a TI]]</f>
        <v>Si</v>
      </c>
      <c r="I1629">
        <f>Tabla_owssvr__2[[#This Row],[Regiones]]</f>
        <v>0</v>
      </c>
      <c r="J1629" s="12">
        <f t="shared" si="177"/>
        <v>4</v>
      </c>
      <c r="K1629" s="13">
        <f t="shared" si="178"/>
        <v>41738</v>
      </c>
      <c r="L1629" s="12">
        <f t="shared" si="179"/>
        <v>2014</v>
      </c>
      <c r="M1629" s="12">
        <f t="shared" si="180"/>
        <v>15</v>
      </c>
      <c r="N1629" s="12">
        <f t="shared" si="181"/>
        <v>4</v>
      </c>
      <c r="O1629" s="13" t="str">
        <f t="shared" ca="1" si="182"/>
        <v>CUMPLE</v>
      </c>
    </row>
    <row r="1630" spans="1:15" hidden="1">
      <c r="A1630">
        <f>Tabla_owssvr__2[[#This Row],[ID]]</f>
        <v>3588</v>
      </c>
      <c r="B1630" t="str">
        <f>Tabla_owssvr__2[[#This Row],[Título]]</f>
        <v>RV: Minutos para Celular</v>
      </c>
      <c r="C1630" t="str">
        <f>Tabla_owssvr__2[[#This Row],[Solicitante]]</f>
        <v>Monardes Letelier, Israel Rodolfo, CAM</v>
      </c>
      <c r="D1630" s="4">
        <f>Tabla_owssvr__2[[#This Row],[Fecha Solicitud]]</f>
        <v>41732</v>
      </c>
      <c r="E1630" t="str">
        <f>Tabla_owssvr__2[[#This Row],[Estado]]</f>
        <v>Realizado</v>
      </c>
      <c r="F1630" s="4">
        <f>Tabla_owssvr__2[[#This Row],[Fecha Cierre]]</f>
        <v>41732</v>
      </c>
      <c r="G1630" t="str">
        <f>Tabla_owssvr__2[[#This Row],[Categoria]]</f>
        <v>1 Asignacion de minutos</v>
      </c>
      <c r="H1630" t="str">
        <f>Tabla_owssvr__2[[#This Row],[Enviado a TI]]</f>
        <v>No</v>
      </c>
      <c r="I1630">
        <f>Tabla_owssvr__2[[#This Row],[Regiones]]</f>
        <v>0</v>
      </c>
      <c r="J1630" s="12">
        <f t="shared" si="177"/>
        <v>1</v>
      </c>
      <c r="K1630" s="13">
        <f t="shared" si="178"/>
        <v>41733</v>
      </c>
      <c r="L1630" s="12">
        <f t="shared" si="179"/>
        <v>2014</v>
      </c>
      <c r="M1630" s="12">
        <f t="shared" si="180"/>
        <v>14</v>
      </c>
      <c r="N1630" s="12">
        <f t="shared" si="181"/>
        <v>4</v>
      </c>
      <c r="O1630" s="13" t="str">
        <f t="shared" ca="1" si="182"/>
        <v>CUMPLE</v>
      </c>
    </row>
    <row r="1631" spans="1:15" hidden="1">
      <c r="A1631">
        <f>Tabla_owssvr__2[[#This Row],[ID]]</f>
        <v>3587</v>
      </c>
      <c r="B1631" t="str">
        <f>Tabla_owssvr__2[[#This Row],[Título]]</f>
        <v>minutos telefono</v>
      </c>
      <c r="C1631" t="str">
        <f>Tabla_owssvr__2[[#This Row],[Solicitante]]</f>
        <v>Ñeguey Adonis, Albino Bernabé, CAM</v>
      </c>
      <c r="D1631" s="4">
        <f>Tabla_owssvr__2[[#This Row],[Fecha Solicitud]]</f>
        <v>41732</v>
      </c>
      <c r="E1631" t="str">
        <f>Tabla_owssvr__2[[#This Row],[Estado]]</f>
        <v>Realizado</v>
      </c>
      <c r="F1631" s="4">
        <f>Tabla_owssvr__2[[#This Row],[Fecha Cierre]]</f>
        <v>41732</v>
      </c>
      <c r="G1631" t="str">
        <f>Tabla_owssvr__2[[#This Row],[Categoria]]</f>
        <v>1 Asignacion de minutos</v>
      </c>
      <c r="H1631" t="str">
        <f>Tabla_owssvr__2[[#This Row],[Enviado a TI]]</f>
        <v>No</v>
      </c>
      <c r="I1631">
        <f>Tabla_owssvr__2[[#This Row],[Regiones]]</f>
        <v>0</v>
      </c>
      <c r="J1631" s="12">
        <f t="shared" si="177"/>
        <v>1</v>
      </c>
      <c r="K1631" s="13">
        <f t="shared" si="178"/>
        <v>41733</v>
      </c>
      <c r="L1631" s="12">
        <f t="shared" si="179"/>
        <v>2014</v>
      </c>
      <c r="M1631" s="12">
        <f t="shared" si="180"/>
        <v>14</v>
      </c>
      <c r="N1631" s="12">
        <f t="shared" si="181"/>
        <v>4</v>
      </c>
      <c r="O1631" s="13" t="str">
        <f t="shared" ca="1" si="182"/>
        <v>CUMPLE</v>
      </c>
    </row>
    <row r="1632" spans="1:15" hidden="1">
      <c r="A1632">
        <f>Tabla_owssvr__2[[#This Row],[ID]]</f>
        <v>3586</v>
      </c>
      <c r="B1632" t="str">
        <f>Tabla_owssvr__2[[#This Row],[Título]]</f>
        <v xml:space="preserve">RV: Error en Flexfield En cuentas de Balance </v>
      </c>
      <c r="C1632" t="str">
        <f>Tabla_owssvr__2[[#This Row],[Solicitante]]</f>
        <v>Gonzalez Canales, Carolina Alejandra, CAM</v>
      </c>
      <c r="D1632" s="4">
        <f>Tabla_owssvr__2[[#This Row],[Fecha Solicitud]]</f>
        <v>41732</v>
      </c>
      <c r="E1632" t="str">
        <f>Tabla_owssvr__2[[#This Row],[Estado]]</f>
        <v>Realizado</v>
      </c>
      <c r="F1632" s="4">
        <f>Tabla_owssvr__2[[#This Row],[Fecha Cierre]]</f>
        <v>41732</v>
      </c>
      <c r="G1632" t="str">
        <f>Tabla_owssvr__2[[#This Row],[Categoria]]</f>
        <v>2 Reporte problemas Oracle</v>
      </c>
      <c r="H1632" t="str">
        <f>Tabla_owssvr__2[[#This Row],[Enviado a TI]]</f>
        <v>No</v>
      </c>
      <c r="I1632">
        <f>Tabla_owssvr__2[[#This Row],[Regiones]]</f>
        <v>0</v>
      </c>
      <c r="J1632" s="12">
        <f t="shared" si="177"/>
        <v>1</v>
      </c>
      <c r="K1632" s="13">
        <f t="shared" si="178"/>
        <v>41733</v>
      </c>
      <c r="L1632" s="12">
        <f t="shared" si="179"/>
        <v>2014</v>
      </c>
      <c r="M1632" s="12">
        <f t="shared" si="180"/>
        <v>14</v>
      </c>
      <c r="N1632" s="12">
        <f t="shared" si="181"/>
        <v>4</v>
      </c>
      <c r="O1632" s="13" t="str">
        <f t="shared" ca="1" si="182"/>
        <v>CUMPLE</v>
      </c>
    </row>
    <row r="1633" spans="1:15" hidden="1">
      <c r="A1633">
        <f>Tabla_owssvr__2[[#This Row],[ID]]</f>
        <v>3585</v>
      </c>
      <c r="B1633" t="str">
        <f>Tabla_owssvr__2[[#This Row],[Título]]</f>
        <v>Recarga minutos</v>
      </c>
      <c r="C1633" t="str">
        <f>Tabla_owssvr__2[[#This Row],[Solicitante]]</f>
        <v>Bascuñan Reyes, Juan Ignacio, CAM</v>
      </c>
      <c r="D1633" s="4">
        <f>Tabla_owssvr__2[[#This Row],[Fecha Solicitud]]</f>
        <v>41732</v>
      </c>
      <c r="E1633" t="str">
        <f>Tabla_owssvr__2[[#This Row],[Estado]]</f>
        <v>Realizado</v>
      </c>
      <c r="F1633" s="4">
        <f>Tabla_owssvr__2[[#This Row],[Fecha Cierre]]</f>
        <v>41732</v>
      </c>
      <c r="G1633" t="str">
        <f>Tabla_owssvr__2[[#This Row],[Categoria]]</f>
        <v>1 Asignacion de minutos</v>
      </c>
      <c r="H1633" t="str">
        <f>Tabla_owssvr__2[[#This Row],[Enviado a TI]]</f>
        <v>No</v>
      </c>
      <c r="I1633">
        <f>Tabla_owssvr__2[[#This Row],[Regiones]]</f>
        <v>0</v>
      </c>
      <c r="J1633" s="12">
        <f t="shared" si="177"/>
        <v>1</v>
      </c>
      <c r="K1633" s="13">
        <f t="shared" si="178"/>
        <v>41733</v>
      </c>
      <c r="L1633" s="12">
        <f t="shared" si="179"/>
        <v>2014</v>
      </c>
      <c r="M1633" s="12">
        <f t="shared" si="180"/>
        <v>14</v>
      </c>
      <c r="N1633" s="12">
        <f t="shared" si="181"/>
        <v>4</v>
      </c>
      <c r="O1633" s="13" t="str">
        <f t="shared" ca="1" si="182"/>
        <v>CUMPLE</v>
      </c>
    </row>
    <row r="1634" spans="1:15" hidden="1">
      <c r="A1634">
        <f>Tabla_owssvr__2[[#This Row],[ID]]</f>
        <v>3584</v>
      </c>
      <c r="B1634" t="str">
        <f>Tabla_owssvr__2[[#This Row],[Título]]</f>
        <v>ACTUALIZAR LISTA DE PRECIOS EN ORACLE</v>
      </c>
      <c r="C1634" t="str">
        <f>Tabla_owssvr__2[[#This Row],[Solicitante]]</f>
        <v>Ruz Salinas, Richard Alberto, CAM</v>
      </c>
      <c r="D1634" s="4">
        <f>Tabla_owssvr__2[[#This Row],[Fecha Solicitud]]</f>
        <v>41732</v>
      </c>
      <c r="E1634" t="str">
        <f>Tabla_owssvr__2[[#This Row],[Estado]]</f>
        <v>Realizado</v>
      </c>
      <c r="F1634" s="4">
        <f>Tabla_owssvr__2[[#This Row],[Fecha Cierre]]</f>
        <v>41732</v>
      </c>
      <c r="G1634" t="str">
        <f>Tabla_owssvr__2[[#This Row],[Categoria]]</f>
        <v>2 Reporte problemas Oracle</v>
      </c>
      <c r="H1634" t="str">
        <f>Tabla_owssvr__2[[#This Row],[Enviado a TI]]</f>
        <v>No</v>
      </c>
      <c r="I1634">
        <f>Tabla_owssvr__2[[#This Row],[Regiones]]</f>
        <v>0</v>
      </c>
      <c r="J1634" s="12">
        <f t="shared" si="177"/>
        <v>1</v>
      </c>
      <c r="K1634" s="13">
        <f t="shared" si="178"/>
        <v>41733</v>
      </c>
      <c r="L1634" s="12">
        <f t="shared" si="179"/>
        <v>2014</v>
      </c>
      <c r="M1634" s="12">
        <f t="shared" si="180"/>
        <v>14</v>
      </c>
      <c r="N1634" s="12">
        <f t="shared" si="181"/>
        <v>4</v>
      </c>
      <c r="O1634" s="13" t="str">
        <f t="shared" ca="1" si="182"/>
        <v>CUMPLE</v>
      </c>
    </row>
    <row r="1635" spans="1:15" hidden="1">
      <c r="A1635">
        <f>Tabla_owssvr__2[[#This Row],[ID]]</f>
        <v>3583</v>
      </c>
      <c r="B1635" t="str">
        <f>Tabla_owssvr__2[[#This Row],[Título]]</f>
        <v>impresora Blanco y nego Gerencia General</v>
      </c>
      <c r="C1635" t="str">
        <f>Tabla_owssvr__2[[#This Row],[Solicitante]]</f>
        <v>Caraa Carraha, Paula, CAM</v>
      </c>
      <c r="D1635" s="4">
        <f>Tabla_owssvr__2[[#This Row],[Fecha Solicitud]]</f>
        <v>41732</v>
      </c>
      <c r="E1635" t="str">
        <f>Tabla_owssvr__2[[#This Row],[Estado]]</f>
        <v>Realizado</v>
      </c>
      <c r="F1635" s="4">
        <f>Tabla_owssvr__2[[#This Row],[Fecha Cierre]]</f>
        <v>41733</v>
      </c>
      <c r="G1635" t="str">
        <f>Tabla_owssvr__2[[#This Row],[Categoria]]</f>
        <v>Reporte de problemas de Impresoras en Outsourcing</v>
      </c>
      <c r="H1635" t="str">
        <f>Tabla_owssvr__2[[#This Row],[Enviado a TI]]</f>
        <v>No</v>
      </c>
      <c r="I1635">
        <f>Tabla_owssvr__2[[#This Row],[Regiones]]</f>
        <v>0</v>
      </c>
      <c r="J1635" s="12">
        <f t="shared" si="177"/>
        <v>1</v>
      </c>
      <c r="K1635" s="13">
        <f t="shared" si="178"/>
        <v>41733</v>
      </c>
      <c r="L1635" s="12">
        <f t="shared" si="179"/>
        <v>2014</v>
      </c>
      <c r="M1635" s="12">
        <f t="shared" si="180"/>
        <v>14</v>
      </c>
      <c r="N1635" s="12">
        <f t="shared" si="181"/>
        <v>4</v>
      </c>
      <c r="O1635" s="13" t="str">
        <f t="shared" ca="1" si="182"/>
        <v>CUMPLE</v>
      </c>
    </row>
    <row r="1636" spans="1:15">
      <c r="A1636">
        <f>Tabla_owssvr__2[[#This Row],[ID]]</f>
        <v>3582</v>
      </c>
      <c r="B1636" t="str">
        <f>Tabla_owssvr__2[[#This Row],[Título]]</f>
        <v>IP Teléfono</v>
      </c>
      <c r="C1636" t="str">
        <f>Tabla_owssvr__2[[#This Row],[Solicitante]]</f>
        <v>Pérez Sagredo, Cristian Eduardo, CAM</v>
      </c>
      <c r="D1636" s="4">
        <f>Tabla_owssvr__2[[#This Row],[Fecha Solicitud]]</f>
        <v>41732</v>
      </c>
      <c r="E1636" t="str">
        <f>Tabla_owssvr__2[[#This Row],[Estado]]</f>
        <v>Realizado</v>
      </c>
      <c r="F1636" s="4">
        <f>Tabla_owssvr__2[[#This Row],[Fecha Cierre]]</f>
        <v>41737</v>
      </c>
      <c r="G1636" t="str">
        <f>Tabla_owssvr__2[[#This Row],[Categoria]]</f>
        <v>Creación, modificación activación y desactivación de anexos telefónicos.</v>
      </c>
      <c r="H1636" t="str">
        <f>Tabla_owssvr__2[[#This Row],[Enviado a TI]]</f>
        <v>Si</v>
      </c>
      <c r="I1636">
        <f>Tabla_owssvr__2[[#This Row],[Regiones]]</f>
        <v>0</v>
      </c>
      <c r="J1636" s="12">
        <f t="shared" si="177"/>
        <v>1</v>
      </c>
      <c r="K1636" s="13">
        <f t="shared" si="178"/>
        <v>41733</v>
      </c>
      <c r="L1636" s="12">
        <f t="shared" si="179"/>
        <v>2014</v>
      </c>
      <c r="M1636" s="12">
        <f t="shared" si="180"/>
        <v>14</v>
      </c>
      <c r="N1636" s="12">
        <f t="shared" si="181"/>
        <v>4</v>
      </c>
      <c r="O1636" s="13" t="str">
        <f t="shared" ca="1" si="182"/>
        <v>NO CUMPLE</v>
      </c>
    </row>
    <row r="1637" spans="1:15" hidden="1">
      <c r="A1637">
        <f>Tabla_owssvr__2[[#This Row],[ID]]</f>
        <v>3581</v>
      </c>
      <c r="B1637" t="str">
        <f>Tabla_owssvr__2[[#This Row],[Título]]</f>
        <v>RE: Creación OP Coasin</v>
      </c>
      <c r="C1637" t="str">
        <f>Tabla_owssvr__2[[#This Row],[Solicitante]]</f>
        <v>Gonzalez Canales, Carolina Alejandra, CAM</v>
      </c>
      <c r="D1637" s="4">
        <f>Tabla_owssvr__2[[#This Row],[Fecha Solicitud]]</f>
        <v>41732</v>
      </c>
      <c r="E1637" t="str">
        <f>Tabla_owssvr__2[[#This Row],[Estado]]</f>
        <v>Realizado</v>
      </c>
      <c r="F1637" s="4">
        <f>Tabla_owssvr__2[[#This Row],[Fecha Cierre]]</f>
        <v>41732</v>
      </c>
      <c r="G1637" t="str">
        <f>Tabla_owssvr__2[[#This Row],[Categoria]]</f>
        <v>2 Reporte problemas Oracle</v>
      </c>
      <c r="H1637" t="str">
        <f>Tabla_owssvr__2[[#This Row],[Enviado a TI]]</f>
        <v>No</v>
      </c>
      <c r="I1637">
        <f>Tabla_owssvr__2[[#This Row],[Regiones]]</f>
        <v>0</v>
      </c>
      <c r="J1637" s="12">
        <f t="shared" si="177"/>
        <v>1</v>
      </c>
      <c r="K1637" s="13">
        <f t="shared" si="178"/>
        <v>41733</v>
      </c>
      <c r="L1637" s="12">
        <f t="shared" si="179"/>
        <v>2014</v>
      </c>
      <c r="M1637" s="12">
        <f t="shared" si="180"/>
        <v>14</v>
      </c>
      <c r="N1637" s="12">
        <f t="shared" si="181"/>
        <v>4</v>
      </c>
      <c r="O1637" s="13" t="str">
        <f t="shared" ca="1" si="182"/>
        <v>CUMPLE</v>
      </c>
    </row>
    <row r="1638" spans="1:15" hidden="1">
      <c r="A1638">
        <f>Tabla_owssvr__2[[#This Row],[ID]]</f>
        <v>3580</v>
      </c>
      <c r="B1638" t="str">
        <f>Tabla_owssvr__2[[#This Row],[Título]]</f>
        <v>Problemas al importar documentos</v>
      </c>
      <c r="C1638" t="str">
        <f>Tabla_owssvr__2[[#This Row],[Solicitante]]</f>
        <v>Martinez Muñoz, Ximena Del Rosario, CAM</v>
      </c>
      <c r="D1638" s="4">
        <f>Tabla_owssvr__2[[#This Row],[Fecha Solicitud]]</f>
        <v>41732</v>
      </c>
      <c r="E1638" t="str">
        <f>Tabla_owssvr__2[[#This Row],[Estado]]</f>
        <v>Rechazado</v>
      </c>
      <c r="F1638" s="4">
        <f>Tabla_owssvr__2[[#This Row],[Fecha Cierre]]</f>
        <v>41732</v>
      </c>
      <c r="G1638" t="str">
        <f>Tabla_owssvr__2[[#This Row],[Categoria]]</f>
        <v>2 Reporte problemas Oracle</v>
      </c>
      <c r="H1638" t="str">
        <f>Tabla_owssvr__2[[#This Row],[Enviado a TI]]</f>
        <v>No</v>
      </c>
      <c r="I1638">
        <f>Tabla_owssvr__2[[#This Row],[Regiones]]</f>
        <v>0</v>
      </c>
      <c r="J1638" s="12">
        <f t="shared" si="177"/>
        <v>1</v>
      </c>
      <c r="K1638" s="13">
        <f t="shared" si="178"/>
        <v>41733</v>
      </c>
      <c r="L1638" s="12">
        <f t="shared" si="179"/>
        <v>2014</v>
      </c>
      <c r="M1638" s="12">
        <f t="shared" si="180"/>
        <v>14</v>
      </c>
      <c r="N1638" s="12">
        <f t="shared" si="181"/>
        <v>4</v>
      </c>
      <c r="O1638" s="13" t="str">
        <f t="shared" ca="1" si="182"/>
        <v>CUMPLE</v>
      </c>
    </row>
    <row r="1639" spans="1:15" hidden="1">
      <c r="A1639">
        <f>Tabla_owssvr__2[[#This Row],[ID]]</f>
        <v>3579</v>
      </c>
      <c r="B1639" t="str">
        <f>Tabla_owssvr__2[[#This Row],[Título]]</f>
        <v>RE: Solicitud de Minutos</v>
      </c>
      <c r="C1639" t="str">
        <f>Tabla_owssvr__2[[#This Row],[Solicitante]]</f>
        <v>Yelpi Caceres, Abraham, CAM</v>
      </c>
      <c r="D1639" s="4">
        <f>Tabla_owssvr__2[[#This Row],[Fecha Solicitud]]</f>
        <v>41732</v>
      </c>
      <c r="E1639" t="str">
        <f>Tabla_owssvr__2[[#This Row],[Estado]]</f>
        <v>Realizado</v>
      </c>
      <c r="F1639" s="4">
        <f>Tabla_owssvr__2[[#This Row],[Fecha Cierre]]</f>
        <v>41732</v>
      </c>
      <c r="G1639" t="str">
        <f>Tabla_owssvr__2[[#This Row],[Categoria]]</f>
        <v>1 Asignacion de minutos</v>
      </c>
      <c r="H1639" t="str">
        <f>Tabla_owssvr__2[[#This Row],[Enviado a TI]]</f>
        <v>No</v>
      </c>
      <c r="I1639">
        <f>Tabla_owssvr__2[[#This Row],[Regiones]]</f>
        <v>0</v>
      </c>
      <c r="J1639" s="12">
        <f t="shared" si="177"/>
        <v>1</v>
      </c>
      <c r="K1639" s="13">
        <f t="shared" si="178"/>
        <v>41733</v>
      </c>
      <c r="L1639" s="12">
        <f t="shared" si="179"/>
        <v>2014</v>
      </c>
      <c r="M1639" s="12">
        <f t="shared" si="180"/>
        <v>14</v>
      </c>
      <c r="N1639" s="12">
        <f t="shared" si="181"/>
        <v>4</v>
      </c>
      <c r="O1639" s="13" t="str">
        <f t="shared" ca="1" si="182"/>
        <v>CUMPLE</v>
      </c>
    </row>
    <row r="1640" spans="1:15" hidden="1">
      <c r="A1640">
        <f>Tabla_owssvr__2[[#This Row],[ID]]</f>
        <v>3578</v>
      </c>
      <c r="B1640" t="str">
        <f>Tabla_owssvr__2[[#This Row],[Título]]</f>
        <v>RV: CREAR</v>
      </c>
      <c r="C1640" t="str">
        <f>Tabla_owssvr__2[[#This Row],[Solicitante]]</f>
        <v>Lazo Contreras, Victor Julio, CAM</v>
      </c>
      <c r="D1640" s="4">
        <f>Tabla_owssvr__2[[#This Row],[Fecha Solicitud]]</f>
        <v>41731</v>
      </c>
      <c r="E1640" t="str">
        <f>Tabla_owssvr__2[[#This Row],[Estado]]</f>
        <v>Realizado</v>
      </c>
      <c r="F1640" s="4">
        <f>Tabla_owssvr__2[[#This Row],[Fecha Cierre]]</f>
        <v>41731</v>
      </c>
      <c r="G1640" t="str">
        <f>Tabla_owssvr__2[[#This Row],[Categoria]]</f>
        <v>2 Reporte problemas Oracle</v>
      </c>
      <c r="H1640" t="str">
        <f>Tabla_owssvr__2[[#This Row],[Enviado a TI]]</f>
        <v>No</v>
      </c>
      <c r="I1640">
        <f>Tabla_owssvr__2[[#This Row],[Regiones]]</f>
        <v>0</v>
      </c>
      <c r="J1640" s="12">
        <f t="shared" si="177"/>
        <v>1</v>
      </c>
      <c r="K1640" s="13">
        <f t="shared" si="178"/>
        <v>41732</v>
      </c>
      <c r="L1640" s="12">
        <f t="shared" si="179"/>
        <v>2014</v>
      </c>
      <c r="M1640" s="12">
        <f t="shared" si="180"/>
        <v>14</v>
      </c>
      <c r="N1640" s="12">
        <f t="shared" si="181"/>
        <v>4</v>
      </c>
      <c r="O1640" s="13" t="str">
        <f t="shared" ca="1" si="182"/>
        <v>CUMPLE</v>
      </c>
    </row>
    <row r="1641" spans="1:15" hidden="1">
      <c r="A1641">
        <f>Tabla_owssvr__2[[#This Row],[ID]]</f>
        <v>3577</v>
      </c>
      <c r="B1641" t="str">
        <f>Tabla_owssvr__2[[#This Row],[Título]]</f>
        <v>RE: Fvaor reactivar carga al numero 8-9213309</v>
      </c>
      <c r="C1641" t="str">
        <f>Tabla_owssvr__2[[#This Row],[Solicitante]]</f>
        <v>Baez Mella, Patricia Andrea, CAM</v>
      </c>
      <c r="D1641" s="4">
        <f>Tabla_owssvr__2[[#This Row],[Fecha Solicitud]]</f>
        <v>41731</v>
      </c>
      <c r="E1641" t="str">
        <f>Tabla_owssvr__2[[#This Row],[Estado]]</f>
        <v>Realizado</v>
      </c>
      <c r="F1641" s="4">
        <f>Tabla_owssvr__2[[#This Row],[Fecha Cierre]]</f>
        <v>41731</v>
      </c>
      <c r="G1641" t="str">
        <f>Tabla_owssvr__2[[#This Row],[Categoria]]</f>
        <v>1 Asignacion de minutos</v>
      </c>
      <c r="H1641" t="str">
        <f>Tabla_owssvr__2[[#This Row],[Enviado a TI]]</f>
        <v>No</v>
      </c>
      <c r="I1641">
        <f>Tabla_owssvr__2[[#This Row],[Regiones]]</f>
        <v>0</v>
      </c>
      <c r="J1641" s="12">
        <f t="shared" si="177"/>
        <v>1</v>
      </c>
      <c r="K1641" s="13">
        <f t="shared" si="178"/>
        <v>41732</v>
      </c>
      <c r="L1641" s="12">
        <f t="shared" si="179"/>
        <v>2014</v>
      </c>
      <c r="M1641" s="12">
        <f t="shared" si="180"/>
        <v>14</v>
      </c>
      <c r="N1641" s="12">
        <f t="shared" si="181"/>
        <v>4</v>
      </c>
      <c r="O1641" s="13" t="str">
        <f t="shared" ca="1" si="182"/>
        <v>CUMPLE</v>
      </c>
    </row>
    <row r="1642" spans="1:15">
      <c r="A1642">
        <f>Tabla_owssvr__2[[#This Row],[ID]]</f>
        <v>3576</v>
      </c>
      <c r="B1642" t="str">
        <f>Tabla_owssvr__2[[#This Row],[Título]]</f>
        <v>Flujos de CamQuality</v>
      </c>
      <c r="C1642" t="str">
        <f>Tabla_owssvr__2[[#This Row],[Solicitante]]</f>
        <v>Sanchez Marchant, Loreto, CAM</v>
      </c>
      <c r="D1642" s="4">
        <f>Tabla_owssvr__2[[#This Row],[Fecha Solicitud]]</f>
        <v>41731</v>
      </c>
      <c r="E1642" t="str">
        <f>Tabla_owssvr__2[[#This Row],[Estado]]</f>
        <v>Realizado</v>
      </c>
      <c r="F1642" s="4">
        <f>Tabla_owssvr__2[[#This Row],[Fecha Cierre]]</f>
        <v>41736</v>
      </c>
      <c r="G1642" t="str">
        <f>Tabla_owssvr__2[[#This Row],[Categoria]]</f>
        <v>Reporte de incidencias de servicio externos (Oracle, SAP, Synergia, GOM ….)</v>
      </c>
      <c r="H1642" t="str">
        <f>Tabla_owssvr__2[[#This Row],[Enviado a TI]]</f>
        <v>Si</v>
      </c>
      <c r="I1642">
        <f>Tabla_owssvr__2[[#This Row],[Regiones]]</f>
        <v>0</v>
      </c>
      <c r="J1642" s="12">
        <f t="shared" si="177"/>
        <v>1</v>
      </c>
      <c r="K1642" s="13">
        <f t="shared" si="178"/>
        <v>41732</v>
      </c>
      <c r="L1642" s="12">
        <f t="shared" si="179"/>
        <v>2014</v>
      </c>
      <c r="M1642" s="12">
        <f t="shared" si="180"/>
        <v>14</v>
      </c>
      <c r="N1642" s="12">
        <f t="shared" si="181"/>
        <v>4</v>
      </c>
      <c r="O1642" s="13" t="str">
        <f t="shared" ca="1" si="182"/>
        <v>NO CUMPLE</v>
      </c>
    </row>
    <row r="1643" spans="1:15">
      <c r="A1643">
        <f>Tabla_owssvr__2[[#This Row],[ID]]</f>
        <v>3575</v>
      </c>
      <c r="B1643" t="str">
        <f>Tabla_owssvr__2[[#This Row],[Título]]</f>
        <v>RV: GYM14-0158 Control de cambios. Impresión en la Orden de Compra Coasin</v>
      </c>
      <c r="C1643" t="str">
        <f>Tabla_owssvr__2[[#This Row],[Solicitante]]</f>
        <v>Yañez Castillo, Luis Felipe, CAM</v>
      </c>
      <c r="D1643" s="4">
        <f>Tabla_owssvr__2[[#This Row],[Fecha Solicitud]]</f>
        <v>41731</v>
      </c>
      <c r="E1643" t="str">
        <f>Tabla_owssvr__2[[#This Row],[Estado]]</f>
        <v>Realizado</v>
      </c>
      <c r="F1643" s="4">
        <f>Tabla_owssvr__2[[#This Row],[Fecha Cierre]]</f>
        <v>41733</v>
      </c>
      <c r="G1643" t="str">
        <f>Tabla_owssvr__2[[#This Row],[Categoria]]</f>
        <v>2 Reporte problemas Oracle</v>
      </c>
      <c r="H1643" t="str">
        <f>Tabla_owssvr__2[[#This Row],[Enviado a TI]]</f>
        <v>No</v>
      </c>
      <c r="I1643" t="str">
        <f>Tabla_owssvr__2[[#This Row],[Regiones]]</f>
        <v>No</v>
      </c>
      <c r="J1643" s="12">
        <f t="shared" si="177"/>
        <v>1</v>
      </c>
      <c r="K1643" s="13">
        <f t="shared" si="178"/>
        <v>41732</v>
      </c>
      <c r="L1643" s="12">
        <f t="shared" si="179"/>
        <v>2014</v>
      </c>
      <c r="M1643" s="12">
        <f t="shared" si="180"/>
        <v>14</v>
      </c>
      <c r="N1643" s="12">
        <f t="shared" si="181"/>
        <v>4</v>
      </c>
      <c r="O1643" s="13" t="str">
        <f t="shared" ca="1" si="182"/>
        <v>NO CUMPLE</v>
      </c>
    </row>
    <row r="1644" spans="1:15" hidden="1">
      <c r="A1644">
        <f>Tabla_owssvr__2[[#This Row],[ID]]</f>
        <v>3574</v>
      </c>
      <c r="B1644" t="str">
        <f>Tabla_owssvr__2[[#This Row],[Título]]</f>
        <v>Asignación minutos celular 9469-1370</v>
      </c>
      <c r="C1644" t="str">
        <f>Tabla_owssvr__2[[#This Row],[Solicitante]]</f>
        <v>Gonzalez Soto, Javier Alejandro, CAM</v>
      </c>
      <c r="D1644" s="4">
        <f>Tabla_owssvr__2[[#This Row],[Fecha Solicitud]]</f>
        <v>41731</v>
      </c>
      <c r="E1644" t="str">
        <f>Tabla_owssvr__2[[#This Row],[Estado]]</f>
        <v>Realizado</v>
      </c>
      <c r="F1644" s="4">
        <f>Tabla_owssvr__2[[#This Row],[Fecha Cierre]]</f>
        <v>41731</v>
      </c>
      <c r="G1644" t="str">
        <f>Tabla_owssvr__2[[#This Row],[Categoria]]</f>
        <v>1 Asignacion de minutos</v>
      </c>
      <c r="H1644" t="str">
        <f>Tabla_owssvr__2[[#This Row],[Enviado a TI]]</f>
        <v>No</v>
      </c>
      <c r="I1644">
        <f>Tabla_owssvr__2[[#This Row],[Regiones]]</f>
        <v>0</v>
      </c>
      <c r="J1644" s="12">
        <f t="shared" si="177"/>
        <v>1</v>
      </c>
      <c r="K1644" s="13">
        <f t="shared" si="178"/>
        <v>41732</v>
      </c>
      <c r="L1644" s="12">
        <f t="shared" si="179"/>
        <v>2014</v>
      </c>
      <c r="M1644" s="12">
        <f t="shared" si="180"/>
        <v>14</v>
      </c>
      <c r="N1644" s="12">
        <f t="shared" si="181"/>
        <v>4</v>
      </c>
      <c r="O1644" s="13" t="str">
        <f t="shared" ca="1" si="182"/>
        <v>CUMPLE</v>
      </c>
    </row>
    <row r="1645" spans="1:15" hidden="1">
      <c r="A1645">
        <f>Tabla_owssvr__2[[#This Row],[ID]]</f>
        <v>3573</v>
      </c>
      <c r="B1645" t="str">
        <f>Tabla_owssvr__2[[#This Row],[Título]]</f>
        <v>Solicita restituir minutos OnNet</v>
      </c>
      <c r="C1645" t="str">
        <f>Tabla_owssvr__2[[#This Row],[Solicitante]]</f>
        <v>Hormazábal Ortiz, Leonardo Antonio, CAM</v>
      </c>
      <c r="D1645" s="4">
        <f>Tabla_owssvr__2[[#This Row],[Fecha Solicitud]]</f>
        <v>41731</v>
      </c>
      <c r="E1645" t="str">
        <f>Tabla_owssvr__2[[#This Row],[Estado]]</f>
        <v>Realizado</v>
      </c>
      <c r="F1645" s="4">
        <f>Tabla_owssvr__2[[#This Row],[Fecha Cierre]]</f>
        <v>41731</v>
      </c>
      <c r="G1645" t="str">
        <f>Tabla_owssvr__2[[#This Row],[Categoria]]</f>
        <v>1 Asignacion de minutos</v>
      </c>
      <c r="H1645" t="str">
        <f>Tabla_owssvr__2[[#This Row],[Enviado a TI]]</f>
        <v>No</v>
      </c>
      <c r="I1645">
        <f>Tabla_owssvr__2[[#This Row],[Regiones]]</f>
        <v>0</v>
      </c>
      <c r="J1645" s="12">
        <f t="shared" si="177"/>
        <v>1</v>
      </c>
      <c r="K1645" s="13">
        <f t="shared" si="178"/>
        <v>41732</v>
      </c>
      <c r="L1645" s="12">
        <f t="shared" si="179"/>
        <v>2014</v>
      </c>
      <c r="M1645" s="12">
        <f t="shared" si="180"/>
        <v>14</v>
      </c>
      <c r="N1645" s="12">
        <f t="shared" si="181"/>
        <v>4</v>
      </c>
      <c r="O1645" s="13" t="str">
        <f t="shared" ca="1" si="182"/>
        <v>CUMPLE</v>
      </c>
    </row>
    <row r="1646" spans="1:15" hidden="1">
      <c r="A1646">
        <f>Tabla_owssvr__2[[#This Row],[ID]]</f>
        <v>3572</v>
      </c>
      <c r="B1646" t="str">
        <f>Tabla_owssvr__2[[#This Row],[Título]]</f>
        <v>RE: Carga de minutos</v>
      </c>
      <c r="C1646" t="str">
        <f>Tabla_owssvr__2[[#This Row],[Solicitante]]</f>
        <v>Bascuñan Reyes, Juan Ignacio, CAM</v>
      </c>
      <c r="D1646" s="4">
        <f>Tabla_owssvr__2[[#This Row],[Fecha Solicitud]]</f>
        <v>41731</v>
      </c>
      <c r="E1646" t="str">
        <f>Tabla_owssvr__2[[#This Row],[Estado]]</f>
        <v>Realizado</v>
      </c>
      <c r="F1646" s="4">
        <f>Tabla_owssvr__2[[#This Row],[Fecha Cierre]]</f>
        <v>41731</v>
      </c>
      <c r="G1646" t="str">
        <f>Tabla_owssvr__2[[#This Row],[Categoria]]</f>
        <v>1 Asignacion de minutos</v>
      </c>
      <c r="H1646" t="str">
        <f>Tabla_owssvr__2[[#This Row],[Enviado a TI]]</f>
        <v>No</v>
      </c>
      <c r="I1646">
        <f>Tabla_owssvr__2[[#This Row],[Regiones]]</f>
        <v>0</v>
      </c>
      <c r="J1646" s="12">
        <f t="shared" si="177"/>
        <v>1</v>
      </c>
      <c r="K1646" s="13">
        <f t="shared" si="178"/>
        <v>41732</v>
      </c>
      <c r="L1646" s="12">
        <f t="shared" si="179"/>
        <v>2014</v>
      </c>
      <c r="M1646" s="12">
        <f t="shared" si="180"/>
        <v>14</v>
      </c>
      <c r="N1646" s="12">
        <f t="shared" si="181"/>
        <v>4</v>
      </c>
      <c r="O1646" s="13" t="str">
        <f t="shared" ca="1" si="182"/>
        <v>CUMPLE</v>
      </c>
    </row>
    <row r="1647" spans="1:15" hidden="1">
      <c r="A1647">
        <f>Tabla_owssvr__2[[#This Row],[ID]]</f>
        <v>3571</v>
      </c>
      <c r="B1647" t="str">
        <f>Tabla_owssvr__2[[#This Row],[Título]]</f>
        <v>RE: Solicitud de Minutos Celular</v>
      </c>
      <c r="C1647" t="str">
        <f>Tabla_owssvr__2[[#This Row],[Solicitante]]</f>
        <v>Vera Sepulveda, Juan Carlos, CAM</v>
      </c>
      <c r="D1647" s="4">
        <f>Tabla_owssvr__2[[#This Row],[Fecha Solicitud]]</f>
        <v>41731</v>
      </c>
      <c r="E1647" t="str">
        <f>Tabla_owssvr__2[[#This Row],[Estado]]</f>
        <v>Realizado</v>
      </c>
      <c r="F1647" s="4">
        <f>Tabla_owssvr__2[[#This Row],[Fecha Cierre]]</f>
        <v>41731</v>
      </c>
      <c r="G1647" t="str">
        <f>Tabla_owssvr__2[[#This Row],[Categoria]]</f>
        <v>1 Asignacion de minutos</v>
      </c>
      <c r="H1647" t="str">
        <f>Tabla_owssvr__2[[#This Row],[Enviado a TI]]</f>
        <v>No</v>
      </c>
      <c r="I1647">
        <f>Tabla_owssvr__2[[#This Row],[Regiones]]</f>
        <v>0</v>
      </c>
      <c r="J1647" s="12">
        <f t="shared" si="177"/>
        <v>1</v>
      </c>
      <c r="K1647" s="13">
        <f t="shared" si="178"/>
        <v>41732</v>
      </c>
      <c r="L1647" s="12">
        <f t="shared" si="179"/>
        <v>2014</v>
      </c>
      <c r="M1647" s="12">
        <f t="shared" si="180"/>
        <v>14</v>
      </c>
      <c r="N1647" s="12">
        <f t="shared" si="181"/>
        <v>4</v>
      </c>
      <c r="O1647" s="13" t="str">
        <f t="shared" ca="1" si="182"/>
        <v>CUMPLE</v>
      </c>
    </row>
    <row r="1648" spans="1:15" hidden="1">
      <c r="A1648">
        <f>Tabla_owssvr__2[[#This Row],[ID]]</f>
        <v>3570</v>
      </c>
      <c r="B1648" t="str">
        <f>Tabla_owssvr__2[[#This Row],[Título]]</f>
        <v>RE: Favor, restaurar configuración original a Felipe Yañez. .en creacion de SI</v>
      </c>
      <c r="C1648" t="str">
        <f>Tabla_owssvr__2[[#This Row],[Solicitante]]</f>
        <v>Medrano Ortega, Mario Ariel, CAM</v>
      </c>
      <c r="D1648" s="4">
        <f>Tabla_owssvr__2[[#This Row],[Fecha Solicitud]]</f>
        <v>41731</v>
      </c>
      <c r="E1648" t="str">
        <f>Tabla_owssvr__2[[#This Row],[Estado]]</f>
        <v>Realizado</v>
      </c>
      <c r="F1648" s="4">
        <f>Tabla_owssvr__2[[#This Row],[Fecha Cierre]]</f>
        <v>41731</v>
      </c>
      <c r="G1648" t="str">
        <f>Tabla_owssvr__2[[#This Row],[Categoria]]</f>
        <v>2 Reporte problemas Oracle</v>
      </c>
      <c r="H1648" t="str">
        <f>Tabla_owssvr__2[[#This Row],[Enviado a TI]]</f>
        <v>Si</v>
      </c>
      <c r="I1648">
        <f>Tabla_owssvr__2[[#This Row],[Regiones]]</f>
        <v>0</v>
      </c>
      <c r="J1648" s="12">
        <f t="shared" si="177"/>
        <v>1</v>
      </c>
      <c r="K1648" s="13">
        <f t="shared" si="178"/>
        <v>41732</v>
      </c>
      <c r="L1648" s="12">
        <f t="shared" si="179"/>
        <v>2014</v>
      </c>
      <c r="M1648" s="12">
        <f t="shared" si="180"/>
        <v>14</v>
      </c>
      <c r="N1648" s="12">
        <f t="shared" si="181"/>
        <v>4</v>
      </c>
      <c r="O1648" s="13" t="str">
        <f t="shared" ca="1" si="182"/>
        <v>CUMPLE</v>
      </c>
    </row>
    <row r="1649" spans="1:15" hidden="1">
      <c r="A1649">
        <f>Tabla_owssvr__2[[#This Row],[ID]]</f>
        <v>3569</v>
      </c>
      <c r="B1649" t="str">
        <f>Tabla_owssvr__2[[#This Row],[Título]]</f>
        <v>RE: Solicitar PIN</v>
      </c>
      <c r="C1649" t="str">
        <f>Tabla_owssvr__2[[#This Row],[Solicitante]]</f>
        <v>Segovia Manzur, Hector Eduardo, CAM</v>
      </c>
      <c r="D1649" s="4">
        <f>Tabla_owssvr__2[[#This Row],[Fecha Solicitud]]</f>
        <v>41731</v>
      </c>
      <c r="E1649" t="str">
        <f>Tabla_owssvr__2[[#This Row],[Estado]]</f>
        <v>Realizado</v>
      </c>
      <c r="F1649" s="4">
        <f>Tabla_owssvr__2[[#This Row],[Fecha Cierre]]</f>
        <v>41731</v>
      </c>
      <c r="G1649" t="str">
        <f>Tabla_owssvr__2[[#This Row],[Categoria]]</f>
        <v>Habilitación de servicios de telefonía celular, aumento de minutos, cambio de perfil.</v>
      </c>
      <c r="H1649" t="str">
        <f>Tabla_owssvr__2[[#This Row],[Enviado a TI]]</f>
        <v>No</v>
      </c>
      <c r="I1649">
        <f>Tabla_owssvr__2[[#This Row],[Regiones]]</f>
        <v>0</v>
      </c>
      <c r="J1649" s="12">
        <f t="shared" si="177"/>
        <v>1</v>
      </c>
      <c r="K1649" s="13">
        <f t="shared" si="178"/>
        <v>41732</v>
      </c>
      <c r="L1649" s="12">
        <f t="shared" si="179"/>
        <v>2014</v>
      </c>
      <c r="M1649" s="12">
        <f t="shared" si="180"/>
        <v>14</v>
      </c>
      <c r="N1649" s="12">
        <f t="shared" si="181"/>
        <v>4</v>
      </c>
      <c r="O1649" s="13" t="str">
        <f t="shared" ca="1" si="182"/>
        <v>CUMPLE</v>
      </c>
    </row>
    <row r="1650" spans="1:15" hidden="1">
      <c r="A1650">
        <f>Tabla_owssvr__2[[#This Row],[ID]]</f>
        <v>3568</v>
      </c>
      <c r="B1650" t="str">
        <f>Tabla_owssvr__2[[#This Row],[Título]]</f>
        <v>RE: Cambio Bateria Notebook</v>
      </c>
      <c r="C1650" t="str">
        <f>Tabla_owssvr__2[[#This Row],[Solicitante]]</f>
        <v>Avila Briones, Cristian Alberto, CAM</v>
      </c>
      <c r="D1650" s="4">
        <f>Tabla_owssvr__2[[#This Row],[Fecha Solicitud]]</f>
        <v>41731</v>
      </c>
      <c r="E1650" t="str">
        <f>Tabla_owssvr__2[[#This Row],[Estado]]</f>
        <v>Realizado</v>
      </c>
      <c r="F1650" s="4">
        <f>Tabla_owssvr__2[[#This Row],[Fecha Cierre]]</f>
        <v>41737</v>
      </c>
      <c r="G1650" t="str">
        <f>Tabla_owssvr__2[[#This Row],[Categoria]]</f>
        <v>Asignación de equipamiento estándar.</v>
      </c>
      <c r="H1650" t="str">
        <f>Tabla_owssvr__2[[#This Row],[Enviado a TI]]</f>
        <v>Si</v>
      </c>
      <c r="I1650">
        <f>Tabla_owssvr__2[[#This Row],[Regiones]]</f>
        <v>0</v>
      </c>
      <c r="J1650" s="12">
        <f t="shared" si="177"/>
        <v>4</v>
      </c>
      <c r="K1650" s="13">
        <f t="shared" si="178"/>
        <v>41737</v>
      </c>
      <c r="L1650" s="12">
        <f t="shared" si="179"/>
        <v>2014</v>
      </c>
      <c r="M1650" s="12">
        <f t="shared" si="180"/>
        <v>15</v>
      </c>
      <c r="N1650" s="12">
        <f t="shared" si="181"/>
        <v>4</v>
      </c>
      <c r="O1650" s="13" t="str">
        <f t="shared" ca="1" si="182"/>
        <v>CUMPLE</v>
      </c>
    </row>
    <row r="1651" spans="1:15" hidden="1">
      <c r="A1651">
        <f>Tabla_owssvr__2[[#This Row],[ID]]</f>
        <v>3567</v>
      </c>
      <c r="B1651" t="str">
        <f>Tabla_owssvr__2[[#This Row],[Título]]</f>
        <v>SOLICITUD DE GESTION - CAMBIO DE USUARIO EN AREA LOGISTICA</v>
      </c>
      <c r="C1651" t="str">
        <f>Tabla_owssvr__2[[#This Row],[Solicitante]]</f>
        <v>Ruz Salinas, Richard Alberto, CAM</v>
      </c>
      <c r="D1651" s="4">
        <f>Tabla_owssvr__2[[#This Row],[Fecha Solicitud]]</f>
        <v>41731</v>
      </c>
      <c r="E1651" t="str">
        <f>Tabla_owssvr__2[[#This Row],[Estado]]</f>
        <v>Realizado</v>
      </c>
      <c r="F1651" s="4">
        <f>Tabla_owssvr__2[[#This Row],[Fecha Cierre]]</f>
        <v>41731</v>
      </c>
      <c r="G1651" t="str">
        <f>Tabla_owssvr__2[[#This Row],[Categoria]]</f>
        <v>Asignación de equipamiento estándar.</v>
      </c>
      <c r="H1651" t="str">
        <f>Tabla_owssvr__2[[#This Row],[Enviado a TI]]</f>
        <v>Si</v>
      </c>
      <c r="I1651">
        <f>Tabla_owssvr__2[[#This Row],[Regiones]]</f>
        <v>0</v>
      </c>
      <c r="J1651" s="12">
        <f t="shared" si="177"/>
        <v>4</v>
      </c>
      <c r="K1651" s="13">
        <f t="shared" si="178"/>
        <v>41737</v>
      </c>
      <c r="L1651" s="12">
        <f t="shared" si="179"/>
        <v>2014</v>
      </c>
      <c r="M1651" s="12">
        <f t="shared" si="180"/>
        <v>15</v>
      </c>
      <c r="N1651" s="12">
        <f t="shared" si="181"/>
        <v>4</v>
      </c>
      <c r="O1651" s="13" t="str">
        <f t="shared" ca="1" si="182"/>
        <v>CUMPLE</v>
      </c>
    </row>
    <row r="1652" spans="1:15" hidden="1">
      <c r="A1652">
        <f>Tabla_owssvr__2[[#This Row],[ID]]</f>
        <v>3566</v>
      </c>
      <c r="B1652" t="str">
        <f>Tabla_owssvr__2[[#This Row],[Título]]</f>
        <v>recarga de minutos</v>
      </c>
      <c r="C1652" t="str">
        <f>Tabla_owssvr__2[[#This Row],[Solicitante]]</f>
        <v>Soto Aranguiz, Francisco Javier, CAM</v>
      </c>
      <c r="D1652" s="4">
        <f>Tabla_owssvr__2[[#This Row],[Fecha Solicitud]]</f>
        <v>41731</v>
      </c>
      <c r="E1652" t="str">
        <f>Tabla_owssvr__2[[#This Row],[Estado]]</f>
        <v>Realizado</v>
      </c>
      <c r="F1652" s="4">
        <f>Tabla_owssvr__2[[#This Row],[Fecha Cierre]]</f>
        <v>41731</v>
      </c>
      <c r="G1652" t="str">
        <f>Tabla_owssvr__2[[#This Row],[Categoria]]</f>
        <v>1 Asignacion de minutos</v>
      </c>
      <c r="H1652" t="str">
        <f>Tabla_owssvr__2[[#This Row],[Enviado a TI]]</f>
        <v>No</v>
      </c>
      <c r="I1652">
        <f>Tabla_owssvr__2[[#This Row],[Regiones]]</f>
        <v>0</v>
      </c>
      <c r="J1652" s="12">
        <f t="shared" si="177"/>
        <v>1</v>
      </c>
      <c r="K1652" s="13">
        <f t="shared" si="178"/>
        <v>41732</v>
      </c>
      <c r="L1652" s="12">
        <f t="shared" si="179"/>
        <v>2014</v>
      </c>
      <c r="M1652" s="12">
        <f t="shared" si="180"/>
        <v>14</v>
      </c>
      <c r="N1652" s="12">
        <f t="shared" si="181"/>
        <v>4</v>
      </c>
      <c r="O1652" s="13" t="str">
        <f t="shared" ca="1" si="182"/>
        <v>CUMPLE</v>
      </c>
    </row>
    <row r="1653" spans="1:15">
      <c r="A1653">
        <f>Tabla_owssvr__2[[#This Row],[ID]]</f>
        <v>3565</v>
      </c>
      <c r="B1653" t="str">
        <f>Tabla_owssvr__2[[#This Row],[Título]]</f>
        <v>RE: Ficha Pablo Medina</v>
      </c>
      <c r="C1653" t="str">
        <f>Tabla_owssvr__2[[#This Row],[Solicitante]]</f>
        <v>Belmar Ramirez, Nelson Andres, CAM</v>
      </c>
      <c r="D1653" s="4">
        <f>Tabla_owssvr__2[[#This Row],[Fecha Solicitud]]</f>
        <v>41731</v>
      </c>
      <c r="E1653" t="str">
        <f>Tabla_owssvr__2[[#This Row],[Estado]]</f>
        <v>Realizado</v>
      </c>
      <c r="F1653" s="4">
        <f>Tabla_owssvr__2[[#This Row],[Fecha Cierre]]</f>
        <v>41738</v>
      </c>
      <c r="G1653" t="str">
        <f>Tabla_owssvr__2[[#This Row],[Categoria]]</f>
        <v>Asignación de equipamiento estándar.</v>
      </c>
      <c r="H1653" t="str">
        <f>Tabla_owssvr__2[[#This Row],[Enviado a TI]]</f>
        <v>No</v>
      </c>
      <c r="I1653" t="str">
        <f>Tabla_owssvr__2[[#This Row],[Regiones]]</f>
        <v>No</v>
      </c>
      <c r="J1653" s="12">
        <f t="shared" si="177"/>
        <v>4</v>
      </c>
      <c r="K1653" s="13">
        <f t="shared" si="178"/>
        <v>41737</v>
      </c>
      <c r="L1653" s="12">
        <f t="shared" si="179"/>
        <v>2014</v>
      </c>
      <c r="M1653" s="12">
        <f t="shared" si="180"/>
        <v>15</v>
      </c>
      <c r="N1653" s="12">
        <f t="shared" si="181"/>
        <v>4</v>
      </c>
      <c r="O1653" s="13" t="str">
        <f t="shared" ca="1" si="182"/>
        <v>NO CUMPLE</v>
      </c>
    </row>
    <row r="1654" spans="1:15" hidden="1">
      <c r="A1654">
        <f>Tabla_owssvr__2[[#This Row],[ID]]</f>
        <v>3564</v>
      </c>
      <c r="B1654" t="str">
        <f>Tabla_owssvr__2[[#This Row],[Título]]</f>
        <v>RE: SOLICITUD DE GESTION - MODIFICACION DE RESPONSABILIDAD EN ORACLE</v>
      </c>
      <c r="C1654" t="str">
        <f>Tabla_owssvr__2[[#This Row],[Solicitante]]</f>
        <v>Ruz Salinas, Richard Alberto, CAM</v>
      </c>
      <c r="D1654" s="4">
        <f>Tabla_owssvr__2[[#This Row],[Fecha Solicitud]]</f>
        <v>41731</v>
      </c>
      <c r="E1654" t="str">
        <f>Tabla_owssvr__2[[#This Row],[Estado]]</f>
        <v>Realizado</v>
      </c>
      <c r="F1654" s="4">
        <f>Tabla_owssvr__2[[#This Row],[Fecha Cierre]]</f>
        <v>41731</v>
      </c>
      <c r="G1654" t="str">
        <f>Tabla_owssvr__2[[#This Row],[Categoria]]</f>
        <v>2 Reporte problemas Oracle</v>
      </c>
      <c r="H1654" t="str">
        <f>Tabla_owssvr__2[[#This Row],[Enviado a TI]]</f>
        <v>No</v>
      </c>
      <c r="I1654">
        <f>Tabla_owssvr__2[[#This Row],[Regiones]]</f>
        <v>0</v>
      </c>
      <c r="J1654" s="12">
        <f t="shared" si="177"/>
        <v>1</v>
      </c>
      <c r="K1654" s="13">
        <f t="shared" si="178"/>
        <v>41732</v>
      </c>
      <c r="L1654" s="12">
        <f t="shared" si="179"/>
        <v>2014</v>
      </c>
      <c r="M1654" s="12">
        <f t="shared" si="180"/>
        <v>14</v>
      </c>
      <c r="N1654" s="12">
        <f t="shared" si="181"/>
        <v>4</v>
      </c>
      <c r="O1654" s="13" t="str">
        <f t="shared" ca="1" si="182"/>
        <v>CUMPLE</v>
      </c>
    </row>
    <row r="1655" spans="1:15" hidden="1">
      <c r="A1655">
        <f>Tabla_owssvr__2[[#This Row],[ID]]</f>
        <v>3563</v>
      </c>
      <c r="B1655" t="str">
        <f>Tabla_owssvr__2[[#This Row],[Título]]</f>
        <v xml:space="preserve">RE: Punto red Contenedor </v>
      </c>
      <c r="C1655" t="str">
        <f>Tabla_owssvr__2[[#This Row],[Solicitante]]</f>
        <v>Donoso Serey, Aldo Fabricio, CAM</v>
      </c>
      <c r="D1655" s="4">
        <f>Tabla_owssvr__2[[#This Row],[Fecha Solicitud]]</f>
        <v>41731</v>
      </c>
      <c r="E1655" t="str">
        <f>Tabla_owssvr__2[[#This Row],[Estado]]</f>
        <v>Realizado</v>
      </c>
      <c r="F1655" s="4">
        <f>Tabla_owssvr__2[[#This Row],[Fecha Cierre]]</f>
        <v>41736</v>
      </c>
      <c r="G1655" t="str">
        <f>Tabla_owssvr__2[[#This Row],[Categoria]]</f>
        <v>Instalación o revisión de puntos de red.</v>
      </c>
      <c r="H1655" t="str">
        <f>Tabla_owssvr__2[[#This Row],[Enviado a TI]]</f>
        <v>No</v>
      </c>
      <c r="I1655">
        <f>Tabla_owssvr__2[[#This Row],[Regiones]]</f>
        <v>0</v>
      </c>
      <c r="J1655" s="12">
        <f t="shared" si="177"/>
        <v>3</v>
      </c>
      <c r="K1655" s="13">
        <f t="shared" si="178"/>
        <v>41736</v>
      </c>
      <c r="L1655" s="12">
        <f t="shared" si="179"/>
        <v>2014</v>
      </c>
      <c r="M1655" s="12">
        <f t="shared" si="180"/>
        <v>15</v>
      </c>
      <c r="N1655" s="12">
        <f t="shared" si="181"/>
        <v>4</v>
      </c>
      <c r="O1655" s="13" t="str">
        <f t="shared" ca="1" si="182"/>
        <v>CUMPLE</v>
      </c>
    </row>
    <row r="1656" spans="1:15" hidden="1">
      <c r="A1656">
        <f>Tabla_owssvr__2[[#This Row],[ID]]</f>
        <v>3562</v>
      </c>
      <c r="B1656" t="str">
        <f>Tabla_owssvr__2[[#This Row],[Título]]</f>
        <v>solicitud</v>
      </c>
      <c r="C1656" t="str">
        <f>Tabla_owssvr__2[[#This Row],[Solicitante]]</f>
        <v>Sepulveda Salas, Vladimir Arnoldo, CAM</v>
      </c>
      <c r="D1656" s="4">
        <f>Tabla_owssvr__2[[#This Row],[Fecha Solicitud]]</f>
        <v>41731</v>
      </c>
      <c r="E1656" t="str">
        <f>Tabla_owssvr__2[[#This Row],[Estado]]</f>
        <v>Realizado</v>
      </c>
      <c r="F1656" s="4">
        <f>Tabla_owssvr__2[[#This Row],[Fecha Cierre]]</f>
        <v>41731</v>
      </c>
      <c r="G1656" t="str">
        <f>Tabla_owssvr__2[[#This Row],[Categoria]]</f>
        <v>1 Asignacion de minutos</v>
      </c>
      <c r="H1656" t="str">
        <f>Tabla_owssvr__2[[#This Row],[Enviado a TI]]</f>
        <v>No</v>
      </c>
      <c r="I1656">
        <f>Tabla_owssvr__2[[#This Row],[Regiones]]</f>
        <v>0</v>
      </c>
      <c r="J1656" s="12">
        <f t="shared" si="177"/>
        <v>1</v>
      </c>
      <c r="K1656" s="13">
        <f t="shared" si="178"/>
        <v>41732</v>
      </c>
      <c r="L1656" s="12">
        <f t="shared" si="179"/>
        <v>2014</v>
      </c>
      <c r="M1656" s="12">
        <f t="shared" si="180"/>
        <v>14</v>
      </c>
      <c r="N1656" s="12">
        <f t="shared" si="181"/>
        <v>4</v>
      </c>
      <c r="O1656" s="13" t="str">
        <f t="shared" ca="1" si="182"/>
        <v>CUMPLE</v>
      </c>
    </row>
    <row r="1657" spans="1:15" hidden="1">
      <c r="A1657">
        <f>Tabla_owssvr__2[[#This Row],[ID]]</f>
        <v>3561</v>
      </c>
      <c r="B1657" t="str">
        <f>Tabla_owssvr__2[[#This Row],[Título]]</f>
        <v>Error al cerrar organizacion de inventario CN0</v>
      </c>
      <c r="C1657" t="str">
        <f>Tabla_owssvr__2[[#This Row],[Solicitante]]</f>
        <v>Carrasco Briones, Rodrigo, CAM</v>
      </c>
      <c r="D1657" s="4">
        <f>Tabla_owssvr__2[[#This Row],[Fecha Solicitud]]</f>
        <v>41731</v>
      </c>
      <c r="E1657" t="str">
        <f>Tabla_owssvr__2[[#This Row],[Estado]]</f>
        <v>Realizado</v>
      </c>
      <c r="F1657" s="4">
        <f>Tabla_owssvr__2[[#This Row],[Fecha Cierre]]</f>
        <v>41731</v>
      </c>
      <c r="G1657" t="str">
        <f>Tabla_owssvr__2[[#This Row],[Categoria]]</f>
        <v>2 Reporte problemas Oracle</v>
      </c>
      <c r="H1657" t="str">
        <f>Tabla_owssvr__2[[#This Row],[Enviado a TI]]</f>
        <v>Si</v>
      </c>
      <c r="I1657">
        <f>Tabla_owssvr__2[[#This Row],[Regiones]]</f>
        <v>0</v>
      </c>
      <c r="J1657" s="12">
        <f t="shared" si="177"/>
        <v>1</v>
      </c>
      <c r="K1657" s="13">
        <f t="shared" si="178"/>
        <v>41732</v>
      </c>
      <c r="L1657" s="12">
        <f t="shared" si="179"/>
        <v>2014</v>
      </c>
      <c r="M1657" s="12">
        <f t="shared" si="180"/>
        <v>14</v>
      </c>
      <c r="N1657" s="12">
        <f t="shared" si="181"/>
        <v>4</v>
      </c>
      <c r="O1657" s="13" t="str">
        <f t="shared" ca="1" si="182"/>
        <v>CUMPLE</v>
      </c>
    </row>
    <row r="1658" spans="1:15" hidden="1">
      <c r="A1658">
        <f>Tabla_owssvr__2[[#This Row],[ID]]</f>
        <v>3560</v>
      </c>
      <c r="B1658" t="str">
        <f>Tabla_owssvr__2[[#This Row],[Título]]</f>
        <v>Imposibilidad de Validar Factura</v>
      </c>
      <c r="C1658" t="str">
        <f>Tabla_owssvr__2[[#This Row],[Solicitante]]</f>
        <v>Ureta Perez, Paola, CAM</v>
      </c>
      <c r="D1658" s="4">
        <f>Tabla_owssvr__2[[#This Row],[Fecha Solicitud]]</f>
        <v>41730</v>
      </c>
      <c r="E1658" t="str">
        <f>Tabla_owssvr__2[[#This Row],[Estado]]</f>
        <v>Realizado</v>
      </c>
      <c r="F1658" s="4">
        <f>Tabla_owssvr__2[[#This Row],[Fecha Cierre]]</f>
        <v>41730</v>
      </c>
      <c r="G1658" t="str">
        <f>Tabla_owssvr__2[[#This Row],[Categoria]]</f>
        <v>2 Reporte problemas Oracle</v>
      </c>
      <c r="H1658" t="str">
        <f>Tabla_owssvr__2[[#This Row],[Enviado a TI]]</f>
        <v>No</v>
      </c>
      <c r="I1658">
        <f>Tabla_owssvr__2[[#This Row],[Regiones]]</f>
        <v>0</v>
      </c>
      <c r="J1658" s="12">
        <f t="shared" si="177"/>
        <v>1</v>
      </c>
      <c r="K1658" s="13">
        <f t="shared" si="178"/>
        <v>41731</v>
      </c>
      <c r="L1658" s="12">
        <f t="shared" si="179"/>
        <v>2014</v>
      </c>
      <c r="M1658" s="12">
        <f t="shared" si="180"/>
        <v>14</v>
      </c>
      <c r="N1658" s="12">
        <f t="shared" si="181"/>
        <v>4</v>
      </c>
      <c r="O1658" s="13" t="str">
        <f t="shared" ca="1" si="182"/>
        <v>CUMPLE</v>
      </c>
    </row>
    <row r="1659" spans="1:15" hidden="1">
      <c r="A1659">
        <f>Tabla_owssvr__2[[#This Row],[ID]]</f>
        <v>3559</v>
      </c>
      <c r="B1659" t="str">
        <f>Tabla_owssvr__2[[#This Row],[Título]]</f>
        <v>RV: TELEFONO MOVIL</v>
      </c>
      <c r="C1659" t="str">
        <f>Tabla_owssvr__2[[#This Row],[Solicitante]]</f>
        <v>Abarca Cerda, Cristian Andres, CAM</v>
      </c>
      <c r="D1659" s="4">
        <f>Tabla_owssvr__2[[#This Row],[Fecha Solicitud]]</f>
        <v>41730</v>
      </c>
      <c r="E1659" t="str">
        <f>Tabla_owssvr__2[[#This Row],[Estado]]</f>
        <v>Realizado</v>
      </c>
      <c r="F1659" s="4">
        <f>Tabla_owssvr__2[[#This Row],[Fecha Cierre]]</f>
        <v>41731</v>
      </c>
      <c r="G1659" t="str">
        <f>Tabla_owssvr__2[[#This Row],[Categoria]]</f>
        <v>Asignación y/o entrega de equipos celulares estándar nuevos o sus componentes. (chips)</v>
      </c>
      <c r="H1659" t="str">
        <f>Tabla_owssvr__2[[#This Row],[Enviado a TI]]</f>
        <v>Si</v>
      </c>
      <c r="I1659">
        <f>Tabla_owssvr__2[[#This Row],[Regiones]]</f>
        <v>0</v>
      </c>
      <c r="J1659" s="12">
        <f t="shared" si="177"/>
        <v>7</v>
      </c>
      <c r="K1659" s="13">
        <f t="shared" si="178"/>
        <v>41739</v>
      </c>
      <c r="L1659" s="12">
        <f t="shared" si="179"/>
        <v>2014</v>
      </c>
      <c r="M1659" s="12">
        <f t="shared" si="180"/>
        <v>15</v>
      </c>
      <c r="N1659" s="12">
        <f t="shared" si="181"/>
        <v>4</v>
      </c>
      <c r="O1659" s="13" t="str">
        <f t="shared" ca="1" si="182"/>
        <v>CUMPLE</v>
      </c>
    </row>
    <row r="1660" spans="1:15" hidden="1">
      <c r="A1660">
        <f>Tabla_owssvr__2[[#This Row],[ID]]</f>
        <v>3558</v>
      </c>
      <c r="B1660" t="str">
        <f>Tabla_owssvr__2[[#This Row],[Título]]</f>
        <v>Cotizar monitor</v>
      </c>
      <c r="C1660" t="str">
        <f>Tabla_owssvr__2[[#This Row],[Solicitante]]</f>
        <v>Vasquez Opazo, Maria Jose, CAM</v>
      </c>
      <c r="D1660" s="4">
        <f>Tabla_owssvr__2[[#This Row],[Fecha Solicitud]]</f>
        <v>41730</v>
      </c>
      <c r="E1660" t="str">
        <f>Tabla_owssvr__2[[#This Row],[Estado]]</f>
        <v>Realizado</v>
      </c>
      <c r="F1660" s="4">
        <f>Tabla_owssvr__2[[#This Row],[Fecha Cierre]]</f>
        <v>41740</v>
      </c>
      <c r="G1660" t="str">
        <f>Tabla_owssvr__2[[#This Row],[Categoria]]</f>
        <v>Compra de equipamiento habitual no estándar.</v>
      </c>
      <c r="H1660" t="str">
        <f>Tabla_owssvr__2[[#This Row],[Enviado a TI]]</f>
        <v>Si</v>
      </c>
      <c r="I1660" t="str">
        <f>Tabla_owssvr__2[[#This Row],[Regiones]]</f>
        <v>No</v>
      </c>
      <c r="J1660" s="12">
        <f t="shared" si="177"/>
        <v>10</v>
      </c>
      <c r="K1660" s="13">
        <f t="shared" si="178"/>
        <v>41744</v>
      </c>
      <c r="L1660" s="12">
        <f t="shared" si="179"/>
        <v>2014</v>
      </c>
      <c r="M1660" s="12">
        <f t="shared" si="180"/>
        <v>16</v>
      </c>
      <c r="N1660" s="12">
        <f t="shared" si="181"/>
        <v>4</v>
      </c>
      <c r="O1660" s="13" t="str">
        <f t="shared" ca="1" si="182"/>
        <v>CUMPLE</v>
      </c>
    </row>
    <row r="1661" spans="1:15" hidden="1">
      <c r="A1661">
        <f>Tabla_owssvr__2[[#This Row],[ID]]</f>
        <v>3557</v>
      </c>
      <c r="B1661" t="str">
        <f>Tabla_owssvr__2[[#This Row],[Título]]</f>
        <v xml:space="preserve">Cambio de telefono </v>
      </c>
      <c r="C1661" t="str">
        <f>Tabla_owssvr__2[[#This Row],[Solicitante]]</f>
        <v>Ponce Dinamarca, Pablo Ernesto, CAM</v>
      </c>
      <c r="D1661" s="4">
        <f>Tabla_owssvr__2[[#This Row],[Fecha Solicitud]]</f>
        <v>41730</v>
      </c>
      <c r="E1661" t="str">
        <f>Tabla_owssvr__2[[#This Row],[Estado]]</f>
        <v>Realizado</v>
      </c>
      <c r="F1661" s="4">
        <f>Tabla_owssvr__2[[#This Row],[Fecha Cierre]]</f>
        <v>41731</v>
      </c>
      <c r="G1661" t="str">
        <f>Tabla_owssvr__2[[#This Row],[Categoria]]</f>
        <v>Asignación y/o entrega de equipos celulares estándar nuevos o sus componentes. (chips)</v>
      </c>
      <c r="H1661" t="str">
        <f>Tabla_owssvr__2[[#This Row],[Enviado a TI]]</f>
        <v>No</v>
      </c>
      <c r="I1661">
        <f>Tabla_owssvr__2[[#This Row],[Regiones]]</f>
        <v>0</v>
      </c>
      <c r="J1661" s="12">
        <f t="shared" si="177"/>
        <v>7</v>
      </c>
      <c r="K1661" s="13">
        <f t="shared" si="178"/>
        <v>41739</v>
      </c>
      <c r="L1661" s="12">
        <f t="shared" si="179"/>
        <v>2014</v>
      </c>
      <c r="M1661" s="12">
        <f t="shared" si="180"/>
        <v>15</v>
      </c>
      <c r="N1661" s="12">
        <f t="shared" si="181"/>
        <v>4</v>
      </c>
      <c r="O1661" s="13" t="str">
        <f t="shared" ca="1" si="182"/>
        <v>CUMPLE</v>
      </c>
    </row>
    <row r="1662" spans="1:15" hidden="1">
      <c r="A1662">
        <f>Tabla_owssvr__2[[#This Row],[ID]]</f>
        <v>3556</v>
      </c>
      <c r="B1662" t="str">
        <f>Tabla_owssvr__2[[#This Row],[Título]]</f>
        <v>Solicita restituir minutos OnNet</v>
      </c>
      <c r="C1662" t="str">
        <f>Tabla_owssvr__2[[#This Row],[Solicitante]]</f>
        <v>Hormazábal Ortiz, Leonardo Antonio, CAM</v>
      </c>
      <c r="D1662" s="4">
        <f>Tabla_owssvr__2[[#This Row],[Fecha Solicitud]]</f>
        <v>41730</v>
      </c>
      <c r="E1662" t="str">
        <f>Tabla_owssvr__2[[#This Row],[Estado]]</f>
        <v>Realizado</v>
      </c>
      <c r="F1662" s="4">
        <f>Tabla_owssvr__2[[#This Row],[Fecha Cierre]]</f>
        <v>41730</v>
      </c>
      <c r="G1662" t="str">
        <f>Tabla_owssvr__2[[#This Row],[Categoria]]</f>
        <v>1 Asignacion de minutos</v>
      </c>
      <c r="H1662" t="str">
        <f>Tabla_owssvr__2[[#This Row],[Enviado a TI]]</f>
        <v>No</v>
      </c>
      <c r="I1662">
        <f>Tabla_owssvr__2[[#This Row],[Regiones]]</f>
        <v>0</v>
      </c>
      <c r="J1662" s="12">
        <f t="shared" si="177"/>
        <v>1</v>
      </c>
      <c r="K1662" s="13">
        <f t="shared" si="178"/>
        <v>41731</v>
      </c>
      <c r="L1662" s="12">
        <f t="shared" si="179"/>
        <v>2014</v>
      </c>
      <c r="M1662" s="12">
        <f t="shared" si="180"/>
        <v>14</v>
      </c>
      <c r="N1662" s="12">
        <f t="shared" si="181"/>
        <v>4</v>
      </c>
      <c r="O1662" s="13" t="str">
        <f t="shared" ca="1" si="182"/>
        <v>CUMPLE</v>
      </c>
    </row>
    <row r="1663" spans="1:15" hidden="1">
      <c r="A1663">
        <f>Tabla_owssvr__2[[#This Row],[ID]]</f>
        <v>3555</v>
      </c>
      <c r="B1663" t="str">
        <f>Tabla_owssvr__2[[#This Row],[Título]]</f>
        <v>Recarga de minutos</v>
      </c>
      <c r="C1663" t="str">
        <f>Tabla_owssvr__2[[#This Row],[Solicitante]]</f>
        <v>Soto Aranguiz, Francisco Javier, CAM</v>
      </c>
      <c r="D1663" s="4">
        <f>Tabla_owssvr__2[[#This Row],[Fecha Solicitud]]</f>
        <v>41730</v>
      </c>
      <c r="E1663" t="str">
        <f>Tabla_owssvr__2[[#This Row],[Estado]]</f>
        <v>Realizado</v>
      </c>
      <c r="F1663" s="4">
        <f>Tabla_owssvr__2[[#This Row],[Fecha Cierre]]</f>
        <v>41730</v>
      </c>
      <c r="G1663" t="str">
        <f>Tabla_owssvr__2[[#This Row],[Categoria]]</f>
        <v>1 Asignacion de minutos</v>
      </c>
      <c r="H1663" t="str">
        <f>Tabla_owssvr__2[[#This Row],[Enviado a TI]]</f>
        <v>Si</v>
      </c>
      <c r="I1663">
        <f>Tabla_owssvr__2[[#This Row],[Regiones]]</f>
        <v>0</v>
      </c>
      <c r="J1663" s="12">
        <f t="shared" si="177"/>
        <v>1</v>
      </c>
      <c r="K1663" s="13">
        <f t="shared" si="178"/>
        <v>41731</v>
      </c>
      <c r="L1663" s="12">
        <f t="shared" si="179"/>
        <v>2014</v>
      </c>
      <c r="M1663" s="12">
        <f t="shared" si="180"/>
        <v>14</v>
      </c>
      <c r="N1663" s="12">
        <f t="shared" si="181"/>
        <v>4</v>
      </c>
      <c r="O1663" s="13" t="str">
        <f t="shared" ca="1" si="182"/>
        <v>CUMPLE</v>
      </c>
    </row>
    <row r="1664" spans="1:15" hidden="1">
      <c r="A1664">
        <f>Tabla_owssvr__2[[#This Row],[ID]]</f>
        <v>3554</v>
      </c>
      <c r="B1664" t="str">
        <f>Tabla_owssvr__2[[#This Row],[Título]]</f>
        <v>Reponer Minutos de Celular</v>
      </c>
      <c r="C1664" t="str">
        <f>Tabla_owssvr__2[[#This Row],[Solicitante]]</f>
        <v>Barraza Ramos, Boris, CAM</v>
      </c>
      <c r="D1664" s="4">
        <f>Tabla_owssvr__2[[#This Row],[Fecha Solicitud]]</f>
        <v>41730</v>
      </c>
      <c r="E1664" t="str">
        <f>Tabla_owssvr__2[[#This Row],[Estado]]</f>
        <v>Realizado</v>
      </c>
      <c r="F1664" s="4">
        <f>Tabla_owssvr__2[[#This Row],[Fecha Cierre]]</f>
        <v>41730</v>
      </c>
      <c r="G1664" t="str">
        <f>Tabla_owssvr__2[[#This Row],[Categoria]]</f>
        <v>1 Asignacion de minutos</v>
      </c>
      <c r="H1664" t="str">
        <f>Tabla_owssvr__2[[#This Row],[Enviado a TI]]</f>
        <v>Si</v>
      </c>
      <c r="I1664">
        <f>Tabla_owssvr__2[[#This Row],[Regiones]]</f>
        <v>0</v>
      </c>
      <c r="J1664" s="12">
        <f t="shared" si="177"/>
        <v>1</v>
      </c>
      <c r="K1664" s="13">
        <f t="shared" si="178"/>
        <v>41731</v>
      </c>
      <c r="L1664" s="12">
        <f t="shared" si="179"/>
        <v>2014</v>
      </c>
      <c r="M1664" s="12">
        <f t="shared" si="180"/>
        <v>14</v>
      </c>
      <c r="N1664" s="12">
        <f t="shared" si="181"/>
        <v>4</v>
      </c>
      <c r="O1664" s="13" t="str">
        <f t="shared" ca="1" si="182"/>
        <v>CUMPLE</v>
      </c>
    </row>
    <row r="1665" spans="1:15">
      <c r="A1665">
        <f>Tabla_owssvr__2[[#This Row],[ID]]</f>
        <v>3553</v>
      </c>
      <c r="B1665" t="str">
        <f>Tabla_owssvr__2[[#This Row],[Título]]</f>
        <v>Accesorios Estación de Trabajo _Jose Salazar</v>
      </c>
      <c r="C1665" t="str">
        <f>Tabla_owssvr__2[[#This Row],[Solicitante]]</f>
        <v>Salazar Henriquez, Jose Miguel, CAM</v>
      </c>
      <c r="D1665" s="4">
        <f>Tabla_owssvr__2[[#This Row],[Fecha Solicitud]]</f>
        <v>41730</v>
      </c>
      <c r="E1665" t="str">
        <f>Tabla_owssvr__2[[#This Row],[Estado]]</f>
        <v>Realizado</v>
      </c>
      <c r="F1665" s="4">
        <f>Tabla_owssvr__2[[#This Row],[Fecha Cierre]]</f>
        <v>41733</v>
      </c>
      <c r="G1665" t="str">
        <f>Tabla_owssvr__2[[#This Row],[Categoria]]</f>
        <v>Asignación de equipamiento habitual no estándar. (Monitor o teclado adicional, audífonos, disco externo…)</v>
      </c>
      <c r="H1665" t="str">
        <f>Tabla_owssvr__2[[#This Row],[Enviado a TI]]</f>
        <v>No</v>
      </c>
      <c r="I1665" t="str">
        <f>Tabla_owssvr__2[[#This Row],[Regiones]]</f>
        <v>No</v>
      </c>
      <c r="J1665" s="12">
        <f t="shared" si="177"/>
        <v>1</v>
      </c>
      <c r="K1665" s="13">
        <f t="shared" si="178"/>
        <v>41731</v>
      </c>
      <c r="L1665" s="12">
        <f t="shared" si="179"/>
        <v>2014</v>
      </c>
      <c r="M1665" s="12">
        <f t="shared" si="180"/>
        <v>14</v>
      </c>
      <c r="N1665" s="12">
        <f t="shared" si="181"/>
        <v>4</v>
      </c>
      <c r="O1665" s="13" t="str">
        <f t="shared" ca="1" si="182"/>
        <v>NO CUMPLE</v>
      </c>
    </row>
    <row r="1666" spans="1:15" hidden="1">
      <c r="A1666">
        <f>Tabla_owssvr__2[[#This Row],[ID]]</f>
        <v>3552</v>
      </c>
      <c r="B1666" t="str">
        <f>Tabla_owssvr__2[[#This Row],[Título]]</f>
        <v>RV:  Carga de minutos</v>
      </c>
      <c r="C1666" t="str">
        <f>Tabla_owssvr__2[[#This Row],[Solicitante]]</f>
        <v>Bascuñan Reyes, Juan Ignacio, CAM</v>
      </c>
      <c r="D1666" s="4">
        <f>Tabla_owssvr__2[[#This Row],[Fecha Solicitud]]</f>
        <v>41730</v>
      </c>
      <c r="E1666" t="str">
        <f>Tabla_owssvr__2[[#This Row],[Estado]]</f>
        <v>Realizado</v>
      </c>
      <c r="F1666" s="4">
        <f>Tabla_owssvr__2[[#This Row],[Fecha Cierre]]</f>
        <v>41730</v>
      </c>
      <c r="G1666" t="str">
        <f>Tabla_owssvr__2[[#This Row],[Categoria]]</f>
        <v>1 Asignacion de minutos</v>
      </c>
      <c r="H1666" t="str">
        <f>Tabla_owssvr__2[[#This Row],[Enviado a TI]]</f>
        <v>Si</v>
      </c>
      <c r="I1666">
        <f>Tabla_owssvr__2[[#This Row],[Regiones]]</f>
        <v>0</v>
      </c>
      <c r="J1666" s="12">
        <f t="shared" ref="J1666:J1729" si="183">VLOOKUP(G1666,servicios,2,FALSE)</f>
        <v>1</v>
      </c>
      <c r="K1666" s="13">
        <f t="shared" ref="K1666:K1729" si="184">WORKDAY(D1666*1,J1666,festivos)</f>
        <v>41731</v>
      </c>
      <c r="L1666" s="12">
        <f t="shared" ref="L1666:L1729" si="185">YEAR(K1666)</f>
        <v>2014</v>
      </c>
      <c r="M1666" s="12">
        <f t="shared" ref="M1666:M1729" si="186">WEEKNUM(K1666,2)</f>
        <v>14</v>
      </c>
      <c r="N1666" s="12">
        <f t="shared" ref="N1666:N1729" si="187">MONTH(K1666)</f>
        <v>4</v>
      </c>
      <c r="O1666" s="13" t="str">
        <f t="shared" ref="O1666:O1729" ca="1" si="188">IF(F1666=0,IF(AND(TODAY()&lt;=K1666),"EN TIEMPO","FUERA"),IF(AND(F1666&lt;=K1666),"CUMPLE","NO CUMPLE"))</f>
        <v>CUMPLE</v>
      </c>
    </row>
    <row r="1667" spans="1:15" hidden="1">
      <c r="A1667">
        <f>Tabla_owssvr__2[[#This Row],[ID]]</f>
        <v>3551</v>
      </c>
      <c r="B1667" t="str">
        <f>Tabla_owssvr__2[[#This Row],[Título]]</f>
        <v xml:space="preserve">ERROR EN AR, CREACION DE FACTURAS EN COASIN </v>
      </c>
      <c r="C1667" t="str">
        <f>Tabla_owssvr__2[[#This Row],[Solicitante]]</f>
        <v>Berrios Ortiz, Elias Eduardo, CAM</v>
      </c>
      <c r="D1667" s="4">
        <f>Tabla_owssvr__2[[#This Row],[Fecha Solicitud]]</f>
        <v>41730</v>
      </c>
      <c r="E1667" t="str">
        <f>Tabla_owssvr__2[[#This Row],[Estado]]</f>
        <v>Realizado</v>
      </c>
      <c r="F1667" s="4">
        <f>Tabla_owssvr__2[[#This Row],[Fecha Cierre]]</f>
        <v>41730</v>
      </c>
      <c r="G1667" t="str">
        <f>Tabla_owssvr__2[[#This Row],[Categoria]]</f>
        <v>2 Reporte problemas Oracle</v>
      </c>
      <c r="H1667" t="str">
        <f>Tabla_owssvr__2[[#This Row],[Enviado a TI]]</f>
        <v>Si</v>
      </c>
      <c r="I1667">
        <f>Tabla_owssvr__2[[#This Row],[Regiones]]</f>
        <v>0</v>
      </c>
      <c r="J1667" s="12">
        <f t="shared" si="183"/>
        <v>1</v>
      </c>
      <c r="K1667" s="13">
        <f t="shared" si="184"/>
        <v>41731</v>
      </c>
      <c r="L1667" s="12">
        <f t="shared" si="185"/>
        <v>2014</v>
      </c>
      <c r="M1667" s="12">
        <f t="shared" si="186"/>
        <v>14</v>
      </c>
      <c r="N1667" s="12">
        <f t="shared" si="187"/>
        <v>4</v>
      </c>
      <c r="O1667" s="13" t="str">
        <f t="shared" ca="1" si="188"/>
        <v>CUMPLE</v>
      </c>
    </row>
    <row r="1668" spans="1:15" hidden="1">
      <c r="A1668">
        <f>Tabla_owssvr__2[[#This Row],[ID]]</f>
        <v>3550</v>
      </c>
      <c r="B1668" t="str">
        <f>Tabla_owssvr__2[[#This Row],[Título]]</f>
        <v xml:space="preserve">Desbloquear Telefono </v>
      </c>
      <c r="C1668" t="str">
        <f>Tabla_owssvr__2[[#This Row],[Solicitante]]</f>
        <v>Palma Campos, Alejandra Beatriz, CAM</v>
      </c>
      <c r="D1668" s="4">
        <f>Tabla_owssvr__2[[#This Row],[Fecha Solicitud]]</f>
        <v>41730</v>
      </c>
      <c r="E1668" t="str">
        <f>Tabla_owssvr__2[[#This Row],[Estado]]</f>
        <v>Realizado</v>
      </c>
      <c r="F1668" s="4">
        <f>Tabla_owssvr__2[[#This Row],[Fecha Cierre]]</f>
        <v>41730</v>
      </c>
      <c r="G1668" t="str">
        <f>Tabla_owssvr__2[[#This Row],[Categoria]]</f>
        <v>Habitación de servicios en el celular, (correo electrónico, Wifi, Watsup)</v>
      </c>
      <c r="H1668" t="str">
        <f>Tabla_owssvr__2[[#This Row],[Enviado a TI]]</f>
        <v>Si</v>
      </c>
      <c r="I1668">
        <f>Tabla_owssvr__2[[#This Row],[Regiones]]</f>
        <v>0</v>
      </c>
      <c r="J1668" s="12">
        <f t="shared" si="183"/>
        <v>1</v>
      </c>
      <c r="K1668" s="13">
        <f t="shared" si="184"/>
        <v>41731</v>
      </c>
      <c r="L1668" s="12">
        <f t="shared" si="185"/>
        <v>2014</v>
      </c>
      <c r="M1668" s="12">
        <f t="shared" si="186"/>
        <v>14</v>
      </c>
      <c r="N1668" s="12">
        <f t="shared" si="187"/>
        <v>4</v>
      </c>
      <c r="O1668" s="13" t="str">
        <f t="shared" ca="1" si="188"/>
        <v>CUMPLE</v>
      </c>
    </row>
    <row r="1669" spans="1:15" hidden="1">
      <c r="A1669">
        <f>Tabla_owssvr__2[[#This Row],[ID]]</f>
        <v>3549</v>
      </c>
      <c r="B1669" t="str">
        <f>Tabla_owssvr__2[[#This Row],[Título]]</f>
        <v>SOLICITUD DE GESTION - NUEVA CONTRASEÑA</v>
      </c>
      <c r="C1669" t="str">
        <f>Tabla_owssvr__2[[#This Row],[Solicitante]]</f>
        <v>Ruz Salinas, Richard Alberto, CAM</v>
      </c>
      <c r="D1669" s="4">
        <f>Tabla_owssvr__2[[#This Row],[Fecha Solicitud]]</f>
        <v>41730</v>
      </c>
      <c r="E1669" t="str">
        <f>Tabla_owssvr__2[[#This Row],[Estado]]</f>
        <v>Realizado</v>
      </c>
      <c r="F1669" s="4">
        <f>Tabla_owssvr__2[[#This Row],[Fecha Cierre]]</f>
        <v>41730</v>
      </c>
      <c r="G1669" t="str">
        <f>Tabla_owssvr__2[[#This Row],[Categoria]]</f>
        <v>Creación, modificación activación y desactivación de cuentas asociadas a servicios externos.</v>
      </c>
      <c r="H1669" t="str">
        <f>Tabla_owssvr__2[[#This Row],[Enviado a TI]]</f>
        <v>No</v>
      </c>
      <c r="I1669">
        <f>Tabla_owssvr__2[[#This Row],[Regiones]]</f>
        <v>0</v>
      </c>
      <c r="J1669" s="12">
        <f t="shared" si="183"/>
        <v>1</v>
      </c>
      <c r="K1669" s="13">
        <f t="shared" si="184"/>
        <v>41731</v>
      </c>
      <c r="L1669" s="12">
        <f t="shared" si="185"/>
        <v>2014</v>
      </c>
      <c r="M1669" s="12">
        <f t="shared" si="186"/>
        <v>14</v>
      </c>
      <c r="N1669" s="12">
        <f t="shared" si="187"/>
        <v>4</v>
      </c>
      <c r="O1669" s="13" t="str">
        <f t="shared" ca="1" si="188"/>
        <v>CUMPLE</v>
      </c>
    </row>
    <row r="1670" spans="1:15" hidden="1">
      <c r="A1670">
        <f>Tabla_owssvr__2[[#This Row],[ID]]</f>
        <v>3548</v>
      </c>
      <c r="B1670" t="str">
        <f>Tabla_owssvr__2[[#This Row],[Título]]</f>
        <v>RV: CODIGOS DE COASIN</v>
      </c>
      <c r="C1670" t="str">
        <f>Tabla_owssvr__2[[#This Row],[Solicitante]]</f>
        <v>Yañez Castillo, Luis Felipe, CAM</v>
      </c>
      <c r="D1670" s="4">
        <f>Tabla_owssvr__2[[#This Row],[Fecha Solicitud]]</f>
        <v>41730</v>
      </c>
      <c r="E1670" t="str">
        <f>Tabla_owssvr__2[[#This Row],[Estado]]</f>
        <v>Realizado</v>
      </c>
      <c r="F1670" s="4">
        <f>Tabla_owssvr__2[[#This Row],[Fecha Cierre]]</f>
        <v>41730</v>
      </c>
      <c r="G1670" t="str">
        <f>Tabla_owssvr__2[[#This Row],[Categoria]]</f>
        <v>2 Reporte problemas Oracle</v>
      </c>
      <c r="H1670" t="str">
        <f>Tabla_owssvr__2[[#This Row],[Enviado a TI]]</f>
        <v>No</v>
      </c>
      <c r="I1670">
        <f>Tabla_owssvr__2[[#This Row],[Regiones]]</f>
        <v>0</v>
      </c>
      <c r="J1670" s="12">
        <f t="shared" si="183"/>
        <v>1</v>
      </c>
      <c r="K1670" s="13">
        <f t="shared" si="184"/>
        <v>41731</v>
      </c>
      <c r="L1670" s="12">
        <f t="shared" si="185"/>
        <v>2014</v>
      </c>
      <c r="M1670" s="12">
        <f t="shared" si="186"/>
        <v>14</v>
      </c>
      <c r="N1670" s="12">
        <f t="shared" si="187"/>
        <v>4</v>
      </c>
      <c r="O1670" s="13" t="str">
        <f t="shared" ca="1" si="188"/>
        <v>CUMPLE</v>
      </c>
    </row>
    <row r="1671" spans="1:15" hidden="1">
      <c r="A1671">
        <f>Tabla_owssvr__2[[#This Row],[ID]]</f>
        <v>3547</v>
      </c>
      <c r="B1671" t="str">
        <f>Tabla_owssvr__2[[#This Row],[Título]]</f>
        <v>RE: favor devolver los minutos pedient</v>
      </c>
      <c r="C1671" t="str">
        <f>Tabla_owssvr__2[[#This Row],[Solicitante]]</f>
        <v>Medrano Ortega, Mario Ariel, CAM</v>
      </c>
      <c r="D1671" s="4">
        <f>Tabla_owssvr__2[[#This Row],[Fecha Solicitud]]</f>
        <v>41730</v>
      </c>
      <c r="E1671" t="str">
        <f>Tabla_owssvr__2[[#This Row],[Estado]]</f>
        <v>Realizado</v>
      </c>
      <c r="F1671" s="4">
        <f>Tabla_owssvr__2[[#This Row],[Fecha Cierre]]</f>
        <v>41730</v>
      </c>
      <c r="G1671" t="str">
        <f>Tabla_owssvr__2[[#This Row],[Categoria]]</f>
        <v>1 Asignacion de minutos</v>
      </c>
      <c r="H1671" t="str">
        <f>Tabla_owssvr__2[[#This Row],[Enviado a TI]]</f>
        <v>Si</v>
      </c>
      <c r="I1671">
        <f>Tabla_owssvr__2[[#This Row],[Regiones]]</f>
        <v>0</v>
      </c>
      <c r="J1671" s="12">
        <f t="shared" si="183"/>
        <v>1</v>
      </c>
      <c r="K1671" s="13">
        <f t="shared" si="184"/>
        <v>41731</v>
      </c>
      <c r="L1671" s="12">
        <f t="shared" si="185"/>
        <v>2014</v>
      </c>
      <c r="M1671" s="12">
        <f t="shared" si="186"/>
        <v>14</v>
      </c>
      <c r="N1671" s="12">
        <f t="shared" si="187"/>
        <v>4</v>
      </c>
      <c r="O1671" s="13" t="str">
        <f t="shared" ca="1" si="188"/>
        <v>CUMPLE</v>
      </c>
    </row>
    <row r="1672" spans="1:15" hidden="1">
      <c r="A1672">
        <f>Tabla_owssvr__2[[#This Row],[ID]]</f>
        <v>3546</v>
      </c>
      <c r="B1672" t="str">
        <f>Tabla_owssvr__2[[#This Row],[Título]]</f>
        <v>SOLICITUD DE MINUTOS</v>
      </c>
      <c r="C1672" t="str">
        <f>Tabla_owssvr__2[[#This Row],[Solicitante]]</f>
        <v>Sanguinetti Catalan, Angelo Michel, CAM</v>
      </c>
      <c r="D1672" s="4">
        <f>Tabla_owssvr__2[[#This Row],[Fecha Solicitud]]</f>
        <v>41730</v>
      </c>
      <c r="E1672" t="str">
        <f>Tabla_owssvr__2[[#This Row],[Estado]]</f>
        <v>Realizado</v>
      </c>
      <c r="F1672" s="4">
        <f>Tabla_owssvr__2[[#This Row],[Fecha Cierre]]</f>
        <v>41730</v>
      </c>
      <c r="G1672" t="str">
        <f>Tabla_owssvr__2[[#This Row],[Categoria]]</f>
        <v>1 Asignacion de minutos</v>
      </c>
      <c r="H1672" t="str">
        <f>Tabla_owssvr__2[[#This Row],[Enviado a TI]]</f>
        <v>Si</v>
      </c>
      <c r="I1672">
        <f>Tabla_owssvr__2[[#This Row],[Regiones]]</f>
        <v>0</v>
      </c>
      <c r="J1672" s="12">
        <f t="shared" si="183"/>
        <v>1</v>
      </c>
      <c r="K1672" s="13">
        <f t="shared" si="184"/>
        <v>41731</v>
      </c>
      <c r="L1672" s="12">
        <f t="shared" si="185"/>
        <v>2014</v>
      </c>
      <c r="M1672" s="12">
        <f t="shared" si="186"/>
        <v>14</v>
      </c>
      <c r="N1672" s="12">
        <f t="shared" si="187"/>
        <v>4</v>
      </c>
      <c r="O1672" s="13" t="str">
        <f t="shared" ca="1" si="188"/>
        <v>CUMPLE</v>
      </c>
    </row>
    <row r="1673" spans="1:15" hidden="1">
      <c r="A1673">
        <f>Tabla_owssvr__2[[#This Row],[ID]]</f>
        <v>3545</v>
      </c>
      <c r="B1673" t="str">
        <f>Tabla_owssvr__2[[#This Row],[Título]]</f>
        <v>Solicitud Jorge Rodriguez 20140401.xlsx</v>
      </c>
      <c r="C1673" t="str">
        <f>Tabla_owssvr__2[[#This Row],[Solicitante]]</f>
        <v>Valdes Navarrete, David Exequiel, CAM</v>
      </c>
      <c r="D1673" s="4">
        <f>Tabla_owssvr__2[[#This Row],[Fecha Solicitud]]</f>
        <v>41730</v>
      </c>
      <c r="E1673" t="str">
        <f>Tabla_owssvr__2[[#This Row],[Estado]]</f>
        <v>Realizado</v>
      </c>
      <c r="F1673" s="4">
        <f>Tabla_owssvr__2[[#This Row],[Fecha Cierre]]</f>
        <v>41730</v>
      </c>
      <c r="G1673" t="str">
        <f>Tabla_owssvr__2[[#This Row],[Categoria]]</f>
        <v>1 Asignacion de minutos</v>
      </c>
      <c r="H1673" t="str">
        <f>Tabla_owssvr__2[[#This Row],[Enviado a TI]]</f>
        <v>No</v>
      </c>
      <c r="I1673">
        <f>Tabla_owssvr__2[[#This Row],[Regiones]]</f>
        <v>0</v>
      </c>
      <c r="J1673" s="12">
        <f t="shared" si="183"/>
        <v>1</v>
      </c>
      <c r="K1673" s="13">
        <f t="shared" si="184"/>
        <v>41731</v>
      </c>
      <c r="L1673" s="12">
        <f t="shared" si="185"/>
        <v>2014</v>
      </c>
      <c r="M1673" s="12">
        <f t="shared" si="186"/>
        <v>14</v>
      </c>
      <c r="N1673" s="12">
        <f t="shared" si="187"/>
        <v>4</v>
      </c>
      <c r="O1673" s="13" t="str">
        <f t="shared" ca="1" si="188"/>
        <v>CUMPLE</v>
      </c>
    </row>
    <row r="1674" spans="1:15" hidden="1">
      <c r="A1674">
        <f>Tabla_owssvr__2[[#This Row],[ID]]</f>
        <v>3544</v>
      </c>
      <c r="B1674" t="str">
        <f>Tabla_owssvr__2[[#This Row],[Título]]</f>
        <v>RV: El buzón está casi lleno.</v>
      </c>
      <c r="C1674" t="str">
        <f>Tabla_owssvr__2[[#This Row],[Solicitante]]</f>
        <v>Gonzalez Soto, Javier Alejandro, CAM</v>
      </c>
      <c r="D1674" s="4">
        <f>Tabla_owssvr__2[[#This Row],[Fecha Solicitud]]</f>
        <v>41730</v>
      </c>
      <c r="E1674" t="str">
        <f>Tabla_owssvr__2[[#This Row],[Estado]]</f>
        <v>Realizado</v>
      </c>
      <c r="F1674" s="4">
        <f>Tabla_owssvr__2[[#This Row],[Fecha Cierre]]</f>
        <v>41730</v>
      </c>
      <c r="G1674" t="str">
        <f>Tabla_owssvr__2[[#This Row],[Categoria]]</f>
        <v>Creación, modificación activación y desactivación de cuentas de red y correo electrónico.</v>
      </c>
      <c r="H1674" t="str">
        <f>Tabla_owssvr__2[[#This Row],[Enviado a TI]]</f>
        <v>No</v>
      </c>
      <c r="I1674">
        <f>Tabla_owssvr__2[[#This Row],[Regiones]]</f>
        <v>0</v>
      </c>
      <c r="J1674" s="12">
        <f t="shared" si="183"/>
        <v>1</v>
      </c>
      <c r="K1674" s="13">
        <f t="shared" si="184"/>
        <v>41731</v>
      </c>
      <c r="L1674" s="12">
        <f t="shared" si="185"/>
        <v>2014</v>
      </c>
      <c r="M1674" s="12">
        <f t="shared" si="186"/>
        <v>14</v>
      </c>
      <c r="N1674" s="12">
        <f t="shared" si="187"/>
        <v>4</v>
      </c>
      <c r="O1674" s="13" t="str">
        <f t="shared" ca="1" si="188"/>
        <v>CUMPLE</v>
      </c>
    </row>
    <row r="1675" spans="1:15" hidden="1">
      <c r="A1675">
        <f>Tabla_owssvr__2[[#This Row],[ID]]</f>
        <v>3543</v>
      </c>
      <c r="B1675" t="str">
        <f>Tabla_owssvr__2[[#This Row],[Título]]</f>
        <v>Favor habilitar perfil para emisión de recepciones de usuario</v>
      </c>
      <c r="C1675" t="str">
        <f>Tabla_owssvr__2[[#This Row],[Solicitante]]</f>
        <v>Medrano Ortega, Mario Ariel, CAM</v>
      </c>
      <c r="D1675" s="4">
        <f>Tabla_owssvr__2[[#This Row],[Fecha Solicitud]]</f>
        <v>41730</v>
      </c>
      <c r="E1675" t="str">
        <f>Tabla_owssvr__2[[#This Row],[Estado]]</f>
        <v>Realizado</v>
      </c>
      <c r="F1675" s="4">
        <f>Tabla_owssvr__2[[#This Row],[Fecha Cierre]]</f>
        <v>41730</v>
      </c>
      <c r="G1675" t="str">
        <f>Tabla_owssvr__2[[#This Row],[Categoria]]</f>
        <v>Creación, modificación activación y desactivación de cuentas asociadas a servicios externos.</v>
      </c>
      <c r="H1675" t="str">
        <f>Tabla_owssvr__2[[#This Row],[Enviado a TI]]</f>
        <v>No</v>
      </c>
      <c r="I1675">
        <f>Tabla_owssvr__2[[#This Row],[Regiones]]</f>
        <v>0</v>
      </c>
      <c r="J1675" s="12">
        <f t="shared" si="183"/>
        <v>1</v>
      </c>
      <c r="K1675" s="13">
        <f t="shared" si="184"/>
        <v>41731</v>
      </c>
      <c r="L1675" s="12">
        <f t="shared" si="185"/>
        <v>2014</v>
      </c>
      <c r="M1675" s="12">
        <f t="shared" si="186"/>
        <v>14</v>
      </c>
      <c r="N1675" s="12">
        <f t="shared" si="187"/>
        <v>4</v>
      </c>
      <c r="O1675" s="13" t="str">
        <f t="shared" ca="1" si="188"/>
        <v>CUMPLE</v>
      </c>
    </row>
    <row r="1676" spans="1:15" hidden="1">
      <c r="A1676">
        <f>Tabla_owssvr__2[[#This Row],[ID]]</f>
        <v>3542</v>
      </c>
      <c r="B1676" t="str">
        <f>Tabla_owssvr__2[[#This Row],[Título]]</f>
        <v>RV: Cambio de Equipos y Otros.</v>
      </c>
      <c r="C1676" t="str">
        <f>Tabla_owssvr__2[[#This Row],[Solicitante]]</f>
        <v>Castillo Castillo, Luis Julian Ariel, CAM</v>
      </c>
      <c r="D1676" s="4">
        <f>Tabla_owssvr__2[[#This Row],[Fecha Solicitud]]</f>
        <v>41729</v>
      </c>
      <c r="E1676" t="str">
        <f>Tabla_owssvr__2[[#This Row],[Estado]]</f>
        <v>Realizado</v>
      </c>
      <c r="F1676" s="4">
        <f>Tabla_owssvr__2[[#This Row],[Fecha Cierre]]</f>
        <v>41729</v>
      </c>
      <c r="G1676" t="str">
        <f>Tabla_owssvr__2[[#This Row],[Categoria]]</f>
        <v>Habilitación de carpetas compartidas o sitios de Sharepoint. O asignación y/o modificación de permisos.</v>
      </c>
      <c r="H1676" t="str">
        <f>Tabla_owssvr__2[[#This Row],[Enviado a TI]]</f>
        <v>No</v>
      </c>
      <c r="I1676">
        <f>Tabla_owssvr__2[[#This Row],[Regiones]]</f>
        <v>0</v>
      </c>
      <c r="J1676" s="12">
        <f t="shared" si="183"/>
        <v>1</v>
      </c>
      <c r="K1676" s="13">
        <f t="shared" si="184"/>
        <v>41730</v>
      </c>
      <c r="L1676" s="12">
        <f t="shared" si="185"/>
        <v>2014</v>
      </c>
      <c r="M1676" s="12">
        <f t="shared" si="186"/>
        <v>14</v>
      </c>
      <c r="N1676" s="12">
        <f t="shared" si="187"/>
        <v>4</v>
      </c>
      <c r="O1676" s="13" t="str">
        <f t="shared" ca="1" si="188"/>
        <v>CUMPLE</v>
      </c>
    </row>
    <row r="1677" spans="1:15" hidden="1">
      <c r="A1677">
        <f>Tabla_owssvr__2[[#This Row],[ID]]</f>
        <v>3541</v>
      </c>
      <c r="B1677" t="str">
        <f>Tabla_owssvr__2[[#This Row],[Título]]</f>
        <v>telefono fijo</v>
      </c>
      <c r="C1677" t="str">
        <f>Tabla_owssvr__2[[#This Row],[Solicitante]]</f>
        <v>Villena Herrera, Maria Belen, CAM</v>
      </c>
      <c r="D1677" s="4">
        <f>Tabla_owssvr__2[[#This Row],[Fecha Solicitud]]</f>
        <v>41729</v>
      </c>
      <c r="E1677" t="str">
        <f>Tabla_owssvr__2[[#This Row],[Estado]]</f>
        <v>Realizado</v>
      </c>
      <c r="F1677" s="4">
        <f>Tabla_owssvr__2[[#This Row],[Fecha Cierre]]</f>
        <v>41729</v>
      </c>
      <c r="G1677" t="str">
        <f>Tabla_owssvr__2[[#This Row],[Categoria]]</f>
        <v>Instalación o traslado de anexos telefónicos.</v>
      </c>
      <c r="H1677" t="str">
        <f>Tabla_owssvr__2[[#This Row],[Enviado a TI]]</f>
        <v>No</v>
      </c>
      <c r="I1677">
        <f>Tabla_owssvr__2[[#This Row],[Regiones]]</f>
        <v>0</v>
      </c>
      <c r="J1677" s="12">
        <f t="shared" si="183"/>
        <v>3</v>
      </c>
      <c r="K1677" s="13">
        <f t="shared" si="184"/>
        <v>41732</v>
      </c>
      <c r="L1677" s="12">
        <f t="shared" si="185"/>
        <v>2014</v>
      </c>
      <c r="M1677" s="12">
        <f t="shared" si="186"/>
        <v>14</v>
      </c>
      <c r="N1677" s="12">
        <f t="shared" si="187"/>
        <v>4</v>
      </c>
      <c r="O1677" s="13" t="str">
        <f t="shared" ca="1" si="188"/>
        <v>CUMPLE</v>
      </c>
    </row>
    <row r="1678" spans="1:15" hidden="1">
      <c r="A1678">
        <f>Tabla_owssvr__2[[#This Row],[ID]]</f>
        <v>3540</v>
      </c>
      <c r="B1678" t="str">
        <f>Tabla_owssvr__2[[#This Row],[Título]]</f>
        <v>RE: Solicitud de Minutos Celular</v>
      </c>
      <c r="C1678" t="str">
        <f>Tabla_owssvr__2[[#This Row],[Solicitante]]</f>
        <v>Vera Sepulveda, Juan Carlos, CAM</v>
      </c>
      <c r="D1678" s="4">
        <f>Tabla_owssvr__2[[#This Row],[Fecha Solicitud]]</f>
        <v>41729</v>
      </c>
      <c r="E1678" t="str">
        <f>Tabla_owssvr__2[[#This Row],[Estado]]</f>
        <v>Realizado</v>
      </c>
      <c r="F1678" s="4">
        <f>Tabla_owssvr__2[[#This Row],[Fecha Cierre]]</f>
        <v>41729</v>
      </c>
      <c r="G1678" t="str">
        <f>Tabla_owssvr__2[[#This Row],[Categoria]]</f>
        <v>1 Asignacion de minutos</v>
      </c>
      <c r="H1678" t="str">
        <f>Tabla_owssvr__2[[#This Row],[Enviado a TI]]</f>
        <v>No</v>
      </c>
      <c r="I1678">
        <f>Tabla_owssvr__2[[#This Row],[Regiones]]</f>
        <v>0</v>
      </c>
      <c r="J1678" s="12">
        <f t="shared" si="183"/>
        <v>1</v>
      </c>
      <c r="K1678" s="13">
        <f t="shared" si="184"/>
        <v>41730</v>
      </c>
      <c r="L1678" s="12">
        <f t="shared" si="185"/>
        <v>2014</v>
      </c>
      <c r="M1678" s="12">
        <f t="shared" si="186"/>
        <v>14</v>
      </c>
      <c r="N1678" s="12">
        <f t="shared" si="187"/>
        <v>4</v>
      </c>
      <c r="O1678" s="13" t="str">
        <f t="shared" ca="1" si="188"/>
        <v>CUMPLE</v>
      </c>
    </row>
    <row r="1679" spans="1:15" hidden="1">
      <c r="A1679">
        <f>Tabla_owssvr__2[[#This Row],[ID]]</f>
        <v>3539</v>
      </c>
      <c r="B1679" t="str">
        <f>Tabla_owssvr__2[[#This Row],[Título]]</f>
        <v>Habilitar pagina DLMS, descargar codigo OBIS</v>
      </c>
      <c r="C1679" t="str">
        <f>Tabla_owssvr__2[[#This Row],[Solicitante]]</f>
        <v>Monardes Letelier, Israel Rodolfo, CAM</v>
      </c>
      <c r="D1679" s="4">
        <f>Tabla_owssvr__2[[#This Row],[Fecha Solicitud]]</f>
        <v>41729</v>
      </c>
      <c r="E1679" t="str">
        <f>Tabla_owssvr__2[[#This Row],[Estado]]</f>
        <v>Realizado</v>
      </c>
      <c r="F1679" s="4">
        <f>Tabla_owssvr__2[[#This Row],[Fecha Cierre]]</f>
        <v>41729</v>
      </c>
      <c r="G1679" t="str">
        <f>Tabla_owssvr__2[[#This Row],[Categoria]]</f>
        <v>Habilitación de carpetas compartidas o sitios de Sharepoint. O asignación y/o modificación de permisos.</v>
      </c>
      <c r="H1679" t="str">
        <f>Tabla_owssvr__2[[#This Row],[Enviado a TI]]</f>
        <v>No</v>
      </c>
      <c r="I1679">
        <f>Tabla_owssvr__2[[#This Row],[Regiones]]</f>
        <v>0</v>
      </c>
      <c r="J1679" s="12">
        <f t="shared" si="183"/>
        <v>1</v>
      </c>
      <c r="K1679" s="13">
        <f t="shared" si="184"/>
        <v>41730</v>
      </c>
      <c r="L1679" s="12">
        <f t="shared" si="185"/>
        <v>2014</v>
      </c>
      <c r="M1679" s="12">
        <f t="shared" si="186"/>
        <v>14</v>
      </c>
      <c r="N1679" s="12">
        <f t="shared" si="187"/>
        <v>4</v>
      </c>
      <c r="O1679" s="13" t="str">
        <f t="shared" ca="1" si="188"/>
        <v>CUMPLE</v>
      </c>
    </row>
    <row r="1680" spans="1:15" hidden="1">
      <c r="A1680">
        <f>Tabla_owssvr__2[[#This Row],[ID]]</f>
        <v>3538</v>
      </c>
      <c r="B1680" t="str">
        <f>Tabla_owssvr__2[[#This Row],[Título]]</f>
        <v>RV: Generación de correos</v>
      </c>
      <c r="C1680" t="str">
        <f>Tabla_owssvr__2[[#This Row],[Solicitante]]</f>
        <v>Pajkuric Bustos, Ernesto Andrés, CAM</v>
      </c>
      <c r="D1680" s="4">
        <f>Tabla_owssvr__2[[#This Row],[Fecha Solicitud]]</f>
        <v>41729</v>
      </c>
      <c r="E1680" t="str">
        <f>Tabla_owssvr__2[[#This Row],[Estado]]</f>
        <v>Realizado</v>
      </c>
      <c r="F1680" s="4">
        <f>Tabla_owssvr__2[[#This Row],[Fecha Cierre]]</f>
        <v>41730</v>
      </c>
      <c r="G1680" t="str">
        <f>Tabla_owssvr__2[[#This Row],[Categoria]]</f>
        <v>Asignación de equipamiento estándar.</v>
      </c>
      <c r="H1680" t="str">
        <f>Tabla_owssvr__2[[#This Row],[Enviado a TI]]</f>
        <v>No</v>
      </c>
      <c r="I1680" t="str">
        <f>Tabla_owssvr__2[[#This Row],[Regiones]]</f>
        <v>Si</v>
      </c>
      <c r="J1680" s="12">
        <f t="shared" si="183"/>
        <v>4</v>
      </c>
      <c r="K1680" s="13">
        <f t="shared" si="184"/>
        <v>41733</v>
      </c>
      <c r="L1680" s="12">
        <f t="shared" si="185"/>
        <v>2014</v>
      </c>
      <c r="M1680" s="12">
        <f t="shared" si="186"/>
        <v>14</v>
      </c>
      <c r="N1680" s="12">
        <f t="shared" si="187"/>
        <v>4</v>
      </c>
      <c r="O1680" s="13" t="str">
        <f t="shared" ca="1" si="188"/>
        <v>CUMPLE</v>
      </c>
    </row>
    <row r="1681" spans="1:15" hidden="1">
      <c r="A1681">
        <f>Tabla_owssvr__2[[#This Row],[ID]]</f>
        <v>3537</v>
      </c>
      <c r="B1681" t="str">
        <f>Tabla_owssvr__2[[#This Row],[Título]]</f>
        <v>RE: Capacitación facturación</v>
      </c>
      <c r="C1681" t="str">
        <f>Tabla_owssvr__2[[#This Row],[Solicitante]]</f>
        <v>Belmar Ramirez, Nelson Andres, CAM</v>
      </c>
      <c r="D1681" s="4">
        <f>Tabla_owssvr__2[[#This Row],[Fecha Solicitud]]</f>
        <v>41729</v>
      </c>
      <c r="E1681" t="str">
        <f>Tabla_owssvr__2[[#This Row],[Estado]]</f>
        <v>Realizado</v>
      </c>
      <c r="F1681" s="4">
        <f>Tabla_owssvr__2[[#This Row],[Fecha Cierre]]</f>
        <v>41729</v>
      </c>
      <c r="G1681" t="str">
        <f>Tabla_owssvr__2[[#This Row],[Categoria]]</f>
        <v>Creación, modificación activación y desactivación de cuentas asociadas a servicios externos.</v>
      </c>
      <c r="H1681" t="str">
        <f>Tabla_owssvr__2[[#This Row],[Enviado a TI]]</f>
        <v>No</v>
      </c>
      <c r="I1681">
        <f>Tabla_owssvr__2[[#This Row],[Regiones]]</f>
        <v>0</v>
      </c>
      <c r="J1681" s="12">
        <f t="shared" si="183"/>
        <v>1</v>
      </c>
      <c r="K1681" s="13">
        <f t="shared" si="184"/>
        <v>41730</v>
      </c>
      <c r="L1681" s="12">
        <f t="shared" si="185"/>
        <v>2014</v>
      </c>
      <c r="M1681" s="12">
        <f t="shared" si="186"/>
        <v>14</v>
      </c>
      <c r="N1681" s="12">
        <f t="shared" si="187"/>
        <v>4</v>
      </c>
      <c r="O1681" s="13" t="str">
        <f t="shared" ca="1" si="188"/>
        <v>CUMPLE</v>
      </c>
    </row>
    <row r="1682" spans="1:15" hidden="1">
      <c r="A1682">
        <f>Tabla_owssvr__2[[#This Row],[ID]]</f>
        <v>3536</v>
      </c>
      <c r="B1682" t="str">
        <f>Tabla_owssvr__2[[#This Row],[Título]]</f>
        <v>Cambiar Compáñia e  Intercompañia Urgente  (Oraccle de Coasin)</v>
      </c>
      <c r="C1682" t="str">
        <f>Tabla_owssvr__2[[#This Row],[Solicitante]]</f>
        <v>Carrasco Briones, Rodrigo, CAM</v>
      </c>
      <c r="D1682" s="4">
        <f>Tabla_owssvr__2[[#This Row],[Fecha Solicitud]]</f>
        <v>41729</v>
      </c>
      <c r="E1682" t="str">
        <f>Tabla_owssvr__2[[#This Row],[Estado]]</f>
        <v>Realizado</v>
      </c>
      <c r="F1682" s="4">
        <f>Tabla_owssvr__2[[#This Row],[Fecha Cierre]]</f>
        <v>41729</v>
      </c>
      <c r="G1682" t="str">
        <f>Tabla_owssvr__2[[#This Row],[Categoria]]</f>
        <v>2 Reporte problemas Oracle</v>
      </c>
      <c r="H1682" t="str">
        <f>Tabla_owssvr__2[[#This Row],[Enviado a TI]]</f>
        <v>Si</v>
      </c>
      <c r="I1682">
        <f>Tabla_owssvr__2[[#This Row],[Regiones]]</f>
        <v>0</v>
      </c>
      <c r="J1682" s="12">
        <f t="shared" si="183"/>
        <v>1</v>
      </c>
      <c r="K1682" s="13">
        <f t="shared" si="184"/>
        <v>41730</v>
      </c>
      <c r="L1682" s="12">
        <f t="shared" si="185"/>
        <v>2014</v>
      </c>
      <c r="M1682" s="12">
        <f t="shared" si="186"/>
        <v>14</v>
      </c>
      <c r="N1682" s="12">
        <f t="shared" si="187"/>
        <v>4</v>
      </c>
      <c r="O1682" s="13" t="str">
        <f t="shared" ca="1" si="188"/>
        <v>CUMPLE</v>
      </c>
    </row>
    <row r="1683" spans="1:15" hidden="1">
      <c r="A1683">
        <f>Tabla_owssvr__2[[#This Row],[ID]]</f>
        <v>3535</v>
      </c>
      <c r="B1683" t="str">
        <f>Tabla_owssvr__2[[#This Row],[Título]]</f>
        <v>RE: SOLICITUD DE CREACION DE USUARIOS ORACLE</v>
      </c>
      <c r="C1683" t="str">
        <f>Tabla_owssvr__2[[#This Row],[Solicitante]]</f>
        <v>Ruz Salinas, Richard Alberto, CAM</v>
      </c>
      <c r="D1683" s="4">
        <f>Tabla_owssvr__2[[#This Row],[Fecha Solicitud]]</f>
        <v>41729</v>
      </c>
      <c r="E1683" t="str">
        <f>Tabla_owssvr__2[[#This Row],[Estado]]</f>
        <v>Realizado</v>
      </c>
      <c r="F1683" s="4">
        <f>Tabla_owssvr__2[[#This Row],[Fecha Cierre]]</f>
        <v>41730</v>
      </c>
      <c r="G1683" t="str">
        <f>Tabla_owssvr__2[[#This Row],[Categoria]]</f>
        <v>Creación, modificación activación y desactivación de cuentas asociadas a servicios externos.</v>
      </c>
      <c r="H1683" t="str">
        <f>Tabla_owssvr__2[[#This Row],[Enviado a TI]]</f>
        <v>No</v>
      </c>
      <c r="I1683">
        <f>Tabla_owssvr__2[[#This Row],[Regiones]]</f>
        <v>0</v>
      </c>
      <c r="J1683" s="12">
        <f t="shared" si="183"/>
        <v>1</v>
      </c>
      <c r="K1683" s="13">
        <f t="shared" si="184"/>
        <v>41730</v>
      </c>
      <c r="L1683" s="12">
        <f t="shared" si="185"/>
        <v>2014</v>
      </c>
      <c r="M1683" s="12">
        <f t="shared" si="186"/>
        <v>14</v>
      </c>
      <c r="N1683" s="12">
        <f t="shared" si="187"/>
        <v>4</v>
      </c>
      <c r="O1683" s="13" t="str">
        <f t="shared" ca="1" si="188"/>
        <v>CUMPLE</v>
      </c>
    </row>
    <row r="1684" spans="1:15" hidden="1">
      <c r="A1684">
        <f>Tabla_owssvr__2[[#This Row],[ID]]</f>
        <v>3534</v>
      </c>
      <c r="B1684" t="str">
        <f>Tabla_owssvr__2[[#This Row],[Título]]</f>
        <v>RE: SOLICITUD DE GESTION - MODIFICACION DE RESPONSABILIDAD EN ORACLE</v>
      </c>
      <c r="C1684" t="str">
        <f>Tabla_owssvr__2[[#This Row],[Solicitante]]</f>
        <v>Ruz Salinas, Richard Alberto, CAM</v>
      </c>
      <c r="D1684" s="4">
        <f>Tabla_owssvr__2[[#This Row],[Fecha Solicitud]]</f>
        <v>41729</v>
      </c>
      <c r="E1684" t="str">
        <f>Tabla_owssvr__2[[#This Row],[Estado]]</f>
        <v>Realizado</v>
      </c>
      <c r="F1684" s="4">
        <f>Tabla_owssvr__2[[#This Row],[Fecha Cierre]]</f>
        <v>41730</v>
      </c>
      <c r="G1684" t="str">
        <f>Tabla_owssvr__2[[#This Row],[Categoria]]</f>
        <v>Creación, modificación activación y desactivación de cuentas asociadas a servicios externos.</v>
      </c>
      <c r="H1684" t="str">
        <f>Tabla_owssvr__2[[#This Row],[Enviado a TI]]</f>
        <v>No</v>
      </c>
      <c r="I1684">
        <f>Tabla_owssvr__2[[#This Row],[Regiones]]</f>
        <v>0</v>
      </c>
      <c r="J1684" s="12">
        <f t="shared" si="183"/>
        <v>1</v>
      </c>
      <c r="K1684" s="13">
        <f t="shared" si="184"/>
        <v>41730</v>
      </c>
      <c r="L1684" s="12">
        <f t="shared" si="185"/>
        <v>2014</v>
      </c>
      <c r="M1684" s="12">
        <f t="shared" si="186"/>
        <v>14</v>
      </c>
      <c r="N1684" s="12">
        <f t="shared" si="187"/>
        <v>4</v>
      </c>
      <c r="O1684" s="13" t="str">
        <f t="shared" ca="1" si="188"/>
        <v>CUMPLE</v>
      </c>
    </row>
    <row r="1685" spans="1:15" hidden="1">
      <c r="A1685">
        <f>Tabla_owssvr__2[[#This Row],[ID]]</f>
        <v>3533</v>
      </c>
      <c r="B1685" t="str">
        <f>Tabla_owssvr__2[[#This Row],[Título]]</f>
        <v xml:space="preserve">Equipo Celular </v>
      </c>
      <c r="C1685" t="str">
        <f>Tabla_owssvr__2[[#This Row],[Solicitante]]</f>
        <v>Palma Campos, Alejandra Beatriz, CAM</v>
      </c>
      <c r="D1685" s="4">
        <f>Tabla_owssvr__2[[#This Row],[Fecha Solicitud]]</f>
        <v>41729</v>
      </c>
      <c r="E1685" t="str">
        <f>Tabla_owssvr__2[[#This Row],[Estado]]</f>
        <v>Realizado</v>
      </c>
      <c r="F1685" s="4">
        <f>Tabla_owssvr__2[[#This Row],[Fecha Cierre]]</f>
        <v>41733</v>
      </c>
      <c r="G1685" t="str">
        <f>Tabla_owssvr__2[[#This Row],[Categoria]]</f>
        <v>Asignación y/o entrega de equipos celulares estándar nuevos o sus componentes. (chips)</v>
      </c>
      <c r="H1685" t="str">
        <f>Tabla_owssvr__2[[#This Row],[Enviado a TI]]</f>
        <v>Si</v>
      </c>
      <c r="I1685" t="str">
        <f>Tabla_owssvr__2[[#This Row],[Regiones]]</f>
        <v>Si</v>
      </c>
      <c r="J1685" s="12">
        <f t="shared" si="183"/>
        <v>7</v>
      </c>
      <c r="K1685" s="13">
        <f t="shared" si="184"/>
        <v>41738</v>
      </c>
      <c r="L1685" s="12">
        <f t="shared" si="185"/>
        <v>2014</v>
      </c>
      <c r="M1685" s="12">
        <f t="shared" si="186"/>
        <v>15</v>
      </c>
      <c r="N1685" s="12">
        <f t="shared" si="187"/>
        <v>4</v>
      </c>
      <c r="O1685" s="13" t="str">
        <f t="shared" ca="1" si="188"/>
        <v>CUMPLE</v>
      </c>
    </row>
    <row r="1686" spans="1:15" hidden="1">
      <c r="A1686">
        <f>Tabla_owssvr__2[[#This Row],[ID]]</f>
        <v>3532</v>
      </c>
      <c r="B1686" t="str">
        <f>Tabla_owssvr__2[[#This Row],[Título]]</f>
        <v>Robo de Computador Andrés Osorio</v>
      </c>
      <c r="C1686" t="str">
        <f>Tabla_owssvr__2[[#This Row],[Solicitante]]</f>
        <v>Alcarruz Bernal, Cristian Erwin, CAM</v>
      </c>
      <c r="D1686" s="4">
        <f>Tabla_owssvr__2[[#This Row],[Fecha Solicitud]]</f>
        <v>41729</v>
      </c>
      <c r="E1686" t="str">
        <f>Tabla_owssvr__2[[#This Row],[Estado]]</f>
        <v>Realizado</v>
      </c>
      <c r="F1686" s="4">
        <f>Tabla_owssvr__2[[#This Row],[Fecha Cierre]]</f>
        <v>41733</v>
      </c>
      <c r="G1686" t="str">
        <f>Tabla_owssvr__2[[#This Row],[Categoria]]</f>
        <v>Asignación de equipamiento estándar.</v>
      </c>
      <c r="H1686" t="str">
        <f>Tabla_owssvr__2[[#This Row],[Enviado a TI]]</f>
        <v>Si</v>
      </c>
      <c r="I1686">
        <f>Tabla_owssvr__2[[#This Row],[Regiones]]</f>
        <v>0</v>
      </c>
      <c r="J1686" s="12">
        <f t="shared" si="183"/>
        <v>4</v>
      </c>
      <c r="K1686" s="13">
        <f t="shared" si="184"/>
        <v>41733</v>
      </c>
      <c r="L1686" s="12">
        <f t="shared" si="185"/>
        <v>2014</v>
      </c>
      <c r="M1686" s="12">
        <f t="shared" si="186"/>
        <v>14</v>
      </c>
      <c r="N1686" s="12">
        <f t="shared" si="187"/>
        <v>4</v>
      </c>
      <c r="O1686" s="13" t="str">
        <f t="shared" ca="1" si="188"/>
        <v>CUMPLE</v>
      </c>
    </row>
    <row r="1687" spans="1:15" hidden="1">
      <c r="A1687">
        <f>Tabla_owssvr__2[[#This Row],[ID]]</f>
        <v>3531</v>
      </c>
      <c r="B1687" t="str">
        <f>Tabla_owssvr__2[[#This Row],[Título]]</f>
        <v>Celular malo</v>
      </c>
      <c r="C1687" t="str">
        <f>Tabla_owssvr__2[[#This Row],[Solicitante]]</f>
        <v>Pacheco Pinto, Alex  CAM</v>
      </c>
      <c r="D1687" s="4">
        <f>Tabla_owssvr__2[[#This Row],[Fecha Solicitud]]</f>
        <v>41729</v>
      </c>
      <c r="E1687" t="str">
        <f>Tabla_owssvr__2[[#This Row],[Estado]]</f>
        <v>Realizado</v>
      </c>
      <c r="F1687" s="4">
        <f>Tabla_owssvr__2[[#This Row],[Fecha Cierre]]</f>
        <v>41730</v>
      </c>
      <c r="G1687" t="str">
        <f>Tabla_owssvr__2[[#This Row],[Categoria]]</f>
        <v>Asignación y/o entrega de equipos celulares estándar nuevos o sus componentes. (chips)</v>
      </c>
      <c r="H1687" t="str">
        <f>Tabla_owssvr__2[[#This Row],[Enviado a TI]]</f>
        <v>Si</v>
      </c>
      <c r="I1687">
        <f>Tabla_owssvr__2[[#This Row],[Regiones]]</f>
        <v>0</v>
      </c>
      <c r="J1687" s="12">
        <f t="shared" si="183"/>
        <v>7</v>
      </c>
      <c r="K1687" s="13">
        <f t="shared" si="184"/>
        <v>41738</v>
      </c>
      <c r="L1687" s="12">
        <f t="shared" si="185"/>
        <v>2014</v>
      </c>
      <c r="M1687" s="12">
        <f t="shared" si="186"/>
        <v>15</v>
      </c>
      <c r="N1687" s="12">
        <f t="shared" si="187"/>
        <v>4</v>
      </c>
      <c r="O1687" s="13" t="str">
        <f t="shared" ca="1" si="188"/>
        <v>CUMPLE</v>
      </c>
    </row>
    <row r="1688" spans="1:15" hidden="1">
      <c r="A1688">
        <f>Tabla_owssvr__2[[#This Row],[ID]]</f>
        <v>3530</v>
      </c>
      <c r="B1688" t="str">
        <f>Tabla_owssvr__2[[#This Row],[Título]]</f>
        <v>Fvaor reactivar carga al numero 8-9213309</v>
      </c>
      <c r="C1688" t="str">
        <f>Tabla_owssvr__2[[#This Row],[Solicitante]]</f>
        <v>Baez Mella, Patricia Andrea, CAM</v>
      </c>
      <c r="D1688" s="4">
        <f>Tabla_owssvr__2[[#This Row],[Fecha Solicitud]]</f>
        <v>41729</v>
      </c>
      <c r="E1688" t="str">
        <f>Tabla_owssvr__2[[#This Row],[Estado]]</f>
        <v>Realizado</v>
      </c>
      <c r="F1688" s="4">
        <f>Tabla_owssvr__2[[#This Row],[Fecha Cierre]]</f>
        <v>41729</v>
      </c>
      <c r="G1688" t="str">
        <f>Tabla_owssvr__2[[#This Row],[Categoria]]</f>
        <v>1 Asignacion de minutos</v>
      </c>
      <c r="H1688" t="str">
        <f>Tabla_owssvr__2[[#This Row],[Enviado a TI]]</f>
        <v>Si</v>
      </c>
      <c r="I1688">
        <f>Tabla_owssvr__2[[#This Row],[Regiones]]</f>
        <v>0</v>
      </c>
      <c r="J1688" s="12">
        <f t="shared" si="183"/>
        <v>1</v>
      </c>
      <c r="K1688" s="13">
        <f t="shared" si="184"/>
        <v>41730</v>
      </c>
      <c r="L1688" s="12">
        <f t="shared" si="185"/>
        <v>2014</v>
      </c>
      <c r="M1688" s="12">
        <f t="shared" si="186"/>
        <v>14</v>
      </c>
      <c r="N1688" s="12">
        <f t="shared" si="187"/>
        <v>4</v>
      </c>
      <c r="O1688" s="13" t="str">
        <f t="shared" ca="1" si="188"/>
        <v>CUMPLE</v>
      </c>
    </row>
    <row r="1689" spans="1:15" hidden="1">
      <c r="A1689">
        <f>Tabla_owssvr__2[[#This Row],[ID]]</f>
        <v>3529</v>
      </c>
      <c r="B1689" t="str">
        <f>Tabla_owssvr__2[[#This Row],[Título]]</f>
        <v>Minutos</v>
      </c>
      <c r="C1689" t="str">
        <f>Tabla_owssvr__2[[#This Row],[Solicitante]]</f>
        <v>Sepulveda Salas, Vladimir Arnoldo, CAM</v>
      </c>
      <c r="D1689" s="4">
        <f>Tabla_owssvr__2[[#This Row],[Fecha Solicitud]]</f>
        <v>41729</v>
      </c>
      <c r="E1689" t="str">
        <f>Tabla_owssvr__2[[#This Row],[Estado]]</f>
        <v>Realizado</v>
      </c>
      <c r="F1689" s="4">
        <f>Tabla_owssvr__2[[#This Row],[Fecha Cierre]]</f>
        <v>41729</v>
      </c>
      <c r="G1689" t="str">
        <f>Tabla_owssvr__2[[#This Row],[Categoria]]</f>
        <v>1 Asignacion de minutos</v>
      </c>
      <c r="H1689" t="str">
        <f>Tabla_owssvr__2[[#This Row],[Enviado a TI]]</f>
        <v>No</v>
      </c>
      <c r="I1689">
        <f>Tabla_owssvr__2[[#This Row],[Regiones]]</f>
        <v>0</v>
      </c>
      <c r="J1689" s="12">
        <f t="shared" si="183"/>
        <v>1</v>
      </c>
      <c r="K1689" s="13">
        <f t="shared" si="184"/>
        <v>41730</v>
      </c>
      <c r="L1689" s="12">
        <f t="shared" si="185"/>
        <v>2014</v>
      </c>
      <c r="M1689" s="12">
        <f t="shared" si="186"/>
        <v>14</v>
      </c>
      <c r="N1689" s="12">
        <f t="shared" si="187"/>
        <v>4</v>
      </c>
      <c r="O1689" s="13" t="str">
        <f t="shared" ca="1" si="188"/>
        <v>CUMPLE</v>
      </c>
    </row>
    <row r="1690" spans="1:15" hidden="1">
      <c r="A1690">
        <f>Tabla_owssvr__2[[#This Row],[ID]]</f>
        <v>3528</v>
      </c>
      <c r="B1690" t="str">
        <f>Tabla_owssvr__2[[#This Row],[Título]]</f>
        <v xml:space="preserve">Asignación Minutos </v>
      </c>
      <c r="C1690" t="str">
        <f>Tabla_owssvr__2[[#This Row],[Solicitante]]</f>
        <v>Villalobos Saa, Luis Efrain, CAM</v>
      </c>
      <c r="D1690" s="4">
        <f>Tabla_owssvr__2[[#This Row],[Fecha Solicitud]]</f>
        <v>41726</v>
      </c>
      <c r="E1690" t="str">
        <f>Tabla_owssvr__2[[#This Row],[Estado]]</f>
        <v>Realizado</v>
      </c>
      <c r="F1690" s="4">
        <f>Tabla_owssvr__2[[#This Row],[Fecha Cierre]]</f>
        <v>41726</v>
      </c>
      <c r="G1690" t="str">
        <f>Tabla_owssvr__2[[#This Row],[Categoria]]</f>
        <v>Habitación de servicios en el celular, (correo electrónico, Wifi, Watsup)</v>
      </c>
      <c r="H1690" t="str">
        <f>Tabla_owssvr__2[[#This Row],[Enviado a TI]]</f>
        <v>No</v>
      </c>
      <c r="I1690">
        <f>Tabla_owssvr__2[[#This Row],[Regiones]]</f>
        <v>0</v>
      </c>
      <c r="J1690" s="12">
        <f t="shared" si="183"/>
        <v>1</v>
      </c>
      <c r="K1690" s="13">
        <f t="shared" si="184"/>
        <v>41729</v>
      </c>
      <c r="L1690" s="12">
        <f t="shared" si="185"/>
        <v>2014</v>
      </c>
      <c r="M1690" s="12">
        <f t="shared" si="186"/>
        <v>14</v>
      </c>
      <c r="N1690" s="12">
        <f t="shared" si="187"/>
        <v>3</v>
      </c>
      <c r="O1690" s="13" t="str">
        <f t="shared" ca="1" si="188"/>
        <v>CUMPLE</v>
      </c>
    </row>
    <row r="1691" spans="1:15" hidden="1">
      <c r="A1691">
        <f>Tabla_owssvr__2[[#This Row],[ID]]</f>
        <v>3527</v>
      </c>
      <c r="B1691" t="str">
        <f>Tabla_owssvr__2[[#This Row],[Título]]</f>
        <v>RV: Cambio Equipo Celular</v>
      </c>
      <c r="C1691" t="str">
        <f>Tabla_owssvr__2[[#This Row],[Solicitante]]</f>
        <v>Perez Torres, Samuel Eduardo, CAM</v>
      </c>
      <c r="D1691" s="4">
        <f>Tabla_owssvr__2[[#This Row],[Fecha Solicitud]]</f>
        <v>41726</v>
      </c>
      <c r="E1691" t="str">
        <f>Tabla_owssvr__2[[#This Row],[Estado]]</f>
        <v>Realizado</v>
      </c>
      <c r="F1691" s="4">
        <f>Tabla_owssvr__2[[#This Row],[Fecha Cierre]]</f>
        <v>41726</v>
      </c>
      <c r="G1691" t="str">
        <f>Tabla_owssvr__2[[#This Row],[Categoria]]</f>
        <v>Asignación y/o entrega de equipos celulares estándar nuevos o sus componentes. (chips)</v>
      </c>
      <c r="H1691" t="str">
        <f>Tabla_owssvr__2[[#This Row],[Enviado a TI]]</f>
        <v>No</v>
      </c>
      <c r="I1691">
        <f>Tabla_owssvr__2[[#This Row],[Regiones]]</f>
        <v>0</v>
      </c>
      <c r="J1691" s="12">
        <f t="shared" si="183"/>
        <v>7</v>
      </c>
      <c r="K1691" s="13">
        <f t="shared" si="184"/>
        <v>41737</v>
      </c>
      <c r="L1691" s="12">
        <f t="shared" si="185"/>
        <v>2014</v>
      </c>
      <c r="M1691" s="12">
        <f t="shared" si="186"/>
        <v>15</v>
      </c>
      <c r="N1691" s="12">
        <f t="shared" si="187"/>
        <v>4</v>
      </c>
      <c r="O1691" s="13" t="str">
        <f t="shared" ca="1" si="188"/>
        <v>CUMPLE</v>
      </c>
    </row>
    <row r="1692" spans="1:15" hidden="1">
      <c r="A1692">
        <f>Tabla_owssvr__2[[#This Row],[ID]]</f>
        <v>3526</v>
      </c>
      <c r="B1692" t="str">
        <f>Tabla_owssvr__2[[#This Row],[Título]]</f>
        <v>RV:  Carga de minutos</v>
      </c>
      <c r="C1692" t="str">
        <f>Tabla_owssvr__2[[#This Row],[Solicitante]]</f>
        <v>Bascuñan Reyes, Juan Ignacio, CAM</v>
      </c>
      <c r="D1692" s="4">
        <f>Tabla_owssvr__2[[#This Row],[Fecha Solicitud]]</f>
        <v>41726</v>
      </c>
      <c r="E1692" t="str">
        <f>Tabla_owssvr__2[[#This Row],[Estado]]</f>
        <v>Realizado</v>
      </c>
      <c r="F1692" s="4">
        <f>Tabla_owssvr__2[[#This Row],[Fecha Cierre]]</f>
        <v>41726</v>
      </c>
      <c r="G1692" t="str">
        <f>Tabla_owssvr__2[[#This Row],[Categoria]]</f>
        <v>1 Asignacion de minutos</v>
      </c>
      <c r="H1692" t="str">
        <f>Tabla_owssvr__2[[#This Row],[Enviado a TI]]</f>
        <v>Si</v>
      </c>
      <c r="I1692">
        <f>Tabla_owssvr__2[[#This Row],[Regiones]]</f>
        <v>0</v>
      </c>
      <c r="J1692" s="12">
        <f t="shared" si="183"/>
        <v>1</v>
      </c>
      <c r="K1692" s="13">
        <f t="shared" si="184"/>
        <v>41729</v>
      </c>
      <c r="L1692" s="12">
        <f t="shared" si="185"/>
        <v>2014</v>
      </c>
      <c r="M1692" s="12">
        <f t="shared" si="186"/>
        <v>14</v>
      </c>
      <c r="N1692" s="12">
        <f t="shared" si="187"/>
        <v>3</v>
      </c>
      <c r="O1692" s="13" t="str">
        <f t="shared" ca="1" si="188"/>
        <v>CUMPLE</v>
      </c>
    </row>
    <row r="1693" spans="1:15" hidden="1">
      <c r="A1693">
        <f>Tabla_owssvr__2[[#This Row],[ID]]</f>
        <v>3525</v>
      </c>
      <c r="B1693" t="str">
        <f>Tabla_owssvr__2[[#This Row],[Título]]</f>
        <v>Carga de minutos</v>
      </c>
      <c r="C1693" t="str">
        <f>Tabla_owssvr__2[[#This Row],[Solicitante]]</f>
        <v>Bascuñan Reyes, Juan Ignacio, CAM</v>
      </c>
      <c r="D1693" s="4">
        <f>Tabla_owssvr__2[[#This Row],[Fecha Solicitud]]</f>
        <v>41726</v>
      </c>
      <c r="E1693" t="str">
        <f>Tabla_owssvr__2[[#This Row],[Estado]]</f>
        <v>Realizado</v>
      </c>
      <c r="F1693" s="4">
        <f>Tabla_owssvr__2[[#This Row],[Fecha Cierre]]</f>
        <v>41726</v>
      </c>
      <c r="G1693" t="str">
        <f>Tabla_owssvr__2[[#This Row],[Categoria]]</f>
        <v>1 Asignacion de minutos</v>
      </c>
      <c r="H1693" t="str">
        <f>Tabla_owssvr__2[[#This Row],[Enviado a TI]]</f>
        <v>Si</v>
      </c>
      <c r="I1693">
        <f>Tabla_owssvr__2[[#This Row],[Regiones]]</f>
        <v>0</v>
      </c>
      <c r="J1693" s="12">
        <f t="shared" si="183"/>
        <v>1</v>
      </c>
      <c r="K1693" s="13">
        <f t="shared" si="184"/>
        <v>41729</v>
      </c>
      <c r="L1693" s="12">
        <f t="shared" si="185"/>
        <v>2014</v>
      </c>
      <c r="M1693" s="12">
        <f t="shared" si="186"/>
        <v>14</v>
      </c>
      <c r="N1693" s="12">
        <f t="shared" si="187"/>
        <v>3</v>
      </c>
      <c r="O1693" s="13" t="str">
        <f t="shared" ca="1" si="188"/>
        <v>CUMPLE</v>
      </c>
    </row>
    <row r="1694" spans="1:15" hidden="1">
      <c r="A1694">
        <f>Tabla_owssvr__2[[#This Row],[ID]]</f>
        <v>3524</v>
      </c>
      <c r="B1694" t="str">
        <f>Tabla_owssvr__2[[#This Row],[Título]]</f>
        <v>RV: Minutos de Celular Octavio Pavez.</v>
      </c>
      <c r="C1694" t="str">
        <f>Tabla_owssvr__2[[#This Row],[Solicitante]]</f>
        <v>Garrido Saavedra, Mario Andres, CAM</v>
      </c>
      <c r="D1694" s="4">
        <f>Tabla_owssvr__2[[#This Row],[Fecha Solicitud]]</f>
        <v>41726</v>
      </c>
      <c r="E1694" t="str">
        <f>Tabla_owssvr__2[[#This Row],[Estado]]</f>
        <v>Rechazado</v>
      </c>
      <c r="F1694" s="4">
        <f>Tabla_owssvr__2[[#This Row],[Fecha Cierre]]</f>
        <v>41726</v>
      </c>
      <c r="G1694" t="str">
        <f>Tabla_owssvr__2[[#This Row],[Categoria]]</f>
        <v>1 Asignacion de minutos</v>
      </c>
      <c r="H1694" t="str">
        <f>Tabla_owssvr__2[[#This Row],[Enviado a TI]]</f>
        <v>No</v>
      </c>
      <c r="I1694">
        <f>Tabla_owssvr__2[[#This Row],[Regiones]]</f>
        <v>0</v>
      </c>
      <c r="J1694" s="12">
        <f t="shared" si="183"/>
        <v>1</v>
      </c>
      <c r="K1694" s="13">
        <f t="shared" si="184"/>
        <v>41729</v>
      </c>
      <c r="L1694" s="12">
        <f t="shared" si="185"/>
        <v>2014</v>
      </c>
      <c r="M1694" s="12">
        <f t="shared" si="186"/>
        <v>14</v>
      </c>
      <c r="N1694" s="12">
        <f t="shared" si="187"/>
        <v>3</v>
      </c>
      <c r="O1694" s="13" t="str">
        <f t="shared" ca="1" si="188"/>
        <v>CUMPLE</v>
      </c>
    </row>
    <row r="1695" spans="1:15" hidden="1">
      <c r="A1695">
        <f>Tabla_owssvr__2[[#This Row],[ID]]</f>
        <v>3523</v>
      </c>
      <c r="B1695" t="str">
        <f>Tabla_owssvr__2[[#This Row],[Título]]</f>
        <v>RV: Ingreso a cappeta de prevención</v>
      </c>
      <c r="C1695" t="str">
        <f>Tabla_owssvr__2[[#This Row],[Solicitante]]</f>
        <v>Garrido Saavedra, Mario Andres, CAM</v>
      </c>
      <c r="D1695" s="4">
        <f>Tabla_owssvr__2[[#This Row],[Fecha Solicitud]]</f>
        <v>41726</v>
      </c>
      <c r="E1695" t="str">
        <f>Tabla_owssvr__2[[#This Row],[Estado]]</f>
        <v>Realizado</v>
      </c>
      <c r="F1695" s="4">
        <f>Tabla_owssvr__2[[#This Row],[Fecha Cierre]]</f>
        <v>41726</v>
      </c>
      <c r="G1695" t="str">
        <f>Tabla_owssvr__2[[#This Row],[Categoria]]</f>
        <v>Habilitación de carpetas compartidas o sitios de Sharepoint. O asignación y/o modificación de permisos.</v>
      </c>
      <c r="H1695" t="str">
        <f>Tabla_owssvr__2[[#This Row],[Enviado a TI]]</f>
        <v>No</v>
      </c>
      <c r="I1695">
        <f>Tabla_owssvr__2[[#This Row],[Regiones]]</f>
        <v>0</v>
      </c>
      <c r="J1695" s="12">
        <f t="shared" si="183"/>
        <v>1</v>
      </c>
      <c r="K1695" s="13">
        <f t="shared" si="184"/>
        <v>41729</v>
      </c>
      <c r="L1695" s="12">
        <f t="shared" si="185"/>
        <v>2014</v>
      </c>
      <c r="M1695" s="12">
        <f t="shared" si="186"/>
        <v>14</v>
      </c>
      <c r="N1695" s="12">
        <f t="shared" si="187"/>
        <v>3</v>
      </c>
      <c r="O1695" s="13" t="str">
        <f t="shared" ca="1" si="188"/>
        <v>CUMPLE</v>
      </c>
    </row>
    <row r="1696" spans="1:15" hidden="1">
      <c r="A1696">
        <f>Tabla_owssvr__2[[#This Row],[ID]]</f>
        <v>3522</v>
      </c>
      <c r="B1696" t="str">
        <f>Tabla_owssvr__2[[#This Row],[Título]]</f>
        <v>RV: Alternativa al envio de FTP de Smarkia</v>
      </c>
      <c r="C1696" t="str">
        <f>Tabla_owssvr__2[[#This Row],[Solicitante]]</f>
        <v>Pavez Nuñez, Walter, CAM</v>
      </c>
      <c r="D1696" s="4">
        <f>Tabla_owssvr__2[[#This Row],[Fecha Solicitud]]</f>
        <v>41725</v>
      </c>
      <c r="E1696" t="str">
        <f>Tabla_owssvr__2[[#This Row],[Estado]]</f>
        <v>Realizado</v>
      </c>
      <c r="F1696" s="4">
        <f>Tabla_owssvr__2[[#This Row],[Fecha Cierre]]</f>
        <v>41725</v>
      </c>
      <c r="G1696" t="str">
        <f>Tabla_owssvr__2[[#This Row],[Categoria]]</f>
        <v>Reporte de problemas de comunicaciones. Datos.</v>
      </c>
      <c r="H1696" t="str">
        <f>Tabla_owssvr__2[[#This Row],[Enviado a TI]]</f>
        <v>Si</v>
      </c>
      <c r="I1696">
        <f>Tabla_owssvr__2[[#This Row],[Regiones]]</f>
        <v>0</v>
      </c>
      <c r="J1696" s="12">
        <f t="shared" si="183"/>
        <v>1</v>
      </c>
      <c r="K1696" s="13">
        <f t="shared" si="184"/>
        <v>41726</v>
      </c>
      <c r="L1696" s="12">
        <f t="shared" si="185"/>
        <v>2014</v>
      </c>
      <c r="M1696" s="12">
        <f t="shared" si="186"/>
        <v>13</v>
      </c>
      <c r="N1696" s="12">
        <f t="shared" si="187"/>
        <v>3</v>
      </c>
      <c r="O1696" s="13" t="str">
        <f t="shared" ca="1" si="188"/>
        <v>CUMPLE</v>
      </c>
    </row>
    <row r="1697" spans="1:15" hidden="1">
      <c r="A1697">
        <f>Tabla_owssvr__2[[#This Row],[ID]]</f>
        <v>3521</v>
      </c>
      <c r="B1697" t="str">
        <f>Tabla_owssvr__2[[#This Row],[Título]]</f>
        <v>INFORME</v>
      </c>
      <c r="C1697" t="str">
        <f>Tabla_owssvr__2[[#This Row],[Solicitante]]</f>
        <v>Llancao Catrinao, Emelina Veronica, CAM</v>
      </c>
      <c r="D1697" s="4">
        <f>Tabla_owssvr__2[[#This Row],[Fecha Solicitud]]</f>
        <v>41725</v>
      </c>
      <c r="E1697" t="str">
        <f>Tabla_owssvr__2[[#This Row],[Estado]]</f>
        <v>Realizado</v>
      </c>
      <c r="F1697" s="4">
        <f>Tabla_owssvr__2[[#This Row],[Fecha Cierre]]</f>
        <v>41726</v>
      </c>
      <c r="G1697" t="str">
        <f>Tabla_owssvr__2[[#This Row],[Categoria]]</f>
        <v>Creación, modificación activación y desactivación de cuentas asociadas a servicios externos.</v>
      </c>
      <c r="H1697" t="str">
        <f>Tabla_owssvr__2[[#This Row],[Enviado a TI]]</f>
        <v>Si</v>
      </c>
      <c r="I1697">
        <f>Tabla_owssvr__2[[#This Row],[Regiones]]</f>
        <v>0</v>
      </c>
      <c r="J1697" s="12">
        <f t="shared" si="183"/>
        <v>1</v>
      </c>
      <c r="K1697" s="13">
        <f t="shared" si="184"/>
        <v>41726</v>
      </c>
      <c r="L1697" s="12">
        <f t="shared" si="185"/>
        <v>2014</v>
      </c>
      <c r="M1697" s="12">
        <f t="shared" si="186"/>
        <v>13</v>
      </c>
      <c r="N1697" s="12">
        <f t="shared" si="187"/>
        <v>3</v>
      </c>
      <c r="O1697" s="13" t="str">
        <f t="shared" ca="1" si="188"/>
        <v>CUMPLE</v>
      </c>
    </row>
    <row r="1698" spans="1:15" hidden="1">
      <c r="A1698">
        <f>Tabla_owssvr__2[[#This Row],[ID]]</f>
        <v>3520</v>
      </c>
      <c r="B1698" t="str">
        <f>Tabla_owssvr__2[[#This Row],[Título]]</f>
        <v>Material Talleres  Lean y liderazgo</v>
      </c>
      <c r="C1698" t="str">
        <f>Tabla_owssvr__2[[#This Row],[Solicitante]]</f>
        <v>Baez Mella, Patricia Andrea, CAM</v>
      </c>
      <c r="D1698" s="4">
        <f>Tabla_owssvr__2[[#This Row],[Fecha Solicitud]]</f>
        <v>41725</v>
      </c>
      <c r="E1698" t="str">
        <f>Tabla_owssvr__2[[#This Row],[Estado]]</f>
        <v>Realizado</v>
      </c>
      <c r="F1698" s="4">
        <f>Tabla_owssvr__2[[#This Row],[Fecha Cierre]]</f>
        <v>41725</v>
      </c>
      <c r="G1698" t="str">
        <f>Tabla_owssvr__2[[#This Row],[Categoria]]</f>
        <v>Habilitación de carpetas compartidas o sitios de Sharepoint. O asignación y/o modificación de permisos.</v>
      </c>
      <c r="H1698" t="str">
        <f>Tabla_owssvr__2[[#This Row],[Enviado a TI]]</f>
        <v>Si</v>
      </c>
      <c r="I1698">
        <f>Tabla_owssvr__2[[#This Row],[Regiones]]</f>
        <v>0</v>
      </c>
      <c r="J1698" s="12">
        <f t="shared" si="183"/>
        <v>1</v>
      </c>
      <c r="K1698" s="13">
        <f t="shared" si="184"/>
        <v>41726</v>
      </c>
      <c r="L1698" s="12">
        <f t="shared" si="185"/>
        <v>2014</v>
      </c>
      <c r="M1698" s="12">
        <f t="shared" si="186"/>
        <v>13</v>
      </c>
      <c r="N1698" s="12">
        <f t="shared" si="187"/>
        <v>3</v>
      </c>
      <c r="O1698" s="13" t="str">
        <f t="shared" ca="1" si="188"/>
        <v>CUMPLE</v>
      </c>
    </row>
    <row r="1699" spans="1:15" hidden="1">
      <c r="A1699">
        <f>Tabla_owssvr__2[[#This Row],[ID]]</f>
        <v>3519</v>
      </c>
      <c r="B1699" t="str">
        <f>Tabla_owssvr__2[[#This Row],[Título]]</f>
        <v>Reenv: Asignación de minutos</v>
      </c>
      <c r="C1699" t="str">
        <f>Tabla_owssvr__2[[#This Row],[Solicitante]]</f>
        <v>Gonzalez Soto, Javier Alejandro, CAM</v>
      </c>
      <c r="D1699" s="4">
        <f>Tabla_owssvr__2[[#This Row],[Fecha Solicitud]]</f>
        <v>41725</v>
      </c>
      <c r="E1699" t="str">
        <f>Tabla_owssvr__2[[#This Row],[Estado]]</f>
        <v>Realizado</v>
      </c>
      <c r="F1699" s="4">
        <f>Tabla_owssvr__2[[#This Row],[Fecha Cierre]]</f>
        <v>41725</v>
      </c>
      <c r="G1699" t="str">
        <f>Tabla_owssvr__2[[#This Row],[Categoria]]</f>
        <v>1 Asignacion de minutos</v>
      </c>
      <c r="H1699" t="str">
        <f>Tabla_owssvr__2[[#This Row],[Enviado a TI]]</f>
        <v>Si</v>
      </c>
      <c r="I1699">
        <f>Tabla_owssvr__2[[#This Row],[Regiones]]</f>
        <v>0</v>
      </c>
      <c r="J1699" s="12">
        <f t="shared" si="183"/>
        <v>1</v>
      </c>
      <c r="K1699" s="13">
        <f t="shared" si="184"/>
        <v>41726</v>
      </c>
      <c r="L1699" s="12">
        <f t="shared" si="185"/>
        <v>2014</v>
      </c>
      <c r="M1699" s="12">
        <f t="shared" si="186"/>
        <v>13</v>
      </c>
      <c r="N1699" s="12">
        <f t="shared" si="187"/>
        <v>3</v>
      </c>
      <c r="O1699" s="13" t="str">
        <f t="shared" ca="1" si="188"/>
        <v>CUMPLE</v>
      </c>
    </row>
    <row r="1700" spans="1:15" hidden="1">
      <c r="A1700">
        <f>Tabla_owssvr__2[[#This Row],[ID]]</f>
        <v>3518</v>
      </c>
      <c r="B1700" t="str">
        <f>Tabla_owssvr__2[[#This Row],[Título]]</f>
        <v>Minutos telefono</v>
      </c>
      <c r="C1700" t="str">
        <f>Tabla_owssvr__2[[#This Row],[Solicitante]]</f>
        <v>Villena Herrera, Maria Belen, CAM</v>
      </c>
      <c r="D1700" s="4">
        <f>Tabla_owssvr__2[[#This Row],[Fecha Solicitud]]</f>
        <v>41725</v>
      </c>
      <c r="E1700" t="str">
        <f>Tabla_owssvr__2[[#This Row],[Estado]]</f>
        <v>Realizado</v>
      </c>
      <c r="F1700" s="4">
        <f>Tabla_owssvr__2[[#This Row],[Fecha Cierre]]</f>
        <v>41725</v>
      </c>
      <c r="G1700" t="str">
        <f>Tabla_owssvr__2[[#This Row],[Categoria]]</f>
        <v>1 Asignacion de minutos</v>
      </c>
      <c r="H1700" t="str">
        <f>Tabla_owssvr__2[[#This Row],[Enviado a TI]]</f>
        <v>No</v>
      </c>
      <c r="I1700">
        <f>Tabla_owssvr__2[[#This Row],[Regiones]]</f>
        <v>0</v>
      </c>
      <c r="J1700" s="12">
        <f t="shared" si="183"/>
        <v>1</v>
      </c>
      <c r="K1700" s="13">
        <f t="shared" si="184"/>
        <v>41726</v>
      </c>
      <c r="L1700" s="12">
        <f t="shared" si="185"/>
        <v>2014</v>
      </c>
      <c r="M1700" s="12">
        <f t="shared" si="186"/>
        <v>13</v>
      </c>
      <c r="N1700" s="12">
        <f t="shared" si="187"/>
        <v>3</v>
      </c>
      <c r="O1700" s="13" t="str">
        <f t="shared" ca="1" si="188"/>
        <v>CUMPLE</v>
      </c>
    </row>
    <row r="1701" spans="1:15" hidden="1">
      <c r="A1701">
        <f>Tabla_owssvr__2[[#This Row],[ID]]</f>
        <v>3517</v>
      </c>
      <c r="B1701" t="str">
        <f>Tabla_owssvr__2[[#This Row],[Título]]</f>
        <v>Celular con minutos y datos</v>
      </c>
      <c r="C1701" t="str">
        <f>Tabla_owssvr__2[[#This Row],[Solicitante]]</f>
        <v>Cortez Flores, Gerson Eduardo, CAM</v>
      </c>
      <c r="D1701" s="4">
        <f>Tabla_owssvr__2[[#This Row],[Fecha Solicitud]]</f>
        <v>41725</v>
      </c>
      <c r="E1701" t="str">
        <f>Tabla_owssvr__2[[#This Row],[Estado]]</f>
        <v>Realizado</v>
      </c>
      <c r="F1701" s="4">
        <f>Tabla_owssvr__2[[#This Row],[Fecha Cierre]]</f>
        <v>41732</v>
      </c>
      <c r="G1701" t="str">
        <f>Tabla_owssvr__2[[#This Row],[Categoria]]</f>
        <v>Asignación y/o entrega de equipos celulares estándar nuevos o sus componentes. (chips)</v>
      </c>
      <c r="H1701" t="str">
        <f>Tabla_owssvr__2[[#This Row],[Enviado a TI]]</f>
        <v>No</v>
      </c>
      <c r="I1701">
        <f>Tabla_owssvr__2[[#This Row],[Regiones]]</f>
        <v>0</v>
      </c>
      <c r="J1701" s="12">
        <f t="shared" si="183"/>
        <v>7</v>
      </c>
      <c r="K1701" s="13">
        <f t="shared" si="184"/>
        <v>41736</v>
      </c>
      <c r="L1701" s="12">
        <f t="shared" si="185"/>
        <v>2014</v>
      </c>
      <c r="M1701" s="12">
        <f t="shared" si="186"/>
        <v>15</v>
      </c>
      <c r="N1701" s="12">
        <f t="shared" si="187"/>
        <v>4</v>
      </c>
      <c r="O1701" s="13" t="str">
        <f t="shared" ca="1" si="188"/>
        <v>CUMPLE</v>
      </c>
    </row>
    <row r="1702" spans="1:15" hidden="1">
      <c r="A1702">
        <f>Tabla_owssvr__2[[#This Row],[ID]]</f>
        <v>3516</v>
      </c>
      <c r="B1702" t="str">
        <f>Tabla_owssvr__2[[#This Row],[Título]]</f>
        <v>Re: habiltar salidad celulres</v>
      </c>
      <c r="C1702" t="str">
        <f>Tabla_owssvr__2[[#This Row],[Solicitante]]</f>
        <v>Salas Redondo, Luis Miguel, CAM</v>
      </c>
      <c r="D1702" s="4">
        <f>Tabla_owssvr__2[[#This Row],[Fecha Solicitud]]</f>
        <v>41724</v>
      </c>
      <c r="E1702" t="str">
        <f>Tabla_owssvr__2[[#This Row],[Estado]]</f>
        <v>Realizado</v>
      </c>
      <c r="F1702" s="4">
        <f>Tabla_owssvr__2[[#This Row],[Fecha Cierre]]</f>
        <v>41724</v>
      </c>
      <c r="G1702" t="str">
        <f>Tabla_owssvr__2[[#This Row],[Categoria]]</f>
        <v>1 Asignacion de minutos</v>
      </c>
      <c r="H1702" t="str">
        <f>Tabla_owssvr__2[[#This Row],[Enviado a TI]]</f>
        <v>No</v>
      </c>
      <c r="I1702">
        <f>Tabla_owssvr__2[[#This Row],[Regiones]]</f>
        <v>0</v>
      </c>
      <c r="J1702" s="12">
        <f t="shared" si="183"/>
        <v>1</v>
      </c>
      <c r="K1702" s="13">
        <f t="shared" si="184"/>
        <v>41725</v>
      </c>
      <c r="L1702" s="12">
        <f t="shared" si="185"/>
        <v>2014</v>
      </c>
      <c r="M1702" s="12">
        <f t="shared" si="186"/>
        <v>13</v>
      </c>
      <c r="N1702" s="12">
        <f t="shared" si="187"/>
        <v>3</v>
      </c>
      <c r="O1702" s="13" t="str">
        <f t="shared" ca="1" si="188"/>
        <v>CUMPLE</v>
      </c>
    </row>
    <row r="1703" spans="1:15" hidden="1">
      <c r="A1703">
        <f>Tabla_owssvr__2[[#This Row],[ID]]</f>
        <v>3515</v>
      </c>
      <c r="B1703" t="str">
        <f>Tabla_owssvr__2[[#This Row],[Título]]</f>
        <v>RV: Minutos</v>
      </c>
      <c r="C1703" t="str">
        <f>Tabla_owssvr__2[[#This Row],[Solicitante]]</f>
        <v>Gonzalez Parra, Sergio Alberto, CAM</v>
      </c>
      <c r="D1703" s="4">
        <f>Tabla_owssvr__2[[#This Row],[Fecha Solicitud]]</f>
        <v>41724</v>
      </c>
      <c r="E1703" t="str">
        <f>Tabla_owssvr__2[[#This Row],[Estado]]</f>
        <v>Realizado</v>
      </c>
      <c r="F1703" s="4">
        <f>Tabla_owssvr__2[[#This Row],[Fecha Cierre]]</f>
        <v>41724</v>
      </c>
      <c r="G1703" t="str">
        <f>Tabla_owssvr__2[[#This Row],[Categoria]]</f>
        <v>1 Asignacion de minutos</v>
      </c>
      <c r="H1703" t="str">
        <f>Tabla_owssvr__2[[#This Row],[Enviado a TI]]</f>
        <v>No</v>
      </c>
      <c r="I1703">
        <f>Tabla_owssvr__2[[#This Row],[Regiones]]</f>
        <v>0</v>
      </c>
      <c r="J1703" s="12">
        <f t="shared" si="183"/>
        <v>1</v>
      </c>
      <c r="K1703" s="13">
        <f t="shared" si="184"/>
        <v>41725</v>
      </c>
      <c r="L1703" s="12">
        <f t="shared" si="185"/>
        <v>2014</v>
      </c>
      <c r="M1703" s="12">
        <f t="shared" si="186"/>
        <v>13</v>
      </c>
      <c r="N1703" s="12">
        <f t="shared" si="187"/>
        <v>3</v>
      </c>
      <c r="O1703" s="13" t="str">
        <f t="shared" ca="1" si="188"/>
        <v>CUMPLE</v>
      </c>
    </row>
    <row r="1704" spans="1:15" hidden="1">
      <c r="A1704">
        <f>Tabla_owssvr__2[[#This Row],[ID]]</f>
        <v>3514</v>
      </c>
      <c r="B1704" t="str">
        <f>Tabla_owssvr__2[[#This Row],[Título]]</f>
        <v>Carlos Silva Vildosola, la velocidad de SIOT es sumamente lenta</v>
      </c>
      <c r="C1704" t="str">
        <f>Tabla_owssvr__2[[#This Row],[Solicitante]]</f>
        <v>Canales Cardenas, Juan Carlos, CAM</v>
      </c>
      <c r="D1704" s="4">
        <f>Tabla_owssvr__2[[#This Row],[Fecha Solicitud]]</f>
        <v>41724</v>
      </c>
      <c r="E1704" t="str">
        <f>Tabla_owssvr__2[[#This Row],[Estado]]</f>
        <v>Realizado</v>
      </c>
      <c r="F1704" s="4">
        <f>Tabla_owssvr__2[[#This Row],[Fecha Cierre]]</f>
        <v>41724</v>
      </c>
      <c r="G1704" t="str">
        <f>Tabla_owssvr__2[[#This Row],[Categoria]]</f>
        <v>Reporte de problemas de comunicaciones. Datos.</v>
      </c>
      <c r="H1704" t="str">
        <f>Tabla_owssvr__2[[#This Row],[Enviado a TI]]</f>
        <v>Si</v>
      </c>
      <c r="I1704">
        <f>Tabla_owssvr__2[[#This Row],[Regiones]]</f>
        <v>0</v>
      </c>
      <c r="J1704" s="12">
        <f t="shared" si="183"/>
        <v>1</v>
      </c>
      <c r="K1704" s="13">
        <f t="shared" si="184"/>
        <v>41725</v>
      </c>
      <c r="L1704" s="12">
        <f t="shared" si="185"/>
        <v>2014</v>
      </c>
      <c r="M1704" s="12">
        <f t="shared" si="186"/>
        <v>13</v>
      </c>
      <c r="N1704" s="12">
        <f t="shared" si="187"/>
        <v>3</v>
      </c>
      <c r="O1704" s="13" t="str">
        <f t="shared" ca="1" si="188"/>
        <v>CUMPLE</v>
      </c>
    </row>
    <row r="1705" spans="1:15">
      <c r="A1705">
        <f>Tabla_owssvr__2[[#This Row],[ID]]</f>
        <v>3513</v>
      </c>
      <c r="B1705" t="str">
        <f>Tabla_owssvr__2[[#This Row],[Título]]</f>
        <v>RE: Cambio de Equipo Telefónico Abonado 94452101</v>
      </c>
      <c r="C1705" t="str">
        <f>Tabla_owssvr__2[[#This Row],[Solicitante]]</f>
        <v>Bulnes Vergara, Marco Aurelio, CAM</v>
      </c>
      <c r="D1705" s="4">
        <f>Tabla_owssvr__2[[#This Row],[Fecha Solicitud]]</f>
        <v>41724</v>
      </c>
      <c r="E1705" t="str">
        <f>Tabla_owssvr__2[[#This Row],[Estado]]</f>
        <v>Realizado</v>
      </c>
      <c r="F1705" s="4">
        <f>Tabla_owssvr__2[[#This Row],[Fecha Cierre]]</f>
        <v>41757</v>
      </c>
      <c r="G1705" t="str">
        <f>Tabla_owssvr__2[[#This Row],[Categoria]]</f>
        <v>Asignación y/o entrega de equipos celulares estándar nuevos o sus componentes. (chips)</v>
      </c>
      <c r="H1705" t="str">
        <f>Tabla_owssvr__2[[#This Row],[Enviado a TI]]</f>
        <v>Si</v>
      </c>
      <c r="I1705" t="str">
        <f>Tabla_owssvr__2[[#This Row],[Regiones]]</f>
        <v>No</v>
      </c>
      <c r="J1705" s="12">
        <f t="shared" si="183"/>
        <v>7</v>
      </c>
      <c r="K1705" s="13">
        <f t="shared" si="184"/>
        <v>41733</v>
      </c>
      <c r="L1705" s="12">
        <f t="shared" si="185"/>
        <v>2014</v>
      </c>
      <c r="M1705" s="12">
        <f t="shared" si="186"/>
        <v>14</v>
      </c>
      <c r="N1705" s="12">
        <f t="shared" si="187"/>
        <v>4</v>
      </c>
      <c r="O1705" s="13" t="str">
        <f t="shared" ca="1" si="188"/>
        <v>NO CUMPLE</v>
      </c>
    </row>
    <row r="1706" spans="1:15" hidden="1">
      <c r="A1706">
        <f>Tabla_owssvr__2[[#This Row],[ID]]</f>
        <v>3512</v>
      </c>
      <c r="B1706" t="str">
        <f>Tabla_owssvr__2[[#This Row],[Título]]</f>
        <v>RV: Modulo de Informe de Gastos</v>
      </c>
      <c r="C1706" t="str">
        <f>Tabla_owssvr__2[[#This Row],[Solicitante]]</f>
        <v>Brantt Zumarán, Claudia Andrea, CAM</v>
      </c>
      <c r="D1706" s="4">
        <f>Tabla_owssvr__2[[#This Row],[Fecha Solicitud]]</f>
        <v>41724</v>
      </c>
      <c r="E1706" t="str">
        <f>Tabla_owssvr__2[[#This Row],[Estado]]</f>
        <v>Realizado</v>
      </c>
      <c r="F1706" s="4">
        <f>Tabla_owssvr__2[[#This Row],[Fecha Cierre]]</f>
        <v>41724</v>
      </c>
      <c r="G1706" t="str">
        <f>Tabla_owssvr__2[[#This Row],[Categoria]]</f>
        <v>2 Reporte problemas Oracle</v>
      </c>
      <c r="H1706" t="str">
        <f>Tabla_owssvr__2[[#This Row],[Enviado a TI]]</f>
        <v>Si</v>
      </c>
      <c r="I1706">
        <f>Tabla_owssvr__2[[#This Row],[Regiones]]</f>
        <v>0</v>
      </c>
      <c r="J1706" s="12">
        <f t="shared" si="183"/>
        <v>1</v>
      </c>
      <c r="K1706" s="13">
        <f t="shared" si="184"/>
        <v>41725</v>
      </c>
      <c r="L1706" s="12">
        <f t="shared" si="185"/>
        <v>2014</v>
      </c>
      <c r="M1706" s="12">
        <f t="shared" si="186"/>
        <v>13</v>
      </c>
      <c r="N1706" s="12">
        <f t="shared" si="187"/>
        <v>3</v>
      </c>
      <c r="O1706" s="13" t="str">
        <f t="shared" ca="1" si="188"/>
        <v>CUMPLE</v>
      </c>
    </row>
    <row r="1707" spans="1:15" hidden="1">
      <c r="A1707">
        <f>Tabla_owssvr__2[[#This Row],[ID]]</f>
        <v>3511</v>
      </c>
      <c r="B1707" t="str">
        <f>Tabla_owssvr__2[[#This Row],[Título]]</f>
        <v>Cambio de Equipo Telefónico Abonado 94452101</v>
      </c>
      <c r="C1707" t="str">
        <f>Tabla_owssvr__2[[#This Row],[Solicitante]]</f>
        <v>Diaz Castro, Olivier Guillermo, CAM</v>
      </c>
      <c r="D1707" s="4">
        <f>Tabla_owssvr__2[[#This Row],[Fecha Solicitud]]</f>
        <v>41724</v>
      </c>
      <c r="E1707" t="str">
        <f>Tabla_owssvr__2[[#This Row],[Estado]]</f>
        <v>Rechazado</v>
      </c>
      <c r="F1707" s="4">
        <f>Tabla_owssvr__2[[#This Row],[Fecha Cierre]]</f>
        <v>41724</v>
      </c>
      <c r="G1707" t="str">
        <f>Tabla_owssvr__2[[#This Row],[Categoria]]</f>
        <v>Asignación y/o entrega de equipos celulares estándar nuevos o sus componentes. (chips)</v>
      </c>
      <c r="H1707" t="str">
        <f>Tabla_owssvr__2[[#This Row],[Enviado a TI]]</f>
        <v>Si</v>
      </c>
      <c r="I1707">
        <f>Tabla_owssvr__2[[#This Row],[Regiones]]</f>
        <v>0</v>
      </c>
      <c r="J1707" s="12">
        <f t="shared" si="183"/>
        <v>7</v>
      </c>
      <c r="K1707" s="13">
        <f t="shared" si="184"/>
        <v>41733</v>
      </c>
      <c r="L1707" s="12">
        <f t="shared" si="185"/>
        <v>2014</v>
      </c>
      <c r="M1707" s="12">
        <f t="shared" si="186"/>
        <v>14</v>
      </c>
      <c r="N1707" s="12">
        <f t="shared" si="187"/>
        <v>4</v>
      </c>
      <c r="O1707" s="13" t="str">
        <f t="shared" ca="1" si="188"/>
        <v>CUMPLE</v>
      </c>
    </row>
    <row r="1708" spans="1:15" hidden="1">
      <c r="A1708">
        <f>Tabla_owssvr__2[[#This Row],[ID]]</f>
        <v>3510</v>
      </c>
      <c r="B1708" t="str">
        <f>Tabla_owssvr__2[[#This Row],[Título]]</f>
        <v>recarga de minutos</v>
      </c>
      <c r="C1708" t="str">
        <f>Tabla_owssvr__2[[#This Row],[Solicitante]]</f>
        <v>Soto Aranguiz, Francisco Javier, CAM</v>
      </c>
      <c r="D1708" s="4">
        <f>Tabla_owssvr__2[[#This Row],[Fecha Solicitud]]</f>
        <v>41724</v>
      </c>
      <c r="E1708" t="str">
        <f>Tabla_owssvr__2[[#This Row],[Estado]]</f>
        <v>Realizado</v>
      </c>
      <c r="F1708" s="4">
        <f>Tabla_owssvr__2[[#This Row],[Fecha Cierre]]</f>
        <v>41724</v>
      </c>
      <c r="G1708" t="str">
        <f>Tabla_owssvr__2[[#This Row],[Categoria]]</f>
        <v>1 Asignacion de minutos</v>
      </c>
      <c r="H1708" t="str">
        <f>Tabla_owssvr__2[[#This Row],[Enviado a TI]]</f>
        <v>Si</v>
      </c>
      <c r="I1708">
        <f>Tabla_owssvr__2[[#This Row],[Regiones]]</f>
        <v>0</v>
      </c>
      <c r="J1708" s="12">
        <f t="shared" si="183"/>
        <v>1</v>
      </c>
      <c r="K1708" s="13">
        <f t="shared" si="184"/>
        <v>41725</v>
      </c>
      <c r="L1708" s="12">
        <f t="shared" si="185"/>
        <v>2014</v>
      </c>
      <c r="M1708" s="12">
        <f t="shared" si="186"/>
        <v>13</v>
      </c>
      <c r="N1708" s="12">
        <f t="shared" si="187"/>
        <v>3</v>
      </c>
      <c r="O1708" s="13" t="str">
        <f t="shared" ca="1" si="188"/>
        <v>CUMPLE</v>
      </c>
    </row>
    <row r="1709" spans="1:15" hidden="1">
      <c r="A1709">
        <f>Tabla_owssvr__2[[#This Row],[ID]]</f>
        <v>3509</v>
      </c>
      <c r="B1709" t="str">
        <f>Tabla_owssvr__2[[#This Row],[Título]]</f>
        <v>No hay acceso a SIOT 3/2013</v>
      </c>
      <c r="C1709" t="str">
        <f>Tabla_owssvr__2[[#This Row],[Solicitante]]</f>
        <v>Canales Cardenas, Juan Carlos, CAM</v>
      </c>
      <c r="D1709" s="4">
        <f>Tabla_owssvr__2[[#This Row],[Fecha Solicitud]]</f>
        <v>41724</v>
      </c>
      <c r="E1709" t="str">
        <f>Tabla_owssvr__2[[#This Row],[Estado]]</f>
        <v>Realizado</v>
      </c>
      <c r="F1709" s="4">
        <f>Tabla_owssvr__2[[#This Row],[Fecha Cierre]]</f>
        <v>41724</v>
      </c>
      <c r="G1709" t="str">
        <f>Tabla_owssvr__2[[#This Row],[Categoria]]</f>
        <v>Reporte de incidencias de servicio externos (Oracle, SAP, Synergia, GOM ….)</v>
      </c>
      <c r="H1709" t="str">
        <f>Tabla_owssvr__2[[#This Row],[Enviado a TI]]</f>
        <v>Si</v>
      </c>
      <c r="I1709">
        <f>Tabla_owssvr__2[[#This Row],[Regiones]]</f>
        <v>0</v>
      </c>
      <c r="J1709" s="12">
        <f t="shared" si="183"/>
        <v>1</v>
      </c>
      <c r="K1709" s="13">
        <f t="shared" si="184"/>
        <v>41725</v>
      </c>
      <c r="L1709" s="12">
        <f t="shared" si="185"/>
        <v>2014</v>
      </c>
      <c r="M1709" s="12">
        <f t="shared" si="186"/>
        <v>13</v>
      </c>
      <c r="N1709" s="12">
        <f t="shared" si="187"/>
        <v>3</v>
      </c>
      <c r="O1709" s="13" t="str">
        <f t="shared" ca="1" si="188"/>
        <v>CUMPLE</v>
      </c>
    </row>
    <row r="1710" spans="1:15" hidden="1">
      <c r="A1710">
        <f>Tabla_owssvr__2[[#This Row],[ID]]</f>
        <v>3508</v>
      </c>
      <c r="B1710" t="str">
        <f>Tabla_owssvr__2[[#This Row],[Título]]</f>
        <v>Reembolso minutos</v>
      </c>
      <c r="C1710" t="str">
        <f>Tabla_owssvr__2[[#This Row],[Solicitante]]</f>
        <v>Bascuñan Reyes, Juan Ignacio, CAM</v>
      </c>
      <c r="D1710" s="4">
        <f>Tabla_owssvr__2[[#This Row],[Fecha Solicitud]]</f>
        <v>41724</v>
      </c>
      <c r="E1710" t="str">
        <f>Tabla_owssvr__2[[#This Row],[Estado]]</f>
        <v>Realizado</v>
      </c>
      <c r="F1710" s="4">
        <f>Tabla_owssvr__2[[#This Row],[Fecha Cierre]]</f>
        <v>41724</v>
      </c>
      <c r="G1710" t="str">
        <f>Tabla_owssvr__2[[#This Row],[Categoria]]</f>
        <v>1 Asignacion de minutos</v>
      </c>
      <c r="H1710" t="str">
        <f>Tabla_owssvr__2[[#This Row],[Enviado a TI]]</f>
        <v>Si</v>
      </c>
      <c r="I1710">
        <f>Tabla_owssvr__2[[#This Row],[Regiones]]</f>
        <v>0</v>
      </c>
      <c r="J1710" s="12">
        <f t="shared" si="183"/>
        <v>1</v>
      </c>
      <c r="K1710" s="13">
        <f t="shared" si="184"/>
        <v>41725</v>
      </c>
      <c r="L1710" s="12">
        <f t="shared" si="185"/>
        <v>2014</v>
      </c>
      <c r="M1710" s="12">
        <f t="shared" si="186"/>
        <v>13</v>
      </c>
      <c r="N1710" s="12">
        <f t="shared" si="187"/>
        <v>3</v>
      </c>
      <c r="O1710" s="13" t="str">
        <f t="shared" ca="1" si="188"/>
        <v>CUMPLE</v>
      </c>
    </row>
    <row r="1711" spans="1:15" hidden="1">
      <c r="A1711">
        <f>Tabla_owssvr__2[[#This Row],[ID]]</f>
        <v>3507</v>
      </c>
      <c r="B1711" t="str">
        <f>Tabla_owssvr__2[[#This Row],[Título]]</f>
        <v>RV: Solicitud de cambio movil 63065634</v>
      </c>
      <c r="C1711" t="str">
        <f>Tabla_owssvr__2[[#This Row],[Solicitante]]</f>
        <v>Belmar Ramirez, Nelson Andres, CAM</v>
      </c>
      <c r="D1711" s="4">
        <f>Tabla_owssvr__2[[#This Row],[Fecha Solicitud]]</f>
        <v>41724</v>
      </c>
      <c r="E1711" t="str">
        <f>Tabla_owssvr__2[[#This Row],[Estado]]</f>
        <v>Realizado</v>
      </c>
      <c r="F1711" s="4">
        <f>Tabla_owssvr__2[[#This Row],[Fecha Cierre]]</f>
        <v>41731</v>
      </c>
      <c r="G1711" t="str">
        <f>Tabla_owssvr__2[[#This Row],[Categoria]]</f>
        <v>Asignación y/o entrega de equipos celulares estándar nuevos o sus componentes. (chips)</v>
      </c>
      <c r="H1711" t="str">
        <f>Tabla_owssvr__2[[#This Row],[Enviado a TI]]</f>
        <v>Si</v>
      </c>
      <c r="I1711">
        <f>Tabla_owssvr__2[[#This Row],[Regiones]]</f>
        <v>0</v>
      </c>
      <c r="J1711" s="12">
        <f t="shared" si="183"/>
        <v>7</v>
      </c>
      <c r="K1711" s="13">
        <f t="shared" si="184"/>
        <v>41733</v>
      </c>
      <c r="L1711" s="12">
        <f t="shared" si="185"/>
        <v>2014</v>
      </c>
      <c r="M1711" s="12">
        <f t="shared" si="186"/>
        <v>14</v>
      </c>
      <c r="N1711" s="12">
        <f t="shared" si="187"/>
        <v>4</v>
      </c>
      <c r="O1711" s="13" t="str">
        <f t="shared" ca="1" si="188"/>
        <v>CUMPLE</v>
      </c>
    </row>
    <row r="1712" spans="1:15" hidden="1">
      <c r="A1712">
        <f>Tabla_owssvr__2[[#This Row],[ID]]</f>
        <v>3506</v>
      </c>
      <c r="B1712" t="str">
        <f>Tabla_owssvr__2[[#This Row],[Título]]</f>
        <v>RV: Solicitud Cotización Inst. Electrica Hospital Villarrica</v>
      </c>
      <c r="C1712" t="str">
        <f>Tabla_owssvr__2[[#This Row],[Solicitante]]</f>
        <v>Orellana Flores, Jose Manuel, CAM</v>
      </c>
      <c r="D1712" s="4">
        <f>Tabla_owssvr__2[[#This Row],[Fecha Solicitud]]</f>
        <v>41723</v>
      </c>
      <c r="E1712" t="str">
        <f>Tabla_owssvr__2[[#This Row],[Estado]]</f>
        <v>Realizado</v>
      </c>
      <c r="F1712" s="4">
        <f>Tabla_owssvr__2[[#This Row],[Fecha Cierre]]</f>
        <v>41723</v>
      </c>
      <c r="G1712" t="str">
        <f>Tabla_owssvr__2[[#This Row],[Categoria]]</f>
        <v>Habilitación de carpetas compartidas o sitios de Sharepoint. O asignación y/o modificación de permisos.</v>
      </c>
      <c r="H1712" t="str">
        <f>Tabla_owssvr__2[[#This Row],[Enviado a TI]]</f>
        <v>No</v>
      </c>
      <c r="I1712">
        <f>Tabla_owssvr__2[[#This Row],[Regiones]]</f>
        <v>0</v>
      </c>
      <c r="J1712" s="12">
        <f t="shared" si="183"/>
        <v>1</v>
      </c>
      <c r="K1712" s="13">
        <f t="shared" si="184"/>
        <v>41724</v>
      </c>
      <c r="L1712" s="12">
        <f t="shared" si="185"/>
        <v>2014</v>
      </c>
      <c r="M1712" s="12">
        <f t="shared" si="186"/>
        <v>13</v>
      </c>
      <c r="N1712" s="12">
        <f t="shared" si="187"/>
        <v>3</v>
      </c>
      <c r="O1712" s="13" t="str">
        <f t="shared" ca="1" si="188"/>
        <v>CUMPLE</v>
      </c>
    </row>
    <row r="1713" spans="1:15" hidden="1">
      <c r="A1713">
        <f>Tabla_owssvr__2[[#This Row],[ID]]</f>
        <v>3505</v>
      </c>
      <c r="B1713" t="str">
        <f>Tabla_owssvr__2[[#This Row],[Título]]</f>
        <v>Problemas con la Conexión de Oracle</v>
      </c>
      <c r="C1713" t="str">
        <f>Tabla_owssvr__2[[#This Row],[Solicitante]]</f>
        <v>Ureta Perez, Paola, CAM</v>
      </c>
      <c r="D1713" s="4">
        <f>Tabla_owssvr__2[[#This Row],[Fecha Solicitud]]</f>
        <v>41723</v>
      </c>
      <c r="E1713" t="str">
        <f>Tabla_owssvr__2[[#This Row],[Estado]]</f>
        <v>Realizado</v>
      </c>
      <c r="F1713" s="4">
        <f>Tabla_owssvr__2[[#This Row],[Fecha Cierre]]</f>
        <v>41723</v>
      </c>
      <c r="G1713" t="str">
        <f>Tabla_owssvr__2[[#This Row],[Categoria]]</f>
        <v>2 Reporte problemas Oracle</v>
      </c>
      <c r="H1713" t="str">
        <f>Tabla_owssvr__2[[#This Row],[Enviado a TI]]</f>
        <v>No</v>
      </c>
      <c r="I1713">
        <f>Tabla_owssvr__2[[#This Row],[Regiones]]</f>
        <v>0</v>
      </c>
      <c r="J1713" s="12">
        <f t="shared" si="183"/>
        <v>1</v>
      </c>
      <c r="K1713" s="13">
        <f t="shared" si="184"/>
        <v>41724</v>
      </c>
      <c r="L1713" s="12">
        <f t="shared" si="185"/>
        <v>2014</v>
      </c>
      <c r="M1713" s="12">
        <f t="shared" si="186"/>
        <v>13</v>
      </c>
      <c r="N1713" s="12">
        <f t="shared" si="187"/>
        <v>3</v>
      </c>
      <c r="O1713" s="13" t="str">
        <f t="shared" ca="1" si="188"/>
        <v>CUMPLE</v>
      </c>
    </row>
    <row r="1714" spans="1:15" hidden="1">
      <c r="A1714">
        <f>Tabla_owssvr__2[[#This Row],[ID]]</f>
        <v>3504</v>
      </c>
      <c r="B1714" t="str">
        <f>Tabla_owssvr__2[[#This Row],[Título]]</f>
        <v>Informa sobre traslado a SOT</v>
      </c>
      <c r="C1714" t="str">
        <f>Tabla_owssvr__2[[#This Row],[Solicitante]]</f>
        <v>Garay Espinoza, Jorge Andres, CAM</v>
      </c>
      <c r="D1714" s="4">
        <f>Tabla_owssvr__2[[#This Row],[Fecha Solicitud]]</f>
        <v>41723</v>
      </c>
      <c r="E1714" t="str">
        <f>Tabla_owssvr__2[[#This Row],[Estado]]</f>
        <v>Realizado</v>
      </c>
      <c r="F1714" s="4">
        <f>Tabla_owssvr__2[[#This Row],[Fecha Cierre]]</f>
        <v>41723</v>
      </c>
      <c r="G1714" t="str">
        <f>Tabla_owssvr__2[[#This Row],[Categoria]]</f>
        <v>Asignación de equipamiento estándar.</v>
      </c>
      <c r="H1714" t="str">
        <f>Tabla_owssvr__2[[#This Row],[Enviado a TI]]</f>
        <v>No</v>
      </c>
      <c r="I1714">
        <f>Tabla_owssvr__2[[#This Row],[Regiones]]</f>
        <v>0</v>
      </c>
      <c r="J1714" s="12">
        <f t="shared" si="183"/>
        <v>4</v>
      </c>
      <c r="K1714" s="13">
        <f t="shared" si="184"/>
        <v>41729</v>
      </c>
      <c r="L1714" s="12">
        <f t="shared" si="185"/>
        <v>2014</v>
      </c>
      <c r="M1714" s="12">
        <f t="shared" si="186"/>
        <v>14</v>
      </c>
      <c r="N1714" s="12">
        <f t="shared" si="187"/>
        <v>3</v>
      </c>
      <c r="O1714" s="13" t="str">
        <f t="shared" ca="1" si="188"/>
        <v>CUMPLE</v>
      </c>
    </row>
    <row r="1715" spans="1:15" hidden="1">
      <c r="A1715">
        <f>Tabla_owssvr__2[[#This Row],[ID]]</f>
        <v>3503</v>
      </c>
      <c r="B1715" t="str">
        <f>Tabla_owssvr__2[[#This Row],[Título]]</f>
        <v>Cotizacion Antivirus servidores Endesa</v>
      </c>
      <c r="C1715" t="str">
        <f>Tabla_owssvr__2[[#This Row],[Solicitante]]</f>
        <v>Prieto Acuña, Francisco Javier, CAM</v>
      </c>
      <c r="D1715" s="4">
        <f>Tabla_owssvr__2[[#This Row],[Fecha Solicitud]]</f>
        <v>41723</v>
      </c>
      <c r="E1715" t="str">
        <f>Tabla_owssvr__2[[#This Row],[Estado]]</f>
        <v>Realizado</v>
      </c>
      <c r="F1715" s="4">
        <f>Tabla_owssvr__2[[#This Row],[Fecha Cierre]]</f>
        <v>41729</v>
      </c>
      <c r="G1715" t="str">
        <f>Tabla_owssvr__2[[#This Row],[Categoria]]</f>
        <v>Compra de equipamiento no habitual</v>
      </c>
      <c r="H1715" t="str">
        <f>Tabla_owssvr__2[[#This Row],[Enviado a TI]]</f>
        <v>No</v>
      </c>
      <c r="I1715">
        <f>Tabla_owssvr__2[[#This Row],[Regiones]]</f>
        <v>0</v>
      </c>
      <c r="J1715" s="12">
        <f t="shared" si="183"/>
        <v>5</v>
      </c>
      <c r="K1715" s="13">
        <f t="shared" si="184"/>
        <v>41730</v>
      </c>
      <c r="L1715" s="12">
        <f t="shared" si="185"/>
        <v>2014</v>
      </c>
      <c r="M1715" s="12">
        <f t="shared" si="186"/>
        <v>14</v>
      </c>
      <c r="N1715" s="12">
        <f t="shared" si="187"/>
        <v>4</v>
      </c>
      <c r="O1715" s="13" t="str">
        <f t="shared" ca="1" si="188"/>
        <v>CUMPLE</v>
      </c>
    </row>
    <row r="1716" spans="1:15" hidden="1">
      <c r="A1716">
        <f>Tabla_owssvr__2[[#This Row],[ID]]</f>
        <v>3502</v>
      </c>
      <c r="B1716" t="str">
        <f>Tabla_owssvr__2[[#This Row],[Título]]</f>
        <v>Duplicidad</v>
      </c>
      <c r="C1716" t="str">
        <f>Tabla_owssvr__2[[#This Row],[Solicitante]]</f>
        <v>Andrade Escobar, Agustina Mabel, CAM</v>
      </c>
      <c r="D1716" s="4">
        <f>Tabla_owssvr__2[[#This Row],[Fecha Solicitud]]</f>
        <v>41723</v>
      </c>
      <c r="E1716" t="str">
        <f>Tabla_owssvr__2[[#This Row],[Estado]]</f>
        <v>Realizado</v>
      </c>
      <c r="F1716" s="4">
        <f>Tabla_owssvr__2[[#This Row],[Fecha Cierre]]</f>
        <v>41723</v>
      </c>
      <c r="G1716" t="str">
        <f>Tabla_owssvr__2[[#This Row],[Categoria]]</f>
        <v>2 Reporte problemas Oracle</v>
      </c>
      <c r="H1716" t="str">
        <f>Tabla_owssvr__2[[#This Row],[Enviado a TI]]</f>
        <v>Si</v>
      </c>
      <c r="I1716">
        <f>Tabla_owssvr__2[[#This Row],[Regiones]]</f>
        <v>0</v>
      </c>
      <c r="J1716" s="12">
        <f t="shared" si="183"/>
        <v>1</v>
      </c>
      <c r="K1716" s="13">
        <f t="shared" si="184"/>
        <v>41724</v>
      </c>
      <c r="L1716" s="12">
        <f t="shared" si="185"/>
        <v>2014</v>
      </c>
      <c r="M1716" s="12">
        <f t="shared" si="186"/>
        <v>13</v>
      </c>
      <c r="N1716" s="12">
        <f t="shared" si="187"/>
        <v>3</v>
      </c>
      <c r="O1716" s="13" t="str">
        <f t="shared" ca="1" si="188"/>
        <v>CUMPLE</v>
      </c>
    </row>
    <row r="1717" spans="1:15" hidden="1">
      <c r="A1717">
        <f>Tabla_owssvr__2[[#This Row],[ID]]</f>
        <v>3501</v>
      </c>
      <c r="B1717" t="str">
        <f>Tabla_owssvr__2[[#This Row],[Título]]</f>
        <v>Teléfono</v>
      </c>
      <c r="C1717" t="str">
        <f>Tabla_owssvr__2[[#This Row],[Solicitante]]</f>
        <v>Coloma Fuentes, Gino Ernesto, CAM</v>
      </c>
      <c r="D1717" s="4">
        <f>Tabla_owssvr__2[[#This Row],[Fecha Solicitud]]</f>
        <v>41723</v>
      </c>
      <c r="E1717" t="str">
        <f>Tabla_owssvr__2[[#This Row],[Estado]]</f>
        <v>Realizado</v>
      </c>
      <c r="F1717" s="4">
        <f>Tabla_owssvr__2[[#This Row],[Fecha Cierre]]</f>
        <v>41723</v>
      </c>
      <c r="G1717" t="str">
        <f>Tabla_owssvr__2[[#This Row],[Categoria]]</f>
        <v>Asignación y/o entrega de equipos celulares estándar nuevos o sus componentes. (chips)</v>
      </c>
      <c r="H1717" t="str">
        <f>Tabla_owssvr__2[[#This Row],[Enviado a TI]]</f>
        <v>Si</v>
      </c>
      <c r="I1717">
        <f>Tabla_owssvr__2[[#This Row],[Regiones]]</f>
        <v>0</v>
      </c>
      <c r="J1717" s="12">
        <f t="shared" si="183"/>
        <v>7</v>
      </c>
      <c r="K1717" s="13">
        <f t="shared" si="184"/>
        <v>41732</v>
      </c>
      <c r="L1717" s="12">
        <f t="shared" si="185"/>
        <v>2014</v>
      </c>
      <c r="M1717" s="12">
        <f t="shared" si="186"/>
        <v>14</v>
      </c>
      <c r="N1717" s="12">
        <f t="shared" si="187"/>
        <v>4</v>
      </c>
      <c r="O1717" s="13" t="str">
        <f t="shared" ca="1" si="188"/>
        <v>CUMPLE</v>
      </c>
    </row>
    <row r="1718" spans="1:15" hidden="1">
      <c r="A1718">
        <f>Tabla_owssvr__2[[#This Row],[ID]]</f>
        <v>3500</v>
      </c>
      <c r="B1718" t="str">
        <f>Tabla_owssvr__2[[#This Row],[Título]]</f>
        <v>RE: Acceso a Internet</v>
      </c>
      <c r="C1718" t="str">
        <f>Tabla_owssvr__2[[#This Row],[Solicitante]]</f>
        <v>Cortez Flores, Gerson Eduardo, CAM</v>
      </c>
      <c r="D1718" s="4">
        <f>Tabla_owssvr__2[[#This Row],[Fecha Solicitud]]</f>
        <v>41723</v>
      </c>
      <c r="E1718" t="str">
        <f>Tabla_owssvr__2[[#This Row],[Estado]]</f>
        <v>Realizado</v>
      </c>
      <c r="F1718" s="4">
        <f>Tabla_owssvr__2[[#This Row],[Fecha Cierre]]</f>
        <v>41723</v>
      </c>
      <c r="G1718" t="str">
        <f>Tabla_owssvr__2[[#This Row],[Categoria]]</f>
        <v>Habilitación de carpetas compartidas o sitios de Sharepoint. O asignación y/o modificación de permisos.</v>
      </c>
      <c r="H1718" t="str">
        <f>Tabla_owssvr__2[[#This Row],[Enviado a TI]]</f>
        <v>No</v>
      </c>
      <c r="I1718">
        <f>Tabla_owssvr__2[[#This Row],[Regiones]]</f>
        <v>0</v>
      </c>
      <c r="J1718" s="12">
        <f t="shared" si="183"/>
        <v>1</v>
      </c>
      <c r="K1718" s="13">
        <f t="shared" si="184"/>
        <v>41724</v>
      </c>
      <c r="L1718" s="12">
        <f t="shared" si="185"/>
        <v>2014</v>
      </c>
      <c r="M1718" s="12">
        <f t="shared" si="186"/>
        <v>13</v>
      </c>
      <c r="N1718" s="12">
        <f t="shared" si="187"/>
        <v>3</v>
      </c>
      <c r="O1718" s="13" t="str">
        <f t="shared" ca="1" si="188"/>
        <v>CUMPLE</v>
      </c>
    </row>
    <row r="1719" spans="1:15" hidden="1">
      <c r="A1719">
        <f>Tabla_owssvr__2[[#This Row],[ID]]</f>
        <v>3499</v>
      </c>
      <c r="B1719" t="str">
        <f>Tabla_owssvr__2[[#This Row],[Título]]</f>
        <v>Correo GPN</v>
      </c>
      <c r="C1719" t="str">
        <f>Tabla_owssvr__2[[#This Row],[Solicitante]]</f>
        <v>Vasquez Opazo, Maria Jose, CAM</v>
      </c>
      <c r="D1719" s="4">
        <f>Tabla_owssvr__2[[#This Row],[Fecha Solicitud]]</f>
        <v>41723</v>
      </c>
      <c r="E1719" t="str">
        <f>Tabla_owssvr__2[[#This Row],[Estado]]</f>
        <v>Realizado</v>
      </c>
      <c r="F1719" s="4">
        <f>Tabla_owssvr__2[[#This Row],[Fecha Cierre]]</f>
        <v>41723</v>
      </c>
      <c r="G1719" t="str">
        <f>Tabla_owssvr__2[[#This Row],[Categoria]]</f>
        <v>Creación, modificación activación y desactivación de cuentas de red y correo electrónico.</v>
      </c>
      <c r="H1719" t="str">
        <f>Tabla_owssvr__2[[#This Row],[Enviado a TI]]</f>
        <v>Si</v>
      </c>
      <c r="I1719">
        <f>Tabla_owssvr__2[[#This Row],[Regiones]]</f>
        <v>0</v>
      </c>
      <c r="J1719" s="12">
        <f t="shared" si="183"/>
        <v>1</v>
      </c>
      <c r="K1719" s="13">
        <f t="shared" si="184"/>
        <v>41724</v>
      </c>
      <c r="L1719" s="12">
        <f t="shared" si="185"/>
        <v>2014</v>
      </c>
      <c r="M1719" s="12">
        <f t="shared" si="186"/>
        <v>13</v>
      </c>
      <c r="N1719" s="12">
        <f t="shared" si="187"/>
        <v>3</v>
      </c>
      <c r="O1719" s="13" t="str">
        <f t="shared" ca="1" si="188"/>
        <v>CUMPLE</v>
      </c>
    </row>
    <row r="1720" spans="1:15" hidden="1">
      <c r="A1720">
        <f>Tabla_owssvr__2[[#This Row],[ID]]</f>
        <v>3498</v>
      </c>
      <c r="B1720" t="str">
        <f>Tabla_owssvr__2[[#This Row],[Título]]</f>
        <v>requerimiento urgente para SMARKIA</v>
      </c>
      <c r="C1720" t="str">
        <f>Tabla_owssvr__2[[#This Row],[Solicitante]]</f>
        <v>Gonzalez Arredondo, Enrique Eduardo, CAM</v>
      </c>
      <c r="D1720" s="4">
        <f>Tabla_owssvr__2[[#This Row],[Fecha Solicitud]]</f>
        <v>41722</v>
      </c>
      <c r="E1720" t="str">
        <f>Tabla_owssvr__2[[#This Row],[Estado]]</f>
        <v>Realizado</v>
      </c>
      <c r="F1720" s="4">
        <f>Tabla_owssvr__2[[#This Row],[Fecha Cierre]]</f>
        <v>41723</v>
      </c>
      <c r="G1720" t="str">
        <f>Tabla_owssvr__2[[#This Row],[Categoria]]</f>
        <v>Creación, modificación activación y desactivación de cuentas de red y correo electrónico.</v>
      </c>
      <c r="H1720" t="str">
        <f>Tabla_owssvr__2[[#This Row],[Enviado a TI]]</f>
        <v>Si</v>
      </c>
      <c r="I1720">
        <f>Tabla_owssvr__2[[#This Row],[Regiones]]</f>
        <v>0</v>
      </c>
      <c r="J1720" s="12">
        <f t="shared" si="183"/>
        <v>1</v>
      </c>
      <c r="K1720" s="13">
        <f t="shared" si="184"/>
        <v>41723</v>
      </c>
      <c r="L1720" s="12">
        <f t="shared" si="185"/>
        <v>2014</v>
      </c>
      <c r="M1720" s="12">
        <f t="shared" si="186"/>
        <v>13</v>
      </c>
      <c r="N1720" s="12">
        <f t="shared" si="187"/>
        <v>3</v>
      </c>
      <c r="O1720" s="13" t="str">
        <f t="shared" ca="1" si="188"/>
        <v>CUMPLE</v>
      </c>
    </row>
    <row r="1721" spans="1:15" hidden="1">
      <c r="A1721">
        <f>Tabla_owssvr__2[[#This Row],[ID]]</f>
        <v>3497</v>
      </c>
      <c r="B1721" t="str">
        <f>Tabla_owssvr__2[[#This Row],[Título]]</f>
        <v>Acceso Coasin</v>
      </c>
      <c r="C1721" t="str">
        <f>Tabla_owssvr__2[[#This Row],[Solicitante]]</f>
        <v>Brantt Zumarán, Claudia Andrea, CAM</v>
      </c>
      <c r="D1721" s="4">
        <f>Tabla_owssvr__2[[#This Row],[Fecha Solicitud]]</f>
        <v>41722</v>
      </c>
      <c r="E1721" t="str">
        <f>Tabla_owssvr__2[[#This Row],[Estado]]</f>
        <v>Realizado</v>
      </c>
      <c r="F1721" s="4">
        <f>Tabla_owssvr__2[[#This Row],[Fecha Cierre]]</f>
        <v>41722</v>
      </c>
      <c r="G1721" t="str">
        <f>Tabla_owssvr__2[[#This Row],[Categoria]]</f>
        <v>Creación, modificación activación y desactivación de cuentas asociadas a servicios externos.</v>
      </c>
      <c r="H1721" t="str">
        <f>Tabla_owssvr__2[[#This Row],[Enviado a TI]]</f>
        <v>No</v>
      </c>
      <c r="I1721">
        <f>Tabla_owssvr__2[[#This Row],[Regiones]]</f>
        <v>0</v>
      </c>
      <c r="J1721" s="12">
        <f t="shared" si="183"/>
        <v>1</v>
      </c>
      <c r="K1721" s="13">
        <f t="shared" si="184"/>
        <v>41723</v>
      </c>
      <c r="L1721" s="12">
        <f t="shared" si="185"/>
        <v>2014</v>
      </c>
      <c r="M1721" s="12">
        <f t="shared" si="186"/>
        <v>13</v>
      </c>
      <c r="N1721" s="12">
        <f t="shared" si="187"/>
        <v>3</v>
      </c>
      <c r="O1721" s="13" t="str">
        <f t="shared" ca="1" si="188"/>
        <v>CUMPLE</v>
      </c>
    </row>
    <row r="1722" spans="1:15" hidden="1">
      <c r="A1722">
        <f>Tabla_owssvr__2[[#This Row],[ID]]</f>
        <v>3496</v>
      </c>
      <c r="B1722" t="str">
        <f>Tabla_owssvr__2[[#This Row],[Título]]</f>
        <v>Página Movistar GPS</v>
      </c>
      <c r="C1722" t="str">
        <f>Tabla_owssvr__2[[#This Row],[Solicitante]]</f>
        <v>Riquelme Valdes, Eduardo, CAM</v>
      </c>
      <c r="D1722" s="4">
        <f>Tabla_owssvr__2[[#This Row],[Fecha Solicitud]]</f>
        <v>41722</v>
      </c>
      <c r="E1722" t="str">
        <f>Tabla_owssvr__2[[#This Row],[Estado]]</f>
        <v>Realizado</v>
      </c>
      <c r="F1722" s="4">
        <f>Tabla_owssvr__2[[#This Row],[Fecha Cierre]]</f>
        <v>41722</v>
      </c>
      <c r="G1722" t="str">
        <f>Tabla_owssvr__2[[#This Row],[Categoria]]</f>
        <v>Reporte de problemas de comunicaciones. Datos.</v>
      </c>
      <c r="H1722" t="str">
        <f>Tabla_owssvr__2[[#This Row],[Enviado a TI]]</f>
        <v>No</v>
      </c>
      <c r="I1722">
        <f>Tabla_owssvr__2[[#This Row],[Regiones]]</f>
        <v>0</v>
      </c>
      <c r="J1722" s="12">
        <f t="shared" si="183"/>
        <v>1</v>
      </c>
      <c r="K1722" s="13">
        <f t="shared" si="184"/>
        <v>41723</v>
      </c>
      <c r="L1722" s="12">
        <f t="shared" si="185"/>
        <v>2014</v>
      </c>
      <c r="M1722" s="12">
        <f t="shared" si="186"/>
        <v>13</v>
      </c>
      <c r="N1722" s="12">
        <f t="shared" si="187"/>
        <v>3</v>
      </c>
      <c r="O1722" s="13" t="str">
        <f t="shared" ca="1" si="188"/>
        <v>CUMPLE</v>
      </c>
    </row>
    <row r="1723" spans="1:15" hidden="1">
      <c r="A1723">
        <f>Tabla_owssvr__2[[#This Row],[ID]]</f>
        <v>3495</v>
      </c>
      <c r="B1723" t="str">
        <f>Tabla_owssvr__2[[#This Row],[Título]]</f>
        <v>cambiar cargador de equipo con falla</v>
      </c>
      <c r="C1723" t="str">
        <f>Tabla_owssvr__2[[#This Row],[Solicitante]]</f>
        <v>Suazo San Martin, Fernando Braulio, CAM</v>
      </c>
      <c r="D1723" s="4">
        <f>Tabla_owssvr__2[[#This Row],[Fecha Solicitud]]</f>
        <v>41722</v>
      </c>
      <c r="E1723" t="str">
        <f>Tabla_owssvr__2[[#This Row],[Estado]]</f>
        <v>Realizado</v>
      </c>
      <c r="F1723" s="4">
        <f>Tabla_owssvr__2[[#This Row],[Fecha Cierre]]</f>
        <v>41722</v>
      </c>
      <c r="G1723" t="str">
        <f>Tabla_owssvr__2[[#This Row],[Categoria]]</f>
        <v>Asignación de equipamiento habitual no estándar. (Monitor o teclado adicional, audífonos, disco externo…)</v>
      </c>
      <c r="H1723" t="str">
        <f>Tabla_owssvr__2[[#This Row],[Enviado a TI]]</f>
        <v>Si</v>
      </c>
      <c r="I1723">
        <f>Tabla_owssvr__2[[#This Row],[Regiones]]</f>
        <v>0</v>
      </c>
      <c r="J1723" s="12">
        <f t="shared" si="183"/>
        <v>1</v>
      </c>
      <c r="K1723" s="13">
        <f t="shared" si="184"/>
        <v>41723</v>
      </c>
      <c r="L1723" s="12">
        <f t="shared" si="185"/>
        <v>2014</v>
      </c>
      <c r="M1723" s="12">
        <f t="shared" si="186"/>
        <v>13</v>
      </c>
      <c r="N1723" s="12">
        <f t="shared" si="187"/>
        <v>3</v>
      </c>
      <c r="O1723" s="13" t="str">
        <f t="shared" ca="1" si="188"/>
        <v>CUMPLE</v>
      </c>
    </row>
    <row r="1724" spans="1:15" hidden="1">
      <c r="A1724">
        <f>Tabla_owssvr__2[[#This Row],[ID]]</f>
        <v>3494</v>
      </c>
      <c r="B1724" t="str">
        <f>Tabla_owssvr__2[[#This Row],[Título]]</f>
        <v>Mensaje fuera de la oficina</v>
      </c>
      <c r="C1724" t="str">
        <f>Tabla_owssvr__2[[#This Row],[Solicitante]]</f>
        <v>Dossi Muñoz, Carolina, CAM</v>
      </c>
      <c r="D1724" s="4">
        <f>Tabla_owssvr__2[[#This Row],[Fecha Solicitud]]</f>
        <v>41722</v>
      </c>
      <c r="E1724" t="str">
        <f>Tabla_owssvr__2[[#This Row],[Estado]]</f>
        <v>Realizado</v>
      </c>
      <c r="F1724" s="4">
        <f>Tabla_owssvr__2[[#This Row],[Fecha Cierre]]</f>
        <v>41722</v>
      </c>
      <c r="G1724" t="str">
        <f>Tabla_owssvr__2[[#This Row],[Categoria]]</f>
        <v>Reporte de problemas de comunicaciones. Datos.</v>
      </c>
      <c r="H1724" t="str">
        <f>Tabla_owssvr__2[[#This Row],[Enviado a TI]]</f>
        <v>Si</v>
      </c>
      <c r="I1724">
        <f>Tabla_owssvr__2[[#This Row],[Regiones]]</f>
        <v>0</v>
      </c>
      <c r="J1724" s="12">
        <f t="shared" si="183"/>
        <v>1</v>
      </c>
      <c r="K1724" s="13">
        <f t="shared" si="184"/>
        <v>41723</v>
      </c>
      <c r="L1724" s="12">
        <f t="shared" si="185"/>
        <v>2014</v>
      </c>
      <c r="M1724" s="12">
        <f t="shared" si="186"/>
        <v>13</v>
      </c>
      <c r="N1724" s="12">
        <f t="shared" si="187"/>
        <v>3</v>
      </c>
      <c r="O1724" s="13" t="str">
        <f t="shared" ca="1" si="188"/>
        <v>CUMPLE</v>
      </c>
    </row>
    <row r="1725" spans="1:15" hidden="1">
      <c r="A1725">
        <f>Tabla_owssvr__2[[#This Row],[ID]]</f>
        <v>3493</v>
      </c>
      <c r="B1725" t="str">
        <f>Tabla_owssvr__2[[#This Row],[Título]]</f>
        <v>RE: CAMBIOS DE USUARIOS EN LOGISTICA</v>
      </c>
      <c r="C1725" t="str">
        <f>Tabla_owssvr__2[[#This Row],[Solicitante]]</f>
        <v>Ruz Salinas, Richard Alberto, CAM</v>
      </c>
      <c r="D1725" s="4">
        <f>Tabla_owssvr__2[[#This Row],[Fecha Solicitud]]</f>
        <v>41722</v>
      </c>
      <c r="E1725" t="str">
        <f>Tabla_owssvr__2[[#This Row],[Estado]]</f>
        <v>Realizado</v>
      </c>
      <c r="F1725" s="4">
        <f>Tabla_owssvr__2[[#This Row],[Fecha Cierre]]</f>
        <v>41722</v>
      </c>
      <c r="G1725" t="str">
        <f>Tabla_owssvr__2[[#This Row],[Categoria]]</f>
        <v>Asignación de equipamiento estándar.</v>
      </c>
      <c r="H1725" t="str">
        <f>Tabla_owssvr__2[[#This Row],[Enviado a TI]]</f>
        <v>Si</v>
      </c>
      <c r="I1725">
        <f>Tabla_owssvr__2[[#This Row],[Regiones]]</f>
        <v>0</v>
      </c>
      <c r="J1725" s="12">
        <f t="shared" si="183"/>
        <v>4</v>
      </c>
      <c r="K1725" s="13">
        <f t="shared" si="184"/>
        <v>41726</v>
      </c>
      <c r="L1725" s="12">
        <f t="shared" si="185"/>
        <v>2014</v>
      </c>
      <c r="M1725" s="12">
        <f t="shared" si="186"/>
        <v>13</v>
      </c>
      <c r="N1725" s="12">
        <f t="shared" si="187"/>
        <v>3</v>
      </c>
      <c r="O1725" s="13" t="str">
        <f t="shared" ca="1" si="188"/>
        <v>CUMPLE</v>
      </c>
    </row>
    <row r="1726" spans="1:15" hidden="1">
      <c r="A1726">
        <f>Tabla_owssvr__2[[#This Row],[ID]]</f>
        <v>3492</v>
      </c>
      <c r="B1726" t="str">
        <f>Tabla_owssvr__2[[#This Row],[Título]]</f>
        <v>Solicitud de minutos extras por contingencia SOT, movil hoy sin minutos.</v>
      </c>
      <c r="C1726" t="str">
        <f>Tabla_owssvr__2[[#This Row],[Solicitante]]</f>
        <v>Rodriguez Kolbach, Jorge Fernando, CAM</v>
      </c>
      <c r="D1726" s="4">
        <f>Tabla_owssvr__2[[#This Row],[Fecha Solicitud]]</f>
        <v>41722</v>
      </c>
      <c r="E1726" t="str">
        <f>Tabla_owssvr__2[[#This Row],[Estado]]</f>
        <v>Realizado</v>
      </c>
      <c r="F1726" s="4">
        <f>Tabla_owssvr__2[[#This Row],[Fecha Cierre]]</f>
        <v>41722</v>
      </c>
      <c r="G1726" t="str">
        <f>Tabla_owssvr__2[[#This Row],[Categoria]]</f>
        <v>1 Asignacion de minutos</v>
      </c>
      <c r="H1726" t="str">
        <f>Tabla_owssvr__2[[#This Row],[Enviado a TI]]</f>
        <v>Si</v>
      </c>
      <c r="I1726">
        <f>Tabla_owssvr__2[[#This Row],[Regiones]]</f>
        <v>0</v>
      </c>
      <c r="J1726" s="12">
        <f t="shared" si="183"/>
        <v>1</v>
      </c>
      <c r="K1726" s="13">
        <f t="shared" si="184"/>
        <v>41723</v>
      </c>
      <c r="L1726" s="12">
        <f t="shared" si="185"/>
        <v>2014</v>
      </c>
      <c r="M1726" s="12">
        <f t="shared" si="186"/>
        <v>13</v>
      </c>
      <c r="N1726" s="12">
        <f t="shared" si="187"/>
        <v>3</v>
      </c>
      <c r="O1726" s="13" t="str">
        <f t="shared" ca="1" si="188"/>
        <v>CUMPLE</v>
      </c>
    </row>
    <row r="1727" spans="1:15" hidden="1">
      <c r="A1727">
        <f>Tabla_owssvr__2[[#This Row],[ID]]</f>
        <v>3491</v>
      </c>
      <c r="B1727" t="str">
        <f>Tabla_owssvr__2[[#This Row],[Título]]</f>
        <v>Favor reponer cable VGA el cal en mi ausencia fue usado por mi área en otro equipo</v>
      </c>
      <c r="C1727" t="str">
        <f>Tabla_owssvr__2[[#This Row],[Solicitante]]</f>
        <v>Medrano Ortega, Mario Ariel, CAM</v>
      </c>
      <c r="D1727" s="4">
        <f>Tabla_owssvr__2[[#This Row],[Fecha Solicitud]]</f>
        <v>41722</v>
      </c>
      <c r="E1727" t="str">
        <f>Tabla_owssvr__2[[#This Row],[Estado]]</f>
        <v>Realizado</v>
      </c>
      <c r="F1727" s="4">
        <f>Tabla_owssvr__2[[#This Row],[Fecha Cierre]]</f>
        <v>41722</v>
      </c>
      <c r="G1727" t="str">
        <f>Tabla_owssvr__2[[#This Row],[Categoria]]</f>
        <v>Asignación de equipamiento habitual no estándar. (Monitor o teclado adicional, audífonos, disco externo…)</v>
      </c>
      <c r="H1727" t="str">
        <f>Tabla_owssvr__2[[#This Row],[Enviado a TI]]</f>
        <v>No</v>
      </c>
      <c r="I1727">
        <f>Tabla_owssvr__2[[#This Row],[Regiones]]</f>
        <v>0</v>
      </c>
      <c r="J1727" s="12">
        <f t="shared" si="183"/>
        <v>1</v>
      </c>
      <c r="K1727" s="13">
        <f t="shared" si="184"/>
        <v>41723</v>
      </c>
      <c r="L1727" s="12">
        <f t="shared" si="185"/>
        <v>2014</v>
      </c>
      <c r="M1727" s="12">
        <f t="shared" si="186"/>
        <v>13</v>
      </c>
      <c r="N1727" s="12">
        <f t="shared" si="187"/>
        <v>3</v>
      </c>
      <c r="O1727" s="13" t="str">
        <f t="shared" ca="1" si="188"/>
        <v>CUMPLE</v>
      </c>
    </row>
    <row r="1728" spans="1:15" hidden="1">
      <c r="A1728">
        <f>Tabla_owssvr__2[[#This Row],[ID]]</f>
        <v>3490</v>
      </c>
      <c r="B1728" t="str">
        <f>Tabla_owssvr__2[[#This Row],[Título]]</f>
        <v>Solicitud de Chip Telefónico - Inspector Gestión de Pérdidas</v>
      </c>
      <c r="C1728" t="str">
        <f>Tabla_owssvr__2[[#This Row],[Solicitante]]</f>
        <v>Valenzuela Sanzana, Mauricio Antonio, CAM</v>
      </c>
      <c r="D1728" s="4">
        <f>Tabla_owssvr__2[[#This Row],[Fecha Solicitud]]</f>
        <v>41722</v>
      </c>
      <c r="E1728" t="str">
        <f>Tabla_owssvr__2[[#This Row],[Estado]]</f>
        <v>Realizado</v>
      </c>
      <c r="F1728" s="4">
        <f>Tabla_owssvr__2[[#This Row],[Fecha Cierre]]</f>
        <v>41724</v>
      </c>
      <c r="G1728" t="str">
        <f>Tabla_owssvr__2[[#This Row],[Categoria]]</f>
        <v>Asignación y/o entrega de equipos celulares estándar nuevos o sus componentes. (chips)</v>
      </c>
      <c r="H1728" t="str">
        <f>Tabla_owssvr__2[[#This Row],[Enviado a TI]]</f>
        <v>Si</v>
      </c>
      <c r="I1728">
        <f>Tabla_owssvr__2[[#This Row],[Regiones]]</f>
        <v>0</v>
      </c>
      <c r="J1728" s="12">
        <f t="shared" si="183"/>
        <v>7</v>
      </c>
      <c r="K1728" s="13">
        <f t="shared" si="184"/>
        <v>41731</v>
      </c>
      <c r="L1728" s="12">
        <f t="shared" si="185"/>
        <v>2014</v>
      </c>
      <c r="M1728" s="12">
        <f t="shared" si="186"/>
        <v>14</v>
      </c>
      <c r="N1728" s="12">
        <f t="shared" si="187"/>
        <v>4</v>
      </c>
      <c r="O1728" s="13" t="str">
        <f t="shared" ca="1" si="188"/>
        <v>CUMPLE</v>
      </c>
    </row>
    <row r="1729" spans="1:15" hidden="1">
      <c r="A1729">
        <f>Tabla_owssvr__2[[#This Row],[ID]]</f>
        <v>3489</v>
      </c>
      <c r="B1729" t="str">
        <f>Tabla_owssvr__2[[#This Row],[Título]]</f>
        <v>Solicitud Equipo Notebook Conexión ORACLE</v>
      </c>
      <c r="C1729" t="str">
        <f>Tabla_owssvr__2[[#This Row],[Solicitante]]</f>
        <v>Tapia González, Magda Grizel, CAM</v>
      </c>
      <c r="D1729" s="4">
        <f>Tabla_owssvr__2[[#This Row],[Fecha Solicitud]]</f>
        <v>41722</v>
      </c>
      <c r="E1729" t="str">
        <f>Tabla_owssvr__2[[#This Row],[Estado]]</f>
        <v>Realizado</v>
      </c>
      <c r="F1729" s="4">
        <f>Tabla_owssvr__2[[#This Row],[Fecha Cierre]]</f>
        <v>41722</v>
      </c>
      <c r="G1729" t="str">
        <f>Tabla_owssvr__2[[#This Row],[Categoria]]</f>
        <v>Préstamo de equipos. (según disponibilidad)</v>
      </c>
      <c r="H1729" t="str">
        <f>Tabla_owssvr__2[[#This Row],[Enviado a TI]]</f>
        <v>Si</v>
      </c>
      <c r="I1729">
        <f>Tabla_owssvr__2[[#This Row],[Regiones]]</f>
        <v>0</v>
      </c>
      <c r="J1729" s="12">
        <f t="shared" si="183"/>
        <v>1</v>
      </c>
      <c r="K1729" s="13">
        <f t="shared" si="184"/>
        <v>41723</v>
      </c>
      <c r="L1729" s="12">
        <f t="shared" si="185"/>
        <v>2014</v>
      </c>
      <c r="M1729" s="12">
        <f t="shared" si="186"/>
        <v>13</v>
      </c>
      <c r="N1729" s="12">
        <f t="shared" si="187"/>
        <v>3</v>
      </c>
      <c r="O1729" s="13" t="str">
        <f t="shared" ca="1" si="188"/>
        <v>CUMPLE</v>
      </c>
    </row>
    <row r="1730" spans="1:15" hidden="1">
      <c r="A1730">
        <f>Tabla_owssvr__2[[#This Row],[ID]]</f>
        <v>3488</v>
      </c>
      <c r="B1730" t="str">
        <f>Tabla_owssvr__2[[#This Row],[Título]]</f>
        <v>Teléo celular con problemas Cel 93227300</v>
      </c>
      <c r="C1730" t="str">
        <f>Tabla_owssvr__2[[#This Row],[Solicitante]]</f>
        <v>Lagos Herrera, Emilio Armando, CAM</v>
      </c>
      <c r="D1730" s="4">
        <f>Tabla_owssvr__2[[#This Row],[Fecha Solicitud]]</f>
        <v>41719</v>
      </c>
      <c r="E1730" t="str">
        <f>Tabla_owssvr__2[[#This Row],[Estado]]</f>
        <v>Realizado</v>
      </c>
      <c r="F1730" s="4">
        <f>Tabla_owssvr__2[[#This Row],[Fecha Cierre]]</f>
        <v>41723</v>
      </c>
      <c r="G1730" t="str">
        <f>Tabla_owssvr__2[[#This Row],[Categoria]]</f>
        <v>Asignación y/o entrega de equipos celulares estándar nuevos o sus componentes. (chips)</v>
      </c>
      <c r="H1730" t="str">
        <f>Tabla_owssvr__2[[#This Row],[Enviado a TI]]</f>
        <v>No</v>
      </c>
      <c r="I1730" t="str">
        <f>Tabla_owssvr__2[[#This Row],[Regiones]]</f>
        <v>No</v>
      </c>
      <c r="J1730" s="12">
        <f t="shared" ref="J1730:J1793" si="189">VLOOKUP(G1730,servicios,2,FALSE)</f>
        <v>7</v>
      </c>
      <c r="K1730" s="13">
        <f t="shared" ref="K1730:K1793" si="190">WORKDAY(D1730*1,J1730,festivos)</f>
        <v>41730</v>
      </c>
      <c r="L1730" s="12">
        <f t="shared" ref="L1730:L1793" si="191">YEAR(K1730)</f>
        <v>2014</v>
      </c>
      <c r="M1730" s="12">
        <f t="shared" ref="M1730:M1793" si="192">WEEKNUM(K1730,2)</f>
        <v>14</v>
      </c>
      <c r="N1730" s="12">
        <f t="shared" ref="N1730:N1793" si="193">MONTH(K1730)</f>
        <v>4</v>
      </c>
      <c r="O1730" s="13" t="str">
        <f t="shared" ref="O1730:O1793" ca="1" si="194">IF(F1730=0,IF(AND(TODAY()&lt;=K1730),"EN TIEMPO","FUERA"),IF(AND(F1730&lt;=K1730),"CUMPLE","NO CUMPLE"))</f>
        <v>CUMPLE</v>
      </c>
    </row>
    <row r="1731" spans="1:15" hidden="1">
      <c r="A1731">
        <f>Tabla_owssvr__2[[#This Row],[ID]]</f>
        <v>3487</v>
      </c>
      <c r="B1731" t="str">
        <f>Tabla_owssvr__2[[#This Row],[Título]]</f>
        <v>Maestros TTEE</v>
      </c>
      <c r="C1731" t="str">
        <f>Tabla_owssvr__2[[#This Row],[Solicitante]]</f>
        <v>Belmar Ramirez, Nelson Andres, CAM</v>
      </c>
      <c r="D1731" s="4">
        <f>Tabla_owssvr__2[[#This Row],[Fecha Solicitud]]</f>
        <v>41717</v>
      </c>
      <c r="E1731" t="str">
        <f>Tabla_owssvr__2[[#This Row],[Estado]]</f>
        <v>Realizado</v>
      </c>
      <c r="F1731" s="4">
        <f>Tabla_owssvr__2[[#This Row],[Fecha Cierre]]</f>
        <v>41723</v>
      </c>
      <c r="G1731" t="str">
        <f>Tabla_owssvr__2[[#This Row],[Categoria]]</f>
        <v>Asignación y/o entrega de equipos celulares estándar nuevos o sus componentes. (chips)</v>
      </c>
      <c r="H1731" t="str">
        <f>Tabla_owssvr__2[[#This Row],[Enviado a TI]]</f>
        <v>No</v>
      </c>
      <c r="I1731">
        <f>Tabla_owssvr__2[[#This Row],[Regiones]]</f>
        <v>0</v>
      </c>
      <c r="J1731" s="12">
        <f t="shared" si="189"/>
        <v>7</v>
      </c>
      <c r="K1731" s="13">
        <f t="shared" si="190"/>
        <v>41726</v>
      </c>
      <c r="L1731" s="12">
        <f t="shared" si="191"/>
        <v>2014</v>
      </c>
      <c r="M1731" s="12">
        <f t="shared" si="192"/>
        <v>13</v>
      </c>
      <c r="N1731" s="12">
        <f t="shared" si="193"/>
        <v>3</v>
      </c>
      <c r="O1731" s="13" t="str">
        <f t="shared" ca="1" si="194"/>
        <v>CUMPLE</v>
      </c>
    </row>
    <row r="1732" spans="1:15" hidden="1">
      <c r="A1732">
        <f>Tabla_owssvr__2[[#This Row],[ID]]</f>
        <v>3486</v>
      </c>
      <c r="B1732" t="str">
        <f>Tabla_owssvr__2[[#This Row],[Título]]</f>
        <v>Cambio chip</v>
      </c>
      <c r="C1732" t="str">
        <f>Tabla_owssvr__2[[#This Row],[Solicitante]]</f>
        <v>Morales Diaz, Mauricio Enrique, CAM</v>
      </c>
      <c r="D1732" s="4">
        <f>Tabla_owssvr__2[[#This Row],[Fecha Solicitud]]</f>
        <v>41717</v>
      </c>
      <c r="E1732" t="str">
        <f>Tabla_owssvr__2[[#This Row],[Estado]]</f>
        <v>Realizado</v>
      </c>
      <c r="F1732" s="4">
        <f>Tabla_owssvr__2[[#This Row],[Fecha Cierre]]</f>
        <v>41719</v>
      </c>
      <c r="G1732" t="str">
        <f>Tabla_owssvr__2[[#This Row],[Categoria]]</f>
        <v>Asignación y/o entrega de equipos celulares estándar nuevos o sus componentes. (chips)</v>
      </c>
      <c r="H1732" t="str">
        <f>Tabla_owssvr__2[[#This Row],[Enviado a TI]]</f>
        <v>Si</v>
      </c>
      <c r="I1732" t="str">
        <f>Tabla_owssvr__2[[#This Row],[Regiones]]</f>
        <v>No</v>
      </c>
      <c r="J1732" s="12">
        <f t="shared" si="189"/>
        <v>7</v>
      </c>
      <c r="K1732" s="13">
        <f t="shared" si="190"/>
        <v>41726</v>
      </c>
      <c r="L1732" s="12">
        <f t="shared" si="191"/>
        <v>2014</v>
      </c>
      <c r="M1732" s="12">
        <f t="shared" si="192"/>
        <v>13</v>
      </c>
      <c r="N1732" s="12">
        <f t="shared" si="193"/>
        <v>3</v>
      </c>
      <c r="O1732" s="13" t="str">
        <f t="shared" ca="1" si="194"/>
        <v>CUMPLE</v>
      </c>
    </row>
    <row r="1733" spans="1:15" hidden="1">
      <c r="A1733">
        <f>Tabla_owssvr__2[[#This Row],[ID]]</f>
        <v>3485</v>
      </c>
      <c r="B1733" t="str">
        <f>Tabla_owssvr__2[[#This Row],[Título]]</f>
        <v>Correos contáctenos</v>
      </c>
      <c r="C1733" t="str">
        <f>Tabla_owssvr__2[[#This Row],[Solicitante]]</f>
        <v>Meza Madariaga, Daniella Fernanda, CAM</v>
      </c>
      <c r="D1733" s="4">
        <f>Tabla_owssvr__2[[#This Row],[Fecha Solicitud]]</f>
        <v>41719</v>
      </c>
      <c r="E1733" t="str">
        <f>Tabla_owssvr__2[[#This Row],[Estado]]</f>
        <v>Realizado</v>
      </c>
      <c r="F1733" s="4">
        <f>Tabla_owssvr__2[[#This Row],[Fecha Cierre]]</f>
        <v>41719</v>
      </c>
      <c r="G1733" t="str">
        <f>Tabla_owssvr__2[[#This Row],[Categoria]]</f>
        <v>Creación, modificación activación y desactivación de cuentas de red y correo electrónico.</v>
      </c>
      <c r="H1733" t="str">
        <f>Tabla_owssvr__2[[#This Row],[Enviado a TI]]</f>
        <v>No</v>
      </c>
      <c r="I1733">
        <f>Tabla_owssvr__2[[#This Row],[Regiones]]</f>
        <v>0</v>
      </c>
      <c r="J1733" s="12">
        <f t="shared" si="189"/>
        <v>1</v>
      </c>
      <c r="K1733" s="13">
        <f t="shared" si="190"/>
        <v>41722</v>
      </c>
      <c r="L1733" s="12">
        <f t="shared" si="191"/>
        <v>2014</v>
      </c>
      <c r="M1733" s="12">
        <f t="shared" si="192"/>
        <v>13</v>
      </c>
      <c r="N1733" s="12">
        <f t="shared" si="193"/>
        <v>3</v>
      </c>
      <c r="O1733" s="13" t="str">
        <f t="shared" ca="1" si="194"/>
        <v>CUMPLE</v>
      </c>
    </row>
    <row r="1734" spans="1:15" hidden="1">
      <c r="A1734">
        <f>Tabla_owssvr__2[[#This Row],[ID]]</f>
        <v>3484</v>
      </c>
      <c r="B1734" t="str">
        <f>Tabla_owssvr__2[[#This Row],[Título]]</f>
        <v>Monitor Pc Brigadas</v>
      </c>
      <c r="C1734" t="str">
        <f>Tabla_owssvr__2[[#This Row],[Solicitante]]</f>
        <v>Salinas Bustos, Max Leonardo, CAM</v>
      </c>
      <c r="D1734" s="4">
        <f>Tabla_owssvr__2[[#This Row],[Fecha Solicitud]]</f>
        <v>41719</v>
      </c>
      <c r="E1734" t="str">
        <f>Tabla_owssvr__2[[#This Row],[Estado]]</f>
        <v>Realizado</v>
      </c>
      <c r="F1734" s="4">
        <f>Tabla_owssvr__2[[#This Row],[Fecha Cierre]]</f>
        <v>41719</v>
      </c>
      <c r="G1734" t="str">
        <f>Tabla_owssvr__2[[#This Row],[Categoria]]</f>
        <v>Asignación de equipamiento habitual no estándar. (Monitor o teclado adicional, audífonos, disco externo…)</v>
      </c>
      <c r="H1734" t="str">
        <f>Tabla_owssvr__2[[#This Row],[Enviado a TI]]</f>
        <v>No</v>
      </c>
      <c r="I1734" t="str">
        <f>Tabla_owssvr__2[[#This Row],[Regiones]]</f>
        <v>No</v>
      </c>
      <c r="J1734" s="12">
        <f t="shared" si="189"/>
        <v>1</v>
      </c>
      <c r="K1734" s="13">
        <f t="shared" si="190"/>
        <v>41722</v>
      </c>
      <c r="L1734" s="12">
        <f t="shared" si="191"/>
        <v>2014</v>
      </c>
      <c r="M1734" s="12">
        <f t="shared" si="192"/>
        <v>13</v>
      </c>
      <c r="N1734" s="12">
        <f t="shared" si="193"/>
        <v>3</v>
      </c>
      <c r="O1734" s="13" t="str">
        <f t="shared" ca="1" si="194"/>
        <v>CUMPLE</v>
      </c>
    </row>
    <row r="1735" spans="1:15" hidden="1">
      <c r="A1735">
        <f>Tabla_owssvr__2[[#This Row],[ID]]</f>
        <v>3483</v>
      </c>
      <c r="B1735" t="str">
        <f>Tabla_owssvr__2[[#This Row],[Título]]</f>
        <v>ACCESO</v>
      </c>
      <c r="C1735" t="str">
        <f>Tabla_owssvr__2[[#This Row],[Solicitante]]</f>
        <v>Cárcamo Hernández, Juan Luis, CAM</v>
      </c>
      <c r="D1735" s="4">
        <f>Tabla_owssvr__2[[#This Row],[Fecha Solicitud]]</f>
        <v>41718</v>
      </c>
      <c r="E1735" t="str">
        <f>Tabla_owssvr__2[[#This Row],[Estado]]</f>
        <v>Realizado</v>
      </c>
      <c r="F1735" s="4">
        <f>Tabla_owssvr__2[[#This Row],[Fecha Cierre]]</f>
        <v>41719</v>
      </c>
      <c r="G1735" t="str">
        <f>Tabla_owssvr__2[[#This Row],[Categoria]]</f>
        <v>Reporte de incidencias de servicio externos (Oracle, SAP, Synergia, GOM ….)</v>
      </c>
      <c r="H1735" t="str">
        <f>Tabla_owssvr__2[[#This Row],[Enviado a TI]]</f>
        <v>No</v>
      </c>
      <c r="I1735" t="str">
        <f>Tabla_owssvr__2[[#This Row],[Regiones]]</f>
        <v>No</v>
      </c>
      <c r="J1735" s="12">
        <f t="shared" si="189"/>
        <v>1</v>
      </c>
      <c r="K1735" s="13">
        <f t="shared" si="190"/>
        <v>41719</v>
      </c>
      <c r="L1735" s="12">
        <f t="shared" si="191"/>
        <v>2014</v>
      </c>
      <c r="M1735" s="12">
        <f t="shared" si="192"/>
        <v>12</v>
      </c>
      <c r="N1735" s="12">
        <f t="shared" si="193"/>
        <v>3</v>
      </c>
      <c r="O1735" s="13" t="str">
        <f t="shared" ca="1" si="194"/>
        <v>CUMPLE</v>
      </c>
    </row>
    <row r="1736" spans="1:15" hidden="1">
      <c r="A1736">
        <f>Tabla_owssvr__2[[#This Row],[ID]]</f>
        <v>3482</v>
      </c>
      <c r="B1736" t="str">
        <f>Tabla_owssvr__2[[#This Row],[Título]]</f>
        <v xml:space="preserve"> Móvil sin servicio Daniel Gutierrez</v>
      </c>
      <c r="C1736" t="str">
        <f>Tabla_owssvr__2[[#This Row],[Solicitante]]</f>
        <v>Iturrieta Silva, Hector, CAM</v>
      </c>
      <c r="D1736" s="4">
        <f>Tabla_owssvr__2[[#This Row],[Fecha Solicitud]]</f>
        <v>41719</v>
      </c>
      <c r="E1736" t="str">
        <f>Tabla_owssvr__2[[#This Row],[Estado]]</f>
        <v>Realizado</v>
      </c>
      <c r="F1736" s="4">
        <f>Tabla_owssvr__2[[#This Row],[Fecha Cierre]]</f>
        <v>41719</v>
      </c>
      <c r="G1736" t="str">
        <f>Tabla_owssvr__2[[#This Row],[Categoria]]</f>
        <v>Habilitación de servicios de telefonía celular, aumento de minutos, cambio de perfil.</v>
      </c>
      <c r="H1736" t="str">
        <f>Tabla_owssvr__2[[#This Row],[Enviado a TI]]</f>
        <v>No</v>
      </c>
      <c r="I1736">
        <f>Tabla_owssvr__2[[#This Row],[Regiones]]</f>
        <v>0</v>
      </c>
      <c r="J1736" s="12">
        <f t="shared" si="189"/>
        <v>1</v>
      </c>
      <c r="K1736" s="13">
        <f t="shared" si="190"/>
        <v>41722</v>
      </c>
      <c r="L1736" s="12">
        <f t="shared" si="191"/>
        <v>2014</v>
      </c>
      <c r="M1736" s="12">
        <f t="shared" si="192"/>
        <v>13</v>
      </c>
      <c r="N1736" s="12">
        <f t="shared" si="193"/>
        <v>3</v>
      </c>
      <c r="O1736" s="13" t="str">
        <f t="shared" ca="1" si="194"/>
        <v>CUMPLE</v>
      </c>
    </row>
    <row r="1737" spans="1:15" hidden="1">
      <c r="A1737">
        <f>Tabla_owssvr__2[[#This Row],[ID]]</f>
        <v>3481</v>
      </c>
      <c r="B1737" t="str">
        <f>Tabla_owssvr__2[[#This Row],[Título]]</f>
        <v>Accesos</v>
      </c>
      <c r="C1737" t="str">
        <f>Tabla_owssvr__2[[#This Row],[Solicitante]]</f>
        <v>Meza Madariaga, Daniella Fernanda, CAM</v>
      </c>
      <c r="D1737" s="4">
        <f>Tabla_owssvr__2[[#This Row],[Fecha Solicitud]]</f>
        <v>41719</v>
      </c>
      <c r="E1737" t="str">
        <f>Tabla_owssvr__2[[#This Row],[Estado]]</f>
        <v>Realizado</v>
      </c>
      <c r="F1737" s="4">
        <f>Tabla_owssvr__2[[#This Row],[Fecha Cierre]]</f>
        <v>41719</v>
      </c>
      <c r="G1737" t="str">
        <f>Tabla_owssvr__2[[#This Row],[Categoria]]</f>
        <v>Habilitación de carpetas compartidas o sitios de Sharepoint. O asignación y/o modificación de permisos.</v>
      </c>
      <c r="H1737" t="str">
        <f>Tabla_owssvr__2[[#This Row],[Enviado a TI]]</f>
        <v>No</v>
      </c>
      <c r="I1737">
        <f>Tabla_owssvr__2[[#This Row],[Regiones]]</f>
        <v>0</v>
      </c>
      <c r="J1737" s="12">
        <f t="shared" si="189"/>
        <v>1</v>
      </c>
      <c r="K1737" s="13">
        <f t="shared" si="190"/>
        <v>41722</v>
      </c>
      <c r="L1737" s="12">
        <f t="shared" si="191"/>
        <v>2014</v>
      </c>
      <c r="M1737" s="12">
        <f t="shared" si="192"/>
        <v>13</v>
      </c>
      <c r="N1737" s="12">
        <f t="shared" si="193"/>
        <v>3</v>
      </c>
      <c r="O1737" s="13" t="str">
        <f t="shared" ca="1" si="194"/>
        <v>CUMPLE</v>
      </c>
    </row>
    <row r="1738" spans="1:15" hidden="1">
      <c r="A1738">
        <f>Tabla_owssvr__2[[#This Row],[ID]]</f>
        <v>3480</v>
      </c>
      <c r="B1738" t="str">
        <f>Tabla_owssvr__2[[#This Row],[Título]]</f>
        <v>desbloqueo de clave</v>
      </c>
      <c r="C1738" t="str">
        <f>Tabla_owssvr__2[[#This Row],[Solicitante]]</f>
        <v>Navarro Miranda, Olga Elizabeth, CAM</v>
      </c>
      <c r="D1738" s="4">
        <f>Tabla_owssvr__2[[#This Row],[Fecha Solicitud]]</f>
        <v>41719</v>
      </c>
      <c r="E1738" t="str">
        <f>Tabla_owssvr__2[[#This Row],[Estado]]</f>
        <v>Realizado</v>
      </c>
      <c r="F1738" s="4">
        <f>Tabla_owssvr__2[[#This Row],[Fecha Cierre]]</f>
        <v>41719</v>
      </c>
      <c r="G1738" t="str">
        <f>Tabla_owssvr__2[[#This Row],[Categoria]]</f>
        <v>2 Reporte problemas Oracle</v>
      </c>
      <c r="H1738" t="str">
        <f>Tabla_owssvr__2[[#This Row],[Enviado a TI]]</f>
        <v>Si</v>
      </c>
      <c r="I1738">
        <f>Tabla_owssvr__2[[#This Row],[Regiones]]</f>
        <v>0</v>
      </c>
      <c r="J1738" s="12">
        <f t="shared" si="189"/>
        <v>1</v>
      </c>
      <c r="K1738" s="13">
        <f t="shared" si="190"/>
        <v>41722</v>
      </c>
      <c r="L1738" s="12">
        <f t="shared" si="191"/>
        <v>2014</v>
      </c>
      <c r="M1738" s="12">
        <f t="shared" si="192"/>
        <v>13</v>
      </c>
      <c r="N1738" s="12">
        <f t="shared" si="193"/>
        <v>3</v>
      </c>
      <c r="O1738" s="13" t="str">
        <f t="shared" ca="1" si="194"/>
        <v>CUMPLE</v>
      </c>
    </row>
    <row r="1739" spans="1:15" hidden="1">
      <c r="A1739">
        <f>Tabla_owssvr__2[[#This Row],[ID]]</f>
        <v>3479</v>
      </c>
      <c r="B1739" t="str">
        <f>Tabla_owssvr__2[[#This Row],[Título]]</f>
        <v>Celular perdido</v>
      </c>
      <c r="C1739" t="str">
        <f>Tabla_owssvr__2[[#This Row],[Solicitante]]</f>
        <v>Pacheco Pinto, Alex  CAM</v>
      </c>
      <c r="D1739" s="4">
        <f>Tabla_owssvr__2[[#This Row],[Fecha Solicitud]]</f>
        <v>41719</v>
      </c>
      <c r="E1739" t="str">
        <f>Tabla_owssvr__2[[#This Row],[Estado]]</f>
        <v>Realizado</v>
      </c>
      <c r="F1739" s="4">
        <f>Tabla_owssvr__2[[#This Row],[Fecha Cierre]]</f>
        <v>41723</v>
      </c>
      <c r="G1739" t="str">
        <f>Tabla_owssvr__2[[#This Row],[Categoria]]</f>
        <v>Asignación y/o entrega de equipos celulares estándar nuevos o sus componentes. (chips)</v>
      </c>
      <c r="H1739" t="str">
        <f>Tabla_owssvr__2[[#This Row],[Enviado a TI]]</f>
        <v>No</v>
      </c>
      <c r="I1739" t="str">
        <f>Tabla_owssvr__2[[#This Row],[Regiones]]</f>
        <v>No</v>
      </c>
      <c r="J1739" s="12">
        <f t="shared" si="189"/>
        <v>7</v>
      </c>
      <c r="K1739" s="13">
        <f t="shared" si="190"/>
        <v>41730</v>
      </c>
      <c r="L1739" s="12">
        <f t="shared" si="191"/>
        <v>2014</v>
      </c>
      <c r="M1739" s="12">
        <f t="shared" si="192"/>
        <v>14</v>
      </c>
      <c r="N1739" s="12">
        <f t="shared" si="193"/>
        <v>4</v>
      </c>
      <c r="O1739" s="13" t="str">
        <f t="shared" ca="1" si="194"/>
        <v>CUMPLE</v>
      </c>
    </row>
    <row r="1740" spans="1:15" hidden="1">
      <c r="A1740">
        <f>Tabla_owssvr__2[[#This Row],[ID]]</f>
        <v>3478</v>
      </c>
      <c r="B1740" t="str">
        <f>Tabla_owssvr__2[[#This Row],[Título]]</f>
        <v xml:space="preserve">INFORMACIÓN DE CAMBIO DE HORARIO </v>
      </c>
      <c r="C1740" t="str">
        <f>Tabla_owssvr__2[[#This Row],[Solicitante]]</f>
        <v>Torrejón Osorio, Marcela Alejandra, CAM</v>
      </c>
      <c r="D1740" s="4">
        <f>Tabla_owssvr__2[[#This Row],[Fecha Solicitud]]</f>
        <v>41719</v>
      </c>
      <c r="E1740" t="str">
        <f>Tabla_owssvr__2[[#This Row],[Estado]]</f>
        <v>Realizado</v>
      </c>
      <c r="F1740" s="4">
        <f>Tabla_owssvr__2[[#This Row],[Fecha Cierre]]</f>
        <v>41719</v>
      </c>
      <c r="G1740" t="str">
        <f>Tabla_owssvr__2[[#This Row],[Categoria]]</f>
        <v>Instalación de nuevos software en los computadores.</v>
      </c>
      <c r="H1740" t="str">
        <f>Tabla_owssvr__2[[#This Row],[Enviado a TI]]</f>
        <v>No</v>
      </c>
      <c r="I1740">
        <f>Tabla_owssvr__2[[#This Row],[Regiones]]</f>
        <v>0</v>
      </c>
      <c r="J1740" s="12">
        <f t="shared" si="189"/>
        <v>1</v>
      </c>
      <c r="K1740" s="13">
        <f t="shared" si="190"/>
        <v>41722</v>
      </c>
      <c r="L1740" s="12">
        <f t="shared" si="191"/>
        <v>2014</v>
      </c>
      <c r="M1740" s="12">
        <f t="shared" si="192"/>
        <v>13</v>
      </c>
      <c r="N1740" s="12">
        <f t="shared" si="193"/>
        <v>3</v>
      </c>
      <c r="O1740" s="13" t="str">
        <f t="shared" ca="1" si="194"/>
        <v>CUMPLE</v>
      </c>
    </row>
    <row r="1741" spans="1:15" hidden="1">
      <c r="A1741">
        <f>Tabla_owssvr__2[[#This Row],[ID]]</f>
        <v>3477</v>
      </c>
      <c r="B1741" t="str">
        <f>Tabla_owssvr__2[[#This Row],[Título]]</f>
        <v xml:space="preserve">Alta Estacion de trabajo </v>
      </c>
      <c r="C1741" t="str">
        <f>Tabla_owssvr__2[[#This Row],[Solicitante]]</f>
        <v>Técnico Mesa de Ayuda, Externo</v>
      </c>
      <c r="D1741" s="4">
        <f>Tabla_owssvr__2[[#This Row],[Fecha Solicitud]]</f>
        <v>41719</v>
      </c>
      <c r="E1741" t="str">
        <f>Tabla_owssvr__2[[#This Row],[Estado]]</f>
        <v>Realizado</v>
      </c>
      <c r="F1741" s="4">
        <f>Tabla_owssvr__2[[#This Row],[Fecha Cierre]]</f>
        <v>41719</v>
      </c>
      <c r="G1741" t="str">
        <f>Tabla_owssvr__2[[#This Row],[Categoria]]</f>
        <v>Creación, modificación activación y desactivación de cuentas de red y correo electrónico.</v>
      </c>
      <c r="H1741" t="str">
        <f>Tabla_owssvr__2[[#This Row],[Enviado a TI]]</f>
        <v>No</v>
      </c>
      <c r="I1741">
        <f>Tabla_owssvr__2[[#This Row],[Regiones]]</f>
        <v>0</v>
      </c>
      <c r="J1741" s="12">
        <f t="shared" si="189"/>
        <v>1</v>
      </c>
      <c r="K1741" s="13">
        <f t="shared" si="190"/>
        <v>41722</v>
      </c>
      <c r="L1741" s="12">
        <f t="shared" si="191"/>
        <v>2014</v>
      </c>
      <c r="M1741" s="12">
        <f t="shared" si="192"/>
        <v>13</v>
      </c>
      <c r="N1741" s="12">
        <f t="shared" si="193"/>
        <v>3</v>
      </c>
      <c r="O1741" s="13" t="str">
        <f t="shared" ca="1" si="194"/>
        <v>CUMPLE</v>
      </c>
    </row>
    <row r="1742" spans="1:15" hidden="1">
      <c r="A1742">
        <f>Tabla_owssvr__2[[#This Row],[ID]]</f>
        <v>3476</v>
      </c>
      <c r="B1742" t="str">
        <f>Tabla_owssvr__2[[#This Row],[Título]]</f>
        <v>Recepción Notebook</v>
      </c>
      <c r="C1742" t="str">
        <f>Tabla_owssvr__2[[#This Row],[Solicitante]]</f>
        <v>Salazar Henriquez, Jose Miguel, CAM</v>
      </c>
      <c r="D1742" s="4">
        <f>Tabla_owssvr__2[[#This Row],[Fecha Solicitud]]</f>
        <v>41719</v>
      </c>
      <c r="E1742" t="str">
        <f>Tabla_owssvr__2[[#This Row],[Estado]]</f>
        <v>Realizado</v>
      </c>
      <c r="F1742" s="4">
        <f>Tabla_owssvr__2[[#This Row],[Fecha Cierre]]</f>
        <v>41719</v>
      </c>
      <c r="G1742" t="str">
        <f>Tabla_owssvr__2[[#This Row],[Categoria]]</f>
        <v>Compra de equipamiento habitual no estándar.</v>
      </c>
      <c r="H1742" t="str">
        <f>Tabla_owssvr__2[[#This Row],[Enviado a TI]]</f>
        <v>No</v>
      </c>
      <c r="I1742">
        <f>Tabla_owssvr__2[[#This Row],[Regiones]]</f>
        <v>0</v>
      </c>
      <c r="J1742" s="12">
        <f t="shared" si="189"/>
        <v>10</v>
      </c>
      <c r="K1742" s="13">
        <f t="shared" si="190"/>
        <v>41733</v>
      </c>
      <c r="L1742" s="12">
        <f t="shared" si="191"/>
        <v>2014</v>
      </c>
      <c r="M1742" s="12">
        <f t="shared" si="192"/>
        <v>14</v>
      </c>
      <c r="N1742" s="12">
        <f t="shared" si="193"/>
        <v>4</v>
      </c>
      <c r="O1742" s="13" t="str">
        <f t="shared" ca="1" si="194"/>
        <v>CUMPLE</v>
      </c>
    </row>
    <row r="1743" spans="1:15" hidden="1">
      <c r="A1743">
        <f>Tabla_owssvr__2[[#This Row],[ID]]</f>
        <v>3475</v>
      </c>
      <c r="B1743" t="str">
        <f>Tabla_owssvr__2[[#This Row],[Título]]</f>
        <v>Proceso de Transferencia de AP finaliza con Error.</v>
      </c>
      <c r="C1743" t="str">
        <f>Tabla_owssvr__2[[#This Row],[Solicitante]]</f>
        <v>Carrasco Briones, Rodrigo, CAM</v>
      </c>
      <c r="D1743" s="4">
        <f>Tabla_owssvr__2[[#This Row],[Fecha Solicitud]]</f>
        <v>41719</v>
      </c>
      <c r="E1743" t="str">
        <f>Tabla_owssvr__2[[#This Row],[Estado]]</f>
        <v>Realizado</v>
      </c>
      <c r="F1743" s="4">
        <f>Tabla_owssvr__2[[#This Row],[Fecha Cierre]]</f>
        <v>41719</v>
      </c>
      <c r="G1743" t="str">
        <f>Tabla_owssvr__2[[#This Row],[Categoria]]</f>
        <v>2 Reporte problemas Oracle</v>
      </c>
      <c r="H1743" t="str">
        <f>Tabla_owssvr__2[[#This Row],[Enviado a TI]]</f>
        <v>No</v>
      </c>
      <c r="I1743">
        <f>Tabla_owssvr__2[[#This Row],[Regiones]]</f>
        <v>0</v>
      </c>
      <c r="J1743" s="12">
        <f t="shared" si="189"/>
        <v>1</v>
      </c>
      <c r="K1743" s="13">
        <f t="shared" si="190"/>
        <v>41722</v>
      </c>
      <c r="L1743" s="12">
        <f t="shared" si="191"/>
        <v>2014</v>
      </c>
      <c r="M1743" s="12">
        <f t="shared" si="192"/>
        <v>13</v>
      </c>
      <c r="N1743" s="12">
        <f t="shared" si="193"/>
        <v>3</v>
      </c>
      <c r="O1743" s="13" t="str">
        <f t="shared" ca="1" si="194"/>
        <v>CUMPLE</v>
      </c>
    </row>
    <row r="1744" spans="1:15" hidden="1">
      <c r="A1744">
        <f>Tabla_owssvr__2[[#This Row],[ID]]</f>
        <v>3474</v>
      </c>
      <c r="B1744" t="str">
        <f>Tabla_owssvr__2[[#This Row],[Título]]</f>
        <v xml:space="preserve">Baja Estacion de trabajo </v>
      </c>
      <c r="C1744" t="str">
        <f>Tabla_owssvr__2[[#This Row],[Solicitante]]</f>
        <v>Herrera Valdes, Ramon, CAM</v>
      </c>
      <c r="D1744" s="4">
        <f>Tabla_owssvr__2[[#This Row],[Fecha Solicitud]]</f>
        <v>41719</v>
      </c>
      <c r="E1744" t="str">
        <f>Tabla_owssvr__2[[#This Row],[Estado]]</f>
        <v>Realizado</v>
      </c>
      <c r="F1744" s="4">
        <f>Tabla_owssvr__2[[#This Row],[Fecha Cierre]]</f>
        <v>41719</v>
      </c>
      <c r="G1744" t="str">
        <f>Tabla_owssvr__2[[#This Row],[Categoria]]</f>
        <v>Creación, modificación activación y desactivación de cuentas de red y correo electrónico.</v>
      </c>
      <c r="H1744" t="str">
        <f>Tabla_owssvr__2[[#This Row],[Enviado a TI]]</f>
        <v>No</v>
      </c>
      <c r="I1744">
        <f>Tabla_owssvr__2[[#This Row],[Regiones]]</f>
        <v>0</v>
      </c>
      <c r="J1744" s="12">
        <f t="shared" si="189"/>
        <v>1</v>
      </c>
      <c r="K1744" s="13">
        <f t="shared" si="190"/>
        <v>41722</v>
      </c>
      <c r="L1744" s="12">
        <f t="shared" si="191"/>
        <v>2014</v>
      </c>
      <c r="M1744" s="12">
        <f t="shared" si="192"/>
        <v>13</v>
      </c>
      <c r="N1744" s="12">
        <f t="shared" si="193"/>
        <v>3</v>
      </c>
      <c r="O1744" s="13" t="str">
        <f t="shared" ca="1" si="194"/>
        <v>CUMPLE</v>
      </c>
    </row>
    <row r="1745" spans="1:15" hidden="1">
      <c r="A1745">
        <f>Tabla_owssvr__2[[#This Row],[ID]]</f>
        <v>3473</v>
      </c>
      <c r="B1745" t="str">
        <f>Tabla_owssvr__2[[#This Row],[Título]]</f>
        <v>Perfil Administrativo Facturación</v>
      </c>
      <c r="C1745" t="str">
        <f>Tabla_owssvr__2[[#This Row],[Solicitante]]</f>
        <v>Villalobos Saa, Luis Efrain, CAM</v>
      </c>
      <c r="D1745" s="4">
        <f>Tabla_owssvr__2[[#This Row],[Fecha Solicitud]]</f>
        <v>41719</v>
      </c>
      <c r="E1745" t="str">
        <f>Tabla_owssvr__2[[#This Row],[Estado]]</f>
        <v>Realizado</v>
      </c>
      <c r="F1745" s="4">
        <f>Tabla_owssvr__2[[#This Row],[Fecha Cierre]]</f>
        <v>41719</v>
      </c>
      <c r="G1745" t="str">
        <f>Tabla_owssvr__2[[#This Row],[Categoria]]</f>
        <v>2 Reporte problemas Oracle</v>
      </c>
      <c r="H1745" t="str">
        <f>Tabla_owssvr__2[[#This Row],[Enviado a TI]]</f>
        <v>Si</v>
      </c>
      <c r="I1745">
        <f>Tabla_owssvr__2[[#This Row],[Regiones]]</f>
        <v>0</v>
      </c>
      <c r="J1745" s="12">
        <f t="shared" si="189"/>
        <v>1</v>
      </c>
      <c r="K1745" s="13">
        <f t="shared" si="190"/>
        <v>41722</v>
      </c>
      <c r="L1745" s="12">
        <f t="shared" si="191"/>
        <v>2014</v>
      </c>
      <c r="M1745" s="12">
        <f t="shared" si="192"/>
        <v>13</v>
      </c>
      <c r="N1745" s="12">
        <f t="shared" si="193"/>
        <v>3</v>
      </c>
      <c r="O1745" s="13" t="str">
        <f t="shared" ca="1" si="194"/>
        <v>CUMPLE</v>
      </c>
    </row>
    <row r="1746" spans="1:15" hidden="1">
      <c r="A1746">
        <f>Tabla_owssvr__2[[#This Row],[ID]]</f>
        <v>3472</v>
      </c>
      <c r="B1746" t="str">
        <f>Tabla_owssvr__2[[#This Row],[Título]]</f>
        <v>Correo Reclutamiento - Copia PADP</v>
      </c>
      <c r="C1746" t="str">
        <f>Tabla_owssvr__2[[#This Row],[Solicitante]]</f>
        <v>Dossi Muñoz, Carolina, CAM</v>
      </c>
      <c r="D1746" s="4">
        <f>Tabla_owssvr__2[[#This Row],[Fecha Solicitud]]</f>
        <v>41719</v>
      </c>
      <c r="E1746" t="str">
        <f>Tabla_owssvr__2[[#This Row],[Estado]]</f>
        <v>Realizado</v>
      </c>
      <c r="F1746" s="4">
        <f>Tabla_owssvr__2[[#This Row],[Fecha Cierre]]</f>
        <v>41719</v>
      </c>
      <c r="G1746" t="str">
        <f>Tabla_owssvr__2[[#This Row],[Categoria]]</f>
        <v>Creación, modificación activación y desactivación de cuentas de red y correo electrónico.</v>
      </c>
      <c r="H1746" t="str">
        <f>Tabla_owssvr__2[[#This Row],[Enviado a TI]]</f>
        <v>No</v>
      </c>
      <c r="I1746" t="str">
        <f>Tabla_owssvr__2[[#This Row],[Regiones]]</f>
        <v>No</v>
      </c>
      <c r="J1746" s="12">
        <f t="shared" si="189"/>
        <v>1</v>
      </c>
      <c r="K1746" s="13">
        <f t="shared" si="190"/>
        <v>41722</v>
      </c>
      <c r="L1746" s="12">
        <f t="shared" si="191"/>
        <v>2014</v>
      </c>
      <c r="M1746" s="12">
        <f t="shared" si="192"/>
        <v>13</v>
      </c>
      <c r="N1746" s="12">
        <f t="shared" si="193"/>
        <v>3</v>
      </c>
      <c r="O1746" s="13" t="str">
        <f t="shared" ca="1" si="194"/>
        <v>CUMPLE</v>
      </c>
    </row>
    <row r="1747" spans="1:15" hidden="1">
      <c r="A1747">
        <f>Tabla_owssvr__2[[#This Row],[ID]]</f>
        <v>3471</v>
      </c>
      <c r="B1747" t="str">
        <f>Tabla_owssvr__2[[#This Row],[Título]]</f>
        <v>Solicitud Nueva Microsim - Cliente 7289635 Abonado 63090503</v>
      </c>
      <c r="C1747" t="str">
        <f>Tabla_owssvr__2[[#This Row],[Solicitante]]</f>
        <v>Villena Herrera, Maria Belen, CAM</v>
      </c>
      <c r="D1747" s="4">
        <f>Tabla_owssvr__2[[#This Row],[Fecha Solicitud]]</f>
        <v>41719</v>
      </c>
      <c r="E1747" t="str">
        <f>Tabla_owssvr__2[[#This Row],[Estado]]</f>
        <v>Realizado</v>
      </c>
      <c r="F1747" s="4">
        <f>Tabla_owssvr__2[[#This Row],[Fecha Cierre]]</f>
        <v>41723</v>
      </c>
      <c r="G1747" t="str">
        <f>Tabla_owssvr__2[[#This Row],[Categoria]]</f>
        <v>Asignación y/o entrega de equipos celulares estándar nuevos o sus componentes. (chips)</v>
      </c>
      <c r="H1747" t="str">
        <f>Tabla_owssvr__2[[#This Row],[Enviado a TI]]</f>
        <v>No</v>
      </c>
      <c r="I1747">
        <f>Tabla_owssvr__2[[#This Row],[Regiones]]</f>
        <v>0</v>
      </c>
      <c r="J1747" s="12">
        <f t="shared" si="189"/>
        <v>7</v>
      </c>
      <c r="K1747" s="13">
        <f t="shared" si="190"/>
        <v>41730</v>
      </c>
      <c r="L1747" s="12">
        <f t="shared" si="191"/>
        <v>2014</v>
      </c>
      <c r="M1747" s="12">
        <f t="shared" si="192"/>
        <v>14</v>
      </c>
      <c r="N1747" s="12">
        <f t="shared" si="193"/>
        <v>4</v>
      </c>
      <c r="O1747" s="13" t="str">
        <f t="shared" ca="1" si="194"/>
        <v>CUMPLE</v>
      </c>
    </row>
    <row r="1748" spans="1:15" hidden="1">
      <c r="A1748">
        <f>Tabla_owssvr__2[[#This Row],[ID]]</f>
        <v>3470</v>
      </c>
      <c r="B1748" t="str">
        <f>Tabla_owssvr__2[[#This Row],[Título]]</f>
        <v>RE: Reenv: RV: Responsabilidades de Oracle</v>
      </c>
      <c r="C1748" t="str">
        <f>Tabla_owssvr__2[[#This Row],[Solicitante]]</f>
        <v>Ruz Salinas, Richard Alberto, CAM</v>
      </c>
      <c r="D1748" s="4">
        <f>Tabla_owssvr__2[[#This Row],[Fecha Solicitud]]</f>
        <v>41719</v>
      </c>
      <c r="E1748" t="str">
        <f>Tabla_owssvr__2[[#This Row],[Estado]]</f>
        <v>Realizado</v>
      </c>
      <c r="F1748" s="4">
        <f>Tabla_owssvr__2[[#This Row],[Fecha Cierre]]</f>
        <v>41719</v>
      </c>
      <c r="G1748" t="str">
        <f>Tabla_owssvr__2[[#This Row],[Categoria]]</f>
        <v>Creación, modificación activación y desactivación de cuentas asociadas a servicios externos.</v>
      </c>
      <c r="H1748" t="str">
        <f>Tabla_owssvr__2[[#This Row],[Enviado a TI]]</f>
        <v>No</v>
      </c>
      <c r="I1748">
        <f>Tabla_owssvr__2[[#This Row],[Regiones]]</f>
        <v>0</v>
      </c>
      <c r="J1748" s="12">
        <f t="shared" si="189"/>
        <v>1</v>
      </c>
      <c r="K1748" s="13">
        <f t="shared" si="190"/>
        <v>41722</v>
      </c>
      <c r="L1748" s="12">
        <f t="shared" si="191"/>
        <v>2014</v>
      </c>
      <c r="M1748" s="12">
        <f t="shared" si="192"/>
        <v>13</v>
      </c>
      <c r="N1748" s="12">
        <f t="shared" si="193"/>
        <v>3</v>
      </c>
      <c r="O1748" s="13" t="str">
        <f t="shared" ca="1" si="194"/>
        <v>CUMPLE</v>
      </c>
    </row>
    <row r="1749" spans="1:15" hidden="1">
      <c r="A1749">
        <f>Tabla_owssvr__2[[#This Row],[ID]]</f>
        <v>3469</v>
      </c>
      <c r="B1749" t="str">
        <f>Tabla_owssvr__2[[#This Row],[Título]]</f>
        <v>Perfil Administrativo Facturación</v>
      </c>
      <c r="C1749" t="str">
        <f>Tabla_owssvr__2[[#This Row],[Solicitante]]</f>
        <v>Villalobos Saa, Luis Efrain, CAM</v>
      </c>
      <c r="D1749" s="4">
        <f>Tabla_owssvr__2[[#This Row],[Fecha Solicitud]]</f>
        <v>41719</v>
      </c>
      <c r="E1749" t="str">
        <f>Tabla_owssvr__2[[#This Row],[Estado]]</f>
        <v>Realizado</v>
      </c>
      <c r="F1749" s="4">
        <f>Tabla_owssvr__2[[#This Row],[Fecha Cierre]]</f>
        <v>41719</v>
      </c>
      <c r="G1749" t="str">
        <f>Tabla_owssvr__2[[#This Row],[Categoria]]</f>
        <v>Creación, modificación activación y desactivación de cuentas asociadas a servicios externos.</v>
      </c>
      <c r="H1749" t="str">
        <f>Tabla_owssvr__2[[#This Row],[Enviado a TI]]</f>
        <v>Si</v>
      </c>
      <c r="I1749">
        <f>Tabla_owssvr__2[[#This Row],[Regiones]]</f>
        <v>0</v>
      </c>
      <c r="J1749" s="12">
        <f t="shared" si="189"/>
        <v>1</v>
      </c>
      <c r="K1749" s="13">
        <f t="shared" si="190"/>
        <v>41722</v>
      </c>
      <c r="L1749" s="12">
        <f t="shared" si="191"/>
        <v>2014</v>
      </c>
      <c r="M1749" s="12">
        <f t="shared" si="192"/>
        <v>13</v>
      </c>
      <c r="N1749" s="12">
        <f t="shared" si="193"/>
        <v>3</v>
      </c>
      <c r="O1749" s="13" t="str">
        <f t="shared" ca="1" si="194"/>
        <v>CUMPLE</v>
      </c>
    </row>
    <row r="1750" spans="1:15" hidden="1">
      <c r="A1750">
        <f>Tabla_owssvr__2[[#This Row],[ID]]</f>
        <v>3468</v>
      </c>
      <c r="B1750" t="str">
        <f>Tabla_owssvr__2[[#This Row],[Título]]</f>
        <v xml:space="preserve">habilitar los permisos en ORACLE de amarillo </v>
      </c>
      <c r="C1750" t="str">
        <f>Tabla_owssvr__2[[#This Row],[Solicitante]]</f>
        <v>Urrutia Villarroel, Mauricio, CAM</v>
      </c>
      <c r="D1750" s="4">
        <f>Tabla_owssvr__2[[#This Row],[Fecha Solicitud]]</f>
        <v>41719</v>
      </c>
      <c r="E1750" t="str">
        <f>Tabla_owssvr__2[[#This Row],[Estado]]</f>
        <v>Realizado</v>
      </c>
      <c r="F1750" s="4">
        <f>Tabla_owssvr__2[[#This Row],[Fecha Cierre]]</f>
        <v>41719</v>
      </c>
      <c r="G1750" t="str">
        <f>Tabla_owssvr__2[[#This Row],[Categoria]]</f>
        <v>Creación, modificación activación y desactivación de cuentas asociadas a servicios externos.</v>
      </c>
      <c r="H1750" t="str">
        <f>Tabla_owssvr__2[[#This Row],[Enviado a TI]]</f>
        <v>No</v>
      </c>
      <c r="I1750">
        <f>Tabla_owssvr__2[[#This Row],[Regiones]]</f>
        <v>0</v>
      </c>
      <c r="J1750" s="12">
        <f t="shared" si="189"/>
        <v>1</v>
      </c>
      <c r="K1750" s="13">
        <f t="shared" si="190"/>
        <v>41722</v>
      </c>
      <c r="L1750" s="12">
        <f t="shared" si="191"/>
        <v>2014</v>
      </c>
      <c r="M1750" s="12">
        <f t="shared" si="192"/>
        <v>13</v>
      </c>
      <c r="N1750" s="12">
        <f t="shared" si="193"/>
        <v>3</v>
      </c>
      <c r="O1750" s="13" t="str">
        <f t="shared" ca="1" si="194"/>
        <v>CUMPLE</v>
      </c>
    </row>
    <row r="1751" spans="1:15" hidden="1">
      <c r="A1751">
        <f>Tabla_owssvr__2[[#This Row],[ID]]</f>
        <v>3467</v>
      </c>
      <c r="B1751" t="str">
        <f>Tabla_owssvr__2[[#This Row],[Título]]</f>
        <v>RV: Solicitud Cotización Inst. Electrica Hospital Villarrica</v>
      </c>
      <c r="C1751" t="str">
        <f>Tabla_owssvr__2[[#This Row],[Solicitante]]</f>
        <v>Paredes Aravena, Rodrigo Alexis, CAM</v>
      </c>
      <c r="D1751" s="4">
        <f>Tabla_owssvr__2[[#This Row],[Fecha Solicitud]]</f>
        <v>41719</v>
      </c>
      <c r="E1751" t="str">
        <f>Tabla_owssvr__2[[#This Row],[Estado]]</f>
        <v>Realizado</v>
      </c>
      <c r="F1751" s="4">
        <f>Tabla_owssvr__2[[#This Row],[Fecha Cierre]]</f>
        <v>41719</v>
      </c>
      <c r="G1751" t="str">
        <f>Tabla_owssvr__2[[#This Row],[Categoria]]</f>
        <v>Habilitación de carpetas compartidas o sitios de Sharepoint. O asignación y/o modificación de permisos.</v>
      </c>
      <c r="H1751" t="str">
        <f>Tabla_owssvr__2[[#This Row],[Enviado a TI]]</f>
        <v>Si</v>
      </c>
      <c r="I1751">
        <f>Tabla_owssvr__2[[#This Row],[Regiones]]</f>
        <v>0</v>
      </c>
      <c r="J1751" s="12">
        <f t="shared" si="189"/>
        <v>1</v>
      </c>
      <c r="K1751" s="13">
        <f t="shared" si="190"/>
        <v>41722</v>
      </c>
      <c r="L1751" s="12">
        <f t="shared" si="191"/>
        <v>2014</v>
      </c>
      <c r="M1751" s="12">
        <f t="shared" si="192"/>
        <v>13</v>
      </c>
      <c r="N1751" s="12">
        <f t="shared" si="193"/>
        <v>3</v>
      </c>
      <c r="O1751" s="13" t="str">
        <f t="shared" ca="1" si="194"/>
        <v>CUMPLE</v>
      </c>
    </row>
    <row r="1752" spans="1:15" hidden="1">
      <c r="A1752">
        <f>Tabla_owssvr__2[[#This Row],[ID]]</f>
        <v>3466</v>
      </c>
      <c r="B1752" t="str">
        <f>Tabla_owssvr__2[[#This Row],[Título]]</f>
        <v>Acceso Sistemas Area Proyectos</v>
      </c>
      <c r="C1752" t="str">
        <f>Tabla_owssvr__2[[#This Row],[Solicitante]]</f>
        <v>Dominguez Quinteros, Federico Lucas, CAM</v>
      </c>
      <c r="D1752" s="4">
        <f>Tabla_owssvr__2[[#This Row],[Fecha Solicitud]]</f>
        <v>41719</v>
      </c>
      <c r="E1752" t="str">
        <f>Tabla_owssvr__2[[#This Row],[Estado]]</f>
        <v>Realizado</v>
      </c>
      <c r="F1752" s="4">
        <f>Tabla_owssvr__2[[#This Row],[Fecha Cierre]]</f>
        <v>41719</v>
      </c>
      <c r="G1752" t="str">
        <f>Tabla_owssvr__2[[#This Row],[Categoria]]</f>
        <v>Habilitación de carpetas compartidas o sitios de Sharepoint. O asignación y/o modificación de permisos.</v>
      </c>
      <c r="H1752" t="str">
        <f>Tabla_owssvr__2[[#This Row],[Enviado a TI]]</f>
        <v>No</v>
      </c>
      <c r="I1752">
        <f>Tabla_owssvr__2[[#This Row],[Regiones]]</f>
        <v>0</v>
      </c>
      <c r="J1752" s="12">
        <f t="shared" si="189"/>
        <v>1</v>
      </c>
      <c r="K1752" s="13">
        <f t="shared" si="190"/>
        <v>41722</v>
      </c>
      <c r="L1752" s="12">
        <f t="shared" si="191"/>
        <v>2014</v>
      </c>
      <c r="M1752" s="12">
        <f t="shared" si="192"/>
        <v>13</v>
      </c>
      <c r="N1752" s="12">
        <f t="shared" si="193"/>
        <v>3</v>
      </c>
      <c r="O1752" s="13" t="str">
        <f t="shared" ca="1" si="194"/>
        <v>CUMPLE</v>
      </c>
    </row>
    <row r="1753" spans="1:15" hidden="1">
      <c r="A1753">
        <f>Tabla_owssvr__2[[#This Row],[ID]]</f>
        <v>3465</v>
      </c>
      <c r="B1753" t="str">
        <f>Tabla_owssvr__2[[#This Row],[Título]]</f>
        <v>Activar Microsim - N° Celular 92258984</v>
      </c>
      <c r="C1753" t="str">
        <f>Tabla_owssvr__2[[#This Row],[Solicitante]]</f>
        <v>Donoso Serey, Aldo Fabricio, CAM</v>
      </c>
      <c r="D1753" s="4">
        <f>Tabla_owssvr__2[[#This Row],[Fecha Solicitud]]</f>
        <v>41719</v>
      </c>
      <c r="E1753" t="str">
        <f>Tabla_owssvr__2[[#This Row],[Estado]]</f>
        <v>Realizado</v>
      </c>
      <c r="F1753" s="4">
        <f>Tabla_owssvr__2[[#This Row],[Fecha Cierre]]</f>
        <v>41719</v>
      </c>
      <c r="G1753" t="str">
        <f>Tabla_owssvr__2[[#This Row],[Categoria]]</f>
        <v>Habilitación de servicios de telefonía celular, aumento de minutos, cambio de perfil.</v>
      </c>
      <c r="H1753" t="str">
        <f>Tabla_owssvr__2[[#This Row],[Enviado a TI]]</f>
        <v>No</v>
      </c>
      <c r="I1753">
        <f>Tabla_owssvr__2[[#This Row],[Regiones]]</f>
        <v>0</v>
      </c>
      <c r="J1753" s="12">
        <f t="shared" si="189"/>
        <v>1</v>
      </c>
      <c r="K1753" s="13">
        <f t="shared" si="190"/>
        <v>41722</v>
      </c>
      <c r="L1753" s="12">
        <f t="shared" si="191"/>
        <v>2014</v>
      </c>
      <c r="M1753" s="12">
        <f t="shared" si="192"/>
        <v>13</v>
      </c>
      <c r="N1753" s="12">
        <f t="shared" si="193"/>
        <v>3</v>
      </c>
      <c r="O1753" s="13" t="str">
        <f t="shared" ca="1" si="194"/>
        <v>CUMPLE</v>
      </c>
    </row>
    <row r="1754" spans="1:15" hidden="1">
      <c r="A1754">
        <f>Tabla_owssvr__2[[#This Row],[ID]]</f>
        <v>3464</v>
      </c>
      <c r="B1754" t="str">
        <f>Tabla_owssvr__2[[#This Row],[Título]]</f>
        <v>Alta Estacion de Trabajo</v>
      </c>
      <c r="C1754" t="str">
        <f>Tabla_owssvr__2[[#This Row],[Solicitante]]</f>
        <v>Técnico Mesa de Ayuda, Externo</v>
      </c>
      <c r="D1754" s="4">
        <f>Tabla_owssvr__2[[#This Row],[Fecha Solicitud]]</f>
        <v>41719</v>
      </c>
      <c r="E1754" t="str">
        <f>Tabla_owssvr__2[[#This Row],[Estado]]</f>
        <v>Realizado</v>
      </c>
      <c r="F1754" s="4">
        <f>Tabla_owssvr__2[[#This Row],[Fecha Cierre]]</f>
        <v>41719</v>
      </c>
      <c r="G1754" t="str">
        <f>Tabla_owssvr__2[[#This Row],[Categoria]]</f>
        <v>Creación, modificación activación y desactivación de cuentas de red y correo electrónico.</v>
      </c>
      <c r="H1754" t="str">
        <f>Tabla_owssvr__2[[#This Row],[Enviado a TI]]</f>
        <v>No</v>
      </c>
      <c r="I1754">
        <f>Tabla_owssvr__2[[#This Row],[Regiones]]</f>
        <v>0</v>
      </c>
      <c r="J1754" s="12">
        <f t="shared" si="189"/>
        <v>1</v>
      </c>
      <c r="K1754" s="13">
        <f t="shared" si="190"/>
        <v>41722</v>
      </c>
      <c r="L1754" s="12">
        <f t="shared" si="191"/>
        <v>2014</v>
      </c>
      <c r="M1754" s="12">
        <f t="shared" si="192"/>
        <v>13</v>
      </c>
      <c r="N1754" s="12">
        <f t="shared" si="193"/>
        <v>3</v>
      </c>
      <c r="O1754" s="13" t="str">
        <f t="shared" ca="1" si="194"/>
        <v>CUMPLE</v>
      </c>
    </row>
    <row r="1755" spans="1:15" hidden="1">
      <c r="A1755">
        <f>Tabla_owssvr__2[[#This Row],[ID]]</f>
        <v>3463</v>
      </c>
      <c r="B1755" t="str">
        <f>Tabla_owssvr__2[[#This Row],[Título]]</f>
        <v>Alta Cuenta Corporativa AD y Exchange</v>
      </c>
      <c r="C1755" t="str">
        <f>Tabla_owssvr__2[[#This Row],[Solicitante]]</f>
        <v>Ruz Salinas, Richard Alberto, CAM</v>
      </c>
      <c r="D1755" s="4">
        <f>Tabla_owssvr__2[[#This Row],[Fecha Solicitud]]</f>
        <v>41719</v>
      </c>
      <c r="E1755" t="str">
        <f>Tabla_owssvr__2[[#This Row],[Estado]]</f>
        <v>Realizado</v>
      </c>
      <c r="F1755" s="4">
        <f>Tabla_owssvr__2[[#This Row],[Fecha Cierre]]</f>
        <v>41719</v>
      </c>
      <c r="G1755" t="str">
        <f>Tabla_owssvr__2[[#This Row],[Categoria]]</f>
        <v>Creación, modificación activación y desactivación de cuentas de red y correo electrónico.</v>
      </c>
      <c r="H1755" t="str">
        <f>Tabla_owssvr__2[[#This Row],[Enviado a TI]]</f>
        <v>No</v>
      </c>
      <c r="I1755" t="str">
        <f>Tabla_owssvr__2[[#This Row],[Regiones]]</f>
        <v>No</v>
      </c>
      <c r="J1755" s="12">
        <f t="shared" si="189"/>
        <v>1</v>
      </c>
      <c r="K1755" s="13">
        <f t="shared" si="190"/>
        <v>41722</v>
      </c>
      <c r="L1755" s="12">
        <f t="shared" si="191"/>
        <v>2014</v>
      </c>
      <c r="M1755" s="12">
        <f t="shared" si="192"/>
        <v>13</v>
      </c>
      <c r="N1755" s="12">
        <f t="shared" si="193"/>
        <v>3</v>
      </c>
      <c r="O1755" s="13" t="str">
        <f t="shared" ca="1" si="194"/>
        <v>CUMPLE</v>
      </c>
    </row>
    <row r="1756" spans="1:15" hidden="1">
      <c r="A1756">
        <f>Tabla_owssvr__2[[#This Row],[ID]]</f>
        <v>3462</v>
      </c>
      <c r="B1756" t="str">
        <f>Tabla_owssvr__2[[#This Row],[Título]]</f>
        <v>Cuenta y perfil ORACLE</v>
      </c>
      <c r="C1756" t="str">
        <f>Tabla_owssvr__2[[#This Row],[Solicitante]]</f>
        <v>Zarate Avila, Moises, CAM</v>
      </c>
      <c r="D1756" s="4">
        <f>Tabla_owssvr__2[[#This Row],[Fecha Solicitud]]</f>
        <v>41718</v>
      </c>
      <c r="E1756" t="str">
        <f>Tabla_owssvr__2[[#This Row],[Estado]]</f>
        <v>Realizado</v>
      </c>
      <c r="F1756" s="4">
        <f>Tabla_owssvr__2[[#This Row],[Fecha Cierre]]</f>
        <v>41718</v>
      </c>
      <c r="G1756" t="str">
        <f>Tabla_owssvr__2[[#This Row],[Categoria]]</f>
        <v>Reporte de incidencias de servicio externos (Oracle, SAP, Synergia, GOM ….)</v>
      </c>
      <c r="H1756" t="str">
        <f>Tabla_owssvr__2[[#This Row],[Enviado a TI]]</f>
        <v>Si</v>
      </c>
      <c r="I1756" t="str">
        <f>Tabla_owssvr__2[[#This Row],[Regiones]]</f>
        <v>No</v>
      </c>
      <c r="J1756" s="12">
        <f t="shared" si="189"/>
        <v>1</v>
      </c>
      <c r="K1756" s="13">
        <f t="shared" si="190"/>
        <v>41719</v>
      </c>
      <c r="L1756" s="12">
        <f t="shared" si="191"/>
        <v>2014</v>
      </c>
      <c r="M1756" s="12">
        <f t="shared" si="192"/>
        <v>12</v>
      </c>
      <c r="N1756" s="12">
        <f t="shared" si="193"/>
        <v>3</v>
      </c>
      <c r="O1756" s="13" t="str">
        <f t="shared" ca="1" si="194"/>
        <v>CUMPLE</v>
      </c>
    </row>
    <row r="1757" spans="1:15" hidden="1">
      <c r="A1757">
        <f>Tabla_owssvr__2[[#This Row],[ID]]</f>
        <v>3461</v>
      </c>
      <c r="B1757" t="str">
        <f>Tabla_owssvr__2[[#This Row],[Título]]</f>
        <v>Solicita acceso carpeta X:\SistOrdMT</v>
      </c>
      <c r="C1757" t="str">
        <f>Tabla_owssvr__2[[#This Row],[Solicitante]]</f>
        <v>Castro Marchant, Jorge, CAM</v>
      </c>
      <c r="D1757" s="4">
        <f>Tabla_owssvr__2[[#This Row],[Fecha Solicitud]]</f>
        <v>41718</v>
      </c>
      <c r="E1757" t="str">
        <f>Tabla_owssvr__2[[#This Row],[Estado]]</f>
        <v>Realizado</v>
      </c>
      <c r="F1757" s="4">
        <f>Tabla_owssvr__2[[#This Row],[Fecha Cierre]]</f>
        <v>41718</v>
      </c>
      <c r="G1757" t="str">
        <f>Tabla_owssvr__2[[#This Row],[Categoria]]</f>
        <v>Habilitación de carpetas compartidas o sitios de Sharepoint. O asignación y/o modificación de permisos.</v>
      </c>
      <c r="H1757" t="str">
        <f>Tabla_owssvr__2[[#This Row],[Enviado a TI]]</f>
        <v>No</v>
      </c>
      <c r="I1757">
        <f>Tabla_owssvr__2[[#This Row],[Regiones]]</f>
        <v>0</v>
      </c>
      <c r="J1757" s="12">
        <f t="shared" si="189"/>
        <v>1</v>
      </c>
      <c r="K1757" s="13">
        <f t="shared" si="190"/>
        <v>41719</v>
      </c>
      <c r="L1757" s="12">
        <f t="shared" si="191"/>
        <v>2014</v>
      </c>
      <c r="M1757" s="12">
        <f t="shared" si="192"/>
        <v>12</v>
      </c>
      <c r="N1757" s="12">
        <f t="shared" si="193"/>
        <v>3</v>
      </c>
      <c r="O1757" s="13" t="str">
        <f t="shared" ca="1" si="194"/>
        <v>CUMPLE</v>
      </c>
    </row>
    <row r="1758" spans="1:15" hidden="1">
      <c r="A1758">
        <f>Tabla_owssvr__2[[#This Row],[ID]]</f>
        <v>3460</v>
      </c>
      <c r="B1758" t="str">
        <f>Tabla_owssvr__2[[#This Row],[Título]]</f>
        <v>Acceso Sistemas Area Proyectos</v>
      </c>
      <c r="C1758" t="str">
        <f>Tabla_owssvr__2[[#This Row],[Solicitante]]</f>
        <v>Dominguez Quinteros, Federico Lucas, CAM</v>
      </c>
      <c r="D1758" s="4">
        <f>Tabla_owssvr__2[[#This Row],[Fecha Solicitud]]</f>
        <v>41718</v>
      </c>
      <c r="E1758" t="str">
        <f>Tabla_owssvr__2[[#This Row],[Estado]]</f>
        <v>Realizado</v>
      </c>
      <c r="F1758" s="4">
        <f>Tabla_owssvr__2[[#This Row],[Fecha Cierre]]</f>
        <v>41718</v>
      </c>
      <c r="G1758" t="str">
        <f>Tabla_owssvr__2[[#This Row],[Categoria]]</f>
        <v>Habilitación de carpetas compartidas o sitios de Sharepoint. O asignación y/o modificación de permisos.</v>
      </c>
      <c r="H1758" t="str">
        <f>Tabla_owssvr__2[[#This Row],[Enviado a TI]]</f>
        <v>Si</v>
      </c>
      <c r="I1758">
        <f>Tabla_owssvr__2[[#This Row],[Regiones]]</f>
        <v>0</v>
      </c>
      <c r="J1758" s="12">
        <f t="shared" si="189"/>
        <v>1</v>
      </c>
      <c r="K1758" s="13">
        <f t="shared" si="190"/>
        <v>41719</v>
      </c>
      <c r="L1758" s="12">
        <f t="shared" si="191"/>
        <v>2014</v>
      </c>
      <c r="M1758" s="12">
        <f t="shared" si="192"/>
        <v>12</v>
      </c>
      <c r="N1758" s="12">
        <f t="shared" si="193"/>
        <v>3</v>
      </c>
      <c r="O1758" s="13" t="str">
        <f t="shared" ca="1" si="194"/>
        <v>CUMPLE</v>
      </c>
    </row>
    <row r="1759" spans="1:15" hidden="1">
      <c r="A1759">
        <f>Tabla_owssvr__2[[#This Row],[ID]]</f>
        <v>3459</v>
      </c>
      <c r="B1759" t="str">
        <f>Tabla_owssvr__2[[#This Row],[Título]]</f>
        <v>Solicitud candado notebook</v>
      </c>
      <c r="C1759" t="str">
        <f>Tabla_owssvr__2[[#This Row],[Solicitante]]</f>
        <v>Poblete Pino, Claudio Alejandro, CAM</v>
      </c>
      <c r="D1759" s="4">
        <f>Tabla_owssvr__2[[#This Row],[Fecha Solicitud]]</f>
        <v>41718</v>
      </c>
      <c r="E1759" t="str">
        <f>Tabla_owssvr__2[[#This Row],[Estado]]</f>
        <v>Realizado</v>
      </c>
      <c r="F1759" s="4">
        <f>Tabla_owssvr__2[[#This Row],[Fecha Cierre]]</f>
        <v>41718</v>
      </c>
      <c r="G1759" t="str">
        <f>Tabla_owssvr__2[[#This Row],[Categoria]]</f>
        <v>Asignación de equipamiento habitual no estándar. (Monitor o teclado adicional, audífonos, disco externo…)</v>
      </c>
      <c r="H1759" t="str">
        <f>Tabla_owssvr__2[[#This Row],[Enviado a TI]]</f>
        <v>No</v>
      </c>
      <c r="I1759">
        <f>Tabla_owssvr__2[[#This Row],[Regiones]]</f>
        <v>0</v>
      </c>
      <c r="J1759" s="12">
        <f t="shared" si="189"/>
        <v>1</v>
      </c>
      <c r="K1759" s="13">
        <f t="shared" si="190"/>
        <v>41719</v>
      </c>
      <c r="L1759" s="12">
        <f t="shared" si="191"/>
        <v>2014</v>
      </c>
      <c r="M1759" s="12">
        <f t="shared" si="192"/>
        <v>12</v>
      </c>
      <c r="N1759" s="12">
        <f t="shared" si="193"/>
        <v>3</v>
      </c>
      <c r="O1759" s="13" t="str">
        <f t="shared" ca="1" si="194"/>
        <v>CUMPLE</v>
      </c>
    </row>
    <row r="1760" spans="1:15" hidden="1">
      <c r="A1760">
        <f>Tabla_owssvr__2[[#This Row],[ID]]</f>
        <v>3458</v>
      </c>
      <c r="B1760" t="str">
        <f>Tabla_owssvr__2[[#This Row],[Título]]</f>
        <v>Activar Microsim - N° Celular 94691402</v>
      </c>
      <c r="C1760" t="str">
        <f>Tabla_owssvr__2[[#This Row],[Solicitante]]</f>
        <v>Castro Moreno, Claudio Francisco, CAM</v>
      </c>
      <c r="D1760" s="4">
        <f>Tabla_owssvr__2[[#This Row],[Fecha Solicitud]]</f>
        <v>41718</v>
      </c>
      <c r="E1760" t="str">
        <f>Tabla_owssvr__2[[#This Row],[Estado]]</f>
        <v>Realizado</v>
      </c>
      <c r="F1760" s="4">
        <f>Tabla_owssvr__2[[#This Row],[Fecha Cierre]]</f>
        <v>41718</v>
      </c>
      <c r="G1760" t="str">
        <f>Tabla_owssvr__2[[#This Row],[Categoria]]</f>
        <v>Habilitación de servicios de telefonía celular, aumento de minutos, cambio de perfil.</v>
      </c>
      <c r="H1760" t="str">
        <f>Tabla_owssvr__2[[#This Row],[Enviado a TI]]</f>
        <v>No</v>
      </c>
      <c r="I1760" t="str">
        <f>Tabla_owssvr__2[[#This Row],[Regiones]]</f>
        <v>No</v>
      </c>
      <c r="J1760" s="12">
        <f t="shared" si="189"/>
        <v>1</v>
      </c>
      <c r="K1760" s="13">
        <f t="shared" si="190"/>
        <v>41719</v>
      </c>
      <c r="L1760" s="12">
        <f t="shared" si="191"/>
        <v>2014</v>
      </c>
      <c r="M1760" s="12">
        <f t="shared" si="192"/>
        <v>12</v>
      </c>
      <c r="N1760" s="12">
        <f t="shared" si="193"/>
        <v>3</v>
      </c>
      <c r="O1760" s="13" t="str">
        <f t="shared" ca="1" si="194"/>
        <v>CUMPLE</v>
      </c>
    </row>
    <row r="1761" spans="1:15" hidden="1">
      <c r="A1761">
        <f>Tabla_owssvr__2[[#This Row],[ID]]</f>
        <v>3457</v>
      </c>
      <c r="B1761" t="str">
        <f>Tabla_owssvr__2[[#This Row],[Título]]</f>
        <v>Solicitud Serv. Técnico  ID:W3028502398 MAR2014</v>
      </c>
      <c r="C1761" t="str">
        <f>Tabla_owssvr__2[[#This Row],[Solicitante]]</f>
        <v>Dominguez Quinteros, Federico Lucas, CAM</v>
      </c>
      <c r="D1761" s="4">
        <f>Tabla_owssvr__2[[#This Row],[Fecha Solicitud]]</f>
        <v>41718</v>
      </c>
      <c r="E1761" t="str">
        <f>Tabla_owssvr__2[[#This Row],[Estado]]</f>
        <v>Realizado</v>
      </c>
      <c r="F1761" s="4">
        <f>Tabla_owssvr__2[[#This Row],[Fecha Cierre]]</f>
        <v>41718</v>
      </c>
      <c r="G1761" t="str">
        <f>Tabla_owssvr__2[[#This Row],[Categoria]]</f>
        <v>Reporte de problemas de Impresoras en Outsourcing</v>
      </c>
      <c r="H1761" t="str">
        <f>Tabla_owssvr__2[[#This Row],[Enviado a TI]]</f>
        <v>No</v>
      </c>
      <c r="I1761" t="str">
        <f>Tabla_owssvr__2[[#This Row],[Regiones]]</f>
        <v>No</v>
      </c>
      <c r="J1761" s="12">
        <f t="shared" si="189"/>
        <v>1</v>
      </c>
      <c r="K1761" s="13">
        <f t="shared" si="190"/>
        <v>41719</v>
      </c>
      <c r="L1761" s="12">
        <f t="shared" si="191"/>
        <v>2014</v>
      </c>
      <c r="M1761" s="12">
        <f t="shared" si="192"/>
        <v>12</v>
      </c>
      <c r="N1761" s="12">
        <f t="shared" si="193"/>
        <v>3</v>
      </c>
      <c r="O1761" s="13" t="str">
        <f t="shared" ca="1" si="194"/>
        <v>CUMPLE</v>
      </c>
    </row>
    <row r="1762" spans="1:15" hidden="1">
      <c r="A1762">
        <f>Tabla_owssvr__2[[#This Row],[ID]]</f>
        <v>3456</v>
      </c>
      <c r="B1762" t="str">
        <f>Tabla_owssvr__2[[#This Row],[Título]]</f>
        <v>Cambio de anexo</v>
      </c>
      <c r="C1762" t="str">
        <f>Tabla_owssvr__2[[#This Row],[Solicitante]]</f>
        <v>Villalobos Saa, Luis Efrain, CAM</v>
      </c>
      <c r="D1762" s="4">
        <f>Tabla_owssvr__2[[#This Row],[Fecha Solicitud]]</f>
        <v>41717</v>
      </c>
      <c r="E1762" t="str">
        <f>Tabla_owssvr__2[[#This Row],[Estado]]</f>
        <v>Realizado</v>
      </c>
      <c r="F1762" s="4">
        <f>Tabla_owssvr__2[[#This Row],[Fecha Cierre]]</f>
        <v>41718</v>
      </c>
      <c r="G1762" t="str">
        <f>Tabla_owssvr__2[[#This Row],[Categoria]]</f>
        <v>Asignación de equipamiento habitual no estándar. (Monitor o teclado adicional, audífonos, disco externo…)</v>
      </c>
      <c r="H1762" t="str">
        <f>Tabla_owssvr__2[[#This Row],[Enviado a TI]]</f>
        <v>Si</v>
      </c>
      <c r="I1762">
        <f>Tabla_owssvr__2[[#This Row],[Regiones]]</f>
        <v>0</v>
      </c>
      <c r="J1762" s="12">
        <f t="shared" si="189"/>
        <v>1</v>
      </c>
      <c r="K1762" s="13">
        <f t="shared" si="190"/>
        <v>41718</v>
      </c>
      <c r="L1762" s="12">
        <f t="shared" si="191"/>
        <v>2014</v>
      </c>
      <c r="M1762" s="12">
        <f t="shared" si="192"/>
        <v>12</v>
      </c>
      <c r="N1762" s="12">
        <f t="shared" si="193"/>
        <v>3</v>
      </c>
      <c r="O1762" s="13" t="str">
        <f t="shared" ca="1" si="194"/>
        <v>CUMPLE</v>
      </c>
    </row>
    <row r="1763" spans="1:15" hidden="1">
      <c r="A1763">
        <f>Tabla_owssvr__2[[#This Row],[ID]]</f>
        <v>3455</v>
      </c>
      <c r="B1763" t="str">
        <f>Tabla_owssvr__2[[#This Row],[Título]]</f>
        <v>Acceso a Internet</v>
      </c>
      <c r="C1763" t="str">
        <f>Tabla_owssvr__2[[#This Row],[Solicitante]]</f>
        <v>Paredes Aravena, Rodrigo Alexis, CAM</v>
      </c>
      <c r="D1763" s="4">
        <f>Tabla_owssvr__2[[#This Row],[Fecha Solicitud]]</f>
        <v>41718</v>
      </c>
      <c r="E1763" t="str">
        <f>Tabla_owssvr__2[[#This Row],[Estado]]</f>
        <v>Realizado</v>
      </c>
      <c r="F1763" s="4">
        <f>Tabla_owssvr__2[[#This Row],[Fecha Cierre]]</f>
        <v>41718</v>
      </c>
      <c r="G1763" t="str">
        <f>Tabla_owssvr__2[[#This Row],[Categoria]]</f>
        <v>Habilitación de carpetas compartidas o sitios de Sharepoint. O asignación y/o modificación de permisos.</v>
      </c>
      <c r="H1763" t="str">
        <f>Tabla_owssvr__2[[#This Row],[Enviado a TI]]</f>
        <v>No</v>
      </c>
      <c r="I1763">
        <f>Tabla_owssvr__2[[#This Row],[Regiones]]</f>
        <v>0</v>
      </c>
      <c r="J1763" s="12">
        <f t="shared" si="189"/>
        <v>1</v>
      </c>
      <c r="K1763" s="13">
        <f t="shared" si="190"/>
        <v>41719</v>
      </c>
      <c r="L1763" s="12">
        <f t="shared" si="191"/>
        <v>2014</v>
      </c>
      <c r="M1763" s="12">
        <f t="shared" si="192"/>
        <v>12</v>
      </c>
      <c r="N1763" s="12">
        <f t="shared" si="193"/>
        <v>3</v>
      </c>
      <c r="O1763" s="13" t="str">
        <f t="shared" ca="1" si="194"/>
        <v>CUMPLE</v>
      </c>
    </row>
    <row r="1764" spans="1:15" hidden="1">
      <c r="A1764">
        <f>Tabla_owssvr__2[[#This Row],[ID]]</f>
        <v>3454</v>
      </c>
      <c r="B1764" t="str">
        <f>Tabla_owssvr__2[[#This Row],[Título]]</f>
        <v>REACTIVAR CUENTA DE USUARIO DE JUAN SOTO</v>
      </c>
      <c r="C1764" t="str">
        <f>Tabla_owssvr__2[[#This Row],[Solicitante]]</f>
        <v>Ruz Salinas, Richard Alberto, CAM</v>
      </c>
      <c r="D1764" s="4">
        <f>Tabla_owssvr__2[[#This Row],[Fecha Solicitud]]</f>
        <v>41718</v>
      </c>
      <c r="E1764" t="str">
        <f>Tabla_owssvr__2[[#This Row],[Estado]]</f>
        <v>Realizado</v>
      </c>
      <c r="F1764" s="4">
        <f>Tabla_owssvr__2[[#This Row],[Fecha Cierre]]</f>
        <v>41718</v>
      </c>
      <c r="G1764" t="str">
        <f>Tabla_owssvr__2[[#This Row],[Categoria]]</f>
        <v>Creación, modificación activación y desactivación de cuentas de red y correo electrónico.</v>
      </c>
      <c r="H1764" t="str">
        <f>Tabla_owssvr__2[[#This Row],[Enviado a TI]]</f>
        <v>No</v>
      </c>
      <c r="I1764" t="str">
        <f>Tabla_owssvr__2[[#This Row],[Regiones]]</f>
        <v>No</v>
      </c>
      <c r="J1764" s="12">
        <f t="shared" si="189"/>
        <v>1</v>
      </c>
      <c r="K1764" s="13">
        <f t="shared" si="190"/>
        <v>41719</v>
      </c>
      <c r="L1764" s="12">
        <f t="shared" si="191"/>
        <v>2014</v>
      </c>
      <c r="M1764" s="12">
        <f t="shared" si="192"/>
        <v>12</v>
      </c>
      <c r="N1764" s="12">
        <f t="shared" si="193"/>
        <v>3</v>
      </c>
      <c r="O1764" s="13" t="str">
        <f t="shared" ca="1" si="194"/>
        <v>CUMPLE</v>
      </c>
    </row>
    <row r="1765" spans="1:15" hidden="1">
      <c r="A1765">
        <f>Tabla_owssvr__2[[#This Row],[ID]]</f>
        <v>3453</v>
      </c>
      <c r="B1765" t="str">
        <f>Tabla_owssvr__2[[#This Row],[Título]]</f>
        <v>Acceso Oracle (Coasin)</v>
      </c>
      <c r="C1765" t="str">
        <f>Tabla_owssvr__2[[#This Row],[Solicitante]]</f>
        <v>Carrasco Briones, Rodrigo, CAM</v>
      </c>
      <c r="D1765" s="4">
        <f>Tabla_owssvr__2[[#This Row],[Fecha Solicitud]]</f>
        <v>41718</v>
      </c>
      <c r="E1765" t="str">
        <f>Tabla_owssvr__2[[#This Row],[Estado]]</f>
        <v>Realizado</v>
      </c>
      <c r="F1765" s="4">
        <f>Tabla_owssvr__2[[#This Row],[Fecha Cierre]]</f>
        <v>41718</v>
      </c>
      <c r="G1765" t="str">
        <f>Tabla_owssvr__2[[#This Row],[Categoria]]</f>
        <v>Creación, modificación activación y desactivación de cuentas de red y correo electrónico.</v>
      </c>
      <c r="H1765" t="str">
        <f>Tabla_owssvr__2[[#This Row],[Enviado a TI]]</f>
        <v>No</v>
      </c>
      <c r="I1765">
        <f>Tabla_owssvr__2[[#This Row],[Regiones]]</f>
        <v>0</v>
      </c>
      <c r="J1765" s="12">
        <f t="shared" si="189"/>
        <v>1</v>
      </c>
      <c r="K1765" s="13">
        <f t="shared" si="190"/>
        <v>41719</v>
      </c>
      <c r="L1765" s="12">
        <f t="shared" si="191"/>
        <v>2014</v>
      </c>
      <c r="M1765" s="12">
        <f t="shared" si="192"/>
        <v>12</v>
      </c>
      <c r="N1765" s="12">
        <f t="shared" si="193"/>
        <v>3</v>
      </c>
      <c r="O1765" s="13" t="str">
        <f t="shared" ca="1" si="194"/>
        <v>CUMPLE</v>
      </c>
    </row>
    <row r="1766" spans="1:15" hidden="1">
      <c r="A1766">
        <f>Tabla_owssvr__2[[#This Row],[ID]]</f>
        <v>3452</v>
      </c>
      <c r="B1766" t="str">
        <f>Tabla_owssvr__2[[#This Row],[Título]]</f>
        <v>Solicitud de Correo CAM.</v>
      </c>
      <c r="C1766" t="str">
        <f>Tabla_owssvr__2[[#This Row],[Solicitante]]</f>
        <v>Donoso Serey, Aldo Fabricio, CAM</v>
      </c>
      <c r="D1766" s="4">
        <f>Tabla_owssvr__2[[#This Row],[Fecha Solicitud]]</f>
        <v>41718</v>
      </c>
      <c r="E1766" t="str">
        <f>Tabla_owssvr__2[[#This Row],[Estado]]</f>
        <v>Realizado</v>
      </c>
      <c r="F1766" s="4">
        <f>Tabla_owssvr__2[[#This Row],[Fecha Cierre]]</f>
        <v>41719</v>
      </c>
      <c r="G1766" t="str">
        <f>Tabla_owssvr__2[[#This Row],[Categoria]]</f>
        <v>Asignación de equipamiento estándar.</v>
      </c>
      <c r="H1766" t="str">
        <f>Tabla_owssvr__2[[#This Row],[Enviado a TI]]</f>
        <v>Si</v>
      </c>
      <c r="I1766" t="str">
        <f>Tabla_owssvr__2[[#This Row],[Regiones]]</f>
        <v>No</v>
      </c>
      <c r="J1766" s="12">
        <f t="shared" si="189"/>
        <v>4</v>
      </c>
      <c r="K1766" s="13">
        <f t="shared" si="190"/>
        <v>41724</v>
      </c>
      <c r="L1766" s="12">
        <f t="shared" si="191"/>
        <v>2014</v>
      </c>
      <c r="M1766" s="12">
        <f t="shared" si="192"/>
        <v>13</v>
      </c>
      <c r="N1766" s="12">
        <f t="shared" si="193"/>
        <v>3</v>
      </c>
      <c r="O1766" s="13" t="str">
        <f t="shared" ca="1" si="194"/>
        <v>CUMPLE</v>
      </c>
    </row>
    <row r="1767" spans="1:15" hidden="1">
      <c r="A1767">
        <f>Tabla_owssvr__2[[#This Row],[ID]]</f>
        <v>3451</v>
      </c>
      <c r="B1767" t="str">
        <f>Tabla_owssvr__2[[#This Row],[Título]]</f>
        <v xml:space="preserve">Solicitud </v>
      </c>
      <c r="C1767" t="str">
        <f>Tabla_owssvr__2[[#This Row],[Solicitante]]</f>
        <v>Orellana Dennett, Hernan, CAM</v>
      </c>
      <c r="D1767" s="4">
        <f>Tabla_owssvr__2[[#This Row],[Fecha Solicitud]]</f>
        <v>41718</v>
      </c>
      <c r="E1767" t="str">
        <f>Tabla_owssvr__2[[#This Row],[Estado]]</f>
        <v>Realizado</v>
      </c>
      <c r="F1767" s="4">
        <f>Tabla_owssvr__2[[#This Row],[Fecha Cierre]]</f>
        <v>41718</v>
      </c>
      <c r="G1767" t="str">
        <f>Tabla_owssvr__2[[#This Row],[Categoria]]</f>
        <v>2 Reporte problemas Oracle</v>
      </c>
      <c r="H1767" t="str">
        <f>Tabla_owssvr__2[[#This Row],[Enviado a TI]]</f>
        <v>Si</v>
      </c>
      <c r="I1767">
        <f>Tabla_owssvr__2[[#This Row],[Regiones]]</f>
        <v>0</v>
      </c>
      <c r="J1767" s="12">
        <f t="shared" si="189"/>
        <v>1</v>
      </c>
      <c r="K1767" s="13">
        <f t="shared" si="190"/>
        <v>41719</v>
      </c>
      <c r="L1767" s="12">
        <f t="shared" si="191"/>
        <v>2014</v>
      </c>
      <c r="M1767" s="12">
        <f t="shared" si="192"/>
        <v>12</v>
      </c>
      <c r="N1767" s="12">
        <f t="shared" si="193"/>
        <v>3</v>
      </c>
      <c r="O1767" s="13" t="str">
        <f t="shared" ca="1" si="194"/>
        <v>CUMPLE</v>
      </c>
    </row>
    <row r="1768" spans="1:15" hidden="1">
      <c r="A1768">
        <f>Tabla_owssvr__2[[#This Row],[ID]]</f>
        <v>3450</v>
      </c>
      <c r="B1768" t="str">
        <f>Tabla_owssvr__2[[#This Row],[Título]]</f>
        <v>Móviles sólo llamado emergencia</v>
      </c>
      <c r="C1768" t="str">
        <f>Tabla_owssvr__2[[#This Row],[Solicitante]]</f>
        <v>Toloza Garrido, Samuel Isaac, CAM</v>
      </c>
      <c r="D1768" s="4">
        <f>Tabla_owssvr__2[[#This Row],[Fecha Solicitud]]</f>
        <v>41718</v>
      </c>
      <c r="E1768" t="str">
        <f>Tabla_owssvr__2[[#This Row],[Estado]]</f>
        <v>Realizado</v>
      </c>
      <c r="F1768" s="4">
        <f>Tabla_owssvr__2[[#This Row],[Fecha Cierre]]</f>
        <v>41719</v>
      </c>
      <c r="G1768" t="str">
        <f>Tabla_owssvr__2[[#This Row],[Categoria]]</f>
        <v>Asignación y/o entrega de equipos celulares estándar nuevos o sus componentes. (chips)</v>
      </c>
      <c r="H1768" t="str">
        <f>Tabla_owssvr__2[[#This Row],[Enviado a TI]]</f>
        <v>No</v>
      </c>
      <c r="I1768" t="str">
        <f>Tabla_owssvr__2[[#This Row],[Regiones]]</f>
        <v>No</v>
      </c>
      <c r="J1768" s="12">
        <f t="shared" si="189"/>
        <v>7</v>
      </c>
      <c r="K1768" s="13">
        <f t="shared" si="190"/>
        <v>41729</v>
      </c>
      <c r="L1768" s="12">
        <f t="shared" si="191"/>
        <v>2014</v>
      </c>
      <c r="M1768" s="12">
        <f t="shared" si="192"/>
        <v>14</v>
      </c>
      <c r="N1768" s="12">
        <f t="shared" si="193"/>
        <v>3</v>
      </c>
      <c r="O1768" s="13" t="str">
        <f t="shared" ca="1" si="194"/>
        <v>CUMPLE</v>
      </c>
    </row>
    <row r="1769" spans="1:15" hidden="1">
      <c r="A1769">
        <f>Tabla_owssvr__2[[#This Row],[ID]]</f>
        <v>3449</v>
      </c>
      <c r="B1769" t="str">
        <f>Tabla_owssvr__2[[#This Row],[Título]]</f>
        <v>Solicita dockin</v>
      </c>
      <c r="C1769" t="str">
        <f>Tabla_owssvr__2[[#This Row],[Solicitante]]</f>
        <v>Zarate Avila, Moises, CAM</v>
      </c>
      <c r="D1769" s="4">
        <f>Tabla_owssvr__2[[#This Row],[Fecha Solicitud]]</f>
        <v>41718</v>
      </c>
      <c r="E1769" t="str">
        <f>Tabla_owssvr__2[[#This Row],[Estado]]</f>
        <v>Realizado</v>
      </c>
      <c r="F1769" s="4">
        <f>Tabla_owssvr__2[[#This Row],[Fecha Cierre]]</f>
        <v>41718</v>
      </c>
      <c r="G1769" t="str">
        <f>Tabla_owssvr__2[[#This Row],[Categoria]]</f>
        <v>Asignación de equipamiento estándar.</v>
      </c>
      <c r="H1769" t="str">
        <f>Tabla_owssvr__2[[#This Row],[Enviado a TI]]</f>
        <v>No</v>
      </c>
      <c r="I1769">
        <f>Tabla_owssvr__2[[#This Row],[Regiones]]</f>
        <v>0</v>
      </c>
      <c r="J1769" s="12">
        <f t="shared" si="189"/>
        <v>4</v>
      </c>
      <c r="K1769" s="13">
        <f t="shared" si="190"/>
        <v>41724</v>
      </c>
      <c r="L1769" s="12">
        <f t="shared" si="191"/>
        <v>2014</v>
      </c>
      <c r="M1769" s="12">
        <f t="shared" si="192"/>
        <v>13</v>
      </c>
      <c r="N1769" s="12">
        <f t="shared" si="193"/>
        <v>3</v>
      </c>
      <c r="O1769" s="13" t="str">
        <f t="shared" ca="1" si="194"/>
        <v>CUMPLE</v>
      </c>
    </row>
    <row r="1770" spans="1:15" hidden="1">
      <c r="A1770">
        <f>Tabla_owssvr__2[[#This Row],[ID]]</f>
        <v>3448</v>
      </c>
      <c r="B1770" t="str">
        <f>Tabla_owssvr__2[[#This Row],[Título]]</f>
        <v>Cambio de anexo</v>
      </c>
      <c r="C1770" t="str">
        <f>Tabla_owssvr__2[[#This Row],[Solicitante]]</f>
        <v>Zarate Avila, Moises, CAM</v>
      </c>
      <c r="D1770" s="4">
        <f>Tabla_owssvr__2[[#This Row],[Fecha Solicitud]]</f>
        <v>41717</v>
      </c>
      <c r="E1770" t="str">
        <f>Tabla_owssvr__2[[#This Row],[Estado]]</f>
        <v>Realizado</v>
      </c>
      <c r="F1770" s="4">
        <f>Tabla_owssvr__2[[#This Row],[Fecha Cierre]]</f>
        <v>41718</v>
      </c>
      <c r="G1770" t="str">
        <f>Tabla_owssvr__2[[#This Row],[Categoria]]</f>
        <v>Creación, modificación activación y desactivación de anexos telefónicos.</v>
      </c>
      <c r="H1770" t="str">
        <f>Tabla_owssvr__2[[#This Row],[Enviado a TI]]</f>
        <v>Si</v>
      </c>
      <c r="I1770">
        <f>Tabla_owssvr__2[[#This Row],[Regiones]]</f>
        <v>0</v>
      </c>
      <c r="J1770" s="12">
        <f t="shared" si="189"/>
        <v>1</v>
      </c>
      <c r="K1770" s="13">
        <f t="shared" si="190"/>
        <v>41718</v>
      </c>
      <c r="L1770" s="12">
        <f t="shared" si="191"/>
        <v>2014</v>
      </c>
      <c r="M1770" s="12">
        <f t="shared" si="192"/>
        <v>12</v>
      </c>
      <c r="N1770" s="12">
        <f t="shared" si="193"/>
        <v>3</v>
      </c>
      <c r="O1770" s="13" t="str">
        <f t="shared" ca="1" si="194"/>
        <v>CUMPLE</v>
      </c>
    </row>
    <row r="1771" spans="1:15" hidden="1">
      <c r="A1771">
        <f>Tabla_owssvr__2[[#This Row],[ID]]</f>
        <v>3447</v>
      </c>
      <c r="B1771" t="str">
        <f>Tabla_owssvr__2[[#This Row],[Título]]</f>
        <v>Acceso Sistemas Area Proyectos</v>
      </c>
      <c r="C1771" t="str">
        <f>Tabla_owssvr__2[[#This Row],[Solicitante]]</f>
        <v>Dominguez Quinteros, Federico Lucas, CAM</v>
      </c>
      <c r="D1771" s="4">
        <f>Tabla_owssvr__2[[#This Row],[Fecha Solicitud]]</f>
        <v>41717</v>
      </c>
      <c r="E1771" t="str">
        <f>Tabla_owssvr__2[[#This Row],[Estado]]</f>
        <v>Realizado</v>
      </c>
      <c r="F1771" s="4">
        <f>Tabla_owssvr__2[[#This Row],[Fecha Cierre]]</f>
        <v>41718</v>
      </c>
      <c r="G1771" t="str">
        <f>Tabla_owssvr__2[[#This Row],[Categoria]]</f>
        <v>Habilitación de carpetas compartidas o sitios de Sharepoint. O asignación y/o modificación de permisos.</v>
      </c>
      <c r="H1771" t="str">
        <f>Tabla_owssvr__2[[#This Row],[Enviado a TI]]</f>
        <v>No</v>
      </c>
      <c r="I1771">
        <f>Tabla_owssvr__2[[#This Row],[Regiones]]</f>
        <v>0</v>
      </c>
      <c r="J1771" s="12">
        <f t="shared" si="189"/>
        <v>1</v>
      </c>
      <c r="K1771" s="13">
        <f t="shared" si="190"/>
        <v>41718</v>
      </c>
      <c r="L1771" s="12">
        <f t="shared" si="191"/>
        <v>2014</v>
      </c>
      <c r="M1771" s="12">
        <f t="shared" si="192"/>
        <v>12</v>
      </c>
      <c r="N1771" s="12">
        <f t="shared" si="193"/>
        <v>3</v>
      </c>
      <c r="O1771" s="13" t="str">
        <f t="shared" ca="1" si="194"/>
        <v>CUMPLE</v>
      </c>
    </row>
    <row r="1772" spans="1:15" hidden="1">
      <c r="A1772">
        <f>Tabla_owssvr__2[[#This Row],[ID]]</f>
        <v>3446</v>
      </c>
      <c r="B1772" t="str">
        <f>Tabla_owssvr__2[[#This Row],[Título]]</f>
        <v>Ingreso en RRHH</v>
      </c>
      <c r="C1772" t="str">
        <f>Tabla_owssvr__2[[#This Row],[Solicitante]]</f>
        <v>Jara San Martin, Rene Mauricio, CAM</v>
      </c>
      <c r="D1772" s="4">
        <f>Tabla_owssvr__2[[#This Row],[Fecha Solicitud]]</f>
        <v>41718</v>
      </c>
      <c r="E1772" t="str">
        <f>Tabla_owssvr__2[[#This Row],[Estado]]</f>
        <v>Realizado</v>
      </c>
      <c r="F1772" s="4">
        <f>Tabla_owssvr__2[[#This Row],[Fecha Cierre]]</f>
        <v>41718</v>
      </c>
      <c r="G1772" t="str">
        <f>Tabla_owssvr__2[[#This Row],[Categoria]]</f>
        <v>Creación, modificación activación y desactivación de cuentas de red y correo electrónico.</v>
      </c>
      <c r="H1772" t="str">
        <f>Tabla_owssvr__2[[#This Row],[Enviado a TI]]</f>
        <v>No</v>
      </c>
      <c r="I1772">
        <f>Tabla_owssvr__2[[#This Row],[Regiones]]</f>
        <v>0</v>
      </c>
      <c r="J1772" s="12">
        <f t="shared" si="189"/>
        <v>1</v>
      </c>
      <c r="K1772" s="13">
        <f t="shared" si="190"/>
        <v>41719</v>
      </c>
      <c r="L1772" s="12">
        <f t="shared" si="191"/>
        <v>2014</v>
      </c>
      <c r="M1772" s="12">
        <f t="shared" si="192"/>
        <v>12</v>
      </c>
      <c r="N1772" s="12">
        <f t="shared" si="193"/>
        <v>3</v>
      </c>
      <c r="O1772" s="13" t="str">
        <f t="shared" ca="1" si="194"/>
        <v>CUMPLE</v>
      </c>
    </row>
    <row r="1773" spans="1:15" hidden="1">
      <c r="A1773">
        <f>Tabla_owssvr__2[[#This Row],[ID]]</f>
        <v>3445</v>
      </c>
      <c r="B1773" t="str">
        <f>Tabla_owssvr__2[[#This Row],[Título]]</f>
        <v>Solicita acceso carpeta X:\SistOrdMT</v>
      </c>
      <c r="C1773" t="str">
        <f>Tabla_owssvr__2[[#This Row],[Solicitante]]</f>
        <v>Castro Marchant, Jorge, CAM</v>
      </c>
      <c r="D1773" s="4">
        <f>Tabla_owssvr__2[[#This Row],[Fecha Solicitud]]</f>
        <v>41717</v>
      </c>
      <c r="E1773" t="str">
        <f>Tabla_owssvr__2[[#This Row],[Estado]]</f>
        <v>Realizado</v>
      </c>
      <c r="F1773" s="4">
        <f>Tabla_owssvr__2[[#This Row],[Fecha Cierre]]</f>
        <v>41718</v>
      </c>
      <c r="G1773" t="str">
        <f>Tabla_owssvr__2[[#This Row],[Categoria]]</f>
        <v>Habilitación de carpetas compartidas o sitios de Sharepoint. O asignación y/o modificación de permisos.</v>
      </c>
      <c r="H1773" t="str">
        <f>Tabla_owssvr__2[[#This Row],[Enviado a TI]]</f>
        <v>No</v>
      </c>
      <c r="I1773">
        <f>Tabla_owssvr__2[[#This Row],[Regiones]]</f>
        <v>0</v>
      </c>
      <c r="J1773" s="12">
        <f t="shared" si="189"/>
        <v>1</v>
      </c>
      <c r="K1773" s="13">
        <f t="shared" si="190"/>
        <v>41718</v>
      </c>
      <c r="L1773" s="12">
        <f t="shared" si="191"/>
        <v>2014</v>
      </c>
      <c r="M1773" s="12">
        <f t="shared" si="192"/>
        <v>12</v>
      </c>
      <c r="N1773" s="12">
        <f t="shared" si="193"/>
        <v>3</v>
      </c>
      <c r="O1773" s="13" t="str">
        <f t="shared" ca="1" si="194"/>
        <v>CUMPLE</v>
      </c>
    </row>
    <row r="1774" spans="1:15" hidden="1">
      <c r="A1774">
        <f>Tabla_owssvr__2[[#This Row],[ID]]</f>
        <v>3444</v>
      </c>
      <c r="B1774" t="str">
        <f>Tabla_owssvr__2[[#This Row],[Título]]</f>
        <v>toner impresora Ricoh tercer piso sector Recursos Humanos</v>
      </c>
      <c r="C1774" t="str">
        <f>Tabla_owssvr__2[[#This Row],[Solicitante]]</f>
        <v>Caraa Carraha, Paula, CAM</v>
      </c>
      <c r="D1774" s="4">
        <f>Tabla_owssvr__2[[#This Row],[Fecha Solicitud]]</f>
        <v>41718</v>
      </c>
      <c r="E1774" t="str">
        <f>Tabla_owssvr__2[[#This Row],[Estado]]</f>
        <v>Realizado</v>
      </c>
      <c r="F1774" s="4">
        <f>Tabla_owssvr__2[[#This Row],[Fecha Cierre]]</f>
        <v>41718</v>
      </c>
      <c r="G1774" t="str">
        <f>Tabla_owssvr__2[[#This Row],[Categoria]]</f>
        <v>Reporte de problemas de Impresoras en Outsourcing</v>
      </c>
      <c r="H1774" t="str">
        <f>Tabla_owssvr__2[[#This Row],[Enviado a TI]]</f>
        <v>Si</v>
      </c>
      <c r="I1774">
        <f>Tabla_owssvr__2[[#This Row],[Regiones]]</f>
        <v>0</v>
      </c>
      <c r="J1774" s="12">
        <f t="shared" si="189"/>
        <v>1</v>
      </c>
      <c r="K1774" s="13">
        <f t="shared" si="190"/>
        <v>41719</v>
      </c>
      <c r="L1774" s="12">
        <f t="shared" si="191"/>
        <v>2014</v>
      </c>
      <c r="M1774" s="12">
        <f t="shared" si="192"/>
        <v>12</v>
      </c>
      <c r="N1774" s="12">
        <f t="shared" si="193"/>
        <v>3</v>
      </c>
      <c r="O1774" s="13" t="str">
        <f t="shared" ca="1" si="194"/>
        <v>CUMPLE</v>
      </c>
    </row>
    <row r="1775" spans="1:15" hidden="1">
      <c r="A1775">
        <f>Tabla_owssvr__2[[#This Row],[ID]]</f>
        <v>3443</v>
      </c>
      <c r="B1775" t="str">
        <f>Tabla_owssvr__2[[#This Row],[Título]]</f>
        <v>Móviles sólo llamado emergencia</v>
      </c>
      <c r="C1775" t="str">
        <f>Tabla_owssvr__2[[#This Row],[Solicitante]]</f>
        <v>Toloza Garrido, Samuel Isaac, CAM</v>
      </c>
      <c r="D1775" s="4">
        <f>Tabla_owssvr__2[[#This Row],[Fecha Solicitud]]</f>
        <v>41718</v>
      </c>
      <c r="E1775" t="str">
        <f>Tabla_owssvr__2[[#This Row],[Estado]]</f>
        <v>Realizado</v>
      </c>
      <c r="F1775" s="4">
        <f>Tabla_owssvr__2[[#This Row],[Fecha Cierre]]</f>
        <v>41718</v>
      </c>
      <c r="G1775" t="str">
        <f>Tabla_owssvr__2[[#This Row],[Categoria]]</f>
        <v>Habilitación de servicios de telefonía celular, aumento de minutos, cambio de perfil.</v>
      </c>
      <c r="H1775" t="str">
        <f>Tabla_owssvr__2[[#This Row],[Enviado a TI]]</f>
        <v>No</v>
      </c>
      <c r="I1775">
        <f>Tabla_owssvr__2[[#This Row],[Regiones]]</f>
        <v>0</v>
      </c>
      <c r="J1775" s="12">
        <f t="shared" si="189"/>
        <v>1</v>
      </c>
      <c r="K1775" s="13">
        <f t="shared" si="190"/>
        <v>41719</v>
      </c>
      <c r="L1775" s="12">
        <f t="shared" si="191"/>
        <v>2014</v>
      </c>
      <c r="M1775" s="12">
        <f t="shared" si="192"/>
        <v>12</v>
      </c>
      <c r="N1775" s="12">
        <f t="shared" si="193"/>
        <v>3</v>
      </c>
      <c r="O1775" s="13" t="str">
        <f t="shared" ca="1" si="194"/>
        <v>CUMPLE</v>
      </c>
    </row>
    <row r="1776" spans="1:15" hidden="1">
      <c r="A1776">
        <f>Tabla_owssvr__2[[#This Row],[ID]]</f>
        <v>3442</v>
      </c>
      <c r="B1776" t="str">
        <f>Tabla_owssvr__2[[#This Row],[Título]]</f>
        <v>Factibilidad ADSL - Bodega Los Fresnos</v>
      </c>
      <c r="C1776" t="str">
        <f>Tabla_owssvr__2[[#This Row],[Solicitante]]</f>
        <v>Donoso Serey, Aldo Fabricio, CAM</v>
      </c>
      <c r="D1776" s="4">
        <f>Tabla_owssvr__2[[#This Row],[Fecha Solicitud]]</f>
        <v>41718</v>
      </c>
      <c r="E1776" t="str">
        <f>Tabla_owssvr__2[[#This Row],[Estado]]</f>
        <v>Realizado</v>
      </c>
      <c r="F1776" s="4">
        <f>Tabla_owssvr__2[[#This Row],[Fecha Cierre]]</f>
        <v>41718</v>
      </c>
      <c r="G1776" t="str">
        <f>Tabla_owssvr__2[[#This Row],[Categoria]]</f>
        <v>Compra de equipamiento no habitual</v>
      </c>
      <c r="H1776" t="str">
        <f>Tabla_owssvr__2[[#This Row],[Enviado a TI]]</f>
        <v>Si</v>
      </c>
      <c r="I1776">
        <f>Tabla_owssvr__2[[#This Row],[Regiones]]</f>
        <v>0</v>
      </c>
      <c r="J1776" s="12">
        <f t="shared" si="189"/>
        <v>5</v>
      </c>
      <c r="K1776" s="13">
        <f t="shared" si="190"/>
        <v>41725</v>
      </c>
      <c r="L1776" s="12">
        <f t="shared" si="191"/>
        <v>2014</v>
      </c>
      <c r="M1776" s="12">
        <f t="shared" si="192"/>
        <v>13</v>
      </c>
      <c r="N1776" s="12">
        <f t="shared" si="193"/>
        <v>3</v>
      </c>
      <c r="O1776" s="13" t="str">
        <f t="shared" ca="1" si="194"/>
        <v>CUMPLE</v>
      </c>
    </row>
    <row r="1777" spans="1:15" hidden="1">
      <c r="A1777">
        <f>Tabla_owssvr__2[[#This Row],[ID]]</f>
        <v>3441</v>
      </c>
      <c r="B1777" t="str">
        <f>Tabla_owssvr__2[[#This Row],[Título]]</f>
        <v>INSTALACION DE IMPRESORA</v>
      </c>
      <c r="C1777" t="str">
        <f>Tabla_owssvr__2[[#This Row],[Solicitante]]</f>
        <v>Ramos Masbernat, Juan Eduardo, CAM</v>
      </c>
      <c r="D1777" s="4">
        <f>Tabla_owssvr__2[[#This Row],[Fecha Solicitud]]</f>
        <v>41718</v>
      </c>
      <c r="E1777" t="str">
        <f>Tabla_owssvr__2[[#This Row],[Estado]]</f>
        <v>Realizado</v>
      </c>
      <c r="F1777" s="4">
        <f>Tabla_owssvr__2[[#This Row],[Fecha Cierre]]</f>
        <v>41718</v>
      </c>
      <c r="G1777" t="str">
        <f>Tabla_owssvr__2[[#This Row],[Categoria]]</f>
        <v>Instalación de nuevos software en los computadores.</v>
      </c>
      <c r="H1777" t="str">
        <f>Tabla_owssvr__2[[#This Row],[Enviado a TI]]</f>
        <v>Si</v>
      </c>
      <c r="I1777">
        <f>Tabla_owssvr__2[[#This Row],[Regiones]]</f>
        <v>0</v>
      </c>
      <c r="J1777" s="12">
        <f t="shared" si="189"/>
        <v>1</v>
      </c>
      <c r="K1777" s="13">
        <f t="shared" si="190"/>
        <v>41719</v>
      </c>
      <c r="L1777" s="12">
        <f t="shared" si="191"/>
        <v>2014</v>
      </c>
      <c r="M1777" s="12">
        <f t="shared" si="192"/>
        <v>12</v>
      </c>
      <c r="N1777" s="12">
        <f t="shared" si="193"/>
        <v>3</v>
      </c>
      <c r="O1777" s="13" t="str">
        <f t="shared" ca="1" si="194"/>
        <v>CUMPLE</v>
      </c>
    </row>
    <row r="1778" spans="1:15" hidden="1">
      <c r="A1778">
        <f>Tabla_owssvr__2[[#This Row],[ID]]</f>
        <v>3440</v>
      </c>
      <c r="B1778" t="str">
        <f>Tabla_owssvr__2[[#This Row],[Título]]</f>
        <v>Ticket Nº 28160</v>
      </c>
      <c r="C1778" t="str">
        <f>Tabla_owssvr__2[[#This Row],[Solicitante]]</f>
        <v>Ordenes Uribe, Francisco Javier, CAM</v>
      </c>
      <c r="D1778" s="4">
        <f>Tabla_owssvr__2[[#This Row],[Fecha Solicitud]]</f>
        <v>41718</v>
      </c>
      <c r="E1778" t="str">
        <f>Tabla_owssvr__2[[#This Row],[Estado]]</f>
        <v>Realizado</v>
      </c>
      <c r="F1778" s="4">
        <f>Tabla_owssvr__2[[#This Row],[Fecha Cierre]]</f>
        <v>41718</v>
      </c>
      <c r="G1778" t="str">
        <f>Tabla_owssvr__2[[#This Row],[Categoria]]</f>
        <v>Habilitación de carpetas compartidas o sitios de Sharepoint. O asignación y/o modificación de permisos.</v>
      </c>
      <c r="H1778" t="str">
        <f>Tabla_owssvr__2[[#This Row],[Enviado a TI]]</f>
        <v>Si</v>
      </c>
      <c r="I1778">
        <f>Tabla_owssvr__2[[#This Row],[Regiones]]</f>
        <v>0</v>
      </c>
      <c r="J1778" s="12">
        <f t="shared" si="189"/>
        <v>1</v>
      </c>
      <c r="K1778" s="13">
        <f t="shared" si="190"/>
        <v>41719</v>
      </c>
      <c r="L1778" s="12">
        <f t="shared" si="191"/>
        <v>2014</v>
      </c>
      <c r="M1778" s="12">
        <f t="shared" si="192"/>
        <v>12</v>
      </c>
      <c r="N1778" s="12">
        <f t="shared" si="193"/>
        <v>3</v>
      </c>
      <c r="O1778" s="13" t="str">
        <f t="shared" ca="1" si="194"/>
        <v>CUMPLE</v>
      </c>
    </row>
    <row r="1779" spans="1:15" hidden="1">
      <c r="A1779">
        <f>Tabla_owssvr__2[[#This Row],[ID]]</f>
        <v>3439</v>
      </c>
      <c r="B1779" t="str">
        <f>Tabla_owssvr__2[[#This Row],[Título]]</f>
        <v>CELULARES - Enlace</v>
      </c>
      <c r="C1779" t="str">
        <f>Tabla_owssvr__2[[#This Row],[Solicitante]]</f>
        <v>Ruz Salinas, Richard Alberto, CAM</v>
      </c>
      <c r="D1779" s="4">
        <f>Tabla_owssvr__2[[#This Row],[Fecha Solicitud]]</f>
        <v>41711</v>
      </c>
      <c r="E1779" t="str">
        <f>Tabla_owssvr__2[[#This Row],[Estado]]</f>
        <v>Realizado</v>
      </c>
      <c r="F1779" s="4">
        <f>Tabla_owssvr__2[[#This Row],[Fecha Cierre]]</f>
        <v>41712</v>
      </c>
      <c r="G1779" t="str">
        <f>Tabla_owssvr__2[[#This Row],[Categoria]]</f>
        <v>Compra de equipamiento no habitual</v>
      </c>
      <c r="H1779" t="str">
        <f>Tabla_owssvr__2[[#This Row],[Enviado a TI]]</f>
        <v>No</v>
      </c>
      <c r="I1779">
        <f>Tabla_owssvr__2[[#This Row],[Regiones]]</f>
        <v>0</v>
      </c>
      <c r="J1779" s="12">
        <f t="shared" si="189"/>
        <v>5</v>
      </c>
      <c r="K1779" s="13">
        <f t="shared" si="190"/>
        <v>41718</v>
      </c>
      <c r="L1779" s="12">
        <f t="shared" si="191"/>
        <v>2014</v>
      </c>
      <c r="M1779" s="12">
        <f t="shared" si="192"/>
        <v>12</v>
      </c>
      <c r="N1779" s="12">
        <f t="shared" si="193"/>
        <v>3</v>
      </c>
      <c r="O1779" s="13" t="str">
        <f t="shared" ca="1" si="194"/>
        <v>CUMPLE</v>
      </c>
    </row>
    <row r="1780" spans="1:15" hidden="1">
      <c r="A1780">
        <f>Tabla_owssvr__2[[#This Row],[ID]]</f>
        <v>3438</v>
      </c>
      <c r="B1780" t="str">
        <f>Tabla_owssvr__2[[#This Row],[Título]]</f>
        <v>Proyecto Clínica Vespucio</v>
      </c>
      <c r="C1780" t="str">
        <f>Tabla_owssvr__2[[#This Row],[Solicitante]]</f>
        <v>Paredes Aravena, Rodrigo Alexis, CAM</v>
      </c>
      <c r="D1780" s="4">
        <f>Tabla_owssvr__2[[#This Row],[Fecha Solicitud]]</f>
        <v>41715</v>
      </c>
      <c r="E1780" t="str">
        <f>Tabla_owssvr__2[[#This Row],[Estado]]</f>
        <v>Realizado</v>
      </c>
      <c r="F1780" s="4">
        <f>Tabla_owssvr__2[[#This Row],[Fecha Cierre]]</f>
        <v>41715</v>
      </c>
      <c r="G1780" t="str">
        <f>Tabla_owssvr__2[[#This Row],[Categoria]]</f>
        <v>Habilitación de carpetas compartidas o sitios de Sharepoint. O asignación y/o modificación de permisos.</v>
      </c>
      <c r="H1780" t="str">
        <f>Tabla_owssvr__2[[#This Row],[Enviado a TI]]</f>
        <v>Si</v>
      </c>
      <c r="I1780">
        <f>Tabla_owssvr__2[[#This Row],[Regiones]]</f>
        <v>0</v>
      </c>
      <c r="J1780" s="12">
        <f t="shared" si="189"/>
        <v>1</v>
      </c>
      <c r="K1780" s="13">
        <f t="shared" si="190"/>
        <v>41716</v>
      </c>
      <c r="L1780" s="12">
        <f t="shared" si="191"/>
        <v>2014</v>
      </c>
      <c r="M1780" s="12">
        <f t="shared" si="192"/>
        <v>12</v>
      </c>
      <c r="N1780" s="12">
        <f t="shared" si="193"/>
        <v>3</v>
      </c>
      <c r="O1780" s="13" t="str">
        <f t="shared" ca="1" si="194"/>
        <v>CUMPLE</v>
      </c>
    </row>
    <row r="1781" spans="1:15" hidden="1">
      <c r="A1781">
        <f>Tabla_owssvr__2[[#This Row],[ID]]</f>
        <v>3437</v>
      </c>
      <c r="B1781" t="str">
        <f>Tabla_owssvr__2[[#This Row],[Título]]</f>
        <v>Acceso a internet</v>
      </c>
      <c r="C1781" t="str">
        <f>Tabla_owssvr__2[[#This Row],[Solicitante]]</f>
        <v>Saavedra Pizarro, Rolando Alfonso, CAM</v>
      </c>
      <c r="D1781" s="4">
        <f>Tabla_owssvr__2[[#This Row],[Fecha Solicitud]]</f>
        <v>41716</v>
      </c>
      <c r="E1781" t="str">
        <f>Tabla_owssvr__2[[#This Row],[Estado]]</f>
        <v>Realizado</v>
      </c>
      <c r="F1781" s="4">
        <f>Tabla_owssvr__2[[#This Row],[Fecha Cierre]]</f>
        <v>41716</v>
      </c>
      <c r="G1781" t="str">
        <f>Tabla_owssvr__2[[#This Row],[Categoria]]</f>
        <v>Habilitación de carpetas compartidas o sitios de Sharepoint. O asignación y/o modificación de permisos.</v>
      </c>
      <c r="H1781" t="str">
        <f>Tabla_owssvr__2[[#This Row],[Enviado a TI]]</f>
        <v>Si</v>
      </c>
      <c r="I1781">
        <f>Tabla_owssvr__2[[#This Row],[Regiones]]</f>
        <v>0</v>
      </c>
      <c r="J1781" s="12">
        <f t="shared" si="189"/>
        <v>1</v>
      </c>
      <c r="K1781" s="13">
        <f t="shared" si="190"/>
        <v>41717</v>
      </c>
      <c r="L1781" s="12">
        <f t="shared" si="191"/>
        <v>2014</v>
      </c>
      <c r="M1781" s="12">
        <f t="shared" si="192"/>
        <v>12</v>
      </c>
      <c r="N1781" s="12">
        <f t="shared" si="193"/>
        <v>3</v>
      </c>
      <c r="O1781" s="13" t="str">
        <f t="shared" ca="1" si="194"/>
        <v>CUMPLE</v>
      </c>
    </row>
    <row r="1782" spans="1:15" hidden="1">
      <c r="A1782">
        <f>Tabla_owssvr__2[[#This Row],[ID]]</f>
        <v>3436</v>
      </c>
      <c r="B1782" t="str">
        <f>Tabla_owssvr__2[[#This Row],[Título]]</f>
        <v>Desbloquear Clave Oracle</v>
      </c>
      <c r="C1782" t="str">
        <f>Tabla_owssvr__2[[#This Row],[Solicitante]]</f>
        <v>Peralta Oviedo, Maria Isabel, CAM</v>
      </c>
      <c r="D1782" s="4">
        <f>Tabla_owssvr__2[[#This Row],[Fecha Solicitud]]</f>
        <v>41716</v>
      </c>
      <c r="E1782" t="str">
        <f>Tabla_owssvr__2[[#This Row],[Estado]]</f>
        <v>Realizado</v>
      </c>
      <c r="F1782" s="4">
        <f>Tabla_owssvr__2[[#This Row],[Fecha Cierre]]</f>
        <v>41717</v>
      </c>
      <c r="G1782" t="str">
        <f>Tabla_owssvr__2[[#This Row],[Categoria]]</f>
        <v>2 Reporte problemas Oracle</v>
      </c>
      <c r="H1782" t="str">
        <f>Tabla_owssvr__2[[#This Row],[Enviado a TI]]</f>
        <v>No</v>
      </c>
      <c r="I1782">
        <f>Tabla_owssvr__2[[#This Row],[Regiones]]</f>
        <v>0</v>
      </c>
      <c r="J1782" s="12">
        <f t="shared" si="189"/>
        <v>1</v>
      </c>
      <c r="K1782" s="13">
        <f t="shared" si="190"/>
        <v>41717</v>
      </c>
      <c r="L1782" s="12">
        <f t="shared" si="191"/>
        <v>2014</v>
      </c>
      <c r="M1782" s="12">
        <f t="shared" si="192"/>
        <v>12</v>
      </c>
      <c r="N1782" s="12">
        <f t="shared" si="193"/>
        <v>3</v>
      </c>
      <c r="O1782" s="13" t="str">
        <f t="shared" ca="1" si="194"/>
        <v>CUMPLE</v>
      </c>
    </row>
    <row r="1783" spans="1:15" hidden="1">
      <c r="A1783">
        <f>Tabla_owssvr__2[[#This Row],[ID]]</f>
        <v>3435</v>
      </c>
      <c r="B1783" t="str">
        <f>Tabla_owssvr__2[[#This Row],[Título]]</f>
        <v>Solicitud mantención impresora</v>
      </c>
      <c r="C1783" t="str">
        <f>Tabla_owssvr__2[[#This Row],[Solicitante]]</f>
        <v>Jorquera Sanhueza, Jeannette del Rosario, CAM</v>
      </c>
      <c r="D1783" s="4">
        <f>Tabla_owssvr__2[[#This Row],[Fecha Solicitud]]</f>
        <v>41716</v>
      </c>
      <c r="E1783" t="str">
        <f>Tabla_owssvr__2[[#This Row],[Estado]]</f>
        <v>Realizado</v>
      </c>
      <c r="F1783" s="4">
        <f>Tabla_owssvr__2[[#This Row],[Fecha Cierre]]</f>
        <v>41717</v>
      </c>
      <c r="G1783" t="str">
        <f>Tabla_owssvr__2[[#This Row],[Categoria]]</f>
        <v>Reporte de problemas de Impresoras en Outsourcing</v>
      </c>
      <c r="H1783" t="str">
        <f>Tabla_owssvr__2[[#This Row],[Enviado a TI]]</f>
        <v>Si</v>
      </c>
      <c r="I1783">
        <f>Tabla_owssvr__2[[#This Row],[Regiones]]</f>
        <v>0</v>
      </c>
      <c r="J1783" s="12">
        <f t="shared" si="189"/>
        <v>1</v>
      </c>
      <c r="K1783" s="13">
        <f t="shared" si="190"/>
        <v>41717</v>
      </c>
      <c r="L1783" s="12">
        <f t="shared" si="191"/>
        <v>2014</v>
      </c>
      <c r="M1783" s="12">
        <f t="shared" si="192"/>
        <v>12</v>
      </c>
      <c r="N1783" s="12">
        <f t="shared" si="193"/>
        <v>3</v>
      </c>
      <c r="O1783" s="13" t="str">
        <f t="shared" ca="1" si="194"/>
        <v>CUMPLE</v>
      </c>
    </row>
    <row r="1784" spans="1:15" hidden="1">
      <c r="A1784">
        <f>Tabla_owssvr__2[[#This Row],[ID]]</f>
        <v>3434</v>
      </c>
      <c r="B1784" t="str">
        <f>Tabla_owssvr__2[[#This Row],[Título]]</f>
        <v>Solicitud de equipo celular.</v>
      </c>
      <c r="C1784" t="str">
        <f>Tabla_owssvr__2[[#This Row],[Solicitante]]</f>
        <v>Zarate Avila, Moises, CAM</v>
      </c>
      <c r="D1784" s="4">
        <f>Tabla_owssvr__2[[#This Row],[Fecha Solicitud]]</f>
        <v>41716</v>
      </c>
      <c r="E1784" t="str">
        <f>Tabla_owssvr__2[[#This Row],[Estado]]</f>
        <v>Realizado</v>
      </c>
      <c r="F1784" s="4">
        <f>Tabla_owssvr__2[[#This Row],[Fecha Cierre]]</f>
        <v>41719</v>
      </c>
      <c r="G1784" t="str">
        <f>Tabla_owssvr__2[[#This Row],[Categoria]]</f>
        <v>Asignación y/o entrega de equipos celulares estándar nuevos o sus componentes. (chips)</v>
      </c>
      <c r="H1784" t="str">
        <f>Tabla_owssvr__2[[#This Row],[Enviado a TI]]</f>
        <v>No</v>
      </c>
      <c r="I1784">
        <f>Tabla_owssvr__2[[#This Row],[Regiones]]</f>
        <v>0</v>
      </c>
      <c r="J1784" s="12">
        <f t="shared" si="189"/>
        <v>7</v>
      </c>
      <c r="K1784" s="13">
        <f t="shared" si="190"/>
        <v>41725</v>
      </c>
      <c r="L1784" s="12">
        <f t="shared" si="191"/>
        <v>2014</v>
      </c>
      <c r="M1784" s="12">
        <f t="shared" si="192"/>
        <v>13</v>
      </c>
      <c r="N1784" s="12">
        <f t="shared" si="193"/>
        <v>3</v>
      </c>
      <c r="O1784" s="13" t="str">
        <f t="shared" ca="1" si="194"/>
        <v>CUMPLE</v>
      </c>
    </row>
    <row r="1785" spans="1:15" hidden="1">
      <c r="A1785">
        <f>Tabla_owssvr__2[[#This Row],[ID]]</f>
        <v>3433</v>
      </c>
      <c r="B1785" t="str">
        <f>Tabla_owssvr__2[[#This Row],[Título]]</f>
        <v>Consulta por adquisicion de tonner</v>
      </c>
      <c r="C1785" t="str">
        <f>Tabla_owssvr__2[[#This Row],[Solicitante]]</f>
        <v>Dominguez Quinteros, Federico Lucas, CAM</v>
      </c>
      <c r="D1785" s="4">
        <f>Tabla_owssvr__2[[#This Row],[Fecha Solicitud]]</f>
        <v>41716</v>
      </c>
      <c r="E1785" t="str">
        <f>Tabla_owssvr__2[[#This Row],[Estado]]</f>
        <v>Realizado</v>
      </c>
      <c r="F1785" s="4">
        <f>Tabla_owssvr__2[[#This Row],[Fecha Cierre]]</f>
        <v>41716</v>
      </c>
      <c r="G1785" t="str">
        <f>Tabla_owssvr__2[[#This Row],[Categoria]]</f>
        <v>Reporte de problemas de Impresoras en Outsourcing</v>
      </c>
      <c r="H1785" t="str">
        <f>Tabla_owssvr__2[[#This Row],[Enviado a TI]]</f>
        <v>No</v>
      </c>
      <c r="I1785">
        <f>Tabla_owssvr__2[[#This Row],[Regiones]]</f>
        <v>0</v>
      </c>
      <c r="J1785" s="12">
        <f t="shared" si="189"/>
        <v>1</v>
      </c>
      <c r="K1785" s="13">
        <f t="shared" si="190"/>
        <v>41717</v>
      </c>
      <c r="L1785" s="12">
        <f t="shared" si="191"/>
        <v>2014</v>
      </c>
      <c r="M1785" s="12">
        <f t="shared" si="192"/>
        <v>12</v>
      </c>
      <c r="N1785" s="12">
        <f t="shared" si="193"/>
        <v>3</v>
      </c>
      <c r="O1785" s="13" t="str">
        <f t="shared" ca="1" si="194"/>
        <v>CUMPLE</v>
      </c>
    </row>
    <row r="1786" spans="1:15" hidden="1">
      <c r="A1786">
        <f>Tabla_owssvr__2[[#This Row],[ID]]</f>
        <v>3432</v>
      </c>
      <c r="B1786" t="str">
        <f>Tabla_owssvr__2[[#This Row],[Título]]</f>
        <v>SOLICITUD DE GESTION - MODIFICACION DE RESPONSABILIDAD EN ORACLE</v>
      </c>
      <c r="C1786" t="str">
        <f>Tabla_owssvr__2[[#This Row],[Solicitante]]</f>
        <v>Ruz Salinas, Richard Alberto, CAM</v>
      </c>
      <c r="D1786" s="4">
        <f>Tabla_owssvr__2[[#This Row],[Fecha Solicitud]]</f>
        <v>41716</v>
      </c>
      <c r="E1786" t="str">
        <f>Tabla_owssvr__2[[#This Row],[Estado]]</f>
        <v>Realizado</v>
      </c>
      <c r="F1786" s="4">
        <f>Tabla_owssvr__2[[#This Row],[Fecha Cierre]]</f>
        <v>41717</v>
      </c>
      <c r="G1786" t="str">
        <f>Tabla_owssvr__2[[#This Row],[Categoria]]</f>
        <v>2 Reporte problemas Oracle</v>
      </c>
      <c r="H1786" t="str">
        <f>Tabla_owssvr__2[[#This Row],[Enviado a TI]]</f>
        <v>Si</v>
      </c>
      <c r="I1786">
        <f>Tabla_owssvr__2[[#This Row],[Regiones]]</f>
        <v>0</v>
      </c>
      <c r="J1786" s="12">
        <f t="shared" si="189"/>
        <v>1</v>
      </c>
      <c r="K1786" s="13">
        <f t="shared" si="190"/>
        <v>41717</v>
      </c>
      <c r="L1786" s="12">
        <f t="shared" si="191"/>
        <v>2014</v>
      </c>
      <c r="M1786" s="12">
        <f t="shared" si="192"/>
        <v>12</v>
      </c>
      <c r="N1786" s="12">
        <f t="shared" si="193"/>
        <v>3</v>
      </c>
      <c r="O1786" s="13" t="str">
        <f t="shared" ca="1" si="194"/>
        <v>CUMPLE</v>
      </c>
    </row>
    <row r="1787" spans="1:15" hidden="1">
      <c r="A1787">
        <f>Tabla_owssvr__2[[#This Row],[ID]]</f>
        <v>3431</v>
      </c>
      <c r="B1787" t="str">
        <f>Tabla_owssvr__2[[#This Row],[Título]]</f>
        <v>No hay acceso a SIOT 2/2013</v>
      </c>
      <c r="C1787" t="str">
        <f>Tabla_owssvr__2[[#This Row],[Solicitante]]</f>
        <v>Canales Cardenas, Juan Carlos, CAM</v>
      </c>
      <c r="D1787" s="4">
        <f>Tabla_owssvr__2[[#This Row],[Fecha Solicitud]]</f>
        <v>41717</v>
      </c>
      <c r="E1787" t="str">
        <f>Tabla_owssvr__2[[#This Row],[Estado]]</f>
        <v>Realizado</v>
      </c>
      <c r="F1787" s="4">
        <f>Tabla_owssvr__2[[#This Row],[Fecha Cierre]]</f>
        <v>41717</v>
      </c>
      <c r="G1787" t="str">
        <f>Tabla_owssvr__2[[#This Row],[Categoria]]</f>
        <v>Reporte de incidencias de servicio externos (Oracle, SAP, Synergia, GOM ….)</v>
      </c>
      <c r="H1787" t="str">
        <f>Tabla_owssvr__2[[#This Row],[Enviado a TI]]</f>
        <v>No</v>
      </c>
      <c r="I1787">
        <f>Tabla_owssvr__2[[#This Row],[Regiones]]</f>
        <v>0</v>
      </c>
      <c r="J1787" s="12">
        <f t="shared" si="189"/>
        <v>1</v>
      </c>
      <c r="K1787" s="13">
        <f t="shared" si="190"/>
        <v>41718</v>
      </c>
      <c r="L1787" s="12">
        <f t="shared" si="191"/>
        <v>2014</v>
      </c>
      <c r="M1787" s="12">
        <f t="shared" si="192"/>
        <v>12</v>
      </c>
      <c r="N1787" s="12">
        <f t="shared" si="193"/>
        <v>3</v>
      </c>
      <c r="O1787" s="13" t="str">
        <f t="shared" ca="1" si="194"/>
        <v>CUMPLE</v>
      </c>
    </row>
    <row r="1788" spans="1:15" hidden="1">
      <c r="A1788">
        <f>Tabla_owssvr__2[[#This Row],[ID]]</f>
        <v>3430</v>
      </c>
      <c r="B1788" t="str">
        <f>Tabla_owssvr__2[[#This Row],[Título]]</f>
        <v>Habilitar punto red para Maria Jesus Alvarado.</v>
      </c>
      <c r="C1788" t="str">
        <f>Tabla_owssvr__2[[#This Row],[Solicitante]]</f>
        <v>Mena Bolvaran, Manuel Roberto, CAM</v>
      </c>
      <c r="D1788" s="4">
        <f>Tabla_owssvr__2[[#This Row],[Fecha Solicitud]]</f>
        <v>41717</v>
      </c>
      <c r="E1788" t="str">
        <f>Tabla_owssvr__2[[#This Row],[Estado]]</f>
        <v>Realizado</v>
      </c>
      <c r="F1788" s="4">
        <f>Tabla_owssvr__2[[#This Row],[Fecha Cierre]]</f>
        <v>41718</v>
      </c>
      <c r="G1788" t="str">
        <f>Tabla_owssvr__2[[#This Row],[Categoria]]</f>
        <v>Instalación o revisión de puntos de red.</v>
      </c>
      <c r="H1788" t="str">
        <f>Tabla_owssvr__2[[#This Row],[Enviado a TI]]</f>
        <v>No</v>
      </c>
      <c r="I1788">
        <f>Tabla_owssvr__2[[#This Row],[Regiones]]</f>
        <v>0</v>
      </c>
      <c r="J1788" s="12">
        <f t="shared" si="189"/>
        <v>3</v>
      </c>
      <c r="K1788" s="13">
        <f t="shared" si="190"/>
        <v>41722</v>
      </c>
      <c r="L1788" s="12">
        <f t="shared" si="191"/>
        <v>2014</v>
      </c>
      <c r="M1788" s="12">
        <f t="shared" si="192"/>
        <v>13</v>
      </c>
      <c r="N1788" s="12">
        <f t="shared" si="193"/>
        <v>3</v>
      </c>
      <c r="O1788" s="13" t="str">
        <f t="shared" ca="1" si="194"/>
        <v>CUMPLE</v>
      </c>
    </row>
    <row r="1789" spans="1:15" hidden="1">
      <c r="A1789">
        <f>Tabla_owssvr__2[[#This Row],[ID]]</f>
        <v>3429</v>
      </c>
      <c r="B1789" t="str">
        <f>Tabla_owssvr__2[[#This Row],[Título]]</f>
        <v>Solicitud Cotización Inst. Electrica Hospital Villarrica</v>
      </c>
      <c r="C1789" t="str">
        <f>Tabla_owssvr__2[[#This Row],[Solicitante]]</f>
        <v>Paredes Aravena, Rodrigo Alexis, CAM</v>
      </c>
      <c r="D1789" s="4">
        <f>Tabla_owssvr__2[[#This Row],[Fecha Solicitud]]</f>
        <v>41717</v>
      </c>
      <c r="E1789" t="str">
        <f>Tabla_owssvr__2[[#This Row],[Estado]]</f>
        <v>Realizado</v>
      </c>
      <c r="F1789" s="4">
        <f>Tabla_owssvr__2[[#This Row],[Fecha Cierre]]</f>
        <v>41717</v>
      </c>
      <c r="G1789" t="str">
        <f>Tabla_owssvr__2[[#This Row],[Categoria]]</f>
        <v>Habilitación de carpetas compartidas o sitios de Sharepoint. O asignación y/o modificación de permisos.</v>
      </c>
      <c r="H1789" t="str">
        <f>Tabla_owssvr__2[[#This Row],[Enviado a TI]]</f>
        <v>Si</v>
      </c>
      <c r="I1789">
        <f>Tabla_owssvr__2[[#This Row],[Regiones]]</f>
        <v>0</v>
      </c>
      <c r="J1789" s="12">
        <f t="shared" si="189"/>
        <v>1</v>
      </c>
      <c r="K1789" s="13">
        <f t="shared" si="190"/>
        <v>41718</v>
      </c>
      <c r="L1789" s="12">
        <f t="shared" si="191"/>
        <v>2014</v>
      </c>
      <c r="M1789" s="12">
        <f t="shared" si="192"/>
        <v>12</v>
      </c>
      <c r="N1789" s="12">
        <f t="shared" si="193"/>
        <v>3</v>
      </c>
      <c r="O1789" s="13" t="str">
        <f t="shared" ca="1" si="194"/>
        <v>CUMPLE</v>
      </c>
    </row>
    <row r="1790" spans="1:15" hidden="1">
      <c r="A1790">
        <f>Tabla_owssvr__2[[#This Row],[ID]]</f>
        <v>3428</v>
      </c>
      <c r="B1790" t="str">
        <f>Tabla_owssvr__2[[#This Row],[Título]]</f>
        <v>Solicitud Responsabilidad Nueva</v>
      </c>
      <c r="C1790" t="str">
        <f>Tabla_owssvr__2[[#This Row],[Solicitante]]</f>
        <v>Andrade Escobar, Agustina Mabel, CAM</v>
      </c>
      <c r="D1790" s="4">
        <f>Tabla_owssvr__2[[#This Row],[Fecha Solicitud]]</f>
        <v>41717</v>
      </c>
      <c r="E1790" t="str">
        <f>Tabla_owssvr__2[[#This Row],[Estado]]</f>
        <v>Realizado</v>
      </c>
      <c r="F1790" s="4">
        <f>Tabla_owssvr__2[[#This Row],[Fecha Cierre]]</f>
        <v>41717</v>
      </c>
      <c r="G1790" t="str">
        <f>Tabla_owssvr__2[[#This Row],[Categoria]]</f>
        <v>2 Reporte problemas Oracle</v>
      </c>
      <c r="H1790" t="str">
        <f>Tabla_owssvr__2[[#This Row],[Enviado a TI]]</f>
        <v>No</v>
      </c>
      <c r="I1790">
        <f>Tabla_owssvr__2[[#This Row],[Regiones]]</f>
        <v>0</v>
      </c>
      <c r="J1790" s="12">
        <f t="shared" si="189"/>
        <v>1</v>
      </c>
      <c r="K1790" s="13">
        <f t="shared" si="190"/>
        <v>41718</v>
      </c>
      <c r="L1790" s="12">
        <f t="shared" si="191"/>
        <v>2014</v>
      </c>
      <c r="M1790" s="12">
        <f t="shared" si="192"/>
        <v>12</v>
      </c>
      <c r="N1790" s="12">
        <f t="shared" si="193"/>
        <v>3</v>
      </c>
      <c r="O1790" s="13" t="str">
        <f t="shared" ca="1" si="194"/>
        <v>CUMPLE</v>
      </c>
    </row>
    <row r="1791" spans="1:15" hidden="1">
      <c r="A1791">
        <f>Tabla_owssvr__2[[#This Row],[ID]]</f>
        <v>3427</v>
      </c>
      <c r="B1791" t="str">
        <f>Tabla_owssvr__2[[#This Row],[Título]]</f>
        <v>Acceso Oracle</v>
      </c>
      <c r="C1791" t="str">
        <f>Tabla_owssvr__2[[#This Row],[Solicitante]]</f>
        <v>Ureta Perez, Paola, CAM</v>
      </c>
      <c r="D1791" s="4">
        <f>Tabla_owssvr__2[[#This Row],[Fecha Solicitud]]</f>
        <v>41717</v>
      </c>
      <c r="E1791" t="str">
        <f>Tabla_owssvr__2[[#This Row],[Estado]]</f>
        <v>Realizado</v>
      </c>
      <c r="F1791" s="4">
        <f>Tabla_owssvr__2[[#This Row],[Fecha Cierre]]</f>
        <v>41717</v>
      </c>
      <c r="G1791" t="str">
        <f>Tabla_owssvr__2[[#This Row],[Categoria]]</f>
        <v>Reporte de incidencias de servicio externos (Oracle, SAP, Synergia, GOM ….)</v>
      </c>
      <c r="H1791" t="str">
        <f>Tabla_owssvr__2[[#This Row],[Enviado a TI]]</f>
        <v>Si</v>
      </c>
      <c r="I1791">
        <f>Tabla_owssvr__2[[#This Row],[Regiones]]</f>
        <v>0</v>
      </c>
      <c r="J1791" s="12">
        <f t="shared" si="189"/>
        <v>1</v>
      </c>
      <c r="K1791" s="13">
        <f t="shared" si="190"/>
        <v>41718</v>
      </c>
      <c r="L1791" s="12">
        <f t="shared" si="191"/>
        <v>2014</v>
      </c>
      <c r="M1791" s="12">
        <f t="shared" si="192"/>
        <v>12</v>
      </c>
      <c r="N1791" s="12">
        <f t="shared" si="193"/>
        <v>3</v>
      </c>
      <c r="O1791" s="13" t="str">
        <f t="shared" ca="1" si="194"/>
        <v>CUMPLE</v>
      </c>
    </row>
    <row r="1792" spans="1:15" hidden="1">
      <c r="A1792">
        <f>Tabla_owssvr__2[[#This Row],[ID]]</f>
        <v>3426</v>
      </c>
      <c r="B1792" t="str">
        <f>Tabla_owssvr__2[[#This Row],[Título]]</f>
        <v>Móviles sólo llamado emergencia</v>
      </c>
      <c r="C1792" t="str">
        <f>Tabla_owssvr__2[[#This Row],[Solicitante]]</f>
        <v>Toloza Garrido, Samuel Isaac, CAM</v>
      </c>
      <c r="D1792" s="4">
        <f>Tabla_owssvr__2[[#This Row],[Fecha Solicitud]]</f>
        <v>41717</v>
      </c>
      <c r="E1792" t="str">
        <f>Tabla_owssvr__2[[#This Row],[Estado]]</f>
        <v>Realizado</v>
      </c>
      <c r="F1792" s="4">
        <f>Tabla_owssvr__2[[#This Row],[Fecha Cierre]]</f>
        <v>41717</v>
      </c>
      <c r="G1792" t="str">
        <f>Tabla_owssvr__2[[#This Row],[Categoria]]</f>
        <v>Habilitación de servicios de telefonía celular, aumento de minutos, cambio de perfil.</v>
      </c>
      <c r="H1792" t="str">
        <f>Tabla_owssvr__2[[#This Row],[Enviado a TI]]</f>
        <v>Si</v>
      </c>
      <c r="I1792">
        <f>Tabla_owssvr__2[[#This Row],[Regiones]]</f>
        <v>0</v>
      </c>
      <c r="J1792" s="12">
        <f t="shared" si="189"/>
        <v>1</v>
      </c>
      <c r="K1792" s="13">
        <f t="shared" si="190"/>
        <v>41718</v>
      </c>
      <c r="L1792" s="12">
        <f t="shared" si="191"/>
        <v>2014</v>
      </c>
      <c r="M1792" s="12">
        <f t="shared" si="192"/>
        <v>12</v>
      </c>
      <c r="N1792" s="12">
        <f t="shared" si="193"/>
        <v>3</v>
      </c>
      <c r="O1792" s="13" t="str">
        <f t="shared" ca="1" si="194"/>
        <v>CUMPLE</v>
      </c>
    </row>
    <row r="1793" spans="1:15" hidden="1">
      <c r="A1793">
        <f>Tabla_owssvr__2[[#This Row],[ID]]</f>
        <v>3425</v>
      </c>
      <c r="B1793" t="str">
        <f>Tabla_owssvr__2[[#This Row],[Título]]</f>
        <v>CH de equipos del PAC</v>
      </c>
      <c r="C1793" t="str">
        <f>Tabla_owssvr__2[[#This Row],[Solicitante]]</f>
        <v>Técnico Mesa de Ayuda, Externo</v>
      </c>
      <c r="D1793" s="4">
        <f>Tabla_owssvr__2[[#This Row],[Fecha Solicitud]]</f>
        <v>41717</v>
      </c>
      <c r="E1793" t="str">
        <f>Tabla_owssvr__2[[#This Row],[Estado]]</f>
        <v>Realizado</v>
      </c>
      <c r="F1793" s="4">
        <f>Tabla_owssvr__2[[#This Row],[Fecha Cierre]]</f>
        <v>41717</v>
      </c>
      <c r="G1793" t="str">
        <f>Tabla_owssvr__2[[#This Row],[Categoria]]</f>
        <v>Creación, modificación activación y desactivación de cuentas de red y correo electrónico.</v>
      </c>
      <c r="H1793" t="str">
        <f>Tabla_owssvr__2[[#This Row],[Enviado a TI]]</f>
        <v>Si</v>
      </c>
      <c r="I1793">
        <f>Tabla_owssvr__2[[#This Row],[Regiones]]</f>
        <v>0</v>
      </c>
      <c r="J1793" s="12">
        <f t="shared" si="189"/>
        <v>1</v>
      </c>
      <c r="K1793" s="13">
        <f t="shared" si="190"/>
        <v>41718</v>
      </c>
      <c r="L1793" s="12">
        <f t="shared" si="191"/>
        <v>2014</v>
      </c>
      <c r="M1793" s="12">
        <f t="shared" si="192"/>
        <v>12</v>
      </c>
      <c r="N1793" s="12">
        <f t="shared" si="193"/>
        <v>3</v>
      </c>
      <c r="O1793" s="13" t="str">
        <f t="shared" ca="1" si="194"/>
        <v>CUMPLE</v>
      </c>
    </row>
    <row r="1794" spans="1:15" hidden="1">
      <c r="A1794">
        <f>Tabla_owssvr__2[[#This Row],[ID]]</f>
        <v>3424</v>
      </c>
      <c r="B1794" t="str">
        <f>Tabla_owssvr__2[[#This Row],[Título]]</f>
        <v>Solicita acceso carpeta X:\SistOrdMT</v>
      </c>
      <c r="C1794" t="str">
        <f>Tabla_owssvr__2[[#This Row],[Solicitante]]</f>
        <v>Jerez Valdebenito, Rodrigo Esteban, CAM</v>
      </c>
      <c r="D1794" s="4">
        <f>Tabla_owssvr__2[[#This Row],[Fecha Solicitud]]</f>
        <v>41717</v>
      </c>
      <c r="E1794" t="str">
        <f>Tabla_owssvr__2[[#This Row],[Estado]]</f>
        <v>Realizado</v>
      </c>
      <c r="F1794" s="4">
        <f>Tabla_owssvr__2[[#This Row],[Fecha Cierre]]</f>
        <v>41717</v>
      </c>
      <c r="G1794" t="str">
        <f>Tabla_owssvr__2[[#This Row],[Categoria]]</f>
        <v>Habilitación de carpetas compartidas o sitios de Sharepoint. O asignación y/o modificación de permisos.</v>
      </c>
      <c r="H1794" t="str">
        <f>Tabla_owssvr__2[[#This Row],[Enviado a TI]]</f>
        <v>Si</v>
      </c>
      <c r="I1794">
        <f>Tabla_owssvr__2[[#This Row],[Regiones]]</f>
        <v>0</v>
      </c>
      <c r="J1794" s="12">
        <f t="shared" ref="J1794:J1857" si="195">VLOOKUP(G1794,servicios,2,FALSE)</f>
        <v>1</v>
      </c>
      <c r="K1794" s="13">
        <f t="shared" ref="K1794:K1857" si="196">WORKDAY(D1794*1,J1794,festivos)</f>
        <v>41718</v>
      </c>
      <c r="L1794" s="12">
        <f t="shared" ref="L1794:L1857" si="197">YEAR(K1794)</f>
        <v>2014</v>
      </c>
      <c r="M1794" s="12">
        <f t="shared" ref="M1794:M1857" si="198">WEEKNUM(K1794,2)</f>
        <v>12</v>
      </c>
      <c r="N1794" s="12">
        <f t="shared" ref="N1794:N1857" si="199">MONTH(K1794)</f>
        <v>3</v>
      </c>
      <c r="O1794" s="13" t="str">
        <f t="shared" ref="O1794:O1857" ca="1" si="200">IF(F1794=0,IF(AND(TODAY()&lt;=K1794),"EN TIEMPO","FUERA"),IF(AND(F1794&lt;=K1794),"CUMPLE","NO CUMPLE"))</f>
        <v>CUMPLE</v>
      </c>
    </row>
    <row r="1795" spans="1:15" hidden="1">
      <c r="A1795">
        <f>Tabla_owssvr__2[[#This Row],[ID]]</f>
        <v>3423</v>
      </c>
      <c r="B1795" t="str">
        <f>Tabla_owssvr__2[[#This Row],[Título]]</f>
        <v>Consulta Correo</v>
      </c>
      <c r="C1795" t="str">
        <f>Tabla_owssvr__2[[#This Row],[Solicitante]]</f>
        <v>Dossi Muñoz, Carolina, CAM</v>
      </c>
      <c r="D1795" s="4">
        <f>Tabla_owssvr__2[[#This Row],[Fecha Solicitud]]</f>
        <v>41717</v>
      </c>
      <c r="E1795" t="str">
        <f>Tabla_owssvr__2[[#This Row],[Estado]]</f>
        <v>Realizado</v>
      </c>
      <c r="F1795" s="4">
        <f>Tabla_owssvr__2[[#This Row],[Fecha Cierre]]</f>
        <v>41717</v>
      </c>
      <c r="G1795" t="str">
        <f>Tabla_owssvr__2[[#This Row],[Categoria]]</f>
        <v>Creación, modificación activación y desactivación de cuentas de red y correo electrónico.</v>
      </c>
      <c r="H1795" t="str">
        <f>Tabla_owssvr__2[[#This Row],[Enviado a TI]]</f>
        <v>Si</v>
      </c>
      <c r="I1795">
        <f>Tabla_owssvr__2[[#This Row],[Regiones]]</f>
        <v>0</v>
      </c>
      <c r="J1795" s="12">
        <f t="shared" si="195"/>
        <v>1</v>
      </c>
      <c r="K1795" s="13">
        <f t="shared" si="196"/>
        <v>41718</v>
      </c>
      <c r="L1795" s="12">
        <f t="shared" si="197"/>
        <v>2014</v>
      </c>
      <c r="M1795" s="12">
        <f t="shared" si="198"/>
        <v>12</v>
      </c>
      <c r="N1795" s="12">
        <f t="shared" si="199"/>
        <v>3</v>
      </c>
      <c r="O1795" s="13" t="str">
        <f t="shared" ca="1" si="200"/>
        <v>CUMPLE</v>
      </c>
    </row>
    <row r="1796" spans="1:15" hidden="1">
      <c r="A1796">
        <f>Tabla_owssvr__2[[#This Row],[ID]]</f>
        <v>3422</v>
      </c>
      <c r="B1796" t="str">
        <f>Tabla_owssvr__2[[#This Row],[Título]]</f>
        <v>Solicitud Toner</v>
      </c>
      <c r="C1796" t="str">
        <f>Tabla_owssvr__2[[#This Row],[Solicitante]]</f>
        <v>Araya Aguayo, Ana Lidia, CAM</v>
      </c>
      <c r="D1796" s="4">
        <f>Tabla_owssvr__2[[#This Row],[Fecha Solicitud]]</f>
        <v>41717</v>
      </c>
      <c r="E1796" t="str">
        <f>Tabla_owssvr__2[[#This Row],[Estado]]</f>
        <v>Realizado</v>
      </c>
      <c r="F1796" s="4">
        <f>Tabla_owssvr__2[[#This Row],[Fecha Cierre]]</f>
        <v>41718</v>
      </c>
      <c r="G1796" t="str">
        <f>Tabla_owssvr__2[[#This Row],[Categoria]]</f>
        <v>Reporte de problemas de Impresoras en Outsourcing</v>
      </c>
      <c r="H1796" t="str">
        <f>Tabla_owssvr__2[[#This Row],[Enviado a TI]]</f>
        <v>No</v>
      </c>
      <c r="I1796">
        <f>Tabla_owssvr__2[[#This Row],[Regiones]]</f>
        <v>0</v>
      </c>
      <c r="J1796" s="12">
        <f t="shared" si="195"/>
        <v>1</v>
      </c>
      <c r="K1796" s="13">
        <f t="shared" si="196"/>
        <v>41718</v>
      </c>
      <c r="L1796" s="12">
        <f t="shared" si="197"/>
        <v>2014</v>
      </c>
      <c r="M1796" s="12">
        <f t="shared" si="198"/>
        <v>12</v>
      </c>
      <c r="N1796" s="12">
        <f t="shared" si="199"/>
        <v>3</v>
      </c>
      <c r="O1796" s="13" t="str">
        <f t="shared" ca="1" si="200"/>
        <v>CUMPLE</v>
      </c>
    </row>
    <row r="1797" spans="1:15" hidden="1">
      <c r="A1797">
        <f>Tabla_owssvr__2[[#This Row],[ID]]</f>
        <v>3421</v>
      </c>
      <c r="B1797" t="str">
        <f>Tabla_owssvr__2[[#This Row],[Título]]</f>
        <v>Incluir Claudia Brantt en escáner impresora color</v>
      </c>
      <c r="C1797" t="str">
        <f>Tabla_owssvr__2[[#This Row],[Solicitante]]</f>
        <v>Caraa Carraha, Paula, CAM</v>
      </c>
      <c r="D1797" s="4">
        <f>Tabla_owssvr__2[[#This Row],[Fecha Solicitud]]</f>
        <v>41717</v>
      </c>
      <c r="E1797" t="str">
        <f>Tabla_owssvr__2[[#This Row],[Estado]]</f>
        <v>Realizado</v>
      </c>
      <c r="F1797" s="4">
        <f>Tabla_owssvr__2[[#This Row],[Fecha Cierre]]</f>
        <v>41717</v>
      </c>
      <c r="G1797" t="str">
        <f>Tabla_owssvr__2[[#This Row],[Categoria]]</f>
        <v>Instalación de nuevos software en los computadores.</v>
      </c>
      <c r="H1797" t="str">
        <f>Tabla_owssvr__2[[#This Row],[Enviado a TI]]</f>
        <v>Si</v>
      </c>
      <c r="I1797">
        <f>Tabla_owssvr__2[[#This Row],[Regiones]]</f>
        <v>0</v>
      </c>
      <c r="J1797" s="12">
        <f t="shared" si="195"/>
        <v>1</v>
      </c>
      <c r="K1797" s="13">
        <f t="shared" si="196"/>
        <v>41718</v>
      </c>
      <c r="L1797" s="12">
        <f t="shared" si="197"/>
        <v>2014</v>
      </c>
      <c r="M1797" s="12">
        <f t="shared" si="198"/>
        <v>12</v>
      </c>
      <c r="N1797" s="12">
        <f t="shared" si="199"/>
        <v>3</v>
      </c>
      <c r="O1797" s="13" t="str">
        <f t="shared" ca="1" si="200"/>
        <v>CUMPLE</v>
      </c>
    </row>
    <row r="1798" spans="1:15" hidden="1">
      <c r="A1798">
        <f>Tabla_owssvr__2[[#This Row],[ID]]</f>
        <v>3420</v>
      </c>
      <c r="B1798" t="str">
        <f>Tabla_owssvr__2[[#This Row],[Título]]</f>
        <v>Nuevo Usuario para Escritorio Remoto</v>
      </c>
      <c r="C1798" t="str">
        <f>Tabla_owssvr__2[[#This Row],[Solicitante]]</f>
        <v>Salazar Acuña, Ivan Andrés, CAM</v>
      </c>
      <c r="D1798" s="4">
        <f>Tabla_owssvr__2[[#This Row],[Fecha Solicitud]]</f>
        <v>41717</v>
      </c>
      <c r="E1798" t="str">
        <f>Tabla_owssvr__2[[#This Row],[Estado]]</f>
        <v>Realizado</v>
      </c>
      <c r="F1798" s="4">
        <f>Tabla_owssvr__2[[#This Row],[Fecha Cierre]]</f>
        <v>41717</v>
      </c>
      <c r="G1798" t="str">
        <f>Tabla_owssvr__2[[#This Row],[Categoria]]</f>
        <v>Creación, modificación activación y desactivación de cuentas de red y correo electrónico.</v>
      </c>
      <c r="H1798" t="str">
        <f>Tabla_owssvr__2[[#This Row],[Enviado a TI]]</f>
        <v>No</v>
      </c>
      <c r="I1798">
        <f>Tabla_owssvr__2[[#This Row],[Regiones]]</f>
        <v>0</v>
      </c>
      <c r="J1798" s="12">
        <f t="shared" si="195"/>
        <v>1</v>
      </c>
      <c r="K1798" s="13">
        <f t="shared" si="196"/>
        <v>41718</v>
      </c>
      <c r="L1798" s="12">
        <f t="shared" si="197"/>
        <v>2014</v>
      </c>
      <c r="M1798" s="12">
        <f t="shared" si="198"/>
        <v>12</v>
      </c>
      <c r="N1798" s="12">
        <f t="shared" si="199"/>
        <v>3</v>
      </c>
      <c r="O1798" s="13" t="str">
        <f t="shared" ca="1" si="200"/>
        <v>CUMPLE</v>
      </c>
    </row>
    <row r="1799" spans="1:15">
      <c r="A1799">
        <f>Tabla_owssvr__2[[#This Row],[ID]]</f>
        <v>3419</v>
      </c>
      <c r="B1799" t="str">
        <f>Tabla_owssvr__2[[#This Row],[Título]]</f>
        <v>Creacion clave acceso Panel CRM</v>
      </c>
      <c r="C1799" t="str">
        <f>Tabla_owssvr__2[[#This Row],[Solicitante]]</f>
        <v>Esparza Quiroz, Juan Israel, CAM</v>
      </c>
      <c r="D1799" s="4">
        <f>Tabla_owssvr__2[[#This Row],[Fecha Solicitud]]</f>
        <v>41715</v>
      </c>
      <c r="E1799" t="str">
        <f>Tabla_owssvr__2[[#This Row],[Estado]]</f>
        <v>Realizado</v>
      </c>
      <c r="F1799" s="4">
        <f>Tabla_owssvr__2[[#This Row],[Fecha Cierre]]</f>
        <v>41717</v>
      </c>
      <c r="G1799" t="str">
        <f>Tabla_owssvr__2[[#This Row],[Categoria]]</f>
        <v>Creación, modificación activación y desactivación de cuentas asociadas a servicios externos.</v>
      </c>
      <c r="H1799" t="str">
        <f>Tabla_owssvr__2[[#This Row],[Enviado a TI]]</f>
        <v>No</v>
      </c>
      <c r="I1799">
        <f>Tabla_owssvr__2[[#This Row],[Regiones]]</f>
        <v>0</v>
      </c>
      <c r="J1799" s="12">
        <f t="shared" si="195"/>
        <v>1</v>
      </c>
      <c r="K1799" s="13">
        <f t="shared" si="196"/>
        <v>41716</v>
      </c>
      <c r="L1799" s="12">
        <f t="shared" si="197"/>
        <v>2014</v>
      </c>
      <c r="M1799" s="12">
        <f t="shared" si="198"/>
        <v>12</v>
      </c>
      <c r="N1799" s="12">
        <f t="shared" si="199"/>
        <v>3</v>
      </c>
      <c r="O1799" s="13" t="str">
        <f t="shared" ca="1" si="200"/>
        <v>NO CUMPLE</v>
      </c>
    </row>
    <row r="1800" spans="1:15" hidden="1">
      <c r="A1800">
        <f>Tabla_owssvr__2[[#This Row],[ID]]</f>
        <v>3418</v>
      </c>
      <c r="B1800" t="str">
        <f>Tabla_owssvr__2[[#This Row],[Título]]</f>
        <v>Cuenta skype</v>
      </c>
      <c r="C1800" t="str">
        <f>Tabla_owssvr__2[[#This Row],[Solicitante]]</f>
        <v>Brantt Zumarán, Claudia Andrea, CAM</v>
      </c>
      <c r="D1800" s="4">
        <f>Tabla_owssvr__2[[#This Row],[Fecha Solicitud]]</f>
        <v>41716</v>
      </c>
      <c r="E1800" t="str">
        <f>Tabla_owssvr__2[[#This Row],[Estado]]</f>
        <v>Realizado</v>
      </c>
      <c r="F1800" s="4">
        <f>Tabla_owssvr__2[[#This Row],[Fecha Cierre]]</f>
        <v>41716</v>
      </c>
      <c r="G1800" t="str">
        <f>Tabla_owssvr__2[[#This Row],[Categoria]]</f>
        <v>Instalación de nuevos software en los computadores.</v>
      </c>
      <c r="H1800" t="str">
        <f>Tabla_owssvr__2[[#This Row],[Enviado a TI]]</f>
        <v>Si</v>
      </c>
      <c r="I1800">
        <f>Tabla_owssvr__2[[#This Row],[Regiones]]</f>
        <v>0</v>
      </c>
      <c r="J1800" s="12">
        <f t="shared" si="195"/>
        <v>1</v>
      </c>
      <c r="K1800" s="13">
        <f t="shared" si="196"/>
        <v>41717</v>
      </c>
      <c r="L1800" s="12">
        <f t="shared" si="197"/>
        <v>2014</v>
      </c>
      <c r="M1800" s="12">
        <f t="shared" si="198"/>
        <v>12</v>
      </c>
      <c r="N1800" s="12">
        <f t="shared" si="199"/>
        <v>3</v>
      </c>
      <c r="O1800" s="13" t="str">
        <f t="shared" ca="1" si="200"/>
        <v>CUMPLE</v>
      </c>
    </row>
    <row r="1801" spans="1:15" hidden="1">
      <c r="A1801">
        <f>Tabla_owssvr__2[[#This Row],[ID]]</f>
        <v>3417</v>
      </c>
      <c r="B1801" t="str">
        <f>Tabla_owssvr__2[[#This Row],[Título]]</f>
        <v>Móvil sin servicio...</v>
      </c>
      <c r="C1801" t="str">
        <f>Tabla_owssvr__2[[#This Row],[Solicitante]]</f>
        <v>Iturrieta Silva, Hector, CAM</v>
      </c>
      <c r="D1801" s="4">
        <f>Tabla_owssvr__2[[#This Row],[Fecha Solicitud]]</f>
        <v>41716</v>
      </c>
      <c r="E1801" t="str">
        <f>Tabla_owssvr__2[[#This Row],[Estado]]</f>
        <v>Realizado</v>
      </c>
      <c r="F1801" s="4">
        <f>Tabla_owssvr__2[[#This Row],[Fecha Cierre]]</f>
        <v>41716</v>
      </c>
      <c r="G1801" t="str">
        <f>Tabla_owssvr__2[[#This Row],[Categoria]]</f>
        <v>Habilitación de servicios de telefonía celular, aumento de minutos, cambio de perfil.</v>
      </c>
      <c r="H1801" t="str">
        <f>Tabla_owssvr__2[[#This Row],[Enviado a TI]]</f>
        <v>No</v>
      </c>
      <c r="I1801">
        <f>Tabla_owssvr__2[[#This Row],[Regiones]]</f>
        <v>0</v>
      </c>
      <c r="J1801" s="12">
        <f t="shared" si="195"/>
        <v>1</v>
      </c>
      <c r="K1801" s="13">
        <f t="shared" si="196"/>
        <v>41717</v>
      </c>
      <c r="L1801" s="12">
        <f t="shared" si="197"/>
        <v>2014</v>
      </c>
      <c r="M1801" s="12">
        <f t="shared" si="198"/>
        <v>12</v>
      </c>
      <c r="N1801" s="12">
        <f t="shared" si="199"/>
        <v>3</v>
      </c>
      <c r="O1801" s="13" t="str">
        <f t="shared" ca="1" si="200"/>
        <v>CUMPLE</v>
      </c>
    </row>
    <row r="1802" spans="1:15" hidden="1">
      <c r="A1802">
        <f>Tabla_owssvr__2[[#This Row],[ID]]</f>
        <v>3416</v>
      </c>
      <c r="B1802" t="str">
        <f>Tabla_owssvr__2[[#This Row],[Título]]</f>
        <v xml:space="preserve">Desbloquear clave de correo </v>
      </c>
      <c r="C1802" t="str">
        <f>Tabla_owssvr__2[[#This Row],[Solicitante]]</f>
        <v>Martinez Fuentealba, Victor Alonso, CAM</v>
      </c>
      <c r="D1802" s="4">
        <f>Tabla_owssvr__2[[#This Row],[Fecha Solicitud]]</f>
        <v>41716</v>
      </c>
      <c r="E1802" t="str">
        <f>Tabla_owssvr__2[[#This Row],[Estado]]</f>
        <v>Realizado</v>
      </c>
      <c r="F1802" s="4">
        <f>Tabla_owssvr__2[[#This Row],[Fecha Cierre]]</f>
        <v>41716</v>
      </c>
      <c r="G1802" t="str">
        <f>Tabla_owssvr__2[[#This Row],[Categoria]]</f>
        <v>Creación, modificación activación y desactivación de cuentas de red y correo electrónico.</v>
      </c>
      <c r="H1802" t="str">
        <f>Tabla_owssvr__2[[#This Row],[Enviado a TI]]</f>
        <v>No</v>
      </c>
      <c r="I1802">
        <f>Tabla_owssvr__2[[#This Row],[Regiones]]</f>
        <v>0</v>
      </c>
      <c r="J1802" s="12">
        <f t="shared" si="195"/>
        <v>1</v>
      </c>
      <c r="K1802" s="13">
        <f t="shared" si="196"/>
        <v>41717</v>
      </c>
      <c r="L1802" s="12">
        <f t="shared" si="197"/>
        <v>2014</v>
      </c>
      <c r="M1802" s="12">
        <f t="shared" si="198"/>
        <v>12</v>
      </c>
      <c r="N1802" s="12">
        <f t="shared" si="199"/>
        <v>3</v>
      </c>
      <c r="O1802" s="13" t="str">
        <f t="shared" ca="1" si="200"/>
        <v>CUMPLE</v>
      </c>
    </row>
    <row r="1803" spans="1:15" hidden="1">
      <c r="A1803">
        <f>Tabla_owssvr__2[[#This Row],[ID]]</f>
        <v>3415</v>
      </c>
      <c r="B1803" t="str">
        <f>Tabla_owssvr__2[[#This Row],[Título]]</f>
        <v>Minutos telefono movil.</v>
      </c>
      <c r="C1803" t="str">
        <f>Tabla_owssvr__2[[#This Row],[Solicitante]]</f>
        <v>Pérez Sagredo, Cristian Eduardo, CAM</v>
      </c>
      <c r="D1803" s="4">
        <f>Tabla_owssvr__2[[#This Row],[Fecha Solicitud]]</f>
        <v>41716</v>
      </c>
      <c r="E1803" t="str">
        <f>Tabla_owssvr__2[[#This Row],[Estado]]</f>
        <v>Realizado</v>
      </c>
      <c r="F1803" s="4">
        <f>Tabla_owssvr__2[[#This Row],[Fecha Cierre]]</f>
        <v>41716</v>
      </c>
      <c r="G1803" t="str">
        <f>Tabla_owssvr__2[[#This Row],[Categoria]]</f>
        <v>Habilitación de servicios de telefonía celular, aumento de minutos, cambio de perfil.</v>
      </c>
      <c r="H1803" t="str">
        <f>Tabla_owssvr__2[[#This Row],[Enviado a TI]]</f>
        <v>No</v>
      </c>
      <c r="I1803">
        <f>Tabla_owssvr__2[[#This Row],[Regiones]]</f>
        <v>0</v>
      </c>
      <c r="J1803" s="12">
        <f t="shared" si="195"/>
        <v>1</v>
      </c>
      <c r="K1803" s="13">
        <f t="shared" si="196"/>
        <v>41717</v>
      </c>
      <c r="L1803" s="12">
        <f t="shared" si="197"/>
        <v>2014</v>
      </c>
      <c r="M1803" s="12">
        <f t="shared" si="198"/>
        <v>12</v>
      </c>
      <c r="N1803" s="12">
        <f t="shared" si="199"/>
        <v>3</v>
      </c>
      <c r="O1803" s="13" t="str">
        <f t="shared" ca="1" si="200"/>
        <v>CUMPLE</v>
      </c>
    </row>
    <row r="1804" spans="1:15" hidden="1">
      <c r="A1804">
        <f>Tabla_owssvr__2[[#This Row],[ID]]</f>
        <v>3414</v>
      </c>
      <c r="B1804" t="str">
        <f>Tabla_owssvr__2[[#This Row],[Título]]</f>
        <v>Solicita restituir minutos On Net.</v>
      </c>
      <c r="C1804" t="str">
        <f>Tabla_owssvr__2[[#This Row],[Solicitante]]</f>
        <v>Hormazábal Ortiz, Leonardo Antonio, CAM</v>
      </c>
      <c r="D1804" s="4">
        <f>Tabla_owssvr__2[[#This Row],[Fecha Solicitud]]</f>
        <v>41716</v>
      </c>
      <c r="E1804" t="str">
        <f>Tabla_owssvr__2[[#This Row],[Estado]]</f>
        <v>Realizado</v>
      </c>
      <c r="F1804" s="4">
        <f>Tabla_owssvr__2[[#This Row],[Fecha Cierre]]</f>
        <v>41716</v>
      </c>
      <c r="G1804" t="str">
        <f>Tabla_owssvr__2[[#This Row],[Categoria]]</f>
        <v>Habilitación de servicios de telefonía celular, aumento de minutos, cambio de perfil.</v>
      </c>
      <c r="H1804" t="str">
        <f>Tabla_owssvr__2[[#This Row],[Enviado a TI]]</f>
        <v>Si</v>
      </c>
      <c r="I1804">
        <f>Tabla_owssvr__2[[#This Row],[Regiones]]</f>
        <v>0</v>
      </c>
      <c r="J1804" s="12">
        <f t="shared" si="195"/>
        <v>1</v>
      </c>
      <c r="K1804" s="13">
        <f t="shared" si="196"/>
        <v>41717</v>
      </c>
      <c r="L1804" s="12">
        <f t="shared" si="197"/>
        <v>2014</v>
      </c>
      <c r="M1804" s="12">
        <f t="shared" si="198"/>
        <v>12</v>
      </c>
      <c r="N1804" s="12">
        <f t="shared" si="199"/>
        <v>3</v>
      </c>
      <c r="O1804" s="13" t="str">
        <f t="shared" ca="1" si="200"/>
        <v>CUMPLE</v>
      </c>
    </row>
    <row r="1805" spans="1:15" hidden="1">
      <c r="A1805">
        <f>Tabla_owssvr__2[[#This Row],[ID]]</f>
        <v>3413</v>
      </c>
      <c r="B1805" t="str">
        <f>Tabla_owssvr__2[[#This Row],[Título]]</f>
        <v>Problemas de Comunicacion</v>
      </c>
      <c r="C1805" t="str">
        <f>Tabla_owssvr__2[[#This Row],[Solicitante]]</f>
        <v>Soto Aranguiz, Francisco Javier, CAM</v>
      </c>
      <c r="D1805" s="4">
        <f>Tabla_owssvr__2[[#This Row],[Fecha Solicitud]]</f>
        <v>41716</v>
      </c>
      <c r="E1805" t="str">
        <f>Tabla_owssvr__2[[#This Row],[Estado]]</f>
        <v>Realizado</v>
      </c>
      <c r="F1805" s="4">
        <f>Tabla_owssvr__2[[#This Row],[Fecha Cierre]]</f>
        <v>41716</v>
      </c>
      <c r="G1805" t="str">
        <f>Tabla_owssvr__2[[#This Row],[Categoria]]</f>
        <v>Habilitación de servicios de telefonía celular, aumento de minutos, cambio de perfil.</v>
      </c>
      <c r="H1805" t="str">
        <f>Tabla_owssvr__2[[#This Row],[Enviado a TI]]</f>
        <v>Si</v>
      </c>
      <c r="I1805">
        <f>Tabla_owssvr__2[[#This Row],[Regiones]]</f>
        <v>0</v>
      </c>
      <c r="J1805" s="12">
        <f t="shared" si="195"/>
        <v>1</v>
      </c>
      <c r="K1805" s="13">
        <f t="shared" si="196"/>
        <v>41717</v>
      </c>
      <c r="L1805" s="12">
        <f t="shared" si="197"/>
        <v>2014</v>
      </c>
      <c r="M1805" s="12">
        <f t="shared" si="198"/>
        <v>12</v>
      </c>
      <c r="N1805" s="12">
        <f t="shared" si="199"/>
        <v>3</v>
      </c>
      <c r="O1805" s="13" t="str">
        <f t="shared" ca="1" si="200"/>
        <v>CUMPLE</v>
      </c>
    </row>
    <row r="1806" spans="1:15" hidden="1">
      <c r="A1806">
        <f>Tabla_owssvr__2[[#This Row],[ID]]</f>
        <v>3412</v>
      </c>
      <c r="B1806" t="str">
        <f>Tabla_owssvr__2[[#This Row],[Título]]</f>
        <v>Minutos on-net</v>
      </c>
      <c r="C1806" t="str">
        <f>Tabla_owssvr__2[[#This Row],[Solicitante]]</f>
        <v>Zepeda Perez, Rodrigo, CAM</v>
      </c>
      <c r="D1806" s="4">
        <f>Tabla_owssvr__2[[#This Row],[Fecha Solicitud]]</f>
        <v>41716</v>
      </c>
      <c r="E1806" t="str">
        <f>Tabla_owssvr__2[[#This Row],[Estado]]</f>
        <v>Realizado</v>
      </c>
      <c r="F1806" s="4">
        <f>Tabla_owssvr__2[[#This Row],[Fecha Cierre]]</f>
        <v>41716</v>
      </c>
      <c r="G1806" t="str">
        <f>Tabla_owssvr__2[[#This Row],[Categoria]]</f>
        <v>Habilitación de servicios de telefonía celular, aumento de minutos, cambio de perfil.</v>
      </c>
      <c r="H1806" t="str">
        <f>Tabla_owssvr__2[[#This Row],[Enviado a TI]]</f>
        <v>No</v>
      </c>
      <c r="I1806">
        <f>Tabla_owssvr__2[[#This Row],[Regiones]]</f>
        <v>0</v>
      </c>
      <c r="J1806" s="12">
        <f t="shared" si="195"/>
        <v>1</v>
      </c>
      <c r="K1806" s="13">
        <f t="shared" si="196"/>
        <v>41717</v>
      </c>
      <c r="L1806" s="12">
        <f t="shared" si="197"/>
        <v>2014</v>
      </c>
      <c r="M1806" s="12">
        <f t="shared" si="198"/>
        <v>12</v>
      </c>
      <c r="N1806" s="12">
        <f t="shared" si="199"/>
        <v>3</v>
      </c>
      <c r="O1806" s="13" t="str">
        <f t="shared" ca="1" si="200"/>
        <v>CUMPLE</v>
      </c>
    </row>
    <row r="1807" spans="1:15" hidden="1">
      <c r="A1807">
        <f>Tabla_owssvr__2[[#This Row],[ID]]</f>
        <v>3411</v>
      </c>
      <c r="B1807" t="str">
        <f>Tabla_owssvr__2[[#This Row],[Título]]</f>
        <v>GSI14-0801 MODIFICACION PERIODO CONTABLE 2014</v>
      </c>
      <c r="C1807" t="str">
        <f>Tabla_owssvr__2[[#This Row],[Solicitante]]</f>
        <v>Urrutia Villarroel, Mauricio, CAM</v>
      </c>
      <c r="D1807" s="4">
        <f>Tabla_owssvr__2[[#This Row],[Fecha Solicitud]]</f>
        <v>41716</v>
      </c>
      <c r="E1807" t="str">
        <f>Tabla_owssvr__2[[#This Row],[Estado]]</f>
        <v>Realizado</v>
      </c>
      <c r="F1807" s="4">
        <f>Tabla_owssvr__2[[#This Row],[Fecha Cierre]]</f>
        <v>41716</v>
      </c>
      <c r="G1807" t="str">
        <f>Tabla_owssvr__2[[#This Row],[Categoria]]</f>
        <v>Reporte de incidencias de servicio externos (Oracle, SAP, Synergia, GOM ….)</v>
      </c>
      <c r="H1807" t="str">
        <f>Tabla_owssvr__2[[#This Row],[Enviado a TI]]</f>
        <v>No</v>
      </c>
      <c r="I1807">
        <f>Tabla_owssvr__2[[#This Row],[Regiones]]</f>
        <v>0</v>
      </c>
      <c r="J1807" s="12">
        <f t="shared" si="195"/>
        <v>1</v>
      </c>
      <c r="K1807" s="13">
        <f t="shared" si="196"/>
        <v>41717</v>
      </c>
      <c r="L1807" s="12">
        <f t="shared" si="197"/>
        <v>2014</v>
      </c>
      <c r="M1807" s="12">
        <f t="shared" si="198"/>
        <v>12</v>
      </c>
      <c r="N1807" s="12">
        <f t="shared" si="199"/>
        <v>3</v>
      </c>
      <c r="O1807" s="13" t="str">
        <f t="shared" ca="1" si="200"/>
        <v>CUMPLE</v>
      </c>
    </row>
    <row r="1808" spans="1:15" hidden="1">
      <c r="A1808">
        <f>Tabla_owssvr__2[[#This Row],[ID]]</f>
        <v>3410</v>
      </c>
      <c r="B1808" t="str">
        <f>Tabla_owssvr__2[[#This Row],[Título]]</f>
        <v xml:space="preserve">Alta Estacion de trabajo </v>
      </c>
      <c r="C1808" t="str">
        <f>Tabla_owssvr__2[[#This Row],[Solicitante]]</f>
        <v>Técnico Mesa de Ayuda, Externo</v>
      </c>
      <c r="D1808" s="4">
        <f>Tabla_owssvr__2[[#This Row],[Fecha Solicitud]]</f>
        <v>41716</v>
      </c>
      <c r="E1808" t="str">
        <f>Tabla_owssvr__2[[#This Row],[Estado]]</f>
        <v>Realizado</v>
      </c>
      <c r="F1808" s="4">
        <f>Tabla_owssvr__2[[#This Row],[Fecha Cierre]]</f>
        <v>41716</v>
      </c>
      <c r="G1808" t="str">
        <f>Tabla_owssvr__2[[#This Row],[Categoria]]</f>
        <v>Creación, modificación activación y desactivación de cuentas de red y correo electrónico.</v>
      </c>
      <c r="H1808" t="str">
        <f>Tabla_owssvr__2[[#This Row],[Enviado a TI]]</f>
        <v>No</v>
      </c>
      <c r="I1808">
        <f>Tabla_owssvr__2[[#This Row],[Regiones]]</f>
        <v>0</v>
      </c>
      <c r="J1808" s="12">
        <f t="shared" si="195"/>
        <v>1</v>
      </c>
      <c r="K1808" s="13">
        <f t="shared" si="196"/>
        <v>41717</v>
      </c>
      <c r="L1808" s="12">
        <f t="shared" si="197"/>
        <v>2014</v>
      </c>
      <c r="M1808" s="12">
        <f t="shared" si="198"/>
        <v>12</v>
      </c>
      <c r="N1808" s="12">
        <f t="shared" si="199"/>
        <v>3</v>
      </c>
      <c r="O1808" s="13" t="str">
        <f t="shared" ca="1" si="200"/>
        <v>CUMPLE</v>
      </c>
    </row>
    <row r="1809" spans="1:15" hidden="1">
      <c r="A1809">
        <f>Tabla_owssvr__2[[#This Row],[ID]]</f>
        <v>3409</v>
      </c>
      <c r="B1809" t="str">
        <f>Tabla_owssvr__2[[#This Row],[Título]]</f>
        <v>Carga de Minutos On net - 93227303</v>
      </c>
      <c r="C1809" t="str">
        <f>Tabla_owssvr__2[[#This Row],[Solicitante]]</f>
        <v>Diaz Letelier, Vladimir Andres, CAM</v>
      </c>
      <c r="D1809" s="4">
        <f>Tabla_owssvr__2[[#This Row],[Fecha Solicitud]]</f>
        <v>41716</v>
      </c>
      <c r="E1809" t="str">
        <f>Tabla_owssvr__2[[#This Row],[Estado]]</f>
        <v>Realizado</v>
      </c>
      <c r="F1809" s="4">
        <f>Tabla_owssvr__2[[#This Row],[Fecha Cierre]]</f>
        <v>41716</v>
      </c>
      <c r="G1809" t="str">
        <f>Tabla_owssvr__2[[#This Row],[Categoria]]</f>
        <v>Habilitación de servicios de telefonía celular, aumento de minutos, cambio de perfil.</v>
      </c>
      <c r="H1809" t="str">
        <f>Tabla_owssvr__2[[#This Row],[Enviado a TI]]</f>
        <v>Si</v>
      </c>
      <c r="I1809">
        <f>Tabla_owssvr__2[[#This Row],[Regiones]]</f>
        <v>0</v>
      </c>
      <c r="J1809" s="12">
        <f t="shared" si="195"/>
        <v>1</v>
      </c>
      <c r="K1809" s="13">
        <f t="shared" si="196"/>
        <v>41717</v>
      </c>
      <c r="L1809" s="12">
        <f t="shared" si="197"/>
        <v>2014</v>
      </c>
      <c r="M1809" s="12">
        <f t="shared" si="198"/>
        <v>12</v>
      </c>
      <c r="N1809" s="12">
        <f t="shared" si="199"/>
        <v>3</v>
      </c>
      <c r="O1809" s="13" t="str">
        <f t="shared" ca="1" si="200"/>
        <v>CUMPLE</v>
      </c>
    </row>
    <row r="1810" spans="1:15" hidden="1">
      <c r="A1810">
        <f>Tabla_owssvr__2[[#This Row],[ID]]</f>
        <v>3408</v>
      </c>
      <c r="B1810" t="str">
        <f>Tabla_owssvr__2[[#This Row],[Título]]</f>
        <v>Minutos de celular</v>
      </c>
      <c r="C1810" t="str">
        <f>Tabla_owssvr__2[[#This Row],[Solicitante]]</f>
        <v>Monardes Letelier, Israel Rodolfo, CAM</v>
      </c>
      <c r="D1810" s="4">
        <f>Tabla_owssvr__2[[#This Row],[Fecha Solicitud]]</f>
        <v>41716</v>
      </c>
      <c r="E1810" t="str">
        <f>Tabla_owssvr__2[[#This Row],[Estado]]</f>
        <v>Realizado</v>
      </c>
      <c r="F1810" s="4">
        <f>Tabla_owssvr__2[[#This Row],[Fecha Cierre]]</f>
        <v>41716</v>
      </c>
      <c r="G1810" t="str">
        <f>Tabla_owssvr__2[[#This Row],[Categoria]]</f>
        <v>Habilitación de servicios de telefonía celular, aumento de minutos, cambio de perfil.</v>
      </c>
      <c r="H1810" t="str">
        <f>Tabla_owssvr__2[[#This Row],[Enviado a TI]]</f>
        <v>No</v>
      </c>
      <c r="I1810">
        <f>Tabla_owssvr__2[[#This Row],[Regiones]]</f>
        <v>0</v>
      </c>
      <c r="J1810" s="12">
        <f t="shared" si="195"/>
        <v>1</v>
      </c>
      <c r="K1810" s="13">
        <f t="shared" si="196"/>
        <v>41717</v>
      </c>
      <c r="L1810" s="12">
        <f t="shared" si="197"/>
        <v>2014</v>
      </c>
      <c r="M1810" s="12">
        <f t="shared" si="198"/>
        <v>12</v>
      </c>
      <c r="N1810" s="12">
        <f t="shared" si="199"/>
        <v>3</v>
      </c>
      <c r="O1810" s="13" t="str">
        <f t="shared" ca="1" si="200"/>
        <v>CUMPLE</v>
      </c>
    </row>
    <row r="1811" spans="1:15" hidden="1">
      <c r="A1811">
        <f>Tabla_owssvr__2[[#This Row],[ID]]</f>
        <v>3407</v>
      </c>
      <c r="B1811" t="str">
        <f>Tabla_owssvr__2[[#This Row],[Título]]</f>
        <v xml:space="preserve">Restitucion de Minutos </v>
      </c>
      <c r="C1811" t="str">
        <f>Tabla_owssvr__2[[#This Row],[Solicitante]]</f>
        <v>Lagos Acuña, Christopher Joseph, CAM</v>
      </c>
      <c r="D1811" s="4">
        <f>Tabla_owssvr__2[[#This Row],[Fecha Solicitud]]</f>
        <v>41716</v>
      </c>
      <c r="E1811" t="str">
        <f>Tabla_owssvr__2[[#This Row],[Estado]]</f>
        <v>Realizado</v>
      </c>
      <c r="F1811" s="4">
        <f>Tabla_owssvr__2[[#This Row],[Fecha Cierre]]</f>
        <v>41716</v>
      </c>
      <c r="G1811" t="str">
        <f>Tabla_owssvr__2[[#This Row],[Categoria]]</f>
        <v>Habilitación de servicios de telefonía celular, aumento de minutos, cambio de perfil.</v>
      </c>
      <c r="H1811" t="str">
        <f>Tabla_owssvr__2[[#This Row],[Enviado a TI]]</f>
        <v>No</v>
      </c>
      <c r="I1811">
        <f>Tabla_owssvr__2[[#This Row],[Regiones]]</f>
        <v>0</v>
      </c>
      <c r="J1811" s="12">
        <f t="shared" si="195"/>
        <v>1</v>
      </c>
      <c r="K1811" s="13">
        <f t="shared" si="196"/>
        <v>41717</v>
      </c>
      <c r="L1811" s="12">
        <f t="shared" si="197"/>
        <v>2014</v>
      </c>
      <c r="M1811" s="12">
        <f t="shared" si="198"/>
        <v>12</v>
      </c>
      <c r="N1811" s="12">
        <f t="shared" si="199"/>
        <v>3</v>
      </c>
      <c r="O1811" s="13" t="str">
        <f t="shared" ca="1" si="200"/>
        <v>CUMPLE</v>
      </c>
    </row>
    <row r="1812" spans="1:15" hidden="1">
      <c r="A1812">
        <f>Tabla_owssvr__2[[#This Row],[ID]]</f>
        <v>3406</v>
      </c>
      <c r="B1812" t="str">
        <f>Tabla_owssvr__2[[#This Row],[Título]]</f>
        <v xml:space="preserve">pagina GPS movistar </v>
      </c>
      <c r="C1812" t="str">
        <f>Tabla_owssvr__2[[#This Row],[Solicitante]]</f>
        <v>Pardo Paez, Samuel Enrique, CAM</v>
      </c>
      <c r="D1812" s="4">
        <f>Tabla_owssvr__2[[#This Row],[Fecha Solicitud]]</f>
        <v>41716</v>
      </c>
      <c r="E1812" t="str">
        <f>Tabla_owssvr__2[[#This Row],[Estado]]</f>
        <v>Realizado</v>
      </c>
      <c r="F1812" s="4">
        <f>Tabla_owssvr__2[[#This Row],[Fecha Cierre]]</f>
        <v>41716</v>
      </c>
      <c r="G1812" t="str">
        <f>Tabla_owssvr__2[[#This Row],[Categoria]]</f>
        <v>Habilitación de carpetas compartidas o sitios de Sharepoint. O asignación y/o modificación de permisos.</v>
      </c>
      <c r="H1812" t="str">
        <f>Tabla_owssvr__2[[#This Row],[Enviado a TI]]</f>
        <v>Si</v>
      </c>
      <c r="I1812">
        <f>Tabla_owssvr__2[[#This Row],[Regiones]]</f>
        <v>0</v>
      </c>
      <c r="J1812" s="12">
        <f t="shared" si="195"/>
        <v>1</v>
      </c>
      <c r="K1812" s="13">
        <f t="shared" si="196"/>
        <v>41717</v>
      </c>
      <c r="L1812" s="12">
        <f t="shared" si="197"/>
        <v>2014</v>
      </c>
      <c r="M1812" s="12">
        <f t="shared" si="198"/>
        <v>12</v>
      </c>
      <c r="N1812" s="12">
        <f t="shared" si="199"/>
        <v>3</v>
      </c>
      <c r="O1812" s="13" t="str">
        <f t="shared" ca="1" si="200"/>
        <v>CUMPLE</v>
      </c>
    </row>
    <row r="1813" spans="1:15" hidden="1">
      <c r="A1813">
        <f>Tabla_owssvr__2[[#This Row],[ID]]</f>
        <v>3405</v>
      </c>
      <c r="B1813" t="str">
        <f>Tabla_owssvr__2[[#This Row],[Título]]</f>
        <v>Minutos</v>
      </c>
      <c r="C1813" t="str">
        <f>Tabla_owssvr__2[[#This Row],[Solicitante]]</f>
        <v>Pajkuric Bustos, Ernesto Andrés, CAM</v>
      </c>
      <c r="D1813" s="4">
        <f>Tabla_owssvr__2[[#This Row],[Fecha Solicitud]]</f>
        <v>41712</v>
      </c>
      <c r="E1813" t="str">
        <f>Tabla_owssvr__2[[#This Row],[Estado]]</f>
        <v>Realizado</v>
      </c>
      <c r="F1813" s="4">
        <f>Tabla_owssvr__2[[#This Row],[Fecha Cierre]]</f>
        <v>41712</v>
      </c>
      <c r="G1813" t="str">
        <f>Tabla_owssvr__2[[#This Row],[Categoria]]</f>
        <v>Habilitación de servicios de telefonía celular, aumento de minutos, cambio de perfil.</v>
      </c>
      <c r="H1813" t="str">
        <f>Tabla_owssvr__2[[#This Row],[Enviado a TI]]</f>
        <v>No</v>
      </c>
      <c r="I1813">
        <f>Tabla_owssvr__2[[#This Row],[Regiones]]</f>
        <v>0</v>
      </c>
      <c r="J1813" s="12">
        <f t="shared" si="195"/>
        <v>1</v>
      </c>
      <c r="K1813" s="13">
        <f t="shared" si="196"/>
        <v>41715</v>
      </c>
      <c r="L1813" s="12">
        <f t="shared" si="197"/>
        <v>2014</v>
      </c>
      <c r="M1813" s="12">
        <f t="shared" si="198"/>
        <v>12</v>
      </c>
      <c r="N1813" s="12">
        <f t="shared" si="199"/>
        <v>3</v>
      </c>
      <c r="O1813" s="13" t="str">
        <f t="shared" ca="1" si="200"/>
        <v>CUMPLE</v>
      </c>
    </row>
    <row r="1814" spans="1:15" hidden="1">
      <c r="A1814">
        <f>Tabla_owssvr__2[[#This Row],[ID]]</f>
        <v>3404</v>
      </c>
      <c r="B1814" t="str">
        <f>Tabla_owssvr__2[[#This Row],[Título]]</f>
        <v>recepcion sycl ha compartido el álbum "cam marzo" contigo</v>
      </c>
      <c r="C1814" t="str">
        <f>Tabla_owssvr__2[[#This Row],[Solicitante]]</f>
        <v>Aravena Bravo, Veronica del Pilar, CAM</v>
      </c>
      <c r="D1814" s="4">
        <f>Tabla_owssvr__2[[#This Row],[Fecha Solicitud]]</f>
        <v>41711</v>
      </c>
      <c r="E1814" t="str">
        <f>Tabla_owssvr__2[[#This Row],[Estado]]</f>
        <v>Realizado</v>
      </c>
      <c r="F1814" s="4">
        <f>Tabla_owssvr__2[[#This Row],[Fecha Cierre]]</f>
        <v>41711</v>
      </c>
      <c r="G1814" t="str">
        <f>Tabla_owssvr__2[[#This Row],[Categoria]]</f>
        <v>Habilitación de carpetas compartidas o sitios de Sharepoint. O asignación y/o modificación de permisos.</v>
      </c>
      <c r="H1814" t="str">
        <f>Tabla_owssvr__2[[#This Row],[Enviado a TI]]</f>
        <v>Si</v>
      </c>
      <c r="I1814">
        <f>Tabla_owssvr__2[[#This Row],[Regiones]]</f>
        <v>0</v>
      </c>
      <c r="J1814" s="12">
        <f t="shared" si="195"/>
        <v>1</v>
      </c>
      <c r="K1814" s="13">
        <f t="shared" si="196"/>
        <v>41712</v>
      </c>
      <c r="L1814" s="12">
        <f t="shared" si="197"/>
        <v>2014</v>
      </c>
      <c r="M1814" s="12">
        <f t="shared" si="198"/>
        <v>11</v>
      </c>
      <c r="N1814" s="12">
        <f t="shared" si="199"/>
        <v>3</v>
      </c>
      <c r="O1814" s="13" t="str">
        <f t="shared" ca="1" si="200"/>
        <v>CUMPLE</v>
      </c>
    </row>
    <row r="1815" spans="1:15" hidden="1">
      <c r="A1815">
        <f>Tabla_owssvr__2[[#This Row],[ID]]</f>
        <v>3403</v>
      </c>
      <c r="B1815" t="str">
        <f>Tabla_owssvr__2[[#This Row],[Título]]</f>
        <v>Minutos adicionales y on net</v>
      </c>
      <c r="C1815" t="str">
        <f>Tabla_owssvr__2[[#This Row],[Solicitante]]</f>
        <v>Ortiz Ceballos, José Adrian, CAM</v>
      </c>
      <c r="D1815" s="4">
        <f>Tabla_owssvr__2[[#This Row],[Fecha Solicitud]]</f>
        <v>41712</v>
      </c>
      <c r="E1815" t="str">
        <f>Tabla_owssvr__2[[#This Row],[Estado]]</f>
        <v>Realizado</v>
      </c>
      <c r="F1815" s="4">
        <f>Tabla_owssvr__2[[#This Row],[Fecha Cierre]]</f>
        <v>41712</v>
      </c>
      <c r="G1815" t="str">
        <f>Tabla_owssvr__2[[#This Row],[Categoria]]</f>
        <v>Habilitación de servicios de telefonía celular, aumento de minutos, cambio de perfil.</v>
      </c>
      <c r="H1815" t="str">
        <f>Tabla_owssvr__2[[#This Row],[Enviado a TI]]</f>
        <v>No</v>
      </c>
      <c r="I1815">
        <f>Tabla_owssvr__2[[#This Row],[Regiones]]</f>
        <v>0</v>
      </c>
      <c r="J1815" s="12">
        <f t="shared" si="195"/>
        <v>1</v>
      </c>
      <c r="K1815" s="13">
        <f t="shared" si="196"/>
        <v>41715</v>
      </c>
      <c r="L1815" s="12">
        <f t="shared" si="197"/>
        <v>2014</v>
      </c>
      <c r="M1815" s="12">
        <f t="shared" si="198"/>
        <v>12</v>
      </c>
      <c r="N1815" s="12">
        <f t="shared" si="199"/>
        <v>3</v>
      </c>
      <c r="O1815" s="13" t="str">
        <f t="shared" ca="1" si="200"/>
        <v>CUMPLE</v>
      </c>
    </row>
    <row r="1816" spans="1:15" hidden="1">
      <c r="A1816">
        <f>Tabla_owssvr__2[[#This Row],[ID]]</f>
        <v>3402</v>
      </c>
      <c r="B1816" t="str">
        <f>Tabla_owssvr__2[[#This Row],[Título]]</f>
        <v>Solicitud Serv. Técnico - Serie M6201800132/ Carlos Silva Vildosola 824 San Miguel</v>
      </c>
      <c r="C1816" t="str">
        <f>Tabla_owssvr__2[[#This Row],[Solicitante]]</f>
        <v>Schmidt Contreras, Ingrid Angélica, CAM</v>
      </c>
      <c r="D1816" s="4">
        <f>Tabla_owssvr__2[[#This Row],[Fecha Solicitud]]</f>
        <v>41712</v>
      </c>
      <c r="E1816" t="str">
        <f>Tabla_owssvr__2[[#This Row],[Estado]]</f>
        <v>Realizado</v>
      </c>
      <c r="F1816" s="4">
        <f>Tabla_owssvr__2[[#This Row],[Fecha Cierre]]</f>
        <v>41715</v>
      </c>
      <c r="G1816" t="str">
        <f>Tabla_owssvr__2[[#This Row],[Categoria]]</f>
        <v>Habilitación de servicios de telefonía celular, aumento de minutos, cambio de perfil.</v>
      </c>
      <c r="H1816" t="str">
        <f>Tabla_owssvr__2[[#This Row],[Enviado a TI]]</f>
        <v>No</v>
      </c>
      <c r="I1816">
        <f>Tabla_owssvr__2[[#This Row],[Regiones]]</f>
        <v>0</v>
      </c>
      <c r="J1816" s="12">
        <f t="shared" si="195"/>
        <v>1</v>
      </c>
      <c r="K1816" s="13">
        <f t="shared" si="196"/>
        <v>41715</v>
      </c>
      <c r="L1816" s="12">
        <f t="shared" si="197"/>
        <v>2014</v>
      </c>
      <c r="M1816" s="12">
        <f t="shared" si="198"/>
        <v>12</v>
      </c>
      <c r="N1816" s="12">
        <f t="shared" si="199"/>
        <v>3</v>
      </c>
      <c r="O1816" s="13" t="str">
        <f t="shared" ca="1" si="200"/>
        <v>CUMPLE</v>
      </c>
    </row>
    <row r="1817" spans="1:15" hidden="1">
      <c r="A1817">
        <f>Tabla_owssvr__2[[#This Row],[ID]]</f>
        <v>3401</v>
      </c>
      <c r="B1817" t="str">
        <f>Tabla_owssvr__2[[#This Row],[Título]]</f>
        <v>carga de minutos</v>
      </c>
      <c r="C1817" t="str">
        <f>Tabla_owssvr__2[[#This Row],[Solicitante]]</f>
        <v>Soto Aranguiz, Francisco Javier, CAM</v>
      </c>
      <c r="D1817" s="4">
        <f>Tabla_owssvr__2[[#This Row],[Fecha Solicitud]]</f>
        <v>41715</v>
      </c>
      <c r="E1817" t="str">
        <f>Tabla_owssvr__2[[#This Row],[Estado]]</f>
        <v>Realizado</v>
      </c>
      <c r="F1817" s="4">
        <f>Tabla_owssvr__2[[#This Row],[Fecha Cierre]]</f>
        <v>41715</v>
      </c>
      <c r="G1817" t="str">
        <f>Tabla_owssvr__2[[#This Row],[Categoria]]</f>
        <v>Habilitación de servicios de telefonía celular, aumento de minutos, cambio de perfil.</v>
      </c>
      <c r="H1817" t="str">
        <f>Tabla_owssvr__2[[#This Row],[Enviado a TI]]</f>
        <v>No</v>
      </c>
      <c r="I1817">
        <f>Tabla_owssvr__2[[#This Row],[Regiones]]</f>
        <v>0</v>
      </c>
      <c r="J1817" s="12">
        <f t="shared" si="195"/>
        <v>1</v>
      </c>
      <c r="K1817" s="13">
        <f t="shared" si="196"/>
        <v>41716</v>
      </c>
      <c r="L1817" s="12">
        <f t="shared" si="197"/>
        <v>2014</v>
      </c>
      <c r="M1817" s="12">
        <f t="shared" si="198"/>
        <v>12</v>
      </c>
      <c r="N1817" s="12">
        <f t="shared" si="199"/>
        <v>3</v>
      </c>
      <c r="O1817" s="13" t="str">
        <f t="shared" ca="1" si="200"/>
        <v>CUMPLE</v>
      </c>
    </row>
    <row r="1818" spans="1:15" hidden="1">
      <c r="A1818">
        <f>Tabla_owssvr__2[[#This Row],[ID]]</f>
        <v>3400</v>
      </c>
      <c r="B1818" t="str">
        <f>Tabla_owssvr__2[[#This Row],[Título]]</f>
        <v>Adquisicion multiplexor VGA 1 entrada 4 salidas.</v>
      </c>
      <c r="C1818" t="str">
        <f>Tabla_owssvr__2[[#This Row],[Solicitante]]</f>
        <v>Jerez Valdebenito, Rodrigo Esteban, CAM</v>
      </c>
      <c r="D1818" s="4">
        <f>Tabla_owssvr__2[[#This Row],[Fecha Solicitud]]</f>
        <v>41715</v>
      </c>
      <c r="E1818" t="str">
        <f>Tabla_owssvr__2[[#This Row],[Estado]]</f>
        <v>Realizado</v>
      </c>
      <c r="F1818" s="4">
        <f>Tabla_owssvr__2[[#This Row],[Fecha Cierre]]</f>
        <v>41717</v>
      </c>
      <c r="G1818" t="str">
        <f>Tabla_owssvr__2[[#This Row],[Categoria]]</f>
        <v>Compra de equipamiento no habitual</v>
      </c>
      <c r="H1818" t="str">
        <f>Tabla_owssvr__2[[#This Row],[Enviado a TI]]</f>
        <v>Si</v>
      </c>
      <c r="I1818">
        <f>Tabla_owssvr__2[[#This Row],[Regiones]]</f>
        <v>0</v>
      </c>
      <c r="J1818" s="12">
        <f t="shared" si="195"/>
        <v>5</v>
      </c>
      <c r="K1818" s="13">
        <f t="shared" si="196"/>
        <v>41722</v>
      </c>
      <c r="L1818" s="12">
        <f t="shared" si="197"/>
        <v>2014</v>
      </c>
      <c r="M1818" s="12">
        <f t="shared" si="198"/>
        <v>13</v>
      </c>
      <c r="N1818" s="12">
        <f t="shared" si="199"/>
        <v>3</v>
      </c>
      <c r="O1818" s="13" t="str">
        <f t="shared" ca="1" si="200"/>
        <v>CUMPLE</v>
      </c>
    </row>
    <row r="1819" spans="1:15" hidden="1">
      <c r="A1819">
        <f>Tabla_owssvr__2[[#This Row],[ID]]</f>
        <v>3399</v>
      </c>
      <c r="B1819" t="str">
        <f>Tabla_owssvr__2[[#This Row],[Título]]</f>
        <v>MINUTOS ADICIONALES</v>
      </c>
      <c r="C1819" t="str">
        <f>Tabla_owssvr__2[[#This Row],[Solicitante]]</f>
        <v>Valdes Navarrete, David Exequiel, CAM</v>
      </c>
      <c r="D1819" s="4">
        <f>Tabla_owssvr__2[[#This Row],[Fecha Solicitud]]</f>
        <v>41715</v>
      </c>
      <c r="E1819" t="str">
        <f>Tabla_owssvr__2[[#This Row],[Estado]]</f>
        <v>Realizado</v>
      </c>
      <c r="F1819" s="4">
        <f>Tabla_owssvr__2[[#This Row],[Fecha Cierre]]</f>
        <v>41715</v>
      </c>
      <c r="G1819" t="str">
        <f>Tabla_owssvr__2[[#This Row],[Categoria]]</f>
        <v>Habilitación de servicios de telefonía celular, aumento de minutos, cambio de perfil.</v>
      </c>
      <c r="H1819" t="str">
        <f>Tabla_owssvr__2[[#This Row],[Enviado a TI]]</f>
        <v>Si</v>
      </c>
      <c r="I1819">
        <f>Tabla_owssvr__2[[#This Row],[Regiones]]</f>
        <v>0</v>
      </c>
      <c r="J1819" s="12">
        <f t="shared" si="195"/>
        <v>1</v>
      </c>
      <c r="K1819" s="13">
        <f t="shared" si="196"/>
        <v>41716</v>
      </c>
      <c r="L1819" s="12">
        <f t="shared" si="197"/>
        <v>2014</v>
      </c>
      <c r="M1819" s="12">
        <f t="shared" si="198"/>
        <v>12</v>
      </c>
      <c r="N1819" s="12">
        <f t="shared" si="199"/>
        <v>3</v>
      </c>
      <c r="O1819" s="13" t="str">
        <f t="shared" ca="1" si="200"/>
        <v>CUMPLE</v>
      </c>
    </row>
    <row r="1820" spans="1:15" hidden="1">
      <c r="A1820">
        <f>Tabla_owssvr__2[[#This Row],[ID]]</f>
        <v>3398</v>
      </c>
      <c r="B1820" t="str">
        <f>Tabla_owssvr__2[[#This Row],[Título]]</f>
        <v>Anexo para Cristobal Nilo</v>
      </c>
      <c r="C1820" t="str">
        <f>Tabla_owssvr__2[[#This Row],[Solicitante]]</f>
        <v>Zarate Avila, Moises, CAM</v>
      </c>
      <c r="D1820" s="4">
        <f>Tabla_owssvr__2[[#This Row],[Fecha Solicitud]]</f>
        <v>41715</v>
      </c>
      <c r="E1820" t="str">
        <f>Tabla_owssvr__2[[#This Row],[Estado]]</f>
        <v>Realizado</v>
      </c>
      <c r="F1820" s="4">
        <f>Tabla_owssvr__2[[#This Row],[Fecha Cierre]]</f>
        <v>41715</v>
      </c>
      <c r="G1820" t="str">
        <f>Tabla_owssvr__2[[#This Row],[Categoria]]</f>
        <v>Creación, modificación activación y desactivación de anexos telefónicos.</v>
      </c>
      <c r="H1820" t="str">
        <f>Tabla_owssvr__2[[#This Row],[Enviado a TI]]</f>
        <v>Si</v>
      </c>
      <c r="I1820">
        <f>Tabla_owssvr__2[[#This Row],[Regiones]]</f>
        <v>0</v>
      </c>
      <c r="J1820" s="12">
        <f t="shared" si="195"/>
        <v>1</v>
      </c>
      <c r="K1820" s="13">
        <f t="shared" si="196"/>
        <v>41716</v>
      </c>
      <c r="L1820" s="12">
        <f t="shared" si="197"/>
        <v>2014</v>
      </c>
      <c r="M1820" s="12">
        <f t="shared" si="198"/>
        <v>12</v>
      </c>
      <c r="N1820" s="12">
        <f t="shared" si="199"/>
        <v>3</v>
      </c>
      <c r="O1820" s="13" t="str">
        <f t="shared" ca="1" si="200"/>
        <v>CUMPLE</v>
      </c>
    </row>
    <row r="1821" spans="1:15" hidden="1">
      <c r="A1821">
        <f>Tabla_owssvr__2[[#This Row],[ID]]</f>
        <v>3397</v>
      </c>
      <c r="B1821" t="str">
        <f>Tabla_owssvr__2[[#This Row],[Título]]</f>
        <v>Favor devolver minutos</v>
      </c>
      <c r="C1821" t="str">
        <f>Tabla_owssvr__2[[#This Row],[Solicitante]]</f>
        <v>Salinas Bustos, Max Leonardo, CAM</v>
      </c>
      <c r="D1821" s="4">
        <f>Tabla_owssvr__2[[#This Row],[Fecha Solicitud]]</f>
        <v>41715</v>
      </c>
      <c r="E1821" t="str">
        <f>Tabla_owssvr__2[[#This Row],[Estado]]</f>
        <v>Realizado</v>
      </c>
      <c r="F1821" s="4">
        <f>Tabla_owssvr__2[[#This Row],[Fecha Cierre]]</f>
        <v>41715</v>
      </c>
      <c r="G1821" t="str">
        <f>Tabla_owssvr__2[[#This Row],[Categoria]]</f>
        <v>Habilitación de servicios de telefonía celular, aumento de minutos, cambio de perfil.</v>
      </c>
      <c r="H1821" t="str">
        <f>Tabla_owssvr__2[[#This Row],[Enviado a TI]]</f>
        <v>No</v>
      </c>
      <c r="I1821">
        <f>Tabla_owssvr__2[[#This Row],[Regiones]]</f>
        <v>0</v>
      </c>
      <c r="J1821" s="12">
        <f t="shared" si="195"/>
        <v>1</v>
      </c>
      <c r="K1821" s="13">
        <f t="shared" si="196"/>
        <v>41716</v>
      </c>
      <c r="L1821" s="12">
        <f t="shared" si="197"/>
        <v>2014</v>
      </c>
      <c r="M1821" s="12">
        <f t="shared" si="198"/>
        <v>12</v>
      </c>
      <c r="N1821" s="12">
        <f t="shared" si="199"/>
        <v>3</v>
      </c>
      <c r="O1821" s="13" t="str">
        <f t="shared" ca="1" si="200"/>
        <v>CUMPLE</v>
      </c>
    </row>
    <row r="1822" spans="1:15" hidden="1">
      <c r="A1822">
        <f>Tabla_owssvr__2[[#This Row],[ID]]</f>
        <v>3396</v>
      </c>
      <c r="B1822" t="str">
        <f>Tabla_owssvr__2[[#This Row],[Título]]</f>
        <v>Devolución Minutos NET</v>
      </c>
      <c r="C1822" t="str">
        <f>Tabla_owssvr__2[[#This Row],[Solicitante]]</f>
        <v>Morales Diaz, Mauricio Enrique, CAM</v>
      </c>
      <c r="D1822" s="4">
        <f>Tabla_owssvr__2[[#This Row],[Fecha Solicitud]]</f>
        <v>41715</v>
      </c>
      <c r="E1822" t="str">
        <f>Tabla_owssvr__2[[#This Row],[Estado]]</f>
        <v>Realizado</v>
      </c>
      <c r="F1822" s="4">
        <f>Tabla_owssvr__2[[#This Row],[Fecha Cierre]]</f>
        <v>41715</v>
      </c>
      <c r="G1822" t="str">
        <f>Tabla_owssvr__2[[#This Row],[Categoria]]</f>
        <v>Habilitación de servicios de telefonía celular, aumento de minutos, cambio de perfil.</v>
      </c>
      <c r="H1822" t="str">
        <f>Tabla_owssvr__2[[#This Row],[Enviado a TI]]</f>
        <v>Si</v>
      </c>
      <c r="I1822">
        <f>Tabla_owssvr__2[[#This Row],[Regiones]]</f>
        <v>0</v>
      </c>
      <c r="J1822" s="12">
        <f t="shared" si="195"/>
        <v>1</v>
      </c>
      <c r="K1822" s="13">
        <f t="shared" si="196"/>
        <v>41716</v>
      </c>
      <c r="L1822" s="12">
        <f t="shared" si="197"/>
        <v>2014</v>
      </c>
      <c r="M1822" s="12">
        <f t="shared" si="198"/>
        <v>12</v>
      </c>
      <c r="N1822" s="12">
        <f t="shared" si="199"/>
        <v>3</v>
      </c>
      <c r="O1822" s="13" t="str">
        <f t="shared" ca="1" si="200"/>
        <v>CUMPLE</v>
      </c>
    </row>
    <row r="1823" spans="1:15" hidden="1">
      <c r="A1823">
        <f>Tabla_owssvr__2[[#This Row],[ID]]</f>
        <v>3395</v>
      </c>
      <c r="B1823" t="str">
        <f>Tabla_owssvr__2[[#This Row],[Título]]</f>
        <v xml:space="preserve">Alta Estacion de trabajo </v>
      </c>
      <c r="C1823" t="str">
        <f>Tabla_owssvr__2[[#This Row],[Solicitante]]</f>
        <v>Técnico Mesa de Ayuda, Externo</v>
      </c>
      <c r="D1823" s="4">
        <f>Tabla_owssvr__2[[#This Row],[Fecha Solicitud]]</f>
        <v>41715</v>
      </c>
      <c r="E1823" t="str">
        <f>Tabla_owssvr__2[[#This Row],[Estado]]</f>
        <v>Realizado</v>
      </c>
      <c r="F1823" s="4">
        <f>Tabla_owssvr__2[[#This Row],[Fecha Cierre]]</f>
        <v>41715</v>
      </c>
      <c r="G1823" t="str">
        <f>Tabla_owssvr__2[[#This Row],[Categoria]]</f>
        <v>Creación, modificación activación y desactivación de cuentas de red y correo electrónico.</v>
      </c>
      <c r="H1823" t="str">
        <f>Tabla_owssvr__2[[#This Row],[Enviado a TI]]</f>
        <v>No</v>
      </c>
      <c r="I1823">
        <f>Tabla_owssvr__2[[#This Row],[Regiones]]</f>
        <v>0</v>
      </c>
      <c r="J1823" s="12">
        <f t="shared" si="195"/>
        <v>1</v>
      </c>
      <c r="K1823" s="13">
        <f t="shared" si="196"/>
        <v>41716</v>
      </c>
      <c r="L1823" s="12">
        <f t="shared" si="197"/>
        <v>2014</v>
      </c>
      <c r="M1823" s="12">
        <f t="shared" si="198"/>
        <v>12</v>
      </c>
      <c r="N1823" s="12">
        <f t="shared" si="199"/>
        <v>3</v>
      </c>
      <c r="O1823" s="13" t="str">
        <f t="shared" ca="1" si="200"/>
        <v>CUMPLE</v>
      </c>
    </row>
    <row r="1824" spans="1:15" hidden="1">
      <c r="A1824">
        <f>Tabla_owssvr__2[[#This Row],[ID]]</f>
        <v>3394</v>
      </c>
      <c r="B1824" t="str">
        <f>Tabla_owssvr__2[[#This Row],[Título]]</f>
        <v>Notebook Pudahuel PA 8095</v>
      </c>
      <c r="C1824" t="str">
        <f>Tabla_owssvr__2[[#This Row],[Solicitante]]</f>
        <v>Belmar Ramirez, Nelson Andres, CAM</v>
      </c>
      <c r="D1824" s="4">
        <f>Tabla_owssvr__2[[#This Row],[Fecha Solicitud]]</f>
        <v>41715</v>
      </c>
      <c r="E1824" t="str">
        <f>Tabla_owssvr__2[[#This Row],[Estado]]</f>
        <v>Realizado</v>
      </c>
      <c r="F1824" s="4">
        <f>Tabla_owssvr__2[[#This Row],[Fecha Cierre]]</f>
        <v>41715</v>
      </c>
      <c r="G1824" t="str">
        <f>Tabla_owssvr__2[[#This Row],[Categoria]]</f>
        <v>Compra de equipamiento habitual no estándar.</v>
      </c>
      <c r="H1824" t="str">
        <f>Tabla_owssvr__2[[#This Row],[Enviado a TI]]</f>
        <v>No</v>
      </c>
      <c r="I1824">
        <f>Tabla_owssvr__2[[#This Row],[Regiones]]</f>
        <v>0</v>
      </c>
      <c r="J1824" s="12">
        <f t="shared" si="195"/>
        <v>10</v>
      </c>
      <c r="K1824" s="13">
        <f t="shared" si="196"/>
        <v>41729</v>
      </c>
      <c r="L1824" s="12">
        <f t="shared" si="197"/>
        <v>2014</v>
      </c>
      <c r="M1824" s="12">
        <f t="shared" si="198"/>
        <v>14</v>
      </c>
      <c r="N1824" s="12">
        <f t="shared" si="199"/>
        <v>3</v>
      </c>
      <c r="O1824" s="13" t="str">
        <f t="shared" ca="1" si="200"/>
        <v>CUMPLE</v>
      </c>
    </row>
    <row r="1825" spans="1:15" hidden="1">
      <c r="A1825">
        <f>Tabla_owssvr__2[[#This Row],[ID]]</f>
        <v>3393</v>
      </c>
      <c r="B1825" t="str">
        <f>Tabla_owssvr__2[[#This Row],[Título]]</f>
        <v>Reposición de minutos en celular</v>
      </c>
      <c r="C1825" t="str">
        <f>Tabla_owssvr__2[[#This Row],[Solicitante]]</f>
        <v>Neculhueque Silva, Juan Arturo, CAM</v>
      </c>
      <c r="D1825" s="4">
        <f>Tabla_owssvr__2[[#This Row],[Fecha Solicitud]]</f>
        <v>41715</v>
      </c>
      <c r="E1825" t="str">
        <f>Tabla_owssvr__2[[#This Row],[Estado]]</f>
        <v>Realizado</v>
      </c>
      <c r="F1825" s="4">
        <f>Tabla_owssvr__2[[#This Row],[Fecha Cierre]]</f>
        <v>41715</v>
      </c>
      <c r="G1825" t="str">
        <f>Tabla_owssvr__2[[#This Row],[Categoria]]</f>
        <v>Creación, modificación activación y desactivación de cuentas de red y correo electrónico.</v>
      </c>
      <c r="H1825" t="str">
        <f>Tabla_owssvr__2[[#This Row],[Enviado a TI]]</f>
        <v>Si</v>
      </c>
      <c r="I1825">
        <f>Tabla_owssvr__2[[#This Row],[Regiones]]</f>
        <v>0</v>
      </c>
      <c r="J1825" s="12">
        <f t="shared" si="195"/>
        <v>1</v>
      </c>
      <c r="K1825" s="13">
        <f t="shared" si="196"/>
        <v>41716</v>
      </c>
      <c r="L1825" s="12">
        <f t="shared" si="197"/>
        <v>2014</v>
      </c>
      <c r="M1825" s="12">
        <f t="shared" si="198"/>
        <v>12</v>
      </c>
      <c r="N1825" s="12">
        <f t="shared" si="199"/>
        <v>3</v>
      </c>
      <c r="O1825" s="13" t="str">
        <f t="shared" ca="1" si="200"/>
        <v>CUMPLE</v>
      </c>
    </row>
    <row r="1826" spans="1:15" hidden="1">
      <c r="A1826">
        <f>Tabla_owssvr__2[[#This Row],[ID]]</f>
        <v>3392</v>
      </c>
      <c r="B1826" t="str">
        <f>Tabla_owssvr__2[[#This Row],[Título]]</f>
        <v xml:space="preserve">Nextel </v>
      </c>
      <c r="C1826" t="str">
        <f>Tabla_owssvr__2[[#This Row],[Solicitante]]</f>
        <v>Contreras Orellana, Paulo Alberto, CAM</v>
      </c>
      <c r="D1826" s="4">
        <f>Tabla_owssvr__2[[#This Row],[Fecha Solicitud]]</f>
        <v>41715</v>
      </c>
      <c r="E1826" t="str">
        <f>Tabla_owssvr__2[[#This Row],[Estado]]</f>
        <v>Realizado</v>
      </c>
      <c r="F1826" s="4">
        <f>Tabla_owssvr__2[[#This Row],[Fecha Cierre]]</f>
        <v>41715</v>
      </c>
      <c r="G1826" t="str">
        <f>Tabla_owssvr__2[[#This Row],[Categoria]]</f>
        <v>Asignación y/o entrega de equipos celulares estándar nuevos o sus componentes. (chips)</v>
      </c>
      <c r="H1826" t="str">
        <f>Tabla_owssvr__2[[#This Row],[Enviado a TI]]</f>
        <v>No</v>
      </c>
      <c r="I1826">
        <f>Tabla_owssvr__2[[#This Row],[Regiones]]</f>
        <v>0</v>
      </c>
      <c r="J1826" s="12">
        <f t="shared" si="195"/>
        <v>7</v>
      </c>
      <c r="K1826" s="13">
        <f t="shared" si="196"/>
        <v>41724</v>
      </c>
      <c r="L1826" s="12">
        <f t="shared" si="197"/>
        <v>2014</v>
      </c>
      <c r="M1826" s="12">
        <f t="shared" si="198"/>
        <v>13</v>
      </c>
      <c r="N1826" s="12">
        <f t="shared" si="199"/>
        <v>3</v>
      </c>
      <c r="O1826" s="13" t="str">
        <f t="shared" ca="1" si="200"/>
        <v>CUMPLE</v>
      </c>
    </row>
    <row r="1827" spans="1:15" hidden="1">
      <c r="A1827">
        <f>Tabla_owssvr__2[[#This Row],[ID]]</f>
        <v>3391</v>
      </c>
      <c r="B1827" t="str">
        <f>Tabla_owssvr__2[[#This Row],[Título]]</f>
        <v>enviando por correo electrónico: Cristian Abarca minutos</v>
      </c>
      <c r="C1827" t="str">
        <f>Tabla_owssvr__2[[#This Row],[Solicitante]]</f>
        <v>Abarca Cerda, Cristian Andres, CAM</v>
      </c>
      <c r="D1827" s="4">
        <f>Tabla_owssvr__2[[#This Row],[Fecha Solicitud]]</f>
        <v>41715</v>
      </c>
      <c r="E1827" t="str">
        <f>Tabla_owssvr__2[[#This Row],[Estado]]</f>
        <v>Realizado</v>
      </c>
      <c r="F1827" s="4">
        <f>Tabla_owssvr__2[[#This Row],[Fecha Cierre]]</f>
        <v>41715</v>
      </c>
      <c r="G1827" t="str">
        <f>Tabla_owssvr__2[[#This Row],[Categoria]]</f>
        <v>Habilitación de servicios de telefonía celular, aumento de minutos, cambio de perfil.</v>
      </c>
      <c r="H1827" t="str">
        <f>Tabla_owssvr__2[[#This Row],[Enviado a TI]]</f>
        <v>No</v>
      </c>
      <c r="I1827">
        <f>Tabla_owssvr__2[[#This Row],[Regiones]]</f>
        <v>0</v>
      </c>
      <c r="J1827" s="12">
        <f t="shared" si="195"/>
        <v>1</v>
      </c>
      <c r="K1827" s="13">
        <f t="shared" si="196"/>
        <v>41716</v>
      </c>
      <c r="L1827" s="12">
        <f t="shared" si="197"/>
        <v>2014</v>
      </c>
      <c r="M1827" s="12">
        <f t="shared" si="198"/>
        <v>12</v>
      </c>
      <c r="N1827" s="12">
        <f t="shared" si="199"/>
        <v>3</v>
      </c>
      <c r="O1827" s="13" t="str">
        <f t="shared" ca="1" si="200"/>
        <v>CUMPLE</v>
      </c>
    </row>
    <row r="1828" spans="1:15" hidden="1">
      <c r="A1828">
        <f>Tabla_owssvr__2[[#This Row],[ID]]</f>
        <v>3390</v>
      </c>
      <c r="B1828" t="str">
        <f>Tabla_owssvr__2[[#This Row],[Título]]</f>
        <v>Minutos Celular JAE</v>
      </c>
      <c r="C1828" t="str">
        <f>Tabla_owssvr__2[[#This Row],[Solicitante]]</f>
        <v>Abrigo Elgueda, Juan Andres, CAM</v>
      </c>
      <c r="D1828" s="4">
        <f>Tabla_owssvr__2[[#This Row],[Fecha Solicitud]]</f>
        <v>41715</v>
      </c>
      <c r="E1828" t="str">
        <f>Tabla_owssvr__2[[#This Row],[Estado]]</f>
        <v>Realizado</v>
      </c>
      <c r="F1828" s="4">
        <f>Tabla_owssvr__2[[#This Row],[Fecha Cierre]]</f>
        <v>41715</v>
      </c>
      <c r="G1828" t="str">
        <f>Tabla_owssvr__2[[#This Row],[Categoria]]</f>
        <v>Habilitación de servicios de telefonía celular, aumento de minutos, cambio de perfil.</v>
      </c>
      <c r="H1828" t="str">
        <f>Tabla_owssvr__2[[#This Row],[Enviado a TI]]</f>
        <v>Si</v>
      </c>
      <c r="I1828">
        <f>Tabla_owssvr__2[[#This Row],[Regiones]]</f>
        <v>0</v>
      </c>
      <c r="J1828" s="12">
        <f t="shared" si="195"/>
        <v>1</v>
      </c>
      <c r="K1828" s="13">
        <f t="shared" si="196"/>
        <v>41716</v>
      </c>
      <c r="L1828" s="12">
        <f t="shared" si="197"/>
        <v>2014</v>
      </c>
      <c r="M1828" s="12">
        <f t="shared" si="198"/>
        <v>12</v>
      </c>
      <c r="N1828" s="12">
        <f t="shared" si="199"/>
        <v>3</v>
      </c>
      <c r="O1828" s="13" t="str">
        <f t="shared" ca="1" si="200"/>
        <v>CUMPLE</v>
      </c>
    </row>
    <row r="1829" spans="1:15" hidden="1">
      <c r="A1829">
        <f>Tabla_owssvr__2[[#This Row],[ID]]</f>
        <v>3389</v>
      </c>
      <c r="B1829" t="str">
        <f>Tabla_owssvr__2[[#This Row],[Título]]</f>
        <v>Habilitar llamadas - Anexo 7920</v>
      </c>
      <c r="C1829" t="str">
        <f>Tabla_owssvr__2[[#This Row],[Solicitante]]</f>
        <v>Mora Verni, Natalia Ivette, CAM</v>
      </c>
      <c r="D1829" s="4">
        <f>Tabla_owssvr__2[[#This Row],[Fecha Solicitud]]</f>
        <v>41715</v>
      </c>
      <c r="E1829" t="str">
        <f>Tabla_owssvr__2[[#This Row],[Estado]]</f>
        <v>Rechazado</v>
      </c>
      <c r="F1829" s="4">
        <f>Tabla_owssvr__2[[#This Row],[Fecha Cierre]]</f>
        <v>41715</v>
      </c>
      <c r="G1829" t="str">
        <f>Tabla_owssvr__2[[#This Row],[Categoria]]</f>
        <v>Creación, modificación activación y desactivación de anexos telefónicos.</v>
      </c>
      <c r="H1829" t="str">
        <f>Tabla_owssvr__2[[#This Row],[Enviado a TI]]</f>
        <v>No</v>
      </c>
      <c r="I1829">
        <f>Tabla_owssvr__2[[#This Row],[Regiones]]</f>
        <v>0</v>
      </c>
      <c r="J1829" s="12">
        <f t="shared" si="195"/>
        <v>1</v>
      </c>
      <c r="K1829" s="13">
        <f t="shared" si="196"/>
        <v>41716</v>
      </c>
      <c r="L1829" s="12">
        <f t="shared" si="197"/>
        <v>2014</v>
      </c>
      <c r="M1829" s="12">
        <f t="shared" si="198"/>
        <v>12</v>
      </c>
      <c r="N1829" s="12">
        <f t="shared" si="199"/>
        <v>3</v>
      </c>
      <c r="O1829" s="13" t="str">
        <f t="shared" ca="1" si="200"/>
        <v>CUMPLE</v>
      </c>
    </row>
    <row r="1830" spans="1:15" hidden="1">
      <c r="A1830">
        <f>Tabla_owssvr__2[[#This Row],[ID]]</f>
        <v>3388</v>
      </c>
      <c r="B1830" t="str">
        <f>Tabla_owssvr__2[[#This Row],[Título]]</f>
        <v xml:space="preserve">Alta Estacion de trabajo </v>
      </c>
      <c r="C1830" t="str">
        <f>Tabla_owssvr__2[[#This Row],[Solicitante]]</f>
        <v>Técnico Mesa de Ayuda, Externo</v>
      </c>
      <c r="D1830" s="4">
        <f>Tabla_owssvr__2[[#This Row],[Fecha Solicitud]]</f>
        <v>41715</v>
      </c>
      <c r="E1830" t="str">
        <f>Tabla_owssvr__2[[#This Row],[Estado]]</f>
        <v>Realizado</v>
      </c>
      <c r="F1830" s="4">
        <f>Tabla_owssvr__2[[#This Row],[Fecha Cierre]]</f>
        <v>41715</v>
      </c>
      <c r="G1830" t="str">
        <f>Tabla_owssvr__2[[#This Row],[Categoria]]</f>
        <v>Creación, modificación activación y desactivación de cuentas de red y correo electrónico.</v>
      </c>
      <c r="H1830" t="str">
        <f>Tabla_owssvr__2[[#This Row],[Enviado a TI]]</f>
        <v>No</v>
      </c>
      <c r="I1830">
        <f>Tabla_owssvr__2[[#This Row],[Regiones]]</f>
        <v>0</v>
      </c>
      <c r="J1830" s="12">
        <f t="shared" si="195"/>
        <v>1</v>
      </c>
      <c r="K1830" s="13">
        <f t="shared" si="196"/>
        <v>41716</v>
      </c>
      <c r="L1830" s="12">
        <f t="shared" si="197"/>
        <v>2014</v>
      </c>
      <c r="M1830" s="12">
        <f t="shared" si="198"/>
        <v>12</v>
      </c>
      <c r="N1830" s="12">
        <f t="shared" si="199"/>
        <v>3</v>
      </c>
      <c r="O1830" s="13" t="str">
        <f t="shared" ca="1" si="200"/>
        <v>CUMPLE</v>
      </c>
    </row>
    <row r="1831" spans="1:15" hidden="1">
      <c r="A1831">
        <f>Tabla_owssvr__2[[#This Row],[ID]]</f>
        <v>3387</v>
      </c>
      <c r="B1831" t="str">
        <f>Tabla_owssvr__2[[#This Row],[Título]]</f>
        <v xml:space="preserve">Permisos </v>
      </c>
      <c r="C1831" t="str">
        <f>Tabla_owssvr__2[[#This Row],[Solicitante]]</f>
        <v>Altamirano Sanhueza, Mariane Daniela, CAM</v>
      </c>
      <c r="D1831" s="4">
        <f>Tabla_owssvr__2[[#This Row],[Fecha Solicitud]]</f>
        <v>41715</v>
      </c>
      <c r="E1831" t="str">
        <f>Tabla_owssvr__2[[#This Row],[Estado]]</f>
        <v>Realizado</v>
      </c>
      <c r="F1831" s="4">
        <f>Tabla_owssvr__2[[#This Row],[Fecha Cierre]]</f>
        <v>41715</v>
      </c>
      <c r="G1831" t="str">
        <f>Tabla_owssvr__2[[#This Row],[Categoria]]</f>
        <v>Reporte de incidencias de servicio externos (Oracle, SAP, Synergia, GOM ….)</v>
      </c>
      <c r="H1831" t="str">
        <f>Tabla_owssvr__2[[#This Row],[Enviado a TI]]</f>
        <v>No</v>
      </c>
      <c r="I1831">
        <f>Tabla_owssvr__2[[#This Row],[Regiones]]</f>
        <v>0</v>
      </c>
      <c r="J1831" s="12">
        <f t="shared" si="195"/>
        <v>1</v>
      </c>
      <c r="K1831" s="13">
        <f t="shared" si="196"/>
        <v>41716</v>
      </c>
      <c r="L1831" s="12">
        <f t="shared" si="197"/>
        <v>2014</v>
      </c>
      <c r="M1831" s="12">
        <f t="shared" si="198"/>
        <v>12</v>
      </c>
      <c r="N1831" s="12">
        <f t="shared" si="199"/>
        <v>3</v>
      </c>
      <c r="O1831" s="13" t="str">
        <f t="shared" ca="1" si="200"/>
        <v>CUMPLE</v>
      </c>
    </row>
    <row r="1832" spans="1:15" hidden="1">
      <c r="A1832">
        <f>Tabla_owssvr__2[[#This Row],[ID]]</f>
        <v>3386</v>
      </c>
      <c r="B1832" t="str">
        <f>Tabla_owssvr__2[[#This Row],[Título]]</f>
        <v>Me puedes aumentar los minutos por favor</v>
      </c>
      <c r="C1832" t="str">
        <f>Tabla_owssvr__2[[#This Row],[Solicitante]]</f>
        <v>Mardones Pantoja, Gonzalo, CAM</v>
      </c>
      <c r="D1832" s="4">
        <f>Tabla_owssvr__2[[#This Row],[Fecha Solicitud]]</f>
        <v>41712</v>
      </c>
      <c r="E1832" t="str">
        <f>Tabla_owssvr__2[[#This Row],[Estado]]</f>
        <v>Realizado</v>
      </c>
      <c r="F1832" s="4">
        <f>Tabla_owssvr__2[[#This Row],[Fecha Cierre]]</f>
        <v>41712</v>
      </c>
      <c r="G1832" t="str">
        <f>Tabla_owssvr__2[[#This Row],[Categoria]]</f>
        <v>Habilitación de servicios de telefonía celular, aumento de minutos, cambio de perfil.</v>
      </c>
      <c r="H1832" t="str">
        <f>Tabla_owssvr__2[[#This Row],[Enviado a TI]]</f>
        <v>No</v>
      </c>
      <c r="I1832">
        <f>Tabla_owssvr__2[[#This Row],[Regiones]]</f>
        <v>0</v>
      </c>
      <c r="J1832" s="12">
        <f t="shared" si="195"/>
        <v>1</v>
      </c>
      <c r="K1832" s="13">
        <f t="shared" si="196"/>
        <v>41715</v>
      </c>
      <c r="L1832" s="12">
        <f t="shared" si="197"/>
        <v>2014</v>
      </c>
      <c r="M1832" s="12">
        <f t="shared" si="198"/>
        <v>12</v>
      </c>
      <c r="N1832" s="12">
        <f t="shared" si="199"/>
        <v>3</v>
      </c>
      <c r="O1832" s="13" t="str">
        <f t="shared" ca="1" si="200"/>
        <v>CUMPLE</v>
      </c>
    </row>
    <row r="1833" spans="1:15" hidden="1">
      <c r="A1833">
        <f>Tabla_owssvr__2[[#This Row],[ID]]</f>
        <v>3385</v>
      </c>
      <c r="B1833" t="str">
        <f>Tabla_owssvr__2[[#This Row],[Título]]</f>
        <v>Minutos celular 6-1918174 Juan Becerra Manriquez</v>
      </c>
      <c r="C1833" t="str">
        <f>Tabla_owssvr__2[[#This Row],[Solicitante]]</f>
        <v>Belmar Ramirez, Nelson Andres, CAM</v>
      </c>
      <c r="D1833" s="4">
        <f>Tabla_owssvr__2[[#This Row],[Fecha Solicitud]]</f>
        <v>41711</v>
      </c>
      <c r="E1833" t="str">
        <f>Tabla_owssvr__2[[#This Row],[Estado]]</f>
        <v>Realizado</v>
      </c>
      <c r="F1833" s="4">
        <f>Tabla_owssvr__2[[#This Row],[Fecha Cierre]]</f>
        <v>41711</v>
      </c>
      <c r="G1833" t="str">
        <f>Tabla_owssvr__2[[#This Row],[Categoria]]</f>
        <v>Habilitación de servicios de telefonía celular, aumento de minutos, cambio de perfil.</v>
      </c>
      <c r="H1833" t="str">
        <f>Tabla_owssvr__2[[#This Row],[Enviado a TI]]</f>
        <v>No</v>
      </c>
      <c r="I1833">
        <f>Tabla_owssvr__2[[#This Row],[Regiones]]</f>
        <v>0</v>
      </c>
      <c r="J1833" s="12">
        <f t="shared" si="195"/>
        <v>1</v>
      </c>
      <c r="K1833" s="13">
        <f t="shared" si="196"/>
        <v>41712</v>
      </c>
      <c r="L1833" s="12">
        <f t="shared" si="197"/>
        <v>2014</v>
      </c>
      <c r="M1833" s="12">
        <f t="shared" si="198"/>
        <v>11</v>
      </c>
      <c r="N1833" s="12">
        <f t="shared" si="199"/>
        <v>3</v>
      </c>
      <c r="O1833" s="13" t="str">
        <f t="shared" ca="1" si="200"/>
        <v>CUMPLE</v>
      </c>
    </row>
    <row r="1834" spans="1:15" hidden="1">
      <c r="A1834">
        <f>Tabla_owssvr__2[[#This Row],[ID]]</f>
        <v>3384</v>
      </c>
      <c r="B1834" t="str">
        <f>Tabla_owssvr__2[[#This Row],[Título]]</f>
        <v>Corregir proveedor duplicado.</v>
      </c>
      <c r="C1834" t="str">
        <f>Tabla_owssvr__2[[#This Row],[Solicitante]]</f>
        <v>Lazo Contreras, Victor Julio, CAM</v>
      </c>
      <c r="D1834" s="4">
        <f>Tabla_owssvr__2[[#This Row],[Fecha Solicitud]]</f>
        <v>41715</v>
      </c>
      <c r="E1834" t="str">
        <f>Tabla_owssvr__2[[#This Row],[Estado]]</f>
        <v>Realizado</v>
      </c>
      <c r="F1834" s="4">
        <f>Tabla_owssvr__2[[#This Row],[Fecha Cierre]]</f>
        <v>41715</v>
      </c>
      <c r="G1834" t="str">
        <f>Tabla_owssvr__2[[#This Row],[Categoria]]</f>
        <v>Reporte de incidencias de servicio externos (Oracle, SAP, Synergia, GOM ….)</v>
      </c>
      <c r="H1834" t="str">
        <f>Tabla_owssvr__2[[#This Row],[Enviado a TI]]</f>
        <v>No</v>
      </c>
      <c r="I1834">
        <f>Tabla_owssvr__2[[#This Row],[Regiones]]</f>
        <v>0</v>
      </c>
      <c r="J1834" s="12">
        <f t="shared" si="195"/>
        <v>1</v>
      </c>
      <c r="K1834" s="13">
        <f t="shared" si="196"/>
        <v>41716</v>
      </c>
      <c r="L1834" s="12">
        <f t="shared" si="197"/>
        <v>2014</v>
      </c>
      <c r="M1834" s="12">
        <f t="shared" si="198"/>
        <v>12</v>
      </c>
      <c r="N1834" s="12">
        <f t="shared" si="199"/>
        <v>3</v>
      </c>
      <c r="O1834" s="13" t="str">
        <f t="shared" ca="1" si="200"/>
        <v>CUMPLE</v>
      </c>
    </row>
    <row r="1835" spans="1:15" hidden="1">
      <c r="A1835">
        <f>Tabla_owssvr__2[[#This Row],[ID]]</f>
        <v>3383</v>
      </c>
      <c r="B1835" t="str">
        <f>Tabla_owssvr__2[[#This Row],[Título]]</f>
        <v>Minutos On Net celular 68437461</v>
      </c>
      <c r="C1835" t="str">
        <f>Tabla_owssvr__2[[#This Row],[Solicitante]]</f>
        <v>Jerez Valdebenito, Rodrigo Esteban, CAM</v>
      </c>
      <c r="D1835" s="4">
        <f>Tabla_owssvr__2[[#This Row],[Fecha Solicitud]]</f>
        <v>41715</v>
      </c>
      <c r="E1835" t="str">
        <f>Tabla_owssvr__2[[#This Row],[Estado]]</f>
        <v>Realizado</v>
      </c>
      <c r="F1835" s="4">
        <f>Tabla_owssvr__2[[#This Row],[Fecha Cierre]]</f>
        <v>41715</v>
      </c>
      <c r="G1835" t="str">
        <f>Tabla_owssvr__2[[#This Row],[Categoria]]</f>
        <v>Habilitación de servicios de telefonía celular, aumento de minutos, cambio de perfil.</v>
      </c>
      <c r="H1835" t="str">
        <f>Tabla_owssvr__2[[#This Row],[Enviado a TI]]</f>
        <v>Si</v>
      </c>
      <c r="I1835">
        <f>Tabla_owssvr__2[[#This Row],[Regiones]]</f>
        <v>0</v>
      </c>
      <c r="J1835" s="12">
        <f t="shared" si="195"/>
        <v>1</v>
      </c>
      <c r="K1835" s="13">
        <f t="shared" si="196"/>
        <v>41716</v>
      </c>
      <c r="L1835" s="12">
        <f t="shared" si="197"/>
        <v>2014</v>
      </c>
      <c r="M1835" s="12">
        <f t="shared" si="198"/>
        <v>12</v>
      </c>
      <c r="N1835" s="12">
        <f t="shared" si="199"/>
        <v>3</v>
      </c>
      <c r="O1835" s="13" t="str">
        <f t="shared" ca="1" si="200"/>
        <v>CUMPLE</v>
      </c>
    </row>
    <row r="1836" spans="1:15" hidden="1">
      <c r="A1836">
        <f>Tabla_owssvr__2[[#This Row],[ID]]</f>
        <v>3382</v>
      </c>
      <c r="B1836" t="str">
        <f>Tabla_owssvr__2[[#This Row],[Título]]</f>
        <v>Carga de minutos</v>
      </c>
      <c r="C1836" t="str">
        <f>Tabla_owssvr__2[[#This Row],[Solicitante]]</f>
        <v>Bascuñan Reyes, Juan Ignacio, CAM</v>
      </c>
      <c r="D1836" s="4">
        <f>Tabla_owssvr__2[[#This Row],[Fecha Solicitud]]</f>
        <v>41715</v>
      </c>
      <c r="E1836" t="str">
        <f>Tabla_owssvr__2[[#This Row],[Estado]]</f>
        <v>Realizado</v>
      </c>
      <c r="F1836" s="4">
        <f>Tabla_owssvr__2[[#This Row],[Fecha Cierre]]</f>
        <v>41715</v>
      </c>
      <c r="G1836" t="str">
        <f>Tabla_owssvr__2[[#This Row],[Categoria]]</f>
        <v>Habilitación de servicios de telefonía celular, aumento de minutos, cambio de perfil.</v>
      </c>
      <c r="H1836" t="str">
        <f>Tabla_owssvr__2[[#This Row],[Enviado a TI]]</f>
        <v>Si</v>
      </c>
      <c r="I1836">
        <f>Tabla_owssvr__2[[#This Row],[Regiones]]</f>
        <v>0</v>
      </c>
      <c r="J1836" s="12">
        <f t="shared" si="195"/>
        <v>1</v>
      </c>
      <c r="K1836" s="13">
        <f t="shared" si="196"/>
        <v>41716</v>
      </c>
      <c r="L1836" s="12">
        <f t="shared" si="197"/>
        <v>2014</v>
      </c>
      <c r="M1836" s="12">
        <f t="shared" si="198"/>
        <v>12</v>
      </c>
      <c r="N1836" s="12">
        <f t="shared" si="199"/>
        <v>3</v>
      </c>
      <c r="O1836" s="13" t="str">
        <f t="shared" ca="1" si="200"/>
        <v>CUMPLE</v>
      </c>
    </row>
    <row r="1837" spans="1:15" hidden="1">
      <c r="A1837">
        <f>Tabla_owssvr__2[[#This Row],[ID]]</f>
        <v>3381</v>
      </c>
      <c r="B1837" t="str">
        <f>Tabla_owssvr__2[[#This Row],[Título]]</f>
        <v>Minutos celular</v>
      </c>
      <c r="C1837" t="str">
        <f>Tabla_owssvr__2[[#This Row],[Solicitante]]</f>
        <v>Martinez Fuentealba, Victor Alonso, CAM</v>
      </c>
      <c r="D1837" s="4">
        <f>Tabla_owssvr__2[[#This Row],[Fecha Solicitud]]</f>
        <v>41712</v>
      </c>
      <c r="E1837" t="str">
        <f>Tabla_owssvr__2[[#This Row],[Estado]]</f>
        <v>Realizado</v>
      </c>
      <c r="F1837" s="4">
        <f>Tabla_owssvr__2[[#This Row],[Fecha Cierre]]</f>
        <v>41712</v>
      </c>
      <c r="G1837" t="str">
        <f>Tabla_owssvr__2[[#This Row],[Categoria]]</f>
        <v>Habilitación de servicios de telefonía celular, aumento de minutos, cambio de perfil.</v>
      </c>
      <c r="H1837" t="str">
        <f>Tabla_owssvr__2[[#This Row],[Enviado a TI]]</f>
        <v>Si</v>
      </c>
      <c r="I1837">
        <f>Tabla_owssvr__2[[#This Row],[Regiones]]</f>
        <v>0</v>
      </c>
      <c r="J1837" s="12">
        <f t="shared" si="195"/>
        <v>1</v>
      </c>
      <c r="K1837" s="13">
        <f t="shared" si="196"/>
        <v>41715</v>
      </c>
      <c r="L1837" s="12">
        <f t="shared" si="197"/>
        <v>2014</v>
      </c>
      <c r="M1837" s="12">
        <f t="shared" si="198"/>
        <v>12</v>
      </c>
      <c r="N1837" s="12">
        <f t="shared" si="199"/>
        <v>3</v>
      </c>
      <c r="O1837" s="13" t="str">
        <f t="shared" ca="1" si="200"/>
        <v>CUMPLE</v>
      </c>
    </row>
    <row r="1838" spans="1:15" hidden="1">
      <c r="A1838">
        <f>Tabla_owssvr__2[[#This Row],[ID]]</f>
        <v>3380</v>
      </c>
      <c r="B1838" t="str">
        <f>Tabla_owssvr__2[[#This Row],[Título]]</f>
        <v>Minutos NET</v>
      </c>
      <c r="C1838" t="str">
        <f>Tabla_owssvr__2[[#This Row],[Solicitante]]</f>
        <v>Morales Diaz, Mauricio Enrique, CAM</v>
      </c>
      <c r="D1838" s="4">
        <f>Tabla_owssvr__2[[#This Row],[Fecha Solicitud]]</f>
        <v>41712</v>
      </c>
      <c r="E1838" t="str">
        <f>Tabla_owssvr__2[[#This Row],[Estado]]</f>
        <v>Realizado</v>
      </c>
      <c r="F1838" s="4">
        <f>Tabla_owssvr__2[[#This Row],[Fecha Cierre]]</f>
        <v>41712</v>
      </c>
      <c r="G1838" t="str">
        <f>Tabla_owssvr__2[[#This Row],[Categoria]]</f>
        <v>Habilitación de servicios de telefonía celular, aumento de minutos, cambio de perfil.</v>
      </c>
      <c r="H1838" t="str">
        <f>Tabla_owssvr__2[[#This Row],[Enviado a TI]]</f>
        <v>No</v>
      </c>
      <c r="I1838">
        <f>Tabla_owssvr__2[[#This Row],[Regiones]]</f>
        <v>0</v>
      </c>
      <c r="J1838" s="12">
        <f t="shared" si="195"/>
        <v>1</v>
      </c>
      <c r="K1838" s="13">
        <f t="shared" si="196"/>
        <v>41715</v>
      </c>
      <c r="L1838" s="12">
        <f t="shared" si="197"/>
        <v>2014</v>
      </c>
      <c r="M1838" s="12">
        <f t="shared" si="198"/>
        <v>12</v>
      </c>
      <c r="N1838" s="12">
        <f t="shared" si="199"/>
        <v>3</v>
      </c>
      <c r="O1838" s="13" t="str">
        <f t="shared" ca="1" si="200"/>
        <v>CUMPLE</v>
      </c>
    </row>
    <row r="1839" spans="1:15" hidden="1">
      <c r="A1839">
        <f>Tabla_owssvr__2[[#This Row],[ID]]</f>
        <v>3379</v>
      </c>
      <c r="B1839" t="str">
        <f>Tabla_owssvr__2[[#This Row],[Título]]</f>
        <v>Baja Cuenta Corporativa</v>
      </c>
      <c r="C1839" t="str">
        <f>Tabla_owssvr__2[[#This Row],[Solicitante]]</f>
        <v>Torrejón Osorio, Marcela Alejandra, CAM</v>
      </c>
      <c r="D1839" s="4">
        <f>Tabla_owssvr__2[[#This Row],[Fecha Solicitud]]</f>
        <v>41712</v>
      </c>
      <c r="E1839" t="str">
        <f>Tabla_owssvr__2[[#This Row],[Estado]]</f>
        <v>Realizado</v>
      </c>
      <c r="F1839" s="4">
        <f>Tabla_owssvr__2[[#This Row],[Fecha Cierre]]</f>
        <v>41715</v>
      </c>
      <c r="G1839" t="str">
        <f>Tabla_owssvr__2[[#This Row],[Categoria]]</f>
        <v>Creación, modificación activación y desactivación de cuentas de red y correo electrónico.</v>
      </c>
      <c r="H1839" t="str">
        <f>Tabla_owssvr__2[[#This Row],[Enviado a TI]]</f>
        <v>No</v>
      </c>
      <c r="I1839">
        <f>Tabla_owssvr__2[[#This Row],[Regiones]]</f>
        <v>0</v>
      </c>
      <c r="J1839" s="12">
        <f t="shared" si="195"/>
        <v>1</v>
      </c>
      <c r="K1839" s="13">
        <f t="shared" si="196"/>
        <v>41715</v>
      </c>
      <c r="L1839" s="12">
        <f t="shared" si="197"/>
        <v>2014</v>
      </c>
      <c r="M1839" s="12">
        <f t="shared" si="198"/>
        <v>12</v>
      </c>
      <c r="N1839" s="12">
        <f t="shared" si="199"/>
        <v>3</v>
      </c>
      <c r="O1839" s="13" t="str">
        <f t="shared" ca="1" si="200"/>
        <v>CUMPLE</v>
      </c>
    </row>
    <row r="1840" spans="1:15" hidden="1">
      <c r="A1840">
        <f>Tabla_owssvr__2[[#This Row],[ID]]</f>
        <v>3378</v>
      </c>
      <c r="B1840" t="str">
        <f>Tabla_owssvr__2[[#This Row],[Título]]</f>
        <v>AUMENTO DE MINUTOS</v>
      </c>
      <c r="C1840" t="str">
        <f>Tabla_owssvr__2[[#This Row],[Solicitante]]</f>
        <v>Valdes Navarrete, David Exequiel, CAM</v>
      </c>
      <c r="D1840" s="4">
        <f>Tabla_owssvr__2[[#This Row],[Fecha Solicitud]]</f>
        <v>41715</v>
      </c>
      <c r="E1840" t="str">
        <f>Tabla_owssvr__2[[#This Row],[Estado]]</f>
        <v>Realizado</v>
      </c>
      <c r="F1840" s="4">
        <f>Tabla_owssvr__2[[#This Row],[Fecha Cierre]]</f>
        <v>41715</v>
      </c>
      <c r="G1840" t="str">
        <f>Tabla_owssvr__2[[#This Row],[Categoria]]</f>
        <v>Habilitación de servicios de telefonía celular, aumento de minutos, cambio de perfil.</v>
      </c>
      <c r="H1840" t="str">
        <f>Tabla_owssvr__2[[#This Row],[Enviado a TI]]</f>
        <v>Si</v>
      </c>
      <c r="I1840">
        <f>Tabla_owssvr__2[[#This Row],[Regiones]]</f>
        <v>0</v>
      </c>
      <c r="J1840" s="12">
        <f t="shared" si="195"/>
        <v>1</v>
      </c>
      <c r="K1840" s="13">
        <f t="shared" si="196"/>
        <v>41716</v>
      </c>
      <c r="L1840" s="12">
        <f t="shared" si="197"/>
        <v>2014</v>
      </c>
      <c r="M1840" s="12">
        <f t="shared" si="198"/>
        <v>12</v>
      </c>
      <c r="N1840" s="12">
        <f t="shared" si="199"/>
        <v>3</v>
      </c>
      <c r="O1840" s="13" t="str">
        <f t="shared" ca="1" si="200"/>
        <v>CUMPLE</v>
      </c>
    </row>
    <row r="1841" spans="1:15" hidden="1">
      <c r="A1841">
        <f>Tabla_owssvr__2[[#This Row],[ID]]</f>
        <v>3377</v>
      </c>
      <c r="B1841" t="str">
        <f>Tabla_owssvr__2[[#This Row],[Título]]</f>
        <v xml:space="preserve">PC escritorio </v>
      </c>
      <c r="C1841" t="str">
        <f>Tabla_owssvr__2[[#This Row],[Solicitante]]</f>
        <v>Donoso Serey, Aldo Fabricio, CAM</v>
      </c>
      <c r="D1841" s="4">
        <f>Tabla_owssvr__2[[#This Row],[Fecha Solicitud]]</f>
        <v>41715</v>
      </c>
      <c r="E1841" t="str">
        <f>Tabla_owssvr__2[[#This Row],[Estado]]</f>
        <v>Realizado</v>
      </c>
      <c r="F1841" s="4">
        <f>Tabla_owssvr__2[[#This Row],[Fecha Cierre]]</f>
        <v>41715</v>
      </c>
      <c r="G1841" t="str">
        <f>Tabla_owssvr__2[[#This Row],[Categoria]]</f>
        <v>Asignación de equipamiento estándar.</v>
      </c>
      <c r="H1841" t="str">
        <f>Tabla_owssvr__2[[#This Row],[Enviado a TI]]</f>
        <v>No</v>
      </c>
      <c r="I1841">
        <f>Tabla_owssvr__2[[#This Row],[Regiones]]</f>
        <v>0</v>
      </c>
      <c r="J1841" s="12">
        <f t="shared" si="195"/>
        <v>4</v>
      </c>
      <c r="K1841" s="13">
        <f t="shared" si="196"/>
        <v>41719</v>
      </c>
      <c r="L1841" s="12">
        <f t="shared" si="197"/>
        <v>2014</v>
      </c>
      <c r="M1841" s="12">
        <f t="shared" si="198"/>
        <v>12</v>
      </c>
      <c r="N1841" s="12">
        <f t="shared" si="199"/>
        <v>3</v>
      </c>
      <c r="O1841" s="13" t="str">
        <f t="shared" ca="1" si="200"/>
        <v>CUMPLE</v>
      </c>
    </row>
    <row r="1842" spans="1:15" hidden="1">
      <c r="A1842">
        <f>Tabla_owssvr__2[[#This Row],[ID]]</f>
        <v>3376</v>
      </c>
      <c r="B1842" t="str">
        <f>Tabla_owssvr__2[[#This Row],[Título]]</f>
        <v>Aumento Minutos - Abonado 94691351</v>
      </c>
      <c r="C1842" t="str">
        <f>Tabla_owssvr__2[[#This Row],[Solicitante]]</f>
        <v>Belmar Ramirez, Nelson Andres, CAM</v>
      </c>
      <c r="D1842" s="4">
        <f>Tabla_owssvr__2[[#This Row],[Fecha Solicitud]]</f>
        <v>41713</v>
      </c>
      <c r="E1842" t="str">
        <f>Tabla_owssvr__2[[#This Row],[Estado]]</f>
        <v>Realizado</v>
      </c>
      <c r="F1842" s="4">
        <f>Tabla_owssvr__2[[#This Row],[Fecha Cierre]]</f>
        <v>41713</v>
      </c>
      <c r="G1842" t="str">
        <f>Tabla_owssvr__2[[#This Row],[Categoria]]</f>
        <v>Habilitación de servicios de telefonía celular, aumento de minutos, cambio de perfil.</v>
      </c>
      <c r="H1842" t="str">
        <f>Tabla_owssvr__2[[#This Row],[Enviado a TI]]</f>
        <v>No</v>
      </c>
      <c r="I1842">
        <f>Tabla_owssvr__2[[#This Row],[Regiones]]</f>
        <v>0</v>
      </c>
      <c r="J1842" s="12">
        <f t="shared" si="195"/>
        <v>1</v>
      </c>
      <c r="K1842" s="13">
        <f t="shared" si="196"/>
        <v>41715</v>
      </c>
      <c r="L1842" s="12">
        <f t="shared" si="197"/>
        <v>2014</v>
      </c>
      <c r="M1842" s="12">
        <f t="shared" si="198"/>
        <v>12</v>
      </c>
      <c r="N1842" s="12">
        <f t="shared" si="199"/>
        <v>3</v>
      </c>
      <c r="O1842" s="13" t="str">
        <f t="shared" ca="1" si="200"/>
        <v>CUMPLE</v>
      </c>
    </row>
    <row r="1843" spans="1:15" hidden="1">
      <c r="A1843">
        <f>Tabla_owssvr__2[[#This Row],[ID]]</f>
        <v>3375</v>
      </c>
      <c r="B1843" t="str">
        <f>Tabla_owssvr__2[[#This Row],[Título]]</f>
        <v>Solicitud Microsim - Abonado 97460479</v>
      </c>
      <c r="C1843" t="str">
        <f>Tabla_owssvr__2[[#This Row],[Solicitante]]</f>
        <v>Mondaca Pizarro, Daniela Alejandra, CAM</v>
      </c>
      <c r="D1843" s="4">
        <f>Tabla_owssvr__2[[#This Row],[Fecha Solicitud]]</f>
        <v>41715</v>
      </c>
      <c r="E1843" t="str">
        <f>Tabla_owssvr__2[[#This Row],[Estado]]</f>
        <v>Realizado</v>
      </c>
      <c r="F1843" s="4">
        <f>Tabla_owssvr__2[[#This Row],[Fecha Cierre]]</f>
        <v>41719</v>
      </c>
      <c r="G1843" t="str">
        <f>Tabla_owssvr__2[[#This Row],[Categoria]]</f>
        <v>Asignación y/o entrega de equipos celulares estándar nuevos o sus componentes. (chips)</v>
      </c>
      <c r="H1843" t="str">
        <f>Tabla_owssvr__2[[#This Row],[Enviado a TI]]</f>
        <v>No</v>
      </c>
      <c r="I1843">
        <f>Tabla_owssvr__2[[#This Row],[Regiones]]</f>
        <v>0</v>
      </c>
      <c r="J1843" s="12">
        <f t="shared" si="195"/>
        <v>7</v>
      </c>
      <c r="K1843" s="13">
        <f t="shared" si="196"/>
        <v>41724</v>
      </c>
      <c r="L1843" s="12">
        <f t="shared" si="197"/>
        <v>2014</v>
      </c>
      <c r="M1843" s="12">
        <f t="shared" si="198"/>
        <v>13</v>
      </c>
      <c r="N1843" s="12">
        <f t="shared" si="199"/>
        <v>3</v>
      </c>
      <c r="O1843" s="13" t="str">
        <f t="shared" ca="1" si="200"/>
        <v>CUMPLE</v>
      </c>
    </row>
    <row r="1844" spans="1:15" hidden="1">
      <c r="A1844">
        <f>Tabla_owssvr__2[[#This Row],[ID]]</f>
        <v>3374</v>
      </c>
      <c r="B1844" t="str">
        <f>Tabla_owssvr__2[[#This Row],[Título]]</f>
        <v>Reinicio Contraseña</v>
      </c>
      <c r="C1844" t="str">
        <f>Tabla_owssvr__2[[#This Row],[Solicitante]]</f>
        <v>Zuñiga Vasquez, Jorge Alberto, CAM</v>
      </c>
      <c r="D1844" s="4">
        <f>Tabla_owssvr__2[[#This Row],[Fecha Solicitud]]</f>
        <v>41715</v>
      </c>
      <c r="E1844" t="str">
        <f>Tabla_owssvr__2[[#This Row],[Estado]]</f>
        <v>Realizado</v>
      </c>
      <c r="F1844" s="4">
        <f>Tabla_owssvr__2[[#This Row],[Fecha Cierre]]</f>
        <v>41715</v>
      </c>
      <c r="G1844" t="str">
        <f>Tabla_owssvr__2[[#This Row],[Categoria]]</f>
        <v>Creación, modificación activación y desactivación de cuentas de red y correo electrónico.</v>
      </c>
      <c r="H1844" t="str">
        <f>Tabla_owssvr__2[[#This Row],[Enviado a TI]]</f>
        <v>Si</v>
      </c>
      <c r="I1844">
        <f>Tabla_owssvr__2[[#This Row],[Regiones]]</f>
        <v>0</v>
      </c>
      <c r="J1844" s="12">
        <f t="shared" si="195"/>
        <v>1</v>
      </c>
      <c r="K1844" s="13">
        <f t="shared" si="196"/>
        <v>41716</v>
      </c>
      <c r="L1844" s="12">
        <f t="shared" si="197"/>
        <v>2014</v>
      </c>
      <c r="M1844" s="12">
        <f t="shared" si="198"/>
        <v>12</v>
      </c>
      <c r="N1844" s="12">
        <f t="shared" si="199"/>
        <v>3</v>
      </c>
      <c r="O1844" s="13" t="str">
        <f t="shared" ca="1" si="200"/>
        <v>CUMPLE</v>
      </c>
    </row>
    <row r="1845" spans="1:15" hidden="1">
      <c r="A1845">
        <f>Tabla_owssvr__2[[#This Row],[ID]]</f>
        <v>3373</v>
      </c>
      <c r="B1845" t="str">
        <f>Tabla_owssvr__2[[#This Row],[Título]]</f>
        <v>CARGAR MINUTOS</v>
      </c>
      <c r="C1845" t="str">
        <f>Tabla_owssvr__2[[#This Row],[Solicitante]]</f>
        <v>Sanguinetti Catalan, Angelo Michel, CAM</v>
      </c>
      <c r="D1845" s="4">
        <f>Tabla_owssvr__2[[#This Row],[Fecha Solicitud]]</f>
        <v>41715</v>
      </c>
      <c r="E1845" t="str">
        <f>Tabla_owssvr__2[[#This Row],[Estado]]</f>
        <v>Realizado</v>
      </c>
      <c r="F1845" s="4">
        <f>Tabla_owssvr__2[[#This Row],[Fecha Cierre]]</f>
        <v>41715</v>
      </c>
      <c r="G1845" t="str">
        <f>Tabla_owssvr__2[[#This Row],[Categoria]]</f>
        <v>Habilitación de servicios de telefonía celular, aumento de minutos, cambio de perfil.</v>
      </c>
      <c r="H1845" t="str">
        <f>Tabla_owssvr__2[[#This Row],[Enviado a TI]]</f>
        <v>No</v>
      </c>
      <c r="I1845">
        <f>Tabla_owssvr__2[[#This Row],[Regiones]]</f>
        <v>0</v>
      </c>
      <c r="J1845" s="12">
        <f t="shared" si="195"/>
        <v>1</v>
      </c>
      <c r="K1845" s="13">
        <f t="shared" si="196"/>
        <v>41716</v>
      </c>
      <c r="L1845" s="12">
        <f t="shared" si="197"/>
        <v>2014</v>
      </c>
      <c r="M1845" s="12">
        <f t="shared" si="198"/>
        <v>12</v>
      </c>
      <c r="N1845" s="12">
        <f t="shared" si="199"/>
        <v>3</v>
      </c>
      <c r="O1845" s="13" t="str">
        <f t="shared" ca="1" si="200"/>
        <v>CUMPLE</v>
      </c>
    </row>
    <row r="1846" spans="1:15" hidden="1">
      <c r="A1846">
        <f>Tabla_owssvr__2[[#This Row],[ID]]</f>
        <v>3372</v>
      </c>
      <c r="B1846" t="str">
        <f>Tabla_owssvr__2[[#This Row],[Título]]</f>
        <v>No ingreso a Oracle</v>
      </c>
      <c r="C1846" t="str">
        <f>Tabla_owssvr__2[[#This Row],[Solicitante]]</f>
        <v>Abarca Vargas, Carlos, CAM</v>
      </c>
      <c r="D1846" s="4">
        <f>Tabla_owssvr__2[[#This Row],[Fecha Solicitud]]</f>
        <v>41715</v>
      </c>
      <c r="E1846" t="str">
        <f>Tabla_owssvr__2[[#This Row],[Estado]]</f>
        <v>Realizado</v>
      </c>
      <c r="F1846" s="4">
        <f>Tabla_owssvr__2[[#This Row],[Fecha Cierre]]</f>
        <v>41715</v>
      </c>
      <c r="G1846" t="str">
        <f>Tabla_owssvr__2[[#This Row],[Categoria]]</f>
        <v>Reporte de incidencias de servicio externos (Oracle, SAP, Synergia, GOM ….)</v>
      </c>
      <c r="H1846" t="str">
        <f>Tabla_owssvr__2[[#This Row],[Enviado a TI]]</f>
        <v>No</v>
      </c>
      <c r="I1846">
        <f>Tabla_owssvr__2[[#This Row],[Regiones]]</f>
        <v>0</v>
      </c>
      <c r="J1846" s="12">
        <f t="shared" si="195"/>
        <v>1</v>
      </c>
      <c r="K1846" s="13">
        <f t="shared" si="196"/>
        <v>41716</v>
      </c>
      <c r="L1846" s="12">
        <f t="shared" si="197"/>
        <v>2014</v>
      </c>
      <c r="M1846" s="12">
        <f t="shared" si="198"/>
        <v>12</v>
      </c>
      <c r="N1846" s="12">
        <f t="shared" si="199"/>
        <v>3</v>
      </c>
      <c r="O1846" s="13" t="str">
        <f t="shared" ca="1" si="200"/>
        <v>CUMPLE</v>
      </c>
    </row>
    <row r="1847" spans="1:15" hidden="1">
      <c r="A1847">
        <f>Tabla_owssvr__2[[#This Row],[ID]]</f>
        <v>3371</v>
      </c>
      <c r="B1847" t="str">
        <f>Tabla_owssvr__2[[#This Row],[Título]]</f>
        <v>Factibilidad enlace</v>
      </c>
      <c r="C1847" t="str">
        <f>Tabla_owssvr__2[[#This Row],[Solicitante]]</f>
        <v>Duarte Fuentes, Luis Alfredo, CAM</v>
      </c>
      <c r="D1847" s="4">
        <f>Tabla_owssvr__2[[#This Row],[Fecha Solicitud]]</f>
        <v>41712</v>
      </c>
      <c r="E1847" t="str">
        <f>Tabla_owssvr__2[[#This Row],[Estado]]</f>
        <v>Realizado</v>
      </c>
      <c r="F1847" s="4">
        <f>Tabla_owssvr__2[[#This Row],[Fecha Cierre]]</f>
        <v>41716</v>
      </c>
      <c r="G1847" t="str">
        <f>Tabla_owssvr__2[[#This Row],[Categoria]]</f>
        <v>Otros no sujetos a ANS</v>
      </c>
      <c r="H1847" t="str">
        <f>Tabla_owssvr__2[[#This Row],[Enviado a TI]]</f>
        <v>No</v>
      </c>
      <c r="I1847">
        <f>Tabla_owssvr__2[[#This Row],[Regiones]]</f>
        <v>0</v>
      </c>
      <c r="J1847" s="12">
        <f t="shared" si="195"/>
        <v>100</v>
      </c>
      <c r="K1847" s="13">
        <f t="shared" si="196"/>
        <v>41859</v>
      </c>
      <c r="L1847" s="12">
        <f t="shared" si="197"/>
        <v>2014</v>
      </c>
      <c r="M1847" s="12">
        <f t="shared" si="198"/>
        <v>32</v>
      </c>
      <c r="N1847" s="12">
        <f t="shared" si="199"/>
        <v>8</v>
      </c>
      <c r="O1847" s="13" t="str">
        <f t="shared" ca="1" si="200"/>
        <v>CUMPLE</v>
      </c>
    </row>
    <row r="1848" spans="1:15" hidden="1">
      <c r="A1848">
        <f>Tabla_owssvr__2[[#This Row],[ID]]</f>
        <v>3370</v>
      </c>
      <c r="B1848" t="str">
        <f>Tabla_owssvr__2[[#This Row],[Título]]</f>
        <v>Minutos On Net</v>
      </c>
      <c r="C1848" t="str">
        <f>Tabla_owssvr__2[[#This Row],[Solicitante]]</f>
        <v>Costa Campos, Juan, CAM</v>
      </c>
      <c r="D1848" s="4">
        <f>Tabla_owssvr__2[[#This Row],[Fecha Solicitud]]</f>
        <v>41712</v>
      </c>
      <c r="E1848" t="str">
        <f>Tabla_owssvr__2[[#This Row],[Estado]]</f>
        <v>Realizado</v>
      </c>
      <c r="F1848" s="4">
        <f>Tabla_owssvr__2[[#This Row],[Fecha Cierre]]</f>
        <v>41712</v>
      </c>
      <c r="G1848" t="str">
        <f>Tabla_owssvr__2[[#This Row],[Categoria]]</f>
        <v>Habilitación de servicios de telefonía celular, aumento de minutos, cambio de perfil.</v>
      </c>
      <c r="H1848" t="str">
        <f>Tabla_owssvr__2[[#This Row],[Enviado a TI]]</f>
        <v>Si</v>
      </c>
      <c r="I1848">
        <f>Tabla_owssvr__2[[#This Row],[Regiones]]</f>
        <v>0</v>
      </c>
      <c r="J1848" s="12">
        <f t="shared" si="195"/>
        <v>1</v>
      </c>
      <c r="K1848" s="13">
        <f t="shared" si="196"/>
        <v>41715</v>
      </c>
      <c r="L1848" s="12">
        <f t="shared" si="197"/>
        <v>2014</v>
      </c>
      <c r="M1848" s="12">
        <f t="shared" si="198"/>
        <v>12</v>
      </c>
      <c r="N1848" s="12">
        <f t="shared" si="199"/>
        <v>3</v>
      </c>
      <c r="O1848" s="13" t="str">
        <f t="shared" ca="1" si="200"/>
        <v>CUMPLE</v>
      </c>
    </row>
    <row r="1849" spans="1:15" hidden="1">
      <c r="A1849">
        <f>Tabla_owssvr__2[[#This Row],[ID]]</f>
        <v>3369</v>
      </c>
      <c r="B1849" t="str">
        <f>Tabla_owssvr__2[[#This Row],[Título]]</f>
        <v>Solicita minutos adicionales a celular Michel Castro</v>
      </c>
      <c r="C1849" t="str">
        <f>Tabla_owssvr__2[[#This Row],[Solicitante]]</f>
        <v>Castro Morales, Michel Fabian, CAM</v>
      </c>
      <c r="D1849" s="4">
        <f>Tabla_owssvr__2[[#This Row],[Fecha Solicitud]]</f>
        <v>41712</v>
      </c>
      <c r="E1849" t="str">
        <f>Tabla_owssvr__2[[#This Row],[Estado]]</f>
        <v>Realizado</v>
      </c>
      <c r="F1849" s="4">
        <f>Tabla_owssvr__2[[#This Row],[Fecha Cierre]]</f>
        <v>41712</v>
      </c>
      <c r="G1849" t="str">
        <f>Tabla_owssvr__2[[#This Row],[Categoria]]</f>
        <v>Habilitación de servicios de telefonía celular, aumento de minutos, cambio de perfil.</v>
      </c>
      <c r="H1849" t="str">
        <f>Tabla_owssvr__2[[#This Row],[Enviado a TI]]</f>
        <v>No</v>
      </c>
      <c r="I1849">
        <f>Tabla_owssvr__2[[#This Row],[Regiones]]</f>
        <v>0</v>
      </c>
      <c r="J1849" s="12">
        <f t="shared" si="195"/>
        <v>1</v>
      </c>
      <c r="K1849" s="13">
        <f t="shared" si="196"/>
        <v>41715</v>
      </c>
      <c r="L1849" s="12">
        <f t="shared" si="197"/>
        <v>2014</v>
      </c>
      <c r="M1849" s="12">
        <f t="shared" si="198"/>
        <v>12</v>
      </c>
      <c r="N1849" s="12">
        <f t="shared" si="199"/>
        <v>3</v>
      </c>
      <c r="O1849" s="13" t="str">
        <f t="shared" ca="1" si="200"/>
        <v>CUMPLE</v>
      </c>
    </row>
    <row r="1850" spans="1:15" hidden="1">
      <c r="A1850">
        <f>Tabla_owssvr__2[[#This Row],[ID]]</f>
        <v>3368</v>
      </c>
      <c r="B1850" t="str">
        <f>Tabla_owssvr__2[[#This Row],[Título]]</f>
        <v xml:space="preserve">Alta Estacion de trabajo </v>
      </c>
      <c r="C1850" t="str">
        <f>Tabla_owssvr__2[[#This Row],[Solicitante]]</f>
        <v>Técnico Mesa de Ayuda, Externo</v>
      </c>
      <c r="D1850" s="4">
        <f>Tabla_owssvr__2[[#This Row],[Fecha Solicitud]]</f>
        <v>41712</v>
      </c>
      <c r="E1850" t="str">
        <f>Tabla_owssvr__2[[#This Row],[Estado]]</f>
        <v>Realizado</v>
      </c>
      <c r="F1850" s="4">
        <f>Tabla_owssvr__2[[#This Row],[Fecha Cierre]]</f>
        <v>41712</v>
      </c>
      <c r="G1850" t="str">
        <f>Tabla_owssvr__2[[#This Row],[Categoria]]</f>
        <v>Creación, modificación activación y desactivación de cuentas de red y correo electrónico.</v>
      </c>
      <c r="H1850" t="str">
        <f>Tabla_owssvr__2[[#This Row],[Enviado a TI]]</f>
        <v>Si</v>
      </c>
      <c r="I1850">
        <f>Tabla_owssvr__2[[#This Row],[Regiones]]</f>
        <v>0</v>
      </c>
      <c r="J1850" s="12">
        <f t="shared" si="195"/>
        <v>1</v>
      </c>
      <c r="K1850" s="13">
        <f t="shared" si="196"/>
        <v>41715</v>
      </c>
      <c r="L1850" s="12">
        <f t="shared" si="197"/>
        <v>2014</v>
      </c>
      <c r="M1850" s="12">
        <f t="shared" si="198"/>
        <v>12</v>
      </c>
      <c r="N1850" s="12">
        <f t="shared" si="199"/>
        <v>3</v>
      </c>
      <c r="O1850" s="13" t="str">
        <f t="shared" ca="1" si="200"/>
        <v>CUMPLE</v>
      </c>
    </row>
    <row r="1851" spans="1:15" hidden="1">
      <c r="A1851">
        <f>Tabla_owssvr__2[[#This Row],[ID]]</f>
        <v>3367</v>
      </c>
      <c r="B1851" t="str">
        <f>Tabla_owssvr__2[[#This Row],[Título]]</f>
        <v>Soporte a usuarios oracle - Creación Usuarios Oracle Amarillo</v>
      </c>
      <c r="C1851" t="str">
        <f>Tabla_owssvr__2[[#This Row],[Solicitante]]</f>
        <v>Ruz Salinas, Richard Alberto, CAM</v>
      </c>
      <c r="D1851" s="4">
        <f>Tabla_owssvr__2[[#This Row],[Fecha Solicitud]]</f>
        <v>41712</v>
      </c>
      <c r="E1851" t="str">
        <f>Tabla_owssvr__2[[#This Row],[Estado]]</f>
        <v>Realizado</v>
      </c>
      <c r="F1851" s="4">
        <f>Tabla_owssvr__2[[#This Row],[Fecha Cierre]]</f>
        <v>41712</v>
      </c>
      <c r="G1851" t="str">
        <f>Tabla_owssvr__2[[#This Row],[Categoria]]</f>
        <v>Reporte de incidencias de servicio externos (Oracle, SAP, Synergia, GOM ….)</v>
      </c>
      <c r="H1851" t="str">
        <f>Tabla_owssvr__2[[#This Row],[Enviado a TI]]</f>
        <v>No</v>
      </c>
      <c r="I1851">
        <f>Tabla_owssvr__2[[#This Row],[Regiones]]</f>
        <v>0</v>
      </c>
      <c r="J1851" s="12">
        <f t="shared" si="195"/>
        <v>1</v>
      </c>
      <c r="K1851" s="13">
        <f t="shared" si="196"/>
        <v>41715</v>
      </c>
      <c r="L1851" s="12">
        <f t="shared" si="197"/>
        <v>2014</v>
      </c>
      <c r="M1851" s="12">
        <f t="shared" si="198"/>
        <v>12</v>
      </c>
      <c r="N1851" s="12">
        <f t="shared" si="199"/>
        <v>3</v>
      </c>
      <c r="O1851" s="13" t="str">
        <f t="shared" ca="1" si="200"/>
        <v>CUMPLE</v>
      </c>
    </row>
    <row r="1852" spans="1:15" hidden="1">
      <c r="A1852">
        <f>Tabla_owssvr__2[[#This Row],[ID]]</f>
        <v>3366</v>
      </c>
      <c r="B1852" t="str">
        <f>Tabla_owssvr__2[[#This Row],[Título]]</f>
        <v>Acceso Compartido</v>
      </c>
      <c r="C1852" t="str">
        <f>Tabla_owssvr__2[[#This Row],[Solicitante]]</f>
        <v>Garrido Saavedra, Mario Andres, CAM</v>
      </c>
      <c r="D1852" s="4">
        <f>Tabla_owssvr__2[[#This Row],[Fecha Solicitud]]</f>
        <v>41712</v>
      </c>
      <c r="E1852" t="str">
        <f>Tabla_owssvr__2[[#This Row],[Estado]]</f>
        <v>Realizado</v>
      </c>
      <c r="F1852" s="4">
        <f>Tabla_owssvr__2[[#This Row],[Fecha Cierre]]</f>
        <v>41712</v>
      </c>
      <c r="G1852" t="str">
        <f>Tabla_owssvr__2[[#This Row],[Categoria]]</f>
        <v>Habilitación de carpetas compartidas o sitios de Sharepoint. O asignación y/o modificación de permisos.</v>
      </c>
      <c r="H1852" t="str">
        <f>Tabla_owssvr__2[[#This Row],[Enviado a TI]]</f>
        <v>Si</v>
      </c>
      <c r="I1852">
        <f>Tabla_owssvr__2[[#This Row],[Regiones]]</f>
        <v>0</v>
      </c>
      <c r="J1852" s="12">
        <f t="shared" si="195"/>
        <v>1</v>
      </c>
      <c r="K1852" s="13">
        <f t="shared" si="196"/>
        <v>41715</v>
      </c>
      <c r="L1852" s="12">
        <f t="shared" si="197"/>
        <v>2014</v>
      </c>
      <c r="M1852" s="12">
        <f t="shared" si="198"/>
        <v>12</v>
      </c>
      <c r="N1852" s="12">
        <f t="shared" si="199"/>
        <v>3</v>
      </c>
      <c r="O1852" s="13" t="str">
        <f t="shared" ca="1" si="200"/>
        <v>CUMPLE</v>
      </c>
    </row>
    <row r="1853" spans="1:15" hidden="1">
      <c r="A1853">
        <f>Tabla_owssvr__2[[#This Row],[ID]]</f>
        <v>3365</v>
      </c>
      <c r="B1853" t="str">
        <f>Tabla_owssvr__2[[#This Row],[Título]]</f>
        <v>Minutos NET</v>
      </c>
      <c r="C1853" t="str">
        <f>Tabla_owssvr__2[[#This Row],[Solicitante]]</f>
        <v>Morales Diaz, Mauricio Enrique, CAM</v>
      </c>
      <c r="D1853" s="4">
        <f>Tabla_owssvr__2[[#This Row],[Fecha Solicitud]]</f>
        <v>41712</v>
      </c>
      <c r="E1853" t="str">
        <f>Tabla_owssvr__2[[#This Row],[Estado]]</f>
        <v>Realizado</v>
      </c>
      <c r="F1853" s="4">
        <f>Tabla_owssvr__2[[#This Row],[Fecha Cierre]]</f>
        <v>41712</v>
      </c>
      <c r="G1853" t="str">
        <f>Tabla_owssvr__2[[#This Row],[Categoria]]</f>
        <v>Habilitación de servicios de telefonía celular, aumento de minutos, cambio de perfil.</v>
      </c>
      <c r="H1853" t="str">
        <f>Tabla_owssvr__2[[#This Row],[Enviado a TI]]</f>
        <v>Si</v>
      </c>
      <c r="I1853">
        <f>Tabla_owssvr__2[[#This Row],[Regiones]]</f>
        <v>0</v>
      </c>
      <c r="J1853" s="12">
        <f t="shared" si="195"/>
        <v>1</v>
      </c>
      <c r="K1853" s="13">
        <f t="shared" si="196"/>
        <v>41715</v>
      </c>
      <c r="L1853" s="12">
        <f t="shared" si="197"/>
        <v>2014</v>
      </c>
      <c r="M1853" s="12">
        <f t="shared" si="198"/>
        <v>12</v>
      </c>
      <c r="N1853" s="12">
        <f t="shared" si="199"/>
        <v>3</v>
      </c>
      <c r="O1853" s="13" t="str">
        <f t="shared" ca="1" si="200"/>
        <v>CUMPLE</v>
      </c>
    </row>
    <row r="1854" spans="1:15" hidden="1">
      <c r="A1854">
        <f>Tabla_owssvr__2[[#This Row],[ID]]</f>
        <v>3364</v>
      </c>
      <c r="B1854" t="str">
        <f>Tabla_owssvr__2[[#This Row],[Título]]</f>
        <v>Creción de CL para consultores</v>
      </c>
      <c r="C1854" t="str">
        <f>Tabla_owssvr__2[[#This Row],[Solicitante]]</f>
        <v>Vasquez Opazo, Maria Jose, CAM</v>
      </c>
      <c r="D1854" s="4">
        <f>Tabla_owssvr__2[[#This Row],[Fecha Solicitud]]</f>
        <v>41711</v>
      </c>
      <c r="E1854" t="str">
        <f>Tabla_owssvr__2[[#This Row],[Estado]]</f>
        <v>Realizado</v>
      </c>
      <c r="F1854" s="4">
        <f>Tabla_owssvr__2[[#This Row],[Fecha Cierre]]</f>
        <v>41711</v>
      </c>
      <c r="G1854" t="str">
        <f>Tabla_owssvr__2[[#This Row],[Categoria]]</f>
        <v>Creación, modificación activación y desactivación de cuentas de red y correo electrónico.</v>
      </c>
      <c r="H1854" t="str">
        <f>Tabla_owssvr__2[[#This Row],[Enviado a TI]]</f>
        <v>No</v>
      </c>
      <c r="I1854">
        <f>Tabla_owssvr__2[[#This Row],[Regiones]]</f>
        <v>0</v>
      </c>
      <c r="J1854" s="12">
        <f t="shared" si="195"/>
        <v>1</v>
      </c>
      <c r="K1854" s="13">
        <f t="shared" si="196"/>
        <v>41712</v>
      </c>
      <c r="L1854" s="12">
        <f t="shared" si="197"/>
        <v>2014</v>
      </c>
      <c r="M1854" s="12">
        <f t="shared" si="198"/>
        <v>11</v>
      </c>
      <c r="N1854" s="12">
        <f t="shared" si="199"/>
        <v>3</v>
      </c>
      <c r="O1854" s="13" t="str">
        <f t="shared" ca="1" si="200"/>
        <v>CUMPLE</v>
      </c>
    </row>
    <row r="1855" spans="1:15" hidden="1">
      <c r="A1855">
        <f>Tabla_owssvr__2[[#This Row],[ID]]</f>
        <v>3363</v>
      </c>
      <c r="B1855" t="str">
        <f>Tabla_owssvr__2[[#This Row],[Título]]</f>
        <v>Statement of account</v>
      </c>
      <c r="C1855" t="str">
        <f>Tabla_owssvr__2[[#This Row],[Solicitante]]</f>
        <v>Herrera Valdes, Ramon, CAM</v>
      </c>
      <c r="D1855" s="4">
        <f>Tabla_owssvr__2[[#This Row],[Fecha Solicitud]]</f>
        <v>41711</v>
      </c>
      <c r="E1855" t="str">
        <f>Tabla_owssvr__2[[#This Row],[Estado]]</f>
        <v>Realizado</v>
      </c>
      <c r="F1855" s="4">
        <f>Tabla_owssvr__2[[#This Row],[Fecha Cierre]]</f>
        <v>41711</v>
      </c>
      <c r="G1855" t="str">
        <f>Tabla_owssvr__2[[#This Row],[Categoria]]</f>
        <v>Habilitación de carpetas compartidas o sitios de Sharepoint. O asignación y/o modificación de permisos.</v>
      </c>
      <c r="H1855" t="str">
        <f>Tabla_owssvr__2[[#This Row],[Enviado a TI]]</f>
        <v>No</v>
      </c>
      <c r="I1855">
        <f>Tabla_owssvr__2[[#This Row],[Regiones]]</f>
        <v>0</v>
      </c>
      <c r="J1855" s="12">
        <f t="shared" si="195"/>
        <v>1</v>
      </c>
      <c r="K1855" s="13">
        <f t="shared" si="196"/>
        <v>41712</v>
      </c>
      <c r="L1855" s="12">
        <f t="shared" si="197"/>
        <v>2014</v>
      </c>
      <c r="M1855" s="12">
        <f t="shared" si="198"/>
        <v>11</v>
      </c>
      <c r="N1855" s="12">
        <f t="shared" si="199"/>
        <v>3</v>
      </c>
      <c r="O1855" s="13" t="str">
        <f t="shared" ca="1" si="200"/>
        <v>CUMPLE</v>
      </c>
    </row>
    <row r="1856" spans="1:15" hidden="1">
      <c r="A1856">
        <f>Tabla_owssvr__2[[#This Row],[ID]]</f>
        <v>3362</v>
      </c>
      <c r="B1856" t="str">
        <f>Tabla_owssvr__2[[#This Row],[Título]]</f>
        <v xml:space="preserve">Celular </v>
      </c>
      <c r="C1856" t="str">
        <f>Tabla_owssvr__2[[#This Row],[Solicitante]]</f>
        <v>Ramirez Vergara, Joseline, CAM</v>
      </c>
      <c r="D1856" s="4">
        <f>Tabla_owssvr__2[[#This Row],[Fecha Solicitud]]</f>
        <v>41711</v>
      </c>
      <c r="E1856" t="str">
        <f>Tabla_owssvr__2[[#This Row],[Estado]]</f>
        <v>Realizado</v>
      </c>
      <c r="F1856" s="4">
        <f>Tabla_owssvr__2[[#This Row],[Fecha Cierre]]</f>
        <v>41718</v>
      </c>
      <c r="G1856" t="str">
        <f>Tabla_owssvr__2[[#This Row],[Categoria]]</f>
        <v>Asignación y/o entrega de equipos celulares estándar nuevos o sus componentes. (chips)</v>
      </c>
      <c r="H1856" t="str">
        <f>Tabla_owssvr__2[[#This Row],[Enviado a TI]]</f>
        <v>No</v>
      </c>
      <c r="I1856">
        <f>Tabla_owssvr__2[[#This Row],[Regiones]]</f>
        <v>0</v>
      </c>
      <c r="J1856" s="12">
        <f t="shared" si="195"/>
        <v>7</v>
      </c>
      <c r="K1856" s="13">
        <f t="shared" si="196"/>
        <v>41722</v>
      </c>
      <c r="L1856" s="12">
        <f t="shared" si="197"/>
        <v>2014</v>
      </c>
      <c r="M1856" s="12">
        <f t="shared" si="198"/>
        <v>13</v>
      </c>
      <c r="N1856" s="12">
        <f t="shared" si="199"/>
        <v>3</v>
      </c>
      <c r="O1856" s="13" t="str">
        <f t="shared" ca="1" si="200"/>
        <v>CUMPLE</v>
      </c>
    </row>
    <row r="1857" spans="1:15" hidden="1">
      <c r="A1857">
        <f>Tabla_owssvr__2[[#This Row],[ID]]</f>
        <v>3361</v>
      </c>
      <c r="B1857" t="str">
        <f>Tabla_owssvr__2[[#This Row],[Título]]</f>
        <v>ingreso operaciones</v>
      </c>
      <c r="C1857" t="str">
        <f>Tabla_owssvr__2[[#This Row],[Solicitante]]</f>
        <v>Castro Marchant, Jorge, CAM</v>
      </c>
      <c r="D1857" s="4">
        <f>Tabla_owssvr__2[[#This Row],[Fecha Solicitud]]</f>
        <v>41711</v>
      </c>
      <c r="E1857" t="str">
        <f>Tabla_owssvr__2[[#This Row],[Estado]]</f>
        <v>Realizado</v>
      </c>
      <c r="F1857" s="4">
        <f>Tabla_owssvr__2[[#This Row],[Fecha Cierre]]</f>
        <v>41711</v>
      </c>
      <c r="G1857" t="str">
        <f>Tabla_owssvr__2[[#This Row],[Categoria]]</f>
        <v>Creación, modificación activación y desactivación de cuentas de red y correo electrónico.</v>
      </c>
      <c r="H1857" t="str">
        <f>Tabla_owssvr__2[[#This Row],[Enviado a TI]]</f>
        <v>No</v>
      </c>
      <c r="I1857">
        <f>Tabla_owssvr__2[[#This Row],[Regiones]]</f>
        <v>0</v>
      </c>
      <c r="J1857" s="12">
        <f t="shared" si="195"/>
        <v>1</v>
      </c>
      <c r="K1857" s="13">
        <f t="shared" si="196"/>
        <v>41712</v>
      </c>
      <c r="L1857" s="12">
        <f t="shared" si="197"/>
        <v>2014</v>
      </c>
      <c r="M1857" s="12">
        <f t="shared" si="198"/>
        <v>11</v>
      </c>
      <c r="N1857" s="12">
        <f t="shared" si="199"/>
        <v>3</v>
      </c>
      <c r="O1857" s="13" t="str">
        <f t="shared" ca="1" si="200"/>
        <v>CUMPLE</v>
      </c>
    </row>
    <row r="1858" spans="1:15" hidden="1">
      <c r="A1858">
        <f>Tabla_owssvr__2[[#This Row],[ID]]</f>
        <v>3360</v>
      </c>
      <c r="B1858" t="str">
        <f>Tabla_owssvr__2[[#This Row],[Título]]</f>
        <v>Favor autorizar</v>
      </c>
      <c r="C1858" t="str">
        <f>Tabla_owssvr__2[[#This Row],[Solicitante]]</f>
        <v>Ruz Salinas, Richard Alberto, CAM</v>
      </c>
      <c r="D1858" s="4">
        <f>Tabla_owssvr__2[[#This Row],[Fecha Solicitud]]</f>
        <v>41711</v>
      </c>
      <c r="E1858" t="str">
        <f>Tabla_owssvr__2[[#This Row],[Estado]]</f>
        <v>Realizado</v>
      </c>
      <c r="F1858" s="4">
        <f>Tabla_owssvr__2[[#This Row],[Fecha Cierre]]</f>
        <v>41718</v>
      </c>
      <c r="G1858" t="str">
        <f>Tabla_owssvr__2[[#This Row],[Categoria]]</f>
        <v>Asignación y/o entrega de equipos celulares estándar nuevos o sus componentes. (chips)</v>
      </c>
      <c r="H1858" t="str">
        <f>Tabla_owssvr__2[[#This Row],[Enviado a TI]]</f>
        <v>Si</v>
      </c>
      <c r="I1858">
        <f>Tabla_owssvr__2[[#This Row],[Regiones]]</f>
        <v>0</v>
      </c>
      <c r="J1858" s="12">
        <f t="shared" ref="J1858:J1921" si="201">VLOOKUP(G1858,servicios,2,FALSE)</f>
        <v>7</v>
      </c>
      <c r="K1858" s="13">
        <f t="shared" ref="K1858:K1921" si="202">WORKDAY(D1858*1,J1858,festivos)</f>
        <v>41722</v>
      </c>
      <c r="L1858" s="12">
        <f t="shared" ref="L1858:L1921" si="203">YEAR(K1858)</f>
        <v>2014</v>
      </c>
      <c r="M1858" s="12">
        <f t="shared" ref="M1858:M1921" si="204">WEEKNUM(K1858,2)</f>
        <v>13</v>
      </c>
      <c r="N1858" s="12">
        <f t="shared" ref="N1858:N1921" si="205">MONTH(K1858)</f>
        <v>3</v>
      </c>
      <c r="O1858" s="13" t="str">
        <f t="shared" ref="O1858:O1921" ca="1" si="206">IF(F1858=0,IF(AND(TODAY()&lt;=K1858),"EN TIEMPO","FUERA"),IF(AND(F1858&lt;=K1858),"CUMPLE","NO CUMPLE"))</f>
        <v>CUMPLE</v>
      </c>
    </row>
    <row r="1859" spans="1:15" hidden="1">
      <c r="A1859">
        <f>Tabla_owssvr__2[[#This Row],[ID]]</f>
        <v>3359</v>
      </c>
      <c r="B1859" t="str">
        <f>Tabla_owssvr__2[[#This Row],[Título]]</f>
        <v>PERDIDA DE CELULAR</v>
      </c>
      <c r="C1859" t="str">
        <f>Tabla_owssvr__2[[#This Row],[Solicitante]]</f>
        <v>Pavez Nuñez, Walter, CAM</v>
      </c>
      <c r="D1859" s="4">
        <f>Tabla_owssvr__2[[#This Row],[Fecha Solicitud]]</f>
        <v>41711</v>
      </c>
      <c r="E1859" t="str">
        <f>Tabla_owssvr__2[[#This Row],[Estado]]</f>
        <v>Realizado</v>
      </c>
      <c r="F1859" s="4">
        <f>Tabla_owssvr__2[[#This Row],[Fecha Cierre]]</f>
        <v>41712</v>
      </c>
      <c r="G1859" t="str">
        <f>Tabla_owssvr__2[[#This Row],[Categoria]]</f>
        <v>Asignación y/o entrega de equipos celulares estándar nuevos o sus componentes. (chips)</v>
      </c>
      <c r="H1859" t="str">
        <f>Tabla_owssvr__2[[#This Row],[Enviado a TI]]</f>
        <v>No</v>
      </c>
      <c r="I1859">
        <f>Tabla_owssvr__2[[#This Row],[Regiones]]</f>
        <v>0</v>
      </c>
      <c r="J1859" s="12">
        <f t="shared" si="201"/>
        <v>7</v>
      </c>
      <c r="K1859" s="13">
        <f t="shared" si="202"/>
        <v>41722</v>
      </c>
      <c r="L1859" s="12">
        <f t="shared" si="203"/>
        <v>2014</v>
      </c>
      <c r="M1859" s="12">
        <f t="shared" si="204"/>
        <v>13</v>
      </c>
      <c r="N1859" s="12">
        <f t="shared" si="205"/>
        <v>3</v>
      </c>
      <c r="O1859" s="13" t="str">
        <f t="shared" ca="1" si="206"/>
        <v>CUMPLE</v>
      </c>
    </row>
    <row r="1860" spans="1:15" hidden="1">
      <c r="A1860">
        <f>Tabla_owssvr__2[[#This Row],[ID]]</f>
        <v>3358</v>
      </c>
      <c r="B1860" t="str">
        <f>Tabla_owssvr__2[[#This Row],[Título]]</f>
        <v>Mensaje de Vacaciones</v>
      </c>
      <c r="C1860" t="str">
        <f>Tabla_owssvr__2[[#This Row],[Solicitante]]</f>
        <v>Gonzalez Reyes, Juan Jines, CAM</v>
      </c>
      <c r="D1860" s="4">
        <f>Tabla_owssvr__2[[#This Row],[Fecha Solicitud]]</f>
        <v>41711</v>
      </c>
      <c r="E1860" t="str">
        <f>Tabla_owssvr__2[[#This Row],[Estado]]</f>
        <v>Realizado</v>
      </c>
      <c r="F1860" s="4">
        <f>Tabla_owssvr__2[[#This Row],[Fecha Cierre]]</f>
        <v>41711</v>
      </c>
      <c r="G1860" t="str">
        <f>Tabla_owssvr__2[[#This Row],[Categoria]]</f>
        <v>Creación, modificación activación y desactivación de cuentas de red y correo electrónico.</v>
      </c>
      <c r="H1860" t="str">
        <f>Tabla_owssvr__2[[#This Row],[Enviado a TI]]</f>
        <v>No</v>
      </c>
      <c r="I1860">
        <f>Tabla_owssvr__2[[#This Row],[Regiones]]</f>
        <v>0</v>
      </c>
      <c r="J1860" s="12">
        <f t="shared" si="201"/>
        <v>1</v>
      </c>
      <c r="K1860" s="13">
        <f t="shared" si="202"/>
        <v>41712</v>
      </c>
      <c r="L1860" s="12">
        <f t="shared" si="203"/>
        <v>2014</v>
      </c>
      <c r="M1860" s="12">
        <f t="shared" si="204"/>
        <v>11</v>
      </c>
      <c r="N1860" s="12">
        <f t="shared" si="205"/>
        <v>3</v>
      </c>
      <c r="O1860" s="13" t="str">
        <f t="shared" ca="1" si="206"/>
        <v>CUMPLE</v>
      </c>
    </row>
    <row r="1861" spans="1:15" hidden="1">
      <c r="A1861">
        <f>Tabla_owssvr__2[[#This Row],[ID]]</f>
        <v>3357</v>
      </c>
      <c r="B1861" t="str">
        <f>Tabla_owssvr__2[[#This Row],[Título]]</f>
        <v>Móvil 94691356</v>
      </c>
      <c r="C1861" t="str">
        <f>Tabla_owssvr__2[[#This Row],[Solicitante]]</f>
        <v>Duarte Fuentes, Luis Alfredo, CAM</v>
      </c>
      <c r="D1861" s="4">
        <f>Tabla_owssvr__2[[#This Row],[Fecha Solicitud]]</f>
        <v>41711</v>
      </c>
      <c r="E1861" t="str">
        <f>Tabla_owssvr__2[[#This Row],[Estado]]</f>
        <v>Realizado</v>
      </c>
      <c r="F1861" s="4">
        <f>Tabla_owssvr__2[[#This Row],[Fecha Cierre]]</f>
        <v>41711</v>
      </c>
      <c r="G1861" t="str">
        <f>Tabla_owssvr__2[[#This Row],[Categoria]]</f>
        <v>Habilitación de servicios de telefonía celular, aumento de minutos, cambio de perfil.</v>
      </c>
      <c r="H1861" t="str">
        <f>Tabla_owssvr__2[[#This Row],[Enviado a TI]]</f>
        <v>Si</v>
      </c>
      <c r="I1861">
        <f>Tabla_owssvr__2[[#This Row],[Regiones]]</f>
        <v>0</v>
      </c>
      <c r="J1861" s="12">
        <f t="shared" si="201"/>
        <v>1</v>
      </c>
      <c r="K1861" s="13">
        <f t="shared" si="202"/>
        <v>41712</v>
      </c>
      <c r="L1861" s="12">
        <f t="shared" si="203"/>
        <v>2014</v>
      </c>
      <c r="M1861" s="12">
        <f t="shared" si="204"/>
        <v>11</v>
      </c>
      <c r="N1861" s="12">
        <f t="shared" si="205"/>
        <v>3</v>
      </c>
      <c r="O1861" s="13" t="str">
        <f t="shared" ca="1" si="206"/>
        <v>CUMPLE</v>
      </c>
    </row>
    <row r="1862" spans="1:15" hidden="1">
      <c r="A1862">
        <f>Tabla_owssvr__2[[#This Row],[ID]]</f>
        <v>3356</v>
      </c>
      <c r="B1862" t="str">
        <f>Tabla_owssvr__2[[#This Row],[Título]]</f>
        <v>Minutos de celular</v>
      </c>
      <c r="C1862" t="str">
        <f>Tabla_owssvr__2[[#This Row],[Solicitante]]</f>
        <v>Monardes Letelier, Israel Rodolfo, CAM</v>
      </c>
      <c r="D1862" s="4">
        <f>Tabla_owssvr__2[[#This Row],[Fecha Solicitud]]</f>
        <v>41711</v>
      </c>
      <c r="E1862" t="str">
        <f>Tabla_owssvr__2[[#This Row],[Estado]]</f>
        <v>Realizado</v>
      </c>
      <c r="F1862" s="4">
        <f>Tabla_owssvr__2[[#This Row],[Fecha Cierre]]</f>
        <v>41711</v>
      </c>
      <c r="G1862" t="str">
        <f>Tabla_owssvr__2[[#This Row],[Categoria]]</f>
        <v>Habilitación de servicios de telefonía celular, aumento de minutos, cambio de perfil.</v>
      </c>
      <c r="H1862" t="str">
        <f>Tabla_owssvr__2[[#This Row],[Enviado a TI]]</f>
        <v>No</v>
      </c>
      <c r="I1862">
        <f>Tabla_owssvr__2[[#This Row],[Regiones]]</f>
        <v>0</v>
      </c>
      <c r="J1862" s="12">
        <f t="shared" si="201"/>
        <v>1</v>
      </c>
      <c r="K1862" s="13">
        <f t="shared" si="202"/>
        <v>41712</v>
      </c>
      <c r="L1862" s="12">
        <f t="shared" si="203"/>
        <v>2014</v>
      </c>
      <c r="M1862" s="12">
        <f t="shared" si="204"/>
        <v>11</v>
      </c>
      <c r="N1862" s="12">
        <f t="shared" si="205"/>
        <v>3</v>
      </c>
      <c r="O1862" s="13" t="str">
        <f t="shared" ca="1" si="206"/>
        <v>CUMPLE</v>
      </c>
    </row>
    <row r="1863" spans="1:15" hidden="1">
      <c r="A1863">
        <f>Tabla_owssvr__2[[#This Row],[ID]]</f>
        <v>3355</v>
      </c>
      <c r="B1863" t="str">
        <f>Tabla_owssvr__2[[#This Row],[Título]]</f>
        <v xml:space="preserve">ingreso Unidad de medición </v>
      </c>
      <c r="C1863" t="str">
        <f>Tabla_owssvr__2[[#This Row],[Solicitante]]</f>
        <v>Abarca Cerda, Cristian Andres, CAM</v>
      </c>
      <c r="D1863" s="4">
        <f>Tabla_owssvr__2[[#This Row],[Fecha Solicitud]]</f>
        <v>41711</v>
      </c>
      <c r="E1863" t="str">
        <f>Tabla_owssvr__2[[#This Row],[Estado]]</f>
        <v>Realizado</v>
      </c>
      <c r="F1863" s="4">
        <f>Tabla_owssvr__2[[#This Row],[Fecha Cierre]]</f>
        <v>41711</v>
      </c>
      <c r="G1863" t="str">
        <f>Tabla_owssvr__2[[#This Row],[Categoria]]</f>
        <v>Creación, modificación activación y desactivación de cuentas de red y correo electrónico.</v>
      </c>
      <c r="H1863" t="str">
        <f>Tabla_owssvr__2[[#This Row],[Enviado a TI]]</f>
        <v>Si</v>
      </c>
      <c r="I1863">
        <f>Tabla_owssvr__2[[#This Row],[Regiones]]</f>
        <v>0</v>
      </c>
      <c r="J1863" s="12">
        <f t="shared" si="201"/>
        <v>1</v>
      </c>
      <c r="K1863" s="13">
        <f t="shared" si="202"/>
        <v>41712</v>
      </c>
      <c r="L1863" s="12">
        <f t="shared" si="203"/>
        <v>2014</v>
      </c>
      <c r="M1863" s="12">
        <f t="shared" si="204"/>
        <v>11</v>
      </c>
      <c r="N1863" s="12">
        <f t="shared" si="205"/>
        <v>3</v>
      </c>
      <c r="O1863" s="13" t="str">
        <f t="shared" ca="1" si="206"/>
        <v>CUMPLE</v>
      </c>
    </row>
    <row r="1864" spans="1:15" hidden="1">
      <c r="A1864">
        <f>Tabla_owssvr__2[[#This Row],[ID]]</f>
        <v>3354</v>
      </c>
      <c r="B1864" t="str">
        <f>Tabla_owssvr__2[[#This Row],[Título]]</f>
        <v>Minutos de Celular.</v>
      </c>
      <c r="C1864" t="str">
        <f>Tabla_owssvr__2[[#This Row],[Solicitante]]</f>
        <v>Sanguinetti Catalan, Angelo Michel, CAM</v>
      </c>
      <c r="D1864" s="4">
        <f>Tabla_owssvr__2[[#This Row],[Fecha Solicitud]]</f>
        <v>41711</v>
      </c>
      <c r="E1864" t="str">
        <f>Tabla_owssvr__2[[#This Row],[Estado]]</f>
        <v>Realizado</v>
      </c>
      <c r="F1864" s="4">
        <f>Tabla_owssvr__2[[#This Row],[Fecha Cierre]]</f>
        <v>41711</v>
      </c>
      <c r="G1864" t="str">
        <f>Tabla_owssvr__2[[#This Row],[Categoria]]</f>
        <v>Habilitación de servicios de telefonía celular, aumento de minutos, cambio de perfil.</v>
      </c>
      <c r="H1864" t="str">
        <f>Tabla_owssvr__2[[#This Row],[Enviado a TI]]</f>
        <v>No</v>
      </c>
      <c r="I1864">
        <f>Tabla_owssvr__2[[#This Row],[Regiones]]</f>
        <v>0</v>
      </c>
      <c r="J1864" s="12">
        <f t="shared" si="201"/>
        <v>1</v>
      </c>
      <c r="K1864" s="13">
        <f t="shared" si="202"/>
        <v>41712</v>
      </c>
      <c r="L1864" s="12">
        <f t="shared" si="203"/>
        <v>2014</v>
      </c>
      <c r="M1864" s="12">
        <f t="shared" si="204"/>
        <v>11</v>
      </c>
      <c r="N1864" s="12">
        <f t="shared" si="205"/>
        <v>3</v>
      </c>
      <c r="O1864" s="13" t="str">
        <f t="shared" ca="1" si="206"/>
        <v>CUMPLE</v>
      </c>
    </row>
    <row r="1865" spans="1:15" hidden="1">
      <c r="A1865">
        <f>Tabla_owssvr__2[[#This Row],[ID]]</f>
        <v>3353</v>
      </c>
      <c r="B1865" t="str">
        <f>Tabla_owssvr__2[[#This Row],[Título]]</f>
        <v>Telefono Nokia C1</v>
      </c>
      <c r="C1865" t="str">
        <f>Tabla_owssvr__2[[#This Row],[Solicitante]]</f>
        <v>Ponce Dinamarca, Pablo Ernesto, CAM</v>
      </c>
      <c r="D1865" s="4">
        <f>Tabla_owssvr__2[[#This Row],[Fecha Solicitud]]</f>
        <v>41711</v>
      </c>
      <c r="E1865" t="str">
        <f>Tabla_owssvr__2[[#This Row],[Estado]]</f>
        <v>Realizado</v>
      </c>
      <c r="F1865" s="4">
        <f>Tabla_owssvr__2[[#This Row],[Fecha Cierre]]</f>
        <v>41711</v>
      </c>
      <c r="G1865" t="str">
        <f>Tabla_owssvr__2[[#This Row],[Categoria]]</f>
        <v>Habilitación de servicios de telefonía celular, aumento de minutos, cambio de perfil.</v>
      </c>
      <c r="H1865" t="str">
        <f>Tabla_owssvr__2[[#This Row],[Enviado a TI]]</f>
        <v>No</v>
      </c>
      <c r="I1865">
        <f>Tabla_owssvr__2[[#This Row],[Regiones]]</f>
        <v>0</v>
      </c>
      <c r="J1865" s="12">
        <f t="shared" si="201"/>
        <v>1</v>
      </c>
      <c r="K1865" s="13">
        <f t="shared" si="202"/>
        <v>41712</v>
      </c>
      <c r="L1865" s="12">
        <f t="shared" si="203"/>
        <v>2014</v>
      </c>
      <c r="M1865" s="12">
        <f t="shared" si="204"/>
        <v>11</v>
      </c>
      <c r="N1865" s="12">
        <f t="shared" si="205"/>
        <v>3</v>
      </c>
      <c r="O1865" s="13" t="str">
        <f t="shared" ca="1" si="206"/>
        <v>CUMPLE</v>
      </c>
    </row>
    <row r="1866" spans="1:15" hidden="1">
      <c r="A1866">
        <f>Tabla_owssvr__2[[#This Row],[ID]]</f>
        <v>3352</v>
      </c>
      <c r="B1866" t="str">
        <f>Tabla_owssvr__2[[#This Row],[Título]]</f>
        <v>Minutos</v>
      </c>
      <c r="C1866" t="str">
        <f>Tabla_owssvr__2[[#This Row],[Solicitante]]</f>
        <v>Ramirez Figueroa, Miguel Angel, CAM</v>
      </c>
      <c r="D1866" s="4">
        <f>Tabla_owssvr__2[[#This Row],[Fecha Solicitud]]</f>
        <v>41711</v>
      </c>
      <c r="E1866" t="str">
        <f>Tabla_owssvr__2[[#This Row],[Estado]]</f>
        <v>Realizado</v>
      </c>
      <c r="F1866" s="4">
        <f>Tabla_owssvr__2[[#This Row],[Fecha Cierre]]</f>
        <v>41711</v>
      </c>
      <c r="G1866" t="str">
        <f>Tabla_owssvr__2[[#This Row],[Categoria]]</f>
        <v>Habilitación de servicios de telefonía celular, aumento de minutos, cambio de perfil.</v>
      </c>
      <c r="H1866" t="str">
        <f>Tabla_owssvr__2[[#This Row],[Enviado a TI]]</f>
        <v>No</v>
      </c>
      <c r="I1866">
        <f>Tabla_owssvr__2[[#This Row],[Regiones]]</f>
        <v>0</v>
      </c>
      <c r="J1866" s="12">
        <f t="shared" si="201"/>
        <v>1</v>
      </c>
      <c r="K1866" s="13">
        <f t="shared" si="202"/>
        <v>41712</v>
      </c>
      <c r="L1866" s="12">
        <f t="shared" si="203"/>
        <v>2014</v>
      </c>
      <c r="M1866" s="12">
        <f t="shared" si="204"/>
        <v>11</v>
      </c>
      <c r="N1866" s="12">
        <f t="shared" si="205"/>
        <v>3</v>
      </c>
      <c r="O1866" s="13" t="str">
        <f t="shared" ca="1" si="206"/>
        <v>CUMPLE</v>
      </c>
    </row>
    <row r="1867" spans="1:15" hidden="1">
      <c r="A1867">
        <f>Tabla_owssvr__2[[#This Row],[ID]]</f>
        <v>3351</v>
      </c>
      <c r="B1867" t="str">
        <f>Tabla_owssvr__2[[#This Row],[Título]]</f>
        <v>Minutos</v>
      </c>
      <c r="C1867" t="str">
        <f>Tabla_owssvr__2[[#This Row],[Solicitante]]</f>
        <v>Pajkuric Bustos, Ernesto Andrés, CAM</v>
      </c>
      <c r="D1867" s="4">
        <f>Tabla_owssvr__2[[#This Row],[Fecha Solicitud]]</f>
        <v>41711</v>
      </c>
      <c r="E1867" t="str">
        <f>Tabla_owssvr__2[[#This Row],[Estado]]</f>
        <v>Rechazado</v>
      </c>
      <c r="F1867" s="4">
        <f>Tabla_owssvr__2[[#This Row],[Fecha Cierre]]</f>
        <v>41711</v>
      </c>
      <c r="G1867" t="str">
        <f>Tabla_owssvr__2[[#This Row],[Categoria]]</f>
        <v>Habilitación de servicios de telefonía celular, aumento de minutos, cambio de perfil.</v>
      </c>
      <c r="H1867" t="str">
        <f>Tabla_owssvr__2[[#This Row],[Enviado a TI]]</f>
        <v>No</v>
      </c>
      <c r="I1867">
        <f>Tabla_owssvr__2[[#This Row],[Regiones]]</f>
        <v>0</v>
      </c>
      <c r="J1867" s="12">
        <f t="shared" si="201"/>
        <v>1</v>
      </c>
      <c r="K1867" s="13">
        <f t="shared" si="202"/>
        <v>41712</v>
      </c>
      <c r="L1867" s="12">
        <f t="shared" si="203"/>
        <v>2014</v>
      </c>
      <c r="M1867" s="12">
        <f t="shared" si="204"/>
        <v>11</v>
      </c>
      <c r="N1867" s="12">
        <f t="shared" si="205"/>
        <v>3</v>
      </c>
      <c r="O1867" s="13" t="str">
        <f t="shared" ca="1" si="206"/>
        <v>CUMPLE</v>
      </c>
    </row>
    <row r="1868" spans="1:15" hidden="1">
      <c r="A1868">
        <f>Tabla_owssvr__2[[#This Row],[ID]]</f>
        <v>3350</v>
      </c>
      <c r="B1868" t="str">
        <f>Tabla_owssvr__2[[#This Row],[Título]]</f>
        <v>Solicitud de Minutos Adicionales</v>
      </c>
      <c r="C1868" t="str">
        <f>Tabla_owssvr__2[[#This Row],[Solicitante]]</f>
        <v>Diaz Castro, Olivier Guillermo, CAM</v>
      </c>
      <c r="D1868" s="4">
        <f>Tabla_owssvr__2[[#This Row],[Fecha Solicitud]]</f>
        <v>41711</v>
      </c>
      <c r="E1868" t="str">
        <f>Tabla_owssvr__2[[#This Row],[Estado]]</f>
        <v>Realizado</v>
      </c>
      <c r="F1868" s="4">
        <f>Tabla_owssvr__2[[#This Row],[Fecha Cierre]]</f>
        <v>41711</v>
      </c>
      <c r="G1868" t="str">
        <f>Tabla_owssvr__2[[#This Row],[Categoria]]</f>
        <v>Habilitación de servicios de telefonía celular, aumento de minutos, cambio de perfil.</v>
      </c>
      <c r="H1868" t="str">
        <f>Tabla_owssvr__2[[#This Row],[Enviado a TI]]</f>
        <v>No</v>
      </c>
      <c r="I1868">
        <f>Tabla_owssvr__2[[#This Row],[Regiones]]</f>
        <v>0</v>
      </c>
      <c r="J1868" s="12">
        <f t="shared" si="201"/>
        <v>1</v>
      </c>
      <c r="K1868" s="13">
        <f t="shared" si="202"/>
        <v>41712</v>
      </c>
      <c r="L1868" s="12">
        <f t="shared" si="203"/>
        <v>2014</v>
      </c>
      <c r="M1868" s="12">
        <f t="shared" si="204"/>
        <v>11</v>
      </c>
      <c r="N1868" s="12">
        <f t="shared" si="205"/>
        <v>3</v>
      </c>
      <c r="O1868" s="13" t="str">
        <f t="shared" ca="1" si="206"/>
        <v>CUMPLE</v>
      </c>
    </row>
    <row r="1869" spans="1:15" hidden="1">
      <c r="A1869">
        <f>Tabla_owssvr__2[[#This Row],[ID]]</f>
        <v>3349</v>
      </c>
      <c r="B1869" t="str">
        <f>Tabla_owssvr__2[[#This Row],[Título]]</f>
        <v>Minutos NET</v>
      </c>
      <c r="C1869" t="str">
        <f>Tabla_owssvr__2[[#This Row],[Solicitante]]</f>
        <v>Morales Diaz, Mauricio Enrique, CAM</v>
      </c>
      <c r="D1869" s="4">
        <f>Tabla_owssvr__2[[#This Row],[Fecha Solicitud]]</f>
        <v>41706</v>
      </c>
      <c r="E1869" t="str">
        <f>Tabla_owssvr__2[[#This Row],[Estado]]</f>
        <v>Realizado</v>
      </c>
      <c r="F1869" s="4">
        <f>Tabla_owssvr__2[[#This Row],[Fecha Cierre]]</f>
        <v>41706</v>
      </c>
      <c r="G1869" t="str">
        <f>Tabla_owssvr__2[[#This Row],[Categoria]]</f>
        <v>Habilitación de servicios de telefonía celular, aumento de minutos, cambio de perfil.</v>
      </c>
      <c r="H1869" t="str">
        <f>Tabla_owssvr__2[[#This Row],[Enviado a TI]]</f>
        <v>No</v>
      </c>
      <c r="I1869">
        <f>Tabla_owssvr__2[[#This Row],[Regiones]]</f>
        <v>0</v>
      </c>
      <c r="J1869" s="12">
        <f t="shared" si="201"/>
        <v>1</v>
      </c>
      <c r="K1869" s="13">
        <f t="shared" si="202"/>
        <v>41708</v>
      </c>
      <c r="L1869" s="12">
        <f t="shared" si="203"/>
        <v>2014</v>
      </c>
      <c r="M1869" s="12">
        <f t="shared" si="204"/>
        <v>11</v>
      </c>
      <c r="N1869" s="12">
        <f t="shared" si="205"/>
        <v>3</v>
      </c>
      <c r="O1869" s="13" t="str">
        <f t="shared" ca="1" si="206"/>
        <v>CUMPLE</v>
      </c>
    </row>
    <row r="1870" spans="1:15" hidden="1">
      <c r="A1870">
        <f>Tabla_owssvr__2[[#This Row],[ID]]</f>
        <v>3348</v>
      </c>
      <c r="B1870" t="str">
        <f>Tabla_owssvr__2[[#This Row],[Título]]</f>
        <v>Minutos NET</v>
      </c>
      <c r="C1870" t="str">
        <f>Tabla_owssvr__2[[#This Row],[Solicitante]]</f>
        <v>Morales Diaz, Mauricio Enrique, CAM</v>
      </c>
      <c r="D1870" s="4">
        <f>Tabla_owssvr__2[[#This Row],[Fecha Solicitud]]</f>
        <v>41706</v>
      </c>
      <c r="E1870" t="str">
        <f>Tabla_owssvr__2[[#This Row],[Estado]]</f>
        <v>Realizado</v>
      </c>
      <c r="F1870" s="4">
        <f>Tabla_owssvr__2[[#This Row],[Fecha Cierre]]</f>
        <v>41706</v>
      </c>
      <c r="G1870" t="str">
        <f>Tabla_owssvr__2[[#This Row],[Categoria]]</f>
        <v>Habilitación de servicios de telefonía celular, aumento de minutos, cambio de perfil.</v>
      </c>
      <c r="H1870" t="str">
        <f>Tabla_owssvr__2[[#This Row],[Enviado a TI]]</f>
        <v>No</v>
      </c>
      <c r="I1870">
        <f>Tabla_owssvr__2[[#This Row],[Regiones]]</f>
        <v>0</v>
      </c>
      <c r="J1870" s="12">
        <f t="shared" si="201"/>
        <v>1</v>
      </c>
      <c r="K1870" s="13">
        <f t="shared" si="202"/>
        <v>41708</v>
      </c>
      <c r="L1870" s="12">
        <f t="shared" si="203"/>
        <v>2014</v>
      </c>
      <c r="M1870" s="12">
        <f t="shared" si="204"/>
        <v>11</v>
      </c>
      <c r="N1870" s="12">
        <f t="shared" si="205"/>
        <v>3</v>
      </c>
      <c r="O1870" s="13" t="str">
        <f t="shared" ca="1" si="206"/>
        <v>CUMPLE</v>
      </c>
    </row>
    <row r="1871" spans="1:15" hidden="1">
      <c r="A1871">
        <f>Tabla_owssvr__2[[#This Row],[ID]]</f>
        <v>3347</v>
      </c>
      <c r="B1871" t="str">
        <f>Tabla_owssvr__2[[#This Row],[Título]]</f>
        <v>Minutos NET</v>
      </c>
      <c r="C1871" t="str">
        <f>Tabla_owssvr__2[[#This Row],[Solicitante]]</f>
        <v>Morales Diaz, Mauricio Enrique, CAM</v>
      </c>
      <c r="D1871" s="4">
        <f>Tabla_owssvr__2[[#This Row],[Fecha Solicitud]]</f>
        <v>41706</v>
      </c>
      <c r="E1871" t="str">
        <f>Tabla_owssvr__2[[#This Row],[Estado]]</f>
        <v>Realizado</v>
      </c>
      <c r="F1871" s="4">
        <f>Tabla_owssvr__2[[#This Row],[Fecha Cierre]]</f>
        <v>41706</v>
      </c>
      <c r="G1871" t="str">
        <f>Tabla_owssvr__2[[#This Row],[Categoria]]</f>
        <v>Habilitación de servicios de telefonía celular, aumento de minutos, cambio de perfil.</v>
      </c>
      <c r="H1871" t="str">
        <f>Tabla_owssvr__2[[#This Row],[Enviado a TI]]</f>
        <v>No</v>
      </c>
      <c r="I1871">
        <f>Tabla_owssvr__2[[#This Row],[Regiones]]</f>
        <v>0</v>
      </c>
      <c r="J1871" s="12">
        <f t="shared" si="201"/>
        <v>1</v>
      </c>
      <c r="K1871" s="13">
        <f t="shared" si="202"/>
        <v>41708</v>
      </c>
      <c r="L1871" s="12">
        <f t="shared" si="203"/>
        <v>2014</v>
      </c>
      <c r="M1871" s="12">
        <f t="shared" si="204"/>
        <v>11</v>
      </c>
      <c r="N1871" s="12">
        <f t="shared" si="205"/>
        <v>3</v>
      </c>
      <c r="O1871" s="13" t="str">
        <f t="shared" ca="1" si="206"/>
        <v>CUMPLE</v>
      </c>
    </row>
    <row r="1872" spans="1:15" hidden="1">
      <c r="A1872">
        <f>Tabla_owssvr__2[[#This Row],[ID]]</f>
        <v>3346</v>
      </c>
      <c r="B1872" t="str">
        <f>Tabla_owssvr__2[[#This Row],[Título]]</f>
        <v>Plataformar PC - Gcia. Op. RFOR</v>
      </c>
      <c r="C1872" t="str">
        <f>Tabla_owssvr__2[[#This Row],[Solicitante]]</f>
        <v>Sanguinetti Catalan, Angelo Michel, CAM</v>
      </c>
      <c r="D1872" s="4">
        <f>Tabla_owssvr__2[[#This Row],[Fecha Solicitud]]</f>
        <v>41710</v>
      </c>
      <c r="E1872" t="str">
        <f>Tabla_owssvr__2[[#This Row],[Estado]]</f>
        <v>Realizado</v>
      </c>
      <c r="F1872" s="4">
        <f>Tabla_owssvr__2[[#This Row],[Fecha Cierre]]</f>
        <v>41710</v>
      </c>
      <c r="G1872" t="str">
        <f>Tabla_owssvr__2[[#This Row],[Categoria]]</f>
        <v>Asignación de equipamiento estándar.</v>
      </c>
      <c r="H1872" t="str">
        <f>Tabla_owssvr__2[[#This Row],[Enviado a TI]]</f>
        <v>No</v>
      </c>
      <c r="I1872">
        <f>Tabla_owssvr__2[[#This Row],[Regiones]]</f>
        <v>0</v>
      </c>
      <c r="J1872" s="12">
        <f t="shared" si="201"/>
        <v>4</v>
      </c>
      <c r="K1872" s="13">
        <f t="shared" si="202"/>
        <v>41716</v>
      </c>
      <c r="L1872" s="12">
        <f t="shared" si="203"/>
        <v>2014</v>
      </c>
      <c r="M1872" s="12">
        <f t="shared" si="204"/>
        <v>12</v>
      </c>
      <c r="N1872" s="12">
        <f t="shared" si="205"/>
        <v>3</v>
      </c>
      <c r="O1872" s="13" t="str">
        <f t="shared" ca="1" si="206"/>
        <v>CUMPLE</v>
      </c>
    </row>
    <row r="1873" spans="1:15" hidden="1">
      <c r="A1873">
        <f>Tabla_owssvr__2[[#This Row],[ID]]</f>
        <v>3345</v>
      </c>
      <c r="B1873" t="str">
        <f>Tabla_owssvr__2[[#This Row],[Título]]</f>
        <v>Recarga de Minutos</v>
      </c>
      <c r="C1873" t="str">
        <f>Tabla_owssvr__2[[#This Row],[Solicitante]]</f>
        <v>Soto Aranguiz, Francisco Javier, CAM</v>
      </c>
      <c r="D1873" s="4">
        <f>Tabla_owssvr__2[[#This Row],[Fecha Solicitud]]</f>
        <v>41709</v>
      </c>
      <c r="E1873" t="str">
        <f>Tabla_owssvr__2[[#This Row],[Estado]]</f>
        <v>Realizado</v>
      </c>
      <c r="F1873" s="4">
        <f>Tabla_owssvr__2[[#This Row],[Fecha Cierre]]</f>
        <v>41709</v>
      </c>
      <c r="G1873" t="str">
        <f>Tabla_owssvr__2[[#This Row],[Categoria]]</f>
        <v>Habilitación de servicios de telefonía celular, aumento de minutos, cambio de perfil.</v>
      </c>
      <c r="H1873" t="str">
        <f>Tabla_owssvr__2[[#This Row],[Enviado a TI]]</f>
        <v>No</v>
      </c>
      <c r="I1873">
        <f>Tabla_owssvr__2[[#This Row],[Regiones]]</f>
        <v>0</v>
      </c>
      <c r="J1873" s="12">
        <f t="shared" si="201"/>
        <v>1</v>
      </c>
      <c r="K1873" s="13">
        <f t="shared" si="202"/>
        <v>41710</v>
      </c>
      <c r="L1873" s="12">
        <f t="shared" si="203"/>
        <v>2014</v>
      </c>
      <c r="M1873" s="12">
        <f t="shared" si="204"/>
        <v>11</v>
      </c>
      <c r="N1873" s="12">
        <f t="shared" si="205"/>
        <v>3</v>
      </c>
      <c r="O1873" s="13" t="str">
        <f t="shared" ca="1" si="206"/>
        <v>CUMPLE</v>
      </c>
    </row>
    <row r="1874" spans="1:15" hidden="1">
      <c r="A1874">
        <f>Tabla_owssvr__2[[#This Row],[ID]]</f>
        <v>3344</v>
      </c>
      <c r="B1874" t="str">
        <f>Tabla_owssvr__2[[#This Row],[Título]]</f>
        <v>Adquisicion multiplexor VGA 1 entrada 4 salidas.</v>
      </c>
      <c r="C1874" t="str">
        <f>Tabla_owssvr__2[[#This Row],[Solicitante]]</f>
        <v>Jerez Valdebenito, Rodrigo Esteban, CAM</v>
      </c>
      <c r="D1874" s="4">
        <f>Tabla_owssvr__2[[#This Row],[Fecha Solicitud]]</f>
        <v>41709</v>
      </c>
      <c r="E1874" t="str">
        <f>Tabla_owssvr__2[[#This Row],[Estado]]</f>
        <v>Realizado</v>
      </c>
      <c r="F1874" s="4">
        <f>Tabla_owssvr__2[[#This Row],[Fecha Cierre]]</f>
        <v>41710</v>
      </c>
      <c r="G1874" t="str">
        <f>Tabla_owssvr__2[[#This Row],[Categoria]]</f>
        <v>Compra de equipamiento no habitual</v>
      </c>
      <c r="H1874" t="str">
        <f>Tabla_owssvr__2[[#This Row],[Enviado a TI]]</f>
        <v>No</v>
      </c>
      <c r="I1874">
        <f>Tabla_owssvr__2[[#This Row],[Regiones]]</f>
        <v>0</v>
      </c>
      <c r="J1874" s="12">
        <f t="shared" si="201"/>
        <v>5</v>
      </c>
      <c r="K1874" s="13">
        <f t="shared" si="202"/>
        <v>41716</v>
      </c>
      <c r="L1874" s="12">
        <f t="shared" si="203"/>
        <v>2014</v>
      </c>
      <c r="M1874" s="12">
        <f t="shared" si="204"/>
        <v>12</v>
      </c>
      <c r="N1874" s="12">
        <f t="shared" si="205"/>
        <v>3</v>
      </c>
      <c r="O1874" s="13" t="str">
        <f t="shared" ca="1" si="206"/>
        <v>CUMPLE</v>
      </c>
    </row>
    <row r="1875" spans="1:15" hidden="1">
      <c r="A1875">
        <f>Tabla_owssvr__2[[#This Row],[ID]]</f>
        <v>3343</v>
      </c>
      <c r="B1875" t="str">
        <f>Tabla_owssvr__2[[#This Row],[Título]]</f>
        <v>Solicitud Equipo Usuario</v>
      </c>
      <c r="C1875" t="str">
        <f>Tabla_owssvr__2[[#This Row],[Solicitante]]</f>
        <v>Sanguinetti Catalan, Angelo Michel, CAM</v>
      </c>
      <c r="D1875" s="4">
        <f>Tabla_owssvr__2[[#This Row],[Fecha Solicitud]]</f>
        <v>41710</v>
      </c>
      <c r="E1875" t="str">
        <f>Tabla_owssvr__2[[#This Row],[Estado]]</f>
        <v>Realizado</v>
      </c>
      <c r="F1875" s="4">
        <f>Tabla_owssvr__2[[#This Row],[Fecha Cierre]]</f>
        <v>41710</v>
      </c>
      <c r="G1875" t="str">
        <f>Tabla_owssvr__2[[#This Row],[Categoria]]</f>
        <v>Asignación de equipamiento estándar.</v>
      </c>
      <c r="H1875" t="str">
        <f>Tabla_owssvr__2[[#This Row],[Enviado a TI]]</f>
        <v>No</v>
      </c>
      <c r="I1875">
        <f>Tabla_owssvr__2[[#This Row],[Regiones]]</f>
        <v>0</v>
      </c>
      <c r="J1875" s="12">
        <f t="shared" si="201"/>
        <v>4</v>
      </c>
      <c r="K1875" s="13">
        <f t="shared" si="202"/>
        <v>41716</v>
      </c>
      <c r="L1875" s="12">
        <f t="shared" si="203"/>
        <v>2014</v>
      </c>
      <c r="M1875" s="12">
        <f t="shared" si="204"/>
        <v>12</v>
      </c>
      <c r="N1875" s="12">
        <f t="shared" si="205"/>
        <v>3</v>
      </c>
      <c r="O1875" s="13" t="str">
        <f t="shared" ca="1" si="206"/>
        <v>CUMPLE</v>
      </c>
    </row>
    <row r="1876" spans="1:15" hidden="1">
      <c r="A1876">
        <f>Tabla_owssvr__2[[#This Row],[ID]]</f>
        <v>3342</v>
      </c>
      <c r="B1876" t="str">
        <f>Tabla_owssvr__2[[#This Row],[Título]]</f>
        <v>Creación Anexo Fijo</v>
      </c>
      <c r="C1876" t="str">
        <f>Tabla_owssvr__2[[#This Row],[Solicitante]]</f>
        <v>Sanguinetti Catalan, Angelo Michel, CAM</v>
      </c>
      <c r="D1876" s="4">
        <f>Tabla_owssvr__2[[#This Row],[Fecha Solicitud]]</f>
        <v>41710</v>
      </c>
      <c r="E1876" t="str">
        <f>Tabla_owssvr__2[[#This Row],[Estado]]</f>
        <v>Realizado</v>
      </c>
      <c r="F1876" s="4">
        <f>Tabla_owssvr__2[[#This Row],[Fecha Cierre]]</f>
        <v>41710</v>
      </c>
      <c r="G1876" t="str">
        <f>Tabla_owssvr__2[[#This Row],[Categoria]]</f>
        <v>Creación, modificación activación y desactivación de anexos telefónicos.</v>
      </c>
      <c r="H1876" t="str">
        <f>Tabla_owssvr__2[[#This Row],[Enviado a TI]]</f>
        <v>No</v>
      </c>
      <c r="I1876">
        <f>Tabla_owssvr__2[[#This Row],[Regiones]]</f>
        <v>0</v>
      </c>
      <c r="J1876" s="12">
        <f t="shared" si="201"/>
        <v>1</v>
      </c>
      <c r="K1876" s="13">
        <f t="shared" si="202"/>
        <v>41711</v>
      </c>
      <c r="L1876" s="12">
        <f t="shared" si="203"/>
        <v>2014</v>
      </c>
      <c r="M1876" s="12">
        <f t="shared" si="204"/>
        <v>11</v>
      </c>
      <c r="N1876" s="12">
        <f t="shared" si="205"/>
        <v>3</v>
      </c>
      <c r="O1876" s="13" t="str">
        <f t="shared" ca="1" si="206"/>
        <v>CUMPLE</v>
      </c>
    </row>
    <row r="1877" spans="1:15" hidden="1">
      <c r="A1877">
        <f>Tabla_owssvr__2[[#This Row],[ID]]</f>
        <v>3341</v>
      </c>
      <c r="B1877" t="str">
        <f>Tabla_owssvr__2[[#This Row],[Título]]</f>
        <v>50 minutos Adiconales Movil entel 99716467</v>
      </c>
      <c r="C1877" t="str">
        <f>Tabla_owssvr__2[[#This Row],[Solicitante]]</f>
        <v>Carrasco Velarde, Luis Alberto, CAM</v>
      </c>
      <c r="D1877" s="4">
        <f>Tabla_owssvr__2[[#This Row],[Fecha Solicitud]]</f>
        <v>41710</v>
      </c>
      <c r="E1877" t="str">
        <f>Tabla_owssvr__2[[#This Row],[Estado]]</f>
        <v>Realizado</v>
      </c>
      <c r="F1877" s="4">
        <f>Tabla_owssvr__2[[#This Row],[Fecha Cierre]]</f>
        <v>41710</v>
      </c>
      <c r="G1877" t="str">
        <f>Tabla_owssvr__2[[#This Row],[Categoria]]</f>
        <v>Habilitación de servicios de telefonía celular, aumento de minutos, cambio de perfil.</v>
      </c>
      <c r="H1877" t="str">
        <f>Tabla_owssvr__2[[#This Row],[Enviado a TI]]</f>
        <v>No</v>
      </c>
      <c r="I1877">
        <f>Tabla_owssvr__2[[#This Row],[Regiones]]</f>
        <v>0</v>
      </c>
      <c r="J1877" s="12">
        <f t="shared" si="201"/>
        <v>1</v>
      </c>
      <c r="K1877" s="13">
        <f t="shared" si="202"/>
        <v>41711</v>
      </c>
      <c r="L1877" s="12">
        <f t="shared" si="203"/>
        <v>2014</v>
      </c>
      <c r="M1877" s="12">
        <f t="shared" si="204"/>
        <v>11</v>
      </c>
      <c r="N1877" s="12">
        <f t="shared" si="205"/>
        <v>3</v>
      </c>
      <c r="O1877" s="13" t="str">
        <f t="shared" ca="1" si="206"/>
        <v>CUMPLE</v>
      </c>
    </row>
    <row r="1878" spans="1:15" hidden="1">
      <c r="A1878">
        <f>Tabla_owssvr__2[[#This Row],[ID]]</f>
        <v>3340</v>
      </c>
      <c r="B1878" t="str">
        <f>Tabla_owssvr__2[[#This Row],[Título]]</f>
        <v>Problemas al emitir Guia de Despacho</v>
      </c>
      <c r="C1878" t="str">
        <f>Tabla_owssvr__2[[#This Row],[Solicitante]]</f>
        <v>Riveros Mancilla, Claudia Andrea, EXTERNO</v>
      </c>
      <c r="D1878" s="4">
        <f>Tabla_owssvr__2[[#This Row],[Fecha Solicitud]]</f>
        <v>41710</v>
      </c>
      <c r="E1878" t="str">
        <f>Tabla_owssvr__2[[#This Row],[Estado]]</f>
        <v>Realizado</v>
      </c>
      <c r="F1878" s="4">
        <f>Tabla_owssvr__2[[#This Row],[Fecha Cierre]]</f>
        <v>41710</v>
      </c>
      <c r="G1878" t="str">
        <f>Tabla_owssvr__2[[#This Row],[Categoria]]</f>
        <v>Reporte de incidencias de servicio externos (Oracle, SAP, Synergia, GOM ….)</v>
      </c>
      <c r="H1878" t="str">
        <f>Tabla_owssvr__2[[#This Row],[Enviado a TI]]</f>
        <v>No</v>
      </c>
      <c r="I1878">
        <f>Tabla_owssvr__2[[#This Row],[Regiones]]</f>
        <v>0</v>
      </c>
      <c r="J1878" s="12">
        <f t="shared" si="201"/>
        <v>1</v>
      </c>
      <c r="K1878" s="13">
        <f t="shared" si="202"/>
        <v>41711</v>
      </c>
      <c r="L1878" s="12">
        <f t="shared" si="203"/>
        <v>2014</v>
      </c>
      <c r="M1878" s="12">
        <f t="shared" si="204"/>
        <v>11</v>
      </c>
      <c r="N1878" s="12">
        <f t="shared" si="205"/>
        <v>3</v>
      </c>
      <c r="O1878" s="13" t="str">
        <f t="shared" ca="1" si="206"/>
        <v>CUMPLE</v>
      </c>
    </row>
    <row r="1879" spans="1:15" hidden="1">
      <c r="A1879">
        <f>Tabla_owssvr__2[[#This Row],[ID]]</f>
        <v>3339</v>
      </c>
      <c r="B1879" t="str">
        <f>Tabla_owssvr__2[[#This Row],[Título]]</f>
        <v>Datos supervisor</v>
      </c>
      <c r="C1879" t="str">
        <f>Tabla_owssvr__2[[#This Row],[Solicitante]]</f>
        <v>Elgueta Rojas, Deborah Lisset, CAM</v>
      </c>
      <c r="D1879" s="4">
        <f>Tabla_owssvr__2[[#This Row],[Fecha Solicitud]]</f>
        <v>41710</v>
      </c>
      <c r="E1879" t="str">
        <f>Tabla_owssvr__2[[#This Row],[Estado]]</f>
        <v>Realizado</v>
      </c>
      <c r="F1879" s="4">
        <f>Tabla_owssvr__2[[#This Row],[Fecha Cierre]]</f>
        <v>41710</v>
      </c>
      <c r="G1879" t="str">
        <f>Tabla_owssvr__2[[#This Row],[Categoria]]</f>
        <v>Creación, modificación activación y desactivación de cuentas de red y correo electrónico.</v>
      </c>
      <c r="H1879" t="str">
        <f>Tabla_owssvr__2[[#This Row],[Enviado a TI]]</f>
        <v>No</v>
      </c>
      <c r="I1879">
        <f>Tabla_owssvr__2[[#This Row],[Regiones]]</f>
        <v>0</v>
      </c>
      <c r="J1879" s="12">
        <f t="shared" si="201"/>
        <v>1</v>
      </c>
      <c r="K1879" s="13">
        <f t="shared" si="202"/>
        <v>41711</v>
      </c>
      <c r="L1879" s="12">
        <f t="shared" si="203"/>
        <v>2014</v>
      </c>
      <c r="M1879" s="12">
        <f t="shared" si="204"/>
        <v>11</v>
      </c>
      <c r="N1879" s="12">
        <f t="shared" si="205"/>
        <v>3</v>
      </c>
      <c r="O1879" s="13" t="str">
        <f t="shared" ca="1" si="206"/>
        <v>CUMPLE</v>
      </c>
    </row>
    <row r="1880" spans="1:15" hidden="1">
      <c r="A1880">
        <f>Tabla_owssvr__2[[#This Row],[ID]]</f>
        <v>3338</v>
      </c>
      <c r="B1880" t="str">
        <f>Tabla_owssvr__2[[#This Row],[Título]]</f>
        <v>Anexo de Juan Bascuñan</v>
      </c>
      <c r="C1880" t="str">
        <f>Tabla_owssvr__2[[#This Row],[Solicitante]]</f>
        <v>Abrigo Elgueda, Juan Andres, CAM</v>
      </c>
      <c r="D1880" s="4">
        <f>Tabla_owssvr__2[[#This Row],[Fecha Solicitud]]</f>
        <v>41710</v>
      </c>
      <c r="E1880" t="str">
        <f>Tabla_owssvr__2[[#This Row],[Estado]]</f>
        <v>Realizado</v>
      </c>
      <c r="F1880" s="4">
        <f>Tabla_owssvr__2[[#This Row],[Fecha Cierre]]</f>
        <v>41710</v>
      </c>
      <c r="G1880" t="str">
        <f>Tabla_owssvr__2[[#This Row],[Categoria]]</f>
        <v>Creación, modificación activación y desactivación de anexos telefónicos.</v>
      </c>
      <c r="H1880" t="str">
        <f>Tabla_owssvr__2[[#This Row],[Enviado a TI]]</f>
        <v>No</v>
      </c>
      <c r="I1880">
        <f>Tabla_owssvr__2[[#This Row],[Regiones]]</f>
        <v>0</v>
      </c>
      <c r="J1880" s="12">
        <f t="shared" si="201"/>
        <v>1</v>
      </c>
      <c r="K1880" s="13">
        <f t="shared" si="202"/>
        <v>41711</v>
      </c>
      <c r="L1880" s="12">
        <f t="shared" si="203"/>
        <v>2014</v>
      </c>
      <c r="M1880" s="12">
        <f t="shared" si="204"/>
        <v>11</v>
      </c>
      <c r="N1880" s="12">
        <f t="shared" si="205"/>
        <v>3</v>
      </c>
      <c r="O1880" s="13" t="str">
        <f t="shared" ca="1" si="206"/>
        <v>CUMPLE</v>
      </c>
    </row>
    <row r="1881" spans="1:15" hidden="1">
      <c r="A1881">
        <f>Tabla_owssvr__2[[#This Row],[ID]]</f>
        <v>3337</v>
      </c>
      <c r="B1881" t="str">
        <f>Tabla_owssvr__2[[#This Row],[Título]]</f>
        <v>Levantamiento Cuenta Oracle de Juan Bascuñan</v>
      </c>
      <c r="C1881" t="str">
        <f>Tabla_owssvr__2[[#This Row],[Solicitante]]</f>
        <v>Abrigo Elgueda, Juan Andres, CAM</v>
      </c>
      <c r="D1881" s="4">
        <f>Tabla_owssvr__2[[#This Row],[Fecha Solicitud]]</f>
        <v>41710</v>
      </c>
      <c r="E1881" t="str">
        <f>Tabla_owssvr__2[[#This Row],[Estado]]</f>
        <v>Rechazado</v>
      </c>
      <c r="F1881" s="4">
        <f>Tabla_owssvr__2[[#This Row],[Fecha Cierre]]</f>
        <v>41710</v>
      </c>
      <c r="G1881" t="str">
        <f>Tabla_owssvr__2[[#This Row],[Categoria]]</f>
        <v>Reporte de incidencias de servicio externos (Oracle, SAP, Synergia, GOM ….)</v>
      </c>
      <c r="H1881" t="str">
        <f>Tabla_owssvr__2[[#This Row],[Enviado a TI]]</f>
        <v>No</v>
      </c>
      <c r="I1881" t="str">
        <f>Tabla_owssvr__2[[#This Row],[Regiones]]</f>
        <v>No</v>
      </c>
      <c r="J1881" s="12">
        <f t="shared" si="201"/>
        <v>1</v>
      </c>
      <c r="K1881" s="13">
        <f t="shared" si="202"/>
        <v>41711</v>
      </c>
      <c r="L1881" s="12">
        <f t="shared" si="203"/>
        <v>2014</v>
      </c>
      <c r="M1881" s="12">
        <f t="shared" si="204"/>
        <v>11</v>
      </c>
      <c r="N1881" s="12">
        <f t="shared" si="205"/>
        <v>3</v>
      </c>
      <c r="O1881" s="13" t="str">
        <f t="shared" ca="1" si="206"/>
        <v>CUMPLE</v>
      </c>
    </row>
    <row r="1882" spans="1:15" hidden="1">
      <c r="A1882">
        <f>Tabla_owssvr__2[[#This Row],[ID]]</f>
        <v>3336</v>
      </c>
      <c r="B1882" t="str">
        <f>Tabla_owssvr__2[[#This Row],[Título]]</f>
        <v>Solicitud de Minutos Celular</v>
      </c>
      <c r="C1882" t="str">
        <f>Tabla_owssvr__2[[#This Row],[Solicitante]]</f>
        <v>Vera Sepulveda, Juan Carlos, CAM</v>
      </c>
      <c r="D1882" s="4">
        <f>Tabla_owssvr__2[[#This Row],[Fecha Solicitud]]</f>
        <v>41710</v>
      </c>
      <c r="E1882" t="str">
        <f>Tabla_owssvr__2[[#This Row],[Estado]]</f>
        <v>Realizado</v>
      </c>
      <c r="F1882" s="4">
        <f>Tabla_owssvr__2[[#This Row],[Fecha Cierre]]</f>
        <v>41710</v>
      </c>
      <c r="G1882" t="str">
        <f>Tabla_owssvr__2[[#This Row],[Categoria]]</f>
        <v>Habilitación de servicios de telefonía celular, aumento de minutos, cambio de perfil.</v>
      </c>
      <c r="H1882" t="str">
        <f>Tabla_owssvr__2[[#This Row],[Enviado a TI]]</f>
        <v>No</v>
      </c>
      <c r="I1882">
        <f>Tabla_owssvr__2[[#This Row],[Regiones]]</f>
        <v>0</v>
      </c>
      <c r="J1882" s="12">
        <f t="shared" si="201"/>
        <v>1</v>
      </c>
      <c r="K1882" s="13">
        <f t="shared" si="202"/>
        <v>41711</v>
      </c>
      <c r="L1882" s="12">
        <f t="shared" si="203"/>
        <v>2014</v>
      </c>
      <c r="M1882" s="12">
        <f t="shared" si="204"/>
        <v>11</v>
      </c>
      <c r="N1882" s="12">
        <f t="shared" si="205"/>
        <v>3</v>
      </c>
      <c r="O1882" s="13" t="str">
        <f t="shared" ca="1" si="206"/>
        <v>CUMPLE</v>
      </c>
    </row>
    <row r="1883" spans="1:15" hidden="1">
      <c r="A1883">
        <f>Tabla_owssvr__2[[#This Row],[ID]]</f>
        <v>3335</v>
      </c>
      <c r="B1883" t="str">
        <f>Tabla_owssvr__2[[#This Row],[Título]]</f>
        <v>Minutos Celular Juan Bascuñan</v>
      </c>
      <c r="C1883" t="str">
        <f>Tabla_owssvr__2[[#This Row],[Solicitante]]</f>
        <v>Abrigo Elgueda, Juan Andres, CAM</v>
      </c>
      <c r="D1883" s="4">
        <f>Tabla_owssvr__2[[#This Row],[Fecha Solicitud]]</f>
        <v>41710</v>
      </c>
      <c r="E1883" t="str">
        <f>Tabla_owssvr__2[[#This Row],[Estado]]</f>
        <v>Realizado</v>
      </c>
      <c r="F1883" s="4">
        <f>Tabla_owssvr__2[[#This Row],[Fecha Cierre]]</f>
        <v>41710</v>
      </c>
      <c r="G1883" t="str">
        <f>Tabla_owssvr__2[[#This Row],[Categoria]]</f>
        <v>Habilitación de servicios de telefonía celular, aumento de minutos, cambio de perfil.</v>
      </c>
      <c r="H1883" t="str">
        <f>Tabla_owssvr__2[[#This Row],[Enviado a TI]]</f>
        <v>Si</v>
      </c>
      <c r="I1883">
        <f>Tabla_owssvr__2[[#This Row],[Regiones]]</f>
        <v>0</v>
      </c>
      <c r="J1883" s="12">
        <f t="shared" si="201"/>
        <v>1</v>
      </c>
      <c r="K1883" s="13">
        <f t="shared" si="202"/>
        <v>41711</v>
      </c>
      <c r="L1883" s="12">
        <f t="shared" si="203"/>
        <v>2014</v>
      </c>
      <c r="M1883" s="12">
        <f t="shared" si="204"/>
        <v>11</v>
      </c>
      <c r="N1883" s="12">
        <f t="shared" si="205"/>
        <v>3</v>
      </c>
      <c r="O1883" s="13" t="str">
        <f t="shared" ca="1" si="206"/>
        <v>CUMPLE</v>
      </c>
    </row>
    <row r="1884" spans="1:15" hidden="1">
      <c r="A1884">
        <f>Tabla_owssvr__2[[#This Row],[ID]]</f>
        <v>3334</v>
      </c>
      <c r="B1884" t="str">
        <f>Tabla_owssvr__2[[#This Row],[Título]]</f>
        <v>Sistema de Control del HEGC</v>
      </c>
      <c r="C1884" t="str">
        <f>Tabla_owssvr__2[[#This Row],[Solicitante]]</f>
        <v>Paredes Aravena, Rodrigo Alexis, CAM</v>
      </c>
      <c r="D1884" s="4">
        <f>Tabla_owssvr__2[[#This Row],[Fecha Solicitud]]</f>
        <v>41710</v>
      </c>
      <c r="E1884" t="str">
        <f>Tabla_owssvr__2[[#This Row],[Estado]]</f>
        <v>Realizado</v>
      </c>
      <c r="F1884" s="4">
        <f>Tabla_owssvr__2[[#This Row],[Fecha Cierre]]</f>
        <v>41710</v>
      </c>
      <c r="G1884" t="str">
        <f>Tabla_owssvr__2[[#This Row],[Categoria]]</f>
        <v>Habilitación de carpetas compartidas o sitios de Sharepoint. O asignación y/o modificación de permisos.</v>
      </c>
      <c r="H1884" t="str">
        <f>Tabla_owssvr__2[[#This Row],[Enviado a TI]]</f>
        <v>No</v>
      </c>
      <c r="I1884">
        <f>Tabla_owssvr__2[[#This Row],[Regiones]]</f>
        <v>0</v>
      </c>
      <c r="J1884" s="12">
        <f t="shared" si="201"/>
        <v>1</v>
      </c>
      <c r="K1884" s="13">
        <f t="shared" si="202"/>
        <v>41711</v>
      </c>
      <c r="L1884" s="12">
        <f t="shared" si="203"/>
        <v>2014</v>
      </c>
      <c r="M1884" s="12">
        <f t="shared" si="204"/>
        <v>11</v>
      </c>
      <c r="N1884" s="12">
        <f t="shared" si="205"/>
        <v>3</v>
      </c>
      <c r="O1884" s="13" t="str">
        <f t="shared" ca="1" si="206"/>
        <v>CUMPLE</v>
      </c>
    </row>
    <row r="1885" spans="1:15" hidden="1">
      <c r="A1885">
        <f>Tabla_owssvr__2[[#This Row],[ID]]</f>
        <v>3333</v>
      </c>
      <c r="B1885" t="str">
        <f>Tabla_owssvr__2[[#This Row],[Título]]</f>
        <v>Clave Oracle</v>
      </c>
      <c r="C1885" t="str">
        <f>Tabla_owssvr__2[[#This Row],[Solicitante]]</f>
        <v>Ureta Perez, Paola, CAM</v>
      </c>
      <c r="D1885" s="4">
        <f>Tabla_owssvr__2[[#This Row],[Fecha Solicitud]]</f>
        <v>41710</v>
      </c>
      <c r="E1885" t="str">
        <f>Tabla_owssvr__2[[#This Row],[Estado]]</f>
        <v>Realizado</v>
      </c>
      <c r="F1885" s="4">
        <f>Tabla_owssvr__2[[#This Row],[Fecha Cierre]]</f>
        <v>41710</v>
      </c>
      <c r="G1885" t="str">
        <f>Tabla_owssvr__2[[#This Row],[Categoria]]</f>
        <v>Reporte de incidencias de servicio externos (Oracle, SAP, Synergia, GOM ….)</v>
      </c>
      <c r="H1885" t="str">
        <f>Tabla_owssvr__2[[#This Row],[Enviado a TI]]</f>
        <v>No</v>
      </c>
      <c r="I1885">
        <f>Tabla_owssvr__2[[#This Row],[Regiones]]</f>
        <v>0</v>
      </c>
      <c r="J1885" s="12">
        <f t="shared" si="201"/>
        <v>1</v>
      </c>
      <c r="K1885" s="13">
        <f t="shared" si="202"/>
        <v>41711</v>
      </c>
      <c r="L1885" s="12">
        <f t="shared" si="203"/>
        <v>2014</v>
      </c>
      <c r="M1885" s="12">
        <f t="shared" si="204"/>
        <v>11</v>
      </c>
      <c r="N1885" s="12">
        <f t="shared" si="205"/>
        <v>3</v>
      </c>
      <c r="O1885" s="13" t="str">
        <f t="shared" ca="1" si="206"/>
        <v>CUMPLE</v>
      </c>
    </row>
    <row r="1886" spans="1:15" hidden="1">
      <c r="A1886">
        <f>Tabla_owssvr__2[[#This Row],[ID]]</f>
        <v>3332</v>
      </c>
      <c r="B1886" t="str">
        <f>Tabla_owssvr__2[[#This Row],[Título]]</f>
        <v>Restitución de minutos</v>
      </c>
      <c r="C1886" t="str">
        <f>Tabla_owssvr__2[[#This Row],[Solicitante]]</f>
        <v>Pincheira Tripainao, Elizabeth Alejandra, CAM</v>
      </c>
      <c r="D1886" s="4">
        <f>Tabla_owssvr__2[[#This Row],[Fecha Solicitud]]</f>
        <v>41710</v>
      </c>
      <c r="E1886" t="str">
        <f>Tabla_owssvr__2[[#This Row],[Estado]]</f>
        <v>Realizado</v>
      </c>
      <c r="F1886" s="4">
        <f>Tabla_owssvr__2[[#This Row],[Fecha Cierre]]</f>
        <v>41710</v>
      </c>
      <c r="G1886" t="str">
        <f>Tabla_owssvr__2[[#This Row],[Categoria]]</f>
        <v>Habilitación de servicios de telefonía celular, aumento de minutos, cambio de perfil.</v>
      </c>
      <c r="H1886" t="str">
        <f>Tabla_owssvr__2[[#This Row],[Enviado a TI]]</f>
        <v>No</v>
      </c>
      <c r="I1886">
        <f>Tabla_owssvr__2[[#This Row],[Regiones]]</f>
        <v>0</v>
      </c>
      <c r="J1886" s="12">
        <f t="shared" si="201"/>
        <v>1</v>
      </c>
      <c r="K1886" s="13">
        <f t="shared" si="202"/>
        <v>41711</v>
      </c>
      <c r="L1886" s="12">
        <f t="shared" si="203"/>
        <v>2014</v>
      </c>
      <c r="M1886" s="12">
        <f t="shared" si="204"/>
        <v>11</v>
      </c>
      <c r="N1886" s="12">
        <f t="shared" si="205"/>
        <v>3</v>
      </c>
      <c r="O1886" s="13" t="str">
        <f t="shared" ca="1" si="206"/>
        <v>CUMPLE</v>
      </c>
    </row>
    <row r="1887" spans="1:15" hidden="1">
      <c r="A1887">
        <f>Tabla_owssvr__2[[#This Row],[ID]]</f>
        <v>3331</v>
      </c>
      <c r="B1887" t="str">
        <f>Tabla_owssvr__2[[#This Row],[Título]]</f>
        <v>solicitud conexión ftp</v>
      </c>
      <c r="C1887" t="str">
        <f>Tabla_owssvr__2[[#This Row],[Solicitante]]</f>
        <v>Pavez Nuñez, Walter, CAM</v>
      </c>
      <c r="D1887" s="4">
        <f>Tabla_owssvr__2[[#This Row],[Fecha Solicitud]]</f>
        <v>41710</v>
      </c>
      <c r="E1887" t="str">
        <f>Tabla_owssvr__2[[#This Row],[Estado]]</f>
        <v>Realizado</v>
      </c>
      <c r="F1887" s="4">
        <f>Tabla_owssvr__2[[#This Row],[Fecha Cierre]]</f>
        <v>41710</v>
      </c>
      <c r="G1887" t="str">
        <f>Tabla_owssvr__2[[#This Row],[Categoria]]</f>
        <v>Habilitación de carpetas compartidas o sitios de Sharepoint. O asignación y/o modificación de permisos.</v>
      </c>
      <c r="H1887" t="str">
        <f>Tabla_owssvr__2[[#This Row],[Enviado a TI]]</f>
        <v>No</v>
      </c>
      <c r="I1887">
        <f>Tabla_owssvr__2[[#This Row],[Regiones]]</f>
        <v>0</v>
      </c>
      <c r="J1887" s="12">
        <f t="shared" si="201"/>
        <v>1</v>
      </c>
      <c r="K1887" s="13">
        <f t="shared" si="202"/>
        <v>41711</v>
      </c>
      <c r="L1887" s="12">
        <f t="shared" si="203"/>
        <v>2014</v>
      </c>
      <c r="M1887" s="12">
        <f t="shared" si="204"/>
        <v>11</v>
      </c>
      <c r="N1887" s="12">
        <f t="shared" si="205"/>
        <v>3</v>
      </c>
      <c r="O1887" s="13" t="str">
        <f t="shared" ca="1" si="206"/>
        <v>CUMPLE</v>
      </c>
    </row>
    <row r="1888" spans="1:15" hidden="1">
      <c r="A1888">
        <f>Tabla_owssvr__2[[#This Row],[ID]]</f>
        <v>3330</v>
      </c>
      <c r="B1888" t="str">
        <f>Tabla_owssvr__2[[#This Row],[Título]]</f>
        <v>Desbloqueo PC Ximena Yañez</v>
      </c>
      <c r="C1888" t="str">
        <f>Tabla_owssvr__2[[#This Row],[Solicitante]]</f>
        <v>Monardes Letelier, Israel Rodolfo, CAM</v>
      </c>
      <c r="D1888" s="4">
        <f>Tabla_owssvr__2[[#This Row],[Fecha Solicitud]]</f>
        <v>41710</v>
      </c>
      <c r="E1888" t="str">
        <f>Tabla_owssvr__2[[#This Row],[Estado]]</f>
        <v>Realizado</v>
      </c>
      <c r="F1888" s="4">
        <f>Tabla_owssvr__2[[#This Row],[Fecha Cierre]]</f>
        <v>41710</v>
      </c>
      <c r="G1888" t="str">
        <f>Tabla_owssvr__2[[#This Row],[Categoria]]</f>
        <v>Creación, modificación activación y desactivación de cuentas de red y correo electrónico.</v>
      </c>
      <c r="H1888" t="str">
        <f>Tabla_owssvr__2[[#This Row],[Enviado a TI]]</f>
        <v>No</v>
      </c>
      <c r="I1888">
        <f>Tabla_owssvr__2[[#This Row],[Regiones]]</f>
        <v>0</v>
      </c>
      <c r="J1888" s="12">
        <f t="shared" si="201"/>
        <v>1</v>
      </c>
      <c r="K1888" s="13">
        <f t="shared" si="202"/>
        <v>41711</v>
      </c>
      <c r="L1888" s="12">
        <f t="shared" si="203"/>
        <v>2014</v>
      </c>
      <c r="M1888" s="12">
        <f t="shared" si="204"/>
        <v>11</v>
      </c>
      <c r="N1888" s="12">
        <f t="shared" si="205"/>
        <v>3</v>
      </c>
      <c r="O1888" s="13" t="str">
        <f t="shared" ca="1" si="206"/>
        <v>CUMPLE</v>
      </c>
    </row>
    <row r="1889" spans="1:15" hidden="1">
      <c r="A1889">
        <f>Tabla_owssvr__2[[#This Row],[ID]]</f>
        <v>3329</v>
      </c>
      <c r="B1889" t="str">
        <f>Tabla_owssvr__2[[#This Row],[Título]]</f>
        <v>Instalar Java y Plugin Oracle - CL126678584</v>
      </c>
      <c r="C1889" t="str">
        <f>Tabla_owssvr__2[[#This Row],[Solicitante]]</f>
        <v>Jara San Martin, Rene Mauricio, CAM</v>
      </c>
      <c r="D1889" s="4">
        <f>Tabla_owssvr__2[[#This Row],[Fecha Solicitud]]</f>
        <v>41710</v>
      </c>
      <c r="E1889" t="str">
        <f>Tabla_owssvr__2[[#This Row],[Estado]]</f>
        <v>Realizado</v>
      </c>
      <c r="F1889" s="4">
        <f>Tabla_owssvr__2[[#This Row],[Fecha Cierre]]</f>
        <v>41710</v>
      </c>
      <c r="G1889" t="str">
        <f>Tabla_owssvr__2[[#This Row],[Categoria]]</f>
        <v>Instalación de nuevos software en los computadores.</v>
      </c>
      <c r="H1889" t="str">
        <f>Tabla_owssvr__2[[#This Row],[Enviado a TI]]</f>
        <v>No</v>
      </c>
      <c r="I1889">
        <f>Tabla_owssvr__2[[#This Row],[Regiones]]</f>
        <v>0</v>
      </c>
      <c r="J1889" s="12">
        <f t="shared" si="201"/>
        <v>1</v>
      </c>
      <c r="K1889" s="13">
        <f t="shared" si="202"/>
        <v>41711</v>
      </c>
      <c r="L1889" s="12">
        <f t="shared" si="203"/>
        <v>2014</v>
      </c>
      <c r="M1889" s="12">
        <f t="shared" si="204"/>
        <v>11</v>
      </c>
      <c r="N1889" s="12">
        <f t="shared" si="205"/>
        <v>3</v>
      </c>
      <c r="O1889" s="13" t="str">
        <f t="shared" ca="1" si="206"/>
        <v>CUMPLE</v>
      </c>
    </row>
    <row r="1890" spans="1:15" hidden="1">
      <c r="A1890">
        <f>Tabla_owssvr__2[[#This Row],[ID]]</f>
        <v>3328</v>
      </c>
      <c r="B1890" t="str">
        <f>Tabla_owssvr__2[[#This Row],[Título]]</f>
        <v>ACTIVAR NUMERO DE PEDRO MUÑOZ</v>
      </c>
      <c r="C1890" t="str">
        <f>Tabla_owssvr__2[[#This Row],[Solicitante]]</f>
        <v>Muñoz Carvajal, Pedro Javier, CAM</v>
      </c>
      <c r="D1890" s="4">
        <f>Tabla_owssvr__2[[#This Row],[Fecha Solicitud]]</f>
        <v>41710</v>
      </c>
      <c r="E1890" t="str">
        <f>Tabla_owssvr__2[[#This Row],[Estado]]</f>
        <v>Realizado</v>
      </c>
      <c r="F1890" s="4">
        <f>Tabla_owssvr__2[[#This Row],[Fecha Cierre]]</f>
        <v>41710</v>
      </c>
      <c r="G1890" t="str">
        <f>Tabla_owssvr__2[[#This Row],[Categoria]]</f>
        <v>Habilitación de servicios de telefonía celular, aumento de minutos, cambio de perfil.</v>
      </c>
      <c r="H1890" t="str">
        <f>Tabla_owssvr__2[[#This Row],[Enviado a TI]]</f>
        <v>No</v>
      </c>
      <c r="I1890">
        <f>Tabla_owssvr__2[[#This Row],[Regiones]]</f>
        <v>0</v>
      </c>
      <c r="J1890" s="12">
        <f t="shared" si="201"/>
        <v>1</v>
      </c>
      <c r="K1890" s="13">
        <f t="shared" si="202"/>
        <v>41711</v>
      </c>
      <c r="L1890" s="12">
        <f t="shared" si="203"/>
        <v>2014</v>
      </c>
      <c r="M1890" s="12">
        <f t="shared" si="204"/>
        <v>11</v>
      </c>
      <c r="N1890" s="12">
        <f t="shared" si="205"/>
        <v>3</v>
      </c>
      <c r="O1890" s="13" t="str">
        <f t="shared" ca="1" si="206"/>
        <v>CUMPLE</v>
      </c>
    </row>
    <row r="1891" spans="1:15" hidden="1">
      <c r="A1891">
        <f>Tabla_owssvr__2[[#This Row],[ID]]</f>
        <v>3327</v>
      </c>
      <c r="B1891" t="str">
        <f>Tabla_owssvr__2[[#This Row],[Título]]</f>
        <v>Instalacion de plataforma Virtual para Trabajo de Fluj BT</v>
      </c>
      <c r="C1891" t="str">
        <f>Tabla_owssvr__2[[#This Row],[Solicitante]]</f>
        <v>Dominguez Quinteros, Federico Lucas, CAM</v>
      </c>
      <c r="D1891" s="4">
        <f>Tabla_owssvr__2[[#This Row],[Fecha Solicitud]]</f>
        <v>41710</v>
      </c>
      <c r="E1891" t="str">
        <f>Tabla_owssvr__2[[#This Row],[Estado]]</f>
        <v>Realizado</v>
      </c>
      <c r="F1891" s="4">
        <f>Tabla_owssvr__2[[#This Row],[Fecha Cierre]]</f>
        <v>41711</v>
      </c>
      <c r="G1891" t="str">
        <f>Tabla_owssvr__2[[#This Row],[Categoria]]</f>
        <v>Otros no sujetos a ANS</v>
      </c>
      <c r="H1891" t="str">
        <f>Tabla_owssvr__2[[#This Row],[Enviado a TI]]</f>
        <v>No</v>
      </c>
      <c r="I1891">
        <f>Tabla_owssvr__2[[#This Row],[Regiones]]</f>
        <v>0</v>
      </c>
      <c r="J1891" s="12">
        <f t="shared" si="201"/>
        <v>100</v>
      </c>
      <c r="K1891" s="13">
        <f t="shared" si="202"/>
        <v>41857</v>
      </c>
      <c r="L1891" s="12">
        <f t="shared" si="203"/>
        <v>2014</v>
      </c>
      <c r="M1891" s="12">
        <f t="shared" si="204"/>
        <v>32</v>
      </c>
      <c r="N1891" s="12">
        <f t="shared" si="205"/>
        <v>8</v>
      </c>
      <c r="O1891" s="13" t="str">
        <f t="shared" ca="1" si="206"/>
        <v>CUMPLE</v>
      </c>
    </row>
    <row r="1892" spans="1:15" hidden="1">
      <c r="A1892">
        <f>Tabla_owssvr__2[[#This Row],[ID]]</f>
        <v>3326</v>
      </c>
      <c r="B1892" t="str">
        <f>Tabla_owssvr__2[[#This Row],[Título]]</f>
        <v>Notebook Pudahuel PA 8095</v>
      </c>
      <c r="C1892" t="str">
        <f>Tabla_owssvr__2[[#This Row],[Solicitante]]</f>
        <v>Belmar Ramirez, Nelson Andres, CAM</v>
      </c>
      <c r="D1892" s="4">
        <f>Tabla_owssvr__2[[#This Row],[Fecha Solicitud]]</f>
        <v>41710</v>
      </c>
      <c r="E1892" t="str">
        <f>Tabla_owssvr__2[[#This Row],[Estado]]</f>
        <v>Realizado</v>
      </c>
      <c r="F1892" s="4">
        <f>Tabla_owssvr__2[[#This Row],[Fecha Cierre]]</f>
        <v>41710</v>
      </c>
      <c r="G1892" t="str">
        <f>Tabla_owssvr__2[[#This Row],[Categoria]]</f>
        <v>Compra de equipamiento no habitual</v>
      </c>
      <c r="H1892" t="str">
        <f>Tabla_owssvr__2[[#This Row],[Enviado a TI]]</f>
        <v>Si</v>
      </c>
      <c r="I1892">
        <f>Tabla_owssvr__2[[#This Row],[Regiones]]</f>
        <v>0</v>
      </c>
      <c r="J1892" s="12">
        <f t="shared" si="201"/>
        <v>5</v>
      </c>
      <c r="K1892" s="13">
        <f t="shared" si="202"/>
        <v>41717</v>
      </c>
      <c r="L1892" s="12">
        <f t="shared" si="203"/>
        <v>2014</v>
      </c>
      <c r="M1892" s="12">
        <f t="shared" si="204"/>
        <v>12</v>
      </c>
      <c r="N1892" s="12">
        <f t="shared" si="205"/>
        <v>3</v>
      </c>
      <c r="O1892" s="13" t="str">
        <f t="shared" ca="1" si="206"/>
        <v>CUMPLE</v>
      </c>
    </row>
    <row r="1893" spans="1:15" hidden="1">
      <c r="A1893">
        <f>Tabla_owssvr__2[[#This Row],[ID]]</f>
        <v>3325</v>
      </c>
      <c r="B1893" t="str">
        <f>Tabla_owssvr__2[[#This Row],[Título]]</f>
        <v>Permisos Carpeta</v>
      </c>
      <c r="C1893" t="str">
        <f>Tabla_owssvr__2[[#This Row],[Solicitante]]</f>
        <v>Llancao Catrinao, Emelina Veronica, CAM</v>
      </c>
      <c r="D1893" s="4">
        <f>Tabla_owssvr__2[[#This Row],[Fecha Solicitud]]</f>
        <v>41710</v>
      </c>
      <c r="E1893" t="str">
        <f>Tabla_owssvr__2[[#This Row],[Estado]]</f>
        <v>Realizado</v>
      </c>
      <c r="F1893" s="4">
        <f>Tabla_owssvr__2[[#This Row],[Fecha Cierre]]</f>
        <v>41710</v>
      </c>
      <c r="G1893" t="str">
        <f>Tabla_owssvr__2[[#This Row],[Categoria]]</f>
        <v>Habilitación de carpetas compartidas o sitios de Sharepoint. O asignación y/o modificación de permisos.</v>
      </c>
      <c r="H1893" t="str">
        <f>Tabla_owssvr__2[[#This Row],[Enviado a TI]]</f>
        <v>No</v>
      </c>
      <c r="I1893">
        <f>Tabla_owssvr__2[[#This Row],[Regiones]]</f>
        <v>0</v>
      </c>
      <c r="J1893" s="12">
        <f t="shared" si="201"/>
        <v>1</v>
      </c>
      <c r="K1893" s="13">
        <f t="shared" si="202"/>
        <v>41711</v>
      </c>
      <c r="L1893" s="12">
        <f t="shared" si="203"/>
        <v>2014</v>
      </c>
      <c r="M1893" s="12">
        <f t="shared" si="204"/>
        <v>11</v>
      </c>
      <c r="N1893" s="12">
        <f t="shared" si="205"/>
        <v>3</v>
      </c>
      <c r="O1893" s="13" t="str">
        <f t="shared" ca="1" si="206"/>
        <v>CUMPLE</v>
      </c>
    </row>
    <row r="1894" spans="1:15" hidden="1">
      <c r="A1894">
        <f>Tabla_owssvr__2[[#This Row],[ID]]</f>
        <v>3324</v>
      </c>
      <c r="B1894" t="str">
        <f>Tabla_owssvr__2[[#This Row],[Título]]</f>
        <v>Minutos</v>
      </c>
      <c r="C1894" t="str">
        <f>Tabla_owssvr__2[[#This Row],[Solicitante]]</f>
        <v>Valdes Navarrete, David Exequiel, CAM</v>
      </c>
      <c r="D1894" s="4">
        <f>Tabla_owssvr__2[[#This Row],[Fecha Solicitud]]</f>
        <v>41710</v>
      </c>
      <c r="E1894" t="str">
        <f>Tabla_owssvr__2[[#This Row],[Estado]]</f>
        <v>Realizado</v>
      </c>
      <c r="F1894" s="4">
        <f>Tabla_owssvr__2[[#This Row],[Fecha Cierre]]</f>
        <v>41710</v>
      </c>
      <c r="G1894" t="str">
        <f>Tabla_owssvr__2[[#This Row],[Categoria]]</f>
        <v>Habilitación de servicios de telefonía celular, aumento de minutos, cambio de perfil.</v>
      </c>
      <c r="H1894" t="str">
        <f>Tabla_owssvr__2[[#This Row],[Enviado a TI]]</f>
        <v>No</v>
      </c>
      <c r="I1894">
        <f>Tabla_owssvr__2[[#This Row],[Regiones]]</f>
        <v>0</v>
      </c>
      <c r="J1894" s="12">
        <f t="shared" si="201"/>
        <v>1</v>
      </c>
      <c r="K1894" s="13">
        <f t="shared" si="202"/>
        <v>41711</v>
      </c>
      <c r="L1894" s="12">
        <f t="shared" si="203"/>
        <v>2014</v>
      </c>
      <c r="M1894" s="12">
        <f t="shared" si="204"/>
        <v>11</v>
      </c>
      <c r="N1894" s="12">
        <f t="shared" si="205"/>
        <v>3</v>
      </c>
      <c r="O1894" s="13" t="str">
        <f t="shared" ca="1" si="206"/>
        <v>CUMPLE</v>
      </c>
    </row>
    <row r="1895" spans="1:15" hidden="1">
      <c r="A1895">
        <f>Tabla_owssvr__2[[#This Row],[ID]]</f>
        <v>3323</v>
      </c>
      <c r="B1895" t="str">
        <f>Tabla_owssvr__2[[#This Row],[Título]]</f>
        <v>Restitucion de Minutos</v>
      </c>
      <c r="C1895" t="str">
        <f>Tabla_owssvr__2[[#This Row],[Solicitante]]</f>
        <v>Pincheira Tripainao, Elizabeth Alejandra, CAM</v>
      </c>
      <c r="D1895" s="4">
        <f>Tabla_owssvr__2[[#This Row],[Fecha Solicitud]]</f>
        <v>41710</v>
      </c>
      <c r="E1895" t="str">
        <f>Tabla_owssvr__2[[#This Row],[Estado]]</f>
        <v>Realizado</v>
      </c>
      <c r="F1895" s="4">
        <f>Tabla_owssvr__2[[#This Row],[Fecha Cierre]]</f>
        <v>41710</v>
      </c>
      <c r="G1895" t="str">
        <f>Tabla_owssvr__2[[#This Row],[Categoria]]</f>
        <v>Habilitación de servicios de telefonía celular, aumento de minutos, cambio de perfil.</v>
      </c>
      <c r="H1895" t="str">
        <f>Tabla_owssvr__2[[#This Row],[Enviado a TI]]</f>
        <v>No</v>
      </c>
      <c r="I1895">
        <f>Tabla_owssvr__2[[#This Row],[Regiones]]</f>
        <v>0</v>
      </c>
      <c r="J1895" s="12">
        <f t="shared" si="201"/>
        <v>1</v>
      </c>
      <c r="K1895" s="13">
        <f t="shared" si="202"/>
        <v>41711</v>
      </c>
      <c r="L1895" s="12">
        <f t="shared" si="203"/>
        <v>2014</v>
      </c>
      <c r="M1895" s="12">
        <f t="shared" si="204"/>
        <v>11</v>
      </c>
      <c r="N1895" s="12">
        <f t="shared" si="205"/>
        <v>3</v>
      </c>
      <c r="O1895" s="13" t="str">
        <f t="shared" ca="1" si="206"/>
        <v>CUMPLE</v>
      </c>
    </row>
    <row r="1896" spans="1:15" hidden="1">
      <c r="A1896">
        <f>Tabla_owssvr__2[[#This Row],[ID]]</f>
        <v>3322</v>
      </c>
      <c r="B1896" t="str">
        <f>Tabla_owssvr__2[[#This Row],[Título]]</f>
        <v>Clave de red bloqueada</v>
      </c>
      <c r="C1896" t="str">
        <f>Tabla_owssvr__2[[#This Row],[Solicitante]]</f>
        <v>Aravena Avilés, Jose Erasmo, CAM</v>
      </c>
      <c r="D1896" s="4">
        <f>Tabla_owssvr__2[[#This Row],[Fecha Solicitud]]</f>
        <v>41710</v>
      </c>
      <c r="E1896" t="str">
        <f>Tabla_owssvr__2[[#This Row],[Estado]]</f>
        <v>Realizado</v>
      </c>
      <c r="F1896" s="4">
        <f>Tabla_owssvr__2[[#This Row],[Fecha Cierre]]</f>
        <v>41710</v>
      </c>
      <c r="G1896" t="str">
        <f>Tabla_owssvr__2[[#This Row],[Categoria]]</f>
        <v>Creación, modificación activación y desactivación de cuentas de red y correo electrónico.</v>
      </c>
      <c r="H1896" t="str">
        <f>Tabla_owssvr__2[[#This Row],[Enviado a TI]]</f>
        <v>No</v>
      </c>
      <c r="I1896">
        <f>Tabla_owssvr__2[[#This Row],[Regiones]]</f>
        <v>0</v>
      </c>
      <c r="J1896" s="12">
        <f t="shared" si="201"/>
        <v>1</v>
      </c>
      <c r="K1896" s="13">
        <f t="shared" si="202"/>
        <v>41711</v>
      </c>
      <c r="L1896" s="12">
        <f t="shared" si="203"/>
        <v>2014</v>
      </c>
      <c r="M1896" s="12">
        <f t="shared" si="204"/>
        <v>11</v>
      </c>
      <c r="N1896" s="12">
        <f t="shared" si="205"/>
        <v>3</v>
      </c>
      <c r="O1896" s="13" t="str">
        <f t="shared" ca="1" si="206"/>
        <v>CUMPLE</v>
      </c>
    </row>
    <row r="1897" spans="1:15" hidden="1">
      <c r="A1897">
        <f>Tabla_owssvr__2[[#This Row],[ID]]</f>
        <v>3321</v>
      </c>
      <c r="B1897" t="str">
        <f>Tabla_owssvr__2[[#This Row],[Título]]</f>
        <v>Correo electrónico</v>
      </c>
      <c r="C1897" t="str">
        <f>Tabla_owssvr__2[[#This Row],[Solicitante]]</f>
        <v>Bascuñan Reyes, Juan Ignacio, CAM</v>
      </c>
      <c r="D1897" s="4">
        <f>Tabla_owssvr__2[[#This Row],[Fecha Solicitud]]</f>
        <v>41710</v>
      </c>
      <c r="E1897" t="str">
        <f>Tabla_owssvr__2[[#This Row],[Estado]]</f>
        <v>Realizado</v>
      </c>
      <c r="F1897" s="4">
        <f>Tabla_owssvr__2[[#This Row],[Fecha Cierre]]</f>
        <v>41710</v>
      </c>
      <c r="G1897" t="str">
        <f>Tabla_owssvr__2[[#This Row],[Categoria]]</f>
        <v>Habilitación de servicios de telefonía celular, aumento de minutos, cambio de perfil.</v>
      </c>
      <c r="H1897" t="str">
        <f>Tabla_owssvr__2[[#This Row],[Enviado a TI]]</f>
        <v>No</v>
      </c>
      <c r="I1897">
        <f>Tabla_owssvr__2[[#This Row],[Regiones]]</f>
        <v>0</v>
      </c>
      <c r="J1897" s="12">
        <f t="shared" si="201"/>
        <v>1</v>
      </c>
      <c r="K1897" s="13">
        <f t="shared" si="202"/>
        <v>41711</v>
      </c>
      <c r="L1897" s="12">
        <f t="shared" si="203"/>
        <v>2014</v>
      </c>
      <c r="M1897" s="12">
        <f t="shared" si="204"/>
        <v>11</v>
      </c>
      <c r="N1897" s="12">
        <f t="shared" si="205"/>
        <v>3</v>
      </c>
      <c r="O1897" s="13" t="str">
        <f t="shared" ca="1" si="206"/>
        <v>CUMPLE</v>
      </c>
    </row>
    <row r="1898" spans="1:15" hidden="1">
      <c r="A1898">
        <f>Tabla_owssvr__2[[#This Row],[ID]]</f>
        <v>3320</v>
      </c>
      <c r="B1898" t="str">
        <f>Tabla_owssvr__2[[#This Row],[Título]]</f>
        <v>error con synergia</v>
      </c>
      <c r="C1898" t="str">
        <f>Tabla_owssvr__2[[#This Row],[Solicitante]]</f>
        <v>Poblete Ibarra, Constanza Antonieta, CAM</v>
      </c>
      <c r="D1898" s="4">
        <f>Tabla_owssvr__2[[#This Row],[Fecha Solicitud]]</f>
        <v>41710</v>
      </c>
      <c r="E1898" t="str">
        <f>Tabla_owssvr__2[[#This Row],[Estado]]</f>
        <v>Realizado</v>
      </c>
      <c r="F1898" s="4">
        <f>Tabla_owssvr__2[[#This Row],[Fecha Cierre]]</f>
        <v>41710</v>
      </c>
      <c r="G1898" t="str">
        <f>Tabla_owssvr__2[[#This Row],[Categoria]]</f>
        <v>Reporte de incidencias de servicio externos (Oracle, SAP, Synergia, GOM ….)</v>
      </c>
      <c r="H1898" t="str">
        <f>Tabla_owssvr__2[[#This Row],[Enviado a TI]]</f>
        <v>Si</v>
      </c>
      <c r="I1898">
        <f>Tabla_owssvr__2[[#This Row],[Regiones]]</f>
        <v>0</v>
      </c>
      <c r="J1898" s="12">
        <f t="shared" si="201"/>
        <v>1</v>
      </c>
      <c r="K1898" s="13">
        <f t="shared" si="202"/>
        <v>41711</v>
      </c>
      <c r="L1898" s="12">
        <f t="shared" si="203"/>
        <v>2014</v>
      </c>
      <c r="M1898" s="12">
        <f t="shared" si="204"/>
        <v>11</v>
      </c>
      <c r="N1898" s="12">
        <f t="shared" si="205"/>
        <v>3</v>
      </c>
      <c r="O1898" s="13" t="str">
        <f t="shared" ca="1" si="206"/>
        <v>CUMPLE</v>
      </c>
    </row>
    <row r="1899" spans="1:15" hidden="1">
      <c r="A1899">
        <f>Tabla_owssvr__2[[#This Row],[ID]]</f>
        <v>3319</v>
      </c>
      <c r="B1899" t="str">
        <f>Tabla_owssvr__2[[#This Row],[Título]]</f>
        <v>Activar minutos on net</v>
      </c>
      <c r="C1899" t="str">
        <f>Tabla_owssvr__2[[#This Row],[Solicitante]]</f>
        <v>Yañez Castillo, Luis Felipe, CAM</v>
      </c>
      <c r="D1899" s="4">
        <f>Tabla_owssvr__2[[#This Row],[Fecha Solicitud]]</f>
        <v>41710</v>
      </c>
      <c r="E1899" t="str">
        <f>Tabla_owssvr__2[[#This Row],[Estado]]</f>
        <v>Realizado</v>
      </c>
      <c r="F1899" s="4">
        <f>Tabla_owssvr__2[[#This Row],[Fecha Cierre]]</f>
        <v>41710</v>
      </c>
      <c r="G1899" t="str">
        <f>Tabla_owssvr__2[[#This Row],[Categoria]]</f>
        <v>Habilitación de servicios de telefonía celular, aumento de minutos, cambio de perfil.</v>
      </c>
      <c r="H1899" t="str">
        <f>Tabla_owssvr__2[[#This Row],[Enviado a TI]]</f>
        <v>Si</v>
      </c>
      <c r="I1899">
        <f>Tabla_owssvr__2[[#This Row],[Regiones]]</f>
        <v>0</v>
      </c>
      <c r="J1899" s="12">
        <f t="shared" si="201"/>
        <v>1</v>
      </c>
      <c r="K1899" s="13">
        <f t="shared" si="202"/>
        <v>41711</v>
      </c>
      <c r="L1899" s="12">
        <f t="shared" si="203"/>
        <v>2014</v>
      </c>
      <c r="M1899" s="12">
        <f t="shared" si="204"/>
        <v>11</v>
      </c>
      <c r="N1899" s="12">
        <f t="shared" si="205"/>
        <v>3</v>
      </c>
      <c r="O1899" s="13" t="str">
        <f t="shared" ca="1" si="206"/>
        <v>CUMPLE</v>
      </c>
    </row>
    <row r="1900" spans="1:15" hidden="1">
      <c r="A1900">
        <f>Tabla_owssvr__2[[#This Row],[ID]]</f>
        <v>3318</v>
      </c>
      <c r="B1900" t="str">
        <f>Tabla_owssvr__2[[#This Row],[Título]]</f>
        <v>Solicitud de Minutos Cel N° 07.477.5931</v>
      </c>
      <c r="C1900" t="str">
        <f>Tabla_owssvr__2[[#This Row],[Solicitante]]</f>
        <v>Riffo Vera, Jose Raimundo, CAM</v>
      </c>
      <c r="D1900" s="4">
        <f>Tabla_owssvr__2[[#This Row],[Fecha Solicitud]]</f>
        <v>41710</v>
      </c>
      <c r="E1900" t="str">
        <f>Tabla_owssvr__2[[#This Row],[Estado]]</f>
        <v>Realizado</v>
      </c>
      <c r="F1900" s="4">
        <f>Tabla_owssvr__2[[#This Row],[Fecha Cierre]]</f>
        <v>41710</v>
      </c>
      <c r="G1900" t="str">
        <f>Tabla_owssvr__2[[#This Row],[Categoria]]</f>
        <v>Habilitación de servicios de telefonía celular, aumento de minutos, cambio de perfil.</v>
      </c>
      <c r="H1900" t="str">
        <f>Tabla_owssvr__2[[#This Row],[Enviado a TI]]</f>
        <v>Si</v>
      </c>
      <c r="I1900">
        <f>Tabla_owssvr__2[[#This Row],[Regiones]]</f>
        <v>0</v>
      </c>
      <c r="J1900" s="12">
        <f t="shared" si="201"/>
        <v>1</v>
      </c>
      <c r="K1900" s="13">
        <f t="shared" si="202"/>
        <v>41711</v>
      </c>
      <c r="L1900" s="12">
        <f t="shared" si="203"/>
        <v>2014</v>
      </c>
      <c r="M1900" s="12">
        <f t="shared" si="204"/>
        <v>11</v>
      </c>
      <c r="N1900" s="12">
        <f t="shared" si="205"/>
        <v>3</v>
      </c>
      <c r="O1900" s="13" t="str">
        <f t="shared" ca="1" si="206"/>
        <v>CUMPLE</v>
      </c>
    </row>
    <row r="1901" spans="1:15" hidden="1">
      <c r="A1901">
        <f>Tabla_owssvr__2[[#This Row],[ID]]</f>
        <v>3317</v>
      </c>
      <c r="B1901" t="str">
        <f>Tabla_owssvr__2[[#This Row],[Título]]</f>
        <v>acceso internet señor Enrique de Mulder</v>
      </c>
      <c r="C1901" t="str">
        <f>Tabla_owssvr__2[[#This Row],[Solicitante]]</f>
        <v>Caraa Carraha, Paula, CAM</v>
      </c>
      <c r="D1901" s="4">
        <f>Tabla_owssvr__2[[#This Row],[Fecha Solicitud]]</f>
        <v>41709</v>
      </c>
      <c r="E1901" t="str">
        <f>Tabla_owssvr__2[[#This Row],[Estado]]</f>
        <v>Realizado</v>
      </c>
      <c r="F1901" s="4">
        <f>Tabla_owssvr__2[[#This Row],[Fecha Cierre]]</f>
        <v>41709</v>
      </c>
      <c r="G1901" t="str">
        <f>Tabla_owssvr__2[[#This Row],[Categoria]]</f>
        <v>Otros no sujetos a ANS</v>
      </c>
      <c r="H1901" t="str">
        <f>Tabla_owssvr__2[[#This Row],[Enviado a TI]]</f>
        <v>Si</v>
      </c>
      <c r="I1901">
        <f>Tabla_owssvr__2[[#This Row],[Regiones]]</f>
        <v>0</v>
      </c>
      <c r="J1901" s="12">
        <f t="shared" si="201"/>
        <v>100</v>
      </c>
      <c r="K1901" s="13">
        <f t="shared" si="202"/>
        <v>41856</v>
      </c>
      <c r="L1901" s="12">
        <f t="shared" si="203"/>
        <v>2014</v>
      </c>
      <c r="M1901" s="12">
        <f t="shared" si="204"/>
        <v>32</v>
      </c>
      <c r="N1901" s="12">
        <f t="shared" si="205"/>
        <v>8</v>
      </c>
      <c r="O1901" s="13" t="str">
        <f t="shared" ca="1" si="206"/>
        <v>CUMPLE</v>
      </c>
    </row>
    <row r="1902" spans="1:15" hidden="1">
      <c r="A1902">
        <f>Tabla_owssvr__2[[#This Row],[ID]]</f>
        <v>3316</v>
      </c>
      <c r="B1902" t="str">
        <f>Tabla_owssvr__2[[#This Row],[Título]]</f>
        <v>Impresora ID:W3019610081 - Problemas Multifuncional</v>
      </c>
      <c r="C1902" t="str">
        <f>Tabla_owssvr__2[[#This Row],[Solicitante]]</f>
        <v>Martinez Fuentealba, Victor Alonso, CAM</v>
      </c>
      <c r="D1902" s="4">
        <f>Tabla_owssvr__2[[#This Row],[Fecha Solicitud]]</f>
        <v>41709</v>
      </c>
      <c r="E1902" t="str">
        <f>Tabla_owssvr__2[[#This Row],[Estado]]</f>
        <v>Realizado</v>
      </c>
      <c r="F1902" s="4">
        <f>Tabla_owssvr__2[[#This Row],[Fecha Cierre]]</f>
        <v>41709</v>
      </c>
      <c r="G1902" t="str">
        <f>Tabla_owssvr__2[[#This Row],[Categoria]]</f>
        <v>Reporte de problemas de Impresoras en Outsourcing</v>
      </c>
      <c r="H1902" t="str">
        <f>Tabla_owssvr__2[[#This Row],[Enviado a TI]]</f>
        <v>Si</v>
      </c>
      <c r="I1902">
        <f>Tabla_owssvr__2[[#This Row],[Regiones]]</f>
        <v>0</v>
      </c>
      <c r="J1902" s="12">
        <f t="shared" si="201"/>
        <v>1</v>
      </c>
      <c r="K1902" s="13">
        <f t="shared" si="202"/>
        <v>41710</v>
      </c>
      <c r="L1902" s="12">
        <f t="shared" si="203"/>
        <v>2014</v>
      </c>
      <c r="M1902" s="12">
        <f t="shared" si="204"/>
        <v>11</v>
      </c>
      <c r="N1902" s="12">
        <f t="shared" si="205"/>
        <v>3</v>
      </c>
      <c r="O1902" s="13" t="str">
        <f t="shared" ca="1" si="206"/>
        <v>CUMPLE</v>
      </c>
    </row>
    <row r="1903" spans="1:15" hidden="1">
      <c r="A1903">
        <f>Tabla_owssvr__2[[#This Row],[ID]]</f>
        <v>3315</v>
      </c>
      <c r="B1903" t="str">
        <f>Tabla_owssvr__2[[#This Row],[Título]]</f>
        <v>Cambio de Anexo</v>
      </c>
      <c r="C1903" t="str">
        <f>Tabla_owssvr__2[[#This Row],[Solicitante]]</f>
        <v>Marin Fernandez, Pedro Javier, CAM</v>
      </c>
      <c r="D1903" s="4">
        <f>Tabla_owssvr__2[[#This Row],[Fecha Solicitud]]</f>
        <v>41709</v>
      </c>
      <c r="E1903" t="str">
        <f>Tabla_owssvr__2[[#This Row],[Estado]]</f>
        <v>Realizado</v>
      </c>
      <c r="F1903" s="4">
        <f>Tabla_owssvr__2[[#This Row],[Fecha Cierre]]</f>
        <v>41709</v>
      </c>
      <c r="G1903" t="str">
        <f>Tabla_owssvr__2[[#This Row],[Categoria]]</f>
        <v>Creación, modificación activación y desactivación de anexos telefónicos.</v>
      </c>
      <c r="H1903" t="str">
        <f>Tabla_owssvr__2[[#This Row],[Enviado a TI]]</f>
        <v>No</v>
      </c>
      <c r="I1903">
        <f>Tabla_owssvr__2[[#This Row],[Regiones]]</f>
        <v>0</v>
      </c>
      <c r="J1903" s="12">
        <f t="shared" si="201"/>
        <v>1</v>
      </c>
      <c r="K1903" s="13">
        <f t="shared" si="202"/>
        <v>41710</v>
      </c>
      <c r="L1903" s="12">
        <f t="shared" si="203"/>
        <v>2014</v>
      </c>
      <c r="M1903" s="12">
        <f t="shared" si="204"/>
        <v>11</v>
      </c>
      <c r="N1903" s="12">
        <f t="shared" si="205"/>
        <v>3</v>
      </c>
      <c r="O1903" s="13" t="str">
        <f t="shared" ca="1" si="206"/>
        <v>CUMPLE</v>
      </c>
    </row>
    <row r="1904" spans="1:15" hidden="1">
      <c r="A1904">
        <f>Tabla_owssvr__2[[#This Row],[ID]]</f>
        <v>3314</v>
      </c>
      <c r="B1904" t="str">
        <f>Tabla_owssvr__2[[#This Row],[Título]]</f>
        <v>Solicitud de Clave oracle</v>
      </c>
      <c r="C1904" t="str">
        <f>Tabla_owssvr__2[[#This Row],[Solicitante]]</f>
        <v>Pajkuric Bustos, Ernesto Andrés, CAM</v>
      </c>
      <c r="D1904" s="4">
        <f>Tabla_owssvr__2[[#This Row],[Fecha Solicitud]]</f>
        <v>41709</v>
      </c>
      <c r="E1904" t="str">
        <f>Tabla_owssvr__2[[#This Row],[Estado]]</f>
        <v>Realizado</v>
      </c>
      <c r="F1904" s="4">
        <f>Tabla_owssvr__2[[#This Row],[Fecha Cierre]]</f>
        <v>41709</v>
      </c>
      <c r="G1904" t="str">
        <f>Tabla_owssvr__2[[#This Row],[Categoria]]</f>
        <v>Reporte de incidencias de servicio externos (Oracle, SAP, Synergia, GOM ….)</v>
      </c>
      <c r="H1904" t="str">
        <f>Tabla_owssvr__2[[#This Row],[Enviado a TI]]</f>
        <v>Si</v>
      </c>
      <c r="I1904">
        <f>Tabla_owssvr__2[[#This Row],[Regiones]]</f>
        <v>0</v>
      </c>
      <c r="J1904" s="12">
        <f t="shared" si="201"/>
        <v>1</v>
      </c>
      <c r="K1904" s="13">
        <f t="shared" si="202"/>
        <v>41710</v>
      </c>
      <c r="L1904" s="12">
        <f t="shared" si="203"/>
        <v>2014</v>
      </c>
      <c r="M1904" s="12">
        <f t="shared" si="204"/>
        <v>11</v>
      </c>
      <c r="N1904" s="12">
        <f t="shared" si="205"/>
        <v>3</v>
      </c>
      <c r="O1904" s="13" t="str">
        <f t="shared" ca="1" si="206"/>
        <v>CUMPLE</v>
      </c>
    </row>
    <row r="1905" spans="1:15" hidden="1">
      <c r="A1905">
        <f>Tabla_owssvr__2[[#This Row],[ID]]</f>
        <v>3313</v>
      </c>
      <c r="B1905" t="str">
        <f>Tabla_owssvr__2[[#This Row],[Título]]</f>
        <v>Minutos OT NET</v>
      </c>
      <c r="C1905" t="str">
        <f>Tabla_owssvr__2[[#This Row],[Solicitante]]</f>
        <v>Tudela Rojo, Eduardo Javier, CAM</v>
      </c>
      <c r="D1905" s="4">
        <f>Tabla_owssvr__2[[#This Row],[Fecha Solicitud]]</f>
        <v>41709</v>
      </c>
      <c r="E1905" t="str">
        <f>Tabla_owssvr__2[[#This Row],[Estado]]</f>
        <v>Realizado</v>
      </c>
      <c r="F1905" s="4">
        <f>Tabla_owssvr__2[[#This Row],[Fecha Cierre]]</f>
        <v>41709</v>
      </c>
      <c r="G1905" t="str">
        <f>Tabla_owssvr__2[[#This Row],[Categoria]]</f>
        <v>Habilitación de servicios de telefonía celular, aumento de minutos, cambio de perfil.</v>
      </c>
      <c r="H1905" t="str">
        <f>Tabla_owssvr__2[[#This Row],[Enviado a TI]]</f>
        <v>Si</v>
      </c>
      <c r="I1905">
        <f>Tabla_owssvr__2[[#This Row],[Regiones]]</f>
        <v>0</v>
      </c>
      <c r="J1905" s="12">
        <f t="shared" si="201"/>
        <v>1</v>
      </c>
      <c r="K1905" s="13">
        <f t="shared" si="202"/>
        <v>41710</v>
      </c>
      <c r="L1905" s="12">
        <f t="shared" si="203"/>
        <v>2014</v>
      </c>
      <c r="M1905" s="12">
        <f t="shared" si="204"/>
        <v>11</v>
      </c>
      <c r="N1905" s="12">
        <f t="shared" si="205"/>
        <v>3</v>
      </c>
      <c r="O1905" s="13" t="str">
        <f t="shared" ca="1" si="206"/>
        <v>CUMPLE</v>
      </c>
    </row>
    <row r="1906" spans="1:15" hidden="1">
      <c r="A1906">
        <f>Tabla_owssvr__2[[#This Row],[ID]]</f>
        <v>3312</v>
      </c>
      <c r="B1906" t="str">
        <f>Tabla_owssvr__2[[#This Row],[Título]]</f>
        <v>Traslado de Alicia Flores</v>
      </c>
      <c r="C1906" t="str">
        <f>Tabla_owssvr__2[[#This Row],[Solicitante]]</f>
        <v>Elgueta Rojas, Deborah Lisset, CAM</v>
      </c>
      <c r="D1906" s="4">
        <f>Tabla_owssvr__2[[#This Row],[Fecha Solicitud]]</f>
        <v>41709</v>
      </c>
      <c r="E1906" t="str">
        <f>Tabla_owssvr__2[[#This Row],[Estado]]</f>
        <v>Realizado</v>
      </c>
      <c r="F1906" s="4">
        <f>Tabla_owssvr__2[[#This Row],[Fecha Cierre]]</f>
        <v>41709</v>
      </c>
      <c r="G1906" t="str">
        <f>Tabla_owssvr__2[[#This Row],[Categoria]]</f>
        <v>Instalación o revisión de puntos de red.</v>
      </c>
      <c r="H1906" t="str">
        <f>Tabla_owssvr__2[[#This Row],[Enviado a TI]]</f>
        <v>Si</v>
      </c>
      <c r="I1906">
        <f>Tabla_owssvr__2[[#This Row],[Regiones]]</f>
        <v>0</v>
      </c>
      <c r="J1906" s="12">
        <f t="shared" si="201"/>
        <v>3</v>
      </c>
      <c r="K1906" s="13">
        <f t="shared" si="202"/>
        <v>41712</v>
      </c>
      <c r="L1906" s="12">
        <f t="shared" si="203"/>
        <v>2014</v>
      </c>
      <c r="M1906" s="12">
        <f t="shared" si="204"/>
        <v>11</v>
      </c>
      <c r="N1906" s="12">
        <f t="shared" si="205"/>
        <v>3</v>
      </c>
      <c r="O1906" s="13" t="str">
        <f t="shared" ca="1" si="206"/>
        <v>CUMPLE</v>
      </c>
    </row>
    <row r="1907" spans="1:15" hidden="1">
      <c r="A1907">
        <f>Tabla_owssvr__2[[#This Row],[ID]]</f>
        <v>3311</v>
      </c>
      <c r="B1907" t="str">
        <f>Tabla_owssvr__2[[#This Row],[Título]]</f>
        <v>Habiltación de Fonos - Area Gestión de Pérdidas</v>
      </c>
      <c r="C1907" t="str">
        <f>Tabla_owssvr__2[[#This Row],[Solicitante]]</f>
        <v>Valenzuela Sanzana, Mauricio Antonio, CAM</v>
      </c>
      <c r="D1907" s="4">
        <f>Tabla_owssvr__2[[#This Row],[Fecha Solicitud]]</f>
        <v>41709</v>
      </c>
      <c r="E1907" t="str">
        <f>Tabla_owssvr__2[[#This Row],[Estado]]</f>
        <v>Realizado</v>
      </c>
      <c r="F1907" s="4">
        <f>Tabla_owssvr__2[[#This Row],[Fecha Cierre]]</f>
        <v>41709</v>
      </c>
      <c r="G1907" t="str">
        <f>Tabla_owssvr__2[[#This Row],[Categoria]]</f>
        <v>Habilitación de servicios de telefonía celular, aumento de minutos, cambio de perfil.</v>
      </c>
      <c r="H1907" t="str">
        <f>Tabla_owssvr__2[[#This Row],[Enviado a TI]]</f>
        <v>No</v>
      </c>
      <c r="I1907">
        <f>Tabla_owssvr__2[[#This Row],[Regiones]]</f>
        <v>0</v>
      </c>
      <c r="J1907" s="12">
        <f t="shared" si="201"/>
        <v>1</v>
      </c>
      <c r="K1907" s="13">
        <f t="shared" si="202"/>
        <v>41710</v>
      </c>
      <c r="L1907" s="12">
        <f t="shared" si="203"/>
        <v>2014</v>
      </c>
      <c r="M1907" s="12">
        <f t="shared" si="204"/>
        <v>11</v>
      </c>
      <c r="N1907" s="12">
        <f t="shared" si="205"/>
        <v>3</v>
      </c>
      <c r="O1907" s="13" t="str">
        <f t="shared" ca="1" si="206"/>
        <v>CUMPLE</v>
      </c>
    </row>
    <row r="1908" spans="1:15" hidden="1">
      <c r="A1908">
        <f>Tabla_owssvr__2[[#This Row],[ID]]</f>
        <v>3310</v>
      </c>
      <c r="B1908" t="str">
        <f>Tabla_owssvr__2[[#This Row],[Título]]</f>
        <v xml:space="preserve">Alta Estacion de trabajo </v>
      </c>
      <c r="C1908" t="str">
        <f>Tabla_owssvr__2[[#This Row],[Solicitante]]</f>
        <v>Técnico Mesa de Ayuda, Externo</v>
      </c>
      <c r="D1908" s="4">
        <f>Tabla_owssvr__2[[#This Row],[Fecha Solicitud]]</f>
        <v>41709</v>
      </c>
      <c r="E1908" t="str">
        <f>Tabla_owssvr__2[[#This Row],[Estado]]</f>
        <v>Realizado</v>
      </c>
      <c r="F1908" s="4">
        <f>Tabla_owssvr__2[[#This Row],[Fecha Cierre]]</f>
        <v>41709</v>
      </c>
      <c r="G1908" t="str">
        <f>Tabla_owssvr__2[[#This Row],[Categoria]]</f>
        <v>Creación, modificación activación y desactivación de cuentas de red y correo electrónico.</v>
      </c>
      <c r="H1908" t="str">
        <f>Tabla_owssvr__2[[#This Row],[Enviado a TI]]</f>
        <v>Si</v>
      </c>
      <c r="I1908">
        <f>Tabla_owssvr__2[[#This Row],[Regiones]]</f>
        <v>0</v>
      </c>
      <c r="J1908" s="12">
        <f t="shared" si="201"/>
        <v>1</v>
      </c>
      <c r="K1908" s="13">
        <f t="shared" si="202"/>
        <v>41710</v>
      </c>
      <c r="L1908" s="12">
        <f t="shared" si="203"/>
        <v>2014</v>
      </c>
      <c r="M1908" s="12">
        <f t="shared" si="204"/>
        <v>11</v>
      </c>
      <c r="N1908" s="12">
        <f t="shared" si="205"/>
        <v>3</v>
      </c>
      <c r="O1908" s="13" t="str">
        <f t="shared" ca="1" si="206"/>
        <v>CUMPLE</v>
      </c>
    </row>
    <row r="1909" spans="1:15" hidden="1">
      <c r="A1909">
        <f>Tabla_owssvr__2[[#This Row],[ID]]</f>
        <v>3309</v>
      </c>
      <c r="B1909" t="str">
        <f>Tabla_owssvr__2[[#This Row],[Título]]</f>
        <v>PERDIDA DE CELULAR</v>
      </c>
      <c r="C1909" t="str">
        <f>Tabla_owssvr__2[[#This Row],[Solicitante]]</f>
        <v>Pavez Nuñez, Walter, CAM</v>
      </c>
      <c r="D1909" s="4">
        <f>Tabla_owssvr__2[[#This Row],[Fecha Solicitud]]</f>
        <v>41709</v>
      </c>
      <c r="E1909" t="str">
        <f>Tabla_owssvr__2[[#This Row],[Estado]]</f>
        <v>Realizado</v>
      </c>
      <c r="F1909" s="4">
        <f>Tabla_owssvr__2[[#This Row],[Fecha Cierre]]</f>
        <v>41709</v>
      </c>
      <c r="G1909" t="str">
        <f>Tabla_owssvr__2[[#This Row],[Categoria]]</f>
        <v>Habilitación de servicios de telefonía celular, aumento de minutos, cambio de perfil.</v>
      </c>
      <c r="H1909" t="str">
        <f>Tabla_owssvr__2[[#This Row],[Enviado a TI]]</f>
        <v>No</v>
      </c>
      <c r="I1909">
        <f>Tabla_owssvr__2[[#This Row],[Regiones]]</f>
        <v>0</v>
      </c>
      <c r="J1909" s="12">
        <f t="shared" si="201"/>
        <v>1</v>
      </c>
      <c r="K1909" s="13">
        <f t="shared" si="202"/>
        <v>41710</v>
      </c>
      <c r="L1909" s="12">
        <f t="shared" si="203"/>
        <v>2014</v>
      </c>
      <c r="M1909" s="12">
        <f t="shared" si="204"/>
        <v>11</v>
      </c>
      <c r="N1909" s="12">
        <f t="shared" si="205"/>
        <v>3</v>
      </c>
      <c r="O1909" s="13" t="str">
        <f t="shared" ca="1" si="206"/>
        <v>CUMPLE</v>
      </c>
    </row>
    <row r="1910" spans="1:15" hidden="1">
      <c r="A1910">
        <f>Tabla_owssvr__2[[#This Row],[ID]]</f>
        <v>3308</v>
      </c>
      <c r="B1910" t="str">
        <f>Tabla_owssvr__2[[#This Row],[Título]]</f>
        <v>Minutos telefono movil.</v>
      </c>
      <c r="C1910" t="str">
        <f>Tabla_owssvr__2[[#This Row],[Solicitante]]</f>
        <v>Pérez Sagredo, Cristian Eduardo, CAM</v>
      </c>
      <c r="D1910" s="4">
        <f>Tabla_owssvr__2[[#This Row],[Fecha Solicitud]]</f>
        <v>41709</v>
      </c>
      <c r="E1910" t="str">
        <f>Tabla_owssvr__2[[#This Row],[Estado]]</f>
        <v>Realizado</v>
      </c>
      <c r="F1910" s="4">
        <f>Tabla_owssvr__2[[#This Row],[Fecha Cierre]]</f>
        <v>41709</v>
      </c>
      <c r="G1910" t="str">
        <f>Tabla_owssvr__2[[#This Row],[Categoria]]</f>
        <v>Habilitación de servicios de telefonía celular, aumento de minutos, cambio de perfil.</v>
      </c>
      <c r="H1910" t="str">
        <f>Tabla_owssvr__2[[#This Row],[Enviado a TI]]</f>
        <v>Si</v>
      </c>
      <c r="I1910">
        <f>Tabla_owssvr__2[[#This Row],[Regiones]]</f>
        <v>0</v>
      </c>
      <c r="J1910" s="12">
        <f t="shared" si="201"/>
        <v>1</v>
      </c>
      <c r="K1910" s="13">
        <f t="shared" si="202"/>
        <v>41710</v>
      </c>
      <c r="L1910" s="12">
        <f t="shared" si="203"/>
        <v>2014</v>
      </c>
      <c r="M1910" s="12">
        <f t="shared" si="204"/>
        <v>11</v>
      </c>
      <c r="N1910" s="12">
        <f t="shared" si="205"/>
        <v>3</v>
      </c>
      <c r="O1910" s="13" t="str">
        <f t="shared" ca="1" si="206"/>
        <v>CUMPLE</v>
      </c>
    </row>
    <row r="1911" spans="1:15" hidden="1">
      <c r="A1911">
        <f>Tabla_owssvr__2[[#This Row],[ID]]</f>
        <v>3307</v>
      </c>
      <c r="B1911" t="str">
        <f>Tabla_owssvr__2[[#This Row],[Título]]</f>
        <v>Desbloqueo Claves</v>
      </c>
      <c r="C1911" t="str">
        <f>Tabla_owssvr__2[[#This Row],[Solicitante]]</f>
        <v>Lagos Acuña, James Henry, CAM</v>
      </c>
      <c r="D1911" s="4">
        <f>Tabla_owssvr__2[[#This Row],[Fecha Solicitud]]</f>
        <v>41709</v>
      </c>
      <c r="E1911" t="str">
        <f>Tabla_owssvr__2[[#This Row],[Estado]]</f>
        <v>Realizado</v>
      </c>
      <c r="F1911" s="4">
        <f>Tabla_owssvr__2[[#This Row],[Fecha Cierre]]</f>
        <v>41709</v>
      </c>
      <c r="G1911" t="str">
        <f>Tabla_owssvr__2[[#This Row],[Categoria]]</f>
        <v>Creación, modificación activación y desactivación de cuentas de red y correo electrónico.</v>
      </c>
      <c r="H1911" t="str">
        <f>Tabla_owssvr__2[[#This Row],[Enviado a TI]]</f>
        <v>Si</v>
      </c>
      <c r="I1911">
        <f>Tabla_owssvr__2[[#This Row],[Regiones]]</f>
        <v>0</v>
      </c>
      <c r="J1911" s="12">
        <f t="shared" si="201"/>
        <v>1</v>
      </c>
      <c r="K1911" s="13">
        <f t="shared" si="202"/>
        <v>41710</v>
      </c>
      <c r="L1911" s="12">
        <f t="shared" si="203"/>
        <v>2014</v>
      </c>
      <c r="M1911" s="12">
        <f t="shared" si="204"/>
        <v>11</v>
      </c>
      <c r="N1911" s="12">
        <f t="shared" si="205"/>
        <v>3</v>
      </c>
      <c r="O1911" s="13" t="str">
        <f t="shared" ca="1" si="206"/>
        <v>CUMPLE</v>
      </c>
    </row>
    <row r="1912" spans="1:15" hidden="1">
      <c r="A1912">
        <f>Tabla_owssvr__2[[#This Row],[ID]]</f>
        <v>3306</v>
      </c>
      <c r="B1912" t="str">
        <f>Tabla_owssvr__2[[#This Row],[Título]]</f>
        <v>Configurar Anexo</v>
      </c>
      <c r="C1912" t="str">
        <f>Tabla_owssvr__2[[#This Row],[Solicitante]]</f>
        <v>Marin Fernandez, Pedro Javier, CAM</v>
      </c>
      <c r="D1912" s="4">
        <f>Tabla_owssvr__2[[#This Row],[Fecha Solicitud]]</f>
        <v>41709</v>
      </c>
      <c r="E1912" t="str">
        <f>Tabla_owssvr__2[[#This Row],[Estado]]</f>
        <v>Realizado</v>
      </c>
      <c r="F1912" s="4">
        <f>Tabla_owssvr__2[[#This Row],[Fecha Cierre]]</f>
        <v>41709</v>
      </c>
      <c r="G1912" t="str">
        <f>Tabla_owssvr__2[[#This Row],[Categoria]]</f>
        <v>Creación, modificación activación y desactivación de anexos telefónicos.</v>
      </c>
      <c r="H1912" t="str">
        <f>Tabla_owssvr__2[[#This Row],[Enviado a TI]]</f>
        <v>No</v>
      </c>
      <c r="I1912">
        <f>Tabla_owssvr__2[[#This Row],[Regiones]]</f>
        <v>0</v>
      </c>
      <c r="J1912" s="12">
        <f t="shared" si="201"/>
        <v>1</v>
      </c>
      <c r="K1912" s="13">
        <f t="shared" si="202"/>
        <v>41710</v>
      </c>
      <c r="L1912" s="12">
        <f t="shared" si="203"/>
        <v>2014</v>
      </c>
      <c r="M1912" s="12">
        <f t="shared" si="204"/>
        <v>11</v>
      </c>
      <c r="N1912" s="12">
        <f t="shared" si="205"/>
        <v>3</v>
      </c>
      <c r="O1912" s="13" t="str">
        <f t="shared" ca="1" si="206"/>
        <v>CUMPLE</v>
      </c>
    </row>
    <row r="1913" spans="1:15" hidden="1">
      <c r="A1913">
        <f>Tabla_owssvr__2[[#This Row],[ID]]</f>
        <v>3305</v>
      </c>
      <c r="B1913" t="str">
        <f>Tabla_owssvr__2[[#This Row],[Título]]</f>
        <v xml:space="preserve">Ingeniero Sot solicitud equipos cl </v>
      </c>
      <c r="C1913" t="str">
        <f>Tabla_owssvr__2[[#This Row],[Solicitante]]</f>
        <v>Dossi Muñoz, Carolina, CAM</v>
      </c>
      <c r="D1913" s="4">
        <f>Tabla_owssvr__2[[#This Row],[Fecha Solicitud]]</f>
        <v>41705</v>
      </c>
      <c r="E1913" t="str">
        <f>Tabla_owssvr__2[[#This Row],[Estado]]</f>
        <v>Realizado</v>
      </c>
      <c r="F1913" s="4">
        <f>Tabla_owssvr__2[[#This Row],[Fecha Cierre]]</f>
        <v>41708</v>
      </c>
      <c r="G1913" t="str">
        <f>Tabla_owssvr__2[[#This Row],[Categoria]]</f>
        <v>Asignación de equipamiento estándar.</v>
      </c>
      <c r="H1913" t="str">
        <f>Tabla_owssvr__2[[#This Row],[Enviado a TI]]</f>
        <v>No</v>
      </c>
      <c r="I1913">
        <f>Tabla_owssvr__2[[#This Row],[Regiones]]</f>
        <v>0</v>
      </c>
      <c r="J1913" s="12">
        <f t="shared" si="201"/>
        <v>4</v>
      </c>
      <c r="K1913" s="13">
        <f t="shared" si="202"/>
        <v>41711</v>
      </c>
      <c r="L1913" s="12">
        <f t="shared" si="203"/>
        <v>2014</v>
      </c>
      <c r="M1913" s="12">
        <f t="shared" si="204"/>
        <v>11</v>
      </c>
      <c r="N1913" s="12">
        <f t="shared" si="205"/>
        <v>3</v>
      </c>
      <c r="O1913" s="13" t="str">
        <f t="shared" ca="1" si="206"/>
        <v>CUMPLE</v>
      </c>
    </row>
    <row r="1914" spans="1:15" hidden="1">
      <c r="A1914">
        <f>Tabla_owssvr__2[[#This Row],[ID]]</f>
        <v>3304</v>
      </c>
      <c r="B1914" t="str">
        <f>Tabla_owssvr__2[[#This Row],[Título]]</f>
        <v xml:space="preserve">Solicitud de cuenta Administrativa </v>
      </c>
      <c r="C1914" t="str">
        <f>Tabla_owssvr__2[[#This Row],[Solicitante]]</f>
        <v>Dossi Muñoz, Carolina, CAM</v>
      </c>
      <c r="D1914" s="4">
        <f>Tabla_owssvr__2[[#This Row],[Fecha Solicitud]]</f>
        <v>41705</v>
      </c>
      <c r="E1914" t="str">
        <f>Tabla_owssvr__2[[#This Row],[Estado]]</f>
        <v>Realizado</v>
      </c>
      <c r="F1914" s="4">
        <f>Tabla_owssvr__2[[#This Row],[Fecha Cierre]]</f>
        <v>41705</v>
      </c>
      <c r="G1914" t="str">
        <f>Tabla_owssvr__2[[#This Row],[Categoria]]</f>
        <v>Creación, modificación activación y desactivación de cuentas de red y correo electrónico.</v>
      </c>
      <c r="H1914" t="str">
        <f>Tabla_owssvr__2[[#This Row],[Enviado a TI]]</f>
        <v>Si</v>
      </c>
      <c r="I1914">
        <f>Tabla_owssvr__2[[#This Row],[Regiones]]</f>
        <v>0</v>
      </c>
      <c r="J1914" s="12">
        <f t="shared" si="201"/>
        <v>1</v>
      </c>
      <c r="K1914" s="13">
        <f t="shared" si="202"/>
        <v>41708</v>
      </c>
      <c r="L1914" s="12">
        <f t="shared" si="203"/>
        <v>2014</v>
      </c>
      <c r="M1914" s="12">
        <f t="shared" si="204"/>
        <v>11</v>
      </c>
      <c r="N1914" s="12">
        <f t="shared" si="205"/>
        <v>3</v>
      </c>
      <c r="O1914" s="13" t="str">
        <f t="shared" ca="1" si="206"/>
        <v>CUMPLE</v>
      </c>
    </row>
    <row r="1915" spans="1:15" hidden="1">
      <c r="A1915">
        <f>Tabla_owssvr__2[[#This Row],[ID]]</f>
        <v>3303</v>
      </c>
      <c r="B1915" t="str">
        <f>Tabla_owssvr__2[[#This Row],[Título]]</f>
        <v>Mitutos inspector Pablo Medina</v>
      </c>
      <c r="C1915" t="str">
        <f>Tabla_owssvr__2[[#This Row],[Solicitante]]</f>
        <v>Belmar Ramirez, Nelson Andres, CAM</v>
      </c>
      <c r="D1915" s="4">
        <f>Tabla_owssvr__2[[#This Row],[Fecha Solicitud]]</f>
        <v>41705</v>
      </c>
      <c r="E1915" t="str">
        <f>Tabla_owssvr__2[[#This Row],[Estado]]</f>
        <v>Realizado</v>
      </c>
      <c r="F1915" s="4">
        <f>Tabla_owssvr__2[[#This Row],[Fecha Cierre]]</f>
        <v>41706</v>
      </c>
      <c r="G1915" t="str">
        <f>Tabla_owssvr__2[[#This Row],[Categoria]]</f>
        <v>Habilitación de servicios de telefonía celular, aumento de minutos, cambio de perfil.</v>
      </c>
      <c r="H1915" t="str">
        <f>Tabla_owssvr__2[[#This Row],[Enviado a TI]]</f>
        <v>No</v>
      </c>
      <c r="I1915">
        <f>Tabla_owssvr__2[[#This Row],[Regiones]]</f>
        <v>0</v>
      </c>
      <c r="J1915" s="12">
        <f t="shared" si="201"/>
        <v>1</v>
      </c>
      <c r="K1915" s="13">
        <f t="shared" si="202"/>
        <v>41708</v>
      </c>
      <c r="L1915" s="12">
        <f t="shared" si="203"/>
        <v>2014</v>
      </c>
      <c r="M1915" s="12">
        <f t="shared" si="204"/>
        <v>11</v>
      </c>
      <c r="N1915" s="12">
        <f t="shared" si="205"/>
        <v>3</v>
      </c>
      <c r="O1915" s="13" t="str">
        <f t="shared" ca="1" si="206"/>
        <v>CUMPLE</v>
      </c>
    </row>
    <row r="1916" spans="1:15" hidden="1">
      <c r="A1916">
        <f>Tabla_owssvr__2[[#This Row],[ID]]</f>
        <v>3302</v>
      </c>
      <c r="B1916" t="str">
        <f>Tabla_owssvr__2[[#This Row],[Título]]</f>
        <v>Responsabilidades Proy. Amarillo</v>
      </c>
      <c r="C1916" t="str">
        <f>Tabla_owssvr__2[[#This Row],[Solicitante]]</f>
        <v>Yañez Castillo, Luis Felipe, CAM</v>
      </c>
      <c r="D1916" s="4">
        <f>Tabla_owssvr__2[[#This Row],[Fecha Solicitud]]</f>
        <v>41708</v>
      </c>
      <c r="E1916" t="str">
        <f>Tabla_owssvr__2[[#This Row],[Estado]]</f>
        <v>Realizado</v>
      </c>
      <c r="F1916" s="4">
        <f>Tabla_owssvr__2[[#This Row],[Fecha Cierre]]</f>
        <v>41708</v>
      </c>
      <c r="G1916" t="str">
        <f>Tabla_owssvr__2[[#This Row],[Categoria]]</f>
        <v>Reporte de incidencias de servicio externos (Oracle, SAP, Synergia, GOM ….)</v>
      </c>
      <c r="H1916" t="str">
        <f>Tabla_owssvr__2[[#This Row],[Enviado a TI]]</f>
        <v>No</v>
      </c>
      <c r="I1916">
        <f>Tabla_owssvr__2[[#This Row],[Regiones]]</f>
        <v>0</v>
      </c>
      <c r="J1916" s="12">
        <f t="shared" si="201"/>
        <v>1</v>
      </c>
      <c r="K1916" s="13">
        <f t="shared" si="202"/>
        <v>41709</v>
      </c>
      <c r="L1916" s="12">
        <f t="shared" si="203"/>
        <v>2014</v>
      </c>
      <c r="M1916" s="12">
        <f t="shared" si="204"/>
        <v>11</v>
      </c>
      <c r="N1916" s="12">
        <f t="shared" si="205"/>
        <v>3</v>
      </c>
      <c r="O1916" s="13" t="str">
        <f t="shared" ca="1" si="206"/>
        <v>CUMPLE</v>
      </c>
    </row>
    <row r="1917" spans="1:15" hidden="1">
      <c r="A1917">
        <f>Tabla_owssvr__2[[#This Row],[ID]]</f>
        <v>3301</v>
      </c>
      <c r="B1917" t="str">
        <f>Tabla_owssvr__2[[#This Row],[Título]]</f>
        <v>Problemas Oracle</v>
      </c>
      <c r="C1917" t="str">
        <f>Tabla_owssvr__2[[#This Row],[Solicitante]]</f>
        <v>Negrón Salazar, Milton Orlando, CAM</v>
      </c>
      <c r="D1917" s="4">
        <f>Tabla_owssvr__2[[#This Row],[Fecha Solicitud]]</f>
        <v>41708</v>
      </c>
      <c r="E1917" t="str">
        <f>Tabla_owssvr__2[[#This Row],[Estado]]</f>
        <v>Realizado</v>
      </c>
      <c r="F1917" s="4">
        <f>Tabla_owssvr__2[[#This Row],[Fecha Cierre]]</f>
        <v>41708</v>
      </c>
      <c r="G1917" t="str">
        <f>Tabla_owssvr__2[[#This Row],[Categoria]]</f>
        <v>Reporte de incidencias de servicio externos (Oracle, SAP, Synergia, GOM ….)</v>
      </c>
      <c r="H1917" t="str">
        <f>Tabla_owssvr__2[[#This Row],[Enviado a TI]]</f>
        <v>No</v>
      </c>
      <c r="I1917">
        <f>Tabla_owssvr__2[[#This Row],[Regiones]]</f>
        <v>0</v>
      </c>
      <c r="J1917" s="12">
        <f t="shared" si="201"/>
        <v>1</v>
      </c>
      <c r="K1917" s="13">
        <f t="shared" si="202"/>
        <v>41709</v>
      </c>
      <c r="L1917" s="12">
        <f t="shared" si="203"/>
        <v>2014</v>
      </c>
      <c r="M1917" s="12">
        <f t="shared" si="204"/>
        <v>11</v>
      </c>
      <c r="N1917" s="12">
        <f t="shared" si="205"/>
        <v>3</v>
      </c>
      <c r="O1917" s="13" t="str">
        <f t="shared" ca="1" si="206"/>
        <v>CUMPLE</v>
      </c>
    </row>
    <row r="1918" spans="1:15" hidden="1">
      <c r="A1918">
        <f>Tabla_owssvr__2[[#This Row],[ID]]</f>
        <v>3300</v>
      </c>
      <c r="B1918" t="str">
        <f>Tabla_owssvr__2[[#This Row],[Título]]</f>
        <v>Anexo</v>
      </c>
      <c r="C1918" t="str">
        <f>Tabla_owssvr__2[[#This Row],[Solicitante]]</f>
        <v>Salazar Acuña, Ivan Andrés, CAM</v>
      </c>
      <c r="D1918" s="4">
        <f>Tabla_owssvr__2[[#This Row],[Fecha Solicitud]]</f>
        <v>41708</v>
      </c>
      <c r="E1918" t="str">
        <f>Tabla_owssvr__2[[#This Row],[Estado]]</f>
        <v>Realizado</v>
      </c>
      <c r="F1918" s="4">
        <f>Tabla_owssvr__2[[#This Row],[Fecha Cierre]]</f>
        <v>41708</v>
      </c>
      <c r="G1918" t="str">
        <f>Tabla_owssvr__2[[#This Row],[Categoria]]</f>
        <v>Creación, modificación activación y desactivación de anexos telefónicos.</v>
      </c>
      <c r="H1918" t="str">
        <f>Tabla_owssvr__2[[#This Row],[Enviado a TI]]</f>
        <v>No</v>
      </c>
      <c r="I1918">
        <f>Tabla_owssvr__2[[#This Row],[Regiones]]</f>
        <v>0</v>
      </c>
      <c r="J1918" s="12">
        <f t="shared" si="201"/>
        <v>1</v>
      </c>
      <c r="K1918" s="13">
        <f t="shared" si="202"/>
        <v>41709</v>
      </c>
      <c r="L1918" s="12">
        <f t="shared" si="203"/>
        <v>2014</v>
      </c>
      <c r="M1918" s="12">
        <f t="shared" si="204"/>
        <v>11</v>
      </c>
      <c r="N1918" s="12">
        <f t="shared" si="205"/>
        <v>3</v>
      </c>
      <c r="O1918" s="13" t="str">
        <f t="shared" ca="1" si="206"/>
        <v>CUMPLE</v>
      </c>
    </row>
    <row r="1919" spans="1:15" hidden="1">
      <c r="A1919">
        <f>Tabla_owssvr__2[[#This Row],[ID]]</f>
        <v>3299</v>
      </c>
      <c r="B1919" t="str">
        <f>Tabla_owssvr__2[[#This Row],[Título]]</f>
        <v>Reporte para panel operativo</v>
      </c>
      <c r="C1919" t="str">
        <f>Tabla_owssvr__2[[#This Row],[Solicitante]]</f>
        <v>Espinosa Palau, María Jesús, CAM</v>
      </c>
      <c r="D1919" s="4">
        <f>Tabla_owssvr__2[[#This Row],[Fecha Solicitud]]</f>
        <v>41708</v>
      </c>
      <c r="E1919" t="str">
        <f>Tabla_owssvr__2[[#This Row],[Estado]]</f>
        <v>Realizado</v>
      </c>
      <c r="F1919" s="4">
        <f>Tabla_owssvr__2[[#This Row],[Fecha Cierre]]</f>
        <v>41708</v>
      </c>
      <c r="G1919" t="str">
        <f>Tabla_owssvr__2[[#This Row],[Categoria]]</f>
        <v>Reporte de incidencias de servicio externos (Oracle, SAP, Synergia, GOM ….)</v>
      </c>
      <c r="H1919" t="str">
        <f>Tabla_owssvr__2[[#This Row],[Enviado a TI]]</f>
        <v>Si</v>
      </c>
      <c r="I1919">
        <f>Tabla_owssvr__2[[#This Row],[Regiones]]</f>
        <v>0</v>
      </c>
      <c r="J1919" s="12">
        <f t="shared" si="201"/>
        <v>1</v>
      </c>
      <c r="K1919" s="13">
        <f t="shared" si="202"/>
        <v>41709</v>
      </c>
      <c r="L1919" s="12">
        <f t="shared" si="203"/>
        <v>2014</v>
      </c>
      <c r="M1919" s="12">
        <f t="shared" si="204"/>
        <v>11</v>
      </c>
      <c r="N1919" s="12">
        <f t="shared" si="205"/>
        <v>3</v>
      </c>
      <c r="O1919" s="13" t="str">
        <f t="shared" ca="1" si="206"/>
        <v>CUMPLE</v>
      </c>
    </row>
    <row r="1920" spans="1:15" hidden="1">
      <c r="A1920">
        <f>Tabla_owssvr__2[[#This Row],[ID]]</f>
        <v>3298</v>
      </c>
      <c r="B1920" t="str">
        <f>Tabla_owssvr__2[[#This Row],[Título]]</f>
        <v>Bodegas CAM San Martin</v>
      </c>
      <c r="C1920" t="str">
        <f>Tabla_owssvr__2[[#This Row],[Solicitante]]</f>
        <v>Duarte Fuentes, Luis Alfredo, CAM</v>
      </c>
      <c r="D1920" s="4">
        <f>Tabla_owssvr__2[[#This Row],[Fecha Solicitud]]</f>
        <v>41708</v>
      </c>
      <c r="E1920" t="str">
        <f>Tabla_owssvr__2[[#This Row],[Estado]]</f>
        <v>Realizado</v>
      </c>
      <c r="F1920" s="4">
        <f>Tabla_owssvr__2[[#This Row],[Fecha Cierre]]</f>
        <v>41708</v>
      </c>
      <c r="G1920" t="str">
        <f>Tabla_owssvr__2[[#This Row],[Categoria]]</f>
        <v>Habilitación de carpetas compartidas o sitios de Sharepoint. O asignación y/o modificación de permisos.</v>
      </c>
      <c r="H1920" t="str">
        <f>Tabla_owssvr__2[[#This Row],[Enviado a TI]]</f>
        <v>No</v>
      </c>
      <c r="I1920">
        <f>Tabla_owssvr__2[[#This Row],[Regiones]]</f>
        <v>0</v>
      </c>
      <c r="J1920" s="12">
        <f t="shared" si="201"/>
        <v>1</v>
      </c>
      <c r="K1920" s="13">
        <f t="shared" si="202"/>
        <v>41709</v>
      </c>
      <c r="L1920" s="12">
        <f t="shared" si="203"/>
        <v>2014</v>
      </c>
      <c r="M1920" s="12">
        <f t="shared" si="204"/>
        <v>11</v>
      </c>
      <c r="N1920" s="12">
        <f t="shared" si="205"/>
        <v>3</v>
      </c>
      <c r="O1920" s="13" t="str">
        <f t="shared" ca="1" si="206"/>
        <v>CUMPLE</v>
      </c>
    </row>
    <row r="1921" spans="1:15" hidden="1">
      <c r="A1921">
        <f>Tabla_owssvr__2[[#This Row],[ID]]</f>
        <v>3297</v>
      </c>
      <c r="B1921" t="str">
        <f>Tabla_owssvr__2[[#This Row],[Título]]</f>
        <v xml:space="preserve">Alta Estacion de trabajo </v>
      </c>
      <c r="C1921" t="str">
        <f>Tabla_owssvr__2[[#This Row],[Solicitante]]</f>
        <v>Técnico Mesa de Ayuda, Externo</v>
      </c>
      <c r="D1921" s="4">
        <f>Tabla_owssvr__2[[#This Row],[Fecha Solicitud]]</f>
        <v>41708</v>
      </c>
      <c r="E1921" t="str">
        <f>Tabla_owssvr__2[[#This Row],[Estado]]</f>
        <v>Realizado</v>
      </c>
      <c r="F1921" s="4">
        <f>Tabla_owssvr__2[[#This Row],[Fecha Cierre]]</f>
        <v>41708</v>
      </c>
      <c r="G1921" t="str">
        <f>Tabla_owssvr__2[[#This Row],[Categoria]]</f>
        <v>Creación, modificación activación y desactivación de cuentas de red y correo electrónico.</v>
      </c>
      <c r="H1921" t="str">
        <f>Tabla_owssvr__2[[#This Row],[Enviado a TI]]</f>
        <v>No</v>
      </c>
      <c r="I1921">
        <f>Tabla_owssvr__2[[#This Row],[Regiones]]</f>
        <v>0</v>
      </c>
      <c r="J1921" s="12">
        <f t="shared" si="201"/>
        <v>1</v>
      </c>
      <c r="K1921" s="13">
        <f t="shared" si="202"/>
        <v>41709</v>
      </c>
      <c r="L1921" s="12">
        <f t="shared" si="203"/>
        <v>2014</v>
      </c>
      <c r="M1921" s="12">
        <f t="shared" si="204"/>
        <v>11</v>
      </c>
      <c r="N1921" s="12">
        <f t="shared" si="205"/>
        <v>3</v>
      </c>
      <c r="O1921" s="13" t="str">
        <f t="shared" ca="1" si="206"/>
        <v>CUMPLE</v>
      </c>
    </row>
    <row r="1922" spans="1:15" hidden="1">
      <c r="A1922">
        <f>Tabla_owssvr__2[[#This Row],[ID]]</f>
        <v>3296</v>
      </c>
      <c r="B1922" t="str">
        <f>Tabla_owssvr__2[[#This Row],[Título]]</f>
        <v>Carga de Minutos On net - 74318253</v>
      </c>
      <c r="C1922" t="str">
        <f>Tabla_owssvr__2[[#This Row],[Solicitante]]</f>
        <v>Caceres Sarabia, Francisco Antonio, CAM</v>
      </c>
      <c r="D1922" s="4">
        <f>Tabla_owssvr__2[[#This Row],[Fecha Solicitud]]</f>
        <v>41708</v>
      </c>
      <c r="E1922" t="str">
        <f>Tabla_owssvr__2[[#This Row],[Estado]]</f>
        <v>Realizado</v>
      </c>
      <c r="F1922" s="4">
        <f>Tabla_owssvr__2[[#This Row],[Fecha Cierre]]</f>
        <v>41708</v>
      </c>
      <c r="G1922" t="str">
        <f>Tabla_owssvr__2[[#This Row],[Categoria]]</f>
        <v>Habilitación de servicios de telefonía celular, aumento de minutos, cambio de perfil.</v>
      </c>
      <c r="H1922" t="str">
        <f>Tabla_owssvr__2[[#This Row],[Enviado a TI]]</f>
        <v>Si</v>
      </c>
      <c r="I1922">
        <f>Tabla_owssvr__2[[#This Row],[Regiones]]</f>
        <v>0</v>
      </c>
      <c r="J1922" s="12">
        <f t="shared" ref="J1922:J1985" si="207">VLOOKUP(G1922,servicios,2,FALSE)</f>
        <v>1</v>
      </c>
      <c r="K1922" s="13">
        <f t="shared" ref="K1922:K1985" si="208">WORKDAY(D1922*1,J1922,festivos)</f>
        <v>41709</v>
      </c>
      <c r="L1922" s="12">
        <f t="shared" ref="L1922:L1985" si="209">YEAR(K1922)</f>
        <v>2014</v>
      </c>
      <c r="M1922" s="12">
        <f t="shared" ref="M1922:M1985" si="210">WEEKNUM(K1922,2)</f>
        <v>11</v>
      </c>
      <c r="N1922" s="12">
        <f t="shared" ref="N1922:N1985" si="211">MONTH(K1922)</f>
        <v>3</v>
      </c>
      <c r="O1922" s="13" t="str">
        <f t="shared" ref="O1922:O1985" ca="1" si="212">IF(F1922=0,IF(AND(TODAY()&lt;=K1922),"EN TIEMPO","FUERA"),IF(AND(F1922&lt;=K1922),"CUMPLE","NO CUMPLE"))</f>
        <v>CUMPLE</v>
      </c>
    </row>
    <row r="1923" spans="1:15" hidden="1">
      <c r="A1923">
        <f>Tabla_owssvr__2[[#This Row],[ID]]</f>
        <v>3295</v>
      </c>
      <c r="B1923" t="str">
        <f>Tabla_owssvr__2[[#This Row],[Título]]</f>
        <v>Aumento Minutos</v>
      </c>
      <c r="C1923" t="str">
        <f>Tabla_owssvr__2[[#This Row],[Solicitante]]</f>
        <v>Cano Zamalloa, Daniel, CAM</v>
      </c>
      <c r="D1923" s="4">
        <f>Tabla_owssvr__2[[#This Row],[Fecha Solicitud]]</f>
        <v>41708</v>
      </c>
      <c r="E1923" t="str">
        <f>Tabla_owssvr__2[[#This Row],[Estado]]</f>
        <v>Realizado</v>
      </c>
      <c r="F1923" s="4">
        <f>Tabla_owssvr__2[[#This Row],[Fecha Cierre]]</f>
        <v>41708</v>
      </c>
      <c r="G1923" t="str">
        <f>Tabla_owssvr__2[[#This Row],[Categoria]]</f>
        <v>Habilitación de servicios de telefonía celular, aumento de minutos, cambio de perfil.</v>
      </c>
      <c r="H1923" t="str">
        <f>Tabla_owssvr__2[[#This Row],[Enviado a TI]]</f>
        <v>No</v>
      </c>
      <c r="I1923">
        <f>Tabla_owssvr__2[[#This Row],[Regiones]]</f>
        <v>0</v>
      </c>
      <c r="J1923" s="12">
        <f t="shared" si="207"/>
        <v>1</v>
      </c>
      <c r="K1923" s="13">
        <f t="shared" si="208"/>
        <v>41709</v>
      </c>
      <c r="L1923" s="12">
        <f t="shared" si="209"/>
        <v>2014</v>
      </c>
      <c r="M1923" s="12">
        <f t="shared" si="210"/>
        <v>11</v>
      </c>
      <c r="N1923" s="12">
        <f t="shared" si="211"/>
        <v>3</v>
      </c>
      <c r="O1923" s="13" t="str">
        <f t="shared" ca="1" si="212"/>
        <v>CUMPLE</v>
      </c>
    </row>
    <row r="1924" spans="1:15" hidden="1">
      <c r="A1924">
        <f>Tabla_owssvr__2[[#This Row],[ID]]</f>
        <v>3294</v>
      </c>
      <c r="B1924" t="str">
        <f>Tabla_owssvr__2[[#This Row],[Título]]</f>
        <v>Insumos máquina credenciales</v>
      </c>
      <c r="C1924" t="str">
        <f>Tabla_owssvr__2[[#This Row],[Solicitante]]</f>
        <v>Meza Madariaga, Daniella Fernanda, CAM</v>
      </c>
      <c r="D1924" s="4">
        <f>Tabla_owssvr__2[[#This Row],[Fecha Solicitud]]</f>
        <v>41708</v>
      </c>
      <c r="E1924" t="str">
        <f>Tabla_owssvr__2[[#This Row],[Estado]]</f>
        <v>Realizado</v>
      </c>
      <c r="F1924" s="4">
        <f>Tabla_owssvr__2[[#This Row],[Fecha Cierre]]</f>
        <v>41708</v>
      </c>
      <c r="G1924" t="str">
        <f>Tabla_owssvr__2[[#This Row],[Categoria]]</f>
        <v>Compra de equipamiento no habitual</v>
      </c>
      <c r="H1924" t="str">
        <f>Tabla_owssvr__2[[#This Row],[Enviado a TI]]</f>
        <v>No</v>
      </c>
      <c r="I1924">
        <f>Tabla_owssvr__2[[#This Row],[Regiones]]</f>
        <v>0</v>
      </c>
      <c r="J1924" s="12">
        <f t="shared" si="207"/>
        <v>5</v>
      </c>
      <c r="K1924" s="13">
        <f t="shared" si="208"/>
        <v>41715</v>
      </c>
      <c r="L1924" s="12">
        <f t="shared" si="209"/>
        <v>2014</v>
      </c>
      <c r="M1924" s="12">
        <f t="shared" si="210"/>
        <v>12</v>
      </c>
      <c r="N1924" s="12">
        <f t="shared" si="211"/>
        <v>3</v>
      </c>
      <c r="O1924" s="13" t="str">
        <f t="shared" ca="1" si="212"/>
        <v>CUMPLE</v>
      </c>
    </row>
    <row r="1925" spans="1:15" hidden="1">
      <c r="A1925">
        <f>Tabla_owssvr__2[[#This Row],[ID]]</f>
        <v>3293</v>
      </c>
      <c r="B1925" t="str">
        <f>Tabla_owssvr__2[[#This Row],[Título]]</f>
        <v>Problema Oracle</v>
      </c>
      <c r="C1925" t="str">
        <f>Tabla_owssvr__2[[#This Row],[Solicitante]]</f>
        <v>Negrón Salazar, Milton Orlando, CAM</v>
      </c>
      <c r="D1925" s="4">
        <f>Tabla_owssvr__2[[#This Row],[Fecha Solicitud]]</f>
        <v>41708</v>
      </c>
      <c r="E1925" t="str">
        <f>Tabla_owssvr__2[[#This Row],[Estado]]</f>
        <v>Realizado</v>
      </c>
      <c r="F1925" s="4">
        <f>Tabla_owssvr__2[[#This Row],[Fecha Cierre]]</f>
        <v>41708</v>
      </c>
      <c r="G1925" t="str">
        <f>Tabla_owssvr__2[[#This Row],[Categoria]]</f>
        <v>Reporte de incidencias de servicio externos (Oracle, SAP, Synergia, GOM ….)</v>
      </c>
      <c r="H1925" t="str">
        <f>Tabla_owssvr__2[[#This Row],[Enviado a TI]]</f>
        <v>No</v>
      </c>
      <c r="I1925">
        <f>Tabla_owssvr__2[[#This Row],[Regiones]]</f>
        <v>0</v>
      </c>
      <c r="J1925" s="12">
        <f t="shared" si="207"/>
        <v>1</v>
      </c>
      <c r="K1925" s="13">
        <f t="shared" si="208"/>
        <v>41709</v>
      </c>
      <c r="L1925" s="12">
        <f t="shared" si="209"/>
        <v>2014</v>
      </c>
      <c r="M1925" s="12">
        <f t="shared" si="210"/>
        <v>11</v>
      </c>
      <c r="N1925" s="12">
        <f t="shared" si="211"/>
        <v>3</v>
      </c>
      <c r="O1925" s="13" t="str">
        <f t="shared" ca="1" si="212"/>
        <v>CUMPLE</v>
      </c>
    </row>
    <row r="1926" spans="1:15" hidden="1">
      <c r="A1926">
        <f>Tabla_owssvr__2[[#This Row],[ID]]</f>
        <v>3292</v>
      </c>
      <c r="B1926" t="str">
        <f>Tabla_owssvr__2[[#This Row],[Título]]</f>
        <v>MINUTOS ON NET</v>
      </c>
      <c r="C1926" t="str">
        <f>Tabla_owssvr__2[[#This Row],[Solicitante]]</f>
        <v>Matus Delgado, Katherine Andrea, CAM</v>
      </c>
      <c r="D1926" s="4">
        <f>Tabla_owssvr__2[[#This Row],[Fecha Solicitud]]</f>
        <v>41708</v>
      </c>
      <c r="E1926" t="str">
        <f>Tabla_owssvr__2[[#This Row],[Estado]]</f>
        <v>Realizado</v>
      </c>
      <c r="F1926" s="4">
        <f>Tabla_owssvr__2[[#This Row],[Fecha Cierre]]</f>
        <v>41708</v>
      </c>
      <c r="G1926" t="str">
        <f>Tabla_owssvr__2[[#This Row],[Categoria]]</f>
        <v>Habilitación de servicios de telefonía celular, aumento de minutos, cambio de perfil.</v>
      </c>
      <c r="H1926" t="str">
        <f>Tabla_owssvr__2[[#This Row],[Enviado a TI]]</f>
        <v>Si</v>
      </c>
      <c r="I1926">
        <f>Tabla_owssvr__2[[#This Row],[Regiones]]</f>
        <v>0</v>
      </c>
      <c r="J1926" s="12">
        <f t="shared" si="207"/>
        <v>1</v>
      </c>
      <c r="K1926" s="13">
        <f t="shared" si="208"/>
        <v>41709</v>
      </c>
      <c r="L1926" s="12">
        <f t="shared" si="209"/>
        <v>2014</v>
      </c>
      <c r="M1926" s="12">
        <f t="shared" si="210"/>
        <v>11</v>
      </c>
      <c r="N1926" s="12">
        <f t="shared" si="211"/>
        <v>3</v>
      </c>
      <c r="O1926" s="13" t="str">
        <f t="shared" ca="1" si="212"/>
        <v>CUMPLE</v>
      </c>
    </row>
    <row r="1927" spans="1:15" hidden="1">
      <c r="A1927">
        <f>Tabla_owssvr__2[[#This Row],[ID]]</f>
        <v>3291</v>
      </c>
      <c r="B1927" t="str">
        <f>Tabla_owssvr__2[[#This Row],[Título]]</f>
        <v>cambio hora en el pc</v>
      </c>
      <c r="C1927" t="str">
        <f>Tabla_owssvr__2[[#This Row],[Solicitante]]</f>
        <v>Caraa Carraha, Paula, CAM</v>
      </c>
      <c r="D1927" s="4">
        <f>Tabla_owssvr__2[[#This Row],[Fecha Solicitud]]</f>
        <v>41708</v>
      </c>
      <c r="E1927" t="str">
        <f>Tabla_owssvr__2[[#This Row],[Estado]]</f>
        <v>Realizado</v>
      </c>
      <c r="F1927" s="4">
        <f>Tabla_owssvr__2[[#This Row],[Fecha Cierre]]</f>
        <v>41708</v>
      </c>
      <c r="G1927" t="str">
        <f>Tabla_owssvr__2[[#This Row],[Categoria]]</f>
        <v>Instalación de nuevos software en los computadores.</v>
      </c>
      <c r="H1927" t="str">
        <f>Tabla_owssvr__2[[#This Row],[Enviado a TI]]</f>
        <v>Si</v>
      </c>
      <c r="I1927">
        <f>Tabla_owssvr__2[[#This Row],[Regiones]]</f>
        <v>0</v>
      </c>
      <c r="J1927" s="12">
        <f t="shared" si="207"/>
        <v>1</v>
      </c>
      <c r="K1927" s="13">
        <f t="shared" si="208"/>
        <v>41709</v>
      </c>
      <c r="L1927" s="12">
        <f t="shared" si="209"/>
        <v>2014</v>
      </c>
      <c r="M1927" s="12">
        <f t="shared" si="210"/>
        <v>11</v>
      </c>
      <c r="N1927" s="12">
        <f t="shared" si="211"/>
        <v>3</v>
      </c>
      <c r="O1927" s="13" t="str">
        <f t="shared" ca="1" si="212"/>
        <v>CUMPLE</v>
      </c>
    </row>
    <row r="1928" spans="1:15" hidden="1">
      <c r="A1928">
        <f>Tabla_owssvr__2[[#This Row],[ID]]</f>
        <v>3290</v>
      </c>
      <c r="B1928" t="str">
        <f>Tabla_owssvr__2[[#This Row],[Título]]</f>
        <v>carga de minutos</v>
      </c>
      <c r="C1928" t="str">
        <f>Tabla_owssvr__2[[#This Row],[Solicitante]]</f>
        <v>Soto Aranguiz, Francisco Javier, CAM</v>
      </c>
      <c r="D1928" s="4">
        <f>Tabla_owssvr__2[[#This Row],[Fecha Solicitud]]</f>
        <v>41708</v>
      </c>
      <c r="E1928" t="str">
        <f>Tabla_owssvr__2[[#This Row],[Estado]]</f>
        <v>Realizado</v>
      </c>
      <c r="F1928" s="4">
        <f>Tabla_owssvr__2[[#This Row],[Fecha Cierre]]</f>
        <v>41708</v>
      </c>
      <c r="G1928" t="str">
        <f>Tabla_owssvr__2[[#This Row],[Categoria]]</f>
        <v>Habilitación de servicios de telefonía celular, aumento de minutos, cambio de perfil.</v>
      </c>
      <c r="H1928" t="str">
        <f>Tabla_owssvr__2[[#This Row],[Enviado a TI]]</f>
        <v>No</v>
      </c>
      <c r="I1928">
        <f>Tabla_owssvr__2[[#This Row],[Regiones]]</f>
        <v>0</v>
      </c>
      <c r="J1928" s="12">
        <f t="shared" si="207"/>
        <v>1</v>
      </c>
      <c r="K1928" s="13">
        <f t="shared" si="208"/>
        <v>41709</v>
      </c>
      <c r="L1928" s="12">
        <f t="shared" si="209"/>
        <v>2014</v>
      </c>
      <c r="M1928" s="12">
        <f t="shared" si="210"/>
        <v>11</v>
      </c>
      <c r="N1928" s="12">
        <f t="shared" si="211"/>
        <v>3</v>
      </c>
      <c r="O1928" s="13" t="str">
        <f t="shared" ca="1" si="212"/>
        <v>CUMPLE</v>
      </c>
    </row>
    <row r="1929" spans="1:15" hidden="1">
      <c r="A1929">
        <f>Tabla_owssvr__2[[#This Row],[ID]]</f>
        <v>3289</v>
      </c>
      <c r="B1929" t="str">
        <f>Tabla_owssvr__2[[#This Row],[Título]]</f>
        <v>Solicita generar devolución minutos ON-NET Celular personal de Unidad de SSEE</v>
      </c>
      <c r="C1929" t="str">
        <f>Tabla_owssvr__2[[#This Row],[Solicitante]]</f>
        <v>Garay Espinoza, Jorge Andres, CAM</v>
      </c>
      <c r="D1929" s="4">
        <f>Tabla_owssvr__2[[#This Row],[Fecha Solicitud]]</f>
        <v>41708</v>
      </c>
      <c r="E1929" t="str">
        <f>Tabla_owssvr__2[[#This Row],[Estado]]</f>
        <v>Realizado</v>
      </c>
      <c r="F1929" s="4">
        <f>Tabla_owssvr__2[[#This Row],[Fecha Cierre]]</f>
        <v>41708</v>
      </c>
      <c r="G1929" t="str">
        <f>Tabla_owssvr__2[[#This Row],[Categoria]]</f>
        <v>Habilitación de servicios de telefonía celular, aumento de minutos, cambio de perfil.</v>
      </c>
      <c r="H1929" t="str">
        <f>Tabla_owssvr__2[[#This Row],[Enviado a TI]]</f>
        <v>Si</v>
      </c>
      <c r="I1929">
        <f>Tabla_owssvr__2[[#This Row],[Regiones]]</f>
        <v>0</v>
      </c>
      <c r="J1929" s="12">
        <f t="shared" si="207"/>
        <v>1</v>
      </c>
      <c r="K1929" s="13">
        <f t="shared" si="208"/>
        <v>41709</v>
      </c>
      <c r="L1929" s="12">
        <f t="shared" si="209"/>
        <v>2014</v>
      </c>
      <c r="M1929" s="12">
        <f t="shared" si="210"/>
        <v>11</v>
      </c>
      <c r="N1929" s="12">
        <f t="shared" si="211"/>
        <v>3</v>
      </c>
      <c r="O1929" s="13" t="str">
        <f t="shared" ca="1" si="212"/>
        <v>CUMPLE</v>
      </c>
    </row>
    <row r="1930" spans="1:15" hidden="1">
      <c r="A1930">
        <f>Tabla_owssvr__2[[#This Row],[ID]]</f>
        <v>3288</v>
      </c>
      <c r="B1930" t="str">
        <f>Tabla_owssvr__2[[#This Row],[Título]]</f>
        <v xml:space="preserve">Restitucion de Minutos </v>
      </c>
      <c r="C1930" t="str">
        <f>Tabla_owssvr__2[[#This Row],[Solicitante]]</f>
        <v>Lagos Acuña, Christopher Joseph, CAM</v>
      </c>
      <c r="D1930" s="4">
        <f>Tabla_owssvr__2[[#This Row],[Fecha Solicitud]]</f>
        <v>41708</v>
      </c>
      <c r="E1930" t="str">
        <f>Tabla_owssvr__2[[#This Row],[Estado]]</f>
        <v>Realizado</v>
      </c>
      <c r="F1930" s="4">
        <f>Tabla_owssvr__2[[#This Row],[Fecha Cierre]]</f>
        <v>41708</v>
      </c>
      <c r="G1930" t="str">
        <f>Tabla_owssvr__2[[#This Row],[Categoria]]</f>
        <v>Habilitación de servicios de telefonía celular, aumento de minutos, cambio de perfil.</v>
      </c>
      <c r="H1930" t="str">
        <f>Tabla_owssvr__2[[#This Row],[Enviado a TI]]</f>
        <v>Si</v>
      </c>
      <c r="I1930">
        <f>Tabla_owssvr__2[[#This Row],[Regiones]]</f>
        <v>0</v>
      </c>
      <c r="J1930" s="12">
        <f t="shared" si="207"/>
        <v>1</v>
      </c>
      <c r="K1930" s="13">
        <f t="shared" si="208"/>
        <v>41709</v>
      </c>
      <c r="L1930" s="12">
        <f t="shared" si="209"/>
        <v>2014</v>
      </c>
      <c r="M1930" s="12">
        <f t="shared" si="210"/>
        <v>11</v>
      </c>
      <c r="N1930" s="12">
        <f t="shared" si="211"/>
        <v>3</v>
      </c>
      <c r="O1930" s="13" t="str">
        <f t="shared" ca="1" si="212"/>
        <v>CUMPLE</v>
      </c>
    </row>
    <row r="1931" spans="1:15" hidden="1">
      <c r="A1931">
        <f>Tabla_owssvr__2[[#This Row],[ID]]</f>
        <v>3287</v>
      </c>
      <c r="B1931" t="str">
        <f>Tabla_owssvr__2[[#This Row],[Título]]</f>
        <v>Minutos NET</v>
      </c>
      <c r="C1931" t="str">
        <f>Tabla_owssvr__2[[#This Row],[Solicitante]]</f>
        <v>Morales Diaz, Mauricio Enrique, CAM</v>
      </c>
      <c r="D1931" s="4">
        <f>Tabla_owssvr__2[[#This Row],[Fecha Solicitud]]</f>
        <v>41706</v>
      </c>
      <c r="E1931" t="str">
        <f>Tabla_owssvr__2[[#This Row],[Estado]]</f>
        <v>Realizado</v>
      </c>
      <c r="F1931" s="4">
        <f>Tabla_owssvr__2[[#This Row],[Fecha Cierre]]</f>
        <v>41706</v>
      </c>
      <c r="G1931" t="str">
        <f>Tabla_owssvr__2[[#This Row],[Categoria]]</f>
        <v>Habilitación de servicios de telefonía celular, aumento de minutos, cambio de perfil.</v>
      </c>
      <c r="H1931" t="str">
        <f>Tabla_owssvr__2[[#This Row],[Enviado a TI]]</f>
        <v>No</v>
      </c>
      <c r="I1931">
        <f>Tabla_owssvr__2[[#This Row],[Regiones]]</f>
        <v>0</v>
      </c>
      <c r="J1931" s="12">
        <f t="shared" si="207"/>
        <v>1</v>
      </c>
      <c r="K1931" s="13">
        <f t="shared" si="208"/>
        <v>41708</v>
      </c>
      <c r="L1931" s="12">
        <f t="shared" si="209"/>
        <v>2014</v>
      </c>
      <c r="M1931" s="12">
        <f t="shared" si="210"/>
        <v>11</v>
      </c>
      <c r="N1931" s="12">
        <f t="shared" si="211"/>
        <v>3</v>
      </c>
      <c r="O1931" s="13" t="str">
        <f t="shared" ca="1" si="212"/>
        <v>CUMPLE</v>
      </c>
    </row>
    <row r="1932" spans="1:15" hidden="1">
      <c r="A1932">
        <f>Tabla_owssvr__2[[#This Row],[ID]]</f>
        <v>3286</v>
      </c>
      <c r="B1932" t="str">
        <f>Tabla_owssvr__2[[#This Row],[Título]]</f>
        <v>Solicitud de Chip Telefónico - Inspector Gestión de Pérdidas</v>
      </c>
      <c r="C1932" t="str">
        <f>Tabla_owssvr__2[[#This Row],[Solicitante]]</f>
        <v>Bulnes Vergara, Marco Aurelio, CAM</v>
      </c>
      <c r="D1932" s="4">
        <f>Tabla_owssvr__2[[#This Row],[Fecha Solicitud]]</f>
        <v>41705</v>
      </c>
      <c r="E1932" t="str">
        <f>Tabla_owssvr__2[[#This Row],[Estado]]</f>
        <v>Realizado</v>
      </c>
      <c r="F1932" s="4">
        <f>Tabla_owssvr__2[[#This Row],[Fecha Cierre]]</f>
        <v>41712</v>
      </c>
      <c r="G1932" t="str">
        <f>Tabla_owssvr__2[[#This Row],[Categoria]]</f>
        <v>Asignación y/o entrega de equipos celulares estándar nuevos o sus componentes. (chips)</v>
      </c>
      <c r="H1932" t="str">
        <f>Tabla_owssvr__2[[#This Row],[Enviado a TI]]</f>
        <v>Si</v>
      </c>
      <c r="I1932">
        <f>Tabla_owssvr__2[[#This Row],[Regiones]]</f>
        <v>0</v>
      </c>
      <c r="J1932" s="12">
        <f t="shared" si="207"/>
        <v>7</v>
      </c>
      <c r="K1932" s="13">
        <f t="shared" si="208"/>
        <v>41716</v>
      </c>
      <c r="L1932" s="12">
        <f t="shared" si="209"/>
        <v>2014</v>
      </c>
      <c r="M1932" s="12">
        <f t="shared" si="210"/>
        <v>12</v>
      </c>
      <c r="N1932" s="12">
        <f t="shared" si="211"/>
        <v>3</v>
      </c>
      <c r="O1932" s="13" t="str">
        <f t="shared" ca="1" si="212"/>
        <v>CUMPLE</v>
      </c>
    </row>
    <row r="1933" spans="1:15" hidden="1">
      <c r="A1933">
        <f>Tabla_owssvr__2[[#This Row],[ID]]</f>
        <v>3285</v>
      </c>
      <c r="B1933" t="str">
        <f>Tabla_owssvr__2[[#This Row],[Título]]</f>
        <v>solicitud de bajar archivo</v>
      </c>
      <c r="C1933" t="str">
        <f>Tabla_owssvr__2[[#This Row],[Solicitante]]</f>
        <v>Pavez Nuñez, Walter, CAM</v>
      </c>
      <c r="D1933" s="4">
        <f>Tabla_owssvr__2[[#This Row],[Fecha Solicitud]]</f>
        <v>41705</v>
      </c>
      <c r="E1933" t="str">
        <f>Tabla_owssvr__2[[#This Row],[Estado]]</f>
        <v>Realizado</v>
      </c>
      <c r="F1933" s="4">
        <f>Tabla_owssvr__2[[#This Row],[Fecha Cierre]]</f>
        <v>41705</v>
      </c>
      <c r="G1933" t="str">
        <f>Tabla_owssvr__2[[#This Row],[Categoria]]</f>
        <v>Habilitación de carpetas compartidas o sitios de Sharepoint. O asignación y/o modificación de permisos.</v>
      </c>
      <c r="H1933" t="str">
        <f>Tabla_owssvr__2[[#This Row],[Enviado a TI]]</f>
        <v>No</v>
      </c>
      <c r="I1933">
        <f>Tabla_owssvr__2[[#This Row],[Regiones]]</f>
        <v>0</v>
      </c>
      <c r="J1933" s="12">
        <f t="shared" si="207"/>
        <v>1</v>
      </c>
      <c r="K1933" s="13">
        <f t="shared" si="208"/>
        <v>41708</v>
      </c>
      <c r="L1933" s="12">
        <f t="shared" si="209"/>
        <v>2014</v>
      </c>
      <c r="M1933" s="12">
        <f t="shared" si="210"/>
        <v>11</v>
      </c>
      <c r="N1933" s="12">
        <f t="shared" si="211"/>
        <v>3</v>
      </c>
      <c r="O1933" s="13" t="str">
        <f t="shared" ca="1" si="212"/>
        <v>CUMPLE</v>
      </c>
    </row>
    <row r="1934" spans="1:15" hidden="1">
      <c r="A1934">
        <f>Tabla_owssvr__2[[#This Row],[ID]]</f>
        <v>3284</v>
      </c>
      <c r="B1934" t="str">
        <f>Tabla_owssvr__2[[#This Row],[Título]]</f>
        <v>Minutos celular</v>
      </c>
      <c r="C1934" t="str">
        <f>Tabla_owssvr__2[[#This Row],[Solicitante]]</f>
        <v>Pajkuric Bustos, Ernesto Andrés, CAM</v>
      </c>
      <c r="D1934" s="4">
        <f>Tabla_owssvr__2[[#This Row],[Fecha Solicitud]]</f>
        <v>41705</v>
      </c>
      <c r="E1934" t="str">
        <f>Tabla_owssvr__2[[#This Row],[Estado]]</f>
        <v>Realizado</v>
      </c>
      <c r="F1934" s="4">
        <f>Tabla_owssvr__2[[#This Row],[Fecha Cierre]]</f>
        <v>41705</v>
      </c>
      <c r="G1934" t="str">
        <f>Tabla_owssvr__2[[#This Row],[Categoria]]</f>
        <v>Habilitación de servicios de telefonía celular, aumento de minutos, cambio de perfil.</v>
      </c>
      <c r="H1934" t="str">
        <f>Tabla_owssvr__2[[#This Row],[Enviado a TI]]</f>
        <v>Si</v>
      </c>
      <c r="I1934">
        <f>Tabla_owssvr__2[[#This Row],[Regiones]]</f>
        <v>0</v>
      </c>
      <c r="J1934" s="12">
        <f t="shared" si="207"/>
        <v>1</v>
      </c>
      <c r="K1934" s="13">
        <f t="shared" si="208"/>
        <v>41708</v>
      </c>
      <c r="L1934" s="12">
        <f t="shared" si="209"/>
        <v>2014</v>
      </c>
      <c r="M1934" s="12">
        <f t="shared" si="210"/>
        <v>11</v>
      </c>
      <c r="N1934" s="12">
        <f t="shared" si="211"/>
        <v>3</v>
      </c>
      <c r="O1934" s="13" t="str">
        <f t="shared" ca="1" si="212"/>
        <v>CUMPLE</v>
      </c>
    </row>
    <row r="1935" spans="1:15" hidden="1">
      <c r="A1935">
        <f>Tabla_owssvr__2[[#This Row],[ID]]</f>
        <v>3283</v>
      </c>
      <c r="B1935" t="str">
        <f>Tabla_owssvr__2[[#This Row],[Título]]</f>
        <v>Liberación minutos On-Net</v>
      </c>
      <c r="C1935" t="str">
        <f>Tabla_owssvr__2[[#This Row],[Solicitante]]</f>
        <v>Castro Marchant, Jorge, CAM</v>
      </c>
      <c r="D1935" s="4">
        <f>Tabla_owssvr__2[[#This Row],[Fecha Solicitud]]</f>
        <v>41705</v>
      </c>
      <c r="E1935" t="str">
        <f>Tabla_owssvr__2[[#This Row],[Estado]]</f>
        <v>Realizado</v>
      </c>
      <c r="F1935" s="4">
        <f>Tabla_owssvr__2[[#This Row],[Fecha Cierre]]</f>
        <v>41705</v>
      </c>
      <c r="G1935" t="str">
        <f>Tabla_owssvr__2[[#This Row],[Categoria]]</f>
        <v>Habilitación de servicios de telefonía celular, aumento de minutos, cambio de perfil.</v>
      </c>
      <c r="H1935" t="str">
        <f>Tabla_owssvr__2[[#This Row],[Enviado a TI]]</f>
        <v>Si</v>
      </c>
      <c r="I1935">
        <f>Tabla_owssvr__2[[#This Row],[Regiones]]</f>
        <v>0</v>
      </c>
      <c r="J1935" s="12">
        <f t="shared" si="207"/>
        <v>1</v>
      </c>
      <c r="K1935" s="13">
        <f t="shared" si="208"/>
        <v>41708</v>
      </c>
      <c r="L1935" s="12">
        <f t="shared" si="209"/>
        <v>2014</v>
      </c>
      <c r="M1935" s="12">
        <f t="shared" si="210"/>
        <v>11</v>
      </c>
      <c r="N1935" s="12">
        <f t="shared" si="211"/>
        <v>3</v>
      </c>
      <c r="O1935" s="13" t="str">
        <f t="shared" ca="1" si="212"/>
        <v>CUMPLE</v>
      </c>
    </row>
    <row r="1936" spans="1:15" hidden="1">
      <c r="A1936">
        <f>Tabla_owssvr__2[[#This Row],[ID]]</f>
        <v>3282</v>
      </c>
      <c r="B1936" t="str">
        <f>Tabla_owssvr__2[[#This Row],[Título]]</f>
        <v>Incorporación F.Prieto</v>
      </c>
      <c r="C1936" t="str">
        <f>Tabla_owssvr__2[[#This Row],[Solicitante]]</f>
        <v>Abrigo Elgueda, Juan Andres, CAM</v>
      </c>
      <c r="D1936" s="4">
        <f>Tabla_owssvr__2[[#This Row],[Fecha Solicitud]]</f>
        <v>41705</v>
      </c>
      <c r="E1936" t="str">
        <f>Tabla_owssvr__2[[#This Row],[Estado]]</f>
        <v>Realizado</v>
      </c>
      <c r="F1936" s="4">
        <f>Tabla_owssvr__2[[#This Row],[Fecha Cierre]]</f>
        <v>41705</v>
      </c>
      <c r="G1936" t="str">
        <f>Tabla_owssvr__2[[#This Row],[Categoria]]</f>
        <v>Creación, modificación activación y desactivación de anexos telefónicos.</v>
      </c>
      <c r="H1936" t="str">
        <f>Tabla_owssvr__2[[#This Row],[Enviado a TI]]</f>
        <v>Si</v>
      </c>
      <c r="I1936">
        <f>Tabla_owssvr__2[[#This Row],[Regiones]]</f>
        <v>0</v>
      </c>
      <c r="J1936" s="12">
        <f t="shared" si="207"/>
        <v>1</v>
      </c>
      <c r="K1936" s="13">
        <f t="shared" si="208"/>
        <v>41708</v>
      </c>
      <c r="L1936" s="12">
        <f t="shared" si="209"/>
        <v>2014</v>
      </c>
      <c r="M1936" s="12">
        <f t="shared" si="210"/>
        <v>11</v>
      </c>
      <c r="N1936" s="12">
        <f t="shared" si="211"/>
        <v>3</v>
      </c>
      <c r="O1936" s="13" t="str">
        <f t="shared" ca="1" si="212"/>
        <v>CUMPLE</v>
      </c>
    </row>
    <row r="1937" spans="1:15" hidden="1">
      <c r="A1937">
        <f>Tabla_owssvr__2[[#This Row],[ID]]</f>
        <v>3281</v>
      </c>
      <c r="B1937" t="str">
        <f>Tabla_owssvr__2[[#This Row],[Título]]</f>
        <v>reposición minutos</v>
      </c>
      <c r="C1937" t="str">
        <f>Tabla_owssvr__2[[#This Row],[Solicitante]]</f>
        <v>Peñaloza Ordenes, Enrique Antonio, CAM</v>
      </c>
      <c r="D1937" s="4">
        <f>Tabla_owssvr__2[[#This Row],[Fecha Solicitud]]</f>
        <v>41705</v>
      </c>
      <c r="E1937" t="str">
        <f>Tabla_owssvr__2[[#This Row],[Estado]]</f>
        <v>Realizado</v>
      </c>
      <c r="F1937" s="4">
        <f>Tabla_owssvr__2[[#This Row],[Fecha Cierre]]</f>
        <v>41705</v>
      </c>
      <c r="G1937" t="str">
        <f>Tabla_owssvr__2[[#This Row],[Categoria]]</f>
        <v>Habilitación de servicios de telefonía celular, aumento de minutos, cambio de perfil.</v>
      </c>
      <c r="H1937" t="str">
        <f>Tabla_owssvr__2[[#This Row],[Enviado a TI]]</f>
        <v>No</v>
      </c>
      <c r="I1937">
        <f>Tabla_owssvr__2[[#This Row],[Regiones]]</f>
        <v>0</v>
      </c>
      <c r="J1937" s="12">
        <f t="shared" si="207"/>
        <v>1</v>
      </c>
      <c r="K1937" s="13">
        <f t="shared" si="208"/>
        <v>41708</v>
      </c>
      <c r="L1937" s="12">
        <f t="shared" si="209"/>
        <v>2014</v>
      </c>
      <c r="M1937" s="12">
        <f t="shared" si="210"/>
        <v>11</v>
      </c>
      <c r="N1937" s="12">
        <f t="shared" si="211"/>
        <v>3</v>
      </c>
      <c r="O1937" s="13" t="str">
        <f t="shared" ca="1" si="212"/>
        <v>CUMPLE</v>
      </c>
    </row>
    <row r="1938" spans="1:15" hidden="1">
      <c r="A1938">
        <f>Tabla_owssvr__2[[#This Row],[ID]]</f>
        <v>3280</v>
      </c>
      <c r="B1938" t="str">
        <f>Tabla_owssvr__2[[#This Row],[Título]]</f>
        <v>Restitución de Minutos On Net</v>
      </c>
      <c r="C1938" t="str">
        <f>Tabla_owssvr__2[[#This Row],[Solicitante]]</f>
        <v>Abrigo Elgueda, Juan Andres, CAM</v>
      </c>
      <c r="D1938" s="4">
        <f>Tabla_owssvr__2[[#This Row],[Fecha Solicitud]]</f>
        <v>41705</v>
      </c>
      <c r="E1938" t="str">
        <f>Tabla_owssvr__2[[#This Row],[Estado]]</f>
        <v>Realizado</v>
      </c>
      <c r="F1938" s="4">
        <f>Tabla_owssvr__2[[#This Row],[Fecha Cierre]]</f>
        <v>41705</v>
      </c>
      <c r="G1938" t="str">
        <f>Tabla_owssvr__2[[#This Row],[Categoria]]</f>
        <v>Habilitación de servicios de telefonía celular, aumento de minutos, cambio de perfil.</v>
      </c>
      <c r="H1938" t="str">
        <f>Tabla_owssvr__2[[#This Row],[Enviado a TI]]</f>
        <v>No</v>
      </c>
      <c r="I1938">
        <f>Tabla_owssvr__2[[#This Row],[Regiones]]</f>
        <v>0</v>
      </c>
      <c r="J1938" s="12">
        <f t="shared" si="207"/>
        <v>1</v>
      </c>
      <c r="K1938" s="13">
        <f t="shared" si="208"/>
        <v>41708</v>
      </c>
      <c r="L1938" s="12">
        <f t="shared" si="209"/>
        <v>2014</v>
      </c>
      <c r="M1938" s="12">
        <f t="shared" si="210"/>
        <v>11</v>
      </c>
      <c r="N1938" s="12">
        <f t="shared" si="211"/>
        <v>3</v>
      </c>
      <c r="O1938" s="13" t="str">
        <f t="shared" ca="1" si="212"/>
        <v>CUMPLE</v>
      </c>
    </row>
    <row r="1939" spans="1:15" hidden="1">
      <c r="A1939">
        <f>Tabla_owssvr__2[[#This Row],[ID]]</f>
        <v>3279</v>
      </c>
      <c r="B1939" t="str">
        <f>Tabla_owssvr__2[[#This Row],[Título]]</f>
        <v xml:space="preserve">Solicita acceso a carpeta compartida </v>
      </c>
      <c r="C1939" t="str">
        <f>Tabla_owssvr__2[[#This Row],[Solicitante]]</f>
        <v>Castro Morales, Michel Fabian, CAM</v>
      </c>
      <c r="D1939" s="4">
        <f>Tabla_owssvr__2[[#This Row],[Fecha Solicitud]]</f>
        <v>41704</v>
      </c>
      <c r="E1939" t="str">
        <f>Tabla_owssvr__2[[#This Row],[Estado]]</f>
        <v>Realizado</v>
      </c>
      <c r="F1939" s="4">
        <f>Tabla_owssvr__2[[#This Row],[Fecha Cierre]]</f>
        <v>41705</v>
      </c>
      <c r="G1939" t="str">
        <f>Tabla_owssvr__2[[#This Row],[Categoria]]</f>
        <v>Habilitación de carpetas compartidas o sitios de Sharepoint. O asignación y/o modificación de permisos.</v>
      </c>
      <c r="H1939" t="str">
        <f>Tabla_owssvr__2[[#This Row],[Enviado a TI]]</f>
        <v>Si</v>
      </c>
      <c r="I1939">
        <f>Tabla_owssvr__2[[#This Row],[Regiones]]</f>
        <v>0</v>
      </c>
      <c r="J1939" s="12">
        <f t="shared" si="207"/>
        <v>1</v>
      </c>
      <c r="K1939" s="13">
        <f t="shared" si="208"/>
        <v>41705</v>
      </c>
      <c r="L1939" s="12">
        <f t="shared" si="209"/>
        <v>2014</v>
      </c>
      <c r="M1939" s="12">
        <f t="shared" si="210"/>
        <v>10</v>
      </c>
      <c r="N1939" s="12">
        <f t="shared" si="211"/>
        <v>3</v>
      </c>
      <c r="O1939" s="13" t="str">
        <f t="shared" ca="1" si="212"/>
        <v>CUMPLE</v>
      </c>
    </row>
    <row r="1940" spans="1:15" hidden="1">
      <c r="A1940">
        <f>Tabla_owssvr__2[[#This Row],[ID]]</f>
        <v>3278</v>
      </c>
      <c r="B1940" t="str">
        <f>Tabla_owssvr__2[[#This Row],[Título]]</f>
        <v>SIGMA fell..</v>
      </c>
      <c r="C1940" t="str">
        <f>Tabla_owssvr__2[[#This Row],[Solicitante]]</f>
        <v>Alpunor, CAM</v>
      </c>
      <c r="D1940" s="4">
        <f>Tabla_owssvr__2[[#This Row],[Fecha Solicitud]]</f>
        <v>41704</v>
      </c>
      <c r="E1940" t="str">
        <f>Tabla_owssvr__2[[#This Row],[Estado]]</f>
        <v>Realizado</v>
      </c>
      <c r="F1940" s="4">
        <f>Tabla_owssvr__2[[#This Row],[Fecha Cierre]]</f>
        <v>41704</v>
      </c>
      <c r="G1940" t="str">
        <f>Tabla_owssvr__2[[#This Row],[Categoria]]</f>
        <v>Reporte de incidencias de servicio externos (Oracle, SAP, Synergia, GOM ….)</v>
      </c>
      <c r="H1940" t="str">
        <f>Tabla_owssvr__2[[#This Row],[Enviado a TI]]</f>
        <v>No</v>
      </c>
      <c r="I1940">
        <f>Tabla_owssvr__2[[#This Row],[Regiones]]</f>
        <v>0</v>
      </c>
      <c r="J1940" s="12">
        <f t="shared" si="207"/>
        <v>1</v>
      </c>
      <c r="K1940" s="13">
        <f t="shared" si="208"/>
        <v>41705</v>
      </c>
      <c r="L1940" s="12">
        <f t="shared" si="209"/>
        <v>2014</v>
      </c>
      <c r="M1940" s="12">
        <f t="shared" si="210"/>
        <v>10</v>
      </c>
      <c r="N1940" s="12">
        <f t="shared" si="211"/>
        <v>3</v>
      </c>
      <c r="O1940" s="13" t="str">
        <f t="shared" ca="1" si="212"/>
        <v>CUMPLE</v>
      </c>
    </row>
    <row r="1941" spans="1:15" hidden="1">
      <c r="A1941">
        <f>Tabla_owssvr__2[[#This Row],[ID]]</f>
        <v>3277</v>
      </c>
      <c r="B1941" t="str">
        <f>Tabla_owssvr__2[[#This Row],[Título]]</f>
        <v>Minutos NET</v>
      </c>
      <c r="C1941" t="str">
        <f>Tabla_owssvr__2[[#This Row],[Solicitante]]</f>
        <v>Morales Diaz, Mauricio Enrique, CAM</v>
      </c>
      <c r="D1941" s="4">
        <f>Tabla_owssvr__2[[#This Row],[Fecha Solicitud]]</f>
        <v>41705</v>
      </c>
      <c r="E1941" t="str">
        <f>Tabla_owssvr__2[[#This Row],[Estado]]</f>
        <v>Realizado</v>
      </c>
      <c r="F1941" s="4">
        <f>Tabla_owssvr__2[[#This Row],[Fecha Cierre]]</f>
        <v>41705</v>
      </c>
      <c r="G1941" t="str">
        <f>Tabla_owssvr__2[[#This Row],[Categoria]]</f>
        <v>Habilitación de servicios de telefonía celular, aumento de minutos, cambio de perfil.</v>
      </c>
      <c r="H1941" t="str">
        <f>Tabla_owssvr__2[[#This Row],[Enviado a TI]]</f>
        <v>Si</v>
      </c>
      <c r="I1941">
        <f>Tabla_owssvr__2[[#This Row],[Regiones]]</f>
        <v>0</v>
      </c>
      <c r="J1941" s="12">
        <f t="shared" si="207"/>
        <v>1</v>
      </c>
      <c r="K1941" s="13">
        <f t="shared" si="208"/>
        <v>41708</v>
      </c>
      <c r="L1941" s="12">
        <f t="shared" si="209"/>
        <v>2014</v>
      </c>
      <c r="M1941" s="12">
        <f t="shared" si="210"/>
        <v>11</v>
      </c>
      <c r="N1941" s="12">
        <f t="shared" si="211"/>
        <v>3</v>
      </c>
      <c r="O1941" s="13" t="str">
        <f t="shared" ca="1" si="212"/>
        <v>CUMPLE</v>
      </c>
    </row>
    <row r="1942" spans="1:15" hidden="1">
      <c r="A1942">
        <f>Tabla_owssvr__2[[#This Row],[ID]]</f>
        <v>3276</v>
      </c>
      <c r="B1942" t="str">
        <f>Tabla_owssvr__2[[#This Row],[Título]]</f>
        <v>presentamos problemas de conexion al PrimeWeb error el url solicitado</v>
      </c>
      <c r="C1942" t="str">
        <f>Tabla_owssvr__2[[#This Row],[Solicitante]]</f>
        <v>Gonzalez Arredondo, Enrique Eduardo, CAM</v>
      </c>
      <c r="D1942" s="4">
        <f>Tabla_owssvr__2[[#This Row],[Fecha Solicitud]]</f>
        <v>41705</v>
      </c>
      <c r="E1942" t="str">
        <f>Tabla_owssvr__2[[#This Row],[Estado]]</f>
        <v>Realizado</v>
      </c>
      <c r="F1942" s="4">
        <f>Tabla_owssvr__2[[#This Row],[Fecha Cierre]]</f>
        <v>41705</v>
      </c>
      <c r="G1942" t="str">
        <f>Tabla_owssvr__2[[#This Row],[Categoria]]</f>
        <v>Reporte de incidencias de servicio externos (Oracle, SAP, Synergia, GOM ….)</v>
      </c>
      <c r="H1942" t="str">
        <f>Tabla_owssvr__2[[#This Row],[Enviado a TI]]</f>
        <v>No</v>
      </c>
      <c r="I1942">
        <f>Tabla_owssvr__2[[#This Row],[Regiones]]</f>
        <v>0</v>
      </c>
      <c r="J1942" s="12">
        <f t="shared" si="207"/>
        <v>1</v>
      </c>
      <c r="K1942" s="13">
        <f t="shared" si="208"/>
        <v>41708</v>
      </c>
      <c r="L1942" s="12">
        <f t="shared" si="209"/>
        <v>2014</v>
      </c>
      <c r="M1942" s="12">
        <f t="shared" si="210"/>
        <v>11</v>
      </c>
      <c r="N1942" s="12">
        <f t="shared" si="211"/>
        <v>3</v>
      </c>
      <c r="O1942" s="13" t="str">
        <f t="shared" ca="1" si="212"/>
        <v>CUMPLE</v>
      </c>
    </row>
    <row r="1943" spans="1:15" hidden="1">
      <c r="A1943">
        <f>Tabla_owssvr__2[[#This Row],[ID]]</f>
        <v>3275</v>
      </c>
      <c r="B1943" t="str">
        <f>Tabla_owssvr__2[[#This Row],[Título]]</f>
        <v>Configurar Perfil - Usuario Reemplazo</v>
      </c>
      <c r="C1943" t="str">
        <f>Tabla_owssvr__2[[#This Row],[Solicitante]]</f>
        <v>del Río Castro, Matías Eduardo, CAM</v>
      </c>
      <c r="D1943" s="4">
        <f>Tabla_owssvr__2[[#This Row],[Fecha Solicitud]]</f>
        <v>41705</v>
      </c>
      <c r="E1943" t="str">
        <f>Tabla_owssvr__2[[#This Row],[Estado]]</f>
        <v>Realizado</v>
      </c>
      <c r="F1943" s="4">
        <f>Tabla_owssvr__2[[#This Row],[Fecha Cierre]]</f>
        <v>41705</v>
      </c>
      <c r="G1943" t="str">
        <f>Tabla_owssvr__2[[#This Row],[Categoria]]</f>
        <v>Asignación de equipamiento estándar.</v>
      </c>
      <c r="H1943" t="str">
        <f>Tabla_owssvr__2[[#This Row],[Enviado a TI]]</f>
        <v>Si</v>
      </c>
      <c r="I1943">
        <f>Tabla_owssvr__2[[#This Row],[Regiones]]</f>
        <v>0</v>
      </c>
      <c r="J1943" s="12">
        <f t="shared" si="207"/>
        <v>4</v>
      </c>
      <c r="K1943" s="13">
        <f t="shared" si="208"/>
        <v>41711</v>
      </c>
      <c r="L1943" s="12">
        <f t="shared" si="209"/>
        <v>2014</v>
      </c>
      <c r="M1943" s="12">
        <f t="shared" si="210"/>
        <v>11</v>
      </c>
      <c r="N1943" s="12">
        <f t="shared" si="211"/>
        <v>3</v>
      </c>
      <c r="O1943" s="13" t="str">
        <f t="shared" ca="1" si="212"/>
        <v>CUMPLE</v>
      </c>
    </row>
    <row r="1944" spans="1:15" hidden="1">
      <c r="A1944">
        <f>Tabla_owssvr__2[[#This Row],[ID]]</f>
        <v>3274</v>
      </c>
      <c r="B1944" t="str">
        <f>Tabla_owssvr__2[[#This Row],[Título]]</f>
        <v>OC  Eugenio Moreno (A-26)</v>
      </c>
      <c r="C1944" t="str">
        <f>Tabla_owssvr__2[[#This Row],[Solicitante]]</f>
        <v>Andrade Escobar, Agustina Mabel, CAM</v>
      </c>
      <c r="D1944" s="4">
        <f>Tabla_owssvr__2[[#This Row],[Fecha Solicitud]]</f>
        <v>41701</v>
      </c>
      <c r="E1944" t="str">
        <f>Tabla_owssvr__2[[#This Row],[Estado]]</f>
        <v>Realizado</v>
      </c>
      <c r="F1944" s="4">
        <f>Tabla_owssvr__2[[#This Row],[Fecha Cierre]]</f>
        <v>41701</v>
      </c>
      <c r="G1944" t="str">
        <f>Tabla_owssvr__2[[#This Row],[Categoria]]</f>
        <v>Reporte de incidencias de servicio externos (Oracle, SAP, Synergia, GOM ….)</v>
      </c>
      <c r="H1944" t="str">
        <f>Tabla_owssvr__2[[#This Row],[Enviado a TI]]</f>
        <v>Si</v>
      </c>
      <c r="I1944">
        <f>Tabla_owssvr__2[[#This Row],[Regiones]]</f>
        <v>0</v>
      </c>
      <c r="J1944" s="12">
        <f t="shared" si="207"/>
        <v>1</v>
      </c>
      <c r="K1944" s="13">
        <f t="shared" si="208"/>
        <v>41702</v>
      </c>
      <c r="L1944" s="12">
        <f t="shared" si="209"/>
        <v>2014</v>
      </c>
      <c r="M1944" s="12">
        <f t="shared" si="210"/>
        <v>10</v>
      </c>
      <c r="N1944" s="12">
        <f t="shared" si="211"/>
        <v>3</v>
      </c>
      <c r="O1944" s="13" t="str">
        <f t="shared" ca="1" si="212"/>
        <v>CUMPLE</v>
      </c>
    </row>
    <row r="1945" spans="1:15" hidden="1">
      <c r="A1945">
        <f>Tabla_owssvr__2[[#This Row],[ID]]</f>
        <v>3273</v>
      </c>
      <c r="B1945" t="str">
        <f>Tabla_owssvr__2[[#This Row],[Título]]</f>
        <v>ME PUEDES AYUDAR A DEJAR COMPARTIDA LA CARPETA CON LA INFORMACION DE DON JUAN IGNACIO PARA VER LOS TRASLADOS.</v>
      </c>
      <c r="C1945" t="str">
        <f>Tabla_owssvr__2[[#This Row],[Solicitante]]</f>
        <v>Messenger Masot, Ingrid, CAM</v>
      </c>
      <c r="D1945" s="4">
        <f>Tabla_owssvr__2[[#This Row],[Fecha Solicitud]]</f>
        <v>41701</v>
      </c>
      <c r="E1945" t="str">
        <f>Tabla_owssvr__2[[#This Row],[Estado]]</f>
        <v>Realizado</v>
      </c>
      <c r="F1945" s="4">
        <f>Tabla_owssvr__2[[#This Row],[Fecha Cierre]]</f>
        <v>41701</v>
      </c>
      <c r="G1945" t="str">
        <f>Tabla_owssvr__2[[#This Row],[Categoria]]</f>
        <v>Habilitación de carpetas compartidas o sitios de Sharepoint. O asignación y/o modificación de permisos.</v>
      </c>
      <c r="H1945" t="str">
        <f>Tabla_owssvr__2[[#This Row],[Enviado a TI]]</f>
        <v>No</v>
      </c>
      <c r="I1945">
        <f>Tabla_owssvr__2[[#This Row],[Regiones]]</f>
        <v>0</v>
      </c>
      <c r="J1945" s="12">
        <f t="shared" si="207"/>
        <v>1</v>
      </c>
      <c r="K1945" s="13">
        <f t="shared" si="208"/>
        <v>41702</v>
      </c>
      <c r="L1945" s="12">
        <f t="shared" si="209"/>
        <v>2014</v>
      </c>
      <c r="M1945" s="12">
        <f t="shared" si="210"/>
        <v>10</v>
      </c>
      <c r="N1945" s="12">
        <f t="shared" si="211"/>
        <v>3</v>
      </c>
      <c r="O1945" s="13" t="str">
        <f t="shared" ca="1" si="212"/>
        <v>CUMPLE</v>
      </c>
    </row>
    <row r="1946" spans="1:15" hidden="1">
      <c r="A1946">
        <f>Tabla_owssvr__2[[#This Row],[ID]]</f>
        <v>3272</v>
      </c>
      <c r="B1946" t="str">
        <f>Tabla_owssvr__2[[#This Row],[Título]]</f>
        <v>teléfono inoperativo 3897836</v>
      </c>
      <c r="C1946" t="str">
        <f>Tabla_owssvr__2[[#This Row],[Solicitante]]</f>
        <v>Storch Perez, Juan Carlos, CAM</v>
      </c>
      <c r="D1946" s="4">
        <f>Tabla_owssvr__2[[#This Row],[Fecha Solicitud]]</f>
        <v>41702</v>
      </c>
      <c r="E1946" t="str">
        <f>Tabla_owssvr__2[[#This Row],[Estado]]</f>
        <v>Realizado</v>
      </c>
      <c r="F1946" s="4">
        <f>Tabla_owssvr__2[[#This Row],[Fecha Cierre]]</f>
        <v>41702</v>
      </c>
      <c r="G1946" t="str">
        <f>Tabla_owssvr__2[[#This Row],[Categoria]]</f>
        <v>Creación, modificación activación y desactivación de anexos telefónicos.</v>
      </c>
      <c r="H1946" t="str">
        <f>Tabla_owssvr__2[[#This Row],[Enviado a TI]]</f>
        <v>No</v>
      </c>
      <c r="I1946">
        <f>Tabla_owssvr__2[[#This Row],[Regiones]]</f>
        <v>0</v>
      </c>
      <c r="J1946" s="12">
        <f t="shared" si="207"/>
        <v>1</v>
      </c>
      <c r="K1946" s="13">
        <f t="shared" si="208"/>
        <v>41703</v>
      </c>
      <c r="L1946" s="12">
        <f t="shared" si="209"/>
        <v>2014</v>
      </c>
      <c r="M1946" s="12">
        <f t="shared" si="210"/>
        <v>10</v>
      </c>
      <c r="N1946" s="12">
        <f t="shared" si="211"/>
        <v>3</v>
      </c>
      <c r="O1946" s="13" t="str">
        <f t="shared" ca="1" si="212"/>
        <v>CUMPLE</v>
      </c>
    </row>
    <row r="1947" spans="1:15" hidden="1">
      <c r="A1947">
        <f>Tabla_owssvr__2[[#This Row],[ID]]</f>
        <v>3271</v>
      </c>
      <c r="B1947" t="str">
        <f>Tabla_owssvr__2[[#This Row],[Título]]</f>
        <v xml:space="preserve">Señal movistar </v>
      </c>
      <c r="C1947" t="str">
        <f>Tabla_owssvr__2[[#This Row],[Solicitante]]</f>
        <v>Dossi Muñoz, Carolina, CAM</v>
      </c>
      <c r="D1947" s="4">
        <f>Tabla_owssvr__2[[#This Row],[Fecha Solicitud]]</f>
        <v>41702</v>
      </c>
      <c r="E1947" t="str">
        <f>Tabla_owssvr__2[[#This Row],[Estado]]</f>
        <v>Realizado</v>
      </c>
      <c r="F1947" s="4">
        <f>Tabla_owssvr__2[[#This Row],[Fecha Cierre]]</f>
        <v>41702</v>
      </c>
      <c r="G1947" t="str">
        <f>Tabla_owssvr__2[[#This Row],[Categoria]]</f>
        <v>Habilitación de servicios de telefonía celular, aumento de minutos, cambio de perfil.</v>
      </c>
      <c r="H1947" t="str">
        <f>Tabla_owssvr__2[[#This Row],[Enviado a TI]]</f>
        <v>No</v>
      </c>
      <c r="I1947">
        <f>Tabla_owssvr__2[[#This Row],[Regiones]]</f>
        <v>0</v>
      </c>
      <c r="J1947" s="12">
        <f t="shared" si="207"/>
        <v>1</v>
      </c>
      <c r="K1947" s="13">
        <f t="shared" si="208"/>
        <v>41703</v>
      </c>
      <c r="L1947" s="12">
        <f t="shared" si="209"/>
        <v>2014</v>
      </c>
      <c r="M1947" s="12">
        <f t="shared" si="210"/>
        <v>10</v>
      </c>
      <c r="N1947" s="12">
        <f t="shared" si="211"/>
        <v>3</v>
      </c>
      <c r="O1947" s="13" t="str">
        <f t="shared" ca="1" si="212"/>
        <v>CUMPLE</v>
      </c>
    </row>
    <row r="1948" spans="1:15">
      <c r="A1948">
        <f>Tabla_owssvr__2[[#This Row],[ID]]</f>
        <v>3270</v>
      </c>
      <c r="B1948" t="str">
        <f>Tabla_owssvr__2[[#This Row],[Título]]</f>
        <v>Solicita toner</v>
      </c>
      <c r="C1948" t="str">
        <f>Tabla_owssvr__2[[#This Row],[Solicitante]]</f>
        <v>Caceres Sarabia, Francisco Antonio, CAM</v>
      </c>
      <c r="D1948" s="4">
        <f>Tabla_owssvr__2[[#This Row],[Fecha Solicitud]]</f>
        <v>41702</v>
      </c>
      <c r="E1948" t="str">
        <f>Tabla_owssvr__2[[#This Row],[Estado]]</f>
        <v>Realizado</v>
      </c>
      <c r="F1948" s="4">
        <f>Tabla_owssvr__2[[#This Row],[Fecha Cierre]]</f>
        <v>41704</v>
      </c>
      <c r="G1948" t="str">
        <f>Tabla_owssvr__2[[#This Row],[Categoria]]</f>
        <v>Reporte de problemas de Impresoras en Outsourcing</v>
      </c>
      <c r="H1948" t="str">
        <f>Tabla_owssvr__2[[#This Row],[Enviado a TI]]</f>
        <v>Si</v>
      </c>
      <c r="I1948">
        <f>Tabla_owssvr__2[[#This Row],[Regiones]]</f>
        <v>0</v>
      </c>
      <c r="J1948" s="12">
        <f t="shared" si="207"/>
        <v>1</v>
      </c>
      <c r="K1948" s="13">
        <f t="shared" si="208"/>
        <v>41703</v>
      </c>
      <c r="L1948" s="12">
        <f t="shared" si="209"/>
        <v>2014</v>
      </c>
      <c r="M1948" s="12">
        <f t="shared" si="210"/>
        <v>10</v>
      </c>
      <c r="N1948" s="12">
        <f t="shared" si="211"/>
        <v>3</v>
      </c>
      <c r="O1948" s="13" t="str">
        <f t="shared" ca="1" si="212"/>
        <v>NO CUMPLE</v>
      </c>
    </row>
    <row r="1949" spans="1:15" hidden="1">
      <c r="A1949">
        <f>Tabla_owssvr__2[[#This Row],[ID]]</f>
        <v>3269</v>
      </c>
      <c r="B1949" t="str">
        <f>Tabla_owssvr__2[[#This Row],[Título]]</f>
        <v>buzón vacío</v>
      </c>
      <c r="C1949" t="str">
        <f>Tabla_owssvr__2[[#This Row],[Solicitante]]</f>
        <v>Caraa Carraha, Paula, CAM</v>
      </c>
      <c r="D1949" s="4">
        <f>Tabla_owssvr__2[[#This Row],[Fecha Solicitud]]</f>
        <v>41702</v>
      </c>
      <c r="E1949" t="str">
        <f>Tabla_owssvr__2[[#This Row],[Estado]]</f>
        <v>Realizado</v>
      </c>
      <c r="F1949" s="4">
        <f>Tabla_owssvr__2[[#This Row],[Fecha Cierre]]</f>
        <v>41702</v>
      </c>
      <c r="G1949" t="str">
        <f>Tabla_owssvr__2[[#This Row],[Categoria]]</f>
        <v>Creación, modificación activación y desactivación de cuentas de red y correo electrónico.</v>
      </c>
      <c r="H1949" t="str">
        <f>Tabla_owssvr__2[[#This Row],[Enviado a TI]]</f>
        <v>No</v>
      </c>
      <c r="I1949">
        <f>Tabla_owssvr__2[[#This Row],[Regiones]]</f>
        <v>0</v>
      </c>
      <c r="J1949" s="12">
        <f t="shared" si="207"/>
        <v>1</v>
      </c>
      <c r="K1949" s="13">
        <f t="shared" si="208"/>
        <v>41703</v>
      </c>
      <c r="L1949" s="12">
        <f t="shared" si="209"/>
        <v>2014</v>
      </c>
      <c r="M1949" s="12">
        <f t="shared" si="210"/>
        <v>10</v>
      </c>
      <c r="N1949" s="12">
        <f t="shared" si="211"/>
        <v>3</v>
      </c>
      <c r="O1949" s="13" t="str">
        <f t="shared" ca="1" si="212"/>
        <v>CUMPLE</v>
      </c>
    </row>
    <row r="1950" spans="1:15" hidden="1">
      <c r="A1950">
        <f>Tabla_owssvr__2[[#This Row],[ID]]</f>
        <v>3268</v>
      </c>
      <c r="B1950" t="str">
        <f>Tabla_owssvr__2[[#This Row],[Título]]</f>
        <v>Minutos disponibles</v>
      </c>
      <c r="C1950" t="str">
        <f>Tabla_owssvr__2[[#This Row],[Solicitante]]</f>
        <v>Gonzalez Soto, Javier Alejandro, CAM</v>
      </c>
      <c r="D1950" s="4">
        <f>Tabla_owssvr__2[[#This Row],[Fecha Solicitud]]</f>
        <v>41702</v>
      </c>
      <c r="E1950" t="str">
        <f>Tabla_owssvr__2[[#This Row],[Estado]]</f>
        <v>Realizado</v>
      </c>
      <c r="F1950" s="4">
        <f>Tabla_owssvr__2[[#This Row],[Fecha Cierre]]</f>
        <v>41702</v>
      </c>
      <c r="G1950" t="str">
        <f>Tabla_owssvr__2[[#This Row],[Categoria]]</f>
        <v>Habilitación de servicios de telefonía celular, aumento de minutos, cambio de perfil.</v>
      </c>
      <c r="H1950" t="str">
        <f>Tabla_owssvr__2[[#This Row],[Enviado a TI]]</f>
        <v>No</v>
      </c>
      <c r="I1950">
        <f>Tabla_owssvr__2[[#This Row],[Regiones]]</f>
        <v>0</v>
      </c>
      <c r="J1950" s="12">
        <f t="shared" si="207"/>
        <v>1</v>
      </c>
      <c r="K1950" s="13">
        <f t="shared" si="208"/>
        <v>41703</v>
      </c>
      <c r="L1950" s="12">
        <f t="shared" si="209"/>
        <v>2014</v>
      </c>
      <c r="M1950" s="12">
        <f t="shared" si="210"/>
        <v>10</v>
      </c>
      <c r="N1950" s="12">
        <f t="shared" si="211"/>
        <v>3</v>
      </c>
      <c r="O1950" s="13" t="str">
        <f t="shared" ca="1" si="212"/>
        <v>CUMPLE</v>
      </c>
    </row>
    <row r="1951" spans="1:15" hidden="1">
      <c r="A1951">
        <f>Tabla_owssvr__2[[#This Row],[ID]]</f>
        <v>3267</v>
      </c>
      <c r="B1951" t="str">
        <f>Tabla_owssvr__2[[#This Row],[Título]]</f>
        <v xml:space="preserve">Roaming </v>
      </c>
      <c r="C1951" t="str">
        <f>Tabla_owssvr__2[[#This Row],[Solicitante]]</f>
        <v>Orellana Sepulveda, Andres Alejandro, CAM</v>
      </c>
      <c r="D1951" s="4">
        <f>Tabla_owssvr__2[[#This Row],[Fecha Solicitud]]</f>
        <v>41703</v>
      </c>
      <c r="E1951" t="str">
        <f>Tabla_owssvr__2[[#This Row],[Estado]]</f>
        <v>Realizado</v>
      </c>
      <c r="F1951" s="4">
        <f>Tabla_owssvr__2[[#This Row],[Fecha Cierre]]</f>
        <v>41703</v>
      </c>
      <c r="G1951" t="str">
        <f>Tabla_owssvr__2[[#This Row],[Categoria]]</f>
        <v>Roaming</v>
      </c>
      <c r="H1951" t="str">
        <f>Tabla_owssvr__2[[#This Row],[Enviado a TI]]</f>
        <v>No</v>
      </c>
      <c r="I1951">
        <f>Tabla_owssvr__2[[#This Row],[Regiones]]</f>
        <v>0</v>
      </c>
      <c r="J1951" s="12">
        <f t="shared" si="207"/>
        <v>1</v>
      </c>
      <c r="K1951" s="13">
        <f t="shared" si="208"/>
        <v>41704</v>
      </c>
      <c r="L1951" s="12">
        <f t="shared" si="209"/>
        <v>2014</v>
      </c>
      <c r="M1951" s="12">
        <f t="shared" si="210"/>
        <v>10</v>
      </c>
      <c r="N1951" s="12">
        <f t="shared" si="211"/>
        <v>3</v>
      </c>
      <c r="O1951" s="13" t="str">
        <f t="shared" ca="1" si="212"/>
        <v>CUMPLE</v>
      </c>
    </row>
    <row r="1952" spans="1:15" hidden="1">
      <c r="A1952">
        <f>Tabla_owssvr__2[[#This Row],[ID]]</f>
        <v>3266</v>
      </c>
      <c r="B1952" t="str">
        <f>Tabla_owssvr__2[[#This Row],[Título]]</f>
        <v>Página http://chile.cam-la.com/ está caída...</v>
      </c>
      <c r="C1952" t="str">
        <f>Tabla_owssvr__2[[#This Row],[Solicitante]]</f>
        <v>Gonzalez Soto, Javier Alejandro, CAM</v>
      </c>
      <c r="D1952" s="4">
        <f>Tabla_owssvr__2[[#This Row],[Fecha Solicitud]]</f>
        <v>41703</v>
      </c>
      <c r="E1952" t="str">
        <f>Tabla_owssvr__2[[#This Row],[Estado]]</f>
        <v>Realizado</v>
      </c>
      <c r="F1952" s="4">
        <f>Tabla_owssvr__2[[#This Row],[Fecha Cierre]]</f>
        <v>41703</v>
      </c>
      <c r="G1952" t="str">
        <f>Tabla_owssvr__2[[#This Row],[Categoria]]</f>
        <v>Habilitación de carpetas compartidas o sitios de Sharepoint. O asignación y/o modificación de permisos.</v>
      </c>
      <c r="H1952" t="str">
        <f>Tabla_owssvr__2[[#This Row],[Enviado a TI]]</f>
        <v>No</v>
      </c>
      <c r="I1952">
        <f>Tabla_owssvr__2[[#This Row],[Regiones]]</f>
        <v>0</v>
      </c>
      <c r="J1952" s="12">
        <f t="shared" si="207"/>
        <v>1</v>
      </c>
      <c r="K1952" s="13">
        <f t="shared" si="208"/>
        <v>41704</v>
      </c>
      <c r="L1952" s="12">
        <f t="shared" si="209"/>
        <v>2014</v>
      </c>
      <c r="M1952" s="12">
        <f t="shared" si="210"/>
        <v>10</v>
      </c>
      <c r="N1952" s="12">
        <f t="shared" si="211"/>
        <v>3</v>
      </c>
      <c r="O1952" s="13" t="str">
        <f t="shared" ca="1" si="212"/>
        <v>CUMPLE</v>
      </c>
    </row>
    <row r="1953" spans="1:15" hidden="1">
      <c r="A1953">
        <f>Tabla_owssvr__2[[#This Row],[ID]]</f>
        <v>3265</v>
      </c>
      <c r="B1953" t="str">
        <f>Tabla_owssvr__2[[#This Row],[Título]]</f>
        <v>Problemas con la conexion a internet</v>
      </c>
      <c r="C1953" t="str">
        <f>Tabla_owssvr__2[[#This Row],[Solicitante]]</f>
        <v>Carrasco Briones, Rodrigo, CAM</v>
      </c>
      <c r="D1953" s="4">
        <f>Tabla_owssvr__2[[#This Row],[Fecha Solicitud]]</f>
        <v>41703</v>
      </c>
      <c r="E1953" t="str">
        <f>Tabla_owssvr__2[[#This Row],[Estado]]</f>
        <v>Realizado</v>
      </c>
      <c r="F1953" s="4">
        <f>Tabla_owssvr__2[[#This Row],[Fecha Cierre]]</f>
        <v>41703</v>
      </c>
      <c r="G1953" t="str">
        <f>Tabla_owssvr__2[[#This Row],[Categoria]]</f>
        <v>Reporte de incidencias de servicio externos (Oracle, SAP, Synergia, GOM ….)</v>
      </c>
      <c r="H1953" t="str">
        <f>Tabla_owssvr__2[[#This Row],[Enviado a TI]]</f>
        <v>No</v>
      </c>
      <c r="I1953">
        <f>Tabla_owssvr__2[[#This Row],[Regiones]]</f>
        <v>0</v>
      </c>
      <c r="J1953" s="12">
        <f t="shared" si="207"/>
        <v>1</v>
      </c>
      <c r="K1953" s="13">
        <f t="shared" si="208"/>
        <v>41704</v>
      </c>
      <c r="L1953" s="12">
        <f t="shared" si="209"/>
        <v>2014</v>
      </c>
      <c r="M1953" s="12">
        <f t="shared" si="210"/>
        <v>10</v>
      </c>
      <c r="N1953" s="12">
        <f t="shared" si="211"/>
        <v>3</v>
      </c>
      <c r="O1953" s="13" t="str">
        <f t="shared" ca="1" si="212"/>
        <v>CUMPLE</v>
      </c>
    </row>
    <row r="1954" spans="1:15" hidden="1">
      <c r="A1954">
        <f>Tabla_owssvr__2[[#This Row],[ID]]</f>
        <v>3264</v>
      </c>
      <c r="B1954" t="str">
        <f>Tabla_owssvr__2[[#This Row],[Título]]</f>
        <v>Telefono Movil 9 162 4997 bloqueado</v>
      </c>
      <c r="C1954" t="str">
        <f>Tabla_owssvr__2[[#This Row],[Solicitante]]</f>
        <v>Carrasco Velarde, Luis Alberto, CAM</v>
      </c>
      <c r="D1954" s="4">
        <f>Tabla_owssvr__2[[#This Row],[Fecha Solicitud]]</f>
        <v>41703</v>
      </c>
      <c r="E1954" t="str">
        <f>Tabla_owssvr__2[[#This Row],[Estado]]</f>
        <v>Realizado</v>
      </c>
      <c r="F1954" s="4">
        <f>Tabla_owssvr__2[[#This Row],[Fecha Cierre]]</f>
        <v>41703</v>
      </c>
      <c r="G1954" t="str">
        <f>Tabla_owssvr__2[[#This Row],[Categoria]]</f>
        <v>Habilitación de servicios de telefonía celular, aumento de minutos, cambio de perfil.</v>
      </c>
      <c r="H1954" t="str">
        <f>Tabla_owssvr__2[[#This Row],[Enviado a TI]]</f>
        <v>Si</v>
      </c>
      <c r="I1954">
        <f>Tabla_owssvr__2[[#This Row],[Regiones]]</f>
        <v>0</v>
      </c>
      <c r="J1954" s="12">
        <f t="shared" si="207"/>
        <v>1</v>
      </c>
      <c r="K1954" s="13">
        <f t="shared" si="208"/>
        <v>41704</v>
      </c>
      <c r="L1954" s="12">
        <f t="shared" si="209"/>
        <v>2014</v>
      </c>
      <c r="M1954" s="12">
        <f t="shared" si="210"/>
        <v>10</v>
      </c>
      <c r="N1954" s="12">
        <f t="shared" si="211"/>
        <v>3</v>
      </c>
      <c r="O1954" s="13" t="str">
        <f t="shared" ca="1" si="212"/>
        <v>CUMPLE</v>
      </c>
    </row>
    <row r="1955" spans="1:15" hidden="1">
      <c r="A1955">
        <f>Tabla_owssvr__2[[#This Row],[ID]]</f>
        <v>3263</v>
      </c>
      <c r="B1955" t="str">
        <f>Tabla_owssvr__2[[#This Row],[Título]]</f>
        <v>Minutos On Net celular 68437461</v>
      </c>
      <c r="C1955" t="str">
        <f>Tabla_owssvr__2[[#This Row],[Solicitante]]</f>
        <v>Jerez Valdebenito, Rodrigo Esteban, CAM</v>
      </c>
      <c r="D1955" s="4">
        <f>Tabla_owssvr__2[[#This Row],[Fecha Solicitud]]</f>
        <v>41703</v>
      </c>
      <c r="E1955" t="str">
        <f>Tabla_owssvr__2[[#This Row],[Estado]]</f>
        <v>Realizado</v>
      </c>
      <c r="F1955" s="4">
        <f>Tabla_owssvr__2[[#This Row],[Fecha Cierre]]</f>
        <v>41703</v>
      </c>
      <c r="G1955" t="str">
        <f>Tabla_owssvr__2[[#This Row],[Categoria]]</f>
        <v>Habilitación de servicios de telefonía celular, aumento de minutos, cambio de perfil.</v>
      </c>
      <c r="H1955" t="str">
        <f>Tabla_owssvr__2[[#This Row],[Enviado a TI]]</f>
        <v>Si</v>
      </c>
      <c r="I1955">
        <f>Tabla_owssvr__2[[#This Row],[Regiones]]</f>
        <v>0</v>
      </c>
      <c r="J1955" s="12">
        <f t="shared" si="207"/>
        <v>1</v>
      </c>
      <c r="K1955" s="13">
        <f t="shared" si="208"/>
        <v>41704</v>
      </c>
      <c r="L1955" s="12">
        <f t="shared" si="209"/>
        <v>2014</v>
      </c>
      <c r="M1955" s="12">
        <f t="shared" si="210"/>
        <v>10</v>
      </c>
      <c r="N1955" s="12">
        <f t="shared" si="211"/>
        <v>3</v>
      </c>
      <c r="O1955" s="13" t="str">
        <f t="shared" ca="1" si="212"/>
        <v>CUMPLE</v>
      </c>
    </row>
    <row r="1956" spans="1:15" hidden="1">
      <c r="A1956">
        <f>Tabla_owssvr__2[[#This Row],[ID]]</f>
        <v>3262</v>
      </c>
      <c r="B1956" t="str">
        <f>Tabla_owssvr__2[[#This Row],[Título]]</f>
        <v>Minutos celular</v>
      </c>
      <c r="C1956" t="str">
        <f>Tabla_owssvr__2[[#This Row],[Solicitante]]</f>
        <v>Pajkuric Bustos, Ernesto Andrés, CAM</v>
      </c>
      <c r="D1956" s="4">
        <f>Tabla_owssvr__2[[#This Row],[Fecha Solicitud]]</f>
        <v>41703</v>
      </c>
      <c r="E1956" t="str">
        <f>Tabla_owssvr__2[[#This Row],[Estado]]</f>
        <v>Realizado</v>
      </c>
      <c r="F1956" s="4">
        <f>Tabla_owssvr__2[[#This Row],[Fecha Cierre]]</f>
        <v>41703</v>
      </c>
      <c r="G1956" t="str">
        <f>Tabla_owssvr__2[[#This Row],[Categoria]]</f>
        <v>Habilitación de servicios de telefonía celular, aumento de minutos, cambio de perfil.</v>
      </c>
      <c r="H1956" t="str">
        <f>Tabla_owssvr__2[[#This Row],[Enviado a TI]]</f>
        <v>Si</v>
      </c>
      <c r="I1956">
        <f>Tabla_owssvr__2[[#This Row],[Regiones]]</f>
        <v>0</v>
      </c>
      <c r="J1956" s="12">
        <f t="shared" si="207"/>
        <v>1</v>
      </c>
      <c r="K1956" s="13">
        <f t="shared" si="208"/>
        <v>41704</v>
      </c>
      <c r="L1956" s="12">
        <f t="shared" si="209"/>
        <v>2014</v>
      </c>
      <c r="M1956" s="12">
        <f t="shared" si="210"/>
        <v>10</v>
      </c>
      <c r="N1956" s="12">
        <f t="shared" si="211"/>
        <v>3</v>
      </c>
      <c r="O1956" s="13" t="str">
        <f t="shared" ca="1" si="212"/>
        <v>CUMPLE</v>
      </c>
    </row>
    <row r="1957" spans="1:15" hidden="1">
      <c r="A1957">
        <f>Tabla_owssvr__2[[#This Row],[ID]]</f>
        <v>3261</v>
      </c>
      <c r="B1957" t="str">
        <f>Tabla_owssvr__2[[#This Row],[Título]]</f>
        <v xml:space="preserve">Proceso reclutamiento SOT </v>
      </c>
      <c r="C1957" t="str">
        <f>Tabla_owssvr__2[[#This Row],[Solicitante]]</f>
        <v>Dossi Muñoz, Carolina, CAM</v>
      </c>
      <c r="D1957" s="4">
        <f>Tabla_owssvr__2[[#This Row],[Fecha Solicitud]]</f>
        <v>41703</v>
      </c>
      <c r="E1957" t="str">
        <f>Tabla_owssvr__2[[#This Row],[Estado]]</f>
        <v>Realizado</v>
      </c>
      <c r="F1957" s="4">
        <f>Tabla_owssvr__2[[#This Row],[Fecha Cierre]]</f>
        <v>41703</v>
      </c>
      <c r="G1957" t="str">
        <f>Tabla_owssvr__2[[#This Row],[Categoria]]</f>
        <v>Creación, modificación activación y desactivación de anexos telefónicos.</v>
      </c>
      <c r="H1957" t="str">
        <f>Tabla_owssvr__2[[#This Row],[Enviado a TI]]</f>
        <v>Si</v>
      </c>
      <c r="I1957">
        <f>Tabla_owssvr__2[[#This Row],[Regiones]]</f>
        <v>0</v>
      </c>
      <c r="J1957" s="12">
        <f t="shared" si="207"/>
        <v>1</v>
      </c>
      <c r="K1957" s="13">
        <f t="shared" si="208"/>
        <v>41704</v>
      </c>
      <c r="L1957" s="12">
        <f t="shared" si="209"/>
        <v>2014</v>
      </c>
      <c r="M1957" s="12">
        <f t="shared" si="210"/>
        <v>10</v>
      </c>
      <c r="N1957" s="12">
        <f t="shared" si="211"/>
        <v>3</v>
      </c>
      <c r="O1957" s="13" t="str">
        <f t="shared" ca="1" si="212"/>
        <v>CUMPLE</v>
      </c>
    </row>
    <row r="1958" spans="1:15" hidden="1">
      <c r="A1958">
        <f>Tabla_owssvr__2[[#This Row],[ID]]</f>
        <v>3260</v>
      </c>
      <c r="B1958" t="str">
        <f>Tabla_owssvr__2[[#This Row],[Título]]</f>
        <v>Problemas de acceso Syntegra, 5/3/14</v>
      </c>
      <c r="C1958" t="str">
        <f>Tabla_owssvr__2[[#This Row],[Solicitante]]</f>
        <v>Monardes Letelier, Israel Rodolfo, CAM</v>
      </c>
      <c r="D1958" s="4">
        <f>Tabla_owssvr__2[[#This Row],[Fecha Solicitud]]</f>
        <v>41703</v>
      </c>
      <c r="E1958" t="str">
        <f>Tabla_owssvr__2[[#This Row],[Estado]]</f>
        <v>Realizado</v>
      </c>
      <c r="F1958" s="4">
        <f>Tabla_owssvr__2[[#This Row],[Fecha Cierre]]</f>
        <v>41703</v>
      </c>
      <c r="G1958" t="str">
        <f>Tabla_owssvr__2[[#This Row],[Categoria]]</f>
        <v>Reporte de incidencias de servicio externos (Oracle, SAP, Synergia, GOM ….)</v>
      </c>
      <c r="H1958" t="str">
        <f>Tabla_owssvr__2[[#This Row],[Enviado a TI]]</f>
        <v>No</v>
      </c>
      <c r="I1958">
        <f>Tabla_owssvr__2[[#This Row],[Regiones]]</f>
        <v>0</v>
      </c>
      <c r="J1958" s="12">
        <f t="shared" si="207"/>
        <v>1</v>
      </c>
      <c r="K1958" s="13">
        <f t="shared" si="208"/>
        <v>41704</v>
      </c>
      <c r="L1958" s="12">
        <f t="shared" si="209"/>
        <v>2014</v>
      </c>
      <c r="M1958" s="12">
        <f t="shared" si="210"/>
        <v>10</v>
      </c>
      <c r="N1958" s="12">
        <f t="shared" si="211"/>
        <v>3</v>
      </c>
      <c r="O1958" s="13" t="str">
        <f t="shared" ca="1" si="212"/>
        <v>CUMPLE</v>
      </c>
    </row>
    <row r="1959" spans="1:15" hidden="1">
      <c r="A1959">
        <f>Tabla_owssvr__2[[#This Row],[ID]]</f>
        <v>3259</v>
      </c>
      <c r="B1959" t="str">
        <f>Tabla_owssvr__2[[#This Row],[Título]]</f>
        <v>MINUTOS ADICIONALES SAMUEL TOLOZA (09 4691452)</v>
      </c>
      <c r="C1959" t="str">
        <f>Tabla_owssvr__2[[#This Row],[Solicitante]]</f>
        <v>Hernandez Briones, Hans Alejandro, CAM</v>
      </c>
      <c r="D1959" s="4">
        <f>Tabla_owssvr__2[[#This Row],[Fecha Solicitud]]</f>
        <v>41704</v>
      </c>
      <c r="E1959" t="str">
        <f>Tabla_owssvr__2[[#This Row],[Estado]]</f>
        <v>Realizado</v>
      </c>
      <c r="F1959" s="4">
        <f>Tabla_owssvr__2[[#This Row],[Fecha Cierre]]</f>
        <v>41704</v>
      </c>
      <c r="G1959" t="str">
        <f>Tabla_owssvr__2[[#This Row],[Categoria]]</f>
        <v>Habilitación de servicios de telefonía celular, aumento de minutos, cambio de perfil.</v>
      </c>
      <c r="H1959" t="str">
        <f>Tabla_owssvr__2[[#This Row],[Enviado a TI]]</f>
        <v>Si</v>
      </c>
      <c r="I1959">
        <f>Tabla_owssvr__2[[#This Row],[Regiones]]</f>
        <v>0</v>
      </c>
      <c r="J1959" s="12">
        <f t="shared" si="207"/>
        <v>1</v>
      </c>
      <c r="K1959" s="13">
        <f t="shared" si="208"/>
        <v>41705</v>
      </c>
      <c r="L1959" s="12">
        <f t="shared" si="209"/>
        <v>2014</v>
      </c>
      <c r="M1959" s="12">
        <f t="shared" si="210"/>
        <v>10</v>
      </c>
      <c r="N1959" s="12">
        <f t="shared" si="211"/>
        <v>3</v>
      </c>
      <c r="O1959" s="13" t="str">
        <f t="shared" ca="1" si="212"/>
        <v>CUMPLE</v>
      </c>
    </row>
    <row r="1960" spans="1:15" hidden="1">
      <c r="A1960">
        <f>Tabla_owssvr__2[[#This Row],[ID]]</f>
        <v>3258</v>
      </c>
      <c r="B1960" t="str">
        <f>Tabla_owssvr__2[[#This Row],[Título]]</f>
        <v>MINUTOS ADICIONALES SAMUEL TOLOZA (09 4691452)</v>
      </c>
      <c r="C1960" t="str">
        <f>Tabla_owssvr__2[[#This Row],[Solicitante]]</f>
        <v>Toloza Garrido, Samuel Isaac, CAM</v>
      </c>
      <c r="D1960" s="4">
        <f>Tabla_owssvr__2[[#This Row],[Fecha Solicitud]]</f>
        <v>41704</v>
      </c>
      <c r="E1960" t="str">
        <f>Tabla_owssvr__2[[#This Row],[Estado]]</f>
        <v>Realizado</v>
      </c>
      <c r="F1960" s="4">
        <f>Tabla_owssvr__2[[#This Row],[Fecha Cierre]]</f>
        <v>41704</v>
      </c>
      <c r="G1960" t="str">
        <f>Tabla_owssvr__2[[#This Row],[Categoria]]</f>
        <v>Habilitación de servicios de telefonía celular, aumento de minutos, cambio de perfil.</v>
      </c>
      <c r="H1960" t="str">
        <f>Tabla_owssvr__2[[#This Row],[Enviado a TI]]</f>
        <v>Si</v>
      </c>
      <c r="I1960">
        <f>Tabla_owssvr__2[[#This Row],[Regiones]]</f>
        <v>0</v>
      </c>
      <c r="J1960" s="12">
        <f t="shared" si="207"/>
        <v>1</v>
      </c>
      <c r="K1960" s="13">
        <f t="shared" si="208"/>
        <v>41705</v>
      </c>
      <c r="L1960" s="12">
        <f t="shared" si="209"/>
        <v>2014</v>
      </c>
      <c r="M1960" s="12">
        <f t="shared" si="210"/>
        <v>10</v>
      </c>
      <c r="N1960" s="12">
        <f t="shared" si="211"/>
        <v>3</v>
      </c>
      <c r="O1960" s="13" t="str">
        <f t="shared" ca="1" si="212"/>
        <v>CUMPLE</v>
      </c>
    </row>
    <row r="1961" spans="1:15" hidden="1">
      <c r="A1961">
        <f>Tabla_owssvr__2[[#This Row],[ID]]</f>
        <v>3257</v>
      </c>
      <c r="B1961" t="str">
        <f>Tabla_owssvr__2[[#This Row],[Título]]</f>
        <v xml:space="preserve">Solicita toner </v>
      </c>
      <c r="C1961" t="str">
        <f>Tabla_owssvr__2[[#This Row],[Solicitante]]</f>
        <v>Caceres Sarabia, Francisco Antonio, CAM</v>
      </c>
      <c r="D1961" s="4">
        <f>Tabla_owssvr__2[[#This Row],[Fecha Solicitud]]</f>
        <v>41703</v>
      </c>
      <c r="E1961" t="str">
        <f>Tabla_owssvr__2[[#This Row],[Estado]]</f>
        <v>Realizado</v>
      </c>
      <c r="F1961" s="4">
        <f>Tabla_owssvr__2[[#This Row],[Fecha Cierre]]</f>
        <v>41704</v>
      </c>
      <c r="G1961" t="str">
        <f>Tabla_owssvr__2[[#This Row],[Categoria]]</f>
        <v>Reporte de problemas de Impresoras en Outsourcing</v>
      </c>
      <c r="H1961" t="str">
        <f>Tabla_owssvr__2[[#This Row],[Enviado a TI]]</f>
        <v>Si</v>
      </c>
      <c r="I1961">
        <f>Tabla_owssvr__2[[#This Row],[Regiones]]</f>
        <v>0</v>
      </c>
      <c r="J1961" s="12">
        <f t="shared" si="207"/>
        <v>1</v>
      </c>
      <c r="K1961" s="13">
        <f t="shared" si="208"/>
        <v>41704</v>
      </c>
      <c r="L1961" s="12">
        <f t="shared" si="209"/>
        <v>2014</v>
      </c>
      <c r="M1961" s="12">
        <f t="shared" si="210"/>
        <v>10</v>
      </c>
      <c r="N1961" s="12">
        <f t="shared" si="211"/>
        <v>3</v>
      </c>
      <c r="O1961" s="13" t="str">
        <f t="shared" ca="1" si="212"/>
        <v>CUMPLE</v>
      </c>
    </row>
    <row r="1962" spans="1:15" hidden="1">
      <c r="A1962">
        <f>Tabla_owssvr__2[[#This Row],[ID]]</f>
        <v>3256</v>
      </c>
      <c r="B1962" t="str">
        <f>Tabla_owssvr__2[[#This Row],[Título]]</f>
        <v>Computador con problemas</v>
      </c>
      <c r="C1962" t="str">
        <f>Tabla_owssvr__2[[#This Row],[Solicitante]]</f>
        <v>Castro Morales, Michel Fabian, CAM</v>
      </c>
      <c r="D1962" s="4">
        <f>Tabla_owssvr__2[[#This Row],[Fecha Solicitud]]</f>
        <v>41703</v>
      </c>
      <c r="E1962" t="str">
        <f>Tabla_owssvr__2[[#This Row],[Estado]]</f>
        <v>Realizado</v>
      </c>
      <c r="F1962" s="4">
        <f>Tabla_owssvr__2[[#This Row],[Fecha Cierre]]</f>
        <v>41704</v>
      </c>
      <c r="G1962" t="str">
        <f>Tabla_owssvr__2[[#This Row],[Categoria]]</f>
        <v>Reparación de equipos (pc o notebook)</v>
      </c>
      <c r="H1962" t="str">
        <f>Tabla_owssvr__2[[#This Row],[Enviado a TI]]</f>
        <v>No</v>
      </c>
      <c r="I1962">
        <f>Tabla_owssvr__2[[#This Row],[Regiones]]</f>
        <v>0</v>
      </c>
      <c r="J1962" s="12">
        <f t="shared" si="207"/>
        <v>3</v>
      </c>
      <c r="K1962" s="13">
        <f t="shared" si="208"/>
        <v>41708</v>
      </c>
      <c r="L1962" s="12">
        <f t="shared" si="209"/>
        <v>2014</v>
      </c>
      <c r="M1962" s="12">
        <f t="shared" si="210"/>
        <v>11</v>
      </c>
      <c r="N1962" s="12">
        <f t="shared" si="211"/>
        <v>3</v>
      </c>
      <c r="O1962" s="13" t="str">
        <f t="shared" ca="1" si="212"/>
        <v>CUMPLE</v>
      </c>
    </row>
    <row r="1963" spans="1:15" hidden="1">
      <c r="A1963">
        <f>Tabla_owssvr__2[[#This Row],[ID]]</f>
        <v>3255</v>
      </c>
      <c r="B1963" t="str">
        <f>Tabla_owssvr__2[[#This Row],[Título]]</f>
        <v>Sin acceso a servicios.</v>
      </c>
      <c r="C1963" t="str">
        <f>Tabla_owssvr__2[[#This Row],[Solicitante]]</f>
        <v>Canales Cardenas, Juan Carlos, CAM</v>
      </c>
      <c r="D1963" s="4">
        <f>Tabla_owssvr__2[[#This Row],[Fecha Solicitud]]</f>
        <v>41703</v>
      </c>
      <c r="E1963" t="str">
        <f>Tabla_owssvr__2[[#This Row],[Estado]]</f>
        <v>Realizado</v>
      </c>
      <c r="F1963" s="4">
        <f>Tabla_owssvr__2[[#This Row],[Fecha Cierre]]</f>
        <v>41703</v>
      </c>
      <c r="G1963" t="str">
        <f>Tabla_owssvr__2[[#This Row],[Categoria]]</f>
        <v>Reporte de incidencias de servicio externos (Oracle, SAP, Synergia, GOM ….)</v>
      </c>
      <c r="H1963" t="str">
        <f>Tabla_owssvr__2[[#This Row],[Enviado a TI]]</f>
        <v>Si</v>
      </c>
      <c r="I1963">
        <f>Tabla_owssvr__2[[#This Row],[Regiones]]</f>
        <v>0</v>
      </c>
      <c r="J1963" s="12">
        <f t="shared" si="207"/>
        <v>1</v>
      </c>
      <c r="K1963" s="13">
        <f t="shared" si="208"/>
        <v>41704</v>
      </c>
      <c r="L1963" s="12">
        <f t="shared" si="209"/>
        <v>2014</v>
      </c>
      <c r="M1963" s="12">
        <f t="shared" si="210"/>
        <v>10</v>
      </c>
      <c r="N1963" s="12">
        <f t="shared" si="211"/>
        <v>3</v>
      </c>
      <c r="O1963" s="13" t="str">
        <f t="shared" ca="1" si="212"/>
        <v>CUMPLE</v>
      </c>
    </row>
    <row r="1964" spans="1:15" hidden="1">
      <c r="A1964">
        <f>Tabla_owssvr__2[[#This Row],[ID]]</f>
        <v>3254</v>
      </c>
      <c r="B1964" t="str">
        <f>Tabla_owssvr__2[[#This Row],[Título]]</f>
        <v xml:space="preserve">Alta Estacion de trabajo </v>
      </c>
      <c r="C1964" t="str">
        <f>Tabla_owssvr__2[[#This Row],[Solicitante]]</f>
        <v>Técnico Mesa de Ayuda, Externo</v>
      </c>
      <c r="D1964" s="4">
        <f>Tabla_owssvr__2[[#This Row],[Fecha Solicitud]]</f>
        <v>41704</v>
      </c>
      <c r="E1964" t="str">
        <f>Tabla_owssvr__2[[#This Row],[Estado]]</f>
        <v>Realizado</v>
      </c>
      <c r="F1964" s="4">
        <f>Tabla_owssvr__2[[#This Row],[Fecha Cierre]]</f>
        <v>41704</v>
      </c>
      <c r="G1964" t="str">
        <f>Tabla_owssvr__2[[#This Row],[Categoria]]</f>
        <v>Creación, modificación activación y desactivación de cuentas de red y correo electrónico.</v>
      </c>
      <c r="H1964" t="str">
        <f>Tabla_owssvr__2[[#This Row],[Enviado a TI]]</f>
        <v>Si</v>
      </c>
      <c r="I1964">
        <f>Tabla_owssvr__2[[#This Row],[Regiones]]</f>
        <v>0</v>
      </c>
      <c r="J1964" s="12">
        <f t="shared" si="207"/>
        <v>1</v>
      </c>
      <c r="K1964" s="13">
        <f t="shared" si="208"/>
        <v>41705</v>
      </c>
      <c r="L1964" s="12">
        <f t="shared" si="209"/>
        <v>2014</v>
      </c>
      <c r="M1964" s="12">
        <f t="shared" si="210"/>
        <v>10</v>
      </c>
      <c r="N1964" s="12">
        <f t="shared" si="211"/>
        <v>3</v>
      </c>
      <c r="O1964" s="13" t="str">
        <f t="shared" ca="1" si="212"/>
        <v>CUMPLE</v>
      </c>
    </row>
    <row r="1965" spans="1:15" hidden="1">
      <c r="A1965">
        <f>Tabla_owssvr__2[[#This Row],[ID]]</f>
        <v>3253</v>
      </c>
      <c r="B1965" t="str">
        <f>Tabla_owssvr__2[[#This Row],[Título]]</f>
        <v>Bandeja elementos enviados</v>
      </c>
      <c r="C1965" t="str">
        <f>Tabla_owssvr__2[[#This Row],[Solicitante]]</f>
        <v>Caraa Carraha, Paula, CAM</v>
      </c>
      <c r="D1965" s="4">
        <f>Tabla_owssvr__2[[#This Row],[Fecha Solicitud]]</f>
        <v>41703</v>
      </c>
      <c r="E1965" t="str">
        <f>Tabla_owssvr__2[[#This Row],[Estado]]</f>
        <v>Realizado</v>
      </c>
      <c r="F1965" s="4">
        <f>Tabla_owssvr__2[[#This Row],[Fecha Cierre]]</f>
        <v>41703</v>
      </c>
      <c r="G1965" t="str">
        <f>Tabla_owssvr__2[[#This Row],[Categoria]]</f>
        <v>Creación, modificación activación y desactivación de cuentas de red y correo electrónico.</v>
      </c>
      <c r="H1965" t="str">
        <f>Tabla_owssvr__2[[#This Row],[Enviado a TI]]</f>
        <v>Si</v>
      </c>
      <c r="I1965">
        <f>Tabla_owssvr__2[[#This Row],[Regiones]]</f>
        <v>0</v>
      </c>
      <c r="J1965" s="12">
        <f t="shared" si="207"/>
        <v>1</v>
      </c>
      <c r="K1965" s="13">
        <f t="shared" si="208"/>
        <v>41704</v>
      </c>
      <c r="L1965" s="12">
        <f t="shared" si="209"/>
        <v>2014</v>
      </c>
      <c r="M1965" s="12">
        <f t="shared" si="210"/>
        <v>10</v>
      </c>
      <c r="N1965" s="12">
        <f t="shared" si="211"/>
        <v>3</v>
      </c>
      <c r="O1965" s="13" t="str">
        <f t="shared" ca="1" si="212"/>
        <v>CUMPLE</v>
      </c>
    </row>
    <row r="1966" spans="1:15" hidden="1">
      <c r="A1966">
        <f>Tabla_owssvr__2[[#This Row],[ID]]</f>
        <v>3252</v>
      </c>
      <c r="B1966" t="str">
        <f>Tabla_owssvr__2[[#This Row],[Título]]</f>
        <v>SOLICITUD DE NOTEBOOK</v>
      </c>
      <c r="C1966" t="str">
        <f>Tabla_owssvr__2[[#This Row],[Solicitante]]</f>
        <v>Valdes Navarrete, David Exequiel, CAM</v>
      </c>
      <c r="D1966" s="4">
        <f>Tabla_owssvr__2[[#This Row],[Fecha Solicitud]]</f>
        <v>41712</v>
      </c>
      <c r="E1966" t="str">
        <f>Tabla_owssvr__2[[#This Row],[Estado]]</f>
        <v>Realizado</v>
      </c>
      <c r="F1966" s="4">
        <f>Tabla_owssvr__2[[#This Row],[Fecha Cierre]]</f>
        <v>41715</v>
      </c>
      <c r="G1966" t="str">
        <f>Tabla_owssvr__2[[#This Row],[Categoria]]</f>
        <v>Asignación de equipamiento estándar.</v>
      </c>
      <c r="H1966" t="str">
        <f>Tabla_owssvr__2[[#This Row],[Enviado a TI]]</f>
        <v>No</v>
      </c>
      <c r="I1966">
        <f>Tabla_owssvr__2[[#This Row],[Regiones]]</f>
        <v>0</v>
      </c>
      <c r="J1966" s="12">
        <f t="shared" si="207"/>
        <v>4</v>
      </c>
      <c r="K1966" s="13">
        <f t="shared" si="208"/>
        <v>41718</v>
      </c>
      <c r="L1966" s="12">
        <f t="shared" si="209"/>
        <v>2014</v>
      </c>
      <c r="M1966" s="12">
        <f t="shared" si="210"/>
        <v>12</v>
      </c>
      <c r="N1966" s="12">
        <f t="shared" si="211"/>
        <v>3</v>
      </c>
      <c r="O1966" s="13" t="str">
        <f t="shared" ca="1" si="212"/>
        <v>CUMPLE</v>
      </c>
    </row>
    <row r="1967" spans="1:15" hidden="1">
      <c r="A1967">
        <f>Tabla_owssvr__2[[#This Row],[ID]]</f>
        <v>3251</v>
      </c>
      <c r="B1967" t="str">
        <f>Tabla_owssvr__2[[#This Row],[Título]]</f>
        <v>Ingresos - 4 Equipos Celulares</v>
      </c>
      <c r="C1967" t="str">
        <f>Tabla_owssvr__2[[#This Row],[Solicitante]]</f>
        <v>Gonzalez Soto, Javier Alejandro, CAM</v>
      </c>
      <c r="D1967" s="4">
        <f>Tabla_owssvr__2[[#This Row],[Fecha Solicitud]]</f>
        <v>41704</v>
      </c>
      <c r="E1967" t="str">
        <f>Tabla_owssvr__2[[#This Row],[Estado]]</f>
        <v>Realizado</v>
      </c>
      <c r="F1967" s="4">
        <f>Tabla_owssvr__2[[#This Row],[Fecha Cierre]]</f>
        <v>41709</v>
      </c>
      <c r="G1967" t="str">
        <f>Tabla_owssvr__2[[#This Row],[Categoria]]</f>
        <v>Asignación y/o entrega de equipos celulares estándar nuevos o sus componentes. (chips)</v>
      </c>
      <c r="H1967" t="str">
        <f>Tabla_owssvr__2[[#This Row],[Enviado a TI]]</f>
        <v>Si</v>
      </c>
      <c r="I1967">
        <f>Tabla_owssvr__2[[#This Row],[Regiones]]</f>
        <v>0</v>
      </c>
      <c r="J1967" s="12">
        <f t="shared" si="207"/>
        <v>7</v>
      </c>
      <c r="K1967" s="13">
        <f t="shared" si="208"/>
        <v>41715</v>
      </c>
      <c r="L1967" s="12">
        <f t="shared" si="209"/>
        <v>2014</v>
      </c>
      <c r="M1967" s="12">
        <f t="shared" si="210"/>
        <v>12</v>
      </c>
      <c r="N1967" s="12">
        <f t="shared" si="211"/>
        <v>3</v>
      </c>
      <c r="O1967" s="13" t="str">
        <f t="shared" ca="1" si="212"/>
        <v>CUMPLE</v>
      </c>
    </row>
    <row r="1968" spans="1:15" hidden="1">
      <c r="A1968">
        <f>Tabla_owssvr__2[[#This Row],[ID]]</f>
        <v>3250</v>
      </c>
      <c r="B1968" t="str">
        <f>Tabla_owssvr__2[[#This Row],[Título]]</f>
        <v>Habilitación CL - Doble Login</v>
      </c>
      <c r="C1968" t="str">
        <f>Tabla_owssvr__2[[#This Row],[Solicitante]]</f>
        <v>Maldonado Valdebenito, Victor Ramiro, CAM</v>
      </c>
      <c r="D1968" s="4">
        <f>Tabla_owssvr__2[[#This Row],[Fecha Solicitud]]</f>
        <v>41704</v>
      </c>
      <c r="E1968" t="str">
        <f>Tabla_owssvr__2[[#This Row],[Estado]]</f>
        <v>Realizado</v>
      </c>
      <c r="F1968" s="4">
        <f>Tabla_owssvr__2[[#This Row],[Fecha Cierre]]</f>
        <v>41704</v>
      </c>
      <c r="G1968" t="str">
        <f>Tabla_owssvr__2[[#This Row],[Categoria]]</f>
        <v>Creación, modificación activación y desactivación de cuentas de red y correo electrónico.</v>
      </c>
      <c r="H1968" t="str">
        <f>Tabla_owssvr__2[[#This Row],[Enviado a TI]]</f>
        <v>No</v>
      </c>
      <c r="I1968">
        <f>Tabla_owssvr__2[[#This Row],[Regiones]]</f>
        <v>0</v>
      </c>
      <c r="J1968" s="12">
        <f t="shared" si="207"/>
        <v>1</v>
      </c>
      <c r="K1968" s="13">
        <f t="shared" si="208"/>
        <v>41705</v>
      </c>
      <c r="L1968" s="12">
        <f t="shared" si="209"/>
        <v>2014</v>
      </c>
      <c r="M1968" s="12">
        <f t="shared" si="210"/>
        <v>10</v>
      </c>
      <c r="N1968" s="12">
        <f t="shared" si="211"/>
        <v>3</v>
      </c>
      <c r="O1968" s="13" t="str">
        <f t="shared" ca="1" si="212"/>
        <v>CUMPLE</v>
      </c>
    </row>
    <row r="1969" spans="1:15" hidden="1">
      <c r="A1969">
        <f>Tabla_owssvr__2[[#This Row],[ID]]</f>
        <v>3249</v>
      </c>
      <c r="B1969" t="str">
        <f>Tabla_owssvr__2[[#This Row],[Título]]</f>
        <v>COSTOS ARTICULO</v>
      </c>
      <c r="C1969" t="str">
        <f>Tabla_owssvr__2[[#This Row],[Solicitante]]</f>
        <v>Yañez Castillo, Luis Felipe, CAM</v>
      </c>
      <c r="D1969" s="4">
        <f>Tabla_owssvr__2[[#This Row],[Fecha Solicitud]]</f>
        <v>41704</v>
      </c>
      <c r="E1969" t="str">
        <f>Tabla_owssvr__2[[#This Row],[Estado]]</f>
        <v>Realizado</v>
      </c>
      <c r="F1969" s="4">
        <f>Tabla_owssvr__2[[#This Row],[Fecha Cierre]]</f>
        <v>41705</v>
      </c>
      <c r="G1969" t="str">
        <f>Tabla_owssvr__2[[#This Row],[Categoria]]</f>
        <v>Reporte de incidencias de servicio externos (Oracle, SAP, Synergia, GOM ….)</v>
      </c>
      <c r="H1969" t="str">
        <f>Tabla_owssvr__2[[#This Row],[Enviado a TI]]</f>
        <v>No</v>
      </c>
      <c r="I1969">
        <f>Tabla_owssvr__2[[#This Row],[Regiones]]</f>
        <v>0</v>
      </c>
      <c r="J1969" s="12">
        <f t="shared" si="207"/>
        <v>1</v>
      </c>
      <c r="K1969" s="13">
        <f t="shared" si="208"/>
        <v>41705</v>
      </c>
      <c r="L1969" s="12">
        <f t="shared" si="209"/>
        <v>2014</v>
      </c>
      <c r="M1969" s="12">
        <f t="shared" si="210"/>
        <v>10</v>
      </c>
      <c r="N1969" s="12">
        <f t="shared" si="211"/>
        <v>3</v>
      </c>
      <c r="O1969" s="13" t="str">
        <f t="shared" ca="1" si="212"/>
        <v>CUMPLE</v>
      </c>
    </row>
    <row r="1970" spans="1:15" hidden="1">
      <c r="A1970">
        <f>Tabla_owssvr__2[[#This Row],[ID]]</f>
        <v>3248</v>
      </c>
      <c r="B1970" t="str">
        <f>Tabla_owssvr__2[[#This Row],[Título]]</f>
        <v xml:space="preserve">Alta Estacion de trabajo </v>
      </c>
      <c r="C1970" t="str">
        <f>Tabla_owssvr__2[[#This Row],[Solicitante]]</f>
        <v>Técnico Mesa de Ayuda, Externo</v>
      </c>
      <c r="D1970" s="4">
        <f>Tabla_owssvr__2[[#This Row],[Fecha Solicitud]]</f>
        <v>41704</v>
      </c>
      <c r="E1970" t="str">
        <f>Tabla_owssvr__2[[#This Row],[Estado]]</f>
        <v>Realizado</v>
      </c>
      <c r="F1970" s="4">
        <f>Tabla_owssvr__2[[#This Row],[Fecha Cierre]]</f>
        <v>41704</v>
      </c>
      <c r="G1970" t="str">
        <f>Tabla_owssvr__2[[#This Row],[Categoria]]</f>
        <v>Creación, modificación activación y desactivación de cuentas de red y correo electrónico.</v>
      </c>
      <c r="H1970" t="str">
        <f>Tabla_owssvr__2[[#This Row],[Enviado a TI]]</f>
        <v>Si</v>
      </c>
      <c r="I1970">
        <f>Tabla_owssvr__2[[#This Row],[Regiones]]</f>
        <v>0</v>
      </c>
      <c r="J1970" s="12">
        <f t="shared" si="207"/>
        <v>1</v>
      </c>
      <c r="K1970" s="13">
        <f t="shared" si="208"/>
        <v>41705</v>
      </c>
      <c r="L1970" s="12">
        <f t="shared" si="209"/>
        <v>2014</v>
      </c>
      <c r="M1970" s="12">
        <f t="shared" si="210"/>
        <v>10</v>
      </c>
      <c r="N1970" s="12">
        <f t="shared" si="211"/>
        <v>3</v>
      </c>
      <c r="O1970" s="13" t="str">
        <f t="shared" ca="1" si="212"/>
        <v>CUMPLE</v>
      </c>
    </row>
    <row r="1971" spans="1:15" hidden="1">
      <c r="A1971">
        <f>Tabla_owssvr__2[[#This Row],[ID]]</f>
        <v>3247</v>
      </c>
      <c r="B1971" t="str">
        <f>Tabla_owssvr__2[[#This Row],[Título]]</f>
        <v>copia de comprobante de carabineros x celular</v>
      </c>
      <c r="C1971" t="str">
        <f>Tabla_owssvr__2[[#This Row],[Solicitante]]</f>
        <v>Belmar Ramirez, Nelson Andres, CAM</v>
      </c>
      <c r="D1971" s="4">
        <f>Tabla_owssvr__2[[#This Row],[Fecha Solicitud]]</f>
        <v>41704</v>
      </c>
      <c r="E1971" t="str">
        <f>Tabla_owssvr__2[[#This Row],[Estado]]</f>
        <v>Realizado</v>
      </c>
      <c r="F1971" s="4">
        <f>Tabla_owssvr__2[[#This Row],[Fecha Cierre]]</f>
        <v>41711</v>
      </c>
      <c r="G1971" t="str">
        <f>Tabla_owssvr__2[[#This Row],[Categoria]]</f>
        <v>Asignación y/o entrega de equipos celulares estándar nuevos o sus componentes. (chips)</v>
      </c>
      <c r="H1971" t="str">
        <f>Tabla_owssvr__2[[#This Row],[Enviado a TI]]</f>
        <v>No</v>
      </c>
      <c r="I1971">
        <f>Tabla_owssvr__2[[#This Row],[Regiones]]</f>
        <v>0</v>
      </c>
      <c r="J1971" s="12">
        <f t="shared" si="207"/>
        <v>7</v>
      </c>
      <c r="K1971" s="13">
        <f t="shared" si="208"/>
        <v>41715</v>
      </c>
      <c r="L1971" s="12">
        <f t="shared" si="209"/>
        <v>2014</v>
      </c>
      <c r="M1971" s="12">
        <f t="shared" si="210"/>
        <v>12</v>
      </c>
      <c r="N1971" s="12">
        <f t="shared" si="211"/>
        <v>3</v>
      </c>
      <c r="O1971" s="13" t="str">
        <f t="shared" ca="1" si="212"/>
        <v>CUMPLE</v>
      </c>
    </row>
    <row r="1972" spans="1:15" hidden="1">
      <c r="A1972">
        <f>Tabla_owssvr__2[[#This Row],[ID]]</f>
        <v>3246</v>
      </c>
      <c r="B1972" t="str">
        <f>Tabla_owssvr__2[[#This Row],[Título]]</f>
        <v>Reseto Contraseña</v>
      </c>
      <c r="C1972" t="str">
        <f>Tabla_owssvr__2[[#This Row],[Solicitante]]</f>
        <v>Ortiz Garcez, Ana Maria, CAM</v>
      </c>
      <c r="D1972" s="4">
        <f>Tabla_owssvr__2[[#This Row],[Fecha Solicitud]]</f>
        <v>41703</v>
      </c>
      <c r="E1972" t="str">
        <f>Tabla_owssvr__2[[#This Row],[Estado]]</f>
        <v>Realizado</v>
      </c>
      <c r="F1972" s="4">
        <f>Tabla_owssvr__2[[#This Row],[Fecha Cierre]]</f>
        <v>41704</v>
      </c>
      <c r="G1972" t="str">
        <f>Tabla_owssvr__2[[#This Row],[Categoria]]</f>
        <v>Creación, modificación activación y desactivación de cuentas de red y correo electrónico.</v>
      </c>
      <c r="H1972" t="str">
        <f>Tabla_owssvr__2[[#This Row],[Enviado a TI]]</f>
        <v>No</v>
      </c>
      <c r="I1972">
        <f>Tabla_owssvr__2[[#This Row],[Regiones]]</f>
        <v>0</v>
      </c>
      <c r="J1972" s="12">
        <f t="shared" si="207"/>
        <v>1</v>
      </c>
      <c r="K1972" s="13">
        <f t="shared" si="208"/>
        <v>41704</v>
      </c>
      <c r="L1972" s="12">
        <f t="shared" si="209"/>
        <v>2014</v>
      </c>
      <c r="M1972" s="12">
        <f t="shared" si="210"/>
        <v>10</v>
      </c>
      <c r="N1972" s="12">
        <f t="shared" si="211"/>
        <v>3</v>
      </c>
      <c r="O1972" s="13" t="str">
        <f t="shared" ca="1" si="212"/>
        <v>CUMPLE</v>
      </c>
    </row>
    <row r="1973" spans="1:15" hidden="1">
      <c r="A1973">
        <f>Tabla_owssvr__2[[#This Row],[ID]]</f>
        <v>3245</v>
      </c>
      <c r="B1973" t="str">
        <f>Tabla_owssvr__2[[#This Row],[Título]]</f>
        <v>Aaumento de memoria del servidor01, para lo cual se obtendrá memoria del servidor02</v>
      </c>
      <c r="C1973" t="str">
        <f>Tabla_owssvr__2[[#This Row],[Solicitante]]</f>
        <v>Gonzalez Arredondo, Enrique Eduardo, CAM</v>
      </c>
      <c r="D1973" s="4">
        <f>Tabla_owssvr__2[[#This Row],[Fecha Solicitud]]</f>
        <v>41703</v>
      </c>
      <c r="E1973" t="str">
        <f>Tabla_owssvr__2[[#This Row],[Estado]]</f>
        <v>Realizado</v>
      </c>
      <c r="F1973" s="4">
        <f>Tabla_owssvr__2[[#This Row],[Fecha Cierre]]</f>
        <v>41703</v>
      </c>
      <c r="G1973" t="str">
        <f>Tabla_owssvr__2[[#This Row],[Categoria]]</f>
        <v>Otros no sujetos a ANS</v>
      </c>
      <c r="H1973" t="str">
        <f>Tabla_owssvr__2[[#This Row],[Enviado a TI]]</f>
        <v>No</v>
      </c>
      <c r="I1973">
        <f>Tabla_owssvr__2[[#This Row],[Regiones]]</f>
        <v>0</v>
      </c>
      <c r="J1973" s="12">
        <f t="shared" si="207"/>
        <v>100</v>
      </c>
      <c r="K1973" s="13">
        <f t="shared" si="208"/>
        <v>41850</v>
      </c>
      <c r="L1973" s="12">
        <f t="shared" si="209"/>
        <v>2014</v>
      </c>
      <c r="M1973" s="12">
        <f t="shared" si="210"/>
        <v>31</v>
      </c>
      <c r="N1973" s="12">
        <f t="shared" si="211"/>
        <v>7</v>
      </c>
      <c r="O1973" s="13" t="str">
        <f t="shared" ca="1" si="212"/>
        <v>CUMPLE</v>
      </c>
    </row>
    <row r="1974" spans="1:15" hidden="1">
      <c r="A1974">
        <f>Tabla_owssvr__2[[#This Row],[ID]]</f>
        <v>3244</v>
      </c>
      <c r="B1974" t="str">
        <f>Tabla_owssvr__2[[#This Row],[Título]]</f>
        <v xml:space="preserve">TICKET 780695 - REGISTRO EN BLACKLIST </v>
      </c>
      <c r="C1974" t="str">
        <f>Tabla_owssvr__2[[#This Row],[Solicitante]]</f>
        <v>Herrera Valdes, Ramon, CAM</v>
      </c>
      <c r="D1974" s="4">
        <f>Tabla_owssvr__2[[#This Row],[Fecha Solicitud]]</f>
        <v>41703</v>
      </c>
      <c r="E1974" t="str">
        <f>Tabla_owssvr__2[[#This Row],[Estado]]</f>
        <v>Realizado</v>
      </c>
      <c r="F1974" s="4">
        <f>Tabla_owssvr__2[[#This Row],[Fecha Cierre]]</f>
        <v>41703</v>
      </c>
      <c r="G1974" t="str">
        <f>Tabla_owssvr__2[[#This Row],[Categoria]]</f>
        <v>Habilitación de carpetas compartidas o sitios de Sharepoint. O asignación y/o modificación de permisos.</v>
      </c>
      <c r="H1974" t="str">
        <f>Tabla_owssvr__2[[#This Row],[Enviado a TI]]</f>
        <v>No</v>
      </c>
      <c r="I1974">
        <f>Tabla_owssvr__2[[#This Row],[Regiones]]</f>
        <v>0</v>
      </c>
      <c r="J1974" s="12">
        <f t="shared" si="207"/>
        <v>1</v>
      </c>
      <c r="K1974" s="13">
        <f t="shared" si="208"/>
        <v>41704</v>
      </c>
      <c r="L1974" s="12">
        <f t="shared" si="209"/>
        <v>2014</v>
      </c>
      <c r="M1974" s="12">
        <f t="shared" si="210"/>
        <v>10</v>
      </c>
      <c r="N1974" s="12">
        <f t="shared" si="211"/>
        <v>3</v>
      </c>
      <c r="O1974" s="13" t="str">
        <f t="shared" ca="1" si="212"/>
        <v>CUMPLE</v>
      </c>
    </row>
    <row r="1975" spans="1:15" hidden="1">
      <c r="A1975">
        <f>Tabla_owssvr__2[[#This Row],[ID]]</f>
        <v>3243</v>
      </c>
      <c r="B1975" t="str">
        <f>Tabla_owssvr__2[[#This Row],[Título]]</f>
        <v>Solicita reponer minutos</v>
      </c>
      <c r="C1975" t="str">
        <f>Tabla_owssvr__2[[#This Row],[Solicitante]]</f>
        <v>Pavez Torres, Hector Alejandro, CAM</v>
      </c>
      <c r="D1975" s="4">
        <f>Tabla_owssvr__2[[#This Row],[Fecha Solicitud]]</f>
        <v>41704</v>
      </c>
      <c r="E1975" t="str">
        <f>Tabla_owssvr__2[[#This Row],[Estado]]</f>
        <v>Realizado</v>
      </c>
      <c r="F1975" s="4">
        <f>Tabla_owssvr__2[[#This Row],[Fecha Cierre]]</f>
        <v>41704</v>
      </c>
      <c r="G1975" t="str">
        <f>Tabla_owssvr__2[[#This Row],[Categoria]]</f>
        <v>Habilitación de servicios de telefonía celular, aumento de minutos, cambio de perfil.</v>
      </c>
      <c r="H1975" t="str">
        <f>Tabla_owssvr__2[[#This Row],[Enviado a TI]]</f>
        <v>No</v>
      </c>
      <c r="I1975">
        <f>Tabla_owssvr__2[[#This Row],[Regiones]]</f>
        <v>0</v>
      </c>
      <c r="J1975" s="12">
        <f t="shared" si="207"/>
        <v>1</v>
      </c>
      <c r="K1975" s="13">
        <f t="shared" si="208"/>
        <v>41705</v>
      </c>
      <c r="L1975" s="12">
        <f t="shared" si="209"/>
        <v>2014</v>
      </c>
      <c r="M1975" s="12">
        <f t="shared" si="210"/>
        <v>10</v>
      </c>
      <c r="N1975" s="12">
        <f t="shared" si="211"/>
        <v>3</v>
      </c>
      <c r="O1975" s="13" t="str">
        <f t="shared" ca="1" si="212"/>
        <v>CUMPLE</v>
      </c>
    </row>
    <row r="1976" spans="1:15" hidden="1">
      <c r="A1976">
        <f>Tabla_owssvr__2[[#This Row],[ID]]</f>
        <v>3242</v>
      </c>
      <c r="B1976" t="str">
        <f>Tabla_owssvr__2[[#This Row],[Título]]</f>
        <v>Minutos Adicionales</v>
      </c>
      <c r="C1976" t="str">
        <f>Tabla_owssvr__2[[#This Row],[Solicitante]]</f>
        <v>Sánchez Padilla, Daniel Gino, CAM</v>
      </c>
      <c r="D1976" s="4">
        <f>Tabla_owssvr__2[[#This Row],[Fecha Solicitud]]</f>
        <v>41703</v>
      </c>
      <c r="E1976" t="str">
        <f>Tabla_owssvr__2[[#This Row],[Estado]]</f>
        <v>Realizado</v>
      </c>
      <c r="F1976" s="4">
        <f>Tabla_owssvr__2[[#This Row],[Fecha Cierre]]</f>
        <v>41703</v>
      </c>
      <c r="G1976" t="str">
        <f>Tabla_owssvr__2[[#This Row],[Categoria]]</f>
        <v>Habilitación de servicios de telefonía celular, aumento de minutos, cambio de perfil.</v>
      </c>
      <c r="H1976" t="str">
        <f>Tabla_owssvr__2[[#This Row],[Enviado a TI]]</f>
        <v>No</v>
      </c>
      <c r="I1976">
        <f>Tabla_owssvr__2[[#This Row],[Regiones]]</f>
        <v>0</v>
      </c>
      <c r="J1976" s="12">
        <f t="shared" si="207"/>
        <v>1</v>
      </c>
      <c r="K1976" s="13">
        <f t="shared" si="208"/>
        <v>41704</v>
      </c>
      <c r="L1976" s="12">
        <f t="shared" si="209"/>
        <v>2014</v>
      </c>
      <c r="M1976" s="12">
        <f t="shared" si="210"/>
        <v>10</v>
      </c>
      <c r="N1976" s="12">
        <f t="shared" si="211"/>
        <v>3</v>
      </c>
      <c r="O1976" s="13" t="str">
        <f t="shared" ca="1" si="212"/>
        <v>CUMPLE</v>
      </c>
    </row>
    <row r="1977" spans="1:15" hidden="1">
      <c r="A1977">
        <f>Tabla_owssvr__2[[#This Row],[ID]]</f>
        <v>3241</v>
      </c>
      <c r="B1977" t="str">
        <f>Tabla_owssvr__2[[#This Row],[Título]]</f>
        <v>Aaumento de memoria del servidor01, para lo cual se obtendrá memoria del servidor02</v>
      </c>
      <c r="C1977" t="str">
        <f>Tabla_owssvr__2[[#This Row],[Solicitante]]</f>
        <v>Gonzalez Arredondo, Enrique Eduardo, CAM</v>
      </c>
      <c r="D1977" s="4">
        <f>Tabla_owssvr__2[[#This Row],[Fecha Solicitud]]</f>
        <v>41703</v>
      </c>
      <c r="E1977" t="str">
        <f>Tabla_owssvr__2[[#This Row],[Estado]]</f>
        <v>Realizado</v>
      </c>
      <c r="F1977" s="4">
        <f>Tabla_owssvr__2[[#This Row],[Fecha Cierre]]</f>
        <v>41703</v>
      </c>
      <c r="G1977" t="str">
        <f>Tabla_owssvr__2[[#This Row],[Categoria]]</f>
        <v>Otros no sujetos a ANS</v>
      </c>
      <c r="H1977" t="str">
        <f>Tabla_owssvr__2[[#This Row],[Enviado a TI]]</f>
        <v>No</v>
      </c>
      <c r="I1977">
        <f>Tabla_owssvr__2[[#This Row],[Regiones]]</f>
        <v>0</v>
      </c>
      <c r="J1977" s="12">
        <f t="shared" si="207"/>
        <v>100</v>
      </c>
      <c r="K1977" s="13">
        <f t="shared" si="208"/>
        <v>41850</v>
      </c>
      <c r="L1977" s="12">
        <f t="shared" si="209"/>
        <v>2014</v>
      </c>
      <c r="M1977" s="12">
        <f t="shared" si="210"/>
        <v>31</v>
      </c>
      <c r="N1977" s="12">
        <f t="shared" si="211"/>
        <v>7</v>
      </c>
      <c r="O1977" s="13" t="str">
        <f t="shared" ca="1" si="212"/>
        <v>CUMPLE</v>
      </c>
    </row>
    <row r="1978" spans="1:15" hidden="1">
      <c r="A1978">
        <f>Tabla_owssvr__2[[#This Row],[ID]]</f>
        <v>3240</v>
      </c>
      <c r="B1978" t="str">
        <f>Tabla_owssvr__2[[#This Row],[Título]]</f>
        <v>teléfono inoperativo 3897836</v>
      </c>
      <c r="C1978" t="str">
        <f>Tabla_owssvr__2[[#This Row],[Solicitante]]</f>
        <v>Storch Perez, Juan Carlos, CAM</v>
      </c>
      <c r="D1978" s="4">
        <f>Tabla_owssvr__2[[#This Row],[Fecha Solicitud]]</f>
        <v>41702</v>
      </c>
      <c r="E1978" t="str">
        <f>Tabla_owssvr__2[[#This Row],[Estado]]</f>
        <v>Realizado</v>
      </c>
      <c r="F1978" s="4">
        <f>Tabla_owssvr__2[[#This Row],[Fecha Cierre]]</f>
        <v>41702</v>
      </c>
      <c r="G1978" t="str">
        <f>Tabla_owssvr__2[[#This Row],[Categoria]]</f>
        <v>Creación, modificación activación y desactivación de anexos telefónicos.</v>
      </c>
      <c r="H1978" t="str">
        <f>Tabla_owssvr__2[[#This Row],[Enviado a TI]]</f>
        <v>No</v>
      </c>
      <c r="I1978">
        <f>Tabla_owssvr__2[[#This Row],[Regiones]]</f>
        <v>0</v>
      </c>
      <c r="J1978" s="12">
        <f t="shared" si="207"/>
        <v>1</v>
      </c>
      <c r="K1978" s="13">
        <f t="shared" si="208"/>
        <v>41703</v>
      </c>
      <c r="L1978" s="12">
        <f t="shared" si="209"/>
        <v>2014</v>
      </c>
      <c r="M1978" s="12">
        <f t="shared" si="210"/>
        <v>10</v>
      </c>
      <c r="N1978" s="12">
        <f t="shared" si="211"/>
        <v>3</v>
      </c>
      <c r="O1978" s="13" t="str">
        <f t="shared" ca="1" si="212"/>
        <v>CUMPLE</v>
      </c>
    </row>
    <row r="1979" spans="1:15" hidden="1">
      <c r="A1979">
        <f>Tabla_owssvr__2[[#This Row],[ID]]</f>
        <v>3239</v>
      </c>
      <c r="B1979" t="str">
        <f>Tabla_owssvr__2[[#This Row],[Título]]</f>
        <v>Carga de minutos</v>
      </c>
      <c r="C1979" t="str">
        <f>Tabla_owssvr__2[[#This Row],[Solicitante]]</f>
        <v>Bascuñan Reyes, Juan Ignacio, CAM</v>
      </c>
      <c r="D1979" s="4">
        <f>Tabla_owssvr__2[[#This Row],[Fecha Solicitud]]</f>
        <v>41702</v>
      </c>
      <c r="E1979" t="str">
        <f>Tabla_owssvr__2[[#This Row],[Estado]]</f>
        <v>Realizado</v>
      </c>
      <c r="F1979" s="4">
        <f>Tabla_owssvr__2[[#This Row],[Fecha Cierre]]</f>
        <v>41702</v>
      </c>
      <c r="G1979" t="str">
        <f>Tabla_owssvr__2[[#This Row],[Categoria]]</f>
        <v>Habilitación de servicios de telefonía celular, aumento de minutos, cambio de perfil.</v>
      </c>
      <c r="H1979" t="str">
        <f>Tabla_owssvr__2[[#This Row],[Enviado a TI]]</f>
        <v>Si</v>
      </c>
      <c r="I1979">
        <f>Tabla_owssvr__2[[#This Row],[Regiones]]</f>
        <v>0</v>
      </c>
      <c r="J1979" s="12">
        <f t="shared" si="207"/>
        <v>1</v>
      </c>
      <c r="K1979" s="13">
        <f t="shared" si="208"/>
        <v>41703</v>
      </c>
      <c r="L1979" s="12">
        <f t="shared" si="209"/>
        <v>2014</v>
      </c>
      <c r="M1979" s="12">
        <f t="shared" si="210"/>
        <v>10</v>
      </c>
      <c r="N1979" s="12">
        <f t="shared" si="211"/>
        <v>3</v>
      </c>
      <c r="O1979" s="13" t="str">
        <f t="shared" ca="1" si="212"/>
        <v>CUMPLE</v>
      </c>
    </row>
    <row r="1980" spans="1:15" hidden="1">
      <c r="A1980">
        <f>Tabla_owssvr__2[[#This Row],[ID]]</f>
        <v>3238</v>
      </c>
      <c r="B1980" t="str">
        <f>Tabla_owssvr__2[[#This Row],[Título]]</f>
        <v>minutos net</v>
      </c>
      <c r="C1980" t="str">
        <f>Tabla_owssvr__2[[#This Row],[Solicitante]]</f>
        <v>Fuentes Maldonado, Gonzalo Eduardo, CAM</v>
      </c>
      <c r="D1980" s="4">
        <f>Tabla_owssvr__2[[#This Row],[Fecha Solicitud]]</f>
        <v>41702</v>
      </c>
      <c r="E1980" t="str">
        <f>Tabla_owssvr__2[[#This Row],[Estado]]</f>
        <v>Realizado</v>
      </c>
      <c r="F1980" s="4">
        <f>Tabla_owssvr__2[[#This Row],[Fecha Cierre]]</f>
        <v>41702</v>
      </c>
      <c r="G1980" t="str">
        <f>Tabla_owssvr__2[[#This Row],[Categoria]]</f>
        <v>Habilitación de servicios de telefonía celular, aumento de minutos, cambio de perfil.</v>
      </c>
      <c r="H1980" t="str">
        <f>Tabla_owssvr__2[[#This Row],[Enviado a TI]]</f>
        <v>No</v>
      </c>
      <c r="I1980">
        <f>Tabla_owssvr__2[[#This Row],[Regiones]]</f>
        <v>0</v>
      </c>
      <c r="J1980" s="12">
        <f t="shared" si="207"/>
        <v>1</v>
      </c>
      <c r="K1980" s="13">
        <f t="shared" si="208"/>
        <v>41703</v>
      </c>
      <c r="L1980" s="12">
        <f t="shared" si="209"/>
        <v>2014</v>
      </c>
      <c r="M1980" s="12">
        <f t="shared" si="210"/>
        <v>10</v>
      </c>
      <c r="N1980" s="12">
        <f t="shared" si="211"/>
        <v>3</v>
      </c>
      <c r="O1980" s="13" t="str">
        <f t="shared" ca="1" si="212"/>
        <v>CUMPLE</v>
      </c>
    </row>
    <row r="1981" spans="1:15" hidden="1">
      <c r="A1981">
        <f>Tabla_owssvr__2[[#This Row],[ID]]</f>
        <v>3237</v>
      </c>
      <c r="B1981" t="str">
        <f>Tabla_owssvr__2[[#This Row],[Título]]</f>
        <v>Clave Bloqueada</v>
      </c>
      <c r="C1981" t="str">
        <f>Tabla_owssvr__2[[#This Row],[Solicitante]]</f>
        <v>Molina Zambrano, Daniel Mauricio, CAM</v>
      </c>
      <c r="D1981" s="4">
        <f>Tabla_owssvr__2[[#This Row],[Fecha Solicitud]]</f>
        <v>41702</v>
      </c>
      <c r="E1981" t="str">
        <f>Tabla_owssvr__2[[#This Row],[Estado]]</f>
        <v>Realizado</v>
      </c>
      <c r="F1981" s="4">
        <f>Tabla_owssvr__2[[#This Row],[Fecha Cierre]]</f>
        <v>41702</v>
      </c>
      <c r="G1981" t="str">
        <f>Tabla_owssvr__2[[#This Row],[Categoria]]</f>
        <v>Creación, modificación activación y desactivación de cuentas de red y correo electrónico.</v>
      </c>
      <c r="H1981" t="str">
        <f>Tabla_owssvr__2[[#This Row],[Enviado a TI]]</f>
        <v>No</v>
      </c>
      <c r="I1981">
        <f>Tabla_owssvr__2[[#This Row],[Regiones]]</f>
        <v>0</v>
      </c>
      <c r="J1981" s="12">
        <f t="shared" si="207"/>
        <v>1</v>
      </c>
      <c r="K1981" s="13">
        <f t="shared" si="208"/>
        <v>41703</v>
      </c>
      <c r="L1981" s="12">
        <f t="shared" si="209"/>
        <v>2014</v>
      </c>
      <c r="M1981" s="12">
        <f t="shared" si="210"/>
        <v>10</v>
      </c>
      <c r="N1981" s="12">
        <f t="shared" si="211"/>
        <v>3</v>
      </c>
      <c r="O1981" s="13" t="str">
        <f t="shared" ca="1" si="212"/>
        <v>CUMPLE</v>
      </c>
    </row>
    <row r="1982" spans="1:15" hidden="1">
      <c r="A1982">
        <f>Tabla_owssvr__2[[#This Row],[ID]]</f>
        <v>3236</v>
      </c>
      <c r="B1982" t="str">
        <f>Tabla_owssvr__2[[#This Row],[Título]]</f>
        <v>Otorgar minutos</v>
      </c>
      <c r="C1982" t="str">
        <f>Tabla_owssvr__2[[#This Row],[Solicitante]]</f>
        <v>Dossi Muñoz, Carolina, CAM</v>
      </c>
      <c r="D1982" s="4">
        <f>Tabla_owssvr__2[[#This Row],[Fecha Solicitud]]</f>
        <v>41702</v>
      </c>
      <c r="E1982" t="str">
        <f>Tabla_owssvr__2[[#This Row],[Estado]]</f>
        <v>Realizado</v>
      </c>
      <c r="F1982" s="4">
        <f>Tabla_owssvr__2[[#This Row],[Fecha Cierre]]</f>
        <v>41702</v>
      </c>
      <c r="G1982" t="str">
        <f>Tabla_owssvr__2[[#This Row],[Categoria]]</f>
        <v>Habilitación de servicios de telefonía celular, aumento de minutos, cambio de perfil.</v>
      </c>
      <c r="H1982" t="str">
        <f>Tabla_owssvr__2[[#This Row],[Enviado a TI]]</f>
        <v>No</v>
      </c>
      <c r="I1982">
        <f>Tabla_owssvr__2[[#This Row],[Regiones]]</f>
        <v>0</v>
      </c>
      <c r="J1982" s="12">
        <f t="shared" si="207"/>
        <v>1</v>
      </c>
      <c r="K1982" s="13">
        <f t="shared" si="208"/>
        <v>41703</v>
      </c>
      <c r="L1982" s="12">
        <f t="shared" si="209"/>
        <v>2014</v>
      </c>
      <c r="M1982" s="12">
        <f t="shared" si="210"/>
        <v>10</v>
      </c>
      <c r="N1982" s="12">
        <f t="shared" si="211"/>
        <v>3</v>
      </c>
      <c r="O1982" s="13" t="str">
        <f t="shared" ca="1" si="212"/>
        <v>CUMPLE</v>
      </c>
    </row>
    <row r="1983" spans="1:15" hidden="1">
      <c r="A1983">
        <f>Tabla_owssvr__2[[#This Row],[ID]]</f>
        <v>3235</v>
      </c>
      <c r="B1983" t="str">
        <f>Tabla_owssvr__2[[#This Row],[Título]]</f>
        <v>Permisos Carpeta Servidor</v>
      </c>
      <c r="C1983" t="str">
        <f>Tabla_owssvr__2[[#This Row],[Solicitante]]</f>
        <v>Vasquez Opazo, Maria Jose, CAM</v>
      </c>
      <c r="D1983" s="4">
        <f>Tabla_owssvr__2[[#This Row],[Fecha Solicitud]]</f>
        <v>41702</v>
      </c>
      <c r="E1983" t="str">
        <f>Tabla_owssvr__2[[#This Row],[Estado]]</f>
        <v>Realizado</v>
      </c>
      <c r="F1983" s="4">
        <f>Tabla_owssvr__2[[#This Row],[Fecha Cierre]]</f>
        <v>41702</v>
      </c>
      <c r="G1983" t="str">
        <f>Tabla_owssvr__2[[#This Row],[Categoria]]</f>
        <v>Habilitación de carpetas compartidas o sitios de Sharepoint. O asignación y/o modificación de permisos.</v>
      </c>
      <c r="H1983" t="str">
        <f>Tabla_owssvr__2[[#This Row],[Enviado a TI]]</f>
        <v>Si</v>
      </c>
      <c r="I1983">
        <f>Tabla_owssvr__2[[#This Row],[Regiones]]</f>
        <v>0</v>
      </c>
      <c r="J1983" s="12">
        <f t="shared" si="207"/>
        <v>1</v>
      </c>
      <c r="K1983" s="13">
        <f t="shared" si="208"/>
        <v>41703</v>
      </c>
      <c r="L1983" s="12">
        <f t="shared" si="209"/>
        <v>2014</v>
      </c>
      <c r="M1983" s="12">
        <f t="shared" si="210"/>
        <v>10</v>
      </c>
      <c r="N1983" s="12">
        <f t="shared" si="211"/>
        <v>3</v>
      </c>
      <c r="O1983" s="13" t="str">
        <f t="shared" ca="1" si="212"/>
        <v>CUMPLE</v>
      </c>
    </row>
    <row r="1984" spans="1:15" hidden="1">
      <c r="A1984">
        <f>Tabla_owssvr__2[[#This Row],[ID]]</f>
        <v>3234</v>
      </c>
      <c r="B1984" t="str">
        <f>Tabla_owssvr__2[[#This Row],[Título]]</f>
        <v>SOLICITUD DE RESET DE CONTRASEÑA ORACLE (AMBIENTE ANTIGUO)</v>
      </c>
      <c r="C1984" t="str">
        <f>Tabla_owssvr__2[[#This Row],[Solicitante]]</f>
        <v>Ruz Salinas, Richard Alberto, CAM</v>
      </c>
      <c r="D1984" s="4">
        <f>Tabla_owssvr__2[[#This Row],[Fecha Solicitud]]</f>
        <v>41702</v>
      </c>
      <c r="E1984" t="str">
        <f>Tabla_owssvr__2[[#This Row],[Estado]]</f>
        <v>Realizado</v>
      </c>
      <c r="F1984" s="4">
        <f>Tabla_owssvr__2[[#This Row],[Fecha Cierre]]</f>
        <v>41702</v>
      </c>
      <c r="G1984" t="str">
        <f>Tabla_owssvr__2[[#This Row],[Categoria]]</f>
        <v>Reporte de incidencias de servicio externos (Oracle, SAP, Synergia, GOM ….)</v>
      </c>
      <c r="H1984" t="str">
        <f>Tabla_owssvr__2[[#This Row],[Enviado a TI]]</f>
        <v>Si</v>
      </c>
      <c r="I1984">
        <f>Tabla_owssvr__2[[#This Row],[Regiones]]</f>
        <v>0</v>
      </c>
      <c r="J1984" s="12">
        <f t="shared" si="207"/>
        <v>1</v>
      </c>
      <c r="K1984" s="13">
        <f t="shared" si="208"/>
        <v>41703</v>
      </c>
      <c r="L1984" s="12">
        <f t="shared" si="209"/>
        <v>2014</v>
      </c>
      <c r="M1984" s="12">
        <f t="shared" si="210"/>
        <v>10</v>
      </c>
      <c r="N1984" s="12">
        <f t="shared" si="211"/>
        <v>3</v>
      </c>
      <c r="O1984" s="13" t="str">
        <f t="shared" ca="1" si="212"/>
        <v>CUMPLE</v>
      </c>
    </row>
    <row r="1985" spans="1:15">
      <c r="A1985">
        <f>Tabla_owssvr__2[[#This Row],[ID]]</f>
        <v>3233</v>
      </c>
      <c r="B1985" t="str">
        <f>Tabla_owssvr__2[[#This Row],[Título]]</f>
        <v>SOLICITUD DE NUEVA CONTRASEÑA - AMBIENTE DE PRUEBAS</v>
      </c>
      <c r="C1985" t="str">
        <f>Tabla_owssvr__2[[#This Row],[Solicitante]]</f>
        <v>Ruz Salinas, Richard Alberto, CAM</v>
      </c>
      <c r="D1985" s="4">
        <f>Tabla_owssvr__2[[#This Row],[Fecha Solicitud]]</f>
        <v>41702</v>
      </c>
      <c r="E1985" t="str">
        <f>Tabla_owssvr__2[[#This Row],[Estado]]</f>
        <v>Realizado</v>
      </c>
      <c r="F1985" s="4">
        <f>Tabla_owssvr__2[[#This Row],[Fecha Cierre]]</f>
        <v>41704</v>
      </c>
      <c r="G1985" t="str">
        <f>Tabla_owssvr__2[[#This Row],[Categoria]]</f>
        <v>Reporte de incidencias de servicio externos (Oracle, SAP, Synergia, GOM ….)</v>
      </c>
      <c r="H1985" t="str">
        <f>Tabla_owssvr__2[[#This Row],[Enviado a TI]]</f>
        <v>Si</v>
      </c>
      <c r="I1985">
        <f>Tabla_owssvr__2[[#This Row],[Regiones]]</f>
        <v>0</v>
      </c>
      <c r="J1985" s="12">
        <f t="shared" si="207"/>
        <v>1</v>
      </c>
      <c r="K1985" s="13">
        <f t="shared" si="208"/>
        <v>41703</v>
      </c>
      <c r="L1985" s="12">
        <f t="shared" si="209"/>
        <v>2014</v>
      </c>
      <c r="M1985" s="12">
        <f t="shared" si="210"/>
        <v>10</v>
      </c>
      <c r="N1985" s="12">
        <f t="shared" si="211"/>
        <v>3</v>
      </c>
      <c r="O1985" s="13" t="str">
        <f t="shared" ca="1" si="212"/>
        <v>NO CUMPLE</v>
      </c>
    </row>
    <row r="1986" spans="1:15" hidden="1">
      <c r="A1986">
        <f>Tabla_owssvr__2[[#This Row],[ID]]</f>
        <v>3232</v>
      </c>
      <c r="B1986" t="str">
        <f>Tabla_owssvr__2[[#This Row],[Título]]</f>
        <v>Baja Cuenta Corporativa</v>
      </c>
      <c r="C1986" t="str">
        <f>Tabla_owssvr__2[[#This Row],[Solicitante]]</f>
        <v>Duarte Fuentes, Luis Alfredo, CAM</v>
      </c>
      <c r="D1986" s="4">
        <f>Tabla_owssvr__2[[#This Row],[Fecha Solicitud]]</f>
        <v>41702</v>
      </c>
      <c r="E1986" t="str">
        <f>Tabla_owssvr__2[[#This Row],[Estado]]</f>
        <v>Realizado</v>
      </c>
      <c r="F1986" s="4">
        <f>Tabla_owssvr__2[[#This Row],[Fecha Cierre]]</f>
        <v>41702</v>
      </c>
      <c r="G1986" t="str">
        <f>Tabla_owssvr__2[[#This Row],[Categoria]]</f>
        <v>Creación, modificación activación y desactivación de cuentas de red y correo electrónico.</v>
      </c>
      <c r="H1986" t="str">
        <f>Tabla_owssvr__2[[#This Row],[Enviado a TI]]</f>
        <v>No</v>
      </c>
      <c r="I1986">
        <f>Tabla_owssvr__2[[#This Row],[Regiones]]</f>
        <v>0</v>
      </c>
      <c r="J1986" s="12">
        <f t="shared" ref="J1986:J2049" si="213">VLOOKUP(G1986,servicios,2,FALSE)</f>
        <v>1</v>
      </c>
      <c r="K1986" s="13">
        <f t="shared" ref="K1986:K2049" si="214">WORKDAY(D1986*1,J1986,festivos)</f>
        <v>41703</v>
      </c>
      <c r="L1986" s="12">
        <f t="shared" ref="L1986:L2049" si="215">YEAR(K1986)</f>
        <v>2014</v>
      </c>
      <c r="M1986" s="12">
        <f t="shared" ref="M1986:M2049" si="216">WEEKNUM(K1986,2)</f>
        <v>10</v>
      </c>
      <c r="N1986" s="12">
        <f t="shared" ref="N1986:N2049" si="217">MONTH(K1986)</f>
        <v>3</v>
      </c>
      <c r="O1986" s="13" t="str">
        <f t="shared" ref="O1986:O2049" ca="1" si="218">IF(F1986=0,IF(AND(TODAY()&lt;=K1986),"EN TIEMPO","FUERA"),IF(AND(F1986&lt;=K1986),"CUMPLE","NO CUMPLE"))</f>
        <v>CUMPLE</v>
      </c>
    </row>
    <row r="1987" spans="1:15" hidden="1">
      <c r="A1987">
        <f>Tabla_owssvr__2[[#This Row],[ID]]</f>
        <v>3231</v>
      </c>
      <c r="B1987" t="str">
        <f>Tabla_owssvr__2[[#This Row],[Título]]</f>
        <v>Reinicio Contraseña</v>
      </c>
      <c r="C1987" t="str">
        <f>Tabla_owssvr__2[[#This Row],[Solicitante]]</f>
        <v>Calidad de Vida, EXTERNO</v>
      </c>
      <c r="D1987" s="4">
        <f>Tabla_owssvr__2[[#This Row],[Fecha Solicitud]]</f>
        <v>41702</v>
      </c>
      <c r="E1987" t="str">
        <f>Tabla_owssvr__2[[#This Row],[Estado]]</f>
        <v>Realizado</v>
      </c>
      <c r="F1987" s="4">
        <f>Tabla_owssvr__2[[#This Row],[Fecha Cierre]]</f>
        <v>41702</v>
      </c>
      <c r="G1987" t="str">
        <f>Tabla_owssvr__2[[#This Row],[Categoria]]</f>
        <v>Creación, modificación activación y desactivación de cuentas de red y correo electrónico.</v>
      </c>
      <c r="H1987" t="str">
        <f>Tabla_owssvr__2[[#This Row],[Enviado a TI]]</f>
        <v>No</v>
      </c>
      <c r="I1987">
        <f>Tabla_owssvr__2[[#This Row],[Regiones]]</f>
        <v>0</v>
      </c>
      <c r="J1987" s="12">
        <f t="shared" si="213"/>
        <v>1</v>
      </c>
      <c r="K1987" s="13">
        <f t="shared" si="214"/>
        <v>41703</v>
      </c>
      <c r="L1987" s="12">
        <f t="shared" si="215"/>
        <v>2014</v>
      </c>
      <c r="M1987" s="12">
        <f t="shared" si="216"/>
        <v>10</v>
      </c>
      <c r="N1987" s="12">
        <f t="shared" si="217"/>
        <v>3</v>
      </c>
      <c r="O1987" s="13" t="str">
        <f t="shared" ca="1" si="218"/>
        <v>CUMPLE</v>
      </c>
    </row>
    <row r="1988" spans="1:15" hidden="1">
      <c r="A1988">
        <f>Tabla_owssvr__2[[#This Row],[ID]]</f>
        <v>3230</v>
      </c>
      <c r="B1988" t="str">
        <f>Tabla_owssvr__2[[#This Row],[Título]]</f>
        <v>HSP</v>
      </c>
      <c r="C1988" t="str">
        <f>Tabla_owssvr__2[[#This Row],[Solicitante]]</f>
        <v>Espinosa Palau, María Jesús, CAM</v>
      </c>
      <c r="D1988" s="4">
        <f>Tabla_owssvr__2[[#This Row],[Fecha Solicitud]]</f>
        <v>41702</v>
      </c>
      <c r="E1988" t="str">
        <f>Tabla_owssvr__2[[#This Row],[Estado]]</f>
        <v>Realizado</v>
      </c>
      <c r="F1988" s="4">
        <f>Tabla_owssvr__2[[#This Row],[Fecha Cierre]]</f>
        <v>41702</v>
      </c>
      <c r="G1988" t="str">
        <f>Tabla_owssvr__2[[#This Row],[Categoria]]</f>
        <v>Reporte de incidencias de servicio externos (Oracle, SAP, Synergia, GOM ….)</v>
      </c>
      <c r="H1988" t="str">
        <f>Tabla_owssvr__2[[#This Row],[Enviado a TI]]</f>
        <v>Si</v>
      </c>
      <c r="I1988">
        <f>Tabla_owssvr__2[[#This Row],[Regiones]]</f>
        <v>0</v>
      </c>
      <c r="J1988" s="12">
        <f t="shared" si="213"/>
        <v>1</v>
      </c>
      <c r="K1988" s="13">
        <f t="shared" si="214"/>
        <v>41703</v>
      </c>
      <c r="L1988" s="12">
        <f t="shared" si="215"/>
        <v>2014</v>
      </c>
      <c r="M1988" s="12">
        <f t="shared" si="216"/>
        <v>10</v>
      </c>
      <c r="N1988" s="12">
        <f t="shared" si="217"/>
        <v>3</v>
      </c>
      <c r="O1988" s="13" t="str">
        <f t="shared" ca="1" si="218"/>
        <v>CUMPLE</v>
      </c>
    </row>
    <row r="1989" spans="1:15" hidden="1">
      <c r="A1989">
        <f>Tabla_owssvr__2[[#This Row],[ID]]</f>
        <v>3229</v>
      </c>
      <c r="B1989" t="str">
        <f>Tabla_owssvr__2[[#This Row],[Título]]</f>
        <v>Minuto 94691356</v>
      </c>
      <c r="C1989" t="str">
        <f>Tabla_owssvr__2[[#This Row],[Solicitante]]</f>
        <v>Duarte Fuentes, Luis Alfredo, CAM</v>
      </c>
      <c r="D1989" s="4">
        <f>Tabla_owssvr__2[[#This Row],[Fecha Solicitud]]</f>
        <v>41702</v>
      </c>
      <c r="E1989" t="str">
        <f>Tabla_owssvr__2[[#This Row],[Estado]]</f>
        <v>Realizado</v>
      </c>
      <c r="F1989" s="4">
        <f>Tabla_owssvr__2[[#This Row],[Fecha Cierre]]</f>
        <v>41702</v>
      </c>
      <c r="G1989" t="str">
        <f>Tabla_owssvr__2[[#This Row],[Categoria]]</f>
        <v>Habilitación de servicios de telefonía celular, aumento de minutos, cambio de perfil.</v>
      </c>
      <c r="H1989" t="str">
        <f>Tabla_owssvr__2[[#This Row],[Enviado a TI]]</f>
        <v>Si</v>
      </c>
      <c r="I1989">
        <f>Tabla_owssvr__2[[#This Row],[Regiones]]</f>
        <v>0</v>
      </c>
      <c r="J1989" s="12">
        <f t="shared" si="213"/>
        <v>1</v>
      </c>
      <c r="K1989" s="13">
        <f t="shared" si="214"/>
        <v>41703</v>
      </c>
      <c r="L1989" s="12">
        <f t="shared" si="215"/>
        <v>2014</v>
      </c>
      <c r="M1989" s="12">
        <f t="shared" si="216"/>
        <v>10</v>
      </c>
      <c r="N1989" s="12">
        <f t="shared" si="217"/>
        <v>3</v>
      </c>
      <c r="O1989" s="13" t="str">
        <f t="shared" ca="1" si="218"/>
        <v>CUMPLE</v>
      </c>
    </row>
    <row r="1990" spans="1:15" hidden="1">
      <c r="A1990">
        <f>Tabla_owssvr__2[[#This Row],[ID]]</f>
        <v>3228</v>
      </c>
      <c r="B1990" t="str">
        <f>Tabla_owssvr__2[[#This Row],[Título]]</f>
        <v xml:space="preserve">Consumo de Minutos </v>
      </c>
      <c r="C1990" t="str">
        <f>Tabla_owssvr__2[[#This Row],[Solicitante]]</f>
        <v>Lagos Acuña, Christopher Joseph, CAM</v>
      </c>
      <c r="D1990" s="4">
        <f>Tabla_owssvr__2[[#This Row],[Fecha Solicitud]]</f>
        <v>41701</v>
      </c>
      <c r="E1990" t="str">
        <f>Tabla_owssvr__2[[#This Row],[Estado]]</f>
        <v>Realizado</v>
      </c>
      <c r="F1990" s="4">
        <f>Tabla_owssvr__2[[#This Row],[Fecha Cierre]]</f>
        <v>41701</v>
      </c>
      <c r="G1990" t="str">
        <f>Tabla_owssvr__2[[#This Row],[Categoria]]</f>
        <v>Habilitación de servicios de telefonía celular, aumento de minutos, cambio de perfil.</v>
      </c>
      <c r="H1990" t="str">
        <f>Tabla_owssvr__2[[#This Row],[Enviado a TI]]</f>
        <v>Si</v>
      </c>
      <c r="I1990">
        <f>Tabla_owssvr__2[[#This Row],[Regiones]]</f>
        <v>0</v>
      </c>
      <c r="J1990" s="12">
        <f t="shared" si="213"/>
        <v>1</v>
      </c>
      <c r="K1990" s="13">
        <f t="shared" si="214"/>
        <v>41702</v>
      </c>
      <c r="L1990" s="12">
        <f t="shared" si="215"/>
        <v>2014</v>
      </c>
      <c r="M1990" s="12">
        <f t="shared" si="216"/>
        <v>10</v>
      </c>
      <c r="N1990" s="12">
        <f t="shared" si="217"/>
        <v>3</v>
      </c>
      <c r="O1990" s="13" t="str">
        <f t="shared" ca="1" si="218"/>
        <v>CUMPLE</v>
      </c>
    </row>
    <row r="1991" spans="1:15" hidden="1">
      <c r="A1991">
        <f>Tabla_owssvr__2[[#This Row],[ID]]</f>
        <v>3227</v>
      </c>
      <c r="B1991" t="str">
        <f>Tabla_owssvr__2[[#This Row],[Título]]</f>
        <v>Mail delivery failed: returning message to sender</v>
      </c>
      <c r="C1991" t="str">
        <f>Tabla_owssvr__2[[#This Row],[Solicitante]]</f>
        <v>Gomez Rosales, Hector Ricardo, CAM</v>
      </c>
      <c r="D1991" s="4">
        <f>Tabla_owssvr__2[[#This Row],[Fecha Solicitud]]</f>
        <v>41701</v>
      </c>
      <c r="E1991" t="str">
        <f>Tabla_owssvr__2[[#This Row],[Estado]]</f>
        <v>Realizado</v>
      </c>
      <c r="F1991" s="4">
        <f>Tabla_owssvr__2[[#This Row],[Fecha Cierre]]</f>
        <v>41701</v>
      </c>
      <c r="G1991" t="str">
        <f>Tabla_owssvr__2[[#This Row],[Categoria]]</f>
        <v>Creación, modificación activación y desactivación de cuentas de red y correo electrónico.</v>
      </c>
      <c r="H1991" t="str">
        <f>Tabla_owssvr__2[[#This Row],[Enviado a TI]]</f>
        <v>No</v>
      </c>
      <c r="I1991">
        <f>Tabla_owssvr__2[[#This Row],[Regiones]]</f>
        <v>0</v>
      </c>
      <c r="J1991" s="12">
        <f t="shared" si="213"/>
        <v>1</v>
      </c>
      <c r="K1991" s="13">
        <f t="shared" si="214"/>
        <v>41702</v>
      </c>
      <c r="L1991" s="12">
        <f t="shared" si="215"/>
        <v>2014</v>
      </c>
      <c r="M1991" s="12">
        <f t="shared" si="216"/>
        <v>10</v>
      </c>
      <c r="N1991" s="12">
        <f t="shared" si="217"/>
        <v>3</v>
      </c>
      <c r="O1991" s="13" t="str">
        <f t="shared" ca="1" si="218"/>
        <v>CUMPLE</v>
      </c>
    </row>
    <row r="1992" spans="1:15" hidden="1">
      <c r="A1992">
        <f>Tabla_owssvr__2[[#This Row],[ID]]</f>
        <v>3226</v>
      </c>
      <c r="B1992" t="str">
        <f>Tabla_owssvr__2[[#This Row],[Título]]</f>
        <v>Solicitud de páginas web SPA CAM</v>
      </c>
      <c r="C1992" t="str">
        <f>Tabla_owssvr__2[[#This Row],[Solicitante]]</f>
        <v>Garrido Saavedra, Mario Andres, CAM</v>
      </c>
      <c r="D1992" s="4">
        <f>Tabla_owssvr__2[[#This Row],[Fecha Solicitud]]</f>
        <v>41701</v>
      </c>
      <c r="E1992" t="str">
        <f>Tabla_owssvr__2[[#This Row],[Estado]]</f>
        <v>Realizado</v>
      </c>
      <c r="F1992" s="4">
        <f>Tabla_owssvr__2[[#This Row],[Fecha Cierre]]</f>
        <v>41701</v>
      </c>
      <c r="G1992" t="str">
        <f>Tabla_owssvr__2[[#This Row],[Categoria]]</f>
        <v>Habilitación de carpetas compartidas o sitios de Sharepoint. O asignación y/o modificación de permisos.</v>
      </c>
      <c r="H1992" t="str">
        <f>Tabla_owssvr__2[[#This Row],[Enviado a TI]]</f>
        <v>No</v>
      </c>
      <c r="I1992">
        <f>Tabla_owssvr__2[[#This Row],[Regiones]]</f>
        <v>0</v>
      </c>
      <c r="J1992" s="12">
        <f t="shared" si="213"/>
        <v>1</v>
      </c>
      <c r="K1992" s="13">
        <f t="shared" si="214"/>
        <v>41702</v>
      </c>
      <c r="L1992" s="12">
        <f t="shared" si="215"/>
        <v>2014</v>
      </c>
      <c r="M1992" s="12">
        <f t="shared" si="216"/>
        <v>10</v>
      </c>
      <c r="N1992" s="12">
        <f t="shared" si="217"/>
        <v>3</v>
      </c>
      <c r="O1992" s="13" t="str">
        <f t="shared" ca="1" si="218"/>
        <v>CUMPLE</v>
      </c>
    </row>
    <row r="1993" spans="1:15" hidden="1">
      <c r="A1993">
        <f>Tabla_owssvr__2[[#This Row],[ID]]</f>
        <v>3225</v>
      </c>
      <c r="B1993" t="str">
        <f>Tabla_owssvr__2[[#This Row],[Título]]</f>
        <v>Solicita Habilitación Anexo 7486</v>
      </c>
      <c r="C1993" t="str">
        <f>Tabla_owssvr__2[[#This Row],[Solicitante]]</f>
        <v>Vasquez Ramirez, Enzo Omar, CAM</v>
      </c>
      <c r="D1993" s="4">
        <f>Tabla_owssvr__2[[#This Row],[Fecha Solicitud]]</f>
        <v>41701</v>
      </c>
      <c r="E1993" t="str">
        <f>Tabla_owssvr__2[[#This Row],[Estado]]</f>
        <v>Realizado</v>
      </c>
      <c r="F1993" s="4">
        <f>Tabla_owssvr__2[[#This Row],[Fecha Cierre]]</f>
        <v>41701</v>
      </c>
      <c r="G1993" t="str">
        <f>Tabla_owssvr__2[[#This Row],[Categoria]]</f>
        <v>Creación, modificación activación y desactivación de anexos telefónicos.</v>
      </c>
      <c r="H1993" t="str">
        <f>Tabla_owssvr__2[[#This Row],[Enviado a TI]]</f>
        <v>No</v>
      </c>
      <c r="I1993">
        <f>Tabla_owssvr__2[[#This Row],[Regiones]]</f>
        <v>0</v>
      </c>
      <c r="J1993" s="12">
        <f t="shared" si="213"/>
        <v>1</v>
      </c>
      <c r="K1993" s="13">
        <f t="shared" si="214"/>
        <v>41702</v>
      </c>
      <c r="L1993" s="12">
        <f t="shared" si="215"/>
        <v>2014</v>
      </c>
      <c r="M1993" s="12">
        <f t="shared" si="216"/>
        <v>10</v>
      </c>
      <c r="N1993" s="12">
        <f t="shared" si="217"/>
        <v>3</v>
      </c>
      <c r="O1993" s="13" t="str">
        <f t="shared" ca="1" si="218"/>
        <v>CUMPLE</v>
      </c>
    </row>
    <row r="1994" spans="1:15" hidden="1">
      <c r="A1994">
        <f>Tabla_owssvr__2[[#This Row],[ID]]</f>
        <v>3224</v>
      </c>
      <c r="B1994" t="str">
        <f>Tabla_owssvr__2[[#This Row],[Título]]</f>
        <v xml:space="preserve">Baja Estacion de trabajo </v>
      </c>
      <c r="C1994" t="str">
        <f>Tabla_owssvr__2[[#This Row],[Solicitante]]</f>
        <v>Técnico Mesa de Ayuda, Externo</v>
      </c>
      <c r="D1994" s="4">
        <f>Tabla_owssvr__2[[#This Row],[Fecha Solicitud]]</f>
        <v>41701</v>
      </c>
      <c r="E1994" t="str">
        <f>Tabla_owssvr__2[[#This Row],[Estado]]</f>
        <v>Realizado</v>
      </c>
      <c r="F1994" s="4">
        <f>Tabla_owssvr__2[[#This Row],[Fecha Cierre]]</f>
        <v>41701</v>
      </c>
      <c r="G1994" t="str">
        <f>Tabla_owssvr__2[[#This Row],[Categoria]]</f>
        <v>Creación, modificación activación y desactivación de cuentas de red y correo electrónico.</v>
      </c>
      <c r="H1994" t="str">
        <f>Tabla_owssvr__2[[#This Row],[Enviado a TI]]</f>
        <v>No</v>
      </c>
      <c r="I1994">
        <f>Tabla_owssvr__2[[#This Row],[Regiones]]</f>
        <v>0</v>
      </c>
      <c r="J1994" s="12">
        <f t="shared" si="213"/>
        <v>1</v>
      </c>
      <c r="K1994" s="13">
        <f t="shared" si="214"/>
        <v>41702</v>
      </c>
      <c r="L1994" s="12">
        <f t="shared" si="215"/>
        <v>2014</v>
      </c>
      <c r="M1994" s="12">
        <f t="shared" si="216"/>
        <v>10</v>
      </c>
      <c r="N1994" s="12">
        <f t="shared" si="217"/>
        <v>3</v>
      </c>
      <c r="O1994" s="13" t="str">
        <f t="shared" ca="1" si="218"/>
        <v>CUMPLE</v>
      </c>
    </row>
    <row r="1995" spans="1:15">
      <c r="A1995">
        <f>Tabla_owssvr__2[[#This Row],[ID]]</f>
        <v>3223</v>
      </c>
      <c r="B1995" t="str">
        <f>Tabla_owssvr__2[[#This Row],[Título]]</f>
        <v>solicita proyector</v>
      </c>
      <c r="C1995" t="str">
        <f>Tabla_owssvr__2[[#This Row],[Solicitante]]</f>
        <v>Castro Morales, Michel Fabian, CAM</v>
      </c>
      <c r="D1995" s="4">
        <f>Tabla_owssvr__2[[#This Row],[Fecha Solicitud]]</f>
        <v>41698</v>
      </c>
      <c r="E1995" t="str">
        <f>Tabla_owssvr__2[[#This Row],[Estado]]</f>
        <v>Realizado</v>
      </c>
      <c r="F1995" s="4">
        <f>Tabla_owssvr__2[[#This Row],[Fecha Cierre]]</f>
        <v>41706</v>
      </c>
      <c r="G1995" t="str">
        <f>Tabla_owssvr__2[[#This Row],[Categoria]]</f>
        <v>Compra de equipamiento no habitual</v>
      </c>
      <c r="H1995" t="str">
        <f>Tabla_owssvr__2[[#This Row],[Enviado a TI]]</f>
        <v>No</v>
      </c>
      <c r="I1995">
        <f>Tabla_owssvr__2[[#This Row],[Regiones]]</f>
        <v>0</v>
      </c>
      <c r="J1995" s="12">
        <f t="shared" si="213"/>
        <v>5</v>
      </c>
      <c r="K1995" s="13">
        <f t="shared" si="214"/>
        <v>41705</v>
      </c>
      <c r="L1995" s="12">
        <f t="shared" si="215"/>
        <v>2014</v>
      </c>
      <c r="M1995" s="12">
        <f t="shared" si="216"/>
        <v>10</v>
      </c>
      <c r="N1995" s="12">
        <f t="shared" si="217"/>
        <v>3</v>
      </c>
      <c r="O1995" s="13" t="str">
        <f t="shared" ca="1" si="218"/>
        <v>NO CUMPLE</v>
      </c>
    </row>
    <row r="1996" spans="1:15" hidden="1">
      <c r="A1996">
        <f>Tabla_owssvr__2[[#This Row],[ID]]</f>
        <v>3222</v>
      </c>
      <c r="B1996" t="str">
        <f>Tabla_owssvr__2[[#This Row],[Título]]</f>
        <v xml:space="preserve">Cuenta </v>
      </c>
      <c r="C1996" t="str">
        <f>Tabla_owssvr__2[[#This Row],[Solicitante]]</f>
        <v>Rojas Solis, Eladio Andres, CAM</v>
      </c>
      <c r="D1996" s="4">
        <f>Tabla_owssvr__2[[#This Row],[Fecha Solicitud]]</f>
        <v>41701</v>
      </c>
      <c r="E1996" t="str">
        <f>Tabla_owssvr__2[[#This Row],[Estado]]</f>
        <v>Realizado</v>
      </c>
      <c r="F1996" s="4">
        <f>Tabla_owssvr__2[[#This Row],[Fecha Cierre]]</f>
        <v>41701</v>
      </c>
      <c r="G1996" t="str">
        <f>Tabla_owssvr__2[[#This Row],[Categoria]]</f>
        <v>Creación, modificación activación y desactivación de cuentas de red y correo electrónico.</v>
      </c>
      <c r="H1996" t="str">
        <f>Tabla_owssvr__2[[#This Row],[Enviado a TI]]</f>
        <v>No</v>
      </c>
      <c r="I1996">
        <f>Tabla_owssvr__2[[#This Row],[Regiones]]</f>
        <v>0</v>
      </c>
      <c r="J1996" s="12">
        <f t="shared" si="213"/>
        <v>1</v>
      </c>
      <c r="K1996" s="13">
        <f t="shared" si="214"/>
        <v>41702</v>
      </c>
      <c r="L1996" s="12">
        <f t="shared" si="215"/>
        <v>2014</v>
      </c>
      <c r="M1996" s="12">
        <f t="shared" si="216"/>
        <v>10</v>
      </c>
      <c r="N1996" s="12">
        <f t="shared" si="217"/>
        <v>3</v>
      </c>
      <c r="O1996" s="13" t="str">
        <f t="shared" ca="1" si="218"/>
        <v>CUMPLE</v>
      </c>
    </row>
    <row r="1997" spans="1:15" hidden="1">
      <c r="A1997">
        <f>Tabla_owssvr__2[[#This Row],[ID]]</f>
        <v>3221</v>
      </c>
      <c r="B1997" t="str">
        <f>Tabla_owssvr__2[[#This Row],[Título]]</f>
        <v>Solicitud de equipo</v>
      </c>
      <c r="C1997" t="str">
        <f>Tabla_owssvr__2[[#This Row],[Solicitante]]</f>
        <v>Dossi Muñoz, Carolina, CAM</v>
      </c>
      <c r="D1997" s="4">
        <f>Tabla_owssvr__2[[#This Row],[Fecha Solicitud]]</f>
        <v>41701</v>
      </c>
      <c r="E1997" t="str">
        <f>Tabla_owssvr__2[[#This Row],[Estado]]</f>
        <v>Realizado</v>
      </c>
      <c r="F1997" s="4">
        <f>Tabla_owssvr__2[[#This Row],[Fecha Cierre]]</f>
        <v>41701</v>
      </c>
      <c r="G1997" t="str">
        <f>Tabla_owssvr__2[[#This Row],[Categoria]]</f>
        <v>Préstamo de equipos. (según disponibilidad)</v>
      </c>
      <c r="H1997" t="str">
        <f>Tabla_owssvr__2[[#This Row],[Enviado a TI]]</f>
        <v>Si</v>
      </c>
      <c r="I1997">
        <f>Tabla_owssvr__2[[#This Row],[Regiones]]</f>
        <v>0</v>
      </c>
      <c r="J1997" s="12">
        <f t="shared" si="213"/>
        <v>1</v>
      </c>
      <c r="K1997" s="13">
        <f t="shared" si="214"/>
        <v>41702</v>
      </c>
      <c r="L1997" s="12">
        <f t="shared" si="215"/>
        <v>2014</v>
      </c>
      <c r="M1997" s="12">
        <f t="shared" si="216"/>
        <v>10</v>
      </c>
      <c r="N1997" s="12">
        <f t="shared" si="217"/>
        <v>3</v>
      </c>
      <c r="O1997" s="13" t="str">
        <f t="shared" ca="1" si="218"/>
        <v>CUMPLE</v>
      </c>
    </row>
    <row r="1998" spans="1:15" hidden="1">
      <c r="A1998">
        <f>Tabla_owssvr__2[[#This Row],[ID]]</f>
        <v>3220</v>
      </c>
      <c r="B1998" t="str">
        <f>Tabla_owssvr__2[[#This Row],[Título]]</f>
        <v>Reposición de minutos en teléfono</v>
      </c>
      <c r="C1998" t="str">
        <f>Tabla_owssvr__2[[#This Row],[Solicitante]]</f>
        <v>Neculhueque Silva, Juan Arturo, CAM</v>
      </c>
      <c r="D1998" s="4">
        <f>Tabla_owssvr__2[[#This Row],[Fecha Solicitud]]</f>
        <v>41701</v>
      </c>
      <c r="E1998" t="str">
        <f>Tabla_owssvr__2[[#This Row],[Estado]]</f>
        <v>Realizado</v>
      </c>
      <c r="F1998" s="4">
        <f>Tabla_owssvr__2[[#This Row],[Fecha Cierre]]</f>
        <v>41701</v>
      </c>
      <c r="G1998" t="str">
        <f>Tabla_owssvr__2[[#This Row],[Categoria]]</f>
        <v>Habilitación de servicios de telefonía celular, aumento de minutos, cambio de perfil.</v>
      </c>
      <c r="H1998" t="str">
        <f>Tabla_owssvr__2[[#This Row],[Enviado a TI]]</f>
        <v>Si</v>
      </c>
      <c r="I1998">
        <f>Tabla_owssvr__2[[#This Row],[Regiones]]</f>
        <v>0</v>
      </c>
      <c r="J1998" s="12">
        <f t="shared" si="213"/>
        <v>1</v>
      </c>
      <c r="K1998" s="13">
        <f t="shared" si="214"/>
        <v>41702</v>
      </c>
      <c r="L1998" s="12">
        <f t="shared" si="215"/>
        <v>2014</v>
      </c>
      <c r="M1998" s="12">
        <f t="shared" si="216"/>
        <v>10</v>
      </c>
      <c r="N1998" s="12">
        <f t="shared" si="217"/>
        <v>3</v>
      </c>
      <c r="O1998" s="13" t="str">
        <f t="shared" ca="1" si="218"/>
        <v>CUMPLE</v>
      </c>
    </row>
    <row r="1999" spans="1:15" hidden="1">
      <c r="A1999">
        <f>Tabla_owssvr__2[[#This Row],[ID]]</f>
        <v>3219</v>
      </c>
      <c r="B1999" t="str">
        <f>Tabla_owssvr__2[[#This Row],[Título]]</f>
        <v xml:space="preserve">Cierre Organizacion de inventario CB2  </v>
      </c>
      <c r="C1999" t="str">
        <f>Tabla_owssvr__2[[#This Row],[Solicitante]]</f>
        <v>Carrasco Briones, Rodrigo, CAM</v>
      </c>
      <c r="D1999" s="4">
        <f>Tabla_owssvr__2[[#This Row],[Fecha Solicitud]]</f>
        <v>41701</v>
      </c>
      <c r="E1999" t="str">
        <f>Tabla_owssvr__2[[#This Row],[Estado]]</f>
        <v>Realizado</v>
      </c>
      <c r="F1999" s="4">
        <f>Tabla_owssvr__2[[#This Row],[Fecha Cierre]]</f>
        <v>41701</v>
      </c>
      <c r="G1999" t="str">
        <f>Tabla_owssvr__2[[#This Row],[Categoria]]</f>
        <v>Reporte de incidencias de servicio externos (Oracle, SAP, Synergia, GOM ….)</v>
      </c>
      <c r="H1999" t="str">
        <f>Tabla_owssvr__2[[#This Row],[Enviado a TI]]</f>
        <v>Si</v>
      </c>
      <c r="I1999">
        <f>Tabla_owssvr__2[[#This Row],[Regiones]]</f>
        <v>0</v>
      </c>
      <c r="J1999" s="12">
        <f t="shared" si="213"/>
        <v>1</v>
      </c>
      <c r="K1999" s="13">
        <f t="shared" si="214"/>
        <v>41702</v>
      </c>
      <c r="L1999" s="12">
        <f t="shared" si="215"/>
        <v>2014</v>
      </c>
      <c r="M1999" s="12">
        <f t="shared" si="216"/>
        <v>10</v>
      </c>
      <c r="N1999" s="12">
        <f t="shared" si="217"/>
        <v>3</v>
      </c>
      <c r="O1999" s="13" t="str">
        <f t="shared" ca="1" si="218"/>
        <v>CUMPLE</v>
      </c>
    </row>
    <row r="2000" spans="1:15" hidden="1">
      <c r="A2000">
        <f>Tabla_owssvr__2[[#This Row],[ID]]</f>
        <v>3218</v>
      </c>
      <c r="B2000" t="str">
        <f>Tabla_owssvr__2[[#This Row],[Título]]</f>
        <v>Solicita clave de correo</v>
      </c>
      <c r="C2000" t="str">
        <f>Tabla_owssvr__2[[#This Row],[Solicitante]]</f>
        <v>Hormazábal Ortiz, Leonardo Antonio, CAM</v>
      </c>
      <c r="D2000" s="4">
        <f>Tabla_owssvr__2[[#This Row],[Fecha Solicitud]]</f>
        <v>41701</v>
      </c>
      <c r="E2000" t="str">
        <f>Tabla_owssvr__2[[#This Row],[Estado]]</f>
        <v>Realizado</v>
      </c>
      <c r="F2000" s="4">
        <f>Tabla_owssvr__2[[#This Row],[Fecha Cierre]]</f>
        <v>41701</v>
      </c>
      <c r="G2000" t="str">
        <f>Tabla_owssvr__2[[#This Row],[Categoria]]</f>
        <v>Creación, modificación activación y desactivación de cuentas de red y correo electrónico.</v>
      </c>
      <c r="H2000" t="str">
        <f>Tabla_owssvr__2[[#This Row],[Enviado a TI]]</f>
        <v>No</v>
      </c>
      <c r="I2000">
        <f>Tabla_owssvr__2[[#This Row],[Regiones]]</f>
        <v>0</v>
      </c>
      <c r="J2000" s="12">
        <f t="shared" si="213"/>
        <v>1</v>
      </c>
      <c r="K2000" s="13">
        <f t="shared" si="214"/>
        <v>41702</v>
      </c>
      <c r="L2000" s="12">
        <f t="shared" si="215"/>
        <v>2014</v>
      </c>
      <c r="M2000" s="12">
        <f t="shared" si="216"/>
        <v>10</v>
      </c>
      <c r="N2000" s="12">
        <f t="shared" si="217"/>
        <v>3</v>
      </c>
      <c r="O2000" s="13" t="str">
        <f t="shared" ca="1" si="218"/>
        <v>CUMPLE</v>
      </c>
    </row>
    <row r="2001" spans="1:15" hidden="1">
      <c r="A2001">
        <f>Tabla_owssvr__2[[#This Row],[ID]]</f>
        <v>3217</v>
      </c>
      <c r="B2001" t="str">
        <f>Tabla_owssvr__2[[#This Row],[Título]]</f>
        <v>Baja Cuenta Corporativa</v>
      </c>
      <c r="C2001" t="str">
        <f>Tabla_owssvr__2[[#This Row],[Solicitante]]</f>
        <v>Torrejón Osorio, Marcela Alejandra, CAM</v>
      </c>
      <c r="D2001" s="4">
        <f>Tabla_owssvr__2[[#This Row],[Fecha Solicitud]]</f>
        <v>41701</v>
      </c>
      <c r="E2001" t="str">
        <f>Tabla_owssvr__2[[#This Row],[Estado]]</f>
        <v>Realizado</v>
      </c>
      <c r="F2001" s="4">
        <f>Tabla_owssvr__2[[#This Row],[Fecha Cierre]]</f>
        <v>41701</v>
      </c>
      <c r="G2001" t="str">
        <f>Tabla_owssvr__2[[#This Row],[Categoria]]</f>
        <v>Creación, modificación activación y desactivación de cuentas de red y correo electrónico.</v>
      </c>
      <c r="H2001" t="str">
        <f>Tabla_owssvr__2[[#This Row],[Enviado a TI]]</f>
        <v>No</v>
      </c>
      <c r="I2001">
        <f>Tabla_owssvr__2[[#This Row],[Regiones]]</f>
        <v>0</v>
      </c>
      <c r="J2001" s="12">
        <f t="shared" si="213"/>
        <v>1</v>
      </c>
      <c r="K2001" s="13">
        <f t="shared" si="214"/>
        <v>41702</v>
      </c>
      <c r="L2001" s="12">
        <f t="shared" si="215"/>
        <v>2014</v>
      </c>
      <c r="M2001" s="12">
        <f t="shared" si="216"/>
        <v>10</v>
      </c>
      <c r="N2001" s="12">
        <f t="shared" si="217"/>
        <v>3</v>
      </c>
      <c r="O2001" s="13" t="str">
        <f t="shared" ca="1" si="218"/>
        <v>CUMPLE</v>
      </c>
    </row>
    <row r="2002" spans="1:15" hidden="1">
      <c r="A2002">
        <f>Tabla_owssvr__2[[#This Row],[ID]]</f>
        <v>3216</v>
      </c>
      <c r="B2002" t="str">
        <f>Tabla_owssvr__2[[#This Row],[Título]]</f>
        <v>MINUTOS CAM (9 4691452)</v>
      </c>
      <c r="C2002" t="str">
        <f>Tabla_owssvr__2[[#This Row],[Solicitante]]</f>
        <v>Toloza Garrido, Samuel Isaac, CAM</v>
      </c>
      <c r="D2002" s="4">
        <f>Tabla_owssvr__2[[#This Row],[Fecha Solicitud]]</f>
        <v>41701</v>
      </c>
      <c r="E2002" t="str">
        <f>Tabla_owssvr__2[[#This Row],[Estado]]</f>
        <v>Realizado</v>
      </c>
      <c r="F2002" s="4">
        <f>Tabla_owssvr__2[[#This Row],[Fecha Cierre]]</f>
        <v>41701</v>
      </c>
      <c r="G2002" t="str">
        <f>Tabla_owssvr__2[[#This Row],[Categoria]]</f>
        <v>Habilitación de servicios de telefonía celular, aumento de minutos, cambio de perfil.</v>
      </c>
      <c r="H2002" t="str">
        <f>Tabla_owssvr__2[[#This Row],[Enviado a TI]]</f>
        <v>Si</v>
      </c>
      <c r="I2002">
        <f>Tabla_owssvr__2[[#This Row],[Regiones]]</f>
        <v>0</v>
      </c>
      <c r="J2002" s="12">
        <f t="shared" si="213"/>
        <v>1</v>
      </c>
      <c r="K2002" s="13">
        <f t="shared" si="214"/>
        <v>41702</v>
      </c>
      <c r="L2002" s="12">
        <f t="shared" si="215"/>
        <v>2014</v>
      </c>
      <c r="M2002" s="12">
        <f t="shared" si="216"/>
        <v>10</v>
      </c>
      <c r="N2002" s="12">
        <f t="shared" si="217"/>
        <v>3</v>
      </c>
      <c r="O2002" s="13" t="str">
        <f t="shared" ca="1" si="218"/>
        <v>CUMPLE</v>
      </c>
    </row>
    <row r="2003" spans="1:15" hidden="1">
      <c r="A2003">
        <f>Tabla_owssvr__2[[#This Row],[ID]]</f>
        <v>3215</v>
      </c>
      <c r="B2003" t="str">
        <f>Tabla_owssvr__2[[#This Row],[Título]]</f>
        <v>Munitos NET</v>
      </c>
      <c r="C2003" t="str">
        <f>Tabla_owssvr__2[[#This Row],[Solicitante]]</f>
        <v>Morales Diaz, Mauricio Enrique, CAM</v>
      </c>
      <c r="D2003" s="4">
        <f>Tabla_owssvr__2[[#This Row],[Fecha Solicitud]]</f>
        <v>41701</v>
      </c>
      <c r="E2003" t="str">
        <f>Tabla_owssvr__2[[#This Row],[Estado]]</f>
        <v>Realizado</v>
      </c>
      <c r="F2003" s="4">
        <f>Tabla_owssvr__2[[#This Row],[Fecha Cierre]]</f>
        <v>41701</v>
      </c>
      <c r="G2003" t="str">
        <f>Tabla_owssvr__2[[#This Row],[Categoria]]</f>
        <v>Habilitación de servicios de telefonía celular, aumento de minutos, cambio de perfil.</v>
      </c>
      <c r="H2003" t="str">
        <f>Tabla_owssvr__2[[#This Row],[Enviado a TI]]</f>
        <v>Si</v>
      </c>
      <c r="I2003">
        <f>Tabla_owssvr__2[[#This Row],[Regiones]]</f>
        <v>0</v>
      </c>
      <c r="J2003" s="12">
        <f t="shared" si="213"/>
        <v>1</v>
      </c>
      <c r="K2003" s="13">
        <f t="shared" si="214"/>
        <v>41702</v>
      </c>
      <c r="L2003" s="12">
        <f t="shared" si="215"/>
        <v>2014</v>
      </c>
      <c r="M2003" s="12">
        <f t="shared" si="216"/>
        <v>10</v>
      </c>
      <c r="N2003" s="12">
        <f t="shared" si="217"/>
        <v>3</v>
      </c>
      <c r="O2003" s="13" t="str">
        <f t="shared" ca="1" si="218"/>
        <v>CUMPLE</v>
      </c>
    </row>
    <row r="2004" spans="1:15" hidden="1">
      <c r="A2004">
        <f>Tabla_owssvr__2[[#This Row],[ID]]</f>
        <v>3214</v>
      </c>
      <c r="B2004" t="str">
        <f>Tabla_owssvr__2[[#This Row],[Título]]</f>
        <v>acceso a Carpeta Compartida</v>
      </c>
      <c r="C2004" t="str">
        <f>Tabla_owssvr__2[[#This Row],[Solicitante]]</f>
        <v>Araya Aguayo, Ana Lidia, CAM</v>
      </c>
      <c r="D2004" s="4">
        <f>Tabla_owssvr__2[[#This Row],[Fecha Solicitud]]</f>
        <v>41698</v>
      </c>
      <c r="E2004" t="str">
        <f>Tabla_owssvr__2[[#This Row],[Estado]]</f>
        <v>Realizado</v>
      </c>
      <c r="F2004" s="4">
        <f>Tabla_owssvr__2[[#This Row],[Fecha Cierre]]</f>
        <v>41698</v>
      </c>
      <c r="G2004" t="str">
        <f>Tabla_owssvr__2[[#This Row],[Categoria]]</f>
        <v>Habilitación de carpetas compartidas o sitios de Sharepoint. O asignación y/o modificación de permisos.</v>
      </c>
      <c r="H2004" t="str">
        <f>Tabla_owssvr__2[[#This Row],[Enviado a TI]]</f>
        <v>Si</v>
      </c>
      <c r="I2004">
        <f>Tabla_owssvr__2[[#This Row],[Regiones]]</f>
        <v>0</v>
      </c>
      <c r="J2004" s="12">
        <f t="shared" si="213"/>
        <v>1</v>
      </c>
      <c r="K2004" s="13">
        <f t="shared" si="214"/>
        <v>41701</v>
      </c>
      <c r="L2004" s="12">
        <f t="shared" si="215"/>
        <v>2014</v>
      </c>
      <c r="M2004" s="12">
        <f t="shared" si="216"/>
        <v>10</v>
      </c>
      <c r="N2004" s="12">
        <f t="shared" si="217"/>
        <v>3</v>
      </c>
      <c r="O2004" s="13" t="str">
        <f t="shared" ca="1" si="218"/>
        <v>CUMPLE</v>
      </c>
    </row>
    <row r="2005" spans="1:15" hidden="1">
      <c r="A2005">
        <f>Tabla_owssvr__2[[#This Row],[ID]]</f>
        <v>3213</v>
      </c>
      <c r="B2005" t="str">
        <f>Tabla_owssvr__2[[#This Row],[Título]]</f>
        <v>activar roaming Martha Parada</v>
      </c>
      <c r="C2005" t="str">
        <f>Tabla_owssvr__2[[#This Row],[Solicitante]]</f>
        <v>Caraa Carraha, Paula, CAM</v>
      </c>
      <c r="D2005" s="4">
        <f>Tabla_owssvr__2[[#This Row],[Fecha Solicitud]]</f>
        <v>41698</v>
      </c>
      <c r="E2005" t="str">
        <f>Tabla_owssvr__2[[#This Row],[Estado]]</f>
        <v>Realizado</v>
      </c>
      <c r="F2005" s="4">
        <f>Tabla_owssvr__2[[#This Row],[Fecha Cierre]]</f>
        <v>41698</v>
      </c>
      <c r="G2005" t="str">
        <f>Tabla_owssvr__2[[#This Row],[Categoria]]</f>
        <v>Roaming</v>
      </c>
      <c r="H2005" t="str">
        <f>Tabla_owssvr__2[[#This Row],[Enviado a TI]]</f>
        <v>Si</v>
      </c>
      <c r="I2005">
        <f>Tabla_owssvr__2[[#This Row],[Regiones]]</f>
        <v>0</v>
      </c>
      <c r="J2005" s="12">
        <f t="shared" si="213"/>
        <v>1</v>
      </c>
      <c r="K2005" s="13">
        <f t="shared" si="214"/>
        <v>41701</v>
      </c>
      <c r="L2005" s="12">
        <f t="shared" si="215"/>
        <v>2014</v>
      </c>
      <c r="M2005" s="12">
        <f t="shared" si="216"/>
        <v>10</v>
      </c>
      <c r="N2005" s="12">
        <f t="shared" si="217"/>
        <v>3</v>
      </c>
      <c r="O2005" s="13" t="str">
        <f t="shared" ca="1" si="218"/>
        <v>CUMPLE</v>
      </c>
    </row>
    <row r="2006" spans="1:15" hidden="1">
      <c r="A2006">
        <f>Tabla_owssvr__2[[#This Row],[ID]]</f>
        <v>3212</v>
      </c>
      <c r="B2006" t="str">
        <f>Tabla_owssvr__2[[#This Row],[Título]]</f>
        <v xml:space="preserve">Acceso a carpeta compartida </v>
      </c>
      <c r="C2006" t="str">
        <f>Tabla_owssvr__2[[#This Row],[Solicitante]]</f>
        <v>Dossi Muñoz, Carolina, CAM</v>
      </c>
      <c r="D2006" s="4">
        <f>Tabla_owssvr__2[[#This Row],[Fecha Solicitud]]</f>
        <v>41701</v>
      </c>
      <c r="E2006" t="str">
        <f>Tabla_owssvr__2[[#This Row],[Estado]]</f>
        <v>Realizado</v>
      </c>
      <c r="F2006" s="4">
        <f>Tabla_owssvr__2[[#This Row],[Fecha Cierre]]</f>
        <v>41701</v>
      </c>
      <c r="G2006" t="str">
        <f>Tabla_owssvr__2[[#This Row],[Categoria]]</f>
        <v>Habilitación de carpetas compartidas o sitios de Sharepoint. O asignación y/o modificación de permisos.</v>
      </c>
      <c r="H2006" t="str">
        <f>Tabla_owssvr__2[[#This Row],[Enviado a TI]]</f>
        <v>Si</v>
      </c>
      <c r="I2006">
        <f>Tabla_owssvr__2[[#This Row],[Regiones]]</f>
        <v>0</v>
      </c>
      <c r="J2006" s="12">
        <f t="shared" si="213"/>
        <v>1</v>
      </c>
      <c r="K2006" s="13">
        <f t="shared" si="214"/>
        <v>41702</v>
      </c>
      <c r="L2006" s="12">
        <f t="shared" si="215"/>
        <v>2014</v>
      </c>
      <c r="M2006" s="12">
        <f t="shared" si="216"/>
        <v>10</v>
      </c>
      <c r="N2006" s="12">
        <f t="shared" si="217"/>
        <v>3</v>
      </c>
      <c r="O2006" s="13" t="str">
        <f t="shared" ca="1" si="218"/>
        <v>CUMPLE</v>
      </c>
    </row>
    <row r="2007" spans="1:15" hidden="1">
      <c r="A2007">
        <f>Tabla_owssvr__2[[#This Row],[ID]]</f>
        <v>3211</v>
      </c>
      <c r="B2007" t="str">
        <f>Tabla_owssvr__2[[#This Row],[Título]]</f>
        <v>Clave Bloqueado</v>
      </c>
      <c r="C2007" t="str">
        <f>Tabla_owssvr__2[[#This Row],[Solicitante]]</f>
        <v>Herrera Herrera, Victor Hugo, CAM</v>
      </c>
      <c r="D2007" s="4">
        <f>Tabla_owssvr__2[[#This Row],[Fecha Solicitud]]</f>
        <v>41698</v>
      </c>
      <c r="E2007" t="str">
        <f>Tabla_owssvr__2[[#This Row],[Estado]]</f>
        <v>Realizado</v>
      </c>
      <c r="F2007" s="4">
        <f>Tabla_owssvr__2[[#This Row],[Fecha Cierre]]</f>
        <v>41698</v>
      </c>
      <c r="G2007" t="str">
        <f>Tabla_owssvr__2[[#This Row],[Categoria]]</f>
        <v>Creación, modificación activación y desactivación de cuentas de red y correo electrónico.</v>
      </c>
      <c r="H2007" t="str">
        <f>Tabla_owssvr__2[[#This Row],[Enviado a TI]]</f>
        <v>No</v>
      </c>
      <c r="I2007">
        <f>Tabla_owssvr__2[[#This Row],[Regiones]]</f>
        <v>0</v>
      </c>
      <c r="J2007" s="12">
        <f t="shared" si="213"/>
        <v>1</v>
      </c>
      <c r="K2007" s="13">
        <f t="shared" si="214"/>
        <v>41701</v>
      </c>
      <c r="L2007" s="12">
        <f t="shared" si="215"/>
        <v>2014</v>
      </c>
      <c r="M2007" s="12">
        <f t="shared" si="216"/>
        <v>10</v>
      </c>
      <c r="N2007" s="12">
        <f t="shared" si="217"/>
        <v>3</v>
      </c>
      <c r="O2007" s="13" t="str">
        <f t="shared" ca="1" si="218"/>
        <v>CUMPLE</v>
      </c>
    </row>
    <row r="2008" spans="1:15" hidden="1">
      <c r="A2008">
        <f>Tabla_owssvr__2[[#This Row],[ID]]</f>
        <v>3210</v>
      </c>
      <c r="B2008" t="str">
        <f>Tabla_owssvr__2[[#This Row],[Título]]</f>
        <v>Minutos Asignados CECO 6700</v>
      </c>
      <c r="C2008" t="str">
        <f>Tabla_owssvr__2[[#This Row],[Solicitante]]</f>
        <v>Castro Marchant, Jorge, CAM</v>
      </c>
      <c r="D2008" s="4">
        <f>Tabla_owssvr__2[[#This Row],[Fecha Solicitud]]</f>
        <v>41698</v>
      </c>
      <c r="E2008" t="str">
        <f>Tabla_owssvr__2[[#This Row],[Estado]]</f>
        <v>Realizado</v>
      </c>
      <c r="F2008" s="4">
        <f>Tabla_owssvr__2[[#This Row],[Fecha Cierre]]</f>
        <v>41698</v>
      </c>
      <c r="G2008" t="str">
        <f>Tabla_owssvr__2[[#This Row],[Categoria]]</f>
        <v>Habilitación de servicios de telefonía celular, aumento de minutos, cambio de perfil.</v>
      </c>
      <c r="H2008" t="str">
        <f>Tabla_owssvr__2[[#This Row],[Enviado a TI]]</f>
        <v>Si</v>
      </c>
      <c r="I2008">
        <f>Tabla_owssvr__2[[#This Row],[Regiones]]</f>
        <v>0</v>
      </c>
      <c r="J2008" s="12">
        <f t="shared" si="213"/>
        <v>1</v>
      </c>
      <c r="K2008" s="13">
        <f t="shared" si="214"/>
        <v>41701</v>
      </c>
      <c r="L2008" s="12">
        <f t="shared" si="215"/>
        <v>2014</v>
      </c>
      <c r="M2008" s="12">
        <f t="shared" si="216"/>
        <v>10</v>
      </c>
      <c r="N2008" s="12">
        <f t="shared" si="217"/>
        <v>3</v>
      </c>
      <c r="O2008" s="13" t="str">
        <f t="shared" ca="1" si="218"/>
        <v>CUMPLE</v>
      </c>
    </row>
    <row r="2009" spans="1:15" hidden="1">
      <c r="A2009">
        <f>Tabla_owssvr__2[[#This Row],[ID]]</f>
        <v>3209</v>
      </c>
      <c r="B2009" t="str">
        <f>Tabla_owssvr__2[[#This Row],[Título]]</f>
        <v xml:space="preserve">Alta Estacion de trabajo </v>
      </c>
      <c r="C2009" t="str">
        <f>Tabla_owssvr__2[[#This Row],[Solicitante]]</f>
        <v>Técnico Mesa de Ayuda, Externo</v>
      </c>
      <c r="D2009" s="4">
        <f>Tabla_owssvr__2[[#This Row],[Fecha Solicitud]]</f>
        <v>41698</v>
      </c>
      <c r="E2009" t="str">
        <f>Tabla_owssvr__2[[#This Row],[Estado]]</f>
        <v>Realizado</v>
      </c>
      <c r="F2009" s="4">
        <f>Tabla_owssvr__2[[#This Row],[Fecha Cierre]]</f>
        <v>41698</v>
      </c>
      <c r="G2009" t="str">
        <f>Tabla_owssvr__2[[#This Row],[Categoria]]</f>
        <v>Creación, modificación activación y desactivación de cuentas de red y correo electrónico.</v>
      </c>
      <c r="H2009" t="str">
        <f>Tabla_owssvr__2[[#This Row],[Enviado a TI]]</f>
        <v>Si</v>
      </c>
      <c r="I2009">
        <f>Tabla_owssvr__2[[#This Row],[Regiones]]</f>
        <v>0</v>
      </c>
      <c r="J2009" s="12">
        <f t="shared" si="213"/>
        <v>1</v>
      </c>
      <c r="K2009" s="13">
        <f t="shared" si="214"/>
        <v>41701</v>
      </c>
      <c r="L2009" s="12">
        <f t="shared" si="215"/>
        <v>2014</v>
      </c>
      <c r="M2009" s="12">
        <f t="shared" si="216"/>
        <v>10</v>
      </c>
      <c r="N2009" s="12">
        <f t="shared" si="217"/>
        <v>3</v>
      </c>
      <c r="O2009" s="13" t="str">
        <f t="shared" ca="1" si="218"/>
        <v>CUMPLE</v>
      </c>
    </row>
    <row r="2010" spans="1:15" hidden="1">
      <c r="A2010">
        <f>Tabla_owssvr__2[[#This Row],[ID]]</f>
        <v>3208</v>
      </c>
      <c r="B2010" t="str">
        <f>Tabla_owssvr__2[[#This Row],[Título]]</f>
        <v>SOLICITUD DE GESTION - ACTUALIZACION DE PERFIL ORACLE</v>
      </c>
      <c r="C2010" t="str">
        <f>Tabla_owssvr__2[[#This Row],[Solicitante]]</f>
        <v>Ruz Salinas, Richard Alberto, CAM</v>
      </c>
      <c r="D2010" s="4">
        <f>Tabla_owssvr__2[[#This Row],[Fecha Solicitud]]</f>
        <v>41698</v>
      </c>
      <c r="E2010" t="str">
        <f>Tabla_owssvr__2[[#This Row],[Estado]]</f>
        <v>Realizado</v>
      </c>
      <c r="F2010" s="4">
        <f>Tabla_owssvr__2[[#This Row],[Fecha Cierre]]</f>
        <v>41701</v>
      </c>
      <c r="G2010" t="str">
        <f>Tabla_owssvr__2[[#This Row],[Categoria]]</f>
        <v>Reporte de incidencias de servicio externos (Oracle, SAP, Synergia, GOM ….)</v>
      </c>
      <c r="H2010" t="str">
        <f>Tabla_owssvr__2[[#This Row],[Enviado a TI]]</f>
        <v>No</v>
      </c>
      <c r="I2010">
        <f>Tabla_owssvr__2[[#This Row],[Regiones]]</f>
        <v>0</v>
      </c>
      <c r="J2010" s="12">
        <f t="shared" si="213"/>
        <v>1</v>
      </c>
      <c r="K2010" s="13">
        <f t="shared" si="214"/>
        <v>41701</v>
      </c>
      <c r="L2010" s="12">
        <f t="shared" si="215"/>
        <v>2014</v>
      </c>
      <c r="M2010" s="12">
        <f t="shared" si="216"/>
        <v>10</v>
      </c>
      <c r="N2010" s="12">
        <f t="shared" si="217"/>
        <v>3</v>
      </c>
      <c r="O2010" s="13" t="str">
        <f t="shared" ca="1" si="218"/>
        <v>CUMPLE</v>
      </c>
    </row>
    <row r="2011" spans="1:15" hidden="1">
      <c r="A2011">
        <f>Tabla_owssvr__2[[#This Row],[ID]]</f>
        <v>3207</v>
      </c>
      <c r="B2011" t="str">
        <f>Tabla_owssvr__2[[#This Row],[Título]]</f>
        <v>solicita proyector</v>
      </c>
      <c r="C2011" t="str">
        <f>Tabla_owssvr__2[[#This Row],[Solicitante]]</f>
        <v>Castro Morales, Michel Fabian, CAM</v>
      </c>
      <c r="D2011" s="4">
        <f>Tabla_owssvr__2[[#This Row],[Fecha Solicitud]]</f>
        <v>41697</v>
      </c>
      <c r="E2011" t="str">
        <f>Tabla_owssvr__2[[#This Row],[Estado]]</f>
        <v>Realizado</v>
      </c>
      <c r="F2011" s="4">
        <f>Tabla_owssvr__2[[#This Row],[Fecha Cierre]]</f>
        <v>41697</v>
      </c>
      <c r="G2011" t="str">
        <f>Tabla_owssvr__2[[#This Row],[Categoria]]</f>
        <v>Otros no sujetos a ANS</v>
      </c>
      <c r="H2011" t="str">
        <f>Tabla_owssvr__2[[#This Row],[Enviado a TI]]</f>
        <v>No</v>
      </c>
      <c r="I2011">
        <f>Tabla_owssvr__2[[#This Row],[Regiones]]</f>
        <v>0</v>
      </c>
      <c r="J2011" s="12">
        <f t="shared" si="213"/>
        <v>100</v>
      </c>
      <c r="K2011" s="13">
        <f t="shared" si="214"/>
        <v>41844</v>
      </c>
      <c r="L2011" s="12">
        <f t="shared" si="215"/>
        <v>2014</v>
      </c>
      <c r="M2011" s="12">
        <f t="shared" si="216"/>
        <v>30</v>
      </c>
      <c r="N2011" s="12">
        <f t="shared" si="217"/>
        <v>7</v>
      </c>
      <c r="O2011" s="13" t="str">
        <f t="shared" ca="1" si="218"/>
        <v>CUMPLE</v>
      </c>
    </row>
    <row r="2012" spans="1:15" hidden="1">
      <c r="A2012">
        <f>Tabla_owssvr__2[[#This Row],[ID]]</f>
        <v>3206</v>
      </c>
      <c r="B2012" t="str">
        <f>Tabla_owssvr__2[[#This Row],[Título]]</f>
        <v>Problema con Telefono</v>
      </c>
      <c r="C2012" t="str">
        <f>Tabla_owssvr__2[[#This Row],[Solicitante]]</f>
        <v>Castro Mery,Yeimei, CAM</v>
      </c>
      <c r="D2012" s="4">
        <f>Tabla_owssvr__2[[#This Row],[Fecha Solicitud]]</f>
        <v>41698</v>
      </c>
      <c r="E2012" t="str">
        <f>Tabla_owssvr__2[[#This Row],[Estado]]</f>
        <v>Realizado</v>
      </c>
      <c r="F2012" s="4">
        <f>Tabla_owssvr__2[[#This Row],[Fecha Cierre]]</f>
        <v>41698</v>
      </c>
      <c r="G2012" t="str">
        <f>Tabla_owssvr__2[[#This Row],[Categoria]]</f>
        <v>Habilitación de servicios de telefonía celular, aumento de minutos, cambio de perfil.</v>
      </c>
      <c r="H2012" t="str">
        <f>Tabla_owssvr__2[[#This Row],[Enviado a TI]]</f>
        <v>No</v>
      </c>
      <c r="I2012">
        <f>Tabla_owssvr__2[[#This Row],[Regiones]]</f>
        <v>0</v>
      </c>
      <c r="J2012" s="12">
        <f t="shared" si="213"/>
        <v>1</v>
      </c>
      <c r="K2012" s="13">
        <f t="shared" si="214"/>
        <v>41701</v>
      </c>
      <c r="L2012" s="12">
        <f t="shared" si="215"/>
        <v>2014</v>
      </c>
      <c r="M2012" s="12">
        <f t="shared" si="216"/>
        <v>10</v>
      </c>
      <c r="N2012" s="12">
        <f t="shared" si="217"/>
        <v>3</v>
      </c>
      <c r="O2012" s="13" t="str">
        <f t="shared" ca="1" si="218"/>
        <v>CUMPLE</v>
      </c>
    </row>
    <row r="2013" spans="1:15" hidden="1">
      <c r="A2013">
        <f>Tabla_owssvr__2[[#This Row],[ID]]</f>
        <v>3205</v>
      </c>
      <c r="B2013" t="str">
        <f>Tabla_owssvr__2[[#This Row],[Título]]</f>
        <v>Desbloqueo de clave acceso Computador Sr. G. Venegas.</v>
      </c>
      <c r="C2013" t="str">
        <f>Tabla_owssvr__2[[#This Row],[Solicitante]]</f>
        <v>Castro Morales, Michel Fabian, CAM</v>
      </c>
      <c r="D2013" s="4">
        <f>Tabla_owssvr__2[[#This Row],[Fecha Solicitud]]</f>
        <v>41698</v>
      </c>
      <c r="E2013" t="str">
        <f>Tabla_owssvr__2[[#This Row],[Estado]]</f>
        <v>Realizado</v>
      </c>
      <c r="F2013" s="4">
        <f>Tabla_owssvr__2[[#This Row],[Fecha Cierre]]</f>
        <v>41698</v>
      </c>
      <c r="G2013" t="str">
        <f>Tabla_owssvr__2[[#This Row],[Categoria]]</f>
        <v>Creación, modificación activación y desactivación de cuentas de red y correo electrónico.</v>
      </c>
      <c r="H2013" t="str">
        <f>Tabla_owssvr__2[[#This Row],[Enviado a TI]]</f>
        <v>Si</v>
      </c>
      <c r="I2013">
        <f>Tabla_owssvr__2[[#This Row],[Regiones]]</f>
        <v>0</v>
      </c>
      <c r="J2013" s="12">
        <f t="shared" si="213"/>
        <v>1</v>
      </c>
      <c r="K2013" s="13">
        <f t="shared" si="214"/>
        <v>41701</v>
      </c>
      <c r="L2013" s="12">
        <f t="shared" si="215"/>
        <v>2014</v>
      </c>
      <c r="M2013" s="12">
        <f t="shared" si="216"/>
        <v>10</v>
      </c>
      <c r="N2013" s="12">
        <f t="shared" si="217"/>
        <v>3</v>
      </c>
      <c r="O2013" s="13" t="str">
        <f t="shared" ca="1" si="218"/>
        <v>CUMPLE</v>
      </c>
    </row>
    <row r="2014" spans="1:15" hidden="1">
      <c r="A2014">
        <f>Tabla_owssvr__2[[#This Row],[ID]]</f>
        <v>3204</v>
      </c>
      <c r="B2014" t="str">
        <f>Tabla_owssvr__2[[#This Row],[Título]]</f>
        <v>minutos</v>
      </c>
      <c r="C2014" t="str">
        <f>Tabla_owssvr__2[[#This Row],[Solicitante]]</f>
        <v>Sepulveda Salas, Vladimir Arnoldo, CAM</v>
      </c>
      <c r="D2014" s="4">
        <f>Tabla_owssvr__2[[#This Row],[Fecha Solicitud]]</f>
        <v>41698</v>
      </c>
      <c r="E2014" t="str">
        <f>Tabla_owssvr__2[[#This Row],[Estado]]</f>
        <v>Realizado</v>
      </c>
      <c r="F2014" s="4">
        <f>Tabla_owssvr__2[[#This Row],[Fecha Cierre]]</f>
        <v>41698</v>
      </c>
      <c r="G2014" t="str">
        <f>Tabla_owssvr__2[[#This Row],[Categoria]]</f>
        <v>Habilitación de servicios de telefonía celular, aumento de minutos, cambio de perfil.</v>
      </c>
      <c r="H2014" t="str">
        <f>Tabla_owssvr__2[[#This Row],[Enviado a TI]]</f>
        <v>Si</v>
      </c>
      <c r="I2014">
        <f>Tabla_owssvr__2[[#This Row],[Regiones]]</f>
        <v>0</v>
      </c>
      <c r="J2014" s="12">
        <f t="shared" si="213"/>
        <v>1</v>
      </c>
      <c r="K2014" s="13">
        <f t="shared" si="214"/>
        <v>41701</v>
      </c>
      <c r="L2014" s="12">
        <f t="shared" si="215"/>
        <v>2014</v>
      </c>
      <c r="M2014" s="12">
        <f t="shared" si="216"/>
        <v>10</v>
      </c>
      <c r="N2014" s="12">
        <f t="shared" si="217"/>
        <v>3</v>
      </c>
      <c r="O2014" s="13" t="str">
        <f t="shared" ca="1" si="218"/>
        <v>CUMPLE</v>
      </c>
    </row>
    <row r="2015" spans="1:15" hidden="1">
      <c r="A2015">
        <f>Tabla_owssvr__2[[#This Row],[ID]]</f>
        <v>3203</v>
      </c>
      <c r="B2015" t="str">
        <f>Tabla_owssvr__2[[#This Row],[Título]]</f>
        <v xml:space="preserve"> curso historia del arte</v>
      </c>
      <c r="C2015" t="str">
        <f>Tabla_owssvr__2[[#This Row],[Solicitante]]</f>
        <v>Caraa Carraha, Paula, CAM</v>
      </c>
      <c r="D2015" s="4">
        <f>Tabla_owssvr__2[[#This Row],[Fecha Solicitud]]</f>
        <v>41697</v>
      </c>
      <c r="E2015" t="str">
        <f>Tabla_owssvr__2[[#This Row],[Estado]]</f>
        <v>Realizado</v>
      </c>
      <c r="F2015" s="4">
        <f>Tabla_owssvr__2[[#This Row],[Fecha Cierre]]</f>
        <v>41697</v>
      </c>
      <c r="G2015" t="str">
        <f>Tabla_owssvr__2[[#This Row],[Categoria]]</f>
        <v>Habilitación de carpetas compartidas o sitios de Sharepoint. O asignación y/o modificación de permisos.</v>
      </c>
      <c r="H2015" t="str">
        <f>Tabla_owssvr__2[[#This Row],[Enviado a TI]]</f>
        <v>Si</v>
      </c>
      <c r="I2015">
        <f>Tabla_owssvr__2[[#This Row],[Regiones]]</f>
        <v>0</v>
      </c>
      <c r="J2015" s="12">
        <f t="shared" si="213"/>
        <v>1</v>
      </c>
      <c r="K2015" s="13">
        <f t="shared" si="214"/>
        <v>41698</v>
      </c>
      <c r="L2015" s="12">
        <f t="shared" si="215"/>
        <v>2014</v>
      </c>
      <c r="M2015" s="12">
        <f t="shared" si="216"/>
        <v>9</v>
      </c>
      <c r="N2015" s="12">
        <f t="shared" si="217"/>
        <v>2</v>
      </c>
      <c r="O2015" s="13" t="str">
        <f t="shared" ca="1" si="218"/>
        <v>CUMPLE</v>
      </c>
    </row>
    <row r="2016" spans="1:15" hidden="1">
      <c r="A2016">
        <f>Tabla_owssvr__2[[#This Row],[ID]]</f>
        <v>3202</v>
      </c>
      <c r="B2016" t="str">
        <f>Tabla_owssvr__2[[#This Row],[Título]]</f>
        <v>Activar Microsim - N° Celular 95478770</v>
      </c>
      <c r="C2016" t="str">
        <f>Tabla_owssvr__2[[#This Row],[Solicitante]]</f>
        <v>Ramirez Figueroa, Miguel Angel, CAM</v>
      </c>
      <c r="D2016" s="4">
        <f>Tabla_owssvr__2[[#This Row],[Fecha Solicitud]]</f>
        <v>41697</v>
      </c>
      <c r="E2016" t="str">
        <f>Tabla_owssvr__2[[#This Row],[Estado]]</f>
        <v>Realizado</v>
      </c>
      <c r="F2016" s="4">
        <f>Tabla_owssvr__2[[#This Row],[Fecha Cierre]]</f>
        <v>41697</v>
      </c>
      <c r="G2016" t="str">
        <f>Tabla_owssvr__2[[#This Row],[Categoria]]</f>
        <v>Creación, modificación activación y desactivación de cuentas de red y correo electrónico.</v>
      </c>
      <c r="H2016" t="str">
        <f>Tabla_owssvr__2[[#This Row],[Enviado a TI]]</f>
        <v>No</v>
      </c>
      <c r="I2016">
        <f>Tabla_owssvr__2[[#This Row],[Regiones]]</f>
        <v>0</v>
      </c>
      <c r="J2016" s="12">
        <f t="shared" si="213"/>
        <v>1</v>
      </c>
      <c r="K2016" s="13">
        <f t="shared" si="214"/>
        <v>41698</v>
      </c>
      <c r="L2016" s="12">
        <f t="shared" si="215"/>
        <v>2014</v>
      </c>
      <c r="M2016" s="12">
        <f t="shared" si="216"/>
        <v>9</v>
      </c>
      <c r="N2016" s="12">
        <f t="shared" si="217"/>
        <v>2</v>
      </c>
      <c r="O2016" s="13" t="str">
        <f t="shared" ca="1" si="218"/>
        <v>CUMPLE</v>
      </c>
    </row>
    <row r="2017" spans="1:15" hidden="1">
      <c r="A2017">
        <f>Tabla_owssvr__2[[#This Row],[ID]]</f>
        <v>3201</v>
      </c>
      <c r="B2017" t="str">
        <f>Tabla_owssvr__2[[#This Row],[Título]]</f>
        <v>Desbloqueo Contraseña</v>
      </c>
      <c r="C2017" t="str">
        <f>Tabla_owssvr__2[[#This Row],[Solicitante]]</f>
        <v>Coronado Nuñez, Juan Luis, CAM</v>
      </c>
      <c r="D2017" s="4">
        <f>Tabla_owssvr__2[[#This Row],[Fecha Solicitud]]</f>
        <v>41697</v>
      </c>
      <c r="E2017" t="str">
        <f>Tabla_owssvr__2[[#This Row],[Estado]]</f>
        <v>Realizado</v>
      </c>
      <c r="F2017" s="4">
        <f>Tabla_owssvr__2[[#This Row],[Fecha Cierre]]</f>
        <v>41697</v>
      </c>
      <c r="G2017" t="str">
        <f>Tabla_owssvr__2[[#This Row],[Categoria]]</f>
        <v>Creación, modificación activación y desactivación de cuentas de red y correo electrónico.</v>
      </c>
      <c r="H2017" t="str">
        <f>Tabla_owssvr__2[[#This Row],[Enviado a TI]]</f>
        <v>Si</v>
      </c>
      <c r="I2017">
        <f>Tabla_owssvr__2[[#This Row],[Regiones]]</f>
        <v>0</v>
      </c>
      <c r="J2017" s="12">
        <f t="shared" si="213"/>
        <v>1</v>
      </c>
      <c r="K2017" s="13">
        <f t="shared" si="214"/>
        <v>41698</v>
      </c>
      <c r="L2017" s="12">
        <f t="shared" si="215"/>
        <v>2014</v>
      </c>
      <c r="M2017" s="12">
        <f t="shared" si="216"/>
        <v>9</v>
      </c>
      <c r="N2017" s="12">
        <f t="shared" si="217"/>
        <v>2</v>
      </c>
      <c r="O2017" s="13" t="str">
        <f t="shared" ca="1" si="218"/>
        <v>CUMPLE</v>
      </c>
    </row>
    <row r="2018" spans="1:15" hidden="1">
      <c r="A2018">
        <f>Tabla_owssvr__2[[#This Row],[ID]]</f>
        <v>3200</v>
      </c>
      <c r="B2018" t="str">
        <f>Tabla_owssvr__2[[#This Row],[Título]]</f>
        <v xml:space="preserve">Favor acceso a la carpeta </v>
      </c>
      <c r="C2018" t="str">
        <f>Tabla_owssvr__2[[#This Row],[Solicitante]]</f>
        <v>Baez Mella, Patricia Andrea, CAM</v>
      </c>
      <c r="D2018" s="4">
        <f>Tabla_owssvr__2[[#This Row],[Fecha Solicitud]]</f>
        <v>41696</v>
      </c>
      <c r="E2018" t="str">
        <f>Tabla_owssvr__2[[#This Row],[Estado]]</f>
        <v>Realizado</v>
      </c>
      <c r="F2018" s="4">
        <f>Tabla_owssvr__2[[#This Row],[Fecha Cierre]]</f>
        <v>41696</v>
      </c>
      <c r="G2018" t="str">
        <f>Tabla_owssvr__2[[#This Row],[Categoria]]</f>
        <v>Habilitación de carpetas compartidas o sitios de Sharepoint. O asignación y/o modificación de permisos.</v>
      </c>
      <c r="H2018" t="str">
        <f>Tabla_owssvr__2[[#This Row],[Enviado a TI]]</f>
        <v>Si</v>
      </c>
      <c r="I2018">
        <f>Tabla_owssvr__2[[#This Row],[Regiones]]</f>
        <v>0</v>
      </c>
      <c r="J2018" s="12">
        <f t="shared" si="213"/>
        <v>1</v>
      </c>
      <c r="K2018" s="13">
        <f t="shared" si="214"/>
        <v>41697</v>
      </c>
      <c r="L2018" s="12">
        <f t="shared" si="215"/>
        <v>2014</v>
      </c>
      <c r="M2018" s="12">
        <f t="shared" si="216"/>
        <v>9</v>
      </c>
      <c r="N2018" s="12">
        <f t="shared" si="217"/>
        <v>2</v>
      </c>
      <c r="O2018" s="13" t="str">
        <f t="shared" ca="1" si="218"/>
        <v>CUMPLE</v>
      </c>
    </row>
    <row r="2019" spans="1:15" hidden="1">
      <c r="A2019">
        <f>Tabla_owssvr__2[[#This Row],[ID]]</f>
        <v>3199</v>
      </c>
      <c r="B2019" t="str">
        <f>Tabla_owssvr__2[[#This Row],[Título]]</f>
        <v>Activar Microsim - N° Celular 63090360</v>
      </c>
      <c r="C2019" t="str">
        <f>Tabla_owssvr__2[[#This Row],[Solicitante]]</f>
        <v>Prevención Riesgos OVP, CAM</v>
      </c>
      <c r="D2019" s="4">
        <f>Tabla_owssvr__2[[#This Row],[Fecha Solicitud]]</f>
        <v>41696</v>
      </c>
      <c r="E2019" t="str">
        <f>Tabla_owssvr__2[[#This Row],[Estado]]</f>
        <v>Realizado</v>
      </c>
      <c r="F2019" s="4">
        <f>Tabla_owssvr__2[[#This Row],[Fecha Cierre]]</f>
        <v>41696</v>
      </c>
      <c r="G2019" t="str">
        <f>Tabla_owssvr__2[[#This Row],[Categoria]]</f>
        <v>Habilitación de servicios de telefonía celular, aumento de minutos, cambio de perfil.</v>
      </c>
      <c r="H2019" t="str">
        <f>Tabla_owssvr__2[[#This Row],[Enviado a TI]]</f>
        <v>Si</v>
      </c>
      <c r="I2019">
        <f>Tabla_owssvr__2[[#This Row],[Regiones]]</f>
        <v>0</v>
      </c>
      <c r="J2019" s="12">
        <f t="shared" si="213"/>
        <v>1</v>
      </c>
      <c r="K2019" s="13">
        <f t="shared" si="214"/>
        <v>41697</v>
      </c>
      <c r="L2019" s="12">
        <f t="shared" si="215"/>
        <v>2014</v>
      </c>
      <c r="M2019" s="12">
        <f t="shared" si="216"/>
        <v>9</v>
      </c>
      <c r="N2019" s="12">
        <f t="shared" si="217"/>
        <v>2</v>
      </c>
      <c r="O2019" s="13" t="str">
        <f t="shared" ca="1" si="218"/>
        <v>CUMPLE</v>
      </c>
    </row>
    <row r="2020" spans="1:15" hidden="1">
      <c r="A2020">
        <f>Tabla_owssvr__2[[#This Row],[ID]]</f>
        <v>3198</v>
      </c>
      <c r="B2020" t="str">
        <f>Tabla_owssvr__2[[#This Row],[Título]]</f>
        <v>Reset Clave</v>
      </c>
      <c r="C2020" t="str">
        <f>Tabla_owssvr__2[[#This Row],[Solicitante]]</f>
        <v>Rampinelli Valenzuela, Alejandro Eleazar, CAM</v>
      </c>
      <c r="D2020" s="4">
        <f>Tabla_owssvr__2[[#This Row],[Fecha Solicitud]]</f>
        <v>41696</v>
      </c>
      <c r="E2020" t="str">
        <f>Tabla_owssvr__2[[#This Row],[Estado]]</f>
        <v>Realizado</v>
      </c>
      <c r="F2020" s="4">
        <f>Tabla_owssvr__2[[#This Row],[Fecha Cierre]]</f>
        <v>41696</v>
      </c>
      <c r="G2020" t="str">
        <f>Tabla_owssvr__2[[#This Row],[Categoria]]</f>
        <v>Creación, modificación activación y desactivación de cuentas de red y correo electrónico.</v>
      </c>
      <c r="H2020" t="str">
        <f>Tabla_owssvr__2[[#This Row],[Enviado a TI]]</f>
        <v>Si</v>
      </c>
      <c r="I2020">
        <f>Tabla_owssvr__2[[#This Row],[Regiones]]</f>
        <v>0</v>
      </c>
      <c r="J2020" s="12">
        <f t="shared" si="213"/>
        <v>1</v>
      </c>
      <c r="K2020" s="13">
        <f t="shared" si="214"/>
        <v>41697</v>
      </c>
      <c r="L2020" s="12">
        <f t="shared" si="215"/>
        <v>2014</v>
      </c>
      <c r="M2020" s="12">
        <f t="shared" si="216"/>
        <v>9</v>
      </c>
      <c r="N2020" s="12">
        <f t="shared" si="217"/>
        <v>2</v>
      </c>
      <c r="O2020" s="13" t="str">
        <f t="shared" ca="1" si="218"/>
        <v>CUMPLE</v>
      </c>
    </row>
    <row r="2021" spans="1:15" hidden="1">
      <c r="A2021">
        <f>Tabla_owssvr__2[[#This Row],[ID]]</f>
        <v>3197</v>
      </c>
      <c r="B2021" t="str">
        <f>Tabla_owssvr__2[[#This Row],[Título]]</f>
        <v>Consulta</v>
      </c>
      <c r="C2021" t="str">
        <f>Tabla_owssvr__2[[#This Row],[Solicitante]]</f>
        <v>Navarrete Marambio, Hugo, CAM</v>
      </c>
      <c r="D2021" s="4">
        <f>Tabla_owssvr__2[[#This Row],[Fecha Solicitud]]</f>
        <v>41691</v>
      </c>
      <c r="E2021" t="str">
        <f>Tabla_owssvr__2[[#This Row],[Estado]]</f>
        <v>Rechazado</v>
      </c>
      <c r="F2021" s="4">
        <f>Tabla_owssvr__2[[#This Row],[Fecha Cierre]]</f>
        <v>41696</v>
      </c>
      <c r="G2021" t="str">
        <f>Tabla_owssvr__2[[#This Row],[Categoria]]</f>
        <v>Asignación y/o entrega de equipos celulares estándar nuevos o sus componentes. (chips)</v>
      </c>
      <c r="H2021" t="str">
        <f>Tabla_owssvr__2[[#This Row],[Enviado a TI]]</f>
        <v>No</v>
      </c>
      <c r="I2021">
        <f>Tabla_owssvr__2[[#This Row],[Regiones]]</f>
        <v>0</v>
      </c>
      <c r="J2021" s="12">
        <f t="shared" si="213"/>
        <v>7</v>
      </c>
      <c r="K2021" s="13">
        <f t="shared" si="214"/>
        <v>41702</v>
      </c>
      <c r="L2021" s="12">
        <f t="shared" si="215"/>
        <v>2014</v>
      </c>
      <c r="M2021" s="12">
        <f t="shared" si="216"/>
        <v>10</v>
      </c>
      <c r="N2021" s="12">
        <f t="shared" si="217"/>
        <v>3</v>
      </c>
      <c r="O2021" s="13" t="str">
        <f t="shared" ca="1" si="218"/>
        <v>CUMPLE</v>
      </c>
    </row>
    <row r="2022" spans="1:15" hidden="1">
      <c r="A2022">
        <f>Tabla_owssvr__2[[#This Row],[ID]]</f>
        <v>3196</v>
      </c>
      <c r="B2022" t="str">
        <f>Tabla_owssvr__2[[#This Row],[Título]]</f>
        <v>Modificar Cuenta Corporativa AD y Exchange</v>
      </c>
      <c r="C2022" t="str">
        <f>Tabla_owssvr__2[[#This Row],[Solicitante]]</f>
        <v>Garrido Saavedra, Mario Andres, CAM</v>
      </c>
      <c r="D2022" s="4">
        <f>Tabla_owssvr__2[[#This Row],[Fecha Solicitud]]</f>
        <v>41696</v>
      </c>
      <c r="E2022" t="str">
        <f>Tabla_owssvr__2[[#This Row],[Estado]]</f>
        <v>Realizado</v>
      </c>
      <c r="F2022" s="4">
        <f>Tabla_owssvr__2[[#This Row],[Fecha Cierre]]</f>
        <v>41697</v>
      </c>
      <c r="G2022" t="str">
        <f>Tabla_owssvr__2[[#This Row],[Categoria]]</f>
        <v>Creación, modificación activación y desactivación de cuentas de red y correo electrónico.</v>
      </c>
      <c r="H2022" t="str">
        <f>Tabla_owssvr__2[[#This Row],[Enviado a TI]]</f>
        <v>Si</v>
      </c>
      <c r="I2022">
        <f>Tabla_owssvr__2[[#This Row],[Regiones]]</f>
        <v>0</v>
      </c>
      <c r="J2022" s="12">
        <f t="shared" si="213"/>
        <v>1</v>
      </c>
      <c r="K2022" s="13">
        <f t="shared" si="214"/>
        <v>41697</v>
      </c>
      <c r="L2022" s="12">
        <f t="shared" si="215"/>
        <v>2014</v>
      </c>
      <c r="M2022" s="12">
        <f t="shared" si="216"/>
        <v>9</v>
      </c>
      <c r="N2022" s="12">
        <f t="shared" si="217"/>
        <v>2</v>
      </c>
      <c r="O2022" s="13" t="str">
        <f t="shared" ca="1" si="218"/>
        <v>CUMPLE</v>
      </c>
    </row>
    <row r="2023" spans="1:15" hidden="1">
      <c r="A2023">
        <f>Tabla_owssvr__2[[#This Row],[ID]]</f>
        <v>3195</v>
      </c>
      <c r="B2023" t="str">
        <f>Tabla_owssvr__2[[#This Row],[Título]]</f>
        <v>Alta Cuenta Corporativa AD y Exchange</v>
      </c>
      <c r="C2023" t="str">
        <f>Tabla_owssvr__2[[#This Row],[Solicitante]]</f>
        <v>Garrido Saavedra, Mario Andres, CAM</v>
      </c>
      <c r="D2023" s="4">
        <f>Tabla_owssvr__2[[#This Row],[Fecha Solicitud]]</f>
        <v>41696</v>
      </c>
      <c r="E2023" t="str">
        <f>Tabla_owssvr__2[[#This Row],[Estado]]</f>
        <v>Realizado</v>
      </c>
      <c r="F2023" s="4">
        <f>Tabla_owssvr__2[[#This Row],[Fecha Cierre]]</f>
        <v>41697</v>
      </c>
      <c r="G2023" t="str">
        <f>Tabla_owssvr__2[[#This Row],[Categoria]]</f>
        <v>Creación, modificación activación y desactivación de cuentas de red y correo electrónico.</v>
      </c>
      <c r="H2023" t="str">
        <f>Tabla_owssvr__2[[#This Row],[Enviado a TI]]</f>
        <v>Si</v>
      </c>
      <c r="I2023">
        <f>Tabla_owssvr__2[[#This Row],[Regiones]]</f>
        <v>0</v>
      </c>
      <c r="J2023" s="12">
        <f t="shared" si="213"/>
        <v>1</v>
      </c>
      <c r="K2023" s="13">
        <f t="shared" si="214"/>
        <v>41697</v>
      </c>
      <c r="L2023" s="12">
        <f t="shared" si="215"/>
        <v>2014</v>
      </c>
      <c r="M2023" s="12">
        <f t="shared" si="216"/>
        <v>9</v>
      </c>
      <c r="N2023" s="12">
        <f t="shared" si="217"/>
        <v>2</v>
      </c>
      <c r="O2023" s="13" t="str">
        <f t="shared" ca="1" si="218"/>
        <v>CUMPLE</v>
      </c>
    </row>
    <row r="2024" spans="1:15" hidden="1">
      <c r="A2024">
        <f>Tabla_owssvr__2[[#This Row],[ID]]</f>
        <v>3194</v>
      </c>
      <c r="B2024" t="str">
        <f>Tabla_owssvr__2[[#This Row],[Título]]</f>
        <v>Alta Cuenta Corporativa AD y Exchange</v>
      </c>
      <c r="C2024" t="str">
        <f>Tabla_owssvr__2[[#This Row],[Solicitante]]</f>
        <v>Garrido Saavedra, Mario Andres, CAM</v>
      </c>
      <c r="D2024" s="4">
        <f>Tabla_owssvr__2[[#This Row],[Fecha Solicitud]]</f>
        <v>41696</v>
      </c>
      <c r="E2024" t="str">
        <f>Tabla_owssvr__2[[#This Row],[Estado]]</f>
        <v>Realizado</v>
      </c>
      <c r="F2024" s="4">
        <f>Tabla_owssvr__2[[#This Row],[Fecha Cierre]]</f>
        <v>41697</v>
      </c>
      <c r="G2024" t="str">
        <f>Tabla_owssvr__2[[#This Row],[Categoria]]</f>
        <v>Creación, modificación activación y desactivación de cuentas de red y correo electrónico.</v>
      </c>
      <c r="H2024" t="str">
        <f>Tabla_owssvr__2[[#This Row],[Enviado a TI]]</f>
        <v>Si</v>
      </c>
      <c r="I2024">
        <f>Tabla_owssvr__2[[#This Row],[Regiones]]</f>
        <v>0</v>
      </c>
      <c r="J2024" s="12">
        <f t="shared" si="213"/>
        <v>1</v>
      </c>
      <c r="K2024" s="13">
        <f t="shared" si="214"/>
        <v>41697</v>
      </c>
      <c r="L2024" s="12">
        <f t="shared" si="215"/>
        <v>2014</v>
      </c>
      <c r="M2024" s="12">
        <f t="shared" si="216"/>
        <v>9</v>
      </c>
      <c r="N2024" s="12">
        <f t="shared" si="217"/>
        <v>2</v>
      </c>
      <c r="O2024" s="13" t="str">
        <f t="shared" ca="1" si="218"/>
        <v>CUMPLE</v>
      </c>
    </row>
    <row r="2025" spans="1:15" hidden="1">
      <c r="A2025">
        <f>Tabla_owssvr__2[[#This Row],[ID]]</f>
        <v>3193</v>
      </c>
      <c r="B2025" t="str">
        <f>Tabla_owssvr__2[[#This Row],[Título]]</f>
        <v>Alta Cuenta Corporativa AD y Exchange</v>
      </c>
      <c r="C2025" t="str">
        <f>Tabla_owssvr__2[[#This Row],[Solicitante]]</f>
        <v>Garrido Saavedra, Mario Andres, CAM</v>
      </c>
      <c r="D2025" s="4">
        <f>Tabla_owssvr__2[[#This Row],[Fecha Solicitud]]</f>
        <v>41696</v>
      </c>
      <c r="E2025" t="str">
        <f>Tabla_owssvr__2[[#This Row],[Estado]]</f>
        <v>Realizado</v>
      </c>
      <c r="F2025" s="4">
        <f>Tabla_owssvr__2[[#This Row],[Fecha Cierre]]</f>
        <v>41697</v>
      </c>
      <c r="G2025" t="str">
        <f>Tabla_owssvr__2[[#This Row],[Categoria]]</f>
        <v>Creación, modificación activación y desactivación de cuentas de red y correo electrónico.</v>
      </c>
      <c r="H2025" t="str">
        <f>Tabla_owssvr__2[[#This Row],[Enviado a TI]]</f>
        <v>Si</v>
      </c>
      <c r="I2025">
        <f>Tabla_owssvr__2[[#This Row],[Regiones]]</f>
        <v>0</v>
      </c>
      <c r="J2025" s="12">
        <f t="shared" si="213"/>
        <v>1</v>
      </c>
      <c r="K2025" s="13">
        <f t="shared" si="214"/>
        <v>41697</v>
      </c>
      <c r="L2025" s="12">
        <f t="shared" si="215"/>
        <v>2014</v>
      </c>
      <c r="M2025" s="12">
        <f t="shared" si="216"/>
        <v>9</v>
      </c>
      <c r="N2025" s="12">
        <f t="shared" si="217"/>
        <v>2</v>
      </c>
      <c r="O2025" s="13" t="str">
        <f t="shared" ca="1" si="218"/>
        <v>CUMPLE</v>
      </c>
    </row>
    <row r="2026" spans="1:15" hidden="1">
      <c r="A2026">
        <f>Tabla_owssvr__2[[#This Row],[ID]]</f>
        <v>3192</v>
      </c>
      <c r="B2026" t="str">
        <f>Tabla_owssvr__2[[#This Row],[Título]]</f>
        <v>Toner Impresora San Miguel</v>
      </c>
      <c r="C2026" t="str">
        <f>Tabla_owssvr__2[[#This Row],[Solicitante]]</f>
        <v>Jorquera Sanhueza, Jeannette del Rosario, CAM</v>
      </c>
      <c r="D2026" s="4">
        <f>Tabla_owssvr__2[[#This Row],[Fecha Solicitud]]</f>
        <v>41696</v>
      </c>
      <c r="E2026" t="str">
        <f>Tabla_owssvr__2[[#This Row],[Estado]]</f>
        <v>Realizado</v>
      </c>
      <c r="F2026" s="4">
        <f>Tabla_owssvr__2[[#This Row],[Fecha Cierre]]</f>
        <v>41696</v>
      </c>
      <c r="G2026" t="str">
        <f>Tabla_owssvr__2[[#This Row],[Categoria]]</f>
        <v>Reporte de problemas de Impresoras en Outsourcing</v>
      </c>
      <c r="H2026" t="str">
        <f>Tabla_owssvr__2[[#This Row],[Enviado a TI]]</f>
        <v>Si</v>
      </c>
      <c r="I2026">
        <f>Tabla_owssvr__2[[#This Row],[Regiones]]</f>
        <v>0</v>
      </c>
      <c r="J2026" s="12">
        <f t="shared" si="213"/>
        <v>1</v>
      </c>
      <c r="K2026" s="13">
        <f t="shared" si="214"/>
        <v>41697</v>
      </c>
      <c r="L2026" s="12">
        <f t="shared" si="215"/>
        <v>2014</v>
      </c>
      <c r="M2026" s="12">
        <f t="shared" si="216"/>
        <v>9</v>
      </c>
      <c r="N2026" s="12">
        <f t="shared" si="217"/>
        <v>2</v>
      </c>
      <c r="O2026" s="13" t="str">
        <f t="shared" ca="1" si="218"/>
        <v>CUMPLE</v>
      </c>
    </row>
    <row r="2027" spans="1:15" hidden="1">
      <c r="A2027">
        <f>Tabla_owssvr__2[[#This Row],[ID]]</f>
        <v>3191</v>
      </c>
      <c r="B2027" t="str">
        <f>Tabla_owssvr__2[[#This Row],[Título]]</f>
        <v>Carga de minutos</v>
      </c>
      <c r="C2027" t="str">
        <f>Tabla_owssvr__2[[#This Row],[Solicitante]]</f>
        <v>Bascuñan Reyes, Juan Ignacio, CAM</v>
      </c>
      <c r="D2027" s="4">
        <f>Tabla_owssvr__2[[#This Row],[Fecha Solicitud]]</f>
        <v>41696</v>
      </c>
      <c r="E2027" t="str">
        <f>Tabla_owssvr__2[[#This Row],[Estado]]</f>
        <v>Realizado</v>
      </c>
      <c r="F2027" s="4">
        <f>Tabla_owssvr__2[[#This Row],[Fecha Cierre]]</f>
        <v>41696</v>
      </c>
      <c r="G2027" t="str">
        <f>Tabla_owssvr__2[[#This Row],[Categoria]]</f>
        <v>Habilitación de servicios de telefonía celular, aumento de minutos, cambio de perfil.</v>
      </c>
      <c r="H2027" t="str">
        <f>Tabla_owssvr__2[[#This Row],[Enviado a TI]]</f>
        <v>Si</v>
      </c>
      <c r="I2027">
        <f>Tabla_owssvr__2[[#This Row],[Regiones]]</f>
        <v>0</v>
      </c>
      <c r="J2027" s="12">
        <f t="shared" si="213"/>
        <v>1</v>
      </c>
      <c r="K2027" s="13">
        <f t="shared" si="214"/>
        <v>41697</v>
      </c>
      <c r="L2027" s="12">
        <f t="shared" si="215"/>
        <v>2014</v>
      </c>
      <c r="M2027" s="12">
        <f t="shared" si="216"/>
        <v>9</v>
      </c>
      <c r="N2027" s="12">
        <f t="shared" si="217"/>
        <v>2</v>
      </c>
      <c r="O2027" s="13" t="str">
        <f t="shared" ca="1" si="218"/>
        <v>CUMPLE</v>
      </c>
    </row>
    <row r="2028" spans="1:15" hidden="1">
      <c r="A2028">
        <f>Tabla_owssvr__2[[#This Row],[ID]]</f>
        <v>3190</v>
      </c>
      <c r="B2028" t="str">
        <f>Tabla_owssvr__2[[#This Row],[Título]]</f>
        <v>Carga de Minutos</v>
      </c>
      <c r="C2028" t="str">
        <f>Tabla_owssvr__2[[#This Row],[Solicitante]]</f>
        <v>Soto Aranguiz, Francisco Javier, CAM</v>
      </c>
      <c r="D2028" s="4">
        <f>Tabla_owssvr__2[[#This Row],[Fecha Solicitud]]</f>
        <v>41696</v>
      </c>
      <c r="E2028" t="str">
        <f>Tabla_owssvr__2[[#This Row],[Estado]]</f>
        <v>Realizado</v>
      </c>
      <c r="F2028" s="4">
        <f>Tabla_owssvr__2[[#This Row],[Fecha Cierre]]</f>
        <v>41696</v>
      </c>
      <c r="G2028" t="str">
        <f>Tabla_owssvr__2[[#This Row],[Categoria]]</f>
        <v>Habilitación de servicios de telefonía celular, aumento de minutos, cambio de perfil.</v>
      </c>
      <c r="H2028" t="str">
        <f>Tabla_owssvr__2[[#This Row],[Enviado a TI]]</f>
        <v>No</v>
      </c>
      <c r="I2028">
        <f>Tabla_owssvr__2[[#This Row],[Regiones]]</f>
        <v>0</v>
      </c>
      <c r="J2028" s="12">
        <f t="shared" si="213"/>
        <v>1</v>
      </c>
      <c r="K2028" s="13">
        <f t="shared" si="214"/>
        <v>41697</v>
      </c>
      <c r="L2028" s="12">
        <f t="shared" si="215"/>
        <v>2014</v>
      </c>
      <c r="M2028" s="12">
        <f t="shared" si="216"/>
        <v>9</v>
      </c>
      <c r="N2028" s="12">
        <f t="shared" si="217"/>
        <v>2</v>
      </c>
      <c r="O2028" s="13" t="str">
        <f t="shared" ca="1" si="218"/>
        <v>CUMPLE</v>
      </c>
    </row>
    <row r="2029" spans="1:15" hidden="1">
      <c r="A2029">
        <f>Tabla_owssvr__2[[#This Row],[ID]]</f>
        <v>3189</v>
      </c>
      <c r="B2029" t="str">
        <f>Tabla_owssvr__2[[#This Row],[Título]]</f>
        <v>Ticket Nº 27924 - Permisos Carpeta</v>
      </c>
      <c r="C2029" t="str">
        <f>Tabla_owssvr__2[[#This Row],[Solicitante]]</f>
        <v>Venegas Avendaño, Gerson Israel, CAM</v>
      </c>
      <c r="D2029" s="4">
        <f>Tabla_owssvr__2[[#This Row],[Fecha Solicitud]]</f>
        <v>41696</v>
      </c>
      <c r="E2029" t="str">
        <f>Tabla_owssvr__2[[#This Row],[Estado]]</f>
        <v>Realizado</v>
      </c>
      <c r="F2029" s="4">
        <f>Tabla_owssvr__2[[#This Row],[Fecha Cierre]]</f>
        <v>41696</v>
      </c>
      <c r="G2029" t="str">
        <f>Tabla_owssvr__2[[#This Row],[Categoria]]</f>
        <v>Habilitación de carpetas compartidas o sitios de Sharepoint. O asignación y/o modificación de permisos.</v>
      </c>
      <c r="H2029" t="str">
        <f>Tabla_owssvr__2[[#This Row],[Enviado a TI]]</f>
        <v>Si</v>
      </c>
      <c r="I2029">
        <f>Tabla_owssvr__2[[#This Row],[Regiones]]</f>
        <v>0</v>
      </c>
      <c r="J2029" s="12">
        <f t="shared" si="213"/>
        <v>1</v>
      </c>
      <c r="K2029" s="13">
        <f t="shared" si="214"/>
        <v>41697</v>
      </c>
      <c r="L2029" s="12">
        <f t="shared" si="215"/>
        <v>2014</v>
      </c>
      <c r="M2029" s="12">
        <f t="shared" si="216"/>
        <v>9</v>
      </c>
      <c r="N2029" s="12">
        <f t="shared" si="217"/>
        <v>2</v>
      </c>
      <c r="O2029" s="13" t="str">
        <f t="shared" ca="1" si="218"/>
        <v>CUMPLE</v>
      </c>
    </row>
    <row r="2030" spans="1:15" hidden="1">
      <c r="A2030">
        <f>Tabla_owssvr__2[[#This Row],[ID]]</f>
        <v>3188</v>
      </c>
      <c r="B2030" t="str">
        <f>Tabla_owssvr__2[[#This Row],[Título]]</f>
        <v xml:space="preserve">Baja Estacion de trabajo </v>
      </c>
      <c r="C2030" t="str">
        <f>Tabla_owssvr__2[[#This Row],[Solicitante]]</f>
        <v>Técnico Mesa de Ayuda, Externo</v>
      </c>
      <c r="D2030" s="4">
        <f>Tabla_owssvr__2[[#This Row],[Fecha Solicitud]]</f>
        <v>41696</v>
      </c>
      <c r="E2030" t="str">
        <f>Tabla_owssvr__2[[#This Row],[Estado]]</f>
        <v>Realizado</v>
      </c>
      <c r="F2030" s="4">
        <f>Tabla_owssvr__2[[#This Row],[Fecha Cierre]]</f>
        <v>41696</v>
      </c>
      <c r="G2030" t="str">
        <f>Tabla_owssvr__2[[#This Row],[Categoria]]</f>
        <v>Creación, modificación activación y desactivación de cuentas de red y correo electrónico.</v>
      </c>
      <c r="H2030" t="str">
        <f>Tabla_owssvr__2[[#This Row],[Enviado a TI]]</f>
        <v>No</v>
      </c>
      <c r="I2030">
        <f>Tabla_owssvr__2[[#This Row],[Regiones]]</f>
        <v>0</v>
      </c>
      <c r="J2030" s="12">
        <f t="shared" si="213"/>
        <v>1</v>
      </c>
      <c r="K2030" s="13">
        <f t="shared" si="214"/>
        <v>41697</v>
      </c>
      <c r="L2030" s="12">
        <f t="shared" si="215"/>
        <v>2014</v>
      </c>
      <c r="M2030" s="12">
        <f t="shared" si="216"/>
        <v>9</v>
      </c>
      <c r="N2030" s="12">
        <f t="shared" si="217"/>
        <v>2</v>
      </c>
      <c r="O2030" s="13" t="str">
        <f t="shared" ca="1" si="218"/>
        <v>CUMPLE</v>
      </c>
    </row>
    <row r="2031" spans="1:15" hidden="1">
      <c r="A2031">
        <f>Tabla_owssvr__2[[#This Row],[ID]]</f>
        <v>3187</v>
      </c>
      <c r="B2031" t="str">
        <f>Tabla_owssvr__2[[#This Row],[Título]]</f>
        <v>Configurar Pefil Usuario - CL12679780K</v>
      </c>
      <c r="C2031" t="str">
        <f>Tabla_owssvr__2[[#This Row],[Solicitante]]</f>
        <v>Banda Maulen, Luis Amable, CAM</v>
      </c>
      <c r="D2031" s="4">
        <f>Tabla_owssvr__2[[#This Row],[Fecha Solicitud]]</f>
        <v>41696</v>
      </c>
      <c r="E2031" t="str">
        <f>Tabla_owssvr__2[[#This Row],[Estado]]</f>
        <v>Realizado</v>
      </c>
      <c r="F2031" s="4">
        <f>Tabla_owssvr__2[[#This Row],[Fecha Cierre]]</f>
        <v>41696</v>
      </c>
      <c r="G2031" t="str">
        <f>Tabla_owssvr__2[[#This Row],[Categoria]]</f>
        <v>Asignación de equipamiento estándar.</v>
      </c>
      <c r="H2031" t="str">
        <f>Tabla_owssvr__2[[#This Row],[Enviado a TI]]</f>
        <v>Si</v>
      </c>
      <c r="I2031">
        <f>Tabla_owssvr__2[[#This Row],[Regiones]]</f>
        <v>0</v>
      </c>
      <c r="J2031" s="12">
        <f t="shared" si="213"/>
        <v>4</v>
      </c>
      <c r="K2031" s="13">
        <f t="shared" si="214"/>
        <v>41702</v>
      </c>
      <c r="L2031" s="12">
        <f t="shared" si="215"/>
        <v>2014</v>
      </c>
      <c r="M2031" s="12">
        <f t="shared" si="216"/>
        <v>10</v>
      </c>
      <c r="N2031" s="12">
        <f t="shared" si="217"/>
        <v>3</v>
      </c>
      <c r="O2031" s="13" t="str">
        <f t="shared" ca="1" si="218"/>
        <v>CUMPLE</v>
      </c>
    </row>
    <row r="2032" spans="1:15" hidden="1">
      <c r="A2032">
        <f>Tabla_owssvr__2[[#This Row],[ID]]</f>
        <v>3186</v>
      </c>
      <c r="B2032" t="str">
        <f>Tabla_owssvr__2[[#This Row],[Título]]</f>
        <v>Cotización por Impresoras de Tarjetas de Identificación + Insumos</v>
      </c>
      <c r="C2032" t="str">
        <f>Tabla_owssvr__2[[#This Row],[Solicitante]]</f>
        <v>Meza Madariaga, Daniella Fernanda, CAM</v>
      </c>
      <c r="D2032" s="4">
        <f>Tabla_owssvr__2[[#This Row],[Fecha Solicitud]]</f>
        <v>41695</v>
      </c>
      <c r="E2032" t="str">
        <f>Tabla_owssvr__2[[#This Row],[Estado]]</f>
        <v>Realizado</v>
      </c>
      <c r="F2032" s="4">
        <f>Tabla_owssvr__2[[#This Row],[Fecha Cierre]]</f>
        <v>41695</v>
      </c>
      <c r="G2032" t="str">
        <f>Tabla_owssvr__2[[#This Row],[Categoria]]</f>
        <v>Compra de equipamiento no habitual</v>
      </c>
      <c r="H2032" t="str">
        <f>Tabla_owssvr__2[[#This Row],[Enviado a TI]]</f>
        <v>Si</v>
      </c>
      <c r="I2032">
        <f>Tabla_owssvr__2[[#This Row],[Regiones]]</f>
        <v>0</v>
      </c>
      <c r="J2032" s="12">
        <f t="shared" si="213"/>
        <v>5</v>
      </c>
      <c r="K2032" s="13">
        <f t="shared" si="214"/>
        <v>41702</v>
      </c>
      <c r="L2032" s="12">
        <f t="shared" si="215"/>
        <v>2014</v>
      </c>
      <c r="M2032" s="12">
        <f t="shared" si="216"/>
        <v>10</v>
      </c>
      <c r="N2032" s="12">
        <f t="shared" si="217"/>
        <v>3</v>
      </c>
      <c r="O2032" s="13" t="str">
        <f t="shared" ca="1" si="218"/>
        <v>CUMPLE</v>
      </c>
    </row>
    <row r="2033" spans="1:15" hidden="1">
      <c r="A2033">
        <f>Tabla_owssvr__2[[#This Row],[ID]]</f>
        <v>3185</v>
      </c>
      <c r="B2033" t="str">
        <f>Tabla_owssvr__2[[#This Row],[Título]]</f>
        <v>RAM servidor01</v>
      </c>
      <c r="C2033" t="str">
        <f>Tabla_owssvr__2[[#This Row],[Solicitante]]</f>
        <v>Pavez Nuñez, Walter, CAM</v>
      </c>
      <c r="D2033" s="4">
        <f>Tabla_owssvr__2[[#This Row],[Fecha Solicitud]]</f>
        <v>41695</v>
      </c>
      <c r="E2033" t="str">
        <f>Tabla_owssvr__2[[#This Row],[Estado]]</f>
        <v>Realizado</v>
      </c>
      <c r="F2033" s="4">
        <f>Tabla_owssvr__2[[#This Row],[Fecha Cierre]]</f>
        <v>41695</v>
      </c>
      <c r="G2033" t="str">
        <f>Tabla_owssvr__2[[#This Row],[Categoria]]</f>
        <v>Compra de equipamiento habitual no estándar.</v>
      </c>
      <c r="H2033" t="str">
        <f>Tabla_owssvr__2[[#This Row],[Enviado a TI]]</f>
        <v>No</v>
      </c>
      <c r="I2033">
        <f>Tabla_owssvr__2[[#This Row],[Regiones]]</f>
        <v>0</v>
      </c>
      <c r="J2033" s="12">
        <f t="shared" si="213"/>
        <v>10</v>
      </c>
      <c r="K2033" s="13">
        <f t="shared" si="214"/>
        <v>41709</v>
      </c>
      <c r="L2033" s="12">
        <f t="shared" si="215"/>
        <v>2014</v>
      </c>
      <c r="M2033" s="12">
        <f t="shared" si="216"/>
        <v>11</v>
      </c>
      <c r="N2033" s="12">
        <f t="shared" si="217"/>
        <v>3</v>
      </c>
      <c r="O2033" s="13" t="str">
        <f t="shared" ca="1" si="218"/>
        <v>CUMPLE</v>
      </c>
    </row>
    <row r="2034" spans="1:15" hidden="1">
      <c r="A2034">
        <f>Tabla_owssvr__2[[#This Row],[ID]]</f>
        <v>3184</v>
      </c>
      <c r="B2034" t="str">
        <f>Tabla_owssvr__2[[#This Row],[Título]]</f>
        <v>Solicitud tonel</v>
      </c>
      <c r="C2034" t="str">
        <f>Tabla_owssvr__2[[#This Row],[Solicitante]]</f>
        <v>Bayolo Leiva, Johanna del Carmen, CAM</v>
      </c>
      <c r="D2034" s="4">
        <f>Tabla_owssvr__2[[#This Row],[Fecha Solicitud]]</f>
        <v>41695</v>
      </c>
      <c r="E2034" t="str">
        <f>Tabla_owssvr__2[[#This Row],[Estado]]</f>
        <v>Realizado</v>
      </c>
      <c r="F2034" s="4">
        <f>Tabla_owssvr__2[[#This Row],[Fecha Cierre]]</f>
        <v>41695</v>
      </c>
      <c r="G2034" t="str">
        <f>Tabla_owssvr__2[[#This Row],[Categoria]]</f>
        <v>Reporte de problemas de Impresoras en Outsourcing</v>
      </c>
      <c r="H2034" t="str">
        <f>Tabla_owssvr__2[[#This Row],[Enviado a TI]]</f>
        <v>Si</v>
      </c>
      <c r="I2034">
        <f>Tabla_owssvr__2[[#This Row],[Regiones]]</f>
        <v>0</v>
      </c>
      <c r="J2034" s="12">
        <f t="shared" si="213"/>
        <v>1</v>
      </c>
      <c r="K2034" s="13">
        <f t="shared" si="214"/>
        <v>41696</v>
      </c>
      <c r="L2034" s="12">
        <f t="shared" si="215"/>
        <v>2014</v>
      </c>
      <c r="M2034" s="12">
        <f t="shared" si="216"/>
        <v>9</v>
      </c>
      <c r="N2034" s="12">
        <f t="shared" si="217"/>
        <v>2</v>
      </c>
      <c r="O2034" s="13" t="str">
        <f t="shared" ca="1" si="218"/>
        <v>CUMPLE</v>
      </c>
    </row>
    <row r="2035" spans="1:15" hidden="1">
      <c r="A2035">
        <f>Tabla_owssvr__2[[#This Row],[ID]]</f>
        <v>3183</v>
      </c>
      <c r="B2035" t="str">
        <f>Tabla_owssvr__2[[#This Row],[Título]]</f>
        <v>Solicitud de Toner para impresora Ricoh</v>
      </c>
      <c r="C2035" t="str">
        <f>Tabla_owssvr__2[[#This Row],[Solicitante]]</f>
        <v>Banda Maulen, Luis Amable, CAM</v>
      </c>
      <c r="D2035" s="4">
        <f>Tabla_owssvr__2[[#This Row],[Fecha Solicitud]]</f>
        <v>41695</v>
      </c>
      <c r="E2035" t="str">
        <f>Tabla_owssvr__2[[#This Row],[Estado]]</f>
        <v>Realizado</v>
      </c>
      <c r="F2035" s="4">
        <f>Tabla_owssvr__2[[#This Row],[Fecha Cierre]]</f>
        <v>41695</v>
      </c>
      <c r="G2035" t="str">
        <f>Tabla_owssvr__2[[#This Row],[Categoria]]</f>
        <v>Reporte de problemas de Impresoras en Outsourcing</v>
      </c>
      <c r="H2035" t="str">
        <f>Tabla_owssvr__2[[#This Row],[Enviado a TI]]</f>
        <v>Si</v>
      </c>
      <c r="I2035">
        <f>Tabla_owssvr__2[[#This Row],[Regiones]]</f>
        <v>0</v>
      </c>
      <c r="J2035" s="12">
        <f t="shared" si="213"/>
        <v>1</v>
      </c>
      <c r="K2035" s="13">
        <f t="shared" si="214"/>
        <v>41696</v>
      </c>
      <c r="L2035" s="12">
        <f t="shared" si="215"/>
        <v>2014</v>
      </c>
      <c r="M2035" s="12">
        <f t="shared" si="216"/>
        <v>9</v>
      </c>
      <c r="N2035" s="12">
        <f t="shared" si="217"/>
        <v>2</v>
      </c>
      <c r="O2035" s="13" t="str">
        <f t="shared" ca="1" si="218"/>
        <v>CUMPLE</v>
      </c>
    </row>
    <row r="2036" spans="1:15" hidden="1">
      <c r="A2036">
        <f>Tabla_owssvr__2[[#This Row],[ID]]</f>
        <v>3182</v>
      </c>
      <c r="B2036" t="str">
        <f>Tabla_owssvr__2[[#This Row],[Título]]</f>
        <v>Solicitud de Toner para impresora Ricoh</v>
      </c>
      <c r="C2036" t="str">
        <f>Tabla_owssvr__2[[#This Row],[Solicitante]]</f>
        <v>Banda Maulen, Luis Amable, CAM</v>
      </c>
      <c r="D2036" s="4">
        <f>Tabla_owssvr__2[[#This Row],[Fecha Solicitud]]</f>
        <v>41695</v>
      </c>
      <c r="E2036" t="str">
        <f>Tabla_owssvr__2[[#This Row],[Estado]]</f>
        <v>Realizado</v>
      </c>
      <c r="F2036" s="4">
        <f>Tabla_owssvr__2[[#This Row],[Fecha Cierre]]</f>
        <v>41695</v>
      </c>
      <c r="G2036" t="str">
        <f>Tabla_owssvr__2[[#This Row],[Categoria]]</f>
        <v>Reporte de problemas de Impresoras en Outsourcing</v>
      </c>
      <c r="H2036" t="str">
        <f>Tabla_owssvr__2[[#This Row],[Enviado a TI]]</f>
        <v>Si</v>
      </c>
      <c r="I2036">
        <f>Tabla_owssvr__2[[#This Row],[Regiones]]</f>
        <v>0</v>
      </c>
      <c r="J2036" s="12">
        <f t="shared" si="213"/>
        <v>1</v>
      </c>
      <c r="K2036" s="13">
        <f t="shared" si="214"/>
        <v>41696</v>
      </c>
      <c r="L2036" s="12">
        <f t="shared" si="215"/>
        <v>2014</v>
      </c>
      <c r="M2036" s="12">
        <f t="shared" si="216"/>
        <v>9</v>
      </c>
      <c r="N2036" s="12">
        <f t="shared" si="217"/>
        <v>2</v>
      </c>
      <c r="O2036" s="13" t="str">
        <f t="shared" ca="1" si="218"/>
        <v>CUMPLE</v>
      </c>
    </row>
    <row r="2037" spans="1:15" hidden="1">
      <c r="A2037">
        <f>Tabla_owssvr__2[[#This Row],[ID]]</f>
        <v>3181</v>
      </c>
      <c r="B2037" t="str">
        <f>Tabla_owssvr__2[[#This Row],[Título]]</f>
        <v>Activar Microsim - N° Celular 68399220</v>
      </c>
      <c r="C2037" t="str">
        <f>Tabla_owssvr__2[[#This Row],[Solicitante]]</f>
        <v>Vergara Mera, Alejandro, CAM</v>
      </c>
      <c r="D2037" s="4">
        <f>Tabla_owssvr__2[[#This Row],[Fecha Solicitud]]</f>
        <v>41695</v>
      </c>
      <c r="E2037" t="str">
        <f>Tabla_owssvr__2[[#This Row],[Estado]]</f>
        <v>Realizado</v>
      </c>
      <c r="F2037" s="4">
        <f>Tabla_owssvr__2[[#This Row],[Fecha Cierre]]</f>
        <v>41695</v>
      </c>
      <c r="G2037" t="str">
        <f>Tabla_owssvr__2[[#This Row],[Categoria]]</f>
        <v>Habilitación de servicios de telefonía celular, aumento de minutos, cambio de perfil.</v>
      </c>
      <c r="H2037" t="str">
        <f>Tabla_owssvr__2[[#This Row],[Enviado a TI]]</f>
        <v>No</v>
      </c>
      <c r="I2037">
        <f>Tabla_owssvr__2[[#This Row],[Regiones]]</f>
        <v>0</v>
      </c>
      <c r="J2037" s="12">
        <f t="shared" si="213"/>
        <v>1</v>
      </c>
      <c r="K2037" s="13">
        <f t="shared" si="214"/>
        <v>41696</v>
      </c>
      <c r="L2037" s="12">
        <f t="shared" si="215"/>
        <v>2014</v>
      </c>
      <c r="M2037" s="12">
        <f t="shared" si="216"/>
        <v>9</v>
      </c>
      <c r="N2037" s="12">
        <f t="shared" si="217"/>
        <v>2</v>
      </c>
      <c r="O2037" s="13" t="str">
        <f t="shared" ca="1" si="218"/>
        <v>CUMPLE</v>
      </c>
    </row>
    <row r="2038" spans="1:15" hidden="1">
      <c r="A2038">
        <f>Tabla_owssvr__2[[#This Row],[ID]]</f>
        <v>3180</v>
      </c>
      <c r="B2038" t="str">
        <f>Tabla_owssvr__2[[#This Row],[Título]]</f>
        <v>Creación Cuenta</v>
      </c>
      <c r="C2038" t="str">
        <f>Tabla_owssvr__2[[#This Row],[Solicitante]]</f>
        <v>Dossi Muñoz, Carolina, CAM</v>
      </c>
      <c r="D2038" s="4">
        <f>Tabla_owssvr__2[[#This Row],[Fecha Solicitud]]</f>
        <v>41695</v>
      </c>
      <c r="E2038" t="str">
        <f>Tabla_owssvr__2[[#This Row],[Estado]]</f>
        <v>Realizado</v>
      </c>
      <c r="F2038" s="4">
        <f>Tabla_owssvr__2[[#This Row],[Fecha Cierre]]</f>
        <v>41695</v>
      </c>
      <c r="G2038" t="str">
        <f>Tabla_owssvr__2[[#This Row],[Categoria]]</f>
        <v>Creación, modificación activación y desactivación de cuentas de red y correo electrónico.</v>
      </c>
      <c r="H2038" t="str">
        <f>Tabla_owssvr__2[[#This Row],[Enviado a TI]]</f>
        <v>Si</v>
      </c>
      <c r="I2038">
        <f>Tabla_owssvr__2[[#This Row],[Regiones]]</f>
        <v>0</v>
      </c>
      <c r="J2038" s="12">
        <f t="shared" si="213"/>
        <v>1</v>
      </c>
      <c r="K2038" s="13">
        <f t="shared" si="214"/>
        <v>41696</v>
      </c>
      <c r="L2038" s="12">
        <f t="shared" si="215"/>
        <v>2014</v>
      </c>
      <c r="M2038" s="12">
        <f t="shared" si="216"/>
        <v>9</v>
      </c>
      <c r="N2038" s="12">
        <f t="shared" si="217"/>
        <v>2</v>
      </c>
      <c r="O2038" s="13" t="str">
        <f t="shared" ca="1" si="218"/>
        <v>CUMPLE</v>
      </c>
    </row>
    <row r="2039" spans="1:15" hidden="1">
      <c r="A2039">
        <f>Tabla_owssvr__2[[#This Row],[ID]]</f>
        <v>3179</v>
      </c>
      <c r="B2039" t="str">
        <f>Tabla_owssvr__2[[#This Row],[Título]]</f>
        <v>ERROR EN ASIGNACION DE RESPONSABILIDADES - PROYECTO AMARILLO</v>
      </c>
      <c r="C2039" t="str">
        <f>Tabla_owssvr__2[[#This Row],[Solicitante]]</f>
        <v>Ruz Salinas, Richard Alberto, CAM</v>
      </c>
      <c r="D2039" s="4">
        <f>Tabla_owssvr__2[[#This Row],[Fecha Solicitud]]</f>
        <v>41695</v>
      </c>
      <c r="E2039" t="str">
        <f>Tabla_owssvr__2[[#This Row],[Estado]]</f>
        <v>Realizado</v>
      </c>
      <c r="F2039" s="4">
        <f>Tabla_owssvr__2[[#This Row],[Fecha Cierre]]</f>
        <v>41695</v>
      </c>
      <c r="G2039" t="str">
        <f>Tabla_owssvr__2[[#This Row],[Categoria]]</f>
        <v>Reporte de incidencias de servicio externos (Oracle, SAP, Synergia, GOM ….)</v>
      </c>
      <c r="H2039" t="str">
        <f>Tabla_owssvr__2[[#This Row],[Enviado a TI]]</f>
        <v>Si</v>
      </c>
      <c r="I2039">
        <f>Tabla_owssvr__2[[#This Row],[Regiones]]</f>
        <v>0</v>
      </c>
      <c r="J2039" s="12">
        <f t="shared" si="213"/>
        <v>1</v>
      </c>
      <c r="K2039" s="13">
        <f t="shared" si="214"/>
        <v>41696</v>
      </c>
      <c r="L2039" s="12">
        <f t="shared" si="215"/>
        <v>2014</v>
      </c>
      <c r="M2039" s="12">
        <f t="shared" si="216"/>
        <v>9</v>
      </c>
      <c r="N2039" s="12">
        <f t="shared" si="217"/>
        <v>2</v>
      </c>
      <c r="O2039" s="13" t="str">
        <f t="shared" ca="1" si="218"/>
        <v>CUMPLE</v>
      </c>
    </row>
    <row r="2040" spans="1:15" hidden="1">
      <c r="A2040">
        <f>Tabla_owssvr__2[[#This Row],[ID]]</f>
        <v>3178</v>
      </c>
      <c r="B2040" t="str">
        <f>Tabla_owssvr__2[[#This Row],[Título]]</f>
        <v>Movil 9 162 4997</v>
      </c>
      <c r="C2040" t="str">
        <f>Tabla_owssvr__2[[#This Row],[Solicitante]]</f>
        <v>Carrasco Velarde, Luis Alberto, CAM</v>
      </c>
      <c r="D2040" s="4">
        <f>Tabla_owssvr__2[[#This Row],[Fecha Solicitud]]</f>
        <v>41695</v>
      </c>
      <c r="E2040" t="str">
        <f>Tabla_owssvr__2[[#This Row],[Estado]]</f>
        <v>Realizado</v>
      </c>
      <c r="F2040" s="4">
        <f>Tabla_owssvr__2[[#This Row],[Fecha Cierre]]</f>
        <v>41697</v>
      </c>
      <c r="G2040" t="str">
        <f>Tabla_owssvr__2[[#This Row],[Categoria]]</f>
        <v>Asignación y/o entrega de equipos celulares estándar nuevos o sus componentes. (chips)</v>
      </c>
      <c r="H2040" t="str">
        <f>Tabla_owssvr__2[[#This Row],[Enviado a TI]]</f>
        <v>Si</v>
      </c>
      <c r="I2040">
        <f>Tabla_owssvr__2[[#This Row],[Regiones]]</f>
        <v>0</v>
      </c>
      <c r="J2040" s="12">
        <f t="shared" si="213"/>
        <v>7</v>
      </c>
      <c r="K2040" s="13">
        <f t="shared" si="214"/>
        <v>41704</v>
      </c>
      <c r="L2040" s="12">
        <f t="shared" si="215"/>
        <v>2014</v>
      </c>
      <c r="M2040" s="12">
        <f t="shared" si="216"/>
        <v>10</v>
      </c>
      <c r="N2040" s="12">
        <f t="shared" si="217"/>
        <v>3</v>
      </c>
      <c r="O2040" s="13" t="str">
        <f t="shared" ca="1" si="218"/>
        <v>CUMPLE</v>
      </c>
    </row>
    <row r="2041" spans="1:15" hidden="1">
      <c r="A2041">
        <f>Tabla_owssvr__2[[#This Row],[ID]]</f>
        <v>3177</v>
      </c>
      <c r="B2041" t="str">
        <f>Tabla_owssvr__2[[#This Row],[Título]]</f>
        <v>Cuenta Bloqueada</v>
      </c>
      <c r="C2041" t="str">
        <f>Tabla_owssvr__2[[#This Row],[Solicitante]]</f>
        <v>Elgueta Rojas, Deborah Lisset, CAM</v>
      </c>
      <c r="D2041" s="4">
        <f>Tabla_owssvr__2[[#This Row],[Fecha Solicitud]]</f>
        <v>41695</v>
      </c>
      <c r="E2041" t="str">
        <f>Tabla_owssvr__2[[#This Row],[Estado]]</f>
        <v>Realizado</v>
      </c>
      <c r="F2041" s="4">
        <f>Tabla_owssvr__2[[#This Row],[Fecha Cierre]]</f>
        <v>41695</v>
      </c>
      <c r="G2041" t="str">
        <f>Tabla_owssvr__2[[#This Row],[Categoria]]</f>
        <v>Creación, modificación activación y desactivación de cuentas de red y correo electrónico.</v>
      </c>
      <c r="H2041" t="str">
        <f>Tabla_owssvr__2[[#This Row],[Enviado a TI]]</f>
        <v>Si</v>
      </c>
      <c r="I2041">
        <f>Tabla_owssvr__2[[#This Row],[Regiones]]</f>
        <v>0</v>
      </c>
      <c r="J2041" s="12">
        <f t="shared" si="213"/>
        <v>1</v>
      </c>
      <c r="K2041" s="13">
        <f t="shared" si="214"/>
        <v>41696</v>
      </c>
      <c r="L2041" s="12">
        <f t="shared" si="215"/>
        <v>2014</v>
      </c>
      <c r="M2041" s="12">
        <f t="shared" si="216"/>
        <v>9</v>
      </c>
      <c r="N2041" s="12">
        <f t="shared" si="217"/>
        <v>2</v>
      </c>
      <c r="O2041" s="13" t="str">
        <f t="shared" ca="1" si="218"/>
        <v>CUMPLE</v>
      </c>
    </row>
    <row r="2042" spans="1:15" hidden="1">
      <c r="A2042">
        <f>Tabla_owssvr__2[[#This Row],[ID]]</f>
        <v>3176</v>
      </c>
      <c r="B2042" t="str">
        <f>Tabla_owssvr__2[[#This Row],[Título]]</f>
        <v>Bloqueo Cuenta</v>
      </c>
      <c r="C2042" t="str">
        <f>Tabla_owssvr__2[[#This Row],[Solicitante]]</f>
        <v>Prevencionista ACHS, CAM</v>
      </c>
      <c r="D2042" s="4">
        <f>Tabla_owssvr__2[[#This Row],[Fecha Solicitud]]</f>
        <v>41694</v>
      </c>
      <c r="E2042" t="str">
        <f>Tabla_owssvr__2[[#This Row],[Estado]]</f>
        <v>Realizado</v>
      </c>
      <c r="F2042" s="4">
        <f>Tabla_owssvr__2[[#This Row],[Fecha Cierre]]</f>
        <v>41694</v>
      </c>
      <c r="G2042" t="str">
        <f>Tabla_owssvr__2[[#This Row],[Categoria]]</f>
        <v>Creación, modificación activación y desactivación de cuentas de red y correo electrónico.</v>
      </c>
      <c r="H2042" t="str">
        <f>Tabla_owssvr__2[[#This Row],[Enviado a TI]]</f>
        <v>No</v>
      </c>
      <c r="I2042">
        <f>Tabla_owssvr__2[[#This Row],[Regiones]]</f>
        <v>0</v>
      </c>
      <c r="J2042" s="12">
        <f t="shared" si="213"/>
        <v>1</v>
      </c>
      <c r="K2042" s="13">
        <f t="shared" si="214"/>
        <v>41695</v>
      </c>
      <c r="L2042" s="12">
        <f t="shared" si="215"/>
        <v>2014</v>
      </c>
      <c r="M2042" s="12">
        <f t="shared" si="216"/>
        <v>9</v>
      </c>
      <c r="N2042" s="12">
        <f t="shared" si="217"/>
        <v>2</v>
      </c>
      <c r="O2042" s="13" t="str">
        <f t="shared" ca="1" si="218"/>
        <v>CUMPLE</v>
      </c>
    </row>
    <row r="2043" spans="1:15" hidden="1">
      <c r="A2043">
        <f>Tabla_owssvr__2[[#This Row],[ID]]</f>
        <v>3175</v>
      </c>
      <c r="B2043" t="str">
        <f>Tabla_owssvr__2[[#This Row],[Título]]</f>
        <v>Estación de trabajo Natalia Mora, Conexiones</v>
      </c>
      <c r="C2043" t="str">
        <f>Tabla_owssvr__2[[#This Row],[Solicitante]]</f>
        <v>Hernandez Briones, Hans Alejandro, CAM</v>
      </c>
      <c r="D2043" s="4">
        <f>Tabla_owssvr__2[[#This Row],[Fecha Solicitud]]</f>
        <v>41694</v>
      </c>
      <c r="E2043" t="str">
        <f>Tabla_owssvr__2[[#This Row],[Estado]]</f>
        <v>Realizado</v>
      </c>
      <c r="F2043" s="4">
        <f>Tabla_owssvr__2[[#This Row],[Fecha Cierre]]</f>
        <v>41695</v>
      </c>
      <c r="G2043" t="str">
        <f>Tabla_owssvr__2[[#This Row],[Categoria]]</f>
        <v>Asignación de equipamiento estándar.</v>
      </c>
      <c r="H2043" t="str">
        <f>Tabla_owssvr__2[[#This Row],[Enviado a TI]]</f>
        <v>No</v>
      </c>
      <c r="I2043">
        <f>Tabla_owssvr__2[[#This Row],[Regiones]]</f>
        <v>0</v>
      </c>
      <c r="J2043" s="12">
        <f t="shared" si="213"/>
        <v>4</v>
      </c>
      <c r="K2043" s="13">
        <f t="shared" si="214"/>
        <v>41698</v>
      </c>
      <c r="L2043" s="12">
        <f t="shared" si="215"/>
        <v>2014</v>
      </c>
      <c r="M2043" s="12">
        <f t="shared" si="216"/>
        <v>9</v>
      </c>
      <c r="N2043" s="12">
        <f t="shared" si="217"/>
        <v>2</v>
      </c>
      <c r="O2043" s="13" t="str">
        <f t="shared" ca="1" si="218"/>
        <v>CUMPLE</v>
      </c>
    </row>
    <row r="2044" spans="1:15" hidden="1">
      <c r="A2044">
        <f>Tabla_owssvr__2[[#This Row],[ID]]</f>
        <v>3174</v>
      </c>
      <c r="B2044" t="str">
        <f>Tabla_owssvr__2[[#This Row],[Título]]</f>
        <v>Minutos</v>
      </c>
      <c r="C2044" t="str">
        <f>Tabla_owssvr__2[[#This Row],[Solicitante]]</f>
        <v>Sepulveda Salas, Vladimir Arnoldo, CAM</v>
      </c>
      <c r="D2044" s="4">
        <f>Tabla_owssvr__2[[#This Row],[Fecha Solicitud]]</f>
        <v>41694</v>
      </c>
      <c r="E2044" t="str">
        <f>Tabla_owssvr__2[[#This Row],[Estado]]</f>
        <v>Realizado</v>
      </c>
      <c r="F2044" s="4">
        <f>Tabla_owssvr__2[[#This Row],[Fecha Cierre]]</f>
        <v>41694</v>
      </c>
      <c r="G2044" t="str">
        <f>Tabla_owssvr__2[[#This Row],[Categoria]]</f>
        <v>Habilitación de servicios de telefonía celular, aumento de minutos, cambio de perfil.</v>
      </c>
      <c r="H2044" t="str">
        <f>Tabla_owssvr__2[[#This Row],[Enviado a TI]]</f>
        <v>Si</v>
      </c>
      <c r="I2044">
        <f>Tabla_owssvr__2[[#This Row],[Regiones]]</f>
        <v>0</v>
      </c>
      <c r="J2044" s="12">
        <f t="shared" si="213"/>
        <v>1</v>
      </c>
      <c r="K2044" s="13">
        <f t="shared" si="214"/>
        <v>41695</v>
      </c>
      <c r="L2044" s="12">
        <f t="shared" si="215"/>
        <v>2014</v>
      </c>
      <c r="M2044" s="12">
        <f t="shared" si="216"/>
        <v>9</v>
      </c>
      <c r="N2044" s="12">
        <f t="shared" si="217"/>
        <v>2</v>
      </c>
      <c r="O2044" s="13" t="str">
        <f t="shared" ca="1" si="218"/>
        <v>CUMPLE</v>
      </c>
    </row>
    <row r="2045" spans="1:15" hidden="1">
      <c r="A2045">
        <f>Tabla_owssvr__2[[#This Row],[ID]]</f>
        <v>3173</v>
      </c>
      <c r="B2045" t="str">
        <f>Tabla_owssvr__2[[#This Row],[Título]]</f>
        <v>Activar Microsim - N° Celular 95478770</v>
      </c>
      <c r="C2045" t="str">
        <f>Tabla_owssvr__2[[#This Row],[Solicitante]]</f>
        <v>Gutierrez Avendaño, Orietta Marisol, CAM</v>
      </c>
      <c r="D2045" s="4">
        <f>Tabla_owssvr__2[[#This Row],[Fecha Solicitud]]</f>
        <v>41694</v>
      </c>
      <c r="E2045" t="str">
        <f>Tabla_owssvr__2[[#This Row],[Estado]]</f>
        <v>Realizado</v>
      </c>
      <c r="F2045" s="4">
        <f>Tabla_owssvr__2[[#This Row],[Fecha Cierre]]</f>
        <v>41694</v>
      </c>
      <c r="G2045" t="str">
        <f>Tabla_owssvr__2[[#This Row],[Categoria]]</f>
        <v>Habilitación de servicios de telefonía celular, aumento de minutos, cambio de perfil.</v>
      </c>
      <c r="H2045" t="str">
        <f>Tabla_owssvr__2[[#This Row],[Enviado a TI]]</f>
        <v>No</v>
      </c>
      <c r="I2045">
        <f>Tabla_owssvr__2[[#This Row],[Regiones]]</f>
        <v>0</v>
      </c>
      <c r="J2045" s="12">
        <f t="shared" si="213"/>
        <v>1</v>
      </c>
      <c r="K2045" s="13">
        <f t="shared" si="214"/>
        <v>41695</v>
      </c>
      <c r="L2045" s="12">
        <f t="shared" si="215"/>
        <v>2014</v>
      </c>
      <c r="M2045" s="12">
        <f t="shared" si="216"/>
        <v>9</v>
      </c>
      <c r="N2045" s="12">
        <f t="shared" si="217"/>
        <v>2</v>
      </c>
      <c r="O2045" s="13" t="str">
        <f t="shared" ca="1" si="218"/>
        <v>CUMPLE</v>
      </c>
    </row>
    <row r="2046" spans="1:15" hidden="1">
      <c r="A2046">
        <f>Tabla_owssvr__2[[#This Row],[ID]]</f>
        <v>3172</v>
      </c>
      <c r="B2046" t="str">
        <f>Tabla_owssvr__2[[#This Row],[Título]]</f>
        <v>Copia Carpeta PrimeWeb</v>
      </c>
      <c r="C2046" t="str">
        <f>Tabla_owssvr__2[[#This Row],[Solicitante]]</f>
        <v>Pavez Nuñez, Walter, CAM</v>
      </c>
      <c r="D2046" s="4">
        <f>Tabla_owssvr__2[[#This Row],[Fecha Solicitud]]</f>
        <v>41694</v>
      </c>
      <c r="E2046" t="str">
        <f>Tabla_owssvr__2[[#This Row],[Estado]]</f>
        <v>Realizado</v>
      </c>
      <c r="F2046" s="4">
        <f>Tabla_owssvr__2[[#This Row],[Fecha Cierre]]</f>
        <v>41694</v>
      </c>
      <c r="G2046" t="str">
        <f>Tabla_owssvr__2[[#This Row],[Categoria]]</f>
        <v>Habilitación de carpetas compartidas o sitios de Sharepoint. O asignación y/o modificación de permisos.</v>
      </c>
      <c r="H2046" t="str">
        <f>Tabla_owssvr__2[[#This Row],[Enviado a TI]]</f>
        <v>No</v>
      </c>
      <c r="I2046">
        <f>Tabla_owssvr__2[[#This Row],[Regiones]]</f>
        <v>0</v>
      </c>
      <c r="J2046" s="12">
        <f t="shared" si="213"/>
        <v>1</v>
      </c>
      <c r="K2046" s="13">
        <f t="shared" si="214"/>
        <v>41695</v>
      </c>
      <c r="L2046" s="12">
        <f t="shared" si="215"/>
        <v>2014</v>
      </c>
      <c r="M2046" s="12">
        <f t="shared" si="216"/>
        <v>9</v>
      </c>
      <c r="N2046" s="12">
        <f t="shared" si="217"/>
        <v>2</v>
      </c>
      <c r="O2046" s="13" t="str">
        <f t="shared" ca="1" si="218"/>
        <v>CUMPLE</v>
      </c>
    </row>
    <row r="2047" spans="1:15" hidden="1">
      <c r="A2047">
        <f>Tabla_owssvr__2[[#This Row],[ID]]</f>
        <v>3171</v>
      </c>
      <c r="B2047" t="str">
        <f>Tabla_owssvr__2[[#This Row],[Título]]</f>
        <v>Accedo denegado</v>
      </c>
      <c r="C2047" t="str">
        <f>Tabla_owssvr__2[[#This Row],[Solicitante]]</f>
        <v>Baez Mella, Patricia Andrea, CAM</v>
      </c>
      <c r="D2047" s="4">
        <f>Tabla_owssvr__2[[#This Row],[Fecha Solicitud]]</f>
        <v>41694</v>
      </c>
      <c r="E2047" t="str">
        <f>Tabla_owssvr__2[[#This Row],[Estado]]</f>
        <v>Realizado</v>
      </c>
      <c r="F2047" s="4">
        <f>Tabla_owssvr__2[[#This Row],[Fecha Cierre]]</f>
        <v>41694</v>
      </c>
      <c r="G2047" t="str">
        <f>Tabla_owssvr__2[[#This Row],[Categoria]]</f>
        <v>Habilitación de carpetas compartidas o sitios de Sharepoint. O asignación y/o modificación de permisos.</v>
      </c>
      <c r="H2047" t="str">
        <f>Tabla_owssvr__2[[#This Row],[Enviado a TI]]</f>
        <v>Si</v>
      </c>
      <c r="I2047">
        <f>Tabla_owssvr__2[[#This Row],[Regiones]]</f>
        <v>0</v>
      </c>
      <c r="J2047" s="12">
        <f t="shared" si="213"/>
        <v>1</v>
      </c>
      <c r="K2047" s="13">
        <f t="shared" si="214"/>
        <v>41695</v>
      </c>
      <c r="L2047" s="12">
        <f t="shared" si="215"/>
        <v>2014</v>
      </c>
      <c r="M2047" s="12">
        <f t="shared" si="216"/>
        <v>9</v>
      </c>
      <c r="N2047" s="12">
        <f t="shared" si="217"/>
        <v>2</v>
      </c>
      <c r="O2047" s="13" t="str">
        <f t="shared" ca="1" si="218"/>
        <v>CUMPLE</v>
      </c>
    </row>
    <row r="2048" spans="1:15" hidden="1">
      <c r="A2048">
        <f>Tabla_owssvr__2[[#This Row],[ID]]</f>
        <v>3170</v>
      </c>
      <c r="B2048" t="str">
        <f>Tabla_owssvr__2[[#This Row],[Título]]</f>
        <v>teléfono celular</v>
      </c>
      <c r="C2048" t="str">
        <f>Tabla_owssvr__2[[#This Row],[Solicitante]]</f>
        <v>Iturrieta Silva, Hector, CAM</v>
      </c>
      <c r="D2048" s="4">
        <f>Tabla_owssvr__2[[#This Row],[Fecha Solicitud]]</f>
        <v>41691</v>
      </c>
      <c r="E2048" t="str">
        <f>Tabla_owssvr__2[[#This Row],[Estado]]</f>
        <v>Realizado</v>
      </c>
      <c r="F2048" s="4">
        <f>Tabla_owssvr__2[[#This Row],[Fecha Cierre]]</f>
        <v>41694</v>
      </c>
      <c r="G2048" t="str">
        <f>Tabla_owssvr__2[[#This Row],[Categoria]]</f>
        <v>Habilitación de servicios de telefonía celular, aumento de minutos, cambio de perfil.</v>
      </c>
      <c r="H2048" t="str">
        <f>Tabla_owssvr__2[[#This Row],[Enviado a TI]]</f>
        <v>Si</v>
      </c>
      <c r="I2048">
        <f>Tabla_owssvr__2[[#This Row],[Regiones]]</f>
        <v>0</v>
      </c>
      <c r="J2048" s="12">
        <f t="shared" si="213"/>
        <v>1</v>
      </c>
      <c r="K2048" s="13">
        <f t="shared" si="214"/>
        <v>41694</v>
      </c>
      <c r="L2048" s="12">
        <f t="shared" si="215"/>
        <v>2014</v>
      </c>
      <c r="M2048" s="12">
        <f t="shared" si="216"/>
        <v>9</v>
      </c>
      <c r="N2048" s="12">
        <f t="shared" si="217"/>
        <v>2</v>
      </c>
      <c r="O2048" s="13" t="str">
        <f t="shared" ca="1" si="218"/>
        <v>CUMPLE</v>
      </c>
    </row>
    <row r="2049" spans="1:15" hidden="1">
      <c r="A2049">
        <f>Tabla_owssvr__2[[#This Row],[ID]]</f>
        <v>3169</v>
      </c>
      <c r="B2049" t="str">
        <f>Tabla_owssvr__2[[#This Row],[Título]]</f>
        <v xml:space="preserve">Baja Estacion de trabajo </v>
      </c>
      <c r="C2049" t="str">
        <f>Tabla_owssvr__2[[#This Row],[Solicitante]]</f>
        <v>Técnico Mesa de Ayuda, Externo</v>
      </c>
      <c r="D2049" s="4">
        <f>Tabla_owssvr__2[[#This Row],[Fecha Solicitud]]</f>
        <v>41694</v>
      </c>
      <c r="E2049" t="str">
        <f>Tabla_owssvr__2[[#This Row],[Estado]]</f>
        <v>Realizado</v>
      </c>
      <c r="F2049" s="4">
        <f>Tabla_owssvr__2[[#This Row],[Fecha Cierre]]</f>
        <v>41694</v>
      </c>
      <c r="G2049" t="str">
        <f>Tabla_owssvr__2[[#This Row],[Categoria]]</f>
        <v>Creación, modificación activación y desactivación de cuentas de red y correo electrónico.</v>
      </c>
      <c r="H2049" t="str">
        <f>Tabla_owssvr__2[[#This Row],[Enviado a TI]]</f>
        <v>No</v>
      </c>
      <c r="I2049">
        <f>Tabla_owssvr__2[[#This Row],[Regiones]]</f>
        <v>0</v>
      </c>
      <c r="J2049" s="12">
        <f t="shared" si="213"/>
        <v>1</v>
      </c>
      <c r="K2049" s="13">
        <f t="shared" si="214"/>
        <v>41695</v>
      </c>
      <c r="L2049" s="12">
        <f t="shared" si="215"/>
        <v>2014</v>
      </c>
      <c r="M2049" s="12">
        <f t="shared" si="216"/>
        <v>9</v>
      </c>
      <c r="N2049" s="12">
        <f t="shared" si="217"/>
        <v>2</v>
      </c>
      <c r="O2049" s="13" t="str">
        <f t="shared" ca="1" si="218"/>
        <v>CUMPLE</v>
      </c>
    </row>
    <row r="2050" spans="1:15" hidden="1">
      <c r="A2050">
        <f>Tabla_owssvr__2[[#This Row],[ID]]</f>
        <v>3168</v>
      </c>
      <c r="B2050" t="str">
        <f>Tabla_owssvr__2[[#This Row],[Título]]</f>
        <v>Carga de minutos</v>
      </c>
      <c r="C2050" t="str">
        <f>Tabla_owssvr__2[[#This Row],[Solicitante]]</f>
        <v>Bascuñan Reyes, Juan Ignacio, CAM</v>
      </c>
      <c r="D2050" s="4">
        <f>Tabla_owssvr__2[[#This Row],[Fecha Solicitud]]</f>
        <v>41694</v>
      </c>
      <c r="E2050" t="str">
        <f>Tabla_owssvr__2[[#This Row],[Estado]]</f>
        <v>Realizado</v>
      </c>
      <c r="F2050" s="4">
        <f>Tabla_owssvr__2[[#This Row],[Fecha Cierre]]</f>
        <v>41694</v>
      </c>
      <c r="G2050" t="str">
        <f>Tabla_owssvr__2[[#This Row],[Categoria]]</f>
        <v>Habilitación de servicios de telefonía celular, aumento de minutos, cambio de perfil.</v>
      </c>
      <c r="H2050" t="str">
        <f>Tabla_owssvr__2[[#This Row],[Enviado a TI]]</f>
        <v>Si</v>
      </c>
      <c r="I2050">
        <f>Tabla_owssvr__2[[#This Row],[Regiones]]</f>
        <v>0</v>
      </c>
      <c r="J2050" s="12">
        <f t="shared" ref="J2050:J2113" si="219">VLOOKUP(G2050,servicios,2,FALSE)</f>
        <v>1</v>
      </c>
      <c r="K2050" s="13">
        <f t="shared" ref="K2050:K2113" si="220">WORKDAY(D2050*1,J2050,festivos)</f>
        <v>41695</v>
      </c>
      <c r="L2050" s="12">
        <f t="shared" ref="L2050:L2113" si="221">YEAR(K2050)</f>
        <v>2014</v>
      </c>
      <c r="M2050" s="12">
        <f t="shared" ref="M2050:M2113" si="222">WEEKNUM(K2050,2)</f>
        <v>9</v>
      </c>
      <c r="N2050" s="12">
        <f t="shared" ref="N2050:N2113" si="223">MONTH(K2050)</f>
        <v>2</v>
      </c>
      <c r="O2050" s="13" t="str">
        <f t="shared" ref="O2050:O2113" ca="1" si="224">IF(F2050=0,IF(AND(TODAY()&lt;=K2050),"EN TIEMPO","FUERA"),IF(AND(F2050&lt;=K2050),"CUMPLE","NO CUMPLE"))</f>
        <v>CUMPLE</v>
      </c>
    </row>
    <row r="2051" spans="1:15" hidden="1">
      <c r="A2051">
        <f>Tabla_owssvr__2[[#This Row],[ID]]</f>
        <v>3167</v>
      </c>
      <c r="B2051" t="str">
        <f>Tabla_owssvr__2[[#This Row],[Título]]</f>
        <v xml:space="preserve">Alta Estacion de trabajo </v>
      </c>
      <c r="C2051" t="str">
        <f>Tabla_owssvr__2[[#This Row],[Solicitante]]</f>
        <v>Técnico Mesa de Ayuda, Externo</v>
      </c>
      <c r="D2051" s="4">
        <f>Tabla_owssvr__2[[#This Row],[Fecha Solicitud]]</f>
        <v>41694</v>
      </c>
      <c r="E2051" t="str">
        <f>Tabla_owssvr__2[[#This Row],[Estado]]</f>
        <v>Realizado</v>
      </c>
      <c r="F2051" s="4">
        <f>Tabla_owssvr__2[[#This Row],[Fecha Cierre]]</f>
        <v>41694</v>
      </c>
      <c r="G2051" t="str">
        <f>Tabla_owssvr__2[[#This Row],[Categoria]]</f>
        <v>Creación, modificación activación y desactivación de cuentas de red y correo electrónico.</v>
      </c>
      <c r="H2051" t="str">
        <f>Tabla_owssvr__2[[#This Row],[Enviado a TI]]</f>
        <v>No</v>
      </c>
      <c r="I2051">
        <f>Tabla_owssvr__2[[#This Row],[Regiones]]</f>
        <v>0</v>
      </c>
      <c r="J2051" s="12">
        <f t="shared" si="219"/>
        <v>1</v>
      </c>
      <c r="K2051" s="13">
        <f t="shared" si="220"/>
        <v>41695</v>
      </c>
      <c r="L2051" s="12">
        <f t="shared" si="221"/>
        <v>2014</v>
      </c>
      <c r="M2051" s="12">
        <f t="shared" si="222"/>
        <v>9</v>
      </c>
      <c r="N2051" s="12">
        <f t="shared" si="223"/>
        <v>2</v>
      </c>
      <c r="O2051" s="13" t="str">
        <f t="shared" ca="1" si="224"/>
        <v>CUMPLE</v>
      </c>
    </row>
    <row r="2052" spans="1:15" hidden="1">
      <c r="A2052">
        <f>Tabla_owssvr__2[[#This Row],[ID]]</f>
        <v>3166</v>
      </c>
      <c r="B2052" t="str">
        <f>Tabla_owssvr__2[[#This Row],[Título]]</f>
        <v>Favor, urgente  los archivos que están en este Link.</v>
      </c>
      <c r="C2052" t="str">
        <f>Tabla_owssvr__2[[#This Row],[Solicitante]]</f>
        <v>Gonzalez Arredondo, Enrique Eduardo, CAM</v>
      </c>
      <c r="D2052" s="4">
        <f>Tabla_owssvr__2[[#This Row],[Fecha Solicitud]]</f>
        <v>41694</v>
      </c>
      <c r="E2052" t="str">
        <f>Tabla_owssvr__2[[#This Row],[Estado]]</f>
        <v>Realizado</v>
      </c>
      <c r="F2052" s="4">
        <f>Tabla_owssvr__2[[#This Row],[Fecha Cierre]]</f>
        <v>41694</v>
      </c>
      <c r="G2052" t="str">
        <f>Tabla_owssvr__2[[#This Row],[Categoria]]</f>
        <v>Habilitación de carpetas compartidas o sitios de Sharepoint. O asignación y/o modificación de permisos.</v>
      </c>
      <c r="H2052" t="str">
        <f>Tabla_owssvr__2[[#This Row],[Enviado a TI]]</f>
        <v>Si</v>
      </c>
      <c r="I2052">
        <f>Tabla_owssvr__2[[#This Row],[Regiones]]</f>
        <v>0</v>
      </c>
      <c r="J2052" s="12">
        <f t="shared" si="219"/>
        <v>1</v>
      </c>
      <c r="K2052" s="13">
        <f t="shared" si="220"/>
        <v>41695</v>
      </c>
      <c r="L2052" s="12">
        <f t="shared" si="221"/>
        <v>2014</v>
      </c>
      <c r="M2052" s="12">
        <f t="shared" si="222"/>
        <v>9</v>
      </c>
      <c r="N2052" s="12">
        <f t="shared" si="223"/>
        <v>2</v>
      </c>
      <c r="O2052" s="13" t="str">
        <f t="shared" ca="1" si="224"/>
        <v>CUMPLE</v>
      </c>
    </row>
    <row r="2053" spans="1:15" hidden="1">
      <c r="A2053">
        <f>Tabla_owssvr__2[[#This Row],[ID]]</f>
        <v>3165</v>
      </c>
      <c r="B2053" t="str">
        <f>Tabla_owssvr__2[[#This Row],[Título]]</f>
        <v>CONTRASEÑA ORACLE</v>
      </c>
      <c r="C2053" t="str">
        <f>Tabla_owssvr__2[[#This Row],[Solicitante]]</f>
        <v>Riveros Mancilla, Claudia Andrea, EXTERNO</v>
      </c>
      <c r="D2053" s="4">
        <f>Tabla_owssvr__2[[#This Row],[Fecha Solicitud]]</f>
        <v>41694</v>
      </c>
      <c r="E2053" t="str">
        <f>Tabla_owssvr__2[[#This Row],[Estado]]</f>
        <v>Realizado</v>
      </c>
      <c r="F2053" s="4">
        <f>Tabla_owssvr__2[[#This Row],[Fecha Cierre]]</f>
        <v>41694</v>
      </c>
      <c r="G2053" t="str">
        <f>Tabla_owssvr__2[[#This Row],[Categoria]]</f>
        <v>Reporte de incidencias de servicio externos (Oracle, SAP, Synergia, GOM ….)</v>
      </c>
      <c r="H2053" t="str">
        <f>Tabla_owssvr__2[[#This Row],[Enviado a TI]]</f>
        <v>Si</v>
      </c>
      <c r="I2053">
        <f>Tabla_owssvr__2[[#This Row],[Regiones]]</f>
        <v>0</v>
      </c>
      <c r="J2053" s="12">
        <f t="shared" si="219"/>
        <v>1</v>
      </c>
      <c r="K2053" s="13">
        <f t="shared" si="220"/>
        <v>41695</v>
      </c>
      <c r="L2053" s="12">
        <f t="shared" si="221"/>
        <v>2014</v>
      </c>
      <c r="M2053" s="12">
        <f t="shared" si="222"/>
        <v>9</v>
      </c>
      <c r="N2053" s="12">
        <f t="shared" si="223"/>
        <v>2</v>
      </c>
      <c r="O2053" s="13" t="str">
        <f t="shared" ca="1" si="224"/>
        <v>CUMPLE</v>
      </c>
    </row>
    <row r="2054" spans="1:15" hidden="1">
      <c r="A2054">
        <f>Tabla_owssvr__2[[#This Row],[ID]]</f>
        <v>3164</v>
      </c>
      <c r="B2054" t="str">
        <f>Tabla_owssvr__2[[#This Row],[Título]]</f>
        <v>DND Activo - Anexo 7660</v>
      </c>
      <c r="C2054" t="str">
        <f>Tabla_owssvr__2[[#This Row],[Solicitante]]</f>
        <v>Vasquez Opazo, Maria Jose, CAM</v>
      </c>
      <c r="D2054" s="4">
        <f>Tabla_owssvr__2[[#This Row],[Fecha Solicitud]]</f>
        <v>41694</v>
      </c>
      <c r="E2054" t="str">
        <f>Tabla_owssvr__2[[#This Row],[Estado]]</f>
        <v>Realizado</v>
      </c>
      <c r="F2054" s="4">
        <f>Tabla_owssvr__2[[#This Row],[Fecha Cierre]]</f>
        <v>41694</v>
      </c>
      <c r="G2054" t="str">
        <f>Tabla_owssvr__2[[#This Row],[Categoria]]</f>
        <v>Creación, modificación activación y desactivación de anexos telefónicos.</v>
      </c>
      <c r="H2054" t="str">
        <f>Tabla_owssvr__2[[#This Row],[Enviado a TI]]</f>
        <v>No</v>
      </c>
      <c r="I2054">
        <f>Tabla_owssvr__2[[#This Row],[Regiones]]</f>
        <v>0</v>
      </c>
      <c r="J2054" s="12">
        <f t="shared" si="219"/>
        <v>1</v>
      </c>
      <c r="K2054" s="13">
        <f t="shared" si="220"/>
        <v>41695</v>
      </c>
      <c r="L2054" s="12">
        <f t="shared" si="221"/>
        <v>2014</v>
      </c>
      <c r="M2054" s="12">
        <f t="shared" si="222"/>
        <v>9</v>
      </c>
      <c r="N2054" s="12">
        <f t="shared" si="223"/>
        <v>2</v>
      </c>
      <c r="O2054" s="13" t="str">
        <f t="shared" ca="1" si="224"/>
        <v>CUMPLE</v>
      </c>
    </row>
    <row r="2055" spans="1:15" hidden="1">
      <c r="A2055">
        <f>Tabla_owssvr__2[[#This Row],[ID]]</f>
        <v>3163</v>
      </c>
      <c r="B2055" t="str">
        <f>Tabla_owssvr__2[[#This Row],[Título]]</f>
        <v>Clave Bloqueada</v>
      </c>
      <c r="C2055" t="str">
        <f>Tabla_owssvr__2[[#This Row],[Solicitante]]</f>
        <v>Vasquez Opazo, Maria Jose, CAM</v>
      </c>
      <c r="D2055" s="4">
        <f>Tabla_owssvr__2[[#This Row],[Fecha Solicitud]]</f>
        <v>41694</v>
      </c>
      <c r="E2055" t="str">
        <f>Tabla_owssvr__2[[#This Row],[Estado]]</f>
        <v>Realizado</v>
      </c>
      <c r="F2055" s="4">
        <f>Tabla_owssvr__2[[#This Row],[Fecha Cierre]]</f>
        <v>41694</v>
      </c>
      <c r="G2055" t="str">
        <f>Tabla_owssvr__2[[#This Row],[Categoria]]</f>
        <v>Creación, modificación activación y desactivación de cuentas de red y correo electrónico.</v>
      </c>
      <c r="H2055" t="str">
        <f>Tabla_owssvr__2[[#This Row],[Enviado a TI]]</f>
        <v>No</v>
      </c>
      <c r="I2055">
        <f>Tabla_owssvr__2[[#This Row],[Regiones]]</f>
        <v>0</v>
      </c>
      <c r="J2055" s="12">
        <f t="shared" si="219"/>
        <v>1</v>
      </c>
      <c r="K2055" s="13">
        <f t="shared" si="220"/>
        <v>41695</v>
      </c>
      <c r="L2055" s="12">
        <f t="shared" si="221"/>
        <v>2014</v>
      </c>
      <c r="M2055" s="12">
        <f t="shared" si="222"/>
        <v>9</v>
      </c>
      <c r="N2055" s="12">
        <f t="shared" si="223"/>
        <v>2</v>
      </c>
      <c r="O2055" s="13" t="str">
        <f t="shared" ca="1" si="224"/>
        <v>CUMPLE</v>
      </c>
    </row>
    <row r="2056" spans="1:15" hidden="1">
      <c r="A2056">
        <f>Tabla_owssvr__2[[#This Row],[ID]]</f>
        <v>3162</v>
      </c>
      <c r="B2056" t="str">
        <f>Tabla_owssvr__2[[#This Row],[Título]]</f>
        <v xml:space="preserve">error oracle Fuera de oficina  </v>
      </c>
      <c r="C2056" t="str">
        <f>Tabla_owssvr__2[[#This Row],[Solicitante]]</f>
        <v>Medrano Ortega, Mario Ariel, CAM</v>
      </c>
      <c r="D2056" s="4">
        <f>Tabla_owssvr__2[[#This Row],[Fecha Solicitud]]</f>
        <v>41691</v>
      </c>
      <c r="E2056" t="str">
        <f>Tabla_owssvr__2[[#This Row],[Estado]]</f>
        <v>Realizado</v>
      </c>
      <c r="F2056" s="4">
        <f>Tabla_owssvr__2[[#This Row],[Fecha Cierre]]</f>
        <v>41691</v>
      </c>
      <c r="G2056" t="str">
        <f>Tabla_owssvr__2[[#This Row],[Categoria]]</f>
        <v>Reporte de incidencias de servicio externos (Oracle, SAP, Synergia, GOM ….)</v>
      </c>
      <c r="H2056" t="str">
        <f>Tabla_owssvr__2[[#This Row],[Enviado a TI]]</f>
        <v>Si</v>
      </c>
      <c r="I2056">
        <f>Tabla_owssvr__2[[#This Row],[Regiones]]</f>
        <v>0</v>
      </c>
      <c r="J2056" s="12">
        <f t="shared" si="219"/>
        <v>1</v>
      </c>
      <c r="K2056" s="13">
        <f t="shared" si="220"/>
        <v>41694</v>
      </c>
      <c r="L2056" s="12">
        <f t="shared" si="221"/>
        <v>2014</v>
      </c>
      <c r="M2056" s="12">
        <f t="shared" si="222"/>
        <v>9</v>
      </c>
      <c r="N2056" s="12">
        <f t="shared" si="223"/>
        <v>2</v>
      </c>
      <c r="O2056" s="13" t="str">
        <f t="shared" ca="1" si="224"/>
        <v>CUMPLE</v>
      </c>
    </row>
    <row r="2057" spans="1:15" hidden="1">
      <c r="A2057">
        <f>Tabla_owssvr__2[[#This Row],[ID]]</f>
        <v>3161</v>
      </c>
      <c r="B2057" t="str">
        <f>Tabla_owssvr__2[[#This Row],[Título]]</f>
        <v xml:space="preserve">Plataformar PC - Gcia. Op. </v>
      </c>
      <c r="C2057" t="str">
        <f>Tabla_owssvr__2[[#This Row],[Solicitante]]</f>
        <v>Cornejo Parraguez, Alfonso Augusto, CAM</v>
      </c>
      <c r="D2057" s="4">
        <f>Tabla_owssvr__2[[#This Row],[Fecha Solicitud]]</f>
        <v>41690</v>
      </c>
      <c r="E2057" t="str">
        <f>Tabla_owssvr__2[[#This Row],[Estado]]</f>
        <v>Realizado</v>
      </c>
      <c r="F2057" s="4">
        <f>Tabla_owssvr__2[[#This Row],[Fecha Cierre]]</f>
        <v>41690</v>
      </c>
      <c r="G2057" t="str">
        <f>Tabla_owssvr__2[[#This Row],[Categoria]]</f>
        <v>Asignación de equipamiento estándar.</v>
      </c>
      <c r="H2057" t="str">
        <f>Tabla_owssvr__2[[#This Row],[Enviado a TI]]</f>
        <v>Si</v>
      </c>
      <c r="I2057">
        <f>Tabla_owssvr__2[[#This Row],[Regiones]]</f>
        <v>0</v>
      </c>
      <c r="J2057" s="12">
        <f t="shared" si="219"/>
        <v>4</v>
      </c>
      <c r="K2057" s="13">
        <f t="shared" si="220"/>
        <v>41696</v>
      </c>
      <c r="L2057" s="12">
        <f t="shared" si="221"/>
        <v>2014</v>
      </c>
      <c r="M2057" s="12">
        <f t="shared" si="222"/>
        <v>9</v>
      </c>
      <c r="N2057" s="12">
        <f t="shared" si="223"/>
        <v>2</v>
      </c>
      <c r="O2057" s="13" t="str">
        <f t="shared" ca="1" si="224"/>
        <v>CUMPLE</v>
      </c>
    </row>
    <row r="2058" spans="1:15" hidden="1">
      <c r="A2058">
        <f>Tabla_owssvr__2[[#This Row],[ID]]</f>
        <v>3160</v>
      </c>
      <c r="B2058" t="str">
        <f>Tabla_owssvr__2[[#This Row],[Título]]</f>
        <v>Celular</v>
      </c>
      <c r="C2058" t="str">
        <f>Tabla_owssvr__2[[#This Row],[Solicitante]]</f>
        <v>Belmar Ramirez, Nelson Andres, CAM</v>
      </c>
      <c r="D2058" s="4">
        <f>Tabla_owssvr__2[[#This Row],[Fecha Solicitud]]</f>
        <v>41690</v>
      </c>
      <c r="E2058" t="str">
        <f>Tabla_owssvr__2[[#This Row],[Estado]]</f>
        <v>Realizado</v>
      </c>
      <c r="F2058" s="4">
        <f>Tabla_owssvr__2[[#This Row],[Fecha Cierre]]</f>
        <v>41690</v>
      </c>
      <c r="G2058" t="str">
        <f>Tabla_owssvr__2[[#This Row],[Categoria]]</f>
        <v>Habilitación de servicios de telefonía celular, aumento de minutos, cambio de perfil.</v>
      </c>
      <c r="H2058" t="str">
        <f>Tabla_owssvr__2[[#This Row],[Enviado a TI]]</f>
        <v>Si</v>
      </c>
      <c r="I2058">
        <f>Tabla_owssvr__2[[#This Row],[Regiones]]</f>
        <v>0</v>
      </c>
      <c r="J2058" s="12">
        <f t="shared" si="219"/>
        <v>1</v>
      </c>
      <c r="K2058" s="13">
        <f t="shared" si="220"/>
        <v>41691</v>
      </c>
      <c r="L2058" s="12">
        <f t="shared" si="221"/>
        <v>2014</v>
      </c>
      <c r="M2058" s="12">
        <f t="shared" si="222"/>
        <v>8</v>
      </c>
      <c r="N2058" s="12">
        <f t="shared" si="223"/>
        <v>2</v>
      </c>
      <c r="O2058" s="13" t="str">
        <f t="shared" ca="1" si="224"/>
        <v>CUMPLE</v>
      </c>
    </row>
    <row r="2059" spans="1:15" hidden="1">
      <c r="A2059">
        <f>Tabla_owssvr__2[[#This Row],[ID]]</f>
        <v>3159</v>
      </c>
      <c r="B2059" t="str">
        <f>Tabla_owssvr__2[[#This Row],[Título]]</f>
        <v>correo Bloqueado Boris Barraza</v>
      </c>
      <c r="C2059" t="str">
        <f>Tabla_owssvr__2[[#This Row],[Solicitante]]</f>
        <v>Morales Diaz, Mauricio Enrique, CAM</v>
      </c>
      <c r="D2059" s="4">
        <f>Tabla_owssvr__2[[#This Row],[Fecha Solicitud]]</f>
        <v>41690</v>
      </c>
      <c r="E2059" t="str">
        <f>Tabla_owssvr__2[[#This Row],[Estado]]</f>
        <v>Realizado</v>
      </c>
      <c r="F2059" s="4">
        <f>Tabla_owssvr__2[[#This Row],[Fecha Cierre]]</f>
        <v>41690</v>
      </c>
      <c r="G2059" t="str">
        <f>Tabla_owssvr__2[[#This Row],[Categoria]]</f>
        <v>Creación, modificación activación y desactivación de cuentas de red y correo electrónico.</v>
      </c>
      <c r="H2059" t="str">
        <f>Tabla_owssvr__2[[#This Row],[Enviado a TI]]</f>
        <v>Si</v>
      </c>
      <c r="I2059">
        <f>Tabla_owssvr__2[[#This Row],[Regiones]]</f>
        <v>0</v>
      </c>
      <c r="J2059" s="12">
        <f t="shared" si="219"/>
        <v>1</v>
      </c>
      <c r="K2059" s="13">
        <f t="shared" si="220"/>
        <v>41691</v>
      </c>
      <c r="L2059" s="12">
        <f t="shared" si="221"/>
        <v>2014</v>
      </c>
      <c r="M2059" s="12">
        <f t="shared" si="222"/>
        <v>8</v>
      </c>
      <c r="N2059" s="12">
        <f t="shared" si="223"/>
        <v>2</v>
      </c>
      <c r="O2059" s="13" t="str">
        <f t="shared" ca="1" si="224"/>
        <v>CUMPLE</v>
      </c>
    </row>
    <row r="2060" spans="1:15" hidden="1">
      <c r="A2060">
        <f>Tabla_owssvr__2[[#This Row],[ID]]</f>
        <v>3158</v>
      </c>
      <c r="B2060" t="str">
        <f>Tabla_owssvr__2[[#This Row],[Título]]</f>
        <v>impresora con perforadora</v>
      </c>
      <c r="C2060" t="str">
        <f>Tabla_owssvr__2[[#This Row],[Solicitante]]</f>
        <v>Caraa Carraha, Paula, CAM</v>
      </c>
      <c r="D2060" s="4">
        <f>Tabla_owssvr__2[[#This Row],[Fecha Solicitud]]</f>
        <v>41690</v>
      </c>
      <c r="E2060" t="str">
        <f>Tabla_owssvr__2[[#This Row],[Estado]]</f>
        <v>Realizado</v>
      </c>
      <c r="F2060" s="4">
        <f>Tabla_owssvr__2[[#This Row],[Fecha Cierre]]</f>
        <v>41690</v>
      </c>
      <c r="G2060" t="str">
        <f>Tabla_owssvr__2[[#This Row],[Categoria]]</f>
        <v>Arriendo de equipos.</v>
      </c>
      <c r="H2060" t="str">
        <f>Tabla_owssvr__2[[#This Row],[Enviado a TI]]</f>
        <v>Si</v>
      </c>
      <c r="I2060">
        <f>Tabla_owssvr__2[[#This Row],[Regiones]]</f>
        <v>0</v>
      </c>
      <c r="J2060" s="12">
        <f t="shared" si="219"/>
        <v>4</v>
      </c>
      <c r="K2060" s="13">
        <f t="shared" si="220"/>
        <v>41696</v>
      </c>
      <c r="L2060" s="12">
        <f t="shared" si="221"/>
        <v>2014</v>
      </c>
      <c r="M2060" s="12">
        <f t="shared" si="222"/>
        <v>9</v>
      </c>
      <c r="N2060" s="12">
        <f t="shared" si="223"/>
        <v>2</v>
      </c>
      <c r="O2060" s="13" t="str">
        <f t="shared" ca="1" si="224"/>
        <v>CUMPLE</v>
      </c>
    </row>
    <row r="2061" spans="1:15" hidden="1">
      <c r="A2061">
        <f>Tabla_owssvr__2[[#This Row],[ID]]</f>
        <v>3157</v>
      </c>
      <c r="B2061" t="str">
        <f>Tabla_owssvr__2[[#This Row],[Título]]</f>
        <v>acceso carpeta</v>
      </c>
      <c r="C2061" t="str">
        <f>Tabla_owssvr__2[[#This Row],[Solicitante]]</f>
        <v>Escobar Chacon, Juan Pablo, CAM</v>
      </c>
      <c r="D2061" s="4">
        <f>Tabla_owssvr__2[[#This Row],[Fecha Solicitud]]</f>
        <v>41690</v>
      </c>
      <c r="E2061" t="str">
        <f>Tabla_owssvr__2[[#This Row],[Estado]]</f>
        <v>Realizado</v>
      </c>
      <c r="F2061" s="4">
        <f>Tabla_owssvr__2[[#This Row],[Fecha Cierre]]</f>
        <v>41690</v>
      </c>
      <c r="G2061" t="str">
        <f>Tabla_owssvr__2[[#This Row],[Categoria]]</f>
        <v>Habilitación de carpetas compartidas o sitios de Sharepoint. O asignación y/o modificación de permisos.</v>
      </c>
      <c r="H2061" t="str">
        <f>Tabla_owssvr__2[[#This Row],[Enviado a TI]]</f>
        <v>No</v>
      </c>
      <c r="I2061">
        <f>Tabla_owssvr__2[[#This Row],[Regiones]]</f>
        <v>0</v>
      </c>
      <c r="J2061" s="12">
        <f t="shared" si="219"/>
        <v>1</v>
      </c>
      <c r="K2061" s="13">
        <f t="shared" si="220"/>
        <v>41691</v>
      </c>
      <c r="L2061" s="12">
        <f t="shared" si="221"/>
        <v>2014</v>
      </c>
      <c r="M2061" s="12">
        <f t="shared" si="222"/>
        <v>8</v>
      </c>
      <c r="N2061" s="12">
        <f t="shared" si="223"/>
        <v>2</v>
      </c>
      <c r="O2061" s="13" t="str">
        <f t="shared" ca="1" si="224"/>
        <v>CUMPLE</v>
      </c>
    </row>
    <row r="2062" spans="1:15" hidden="1">
      <c r="A2062">
        <f>Tabla_owssvr__2[[#This Row],[ID]]</f>
        <v>3156</v>
      </c>
      <c r="B2062" t="str">
        <f>Tabla_owssvr__2[[#This Row],[Título]]</f>
        <v>Get tips to recharge your love life</v>
      </c>
      <c r="C2062" t="str">
        <f>Tabla_owssvr__2[[#This Row],[Solicitante]]</f>
        <v>Duarte Fuentes, Luis Alfredo, CAM</v>
      </c>
      <c r="D2062" s="4">
        <f>Tabla_owssvr__2[[#This Row],[Fecha Solicitud]]</f>
        <v>41690</v>
      </c>
      <c r="E2062" t="str">
        <f>Tabla_owssvr__2[[#This Row],[Estado]]</f>
        <v>Realizado</v>
      </c>
      <c r="F2062" s="4">
        <f>Tabla_owssvr__2[[#This Row],[Fecha Cierre]]</f>
        <v>41690</v>
      </c>
      <c r="G2062" t="str">
        <f>Tabla_owssvr__2[[#This Row],[Categoria]]</f>
        <v>Habilitación de carpetas compartidas o sitios de Sharepoint. O asignación y/o modificación de permisos.</v>
      </c>
      <c r="H2062" t="str">
        <f>Tabla_owssvr__2[[#This Row],[Enviado a TI]]</f>
        <v>Si</v>
      </c>
      <c r="I2062">
        <f>Tabla_owssvr__2[[#This Row],[Regiones]]</f>
        <v>0</v>
      </c>
      <c r="J2062" s="12">
        <f t="shared" si="219"/>
        <v>1</v>
      </c>
      <c r="K2062" s="13">
        <f t="shared" si="220"/>
        <v>41691</v>
      </c>
      <c r="L2062" s="12">
        <f t="shared" si="221"/>
        <v>2014</v>
      </c>
      <c r="M2062" s="12">
        <f t="shared" si="222"/>
        <v>8</v>
      </c>
      <c r="N2062" s="12">
        <f t="shared" si="223"/>
        <v>2</v>
      </c>
      <c r="O2062" s="13" t="str">
        <f t="shared" ca="1" si="224"/>
        <v>CUMPLE</v>
      </c>
    </row>
    <row r="2063" spans="1:15" hidden="1">
      <c r="A2063">
        <f>Tabla_owssvr__2[[#This Row],[ID]]</f>
        <v>3155</v>
      </c>
      <c r="B2063" t="str">
        <f>Tabla_owssvr__2[[#This Row],[Título]]</f>
        <v>Correos de aprolatam</v>
      </c>
      <c r="C2063" t="str">
        <f>Tabla_owssvr__2[[#This Row],[Solicitante]]</f>
        <v>Orellana Sepulveda, Andres Alejandro, CAM</v>
      </c>
      <c r="D2063" s="4">
        <f>Tabla_owssvr__2[[#This Row],[Fecha Solicitud]]</f>
        <v>41690</v>
      </c>
      <c r="E2063" t="str">
        <f>Tabla_owssvr__2[[#This Row],[Estado]]</f>
        <v>Realizado</v>
      </c>
      <c r="F2063" s="4">
        <f>Tabla_owssvr__2[[#This Row],[Fecha Cierre]]</f>
        <v>41690</v>
      </c>
      <c r="G2063" t="str">
        <f>Tabla_owssvr__2[[#This Row],[Categoria]]</f>
        <v>Creación, modificación activación y desactivación de cuentas de red y correo electrónico.</v>
      </c>
      <c r="H2063" t="str">
        <f>Tabla_owssvr__2[[#This Row],[Enviado a TI]]</f>
        <v>No</v>
      </c>
      <c r="I2063">
        <f>Tabla_owssvr__2[[#This Row],[Regiones]]</f>
        <v>0</v>
      </c>
      <c r="J2063" s="12">
        <f t="shared" si="219"/>
        <v>1</v>
      </c>
      <c r="K2063" s="13">
        <f t="shared" si="220"/>
        <v>41691</v>
      </c>
      <c r="L2063" s="12">
        <f t="shared" si="221"/>
        <v>2014</v>
      </c>
      <c r="M2063" s="12">
        <f t="shared" si="222"/>
        <v>8</v>
      </c>
      <c r="N2063" s="12">
        <f t="shared" si="223"/>
        <v>2</v>
      </c>
      <c r="O2063" s="13" t="str">
        <f t="shared" ca="1" si="224"/>
        <v>CUMPLE</v>
      </c>
    </row>
    <row r="2064" spans="1:15">
      <c r="A2064">
        <f>Tabla_owssvr__2[[#This Row],[ID]]</f>
        <v>3154</v>
      </c>
      <c r="B2064" t="str">
        <f>Tabla_owssvr__2[[#This Row],[Título]]</f>
        <v>SOLICITUD DE NOTEBOOK</v>
      </c>
      <c r="C2064" t="str">
        <f>Tabla_owssvr__2[[#This Row],[Solicitante]]</f>
        <v>Valdes Navarrete, David Exequiel, CAM</v>
      </c>
      <c r="D2064" s="4">
        <f>Tabla_owssvr__2[[#This Row],[Fecha Solicitud]]</f>
        <v>41669</v>
      </c>
      <c r="E2064" t="str">
        <f>Tabla_owssvr__2[[#This Row],[Estado]]</f>
        <v>Realizado</v>
      </c>
      <c r="F2064" s="4">
        <f>Tabla_owssvr__2[[#This Row],[Fecha Cierre]]</f>
        <v>41688</v>
      </c>
      <c r="G2064" t="str">
        <f>Tabla_owssvr__2[[#This Row],[Categoria]]</f>
        <v>Asignación de equipamiento estándar.</v>
      </c>
      <c r="H2064" t="str">
        <f>Tabla_owssvr__2[[#This Row],[Enviado a TI]]</f>
        <v>Si</v>
      </c>
      <c r="I2064">
        <f>Tabla_owssvr__2[[#This Row],[Regiones]]</f>
        <v>0</v>
      </c>
      <c r="J2064" s="12">
        <f t="shared" si="219"/>
        <v>4</v>
      </c>
      <c r="K2064" s="13">
        <f t="shared" si="220"/>
        <v>41675</v>
      </c>
      <c r="L2064" s="12">
        <f t="shared" si="221"/>
        <v>2014</v>
      </c>
      <c r="M2064" s="12">
        <f t="shared" si="222"/>
        <v>6</v>
      </c>
      <c r="N2064" s="12">
        <f t="shared" si="223"/>
        <v>2</v>
      </c>
      <c r="O2064" s="13" t="str">
        <f t="shared" ca="1" si="224"/>
        <v>NO CUMPLE</v>
      </c>
    </row>
    <row r="2065" spans="1:15" hidden="1">
      <c r="A2065">
        <f>Tabla_owssvr__2[[#This Row],[ID]]</f>
        <v>3153</v>
      </c>
      <c r="B2065" t="str">
        <f>Tabla_owssvr__2[[#This Row],[Título]]</f>
        <v>Reinicio Contraseña</v>
      </c>
      <c r="C2065" t="str">
        <f>Tabla_owssvr__2[[#This Row],[Solicitante]]</f>
        <v>Quintanilla Villarroel, Matías Custodio, CAM</v>
      </c>
      <c r="D2065" s="4">
        <f>Tabla_owssvr__2[[#This Row],[Fecha Solicitud]]</f>
        <v>41689</v>
      </c>
      <c r="E2065" t="str">
        <f>Tabla_owssvr__2[[#This Row],[Estado]]</f>
        <v>Realizado</v>
      </c>
      <c r="F2065" s="4">
        <f>Tabla_owssvr__2[[#This Row],[Fecha Cierre]]</f>
        <v>41689</v>
      </c>
      <c r="G2065" t="str">
        <f>Tabla_owssvr__2[[#This Row],[Categoria]]</f>
        <v>Creación, modificación activación y desactivación de cuentas de red y correo electrónico.</v>
      </c>
      <c r="H2065" t="str">
        <f>Tabla_owssvr__2[[#This Row],[Enviado a TI]]</f>
        <v>Si</v>
      </c>
      <c r="I2065">
        <f>Tabla_owssvr__2[[#This Row],[Regiones]]</f>
        <v>0</v>
      </c>
      <c r="J2065" s="12">
        <f t="shared" si="219"/>
        <v>1</v>
      </c>
      <c r="K2065" s="13">
        <f t="shared" si="220"/>
        <v>41690</v>
      </c>
      <c r="L2065" s="12">
        <f t="shared" si="221"/>
        <v>2014</v>
      </c>
      <c r="M2065" s="12">
        <f t="shared" si="222"/>
        <v>8</v>
      </c>
      <c r="N2065" s="12">
        <f t="shared" si="223"/>
        <v>2</v>
      </c>
      <c r="O2065" s="13" t="str">
        <f t="shared" ca="1" si="224"/>
        <v>CUMPLE</v>
      </c>
    </row>
    <row r="2066" spans="1:15" hidden="1">
      <c r="A2066">
        <f>Tabla_owssvr__2[[#This Row],[ID]]</f>
        <v>3152</v>
      </c>
      <c r="B2066" t="str">
        <f>Tabla_owssvr__2[[#This Row],[Título]]</f>
        <v>Revisar pantalla</v>
      </c>
      <c r="C2066" t="str">
        <f>Tabla_owssvr__2[[#This Row],[Solicitante]]</f>
        <v>San Martin Toledo, Mauricio Ramon, CAM</v>
      </c>
      <c r="D2066" s="4">
        <f>Tabla_owssvr__2[[#This Row],[Fecha Solicitud]]</f>
        <v>41689</v>
      </c>
      <c r="E2066" t="str">
        <f>Tabla_owssvr__2[[#This Row],[Estado]]</f>
        <v>Realizado</v>
      </c>
      <c r="F2066" s="4">
        <f>Tabla_owssvr__2[[#This Row],[Fecha Cierre]]</f>
        <v>41689</v>
      </c>
      <c r="G2066" t="str">
        <f>Tabla_owssvr__2[[#This Row],[Categoria]]</f>
        <v>Asignación de equipamiento estándar.</v>
      </c>
      <c r="H2066" t="str">
        <f>Tabla_owssvr__2[[#This Row],[Enviado a TI]]</f>
        <v>Si</v>
      </c>
      <c r="I2066">
        <f>Tabla_owssvr__2[[#This Row],[Regiones]]</f>
        <v>0</v>
      </c>
      <c r="J2066" s="12">
        <f t="shared" si="219"/>
        <v>4</v>
      </c>
      <c r="K2066" s="13">
        <f t="shared" si="220"/>
        <v>41695</v>
      </c>
      <c r="L2066" s="12">
        <f t="shared" si="221"/>
        <v>2014</v>
      </c>
      <c r="M2066" s="12">
        <f t="shared" si="222"/>
        <v>9</v>
      </c>
      <c r="N2066" s="12">
        <f t="shared" si="223"/>
        <v>2</v>
      </c>
      <c r="O2066" s="13" t="str">
        <f t="shared" ca="1" si="224"/>
        <v>CUMPLE</v>
      </c>
    </row>
    <row r="2067" spans="1:15" hidden="1">
      <c r="A2067">
        <f>Tabla_owssvr__2[[#This Row],[ID]]</f>
        <v>3151</v>
      </c>
      <c r="B2067" t="str">
        <f>Tabla_owssvr__2[[#This Row],[Título]]</f>
        <v>Habilitación CL Claudia Riveros</v>
      </c>
      <c r="C2067" t="str">
        <f>Tabla_owssvr__2[[#This Row],[Solicitante]]</f>
        <v>Riquelme Valdes, Eduardo, CAM</v>
      </c>
      <c r="D2067" s="4">
        <f>Tabla_owssvr__2[[#This Row],[Fecha Solicitud]]</f>
        <v>41689</v>
      </c>
      <c r="E2067" t="str">
        <f>Tabla_owssvr__2[[#This Row],[Estado]]</f>
        <v>Realizado</v>
      </c>
      <c r="F2067" s="4">
        <f>Tabla_owssvr__2[[#This Row],[Fecha Cierre]]</f>
        <v>41689</v>
      </c>
      <c r="G2067" t="str">
        <f>Tabla_owssvr__2[[#This Row],[Categoria]]</f>
        <v>Creación, modificación activación y desactivación de cuentas de red y correo electrónico.</v>
      </c>
      <c r="H2067" t="str">
        <f>Tabla_owssvr__2[[#This Row],[Enviado a TI]]</f>
        <v>Si</v>
      </c>
      <c r="I2067">
        <f>Tabla_owssvr__2[[#This Row],[Regiones]]</f>
        <v>0</v>
      </c>
      <c r="J2067" s="12">
        <f t="shared" si="219"/>
        <v>1</v>
      </c>
      <c r="K2067" s="13">
        <f t="shared" si="220"/>
        <v>41690</v>
      </c>
      <c r="L2067" s="12">
        <f t="shared" si="221"/>
        <v>2014</v>
      </c>
      <c r="M2067" s="12">
        <f t="shared" si="222"/>
        <v>8</v>
      </c>
      <c r="N2067" s="12">
        <f t="shared" si="223"/>
        <v>2</v>
      </c>
      <c r="O2067" s="13" t="str">
        <f t="shared" ca="1" si="224"/>
        <v>CUMPLE</v>
      </c>
    </row>
    <row r="2068" spans="1:15" hidden="1">
      <c r="A2068">
        <f>Tabla_owssvr__2[[#This Row],[ID]]</f>
        <v>3150</v>
      </c>
      <c r="B2068" t="str">
        <f>Tabla_owssvr__2[[#This Row],[Título]]</f>
        <v>Activar Microsim - N° Celular 85022366</v>
      </c>
      <c r="C2068" t="str">
        <f>Tabla_owssvr__2[[#This Row],[Solicitante]]</f>
        <v>Leiva Cortazar, Edgardo Andres, CAM</v>
      </c>
      <c r="D2068" s="4">
        <f>Tabla_owssvr__2[[#This Row],[Fecha Solicitud]]</f>
        <v>41689</v>
      </c>
      <c r="E2068" t="str">
        <f>Tabla_owssvr__2[[#This Row],[Estado]]</f>
        <v>Realizado</v>
      </c>
      <c r="F2068" s="4">
        <f>Tabla_owssvr__2[[#This Row],[Fecha Cierre]]</f>
        <v>41689</v>
      </c>
      <c r="G2068" t="str">
        <f>Tabla_owssvr__2[[#This Row],[Categoria]]</f>
        <v>Asignación y/o entrega de equipos celulares estándar nuevos o sus componentes. (chips)</v>
      </c>
      <c r="H2068" t="str">
        <f>Tabla_owssvr__2[[#This Row],[Enviado a TI]]</f>
        <v>No</v>
      </c>
      <c r="I2068">
        <f>Tabla_owssvr__2[[#This Row],[Regiones]]</f>
        <v>0</v>
      </c>
      <c r="J2068" s="12">
        <f t="shared" si="219"/>
        <v>7</v>
      </c>
      <c r="K2068" s="13">
        <f t="shared" si="220"/>
        <v>41698</v>
      </c>
      <c r="L2068" s="12">
        <f t="shared" si="221"/>
        <v>2014</v>
      </c>
      <c r="M2068" s="12">
        <f t="shared" si="222"/>
        <v>9</v>
      </c>
      <c r="N2068" s="12">
        <f t="shared" si="223"/>
        <v>2</v>
      </c>
      <c r="O2068" s="13" t="str">
        <f t="shared" ca="1" si="224"/>
        <v>CUMPLE</v>
      </c>
    </row>
    <row r="2069" spans="1:15" hidden="1">
      <c r="A2069">
        <f>Tabla_owssvr__2[[#This Row],[ID]]</f>
        <v>3149</v>
      </c>
      <c r="B2069" t="str">
        <f>Tabla_owssvr__2[[#This Row],[Título]]</f>
        <v>Solicitud Serv. Técnico - ID:V4408705313</v>
      </c>
      <c r="C2069" t="str">
        <f>Tabla_owssvr__2[[#This Row],[Solicitante]]</f>
        <v>Ruz Salinas, Richard Alberto, CAM</v>
      </c>
      <c r="D2069" s="4">
        <f>Tabla_owssvr__2[[#This Row],[Fecha Solicitud]]</f>
        <v>41689</v>
      </c>
      <c r="E2069" t="str">
        <f>Tabla_owssvr__2[[#This Row],[Estado]]</f>
        <v>Realizado</v>
      </c>
      <c r="F2069" s="4">
        <f>Tabla_owssvr__2[[#This Row],[Fecha Cierre]]</f>
        <v>41689</v>
      </c>
      <c r="G2069" t="str">
        <f>Tabla_owssvr__2[[#This Row],[Categoria]]</f>
        <v>Reporte de problemas de Impresoras en Outsourcing</v>
      </c>
      <c r="H2069" t="str">
        <f>Tabla_owssvr__2[[#This Row],[Enviado a TI]]</f>
        <v>No</v>
      </c>
      <c r="I2069">
        <f>Tabla_owssvr__2[[#This Row],[Regiones]]</f>
        <v>0</v>
      </c>
      <c r="J2069" s="12">
        <f t="shared" si="219"/>
        <v>1</v>
      </c>
      <c r="K2069" s="13">
        <f t="shared" si="220"/>
        <v>41690</v>
      </c>
      <c r="L2069" s="12">
        <f t="shared" si="221"/>
        <v>2014</v>
      </c>
      <c r="M2069" s="12">
        <f t="shared" si="222"/>
        <v>8</v>
      </c>
      <c r="N2069" s="12">
        <f t="shared" si="223"/>
        <v>2</v>
      </c>
      <c r="O2069" s="13" t="str">
        <f t="shared" ca="1" si="224"/>
        <v>CUMPLE</v>
      </c>
    </row>
    <row r="2070" spans="1:15" hidden="1">
      <c r="A2070">
        <f>Tabla_owssvr__2[[#This Row],[ID]]</f>
        <v>3148</v>
      </c>
      <c r="B2070" t="str">
        <f>Tabla_owssvr__2[[#This Row],[Título]]</f>
        <v>Plataformar Asignación NTB - CL137023334 JALC</v>
      </c>
      <c r="C2070" t="str">
        <f>Tabla_owssvr__2[[#This Row],[Solicitante]]</f>
        <v>Castro Marchant, Jorge, CAM</v>
      </c>
      <c r="D2070" s="4">
        <f>Tabla_owssvr__2[[#This Row],[Fecha Solicitud]]</f>
        <v>41688</v>
      </c>
      <c r="E2070" t="str">
        <f>Tabla_owssvr__2[[#This Row],[Estado]]</f>
        <v>Realizado</v>
      </c>
      <c r="F2070" s="4">
        <f>Tabla_owssvr__2[[#This Row],[Fecha Cierre]]</f>
        <v>41689</v>
      </c>
      <c r="G2070" t="str">
        <f>Tabla_owssvr__2[[#This Row],[Categoria]]</f>
        <v>Asignación de equipamiento estándar.</v>
      </c>
      <c r="H2070" t="str">
        <f>Tabla_owssvr__2[[#This Row],[Enviado a TI]]</f>
        <v>No</v>
      </c>
      <c r="I2070">
        <f>Tabla_owssvr__2[[#This Row],[Regiones]]</f>
        <v>0</v>
      </c>
      <c r="J2070" s="12">
        <f t="shared" si="219"/>
        <v>4</v>
      </c>
      <c r="K2070" s="13">
        <f t="shared" si="220"/>
        <v>41694</v>
      </c>
      <c r="L2070" s="12">
        <f t="shared" si="221"/>
        <v>2014</v>
      </c>
      <c r="M2070" s="12">
        <f t="shared" si="222"/>
        <v>9</v>
      </c>
      <c r="N2070" s="12">
        <f t="shared" si="223"/>
        <v>2</v>
      </c>
      <c r="O2070" s="13" t="str">
        <f t="shared" ca="1" si="224"/>
        <v>CUMPLE</v>
      </c>
    </row>
    <row r="2071" spans="1:15" hidden="1">
      <c r="A2071">
        <f>Tabla_owssvr__2[[#This Row],[ID]]</f>
        <v>3147</v>
      </c>
      <c r="B2071" t="str">
        <f>Tabla_owssvr__2[[#This Row],[Título]]</f>
        <v>Alta Estacion de trabajo</v>
      </c>
      <c r="C2071" t="str">
        <f>Tabla_owssvr__2[[#This Row],[Solicitante]]</f>
        <v>Técnico Mesa de Ayuda, Externo</v>
      </c>
      <c r="D2071" s="4">
        <f>Tabla_owssvr__2[[#This Row],[Fecha Solicitud]]</f>
        <v>41689</v>
      </c>
      <c r="E2071" t="str">
        <f>Tabla_owssvr__2[[#This Row],[Estado]]</f>
        <v>Realizado</v>
      </c>
      <c r="F2071" s="4">
        <f>Tabla_owssvr__2[[#This Row],[Fecha Cierre]]</f>
        <v>41689</v>
      </c>
      <c r="G2071" t="str">
        <f>Tabla_owssvr__2[[#This Row],[Categoria]]</f>
        <v>Creación, modificación activación y desactivación de cuentas de red y correo electrónico.</v>
      </c>
      <c r="H2071" t="str">
        <f>Tabla_owssvr__2[[#This Row],[Enviado a TI]]</f>
        <v>Si</v>
      </c>
      <c r="I2071">
        <f>Tabla_owssvr__2[[#This Row],[Regiones]]</f>
        <v>0</v>
      </c>
      <c r="J2071" s="12">
        <f t="shared" si="219"/>
        <v>1</v>
      </c>
      <c r="K2071" s="13">
        <f t="shared" si="220"/>
        <v>41690</v>
      </c>
      <c r="L2071" s="12">
        <f t="shared" si="221"/>
        <v>2014</v>
      </c>
      <c r="M2071" s="12">
        <f t="shared" si="222"/>
        <v>8</v>
      </c>
      <c r="N2071" s="12">
        <f t="shared" si="223"/>
        <v>2</v>
      </c>
      <c r="O2071" s="13" t="str">
        <f t="shared" ca="1" si="224"/>
        <v>CUMPLE</v>
      </c>
    </row>
    <row r="2072" spans="1:15" hidden="1">
      <c r="A2072">
        <f>Tabla_owssvr__2[[#This Row],[ID]]</f>
        <v>3146</v>
      </c>
      <c r="B2072" t="str">
        <f>Tabla_owssvr__2[[#This Row],[Título]]</f>
        <v>Solicitud Nueva Simcard - Cliente 7289635 Abonado 58588759 CRM:0718051</v>
      </c>
      <c r="C2072" t="str">
        <f>Tabla_owssvr__2[[#This Row],[Solicitante]]</f>
        <v>Palma Campos, Alejandra Beatriz, CAM</v>
      </c>
      <c r="D2072" s="4">
        <f>Tabla_owssvr__2[[#This Row],[Fecha Solicitud]]</f>
        <v>41689</v>
      </c>
      <c r="E2072" t="str">
        <f>Tabla_owssvr__2[[#This Row],[Estado]]</f>
        <v>Realizado</v>
      </c>
      <c r="F2072" s="4">
        <f>Tabla_owssvr__2[[#This Row],[Fecha Cierre]]</f>
        <v>41696</v>
      </c>
      <c r="G2072" t="str">
        <f>Tabla_owssvr__2[[#This Row],[Categoria]]</f>
        <v>Asignación y/o entrega de equipos celulares estándar nuevos o sus componentes. (chips)</v>
      </c>
      <c r="H2072" t="str">
        <f>Tabla_owssvr__2[[#This Row],[Enviado a TI]]</f>
        <v>No</v>
      </c>
      <c r="I2072">
        <f>Tabla_owssvr__2[[#This Row],[Regiones]]</f>
        <v>0</v>
      </c>
      <c r="J2072" s="12">
        <f t="shared" si="219"/>
        <v>7</v>
      </c>
      <c r="K2072" s="13">
        <f t="shared" si="220"/>
        <v>41698</v>
      </c>
      <c r="L2072" s="12">
        <f t="shared" si="221"/>
        <v>2014</v>
      </c>
      <c r="M2072" s="12">
        <f t="shared" si="222"/>
        <v>9</v>
      </c>
      <c r="N2072" s="12">
        <f t="shared" si="223"/>
        <v>2</v>
      </c>
      <c r="O2072" s="13" t="str">
        <f t="shared" ca="1" si="224"/>
        <v>CUMPLE</v>
      </c>
    </row>
    <row r="2073" spans="1:15" hidden="1">
      <c r="A2073">
        <f>Tabla_owssvr__2[[#This Row],[ID]]</f>
        <v>3145</v>
      </c>
      <c r="B2073" t="str">
        <f>Tabla_owssvr__2[[#This Row],[Título]]</f>
        <v xml:space="preserve">Telefonia Celular - Robert Medina </v>
      </c>
      <c r="C2073" t="str">
        <f>Tabla_owssvr__2[[#This Row],[Solicitante]]</f>
        <v>Iturrieta Silva, Hector, CAM</v>
      </c>
      <c r="D2073" s="4">
        <f>Tabla_owssvr__2[[#This Row],[Fecha Solicitud]]</f>
        <v>41689</v>
      </c>
      <c r="E2073" t="str">
        <f>Tabla_owssvr__2[[#This Row],[Estado]]</f>
        <v>Realizado</v>
      </c>
      <c r="F2073" s="4">
        <f>Tabla_owssvr__2[[#This Row],[Fecha Cierre]]</f>
        <v>41689</v>
      </c>
      <c r="G2073" t="str">
        <f>Tabla_owssvr__2[[#This Row],[Categoria]]</f>
        <v>Habilitación de servicios de telefonía celular, aumento de minutos, cambio de perfil.</v>
      </c>
      <c r="H2073" t="str">
        <f>Tabla_owssvr__2[[#This Row],[Enviado a TI]]</f>
        <v>Si</v>
      </c>
      <c r="I2073">
        <f>Tabla_owssvr__2[[#This Row],[Regiones]]</f>
        <v>0</v>
      </c>
      <c r="J2073" s="12">
        <f t="shared" si="219"/>
        <v>1</v>
      </c>
      <c r="K2073" s="13">
        <f t="shared" si="220"/>
        <v>41690</v>
      </c>
      <c r="L2073" s="12">
        <f t="shared" si="221"/>
        <v>2014</v>
      </c>
      <c r="M2073" s="12">
        <f t="shared" si="222"/>
        <v>8</v>
      </c>
      <c r="N2073" s="12">
        <f t="shared" si="223"/>
        <v>2</v>
      </c>
      <c r="O2073" s="13" t="str">
        <f t="shared" ca="1" si="224"/>
        <v>CUMPLE</v>
      </c>
    </row>
    <row r="2074" spans="1:15" hidden="1">
      <c r="A2074">
        <f>Tabla_owssvr__2[[#This Row],[ID]]</f>
        <v>3144</v>
      </c>
      <c r="B2074" t="str">
        <f>Tabla_owssvr__2[[#This Row],[Título]]</f>
        <v>Problema ingreso al servidor</v>
      </c>
      <c r="C2074" t="str">
        <f>Tabla_owssvr__2[[#This Row],[Solicitante]]</f>
        <v>Morales Diaz, Mauricio Enrique, CAM</v>
      </c>
      <c r="D2074" s="4">
        <f>Tabla_owssvr__2[[#This Row],[Fecha Solicitud]]</f>
        <v>41689</v>
      </c>
      <c r="E2074" t="str">
        <f>Tabla_owssvr__2[[#This Row],[Estado]]</f>
        <v>Realizado</v>
      </c>
      <c r="F2074" s="4">
        <f>Tabla_owssvr__2[[#This Row],[Fecha Cierre]]</f>
        <v>41689</v>
      </c>
      <c r="G2074" t="str">
        <f>Tabla_owssvr__2[[#This Row],[Categoria]]</f>
        <v>Creación, modificación activación y desactivación de cuentas de red y correo electrónico.</v>
      </c>
      <c r="H2074" t="str">
        <f>Tabla_owssvr__2[[#This Row],[Enviado a TI]]</f>
        <v>Si</v>
      </c>
      <c r="I2074">
        <f>Tabla_owssvr__2[[#This Row],[Regiones]]</f>
        <v>0</v>
      </c>
      <c r="J2074" s="12">
        <f t="shared" si="219"/>
        <v>1</v>
      </c>
      <c r="K2074" s="13">
        <f t="shared" si="220"/>
        <v>41690</v>
      </c>
      <c r="L2074" s="12">
        <f t="shared" si="221"/>
        <v>2014</v>
      </c>
      <c r="M2074" s="12">
        <f t="shared" si="222"/>
        <v>8</v>
      </c>
      <c r="N2074" s="12">
        <f t="shared" si="223"/>
        <v>2</v>
      </c>
      <c r="O2074" s="13" t="str">
        <f t="shared" ca="1" si="224"/>
        <v>CUMPLE</v>
      </c>
    </row>
    <row r="2075" spans="1:15" hidden="1">
      <c r="A2075">
        <f>Tabla_owssvr__2[[#This Row],[ID]]</f>
        <v>3143</v>
      </c>
      <c r="B2075" t="str">
        <f>Tabla_owssvr__2[[#This Row],[Título]]</f>
        <v>Informe de lo sucedido</v>
      </c>
      <c r="C2075" t="str">
        <f>Tabla_owssvr__2[[#This Row],[Solicitante]]</f>
        <v>Salinas Bustos, Max Leonardo, CAM</v>
      </c>
      <c r="D2075" s="4">
        <f>Tabla_owssvr__2[[#This Row],[Fecha Solicitud]]</f>
        <v>41689</v>
      </c>
      <c r="E2075" t="str">
        <f>Tabla_owssvr__2[[#This Row],[Estado]]</f>
        <v>Realizado</v>
      </c>
      <c r="F2075" s="4">
        <f>Tabla_owssvr__2[[#This Row],[Fecha Cierre]]</f>
        <v>41689</v>
      </c>
      <c r="G2075" t="str">
        <f>Tabla_owssvr__2[[#This Row],[Categoria]]</f>
        <v>Habilitación de servicios de telefonía celular, aumento de minutos, cambio de perfil.</v>
      </c>
      <c r="H2075" t="str">
        <f>Tabla_owssvr__2[[#This Row],[Enviado a TI]]</f>
        <v>No</v>
      </c>
      <c r="I2075">
        <f>Tabla_owssvr__2[[#This Row],[Regiones]]</f>
        <v>0</v>
      </c>
      <c r="J2075" s="12">
        <f t="shared" si="219"/>
        <v>1</v>
      </c>
      <c r="K2075" s="13">
        <f t="shared" si="220"/>
        <v>41690</v>
      </c>
      <c r="L2075" s="12">
        <f t="shared" si="221"/>
        <v>2014</v>
      </c>
      <c r="M2075" s="12">
        <f t="shared" si="222"/>
        <v>8</v>
      </c>
      <c r="N2075" s="12">
        <f t="shared" si="223"/>
        <v>2</v>
      </c>
      <c r="O2075" s="13" t="str">
        <f t="shared" ca="1" si="224"/>
        <v>CUMPLE</v>
      </c>
    </row>
    <row r="2076" spans="1:15" hidden="1">
      <c r="A2076">
        <f>Tabla_owssvr__2[[#This Row],[ID]]</f>
        <v>3142</v>
      </c>
      <c r="B2076" t="str">
        <f>Tabla_owssvr__2[[#This Row],[Título]]</f>
        <v>RV: recepcion sycl ha compartido una carpeta "informacion cam 10 de febrero" contigo</v>
      </c>
      <c r="C2076" t="str">
        <f>Tabla_owssvr__2[[#This Row],[Solicitante]]</f>
        <v>Aravena Bravo, Veronica del Pilar, CAM</v>
      </c>
      <c r="D2076" s="4">
        <f>Tabla_owssvr__2[[#This Row],[Fecha Solicitud]]</f>
        <v>41688</v>
      </c>
      <c r="E2076" t="str">
        <f>Tabla_owssvr__2[[#This Row],[Estado]]</f>
        <v>Realizado</v>
      </c>
      <c r="F2076" s="4">
        <f>Tabla_owssvr__2[[#This Row],[Fecha Cierre]]</f>
        <v>41688</v>
      </c>
      <c r="G2076" t="str">
        <f>Tabla_owssvr__2[[#This Row],[Categoria]]</f>
        <v>Habilitación de carpetas compartidas o sitios de Sharepoint. O asignación y/o modificación de permisos.</v>
      </c>
      <c r="H2076" t="str">
        <f>Tabla_owssvr__2[[#This Row],[Enviado a TI]]</f>
        <v>Si</v>
      </c>
      <c r="I2076">
        <f>Tabla_owssvr__2[[#This Row],[Regiones]]</f>
        <v>0</v>
      </c>
      <c r="J2076" s="12">
        <f t="shared" si="219"/>
        <v>1</v>
      </c>
      <c r="K2076" s="13">
        <f t="shared" si="220"/>
        <v>41689</v>
      </c>
      <c r="L2076" s="12">
        <f t="shared" si="221"/>
        <v>2014</v>
      </c>
      <c r="M2076" s="12">
        <f t="shared" si="222"/>
        <v>8</v>
      </c>
      <c r="N2076" s="12">
        <f t="shared" si="223"/>
        <v>2</v>
      </c>
      <c r="O2076" s="13" t="str">
        <f t="shared" ca="1" si="224"/>
        <v>CUMPLE</v>
      </c>
    </row>
    <row r="2077" spans="1:15" hidden="1">
      <c r="A2077">
        <f>Tabla_owssvr__2[[#This Row],[ID]]</f>
        <v>3141</v>
      </c>
      <c r="B2077" t="str">
        <f>Tabla_owssvr__2[[#This Row],[Título]]</f>
        <v>Me puedes aumentar los minutos por favor</v>
      </c>
      <c r="C2077" t="str">
        <f>Tabla_owssvr__2[[#This Row],[Solicitante]]</f>
        <v>Mardones Pantoja, Gonzalo, CAM</v>
      </c>
      <c r="D2077" s="4">
        <f>Tabla_owssvr__2[[#This Row],[Fecha Solicitud]]</f>
        <v>41688</v>
      </c>
      <c r="E2077" t="str">
        <f>Tabla_owssvr__2[[#This Row],[Estado]]</f>
        <v>Realizado</v>
      </c>
      <c r="F2077" s="4">
        <f>Tabla_owssvr__2[[#This Row],[Fecha Cierre]]</f>
        <v>41688</v>
      </c>
      <c r="G2077" t="str">
        <f>Tabla_owssvr__2[[#This Row],[Categoria]]</f>
        <v>Habilitación de servicios de telefonía celular, aumento de minutos, cambio de perfil.</v>
      </c>
      <c r="H2077" t="str">
        <f>Tabla_owssvr__2[[#This Row],[Enviado a TI]]</f>
        <v>No</v>
      </c>
      <c r="I2077">
        <f>Tabla_owssvr__2[[#This Row],[Regiones]]</f>
        <v>0</v>
      </c>
      <c r="J2077" s="12">
        <f t="shared" si="219"/>
        <v>1</v>
      </c>
      <c r="K2077" s="13">
        <f t="shared" si="220"/>
        <v>41689</v>
      </c>
      <c r="L2077" s="12">
        <f t="shared" si="221"/>
        <v>2014</v>
      </c>
      <c r="M2077" s="12">
        <f t="shared" si="222"/>
        <v>8</v>
      </c>
      <c r="N2077" s="12">
        <f t="shared" si="223"/>
        <v>2</v>
      </c>
      <c r="O2077" s="13" t="str">
        <f t="shared" ca="1" si="224"/>
        <v>CUMPLE</v>
      </c>
    </row>
    <row r="2078" spans="1:15" hidden="1">
      <c r="A2078">
        <f>Tabla_owssvr__2[[#This Row],[ID]]</f>
        <v>3140</v>
      </c>
      <c r="B2078" t="str">
        <f>Tabla_owssvr__2[[#This Row],[Título]]</f>
        <v>Carga de Minutos</v>
      </c>
      <c r="C2078" t="str">
        <f>Tabla_owssvr__2[[#This Row],[Solicitante]]</f>
        <v>Bascuñan Reyes, Juan Ignacio, CAM</v>
      </c>
      <c r="D2078" s="4">
        <f>Tabla_owssvr__2[[#This Row],[Fecha Solicitud]]</f>
        <v>41688</v>
      </c>
      <c r="E2078" t="str">
        <f>Tabla_owssvr__2[[#This Row],[Estado]]</f>
        <v>Realizado</v>
      </c>
      <c r="F2078" s="4">
        <f>Tabla_owssvr__2[[#This Row],[Fecha Cierre]]</f>
        <v>41688</v>
      </c>
      <c r="G2078" t="str">
        <f>Tabla_owssvr__2[[#This Row],[Categoria]]</f>
        <v>Habilitación de servicios de telefonía celular, aumento de minutos, cambio de perfil.</v>
      </c>
      <c r="H2078" t="str">
        <f>Tabla_owssvr__2[[#This Row],[Enviado a TI]]</f>
        <v>No</v>
      </c>
      <c r="I2078">
        <f>Tabla_owssvr__2[[#This Row],[Regiones]]</f>
        <v>0</v>
      </c>
      <c r="J2078" s="12">
        <f t="shared" si="219"/>
        <v>1</v>
      </c>
      <c r="K2078" s="13">
        <f t="shared" si="220"/>
        <v>41689</v>
      </c>
      <c r="L2078" s="12">
        <f t="shared" si="221"/>
        <v>2014</v>
      </c>
      <c r="M2078" s="12">
        <f t="shared" si="222"/>
        <v>8</v>
      </c>
      <c r="N2078" s="12">
        <f t="shared" si="223"/>
        <v>2</v>
      </c>
      <c r="O2078" s="13" t="str">
        <f t="shared" ca="1" si="224"/>
        <v>CUMPLE</v>
      </c>
    </row>
    <row r="2079" spans="1:15" hidden="1">
      <c r="A2079">
        <f>Tabla_owssvr__2[[#This Row],[ID]]</f>
        <v>3139</v>
      </c>
      <c r="B2079" t="str">
        <f>Tabla_owssvr__2[[#This Row],[Título]]</f>
        <v>Carga de Minutos</v>
      </c>
      <c r="C2079" t="str">
        <f>Tabla_owssvr__2[[#This Row],[Solicitante]]</f>
        <v>Sepulveda Salas, Vladimir Arnoldo, CAM</v>
      </c>
      <c r="D2079" s="4">
        <f>Tabla_owssvr__2[[#This Row],[Fecha Solicitud]]</f>
        <v>41688</v>
      </c>
      <c r="E2079" t="str">
        <f>Tabla_owssvr__2[[#This Row],[Estado]]</f>
        <v>Realizado</v>
      </c>
      <c r="F2079" s="4">
        <f>Tabla_owssvr__2[[#This Row],[Fecha Cierre]]</f>
        <v>41688</v>
      </c>
      <c r="G2079" t="str">
        <f>Tabla_owssvr__2[[#This Row],[Categoria]]</f>
        <v>Habilitación de servicios de telefonía celular, aumento de minutos, cambio de perfil.</v>
      </c>
      <c r="H2079" t="str">
        <f>Tabla_owssvr__2[[#This Row],[Enviado a TI]]</f>
        <v>No</v>
      </c>
      <c r="I2079">
        <f>Tabla_owssvr__2[[#This Row],[Regiones]]</f>
        <v>0</v>
      </c>
      <c r="J2079" s="12">
        <f t="shared" si="219"/>
        <v>1</v>
      </c>
      <c r="K2079" s="13">
        <f t="shared" si="220"/>
        <v>41689</v>
      </c>
      <c r="L2079" s="12">
        <f t="shared" si="221"/>
        <v>2014</v>
      </c>
      <c r="M2079" s="12">
        <f t="shared" si="222"/>
        <v>8</v>
      </c>
      <c r="N2079" s="12">
        <f t="shared" si="223"/>
        <v>2</v>
      </c>
      <c r="O2079" s="13" t="str">
        <f t="shared" ca="1" si="224"/>
        <v>CUMPLE</v>
      </c>
    </row>
    <row r="2080" spans="1:15" hidden="1">
      <c r="A2080">
        <f>Tabla_owssvr__2[[#This Row],[ID]]</f>
        <v>3138</v>
      </c>
      <c r="B2080" t="str">
        <f>Tabla_owssvr__2[[#This Row],[Título]]</f>
        <v>Carga de Minutos</v>
      </c>
      <c r="C2080" t="str">
        <f>Tabla_owssvr__2[[#This Row],[Solicitante]]</f>
        <v>Soto Aranguiz, Francisco Javier, CAM</v>
      </c>
      <c r="D2080" s="4">
        <f>Tabla_owssvr__2[[#This Row],[Fecha Solicitud]]</f>
        <v>41688</v>
      </c>
      <c r="E2080" t="str">
        <f>Tabla_owssvr__2[[#This Row],[Estado]]</f>
        <v>Realizado</v>
      </c>
      <c r="F2080" s="4">
        <f>Tabla_owssvr__2[[#This Row],[Fecha Cierre]]</f>
        <v>41688</v>
      </c>
      <c r="G2080" t="str">
        <f>Tabla_owssvr__2[[#This Row],[Categoria]]</f>
        <v>Habilitación de servicios de telefonía celular, aumento de minutos, cambio de perfil.</v>
      </c>
      <c r="H2080" t="str">
        <f>Tabla_owssvr__2[[#This Row],[Enviado a TI]]</f>
        <v>No</v>
      </c>
      <c r="I2080">
        <f>Tabla_owssvr__2[[#This Row],[Regiones]]</f>
        <v>0</v>
      </c>
      <c r="J2080" s="12">
        <f t="shared" si="219"/>
        <v>1</v>
      </c>
      <c r="K2080" s="13">
        <f t="shared" si="220"/>
        <v>41689</v>
      </c>
      <c r="L2080" s="12">
        <f t="shared" si="221"/>
        <v>2014</v>
      </c>
      <c r="M2080" s="12">
        <f t="shared" si="222"/>
        <v>8</v>
      </c>
      <c r="N2080" s="12">
        <f t="shared" si="223"/>
        <v>2</v>
      </c>
      <c r="O2080" s="13" t="str">
        <f t="shared" ca="1" si="224"/>
        <v>CUMPLE</v>
      </c>
    </row>
    <row r="2081" spans="1:15" hidden="1">
      <c r="A2081">
        <f>Tabla_owssvr__2[[#This Row],[ID]]</f>
        <v>3137</v>
      </c>
      <c r="B2081" t="str">
        <f>Tabla_owssvr__2[[#This Row],[Título]]</f>
        <v>Baja de Celular por Extravio</v>
      </c>
      <c r="C2081" t="str">
        <f>Tabla_owssvr__2[[#This Row],[Solicitante]]</f>
        <v>Salazar Henriquez, Jose Miguel, CAM</v>
      </c>
      <c r="D2081" s="4">
        <f>Tabla_owssvr__2[[#This Row],[Fecha Solicitud]]</f>
        <v>41688</v>
      </c>
      <c r="E2081" t="str">
        <f>Tabla_owssvr__2[[#This Row],[Estado]]</f>
        <v>Realizado</v>
      </c>
      <c r="F2081" s="4">
        <f>Tabla_owssvr__2[[#This Row],[Fecha Cierre]]</f>
        <v>41690</v>
      </c>
      <c r="G2081" t="str">
        <f>Tabla_owssvr__2[[#This Row],[Categoria]]</f>
        <v>Asignación y/o entrega de equipos celulares estándar nuevos o sus componentes. (chips)</v>
      </c>
      <c r="H2081" t="str">
        <f>Tabla_owssvr__2[[#This Row],[Enviado a TI]]</f>
        <v>Si</v>
      </c>
      <c r="I2081">
        <f>Tabla_owssvr__2[[#This Row],[Regiones]]</f>
        <v>0</v>
      </c>
      <c r="J2081" s="12">
        <f t="shared" si="219"/>
        <v>7</v>
      </c>
      <c r="K2081" s="13">
        <f t="shared" si="220"/>
        <v>41697</v>
      </c>
      <c r="L2081" s="12">
        <f t="shared" si="221"/>
        <v>2014</v>
      </c>
      <c r="M2081" s="12">
        <f t="shared" si="222"/>
        <v>9</v>
      </c>
      <c r="N2081" s="12">
        <f t="shared" si="223"/>
        <v>2</v>
      </c>
      <c r="O2081" s="13" t="str">
        <f t="shared" ca="1" si="224"/>
        <v>CUMPLE</v>
      </c>
    </row>
    <row r="2082" spans="1:15" hidden="1">
      <c r="A2082">
        <f>Tabla_owssvr__2[[#This Row],[ID]]</f>
        <v>3136</v>
      </c>
      <c r="B2082" t="str">
        <f>Tabla_owssvr__2[[#This Row],[Título]]</f>
        <v>Carga de Minutos On net - 93227303</v>
      </c>
      <c r="C2082" t="str">
        <f>Tabla_owssvr__2[[#This Row],[Solicitante]]</f>
        <v>Diaz Letelier, Vladimir Andres, CAM</v>
      </c>
      <c r="D2082" s="4">
        <f>Tabla_owssvr__2[[#This Row],[Fecha Solicitud]]</f>
        <v>41688</v>
      </c>
      <c r="E2082" t="str">
        <f>Tabla_owssvr__2[[#This Row],[Estado]]</f>
        <v>Realizado</v>
      </c>
      <c r="F2082" s="4">
        <f>Tabla_owssvr__2[[#This Row],[Fecha Cierre]]</f>
        <v>41688</v>
      </c>
      <c r="G2082" t="str">
        <f>Tabla_owssvr__2[[#This Row],[Categoria]]</f>
        <v>Habilitación de servicios de telefonía celular, aumento de minutos, cambio de perfil.</v>
      </c>
      <c r="H2082" t="str">
        <f>Tabla_owssvr__2[[#This Row],[Enviado a TI]]</f>
        <v>Si</v>
      </c>
      <c r="I2082">
        <f>Tabla_owssvr__2[[#This Row],[Regiones]]</f>
        <v>0</v>
      </c>
      <c r="J2082" s="12">
        <f t="shared" si="219"/>
        <v>1</v>
      </c>
      <c r="K2082" s="13">
        <f t="shared" si="220"/>
        <v>41689</v>
      </c>
      <c r="L2082" s="12">
        <f t="shared" si="221"/>
        <v>2014</v>
      </c>
      <c r="M2082" s="12">
        <f t="shared" si="222"/>
        <v>8</v>
      </c>
      <c r="N2082" s="12">
        <f t="shared" si="223"/>
        <v>2</v>
      </c>
      <c r="O2082" s="13" t="str">
        <f t="shared" ca="1" si="224"/>
        <v>CUMPLE</v>
      </c>
    </row>
    <row r="2083" spans="1:15" hidden="1">
      <c r="A2083">
        <f>Tabla_owssvr__2[[#This Row],[ID]]</f>
        <v>3135</v>
      </c>
      <c r="B2083" t="str">
        <f>Tabla_owssvr__2[[#This Row],[Título]]</f>
        <v>Sin Minutos</v>
      </c>
      <c r="C2083" t="str">
        <f>Tabla_owssvr__2[[#This Row],[Solicitante]]</f>
        <v>Belmar Ramirez, Nelson Andres, CAM</v>
      </c>
      <c r="D2083" s="4">
        <f>Tabla_owssvr__2[[#This Row],[Fecha Solicitud]]</f>
        <v>41688</v>
      </c>
      <c r="E2083" t="str">
        <f>Tabla_owssvr__2[[#This Row],[Estado]]</f>
        <v>Realizado</v>
      </c>
      <c r="F2083" s="4">
        <f>Tabla_owssvr__2[[#This Row],[Fecha Cierre]]</f>
        <v>41688</v>
      </c>
      <c r="G2083" t="str">
        <f>Tabla_owssvr__2[[#This Row],[Categoria]]</f>
        <v>Habilitación de servicios de telefonía celular, aumento de minutos, cambio de perfil.</v>
      </c>
      <c r="H2083" t="str">
        <f>Tabla_owssvr__2[[#This Row],[Enviado a TI]]</f>
        <v>No</v>
      </c>
      <c r="I2083">
        <f>Tabla_owssvr__2[[#This Row],[Regiones]]</f>
        <v>0</v>
      </c>
      <c r="J2083" s="12">
        <f t="shared" si="219"/>
        <v>1</v>
      </c>
      <c r="K2083" s="13">
        <f t="shared" si="220"/>
        <v>41689</v>
      </c>
      <c r="L2083" s="12">
        <f t="shared" si="221"/>
        <v>2014</v>
      </c>
      <c r="M2083" s="12">
        <f t="shared" si="222"/>
        <v>8</v>
      </c>
      <c r="N2083" s="12">
        <f t="shared" si="223"/>
        <v>2</v>
      </c>
      <c r="O2083" s="13" t="str">
        <f t="shared" ca="1" si="224"/>
        <v>CUMPLE</v>
      </c>
    </row>
    <row r="2084" spans="1:15" hidden="1">
      <c r="A2084">
        <f>Tabla_owssvr__2[[#This Row],[ID]]</f>
        <v>3134</v>
      </c>
      <c r="B2084" t="str">
        <f>Tabla_owssvr__2[[#This Row],[Título]]</f>
        <v>Alta Estacion de trabajo</v>
      </c>
      <c r="C2084" t="str">
        <f>Tabla_owssvr__2[[#This Row],[Solicitante]]</f>
        <v>Técnico Mesa de Ayuda, Externo</v>
      </c>
      <c r="D2084" s="4">
        <f>Tabla_owssvr__2[[#This Row],[Fecha Solicitud]]</f>
        <v>41688</v>
      </c>
      <c r="E2084" t="str">
        <f>Tabla_owssvr__2[[#This Row],[Estado]]</f>
        <v>Realizado</v>
      </c>
      <c r="F2084" s="4">
        <f>Tabla_owssvr__2[[#This Row],[Fecha Cierre]]</f>
        <v>41688</v>
      </c>
      <c r="G2084" t="str">
        <f>Tabla_owssvr__2[[#This Row],[Categoria]]</f>
        <v>Creación, modificación activación y desactivación de cuentas de red y correo electrónico.</v>
      </c>
      <c r="H2084" t="str">
        <f>Tabla_owssvr__2[[#This Row],[Enviado a TI]]</f>
        <v>No</v>
      </c>
      <c r="I2084">
        <f>Tabla_owssvr__2[[#This Row],[Regiones]]</f>
        <v>0</v>
      </c>
      <c r="J2084" s="12">
        <f t="shared" si="219"/>
        <v>1</v>
      </c>
      <c r="K2084" s="13">
        <f t="shared" si="220"/>
        <v>41689</v>
      </c>
      <c r="L2084" s="12">
        <f t="shared" si="221"/>
        <v>2014</v>
      </c>
      <c r="M2084" s="12">
        <f t="shared" si="222"/>
        <v>8</v>
      </c>
      <c r="N2084" s="12">
        <f t="shared" si="223"/>
        <v>2</v>
      </c>
      <c r="O2084" s="13" t="str">
        <f t="shared" ca="1" si="224"/>
        <v>CUMPLE</v>
      </c>
    </row>
    <row r="2085" spans="1:15" hidden="1">
      <c r="A2085">
        <f>Tabla_owssvr__2[[#This Row],[ID]]</f>
        <v>3133</v>
      </c>
      <c r="B2085" t="str">
        <f>Tabla_owssvr__2[[#This Row],[Título]]</f>
        <v>Minutos celular turno logistica</v>
      </c>
      <c r="C2085" t="str">
        <f>Tabla_owssvr__2[[#This Row],[Solicitante]]</f>
        <v>Ñanculao Leon, Rene Enrique, CAM</v>
      </c>
      <c r="D2085" s="4">
        <f>Tabla_owssvr__2[[#This Row],[Fecha Solicitud]]</f>
        <v>41687</v>
      </c>
      <c r="E2085" t="str">
        <f>Tabla_owssvr__2[[#This Row],[Estado]]</f>
        <v>Realizado</v>
      </c>
      <c r="F2085" s="4">
        <f>Tabla_owssvr__2[[#This Row],[Fecha Cierre]]</f>
        <v>41687</v>
      </c>
      <c r="G2085" t="str">
        <f>Tabla_owssvr__2[[#This Row],[Categoria]]</f>
        <v>Habilitación de servicios de telefonía celular, aumento de minutos, cambio de perfil.</v>
      </c>
      <c r="H2085" t="str">
        <f>Tabla_owssvr__2[[#This Row],[Enviado a TI]]</f>
        <v>No</v>
      </c>
      <c r="I2085">
        <f>Tabla_owssvr__2[[#This Row],[Regiones]]</f>
        <v>0</v>
      </c>
      <c r="J2085" s="12">
        <f t="shared" si="219"/>
        <v>1</v>
      </c>
      <c r="K2085" s="13">
        <f t="shared" si="220"/>
        <v>41688</v>
      </c>
      <c r="L2085" s="12">
        <f t="shared" si="221"/>
        <v>2014</v>
      </c>
      <c r="M2085" s="12">
        <f t="shared" si="222"/>
        <v>8</v>
      </c>
      <c r="N2085" s="12">
        <f t="shared" si="223"/>
        <v>2</v>
      </c>
      <c r="O2085" s="13" t="str">
        <f t="shared" ca="1" si="224"/>
        <v>CUMPLE</v>
      </c>
    </row>
    <row r="2086" spans="1:15" hidden="1">
      <c r="A2086">
        <f>Tabla_owssvr__2[[#This Row],[ID]]</f>
        <v>3132</v>
      </c>
      <c r="B2086" t="str">
        <f>Tabla_owssvr__2[[#This Row],[Título]]</f>
        <v>Clave Bloqueada</v>
      </c>
      <c r="C2086" t="str">
        <f>Tabla_owssvr__2[[#This Row],[Solicitante]]</f>
        <v>Azocar Rubio, Manuel Nicolás, EXTERNO</v>
      </c>
      <c r="D2086" s="4">
        <f>Tabla_owssvr__2[[#This Row],[Fecha Solicitud]]</f>
        <v>41688</v>
      </c>
      <c r="E2086" t="str">
        <f>Tabla_owssvr__2[[#This Row],[Estado]]</f>
        <v>Realizado</v>
      </c>
      <c r="F2086" s="4">
        <f>Tabla_owssvr__2[[#This Row],[Fecha Cierre]]</f>
        <v>41688</v>
      </c>
      <c r="G2086" t="str">
        <f>Tabla_owssvr__2[[#This Row],[Categoria]]</f>
        <v>Creación, modificación activación y desactivación de cuentas de red y correo electrónico.</v>
      </c>
      <c r="H2086" t="str">
        <f>Tabla_owssvr__2[[#This Row],[Enviado a TI]]</f>
        <v>No</v>
      </c>
      <c r="I2086">
        <f>Tabla_owssvr__2[[#This Row],[Regiones]]</f>
        <v>0</v>
      </c>
      <c r="J2086" s="12">
        <f t="shared" si="219"/>
        <v>1</v>
      </c>
      <c r="K2086" s="13">
        <f t="shared" si="220"/>
        <v>41689</v>
      </c>
      <c r="L2086" s="12">
        <f t="shared" si="221"/>
        <v>2014</v>
      </c>
      <c r="M2086" s="12">
        <f t="shared" si="222"/>
        <v>8</v>
      </c>
      <c r="N2086" s="12">
        <f t="shared" si="223"/>
        <v>2</v>
      </c>
      <c r="O2086" s="13" t="str">
        <f t="shared" ca="1" si="224"/>
        <v>CUMPLE</v>
      </c>
    </row>
    <row r="2087" spans="1:15" hidden="1">
      <c r="A2087">
        <f>Tabla_owssvr__2[[#This Row],[ID]]</f>
        <v>3131</v>
      </c>
      <c r="B2087" t="str">
        <f>Tabla_owssvr__2[[#This Row],[Título]]</f>
        <v>TICKET 778826 - EXCHANGE PERMISO ACCESO</v>
      </c>
      <c r="C2087" t="str">
        <f>Tabla_owssvr__2[[#This Row],[Solicitante]]</f>
        <v>Dossi Muñoz, Carolina, CAM</v>
      </c>
      <c r="D2087" s="4">
        <f>Tabla_owssvr__2[[#This Row],[Fecha Solicitud]]</f>
        <v>41688</v>
      </c>
      <c r="E2087" t="str">
        <f>Tabla_owssvr__2[[#This Row],[Estado]]</f>
        <v>Realizado</v>
      </c>
      <c r="F2087" s="4">
        <f>Tabla_owssvr__2[[#This Row],[Fecha Cierre]]</f>
        <v>41688</v>
      </c>
      <c r="G2087" t="str">
        <f>Tabla_owssvr__2[[#This Row],[Categoria]]</f>
        <v>Creación, modificación activación y desactivación de cuentas de red y correo electrónico.</v>
      </c>
      <c r="H2087" t="str">
        <f>Tabla_owssvr__2[[#This Row],[Enviado a TI]]</f>
        <v>Si</v>
      </c>
      <c r="I2087">
        <f>Tabla_owssvr__2[[#This Row],[Regiones]]</f>
        <v>0</v>
      </c>
      <c r="J2087" s="12">
        <f t="shared" si="219"/>
        <v>1</v>
      </c>
      <c r="K2087" s="13">
        <f t="shared" si="220"/>
        <v>41689</v>
      </c>
      <c r="L2087" s="12">
        <f t="shared" si="221"/>
        <v>2014</v>
      </c>
      <c r="M2087" s="12">
        <f t="shared" si="222"/>
        <v>8</v>
      </c>
      <c r="N2087" s="12">
        <f t="shared" si="223"/>
        <v>2</v>
      </c>
      <c r="O2087" s="13" t="str">
        <f t="shared" ca="1" si="224"/>
        <v>CUMPLE</v>
      </c>
    </row>
    <row r="2088" spans="1:15" hidden="1">
      <c r="A2088">
        <f>Tabla_owssvr__2[[#This Row],[ID]]</f>
        <v>3130</v>
      </c>
      <c r="B2088" t="str">
        <f>Tabla_owssvr__2[[#This Row],[Título]]</f>
        <v>Minutos On Net</v>
      </c>
      <c r="C2088" t="str">
        <f>Tabla_owssvr__2[[#This Row],[Solicitante]]</f>
        <v>Costa Campos, Juan, CAM</v>
      </c>
      <c r="D2088" s="4">
        <f>Tabla_owssvr__2[[#This Row],[Fecha Solicitud]]</f>
        <v>41688</v>
      </c>
      <c r="E2088" t="str">
        <f>Tabla_owssvr__2[[#This Row],[Estado]]</f>
        <v>Realizado</v>
      </c>
      <c r="F2088" s="4">
        <f>Tabla_owssvr__2[[#This Row],[Fecha Cierre]]</f>
        <v>41688</v>
      </c>
      <c r="G2088" t="str">
        <f>Tabla_owssvr__2[[#This Row],[Categoria]]</f>
        <v>Habilitación de servicios de telefonía celular, aumento de minutos, cambio de perfil.</v>
      </c>
      <c r="H2088" t="str">
        <f>Tabla_owssvr__2[[#This Row],[Enviado a TI]]</f>
        <v>Si</v>
      </c>
      <c r="I2088">
        <f>Tabla_owssvr__2[[#This Row],[Regiones]]</f>
        <v>0</v>
      </c>
      <c r="J2088" s="12">
        <f t="shared" si="219"/>
        <v>1</v>
      </c>
      <c r="K2088" s="13">
        <f t="shared" si="220"/>
        <v>41689</v>
      </c>
      <c r="L2088" s="12">
        <f t="shared" si="221"/>
        <v>2014</v>
      </c>
      <c r="M2088" s="12">
        <f t="shared" si="222"/>
        <v>8</v>
      </c>
      <c r="N2088" s="12">
        <f t="shared" si="223"/>
        <v>2</v>
      </c>
      <c r="O2088" s="13" t="str">
        <f t="shared" ca="1" si="224"/>
        <v>CUMPLE</v>
      </c>
    </row>
    <row r="2089" spans="1:15" hidden="1">
      <c r="A2089">
        <f>Tabla_owssvr__2[[#This Row],[ID]]</f>
        <v>3129</v>
      </c>
      <c r="B2089" t="str">
        <f>Tabla_owssvr__2[[#This Row],[Título]]</f>
        <v>Solicitud de Acceso Servidor _Ingenieria de Proyectos</v>
      </c>
      <c r="C2089" t="str">
        <f>Tabla_owssvr__2[[#This Row],[Solicitante]]</f>
        <v>Salazar Henriquez, Jose Miguel, CAM</v>
      </c>
      <c r="D2089" s="4">
        <f>Tabla_owssvr__2[[#This Row],[Fecha Solicitud]]</f>
        <v>41688</v>
      </c>
      <c r="E2089" t="str">
        <f>Tabla_owssvr__2[[#This Row],[Estado]]</f>
        <v>Realizado</v>
      </c>
      <c r="F2089" s="4">
        <f>Tabla_owssvr__2[[#This Row],[Fecha Cierre]]</f>
        <v>41688</v>
      </c>
      <c r="G2089" t="str">
        <f>Tabla_owssvr__2[[#This Row],[Categoria]]</f>
        <v>Habilitación de carpetas compartidas o sitios de Sharepoint. O asignación y/o modificación de permisos.</v>
      </c>
      <c r="H2089" t="str">
        <f>Tabla_owssvr__2[[#This Row],[Enviado a TI]]</f>
        <v>Si</v>
      </c>
      <c r="I2089">
        <f>Tabla_owssvr__2[[#This Row],[Regiones]]</f>
        <v>0</v>
      </c>
      <c r="J2089" s="12">
        <f t="shared" si="219"/>
        <v>1</v>
      </c>
      <c r="K2089" s="13">
        <f t="shared" si="220"/>
        <v>41689</v>
      </c>
      <c r="L2089" s="12">
        <f t="shared" si="221"/>
        <v>2014</v>
      </c>
      <c r="M2089" s="12">
        <f t="shared" si="222"/>
        <v>8</v>
      </c>
      <c r="N2089" s="12">
        <f t="shared" si="223"/>
        <v>2</v>
      </c>
      <c r="O2089" s="13" t="str">
        <f t="shared" ca="1" si="224"/>
        <v>CUMPLE</v>
      </c>
    </row>
    <row r="2090" spans="1:15" hidden="1">
      <c r="A2090">
        <f>Tabla_owssvr__2[[#This Row],[ID]]</f>
        <v>3128</v>
      </c>
      <c r="B2090" t="str">
        <f>Tabla_owssvr__2[[#This Row],[Título]]</f>
        <v xml:space="preserve">Activación de Minutos </v>
      </c>
      <c r="C2090" t="str">
        <f>Tabla_owssvr__2[[#This Row],[Solicitante]]</f>
        <v>Pacheco Pinto, Alex  CAM</v>
      </c>
      <c r="D2090" s="4">
        <f>Tabla_owssvr__2[[#This Row],[Fecha Solicitud]]</f>
        <v>41688</v>
      </c>
      <c r="E2090" t="str">
        <f>Tabla_owssvr__2[[#This Row],[Estado]]</f>
        <v>Realizado</v>
      </c>
      <c r="F2090" s="4">
        <f>Tabla_owssvr__2[[#This Row],[Fecha Cierre]]</f>
        <v>41688</v>
      </c>
      <c r="G2090" t="str">
        <f>Tabla_owssvr__2[[#This Row],[Categoria]]</f>
        <v>Habilitación de servicios de telefonía celular, aumento de minutos, cambio de perfil.</v>
      </c>
      <c r="H2090" t="str">
        <f>Tabla_owssvr__2[[#This Row],[Enviado a TI]]</f>
        <v>Si</v>
      </c>
      <c r="I2090">
        <f>Tabla_owssvr__2[[#This Row],[Regiones]]</f>
        <v>0</v>
      </c>
      <c r="J2090" s="12">
        <f t="shared" si="219"/>
        <v>1</v>
      </c>
      <c r="K2090" s="13">
        <f t="shared" si="220"/>
        <v>41689</v>
      </c>
      <c r="L2090" s="12">
        <f t="shared" si="221"/>
        <v>2014</v>
      </c>
      <c r="M2090" s="12">
        <f t="shared" si="222"/>
        <v>8</v>
      </c>
      <c r="N2090" s="12">
        <f t="shared" si="223"/>
        <v>2</v>
      </c>
      <c r="O2090" s="13" t="str">
        <f t="shared" ca="1" si="224"/>
        <v>CUMPLE</v>
      </c>
    </row>
    <row r="2091" spans="1:15" hidden="1">
      <c r="A2091">
        <f>Tabla_owssvr__2[[#This Row],[ID]]</f>
        <v>3127</v>
      </c>
      <c r="B2091" t="str">
        <f>Tabla_owssvr__2[[#This Row],[Título]]</f>
        <v xml:space="preserve">TICKET 778751 - AD REGISTRO DE HOST </v>
      </c>
      <c r="C2091" t="str">
        <f>Tabla_owssvr__2[[#This Row],[Solicitante]]</f>
        <v>Técnico Mesa de Ayuda, Externo</v>
      </c>
      <c r="D2091" s="4">
        <f>Tabla_owssvr__2[[#This Row],[Fecha Solicitud]]</f>
        <v>41687</v>
      </c>
      <c r="E2091" t="str">
        <f>Tabla_owssvr__2[[#This Row],[Estado]]</f>
        <v>Realizado</v>
      </c>
      <c r="F2091" s="4">
        <f>Tabla_owssvr__2[[#This Row],[Fecha Cierre]]</f>
        <v>41687</v>
      </c>
      <c r="G2091" t="str">
        <f>Tabla_owssvr__2[[#This Row],[Categoria]]</f>
        <v>Creación, modificación activación y desactivación de cuentas de red y correo electrónico.</v>
      </c>
      <c r="H2091" t="str">
        <f>Tabla_owssvr__2[[#This Row],[Enviado a TI]]</f>
        <v>No</v>
      </c>
      <c r="I2091">
        <f>Tabla_owssvr__2[[#This Row],[Regiones]]</f>
        <v>0</v>
      </c>
      <c r="J2091" s="12">
        <f t="shared" si="219"/>
        <v>1</v>
      </c>
      <c r="K2091" s="13">
        <f t="shared" si="220"/>
        <v>41688</v>
      </c>
      <c r="L2091" s="12">
        <f t="shared" si="221"/>
        <v>2014</v>
      </c>
      <c r="M2091" s="12">
        <f t="shared" si="222"/>
        <v>8</v>
      </c>
      <c r="N2091" s="12">
        <f t="shared" si="223"/>
        <v>2</v>
      </c>
      <c r="O2091" s="13" t="str">
        <f t="shared" ca="1" si="224"/>
        <v>CUMPLE</v>
      </c>
    </row>
    <row r="2092" spans="1:15" hidden="1">
      <c r="A2092">
        <f>Tabla_owssvr__2[[#This Row],[ID]]</f>
        <v>3126</v>
      </c>
      <c r="B2092" t="str">
        <f>Tabla_owssvr__2[[#This Row],[Título]]</f>
        <v xml:space="preserve">Carpeta Compartida </v>
      </c>
      <c r="C2092" t="str">
        <f>Tabla_owssvr__2[[#This Row],[Solicitante]]</f>
        <v>Castro Marchant, Jorge, CAM</v>
      </c>
      <c r="D2092" s="4">
        <f>Tabla_owssvr__2[[#This Row],[Fecha Solicitud]]</f>
        <v>41687</v>
      </c>
      <c r="E2092" t="str">
        <f>Tabla_owssvr__2[[#This Row],[Estado]]</f>
        <v>Realizado</v>
      </c>
      <c r="F2092" s="4">
        <f>Tabla_owssvr__2[[#This Row],[Fecha Cierre]]</f>
        <v>41687</v>
      </c>
      <c r="G2092" t="str">
        <f>Tabla_owssvr__2[[#This Row],[Categoria]]</f>
        <v>Habilitación de carpetas compartidas o sitios de Sharepoint. O asignación y/o modificación de permisos.</v>
      </c>
      <c r="H2092" t="str">
        <f>Tabla_owssvr__2[[#This Row],[Enviado a TI]]</f>
        <v>Si</v>
      </c>
      <c r="I2092">
        <f>Tabla_owssvr__2[[#This Row],[Regiones]]</f>
        <v>0</v>
      </c>
      <c r="J2092" s="12">
        <f t="shared" si="219"/>
        <v>1</v>
      </c>
      <c r="K2092" s="13">
        <f t="shared" si="220"/>
        <v>41688</v>
      </c>
      <c r="L2092" s="12">
        <f t="shared" si="221"/>
        <v>2014</v>
      </c>
      <c r="M2092" s="12">
        <f t="shared" si="222"/>
        <v>8</v>
      </c>
      <c r="N2092" s="12">
        <f t="shared" si="223"/>
        <v>2</v>
      </c>
      <c r="O2092" s="13" t="str">
        <f t="shared" ca="1" si="224"/>
        <v>CUMPLE</v>
      </c>
    </row>
    <row r="2093" spans="1:15" hidden="1">
      <c r="A2093">
        <f>Tabla_owssvr__2[[#This Row],[ID]]</f>
        <v>3125</v>
      </c>
      <c r="B2093" t="str">
        <f>Tabla_owssvr__2[[#This Row],[Título]]</f>
        <v xml:space="preserve">Activacion de minutos Empresa </v>
      </c>
      <c r="C2093" t="str">
        <f>Tabla_owssvr__2[[#This Row],[Solicitante]]</f>
        <v>Ponce Dinamarca, Pablo Ernesto, CAM</v>
      </c>
      <c r="D2093" s="4">
        <f>Tabla_owssvr__2[[#This Row],[Fecha Solicitud]]</f>
        <v>41687</v>
      </c>
      <c r="E2093" t="str">
        <f>Tabla_owssvr__2[[#This Row],[Estado]]</f>
        <v>Realizado</v>
      </c>
      <c r="F2093" s="4">
        <f>Tabla_owssvr__2[[#This Row],[Fecha Cierre]]</f>
        <v>41687</v>
      </c>
      <c r="G2093" t="str">
        <f>Tabla_owssvr__2[[#This Row],[Categoria]]</f>
        <v>Habilitación de servicios de telefonía celular, aumento de minutos, cambio de perfil.</v>
      </c>
      <c r="H2093" t="str">
        <f>Tabla_owssvr__2[[#This Row],[Enviado a TI]]</f>
        <v>No</v>
      </c>
      <c r="I2093">
        <f>Tabla_owssvr__2[[#This Row],[Regiones]]</f>
        <v>0</v>
      </c>
      <c r="J2093" s="12">
        <f t="shared" si="219"/>
        <v>1</v>
      </c>
      <c r="K2093" s="13">
        <f t="shared" si="220"/>
        <v>41688</v>
      </c>
      <c r="L2093" s="12">
        <f t="shared" si="221"/>
        <v>2014</v>
      </c>
      <c r="M2093" s="12">
        <f t="shared" si="222"/>
        <v>8</v>
      </c>
      <c r="N2093" s="12">
        <f t="shared" si="223"/>
        <v>2</v>
      </c>
      <c r="O2093" s="13" t="str">
        <f t="shared" ca="1" si="224"/>
        <v>CUMPLE</v>
      </c>
    </row>
    <row r="2094" spans="1:15" hidden="1">
      <c r="A2094">
        <f>Tabla_owssvr__2[[#This Row],[ID]]</f>
        <v>3124</v>
      </c>
      <c r="B2094" t="str">
        <f>Tabla_owssvr__2[[#This Row],[Título]]</f>
        <v>Activar Microsim - N° Celular 68319648</v>
      </c>
      <c r="C2094" t="str">
        <f>Tabla_owssvr__2[[#This Row],[Solicitante]]</f>
        <v>Pajkuric Bustos, Ernesto Andrés, CAM</v>
      </c>
      <c r="D2094" s="4">
        <f>Tabla_owssvr__2[[#This Row],[Fecha Solicitud]]</f>
        <v>41687</v>
      </c>
      <c r="E2094" t="str">
        <f>Tabla_owssvr__2[[#This Row],[Estado]]</f>
        <v>Realizado</v>
      </c>
      <c r="F2094" s="4">
        <f>Tabla_owssvr__2[[#This Row],[Fecha Cierre]]</f>
        <v>41687</v>
      </c>
      <c r="G2094" t="str">
        <f>Tabla_owssvr__2[[#This Row],[Categoria]]</f>
        <v>Habilitación de servicios de telefonía celular, aumento de minutos, cambio de perfil.</v>
      </c>
      <c r="H2094" t="str">
        <f>Tabla_owssvr__2[[#This Row],[Enviado a TI]]</f>
        <v>Si</v>
      </c>
      <c r="I2094">
        <f>Tabla_owssvr__2[[#This Row],[Regiones]]</f>
        <v>0</v>
      </c>
      <c r="J2094" s="12">
        <f t="shared" si="219"/>
        <v>1</v>
      </c>
      <c r="K2094" s="13">
        <f t="shared" si="220"/>
        <v>41688</v>
      </c>
      <c r="L2094" s="12">
        <f t="shared" si="221"/>
        <v>2014</v>
      </c>
      <c r="M2094" s="12">
        <f t="shared" si="222"/>
        <v>8</v>
      </c>
      <c r="N2094" s="12">
        <f t="shared" si="223"/>
        <v>2</v>
      </c>
      <c r="O2094" s="13" t="str">
        <f t="shared" ca="1" si="224"/>
        <v>CUMPLE</v>
      </c>
    </row>
    <row r="2095" spans="1:15" hidden="1">
      <c r="A2095">
        <f>Tabla_owssvr__2[[#This Row],[ID]]</f>
        <v>3123</v>
      </c>
      <c r="B2095" t="str">
        <f>Tabla_owssvr__2[[#This Row],[Título]]</f>
        <v>magen error Sap</v>
      </c>
      <c r="C2095" t="str">
        <f>Tabla_owssvr__2[[#This Row],[Solicitante]]</f>
        <v>Romero Castellanos, Maria Esperanza, CAM Colombia</v>
      </c>
      <c r="D2095" s="4">
        <f>Tabla_owssvr__2[[#This Row],[Fecha Solicitud]]</f>
        <v>41687</v>
      </c>
      <c r="E2095" t="str">
        <f>Tabla_owssvr__2[[#This Row],[Estado]]</f>
        <v>Realizado</v>
      </c>
      <c r="F2095" s="4">
        <f>Tabla_owssvr__2[[#This Row],[Fecha Cierre]]</f>
        <v>41687</v>
      </c>
      <c r="G2095" t="str">
        <f>Tabla_owssvr__2[[#This Row],[Categoria]]</f>
        <v>Reporte de incidencias de servicio externos (Oracle, SAP, Synergia, GOM ….)</v>
      </c>
      <c r="H2095" t="str">
        <f>Tabla_owssvr__2[[#This Row],[Enviado a TI]]</f>
        <v>No</v>
      </c>
      <c r="I2095">
        <f>Tabla_owssvr__2[[#This Row],[Regiones]]</f>
        <v>0</v>
      </c>
      <c r="J2095" s="12">
        <f t="shared" si="219"/>
        <v>1</v>
      </c>
      <c r="K2095" s="13">
        <f t="shared" si="220"/>
        <v>41688</v>
      </c>
      <c r="L2095" s="12">
        <f t="shared" si="221"/>
        <v>2014</v>
      </c>
      <c r="M2095" s="12">
        <f t="shared" si="222"/>
        <v>8</v>
      </c>
      <c r="N2095" s="12">
        <f t="shared" si="223"/>
        <v>2</v>
      </c>
      <c r="O2095" s="13" t="str">
        <f t="shared" ca="1" si="224"/>
        <v>CUMPLE</v>
      </c>
    </row>
    <row r="2096" spans="1:15" hidden="1">
      <c r="A2096">
        <f>Tabla_owssvr__2[[#This Row],[ID]]</f>
        <v>3122</v>
      </c>
      <c r="B2096" t="str">
        <f>Tabla_owssvr__2[[#This Row],[Título]]</f>
        <v>Minutos Adicionales</v>
      </c>
      <c r="C2096" t="str">
        <f>Tabla_owssvr__2[[#This Row],[Solicitante]]</f>
        <v>Zarate Avila, Moises, CAM</v>
      </c>
      <c r="D2096" s="4">
        <f>Tabla_owssvr__2[[#This Row],[Fecha Solicitud]]</f>
        <v>41687</v>
      </c>
      <c r="E2096" t="str">
        <f>Tabla_owssvr__2[[#This Row],[Estado]]</f>
        <v>Realizado</v>
      </c>
      <c r="F2096" s="4">
        <f>Tabla_owssvr__2[[#This Row],[Fecha Cierre]]</f>
        <v>41687</v>
      </c>
      <c r="G2096" t="str">
        <f>Tabla_owssvr__2[[#This Row],[Categoria]]</f>
        <v>Habilitación de servicios de telefonía celular, aumento de minutos, cambio de perfil.</v>
      </c>
      <c r="H2096" t="str">
        <f>Tabla_owssvr__2[[#This Row],[Enviado a TI]]</f>
        <v>Si</v>
      </c>
      <c r="I2096">
        <f>Tabla_owssvr__2[[#This Row],[Regiones]]</f>
        <v>0</v>
      </c>
      <c r="J2096" s="12">
        <f t="shared" si="219"/>
        <v>1</v>
      </c>
      <c r="K2096" s="13">
        <f t="shared" si="220"/>
        <v>41688</v>
      </c>
      <c r="L2096" s="12">
        <f t="shared" si="221"/>
        <v>2014</v>
      </c>
      <c r="M2096" s="12">
        <f t="shared" si="222"/>
        <v>8</v>
      </c>
      <c r="N2096" s="12">
        <f t="shared" si="223"/>
        <v>2</v>
      </c>
      <c r="O2096" s="13" t="str">
        <f t="shared" ca="1" si="224"/>
        <v>CUMPLE</v>
      </c>
    </row>
    <row r="2097" spans="1:15" hidden="1">
      <c r="A2097">
        <f>Tabla_owssvr__2[[#This Row],[ID]]</f>
        <v>3121</v>
      </c>
      <c r="B2097" t="str">
        <f>Tabla_owssvr__2[[#This Row],[Título]]</f>
        <v>Alta Estaciones de trabajo</v>
      </c>
      <c r="C2097" t="str">
        <f>Tabla_owssvr__2[[#This Row],[Solicitante]]</f>
        <v>Técnico Mesa de Ayuda, Externo</v>
      </c>
      <c r="D2097" s="4">
        <f>Tabla_owssvr__2[[#This Row],[Fecha Solicitud]]</f>
        <v>41687</v>
      </c>
      <c r="E2097" t="str">
        <f>Tabla_owssvr__2[[#This Row],[Estado]]</f>
        <v>Realizado</v>
      </c>
      <c r="F2097" s="4">
        <f>Tabla_owssvr__2[[#This Row],[Fecha Cierre]]</f>
        <v>41687</v>
      </c>
      <c r="G2097" t="str">
        <f>Tabla_owssvr__2[[#This Row],[Categoria]]</f>
        <v>Creación, modificación activación y desactivación de cuentas asociadas a servicios externos.</v>
      </c>
      <c r="H2097" t="str">
        <f>Tabla_owssvr__2[[#This Row],[Enviado a TI]]</f>
        <v>No</v>
      </c>
      <c r="I2097">
        <f>Tabla_owssvr__2[[#This Row],[Regiones]]</f>
        <v>0</v>
      </c>
      <c r="J2097" s="12">
        <f t="shared" si="219"/>
        <v>1</v>
      </c>
      <c r="K2097" s="13">
        <f t="shared" si="220"/>
        <v>41688</v>
      </c>
      <c r="L2097" s="12">
        <f t="shared" si="221"/>
        <v>2014</v>
      </c>
      <c r="M2097" s="12">
        <f t="shared" si="222"/>
        <v>8</v>
      </c>
      <c r="N2097" s="12">
        <f t="shared" si="223"/>
        <v>2</v>
      </c>
      <c r="O2097" s="13" t="str">
        <f t="shared" ca="1" si="224"/>
        <v>CUMPLE</v>
      </c>
    </row>
    <row r="2098" spans="1:15" hidden="1">
      <c r="A2098">
        <f>Tabla_owssvr__2[[#This Row],[ID]]</f>
        <v>3120</v>
      </c>
      <c r="B2098" t="str">
        <f>Tabla_owssvr__2[[#This Row],[Título]]</f>
        <v xml:space="preserve">Restitucion de Minutos </v>
      </c>
      <c r="C2098" t="str">
        <f>Tabla_owssvr__2[[#This Row],[Solicitante]]</f>
        <v>Lagos Acuña, Christopher Joseph, CAM</v>
      </c>
      <c r="D2098" s="4">
        <f>Tabla_owssvr__2[[#This Row],[Fecha Solicitud]]</f>
        <v>41687</v>
      </c>
      <c r="E2098" t="str">
        <f>Tabla_owssvr__2[[#This Row],[Estado]]</f>
        <v>Realizado</v>
      </c>
      <c r="F2098" s="4">
        <f>Tabla_owssvr__2[[#This Row],[Fecha Cierre]]</f>
        <v>41687</v>
      </c>
      <c r="G2098" t="str">
        <f>Tabla_owssvr__2[[#This Row],[Categoria]]</f>
        <v>Habilitación de servicios de telefonía celular, aumento de minutos, cambio de perfil.</v>
      </c>
      <c r="H2098" t="str">
        <f>Tabla_owssvr__2[[#This Row],[Enviado a TI]]</f>
        <v>No</v>
      </c>
      <c r="I2098">
        <f>Tabla_owssvr__2[[#This Row],[Regiones]]</f>
        <v>0</v>
      </c>
      <c r="J2098" s="12">
        <f t="shared" si="219"/>
        <v>1</v>
      </c>
      <c r="K2098" s="13">
        <f t="shared" si="220"/>
        <v>41688</v>
      </c>
      <c r="L2098" s="12">
        <f t="shared" si="221"/>
        <v>2014</v>
      </c>
      <c r="M2098" s="12">
        <f t="shared" si="222"/>
        <v>8</v>
      </c>
      <c r="N2098" s="12">
        <f t="shared" si="223"/>
        <v>2</v>
      </c>
      <c r="O2098" s="13" t="str">
        <f t="shared" ca="1" si="224"/>
        <v>CUMPLE</v>
      </c>
    </row>
    <row r="2099" spans="1:15" hidden="1">
      <c r="A2099">
        <f>Tabla_owssvr__2[[#This Row],[ID]]</f>
        <v>3119</v>
      </c>
      <c r="B2099" t="str">
        <f>Tabla_owssvr__2[[#This Row],[Título]]</f>
        <v>ReiniciarContraseña</v>
      </c>
      <c r="C2099" t="str">
        <f>Tabla_owssvr__2[[#This Row],[Solicitante]]</f>
        <v>Avendaño Mira, Michelle Jazmin, EXTERNO</v>
      </c>
      <c r="D2099" s="4">
        <f>Tabla_owssvr__2[[#This Row],[Fecha Solicitud]]</f>
        <v>41687</v>
      </c>
      <c r="E2099" t="str">
        <f>Tabla_owssvr__2[[#This Row],[Estado]]</f>
        <v>Realizado</v>
      </c>
      <c r="F2099" s="4">
        <f>Tabla_owssvr__2[[#This Row],[Fecha Cierre]]</f>
        <v>41687</v>
      </c>
      <c r="G2099" t="str">
        <f>Tabla_owssvr__2[[#This Row],[Categoria]]</f>
        <v>Creación, modificación activación y desactivación de cuentas de red y correo electrónico.</v>
      </c>
      <c r="H2099" t="str">
        <f>Tabla_owssvr__2[[#This Row],[Enviado a TI]]</f>
        <v>No</v>
      </c>
      <c r="I2099">
        <f>Tabla_owssvr__2[[#This Row],[Regiones]]</f>
        <v>0</v>
      </c>
      <c r="J2099" s="12">
        <f t="shared" si="219"/>
        <v>1</v>
      </c>
      <c r="K2099" s="13">
        <f t="shared" si="220"/>
        <v>41688</v>
      </c>
      <c r="L2099" s="12">
        <f t="shared" si="221"/>
        <v>2014</v>
      </c>
      <c r="M2099" s="12">
        <f t="shared" si="222"/>
        <v>8</v>
      </c>
      <c r="N2099" s="12">
        <f t="shared" si="223"/>
        <v>2</v>
      </c>
      <c r="O2099" s="13" t="str">
        <f t="shared" ca="1" si="224"/>
        <v>CUMPLE</v>
      </c>
    </row>
    <row r="2100" spans="1:15" hidden="1">
      <c r="A2100">
        <f>Tabla_owssvr__2[[#This Row],[ID]]</f>
        <v>3118</v>
      </c>
      <c r="B2100" t="str">
        <f>Tabla_owssvr__2[[#This Row],[Título]]</f>
        <v>Permisos Carpeta A&amp;F Chile</v>
      </c>
      <c r="C2100" t="str">
        <f>Tabla_owssvr__2[[#This Row],[Solicitante]]</f>
        <v>Carrasco Briones, Rodrigo, CAM</v>
      </c>
      <c r="D2100" s="4">
        <f>Tabla_owssvr__2[[#This Row],[Fecha Solicitud]]</f>
        <v>41682</v>
      </c>
      <c r="E2100" t="str">
        <f>Tabla_owssvr__2[[#This Row],[Estado]]</f>
        <v>Realizado</v>
      </c>
      <c r="F2100" s="4">
        <f>Tabla_owssvr__2[[#This Row],[Fecha Cierre]]</f>
        <v>41682</v>
      </c>
      <c r="G2100" t="str">
        <f>Tabla_owssvr__2[[#This Row],[Categoria]]</f>
        <v>Habilitación de carpetas compartidas o sitios de Sharepoint. O asignación y/o modificación de permisos.</v>
      </c>
      <c r="H2100" t="str">
        <f>Tabla_owssvr__2[[#This Row],[Enviado a TI]]</f>
        <v>No</v>
      </c>
      <c r="I2100">
        <f>Tabla_owssvr__2[[#This Row],[Regiones]]</f>
        <v>0</v>
      </c>
      <c r="J2100" s="12">
        <f t="shared" si="219"/>
        <v>1</v>
      </c>
      <c r="K2100" s="13">
        <f t="shared" si="220"/>
        <v>41683</v>
      </c>
      <c r="L2100" s="12">
        <f t="shared" si="221"/>
        <v>2014</v>
      </c>
      <c r="M2100" s="12">
        <f t="shared" si="222"/>
        <v>7</v>
      </c>
      <c r="N2100" s="12">
        <f t="shared" si="223"/>
        <v>2</v>
      </c>
      <c r="O2100" s="13" t="str">
        <f t="shared" ca="1" si="224"/>
        <v>CUMPLE</v>
      </c>
    </row>
    <row r="2101" spans="1:15" hidden="1">
      <c r="A2101">
        <f>Tabla_owssvr__2[[#This Row],[ID]]</f>
        <v>3117</v>
      </c>
      <c r="B2101" t="str">
        <f>Tabla_owssvr__2[[#This Row],[Título]]</f>
        <v>Solicitud Equipo celular Cristian Soto</v>
      </c>
      <c r="C2101" t="str">
        <f>Tabla_owssvr__2[[#This Row],[Solicitante]]</f>
        <v>Castro Morales, Michel Fabian, CAM</v>
      </c>
      <c r="D2101" s="4">
        <f>Tabla_owssvr__2[[#This Row],[Fecha Solicitud]]</f>
        <v>41682</v>
      </c>
      <c r="E2101" t="str">
        <f>Tabla_owssvr__2[[#This Row],[Estado]]</f>
        <v>Realizado</v>
      </c>
      <c r="F2101" s="4">
        <f>Tabla_owssvr__2[[#This Row],[Fecha Cierre]]</f>
        <v>41683</v>
      </c>
      <c r="G2101" t="str">
        <f>Tabla_owssvr__2[[#This Row],[Categoria]]</f>
        <v>Asignación y/o entrega de equipos celulares estándar nuevos o sus componentes. (chips)</v>
      </c>
      <c r="H2101" t="str">
        <f>Tabla_owssvr__2[[#This Row],[Enviado a TI]]</f>
        <v>No</v>
      </c>
      <c r="I2101">
        <f>Tabla_owssvr__2[[#This Row],[Regiones]]</f>
        <v>0</v>
      </c>
      <c r="J2101" s="12">
        <f t="shared" si="219"/>
        <v>7</v>
      </c>
      <c r="K2101" s="13">
        <f t="shared" si="220"/>
        <v>41691</v>
      </c>
      <c r="L2101" s="12">
        <f t="shared" si="221"/>
        <v>2014</v>
      </c>
      <c r="M2101" s="12">
        <f t="shared" si="222"/>
        <v>8</v>
      </c>
      <c r="N2101" s="12">
        <f t="shared" si="223"/>
        <v>2</v>
      </c>
      <c r="O2101" s="13" t="str">
        <f t="shared" ca="1" si="224"/>
        <v>CUMPLE</v>
      </c>
    </row>
    <row r="2102" spans="1:15" hidden="1">
      <c r="A2102">
        <f>Tabla_owssvr__2[[#This Row],[ID]]</f>
        <v>3116</v>
      </c>
      <c r="B2102" t="str">
        <f>Tabla_owssvr__2[[#This Row],[Título]]</f>
        <v>Móviles sólo llamado emergencia</v>
      </c>
      <c r="C2102" t="str">
        <f>Tabla_owssvr__2[[#This Row],[Solicitante]]</f>
        <v>Hernandez Briones, Hans Alejandro, CAM</v>
      </c>
      <c r="D2102" s="4">
        <f>Tabla_owssvr__2[[#This Row],[Fecha Solicitud]]</f>
        <v>41683</v>
      </c>
      <c r="E2102" t="str">
        <f>Tabla_owssvr__2[[#This Row],[Estado]]</f>
        <v>Realizado</v>
      </c>
      <c r="F2102" s="4">
        <f>Tabla_owssvr__2[[#This Row],[Fecha Cierre]]</f>
        <v>41684</v>
      </c>
      <c r="G2102" t="str">
        <f>Tabla_owssvr__2[[#This Row],[Categoria]]</f>
        <v>Asignación y/o entrega de equipos celulares estándar nuevos o sus componentes. (chips)</v>
      </c>
      <c r="H2102" t="str">
        <f>Tabla_owssvr__2[[#This Row],[Enviado a TI]]</f>
        <v>No</v>
      </c>
      <c r="I2102">
        <f>Tabla_owssvr__2[[#This Row],[Regiones]]</f>
        <v>0</v>
      </c>
      <c r="J2102" s="12">
        <f t="shared" si="219"/>
        <v>7</v>
      </c>
      <c r="K2102" s="13">
        <f t="shared" si="220"/>
        <v>41694</v>
      </c>
      <c r="L2102" s="12">
        <f t="shared" si="221"/>
        <v>2014</v>
      </c>
      <c r="M2102" s="12">
        <f t="shared" si="222"/>
        <v>9</v>
      </c>
      <c r="N2102" s="12">
        <f t="shared" si="223"/>
        <v>2</v>
      </c>
      <c r="O2102" s="13" t="str">
        <f t="shared" ca="1" si="224"/>
        <v>CUMPLE</v>
      </c>
    </row>
    <row r="2103" spans="1:15" hidden="1">
      <c r="A2103">
        <f>Tabla_owssvr__2[[#This Row],[ID]]</f>
        <v>3115</v>
      </c>
      <c r="B2103" t="str">
        <f>Tabla_owssvr__2[[#This Row],[Título]]</f>
        <v xml:space="preserve">Informa de celular de Milton Negrón bloqueado para llamadas. </v>
      </c>
      <c r="C2103" t="str">
        <f>Tabla_owssvr__2[[#This Row],[Solicitante]]</f>
        <v>Hormazábal Ortiz, Leonardo Antonio, CAM</v>
      </c>
      <c r="D2103" s="4">
        <f>Tabla_owssvr__2[[#This Row],[Fecha Solicitud]]</f>
        <v>41684</v>
      </c>
      <c r="E2103" t="str">
        <f>Tabla_owssvr__2[[#This Row],[Estado]]</f>
        <v>Realizado</v>
      </c>
      <c r="F2103" s="4">
        <f>Tabla_owssvr__2[[#This Row],[Fecha Cierre]]</f>
        <v>41684</v>
      </c>
      <c r="G2103" t="str">
        <f>Tabla_owssvr__2[[#This Row],[Categoria]]</f>
        <v>Habilitación de servicios de telefonía celular, aumento de minutos, cambio de perfil.</v>
      </c>
      <c r="H2103" t="str">
        <f>Tabla_owssvr__2[[#This Row],[Enviado a TI]]</f>
        <v>No</v>
      </c>
      <c r="I2103">
        <f>Tabla_owssvr__2[[#This Row],[Regiones]]</f>
        <v>0</v>
      </c>
      <c r="J2103" s="12">
        <f t="shared" si="219"/>
        <v>1</v>
      </c>
      <c r="K2103" s="13">
        <f t="shared" si="220"/>
        <v>41687</v>
      </c>
      <c r="L2103" s="12">
        <f t="shared" si="221"/>
        <v>2014</v>
      </c>
      <c r="M2103" s="12">
        <f t="shared" si="222"/>
        <v>8</v>
      </c>
      <c r="N2103" s="12">
        <f t="shared" si="223"/>
        <v>2</v>
      </c>
      <c r="O2103" s="13" t="str">
        <f t="shared" ca="1" si="224"/>
        <v>CUMPLE</v>
      </c>
    </row>
    <row r="2104" spans="1:15" hidden="1">
      <c r="A2104">
        <f>Tabla_owssvr__2[[#This Row],[ID]]</f>
        <v>3114</v>
      </c>
      <c r="B2104" t="str">
        <f>Tabla_owssvr__2[[#This Row],[Título]]</f>
        <v>Solicita minutos celulares CAM Frontel CP.</v>
      </c>
      <c r="C2104" t="str">
        <f>Tabla_owssvr__2[[#This Row],[Solicitante]]</f>
        <v>Hormazábal Ortiz, Leonardo Antonio, CAM</v>
      </c>
      <c r="D2104" s="4">
        <f>Tabla_owssvr__2[[#This Row],[Fecha Solicitud]]</f>
        <v>41684</v>
      </c>
      <c r="E2104" t="str">
        <f>Tabla_owssvr__2[[#This Row],[Estado]]</f>
        <v>Realizado</v>
      </c>
      <c r="F2104" s="4">
        <f>Tabla_owssvr__2[[#This Row],[Fecha Cierre]]</f>
        <v>41684</v>
      </c>
      <c r="G2104" t="str">
        <f>Tabla_owssvr__2[[#This Row],[Categoria]]</f>
        <v>Habilitación de servicios de telefonía celular, aumento de minutos, cambio de perfil.</v>
      </c>
      <c r="H2104" t="str">
        <f>Tabla_owssvr__2[[#This Row],[Enviado a TI]]</f>
        <v>No</v>
      </c>
      <c r="I2104">
        <f>Tabla_owssvr__2[[#This Row],[Regiones]]</f>
        <v>0</v>
      </c>
      <c r="J2104" s="12">
        <f t="shared" si="219"/>
        <v>1</v>
      </c>
      <c r="K2104" s="13">
        <f t="shared" si="220"/>
        <v>41687</v>
      </c>
      <c r="L2104" s="12">
        <f t="shared" si="221"/>
        <v>2014</v>
      </c>
      <c r="M2104" s="12">
        <f t="shared" si="222"/>
        <v>8</v>
      </c>
      <c r="N2104" s="12">
        <f t="shared" si="223"/>
        <v>2</v>
      </c>
      <c r="O2104" s="13" t="str">
        <f t="shared" ca="1" si="224"/>
        <v>CUMPLE</v>
      </c>
    </row>
    <row r="2105" spans="1:15" hidden="1">
      <c r="A2105">
        <f>Tabla_owssvr__2[[#This Row],[ID]]</f>
        <v>3113</v>
      </c>
      <c r="B2105" t="str">
        <f>Tabla_owssvr__2[[#This Row],[Título]]</f>
        <v>Solicita minutos celulares CAM Frontel CP</v>
      </c>
      <c r="C2105" t="str">
        <f>Tabla_owssvr__2[[#This Row],[Solicitante]]</f>
        <v>Hormazábal Ortiz, Leonardo Antonio, CAM</v>
      </c>
      <c r="D2105" s="4">
        <f>Tabla_owssvr__2[[#This Row],[Fecha Solicitud]]</f>
        <v>41684</v>
      </c>
      <c r="E2105" t="str">
        <f>Tabla_owssvr__2[[#This Row],[Estado]]</f>
        <v>Realizado</v>
      </c>
      <c r="F2105" s="4">
        <f>Tabla_owssvr__2[[#This Row],[Fecha Cierre]]</f>
        <v>41684</v>
      </c>
      <c r="G2105" t="str">
        <f>Tabla_owssvr__2[[#This Row],[Categoria]]</f>
        <v>Habilitación de servicios de telefonía celular, aumento de minutos, cambio de perfil.</v>
      </c>
      <c r="H2105" t="str">
        <f>Tabla_owssvr__2[[#This Row],[Enviado a TI]]</f>
        <v>No</v>
      </c>
      <c r="I2105">
        <f>Tabla_owssvr__2[[#This Row],[Regiones]]</f>
        <v>0</v>
      </c>
      <c r="J2105" s="12">
        <f t="shared" si="219"/>
        <v>1</v>
      </c>
      <c r="K2105" s="13">
        <f t="shared" si="220"/>
        <v>41687</v>
      </c>
      <c r="L2105" s="12">
        <f t="shared" si="221"/>
        <v>2014</v>
      </c>
      <c r="M2105" s="12">
        <f t="shared" si="222"/>
        <v>8</v>
      </c>
      <c r="N2105" s="12">
        <f t="shared" si="223"/>
        <v>2</v>
      </c>
      <c r="O2105" s="13" t="str">
        <f t="shared" ca="1" si="224"/>
        <v>CUMPLE</v>
      </c>
    </row>
    <row r="2106" spans="1:15" hidden="1">
      <c r="A2106">
        <f>Tabla_owssvr__2[[#This Row],[ID]]</f>
        <v>3112</v>
      </c>
      <c r="B2106" t="str">
        <f>Tabla_owssvr__2[[#This Row],[Título]]</f>
        <v>Solicita minutos celulares CAM Frontel CP.</v>
      </c>
      <c r="C2106" t="str">
        <f>Tabla_owssvr__2[[#This Row],[Solicitante]]</f>
        <v>Hormazábal Ortiz, Leonardo Antonio, CAM</v>
      </c>
      <c r="D2106" s="4">
        <f>Tabla_owssvr__2[[#This Row],[Fecha Solicitud]]</f>
        <v>41684</v>
      </c>
      <c r="E2106" t="str">
        <f>Tabla_owssvr__2[[#This Row],[Estado]]</f>
        <v>Realizado</v>
      </c>
      <c r="F2106" s="4">
        <f>Tabla_owssvr__2[[#This Row],[Fecha Cierre]]</f>
        <v>41684</v>
      </c>
      <c r="G2106" t="str">
        <f>Tabla_owssvr__2[[#This Row],[Categoria]]</f>
        <v>Habilitación de servicios de telefonía celular, aumento de minutos, cambio de perfil.</v>
      </c>
      <c r="H2106" t="str">
        <f>Tabla_owssvr__2[[#This Row],[Enviado a TI]]</f>
        <v>No</v>
      </c>
      <c r="I2106">
        <f>Tabla_owssvr__2[[#This Row],[Regiones]]</f>
        <v>0</v>
      </c>
      <c r="J2106" s="12">
        <f t="shared" si="219"/>
        <v>1</v>
      </c>
      <c r="K2106" s="13">
        <f t="shared" si="220"/>
        <v>41687</v>
      </c>
      <c r="L2106" s="12">
        <f t="shared" si="221"/>
        <v>2014</v>
      </c>
      <c r="M2106" s="12">
        <f t="shared" si="222"/>
        <v>8</v>
      </c>
      <c r="N2106" s="12">
        <f t="shared" si="223"/>
        <v>2</v>
      </c>
      <c r="O2106" s="13" t="str">
        <f t="shared" ca="1" si="224"/>
        <v>CUMPLE</v>
      </c>
    </row>
    <row r="2107" spans="1:15" hidden="1">
      <c r="A2107">
        <f>Tabla_owssvr__2[[#This Row],[ID]]</f>
        <v>3111</v>
      </c>
      <c r="B2107" t="str">
        <f>Tabla_owssvr__2[[#This Row],[Título]]</f>
        <v>Celular 61712525 No permite realizar llamados</v>
      </c>
      <c r="C2107" t="str">
        <f>Tabla_owssvr__2[[#This Row],[Solicitante]]</f>
        <v>Salinas Bustos, Max Leonardo, CAM</v>
      </c>
      <c r="D2107" s="4">
        <f>Tabla_owssvr__2[[#This Row],[Fecha Solicitud]]</f>
        <v>41687</v>
      </c>
      <c r="E2107" t="str">
        <f>Tabla_owssvr__2[[#This Row],[Estado]]</f>
        <v>Realizado</v>
      </c>
      <c r="F2107" s="4">
        <f>Tabla_owssvr__2[[#This Row],[Fecha Cierre]]</f>
        <v>41687</v>
      </c>
      <c r="G2107" t="str">
        <f>Tabla_owssvr__2[[#This Row],[Categoria]]</f>
        <v>Habilitación de servicios de telefonía celular, aumento de minutos, cambio de perfil.</v>
      </c>
      <c r="H2107" t="str">
        <f>Tabla_owssvr__2[[#This Row],[Enviado a TI]]</f>
        <v>No</v>
      </c>
      <c r="I2107">
        <f>Tabla_owssvr__2[[#This Row],[Regiones]]</f>
        <v>0</v>
      </c>
      <c r="J2107" s="12">
        <f t="shared" si="219"/>
        <v>1</v>
      </c>
      <c r="K2107" s="13">
        <f t="shared" si="220"/>
        <v>41688</v>
      </c>
      <c r="L2107" s="12">
        <f t="shared" si="221"/>
        <v>2014</v>
      </c>
      <c r="M2107" s="12">
        <f t="shared" si="222"/>
        <v>8</v>
      </c>
      <c r="N2107" s="12">
        <f t="shared" si="223"/>
        <v>2</v>
      </c>
      <c r="O2107" s="13" t="str">
        <f t="shared" ca="1" si="224"/>
        <v>CUMPLE</v>
      </c>
    </row>
    <row r="2108" spans="1:15" hidden="1">
      <c r="A2108">
        <f>Tabla_owssvr__2[[#This Row],[ID]]</f>
        <v>3110</v>
      </c>
      <c r="B2108" t="str">
        <f>Tabla_owssvr__2[[#This Row],[Título]]</f>
        <v>Favor cargar minutos inter empresa y pasar cantidad de minutos a plan (500)</v>
      </c>
      <c r="C2108" t="str">
        <f>Tabla_owssvr__2[[#This Row],[Solicitante]]</f>
        <v>Ortiz Ceballos, José Adrian, CAM</v>
      </c>
      <c r="D2108" s="4">
        <f>Tabla_owssvr__2[[#This Row],[Fecha Solicitud]]</f>
        <v>41684</v>
      </c>
      <c r="E2108" t="str">
        <f>Tabla_owssvr__2[[#This Row],[Estado]]</f>
        <v>Realizado</v>
      </c>
      <c r="F2108" s="4">
        <f>Tabla_owssvr__2[[#This Row],[Fecha Cierre]]</f>
        <v>41684</v>
      </c>
      <c r="G2108" t="str">
        <f>Tabla_owssvr__2[[#This Row],[Categoria]]</f>
        <v>Habilitación de servicios de telefonía celular, aumento de minutos, cambio de perfil.</v>
      </c>
      <c r="H2108" t="str">
        <f>Tabla_owssvr__2[[#This Row],[Enviado a TI]]</f>
        <v>No</v>
      </c>
      <c r="I2108">
        <f>Tabla_owssvr__2[[#This Row],[Regiones]]</f>
        <v>0</v>
      </c>
      <c r="J2108" s="12">
        <f t="shared" si="219"/>
        <v>1</v>
      </c>
      <c r="K2108" s="13">
        <f t="shared" si="220"/>
        <v>41687</v>
      </c>
      <c r="L2108" s="12">
        <f t="shared" si="221"/>
        <v>2014</v>
      </c>
      <c r="M2108" s="12">
        <f t="shared" si="222"/>
        <v>8</v>
      </c>
      <c r="N2108" s="12">
        <f t="shared" si="223"/>
        <v>2</v>
      </c>
      <c r="O2108" s="13" t="str">
        <f t="shared" ca="1" si="224"/>
        <v>CUMPLE</v>
      </c>
    </row>
    <row r="2109" spans="1:15" hidden="1">
      <c r="A2109">
        <f>Tabla_owssvr__2[[#This Row],[ID]]</f>
        <v>3109</v>
      </c>
      <c r="B2109" t="str">
        <f>Tabla_owssvr__2[[#This Row],[Título]]</f>
        <v>Solicitud David Valdés 20140214.xlsx</v>
      </c>
      <c r="C2109" t="str">
        <f>Tabla_owssvr__2[[#This Row],[Solicitante]]</f>
        <v>Valdes Navarrete, David Exequiel, CAM</v>
      </c>
      <c r="D2109" s="4">
        <f>Tabla_owssvr__2[[#This Row],[Fecha Solicitud]]</f>
        <v>41684</v>
      </c>
      <c r="E2109" t="str">
        <f>Tabla_owssvr__2[[#This Row],[Estado]]</f>
        <v>Realizado</v>
      </c>
      <c r="F2109" s="4">
        <f>Tabla_owssvr__2[[#This Row],[Fecha Cierre]]</f>
        <v>41684</v>
      </c>
      <c r="G2109" t="str">
        <f>Tabla_owssvr__2[[#This Row],[Categoria]]</f>
        <v>Habilitación de servicios de telefonía celular, aumento de minutos, cambio de perfil.</v>
      </c>
      <c r="H2109" t="str">
        <f>Tabla_owssvr__2[[#This Row],[Enviado a TI]]</f>
        <v>Si</v>
      </c>
      <c r="I2109">
        <f>Tabla_owssvr__2[[#This Row],[Regiones]]</f>
        <v>0</v>
      </c>
      <c r="J2109" s="12">
        <f t="shared" si="219"/>
        <v>1</v>
      </c>
      <c r="K2109" s="13">
        <f t="shared" si="220"/>
        <v>41687</v>
      </c>
      <c r="L2109" s="12">
        <f t="shared" si="221"/>
        <v>2014</v>
      </c>
      <c r="M2109" s="12">
        <f t="shared" si="222"/>
        <v>8</v>
      </c>
      <c r="N2109" s="12">
        <f t="shared" si="223"/>
        <v>2</v>
      </c>
      <c r="O2109" s="13" t="str">
        <f t="shared" ca="1" si="224"/>
        <v>CUMPLE</v>
      </c>
    </row>
    <row r="2110" spans="1:15" hidden="1">
      <c r="A2110">
        <f>Tabla_owssvr__2[[#This Row],[ID]]</f>
        <v>3108</v>
      </c>
      <c r="B2110" t="str">
        <f>Tabla_owssvr__2[[#This Row],[Título]]</f>
        <v xml:space="preserve">Restitucion de Minutos </v>
      </c>
      <c r="C2110" t="str">
        <f>Tabla_owssvr__2[[#This Row],[Solicitante]]</f>
        <v>Lagos Acuña, Christopher Joseph, CAM</v>
      </c>
      <c r="D2110" s="4">
        <f>Tabla_owssvr__2[[#This Row],[Fecha Solicitud]]</f>
        <v>41684</v>
      </c>
      <c r="E2110" t="str">
        <f>Tabla_owssvr__2[[#This Row],[Estado]]</f>
        <v>Realizado</v>
      </c>
      <c r="F2110" s="4">
        <f>Tabla_owssvr__2[[#This Row],[Fecha Cierre]]</f>
        <v>41684</v>
      </c>
      <c r="G2110" t="str">
        <f>Tabla_owssvr__2[[#This Row],[Categoria]]</f>
        <v>Habilitación de servicios de telefonía celular, aumento de minutos, cambio de perfil.</v>
      </c>
      <c r="H2110" t="str">
        <f>Tabla_owssvr__2[[#This Row],[Enviado a TI]]</f>
        <v>Si</v>
      </c>
      <c r="I2110">
        <f>Tabla_owssvr__2[[#This Row],[Regiones]]</f>
        <v>0</v>
      </c>
      <c r="J2110" s="12">
        <f t="shared" si="219"/>
        <v>1</v>
      </c>
      <c r="K2110" s="13">
        <f t="shared" si="220"/>
        <v>41687</v>
      </c>
      <c r="L2110" s="12">
        <f t="shared" si="221"/>
        <v>2014</v>
      </c>
      <c r="M2110" s="12">
        <f t="shared" si="222"/>
        <v>8</v>
      </c>
      <c r="N2110" s="12">
        <f t="shared" si="223"/>
        <v>2</v>
      </c>
      <c r="O2110" s="13" t="str">
        <f t="shared" ca="1" si="224"/>
        <v>CUMPLE</v>
      </c>
    </row>
    <row r="2111" spans="1:15" hidden="1">
      <c r="A2111">
        <f>Tabla_owssvr__2[[#This Row],[ID]]</f>
        <v>3107</v>
      </c>
      <c r="B2111" t="str">
        <f>Tabla_owssvr__2[[#This Row],[Título]]</f>
        <v xml:space="preserve">Restitucion de Minutos </v>
      </c>
      <c r="C2111" t="str">
        <f>Tabla_owssvr__2[[#This Row],[Solicitante]]</f>
        <v>Lagos Acuña, Christopher Joseph, CAM</v>
      </c>
      <c r="D2111" s="4">
        <f>Tabla_owssvr__2[[#This Row],[Fecha Solicitud]]</f>
        <v>41684</v>
      </c>
      <c r="E2111" t="str">
        <f>Tabla_owssvr__2[[#This Row],[Estado]]</f>
        <v>Realizado</v>
      </c>
      <c r="F2111" s="4">
        <f>Tabla_owssvr__2[[#This Row],[Fecha Cierre]]</f>
        <v>41684</v>
      </c>
      <c r="G2111" t="str">
        <f>Tabla_owssvr__2[[#This Row],[Categoria]]</f>
        <v>Habilitación de servicios de telefonía celular, aumento de minutos, cambio de perfil.</v>
      </c>
      <c r="H2111" t="str">
        <f>Tabla_owssvr__2[[#This Row],[Enviado a TI]]</f>
        <v>Si</v>
      </c>
      <c r="I2111">
        <f>Tabla_owssvr__2[[#This Row],[Regiones]]</f>
        <v>0</v>
      </c>
      <c r="J2111" s="12">
        <f t="shared" si="219"/>
        <v>1</v>
      </c>
      <c r="K2111" s="13">
        <f t="shared" si="220"/>
        <v>41687</v>
      </c>
      <c r="L2111" s="12">
        <f t="shared" si="221"/>
        <v>2014</v>
      </c>
      <c r="M2111" s="12">
        <f t="shared" si="222"/>
        <v>8</v>
      </c>
      <c r="N2111" s="12">
        <f t="shared" si="223"/>
        <v>2</v>
      </c>
      <c r="O2111" s="13" t="str">
        <f t="shared" ca="1" si="224"/>
        <v>CUMPLE</v>
      </c>
    </row>
    <row r="2112" spans="1:15" hidden="1">
      <c r="A2112">
        <f>Tabla_owssvr__2[[#This Row],[ID]]</f>
        <v>3106</v>
      </c>
      <c r="B2112" t="str">
        <f>Tabla_owssvr__2[[#This Row],[Título]]</f>
        <v>Cambio Perfil de 100 a 400</v>
      </c>
      <c r="C2112" t="str">
        <f>Tabla_owssvr__2[[#This Row],[Solicitante]]</f>
        <v>Morales Diaz, Mauricio Enrique, CAM</v>
      </c>
      <c r="D2112" s="4">
        <f>Tabla_owssvr__2[[#This Row],[Fecha Solicitud]]</f>
        <v>41684</v>
      </c>
      <c r="E2112" t="str">
        <f>Tabla_owssvr__2[[#This Row],[Estado]]</f>
        <v>Realizado</v>
      </c>
      <c r="F2112" s="4">
        <f>Tabla_owssvr__2[[#This Row],[Fecha Cierre]]</f>
        <v>41684</v>
      </c>
      <c r="G2112" t="str">
        <f>Tabla_owssvr__2[[#This Row],[Categoria]]</f>
        <v>Habilitación de servicios de telefonía celular, aumento de minutos, cambio de perfil.</v>
      </c>
      <c r="H2112" t="str">
        <f>Tabla_owssvr__2[[#This Row],[Enviado a TI]]</f>
        <v>No</v>
      </c>
      <c r="I2112">
        <f>Tabla_owssvr__2[[#This Row],[Regiones]]</f>
        <v>0</v>
      </c>
      <c r="J2112" s="12">
        <f t="shared" si="219"/>
        <v>1</v>
      </c>
      <c r="K2112" s="13">
        <f t="shared" si="220"/>
        <v>41687</v>
      </c>
      <c r="L2112" s="12">
        <f t="shared" si="221"/>
        <v>2014</v>
      </c>
      <c r="M2112" s="12">
        <f t="shared" si="222"/>
        <v>8</v>
      </c>
      <c r="N2112" s="12">
        <f t="shared" si="223"/>
        <v>2</v>
      </c>
      <c r="O2112" s="13" t="str">
        <f t="shared" ca="1" si="224"/>
        <v>CUMPLE</v>
      </c>
    </row>
    <row r="2113" spans="1:15" hidden="1">
      <c r="A2113">
        <f>Tabla_owssvr__2[[#This Row],[ID]]</f>
        <v>3105</v>
      </c>
      <c r="B2113" t="str">
        <f>Tabla_owssvr__2[[#This Row],[Título]]</f>
        <v>Cambio Perfil de 100 a 400</v>
      </c>
      <c r="C2113" t="str">
        <f>Tabla_owssvr__2[[#This Row],[Solicitante]]</f>
        <v>Morales Diaz, Mauricio Enrique, CAM</v>
      </c>
      <c r="D2113" s="4">
        <f>Tabla_owssvr__2[[#This Row],[Fecha Solicitud]]</f>
        <v>41684</v>
      </c>
      <c r="E2113" t="str">
        <f>Tabla_owssvr__2[[#This Row],[Estado]]</f>
        <v>Realizado</v>
      </c>
      <c r="F2113" s="4">
        <f>Tabla_owssvr__2[[#This Row],[Fecha Cierre]]</f>
        <v>41684</v>
      </c>
      <c r="G2113" t="str">
        <f>Tabla_owssvr__2[[#This Row],[Categoria]]</f>
        <v>Habilitación de servicios de telefonía celular, aumento de minutos, cambio de perfil.</v>
      </c>
      <c r="H2113" t="str">
        <f>Tabla_owssvr__2[[#This Row],[Enviado a TI]]</f>
        <v>Si</v>
      </c>
      <c r="I2113">
        <f>Tabla_owssvr__2[[#This Row],[Regiones]]</f>
        <v>0</v>
      </c>
      <c r="J2113" s="12">
        <f t="shared" si="219"/>
        <v>1</v>
      </c>
      <c r="K2113" s="13">
        <f t="shared" si="220"/>
        <v>41687</v>
      </c>
      <c r="L2113" s="12">
        <f t="shared" si="221"/>
        <v>2014</v>
      </c>
      <c r="M2113" s="12">
        <f t="shared" si="222"/>
        <v>8</v>
      </c>
      <c r="N2113" s="12">
        <f t="shared" si="223"/>
        <v>2</v>
      </c>
      <c r="O2113" s="13" t="str">
        <f t="shared" ca="1" si="224"/>
        <v>CUMPLE</v>
      </c>
    </row>
    <row r="2114" spans="1:15" hidden="1">
      <c r="A2114">
        <f>Tabla_owssvr__2[[#This Row],[ID]]</f>
        <v>3104</v>
      </c>
      <c r="B2114" t="str">
        <f>Tabla_owssvr__2[[#This Row],[Título]]</f>
        <v xml:space="preserve">Acceso Impresoras - Ing- de Proyectos </v>
      </c>
      <c r="C2114" t="str">
        <f>Tabla_owssvr__2[[#This Row],[Solicitante]]</f>
        <v>Abarca Cerda, Cristian Andres, CAM</v>
      </c>
      <c r="D2114" s="4">
        <f>Tabla_owssvr__2[[#This Row],[Fecha Solicitud]]</f>
        <v>41687</v>
      </c>
      <c r="E2114" t="str">
        <f>Tabla_owssvr__2[[#This Row],[Estado]]</f>
        <v>Realizado</v>
      </c>
      <c r="F2114" s="4">
        <f>Tabla_owssvr__2[[#This Row],[Fecha Cierre]]</f>
        <v>41687</v>
      </c>
      <c r="G2114" t="str">
        <f>Tabla_owssvr__2[[#This Row],[Categoria]]</f>
        <v>Reporte de problemas de Impresoras en Outsourcing</v>
      </c>
      <c r="H2114" t="str">
        <f>Tabla_owssvr__2[[#This Row],[Enviado a TI]]</f>
        <v>No</v>
      </c>
      <c r="I2114">
        <f>Tabla_owssvr__2[[#This Row],[Regiones]]</f>
        <v>0</v>
      </c>
      <c r="J2114" s="12">
        <f t="shared" ref="J2114:J2177" si="225">VLOOKUP(G2114,servicios,2,FALSE)</f>
        <v>1</v>
      </c>
      <c r="K2114" s="13">
        <f t="shared" ref="K2114:K2177" si="226">WORKDAY(D2114*1,J2114,festivos)</f>
        <v>41688</v>
      </c>
      <c r="L2114" s="12">
        <f t="shared" ref="L2114:L2177" si="227">YEAR(K2114)</f>
        <v>2014</v>
      </c>
      <c r="M2114" s="12">
        <f t="shared" ref="M2114:M2177" si="228">WEEKNUM(K2114,2)</f>
        <v>8</v>
      </c>
      <c r="N2114" s="12">
        <f t="shared" ref="N2114:N2177" si="229">MONTH(K2114)</f>
        <v>2</v>
      </c>
      <c r="O2114" s="13" t="str">
        <f t="shared" ref="O2114:O2177" ca="1" si="230">IF(F2114=0,IF(AND(TODAY()&lt;=K2114),"EN TIEMPO","FUERA"),IF(AND(F2114&lt;=K2114),"CUMPLE","NO CUMPLE"))</f>
        <v>CUMPLE</v>
      </c>
    </row>
    <row r="2115" spans="1:15" hidden="1">
      <c r="A2115">
        <f>Tabla_owssvr__2[[#This Row],[ID]]</f>
        <v>3103</v>
      </c>
      <c r="B2115" t="str">
        <f>Tabla_owssvr__2[[#This Row],[Título]]</f>
        <v>Solicita restituir minutos On Net</v>
      </c>
      <c r="C2115" t="str">
        <f>Tabla_owssvr__2[[#This Row],[Solicitante]]</f>
        <v>Hormazábal Ortiz, Leonardo Antonio, CAM</v>
      </c>
      <c r="D2115" s="4">
        <f>Tabla_owssvr__2[[#This Row],[Fecha Solicitud]]</f>
        <v>41687</v>
      </c>
      <c r="E2115" t="str">
        <f>Tabla_owssvr__2[[#This Row],[Estado]]</f>
        <v>Realizado</v>
      </c>
      <c r="F2115" s="4">
        <f>Tabla_owssvr__2[[#This Row],[Fecha Cierre]]</f>
        <v>41687</v>
      </c>
      <c r="G2115" t="str">
        <f>Tabla_owssvr__2[[#This Row],[Categoria]]</f>
        <v>Habilitación de servicios de telefonía celular, aumento de minutos, cambio de perfil.</v>
      </c>
      <c r="H2115" t="str">
        <f>Tabla_owssvr__2[[#This Row],[Enviado a TI]]</f>
        <v>Si</v>
      </c>
      <c r="I2115">
        <f>Tabla_owssvr__2[[#This Row],[Regiones]]</f>
        <v>0</v>
      </c>
      <c r="J2115" s="12">
        <f t="shared" si="225"/>
        <v>1</v>
      </c>
      <c r="K2115" s="13">
        <f t="shared" si="226"/>
        <v>41688</v>
      </c>
      <c r="L2115" s="12">
        <f t="shared" si="227"/>
        <v>2014</v>
      </c>
      <c r="M2115" s="12">
        <f t="shared" si="228"/>
        <v>8</v>
      </c>
      <c r="N2115" s="12">
        <f t="shared" si="229"/>
        <v>2</v>
      </c>
      <c r="O2115" s="13" t="str">
        <f t="shared" ca="1" si="230"/>
        <v>CUMPLE</v>
      </c>
    </row>
    <row r="2116" spans="1:15" hidden="1">
      <c r="A2116">
        <f>Tabla_owssvr__2[[#This Row],[ID]]</f>
        <v>3102</v>
      </c>
      <c r="B2116" t="str">
        <f>Tabla_owssvr__2[[#This Row],[Título]]</f>
        <v>Reposición de minutos</v>
      </c>
      <c r="C2116" t="str">
        <f>Tabla_owssvr__2[[#This Row],[Solicitante]]</f>
        <v>Neculhueque Silva, Juan Arturo, CAM</v>
      </c>
      <c r="D2116" s="4">
        <f>Tabla_owssvr__2[[#This Row],[Fecha Solicitud]]</f>
        <v>41687</v>
      </c>
      <c r="E2116" t="str">
        <f>Tabla_owssvr__2[[#This Row],[Estado]]</f>
        <v>Realizado</v>
      </c>
      <c r="F2116" s="4">
        <f>Tabla_owssvr__2[[#This Row],[Fecha Cierre]]</f>
        <v>41687</v>
      </c>
      <c r="G2116" t="str">
        <f>Tabla_owssvr__2[[#This Row],[Categoria]]</f>
        <v>Habilitación de servicios de telefonía celular, aumento de minutos, cambio de perfil.</v>
      </c>
      <c r="H2116" t="str">
        <f>Tabla_owssvr__2[[#This Row],[Enviado a TI]]</f>
        <v>Si</v>
      </c>
      <c r="I2116">
        <f>Tabla_owssvr__2[[#This Row],[Regiones]]</f>
        <v>0</v>
      </c>
      <c r="J2116" s="12">
        <f t="shared" si="225"/>
        <v>1</v>
      </c>
      <c r="K2116" s="13">
        <f t="shared" si="226"/>
        <v>41688</v>
      </c>
      <c r="L2116" s="12">
        <f t="shared" si="227"/>
        <v>2014</v>
      </c>
      <c r="M2116" s="12">
        <f t="shared" si="228"/>
        <v>8</v>
      </c>
      <c r="N2116" s="12">
        <f t="shared" si="229"/>
        <v>2</v>
      </c>
      <c r="O2116" s="13" t="str">
        <f t="shared" ca="1" si="230"/>
        <v>CUMPLE</v>
      </c>
    </row>
    <row r="2117" spans="1:15" hidden="1">
      <c r="A2117">
        <f>Tabla_owssvr__2[[#This Row],[ID]]</f>
        <v>3101</v>
      </c>
      <c r="B2117" t="str">
        <f>Tabla_owssvr__2[[#This Row],[Título]]</f>
        <v>Minutos Adicionales</v>
      </c>
      <c r="C2117" t="str">
        <f>Tabla_owssvr__2[[#This Row],[Solicitante]]</f>
        <v>Sánchez Padilla, Daniel Gino, CAM</v>
      </c>
      <c r="D2117" s="4">
        <f>Tabla_owssvr__2[[#This Row],[Fecha Solicitud]]</f>
        <v>41687</v>
      </c>
      <c r="E2117" t="str">
        <f>Tabla_owssvr__2[[#This Row],[Estado]]</f>
        <v>Rechazado</v>
      </c>
      <c r="F2117" s="4">
        <f>Tabla_owssvr__2[[#This Row],[Fecha Cierre]]</f>
        <v>41687</v>
      </c>
      <c r="G2117" t="str">
        <f>Tabla_owssvr__2[[#This Row],[Categoria]]</f>
        <v>Habilitación de servicios de telefonía celular, aumento de minutos, cambio de perfil.</v>
      </c>
      <c r="H2117" t="str">
        <f>Tabla_owssvr__2[[#This Row],[Enviado a TI]]</f>
        <v>Si</v>
      </c>
      <c r="I2117">
        <f>Tabla_owssvr__2[[#This Row],[Regiones]]</f>
        <v>0</v>
      </c>
      <c r="J2117" s="12">
        <f t="shared" si="225"/>
        <v>1</v>
      </c>
      <c r="K2117" s="13">
        <f t="shared" si="226"/>
        <v>41688</v>
      </c>
      <c r="L2117" s="12">
        <f t="shared" si="227"/>
        <v>2014</v>
      </c>
      <c r="M2117" s="12">
        <f t="shared" si="228"/>
        <v>8</v>
      </c>
      <c r="N2117" s="12">
        <f t="shared" si="229"/>
        <v>2</v>
      </c>
      <c r="O2117" s="13" t="str">
        <f t="shared" ca="1" si="230"/>
        <v>CUMPLE</v>
      </c>
    </row>
    <row r="2118" spans="1:15" hidden="1">
      <c r="A2118">
        <f>Tabla_owssvr__2[[#This Row],[ID]]</f>
        <v>3100</v>
      </c>
      <c r="B2118" t="str">
        <f>Tabla_owssvr__2[[#This Row],[Título]]</f>
        <v>Activar Microsim - N° Celular 94412378</v>
      </c>
      <c r="C2118" t="str">
        <f>Tabla_owssvr__2[[#This Row],[Solicitante]]</f>
        <v>Gonzalez Parra, Sergio Alberto, CAM</v>
      </c>
      <c r="D2118" s="4">
        <f>Tabla_owssvr__2[[#This Row],[Fecha Solicitud]]</f>
        <v>41687</v>
      </c>
      <c r="E2118" t="str">
        <f>Tabla_owssvr__2[[#This Row],[Estado]]</f>
        <v>Realizado</v>
      </c>
      <c r="F2118" s="4">
        <f>Tabla_owssvr__2[[#This Row],[Fecha Cierre]]</f>
        <v>41687</v>
      </c>
      <c r="G2118" t="str">
        <f>Tabla_owssvr__2[[#This Row],[Categoria]]</f>
        <v>Habilitación de servicios de telefonía celular, aumento de minutos, cambio de perfil.</v>
      </c>
      <c r="H2118" t="str">
        <f>Tabla_owssvr__2[[#This Row],[Enviado a TI]]</f>
        <v>No</v>
      </c>
      <c r="I2118">
        <f>Tabla_owssvr__2[[#This Row],[Regiones]]</f>
        <v>0</v>
      </c>
      <c r="J2118" s="12">
        <f t="shared" si="225"/>
        <v>1</v>
      </c>
      <c r="K2118" s="13">
        <f t="shared" si="226"/>
        <v>41688</v>
      </c>
      <c r="L2118" s="12">
        <f t="shared" si="227"/>
        <v>2014</v>
      </c>
      <c r="M2118" s="12">
        <f t="shared" si="228"/>
        <v>8</v>
      </c>
      <c r="N2118" s="12">
        <f t="shared" si="229"/>
        <v>2</v>
      </c>
      <c r="O2118" s="13" t="str">
        <f t="shared" ca="1" si="230"/>
        <v>CUMPLE</v>
      </c>
    </row>
    <row r="2119" spans="1:15" hidden="1">
      <c r="A2119">
        <f>Tabla_owssvr__2[[#This Row],[ID]]</f>
        <v>3099</v>
      </c>
      <c r="B2119" t="str">
        <f>Tabla_owssvr__2[[#This Row],[Título]]</f>
        <v>instalación programa</v>
      </c>
      <c r="C2119" t="str">
        <f>Tabla_owssvr__2[[#This Row],[Solicitante]]</f>
        <v>Brantt Zumarán, Claudia Andrea, CAM</v>
      </c>
      <c r="D2119" s="4">
        <f>Tabla_owssvr__2[[#This Row],[Fecha Solicitud]]</f>
        <v>41687</v>
      </c>
      <c r="E2119" t="str">
        <f>Tabla_owssvr__2[[#This Row],[Estado]]</f>
        <v>Realizado</v>
      </c>
      <c r="F2119" s="4">
        <f>Tabla_owssvr__2[[#This Row],[Fecha Cierre]]</f>
        <v>41687</v>
      </c>
      <c r="G2119" t="str">
        <f>Tabla_owssvr__2[[#This Row],[Categoria]]</f>
        <v>Instalación de nuevos software en los computadores.</v>
      </c>
      <c r="H2119" t="str">
        <f>Tabla_owssvr__2[[#This Row],[Enviado a TI]]</f>
        <v>Si</v>
      </c>
      <c r="I2119">
        <f>Tabla_owssvr__2[[#This Row],[Regiones]]</f>
        <v>0</v>
      </c>
      <c r="J2119" s="12">
        <f t="shared" si="225"/>
        <v>1</v>
      </c>
      <c r="K2119" s="13">
        <f t="shared" si="226"/>
        <v>41688</v>
      </c>
      <c r="L2119" s="12">
        <f t="shared" si="227"/>
        <v>2014</v>
      </c>
      <c r="M2119" s="12">
        <f t="shared" si="228"/>
        <v>8</v>
      </c>
      <c r="N2119" s="12">
        <f t="shared" si="229"/>
        <v>2</v>
      </c>
      <c r="O2119" s="13" t="str">
        <f t="shared" ca="1" si="230"/>
        <v>CUMPLE</v>
      </c>
    </row>
    <row r="2120" spans="1:15" hidden="1">
      <c r="A2120">
        <f>Tabla_owssvr__2[[#This Row],[ID]]</f>
        <v>3098</v>
      </c>
      <c r="B2120" t="str">
        <f>Tabla_owssvr__2[[#This Row],[Título]]</f>
        <v>Minutos adicionales</v>
      </c>
      <c r="C2120" t="str">
        <f>Tabla_owssvr__2[[#This Row],[Solicitante]]</f>
        <v>Morales Diaz, Mauricio Enrique, CAM</v>
      </c>
      <c r="D2120" s="4">
        <f>Tabla_owssvr__2[[#This Row],[Fecha Solicitud]]</f>
        <v>41687</v>
      </c>
      <c r="E2120" t="str">
        <f>Tabla_owssvr__2[[#This Row],[Estado]]</f>
        <v>Realizado</v>
      </c>
      <c r="F2120" s="4">
        <f>Tabla_owssvr__2[[#This Row],[Fecha Cierre]]</f>
        <v>41687</v>
      </c>
      <c r="G2120" t="str">
        <f>Tabla_owssvr__2[[#This Row],[Categoria]]</f>
        <v>Habilitación de servicios de telefonía celular, aumento de minutos, cambio de perfil.</v>
      </c>
      <c r="H2120" t="str">
        <f>Tabla_owssvr__2[[#This Row],[Enviado a TI]]</f>
        <v>Si</v>
      </c>
      <c r="I2120">
        <f>Tabla_owssvr__2[[#This Row],[Regiones]]</f>
        <v>0</v>
      </c>
      <c r="J2120" s="12">
        <f t="shared" si="225"/>
        <v>1</v>
      </c>
      <c r="K2120" s="13">
        <f t="shared" si="226"/>
        <v>41688</v>
      </c>
      <c r="L2120" s="12">
        <f t="shared" si="227"/>
        <v>2014</v>
      </c>
      <c r="M2120" s="12">
        <f t="shared" si="228"/>
        <v>8</v>
      </c>
      <c r="N2120" s="12">
        <f t="shared" si="229"/>
        <v>2</v>
      </c>
      <c r="O2120" s="13" t="str">
        <f t="shared" ca="1" si="230"/>
        <v>CUMPLE</v>
      </c>
    </row>
    <row r="2121" spans="1:15" hidden="1">
      <c r="A2121">
        <f>Tabla_owssvr__2[[#This Row],[ID]]</f>
        <v>3097</v>
      </c>
      <c r="B2121" t="str">
        <f>Tabla_owssvr__2[[#This Row],[Título]]</f>
        <v>Solicita restitución de minutos On Net.</v>
      </c>
      <c r="C2121" t="str">
        <f>Tabla_owssvr__2[[#This Row],[Solicitante]]</f>
        <v>Hormazábal Ortiz, Leonardo Antonio, CAM</v>
      </c>
      <c r="D2121" s="4">
        <f>Tabla_owssvr__2[[#This Row],[Fecha Solicitud]]</f>
        <v>41684</v>
      </c>
      <c r="E2121" t="str">
        <f>Tabla_owssvr__2[[#This Row],[Estado]]</f>
        <v>Realizado</v>
      </c>
      <c r="F2121" s="4">
        <f>Tabla_owssvr__2[[#This Row],[Fecha Cierre]]</f>
        <v>41684</v>
      </c>
      <c r="G2121" t="str">
        <f>Tabla_owssvr__2[[#This Row],[Categoria]]</f>
        <v>Habilitación de servicios de telefonía celular, aumento de minutos, cambio de perfil.</v>
      </c>
      <c r="H2121" t="str">
        <f>Tabla_owssvr__2[[#This Row],[Enviado a TI]]</f>
        <v>Si</v>
      </c>
      <c r="I2121">
        <f>Tabla_owssvr__2[[#This Row],[Regiones]]</f>
        <v>0</v>
      </c>
      <c r="J2121" s="12">
        <f t="shared" si="225"/>
        <v>1</v>
      </c>
      <c r="K2121" s="13">
        <f t="shared" si="226"/>
        <v>41687</v>
      </c>
      <c r="L2121" s="12">
        <f t="shared" si="227"/>
        <v>2014</v>
      </c>
      <c r="M2121" s="12">
        <f t="shared" si="228"/>
        <v>8</v>
      </c>
      <c r="N2121" s="12">
        <f t="shared" si="229"/>
        <v>2</v>
      </c>
      <c r="O2121" s="13" t="str">
        <f t="shared" ca="1" si="230"/>
        <v>CUMPLE</v>
      </c>
    </row>
    <row r="2122" spans="1:15" hidden="1">
      <c r="A2122">
        <f>Tabla_owssvr__2[[#This Row],[ID]]</f>
        <v>3096</v>
      </c>
      <c r="B2122" t="str">
        <f>Tabla_owssvr__2[[#This Row],[Título]]</f>
        <v>Activar telefono nuevo</v>
      </c>
      <c r="C2122" t="str">
        <f>Tabla_owssvr__2[[#This Row],[Solicitante]]</f>
        <v>Castro Marchant, Jorge, CAM</v>
      </c>
      <c r="D2122" s="4">
        <f>Tabla_owssvr__2[[#This Row],[Fecha Solicitud]]</f>
        <v>41687</v>
      </c>
      <c r="E2122" t="str">
        <f>Tabla_owssvr__2[[#This Row],[Estado]]</f>
        <v>Realizado</v>
      </c>
      <c r="F2122" s="4">
        <f>Tabla_owssvr__2[[#This Row],[Fecha Cierre]]</f>
        <v>41687</v>
      </c>
      <c r="G2122" t="str">
        <f>Tabla_owssvr__2[[#This Row],[Categoria]]</f>
        <v>Habilitación de servicios de telefonía celular, aumento de minutos, cambio de perfil.</v>
      </c>
      <c r="H2122" t="str">
        <f>Tabla_owssvr__2[[#This Row],[Enviado a TI]]</f>
        <v>No</v>
      </c>
      <c r="I2122">
        <f>Tabla_owssvr__2[[#This Row],[Regiones]]</f>
        <v>0</v>
      </c>
      <c r="J2122" s="12">
        <f t="shared" si="225"/>
        <v>1</v>
      </c>
      <c r="K2122" s="13">
        <f t="shared" si="226"/>
        <v>41688</v>
      </c>
      <c r="L2122" s="12">
        <f t="shared" si="227"/>
        <v>2014</v>
      </c>
      <c r="M2122" s="12">
        <f t="shared" si="228"/>
        <v>8</v>
      </c>
      <c r="N2122" s="12">
        <f t="shared" si="229"/>
        <v>2</v>
      </c>
      <c r="O2122" s="13" t="str">
        <f t="shared" ca="1" si="230"/>
        <v>CUMPLE</v>
      </c>
    </row>
    <row r="2123" spans="1:15" hidden="1">
      <c r="A2123">
        <f>Tabla_owssvr__2[[#This Row],[ID]]</f>
        <v>3095</v>
      </c>
      <c r="B2123" t="str">
        <f>Tabla_owssvr__2[[#This Row],[Título]]</f>
        <v>RE: Ayuda telefon maestro  Cristian Araya celular 92226994</v>
      </c>
      <c r="C2123" t="str">
        <f>Tabla_owssvr__2[[#This Row],[Solicitante]]</f>
        <v>Alpunor, CAM</v>
      </c>
      <c r="D2123" s="4">
        <f>Tabla_owssvr__2[[#This Row],[Fecha Solicitud]]</f>
        <v>41687</v>
      </c>
      <c r="E2123" t="str">
        <f>Tabla_owssvr__2[[#This Row],[Estado]]</f>
        <v>Realizado</v>
      </c>
      <c r="F2123" s="4">
        <f>Tabla_owssvr__2[[#This Row],[Fecha Cierre]]</f>
        <v>41687</v>
      </c>
      <c r="G2123" t="str">
        <f>Tabla_owssvr__2[[#This Row],[Categoria]]</f>
        <v>Habilitación de servicios de telefonía celular, aumento de minutos, cambio de perfil.</v>
      </c>
      <c r="H2123" t="str">
        <f>Tabla_owssvr__2[[#This Row],[Enviado a TI]]</f>
        <v>No</v>
      </c>
      <c r="I2123">
        <f>Tabla_owssvr__2[[#This Row],[Regiones]]</f>
        <v>0</v>
      </c>
      <c r="J2123" s="12">
        <f t="shared" si="225"/>
        <v>1</v>
      </c>
      <c r="K2123" s="13">
        <f t="shared" si="226"/>
        <v>41688</v>
      </c>
      <c r="L2123" s="12">
        <f t="shared" si="227"/>
        <v>2014</v>
      </c>
      <c r="M2123" s="12">
        <f t="shared" si="228"/>
        <v>8</v>
      </c>
      <c r="N2123" s="12">
        <f t="shared" si="229"/>
        <v>2</v>
      </c>
      <c r="O2123" s="13" t="str">
        <f t="shared" ca="1" si="230"/>
        <v>CUMPLE</v>
      </c>
    </row>
    <row r="2124" spans="1:15" hidden="1">
      <c r="A2124">
        <f>Tabla_owssvr__2[[#This Row],[ID]]</f>
        <v>3094</v>
      </c>
      <c r="B2124" t="str">
        <f>Tabla_owssvr__2[[#This Row],[Título]]</f>
        <v>Activar Microsim - N° Celular 92298497</v>
      </c>
      <c r="C2124" t="str">
        <f>Tabla_owssvr__2[[#This Row],[Solicitante]]</f>
        <v>Soto Loyola, Cristian Alberto, CAM</v>
      </c>
      <c r="D2124" s="4">
        <f>Tabla_owssvr__2[[#This Row],[Fecha Solicitud]]</f>
        <v>41684</v>
      </c>
      <c r="E2124" t="str">
        <f>Tabla_owssvr__2[[#This Row],[Estado]]</f>
        <v>Realizado</v>
      </c>
      <c r="F2124" s="4">
        <f>Tabla_owssvr__2[[#This Row],[Fecha Cierre]]</f>
        <v>41684</v>
      </c>
      <c r="G2124" t="str">
        <f>Tabla_owssvr__2[[#This Row],[Categoria]]</f>
        <v>Habilitación de servicios de telefonía celular, aumento de minutos, cambio de perfil.</v>
      </c>
      <c r="H2124" t="str">
        <f>Tabla_owssvr__2[[#This Row],[Enviado a TI]]</f>
        <v>No</v>
      </c>
      <c r="I2124">
        <f>Tabla_owssvr__2[[#This Row],[Regiones]]</f>
        <v>0</v>
      </c>
      <c r="J2124" s="12">
        <f t="shared" si="225"/>
        <v>1</v>
      </c>
      <c r="K2124" s="13">
        <f t="shared" si="226"/>
        <v>41687</v>
      </c>
      <c r="L2124" s="12">
        <f t="shared" si="227"/>
        <v>2014</v>
      </c>
      <c r="M2124" s="12">
        <f t="shared" si="228"/>
        <v>8</v>
      </c>
      <c r="N2124" s="12">
        <f t="shared" si="229"/>
        <v>2</v>
      </c>
      <c r="O2124" s="13" t="str">
        <f t="shared" ca="1" si="230"/>
        <v>CUMPLE</v>
      </c>
    </row>
    <row r="2125" spans="1:15" hidden="1">
      <c r="A2125">
        <f>Tabla_owssvr__2[[#This Row],[ID]]</f>
        <v>3093</v>
      </c>
      <c r="B2125" t="str">
        <f>Tabla_owssvr__2[[#This Row],[Título]]</f>
        <v>Activar celular</v>
      </c>
      <c r="C2125" t="str">
        <f>Tabla_owssvr__2[[#This Row],[Solicitante]]</f>
        <v>Riquelme Valdes, Eduardo, CAM</v>
      </c>
      <c r="D2125" s="4">
        <f>Tabla_owssvr__2[[#This Row],[Fecha Solicitud]]</f>
        <v>41684</v>
      </c>
      <c r="E2125" t="str">
        <f>Tabla_owssvr__2[[#This Row],[Estado]]</f>
        <v>Realizado</v>
      </c>
      <c r="F2125" s="4">
        <f>Tabla_owssvr__2[[#This Row],[Fecha Cierre]]</f>
        <v>41684</v>
      </c>
      <c r="G2125" t="str">
        <f>Tabla_owssvr__2[[#This Row],[Categoria]]</f>
        <v>Habilitación de servicios de telefonía celular, aumento de minutos, cambio de perfil.</v>
      </c>
      <c r="H2125" t="str">
        <f>Tabla_owssvr__2[[#This Row],[Enviado a TI]]</f>
        <v>No</v>
      </c>
      <c r="I2125">
        <f>Tabla_owssvr__2[[#This Row],[Regiones]]</f>
        <v>0</v>
      </c>
      <c r="J2125" s="12">
        <f t="shared" si="225"/>
        <v>1</v>
      </c>
      <c r="K2125" s="13">
        <f t="shared" si="226"/>
        <v>41687</v>
      </c>
      <c r="L2125" s="12">
        <f t="shared" si="227"/>
        <v>2014</v>
      </c>
      <c r="M2125" s="12">
        <f t="shared" si="228"/>
        <v>8</v>
      </c>
      <c r="N2125" s="12">
        <f t="shared" si="229"/>
        <v>2</v>
      </c>
      <c r="O2125" s="13" t="str">
        <f t="shared" ca="1" si="230"/>
        <v>CUMPLE</v>
      </c>
    </row>
    <row r="2126" spans="1:15" hidden="1">
      <c r="A2126">
        <f>Tabla_owssvr__2[[#This Row],[ID]]</f>
        <v>3092</v>
      </c>
      <c r="B2126" t="str">
        <f>Tabla_owssvr__2[[#This Row],[Título]]</f>
        <v>Solicita restituir minutos On Net</v>
      </c>
      <c r="C2126" t="str">
        <f>Tabla_owssvr__2[[#This Row],[Solicitante]]</f>
        <v>Hormazábal Ortiz, Leonardo Antonio, CAM</v>
      </c>
      <c r="D2126" s="4">
        <f>Tabla_owssvr__2[[#This Row],[Fecha Solicitud]]</f>
        <v>41684</v>
      </c>
      <c r="E2126" t="str">
        <f>Tabla_owssvr__2[[#This Row],[Estado]]</f>
        <v>Realizado</v>
      </c>
      <c r="F2126" s="4">
        <f>Tabla_owssvr__2[[#This Row],[Fecha Cierre]]</f>
        <v>41684</v>
      </c>
      <c r="G2126" t="str">
        <f>Tabla_owssvr__2[[#This Row],[Categoria]]</f>
        <v>Habilitación de servicios de telefonía celular, aumento de minutos, cambio de perfil.</v>
      </c>
      <c r="H2126" t="str">
        <f>Tabla_owssvr__2[[#This Row],[Enviado a TI]]</f>
        <v>Si</v>
      </c>
      <c r="I2126">
        <f>Tabla_owssvr__2[[#This Row],[Regiones]]</f>
        <v>0</v>
      </c>
      <c r="J2126" s="12">
        <f t="shared" si="225"/>
        <v>1</v>
      </c>
      <c r="K2126" s="13">
        <f t="shared" si="226"/>
        <v>41687</v>
      </c>
      <c r="L2126" s="12">
        <f t="shared" si="227"/>
        <v>2014</v>
      </c>
      <c r="M2126" s="12">
        <f t="shared" si="228"/>
        <v>8</v>
      </c>
      <c r="N2126" s="12">
        <f t="shared" si="229"/>
        <v>2</v>
      </c>
      <c r="O2126" s="13" t="str">
        <f t="shared" ca="1" si="230"/>
        <v>CUMPLE</v>
      </c>
    </row>
    <row r="2127" spans="1:15" hidden="1">
      <c r="A2127">
        <f>Tabla_owssvr__2[[#This Row],[ID]]</f>
        <v>3091</v>
      </c>
      <c r="B2127" t="str">
        <f>Tabla_owssvr__2[[#This Row],[Título]]</f>
        <v>Minutos On Net - Celular 61590064</v>
      </c>
      <c r="C2127" t="str">
        <f>Tabla_owssvr__2[[#This Row],[Solicitante]]</f>
        <v>Varas Monasterio, Ricardo Estaban, CAM</v>
      </c>
      <c r="D2127" s="4">
        <f>Tabla_owssvr__2[[#This Row],[Fecha Solicitud]]</f>
        <v>41684</v>
      </c>
      <c r="E2127" t="str">
        <f>Tabla_owssvr__2[[#This Row],[Estado]]</f>
        <v>Realizado</v>
      </c>
      <c r="F2127" s="4">
        <f>Tabla_owssvr__2[[#This Row],[Fecha Cierre]]</f>
        <v>41684</v>
      </c>
      <c r="G2127" t="str">
        <f>Tabla_owssvr__2[[#This Row],[Categoria]]</f>
        <v>Habilitación de servicios de telefonía celular, aumento de minutos, cambio de perfil.</v>
      </c>
      <c r="H2127" t="str">
        <f>Tabla_owssvr__2[[#This Row],[Enviado a TI]]</f>
        <v>No</v>
      </c>
      <c r="I2127">
        <f>Tabla_owssvr__2[[#This Row],[Regiones]]</f>
        <v>0</v>
      </c>
      <c r="J2127" s="12">
        <f t="shared" si="225"/>
        <v>1</v>
      </c>
      <c r="K2127" s="13">
        <f t="shared" si="226"/>
        <v>41687</v>
      </c>
      <c r="L2127" s="12">
        <f t="shared" si="227"/>
        <v>2014</v>
      </c>
      <c r="M2127" s="12">
        <f t="shared" si="228"/>
        <v>8</v>
      </c>
      <c r="N2127" s="12">
        <f t="shared" si="229"/>
        <v>2</v>
      </c>
      <c r="O2127" s="13" t="str">
        <f t="shared" ca="1" si="230"/>
        <v>CUMPLE</v>
      </c>
    </row>
    <row r="2128" spans="1:15" hidden="1">
      <c r="A2128">
        <f>Tabla_owssvr__2[[#This Row],[ID]]</f>
        <v>3090</v>
      </c>
      <c r="B2128" t="str">
        <f>Tabla_owssvr__2[[#This Row],[Título]]</f>
        <v>Reinicio Contraseña Correo</v>
      </c>
      <c r="C2128" t="str">
        <f>Tabla_owssvr__2[[#This Row],[Solicitante]]</f>
        <v>Hermosilla Rebolledo, Cristian Elias, CAM</v>
      </c>
      <c r="D2128" s="4">
        <f>Tabla_owssvr__2[[#This Row],[Fecha Solicitud]]</f>
        <v>41684</v>
      </c>
      <c r="E2128" t="str">
        <f>Tabla_owssvr__2[[#This Row],[Estado]]</f>
        <v>Realizado</v>
      </c>
      <c r="F2128" s="4">
        <f>Tabla_owssvr__2[[#This Row],[Fecha Cierre]]</f>
        <v>41684</v>
      </c>
      <c r="G2128" t="str">
        <f>Tabla_owssvr__2[[#This Row],[Categoria]]</f>
        <v>Creación, modificación activación y desactivación de cuentas de red y correo electrónico.</v>
      </c>
      <c r="H2128" t="str">
        <f>Tabla_owssvr__2[[#This Row],[Enviado a TI]]</f>
        <v>No</v>
      </c>
      <c r="I2128">
        <f>Tabla_owssvr__2[[#This Row],[Regiones]]</f>
        <v>0</v>
      </c>
      <c r="J2128" s="12">
        <f t="shared" si="225"/>
        <v>1</v>
      </c>
      <c r="K2128" s="13">
        <f t="shared" si="226"/>
        <v>41687</v>
      </c>
      <c r="L2128" s="12">
        <f t="shared" si="227"/>
        <v>2014</v>
      </c>
      <c r="M2128" s="12">
        <f t="shared" si="228"/>
        <v>8</v>
      </c>
      <c r="N2128" s="12">
        <f t="shared" si="229"/>
        <v>2</v>
      </c>
      <c r="O2128" s="13" t="str">
        <f t="shared" ca="1" si="230"/>
        <v>CUMPLE</v>
      </c>
    </row>
    <row r="2129" spans="1:15" hidden="1">
      <c r="A2129">
        <f>Tabla_owssvr__2[[#This Row],[ID]]</f>
        <v>3089</v>
      </c>
      <c r="B2129" t="str">
        <f>Tabla_owssvr__2[[#This Row],[Título]]</f>
        <v>Minutos ON Net</v>
      </c>
      <c r="C2129" t="str">
        <f>Tabla_owssvr__2[[#This Row],[Solicitante]]</f>
        <v>Duarte Fuentes, Luis Alfredo, CAM</v>
      </c>
      <c r="D2129" s="4">
        <f>Tabla_owssvr__2[[#This Row],[Fecha Solicitud]]</f>
        <v>41684</v>
      </c>
      <c r="E2129" t="str">
        <f>Tabla_owssvr__2[[#This Row],[Estado]]</f>
        <v>Realizado</v>
      </c>
      <c r="F2129" s="4">
        <f>Tabla_owssvr__2[[#This Row],[Fecha Cierre]]</f>
        <v>41684</v>
      </c>
      <c r="G2129" t="str">
        <f>Tabla_owssvr__2[[#This Row],[Categoria]]</f>
        <v>Habilitación de servicios de telefonía celular, aumento de minutos, cambio de perfil.</v>
      </c>
      <c r="H2129" t="str">
        <f>Tabla_owssvr__2[[#This Row],[Enviado a TI]]</f>
        <v>Si</v>
      </c>
      <c r="I2129">
        <f>Tabla_owssvr__2[[#This Row],[Regiones]]</f>
        <v>0</v>
      </c>
      <c r="J2129" s="12">
        <f t="shared" si="225"/>
        <v>1</v>
      </c>
      <c r="K2129" s="13">
        <f t="shared" si="226"/>
        <v>41687</v>
      </c>
      <c r="L2129" s="12">
        <f t="shared" si="227"/>
        <v>2014</v>
      </c>
      <c r="M2129" s="12">
        <f t="shared" si="228"/>
        <v>8</v>
      </c>
      <c r="N2129" s="12">
        <f t="shared" si="229"/>
        <v>2</v>
      </c>
      <c r="O2129" s="13" t="str">
        <f t="shared" ca="1" si="230"/>
        <v>CUMPLE</v>
      </c>
    </row>
    <row r="2130" spans="1:15" hidden="1">
      <c r="A2130">
        <f>Tabla_owssvr__2[[#This Row],[ID]]</f>
        <v>3088</v>
      </c>
      <c r="B2130" t="str">
        <f>Tabla_owssvr__2[[#This Row],[Título]]</f>
        <v>Reinicio Contraseña - Cuenta Bloqueada</v>
      </c>
      <c r="C2130" t="str">
        <f>Tabla_owssvr__2[[#This Row],[Solicitante]]</f>
        <v>Palma Campos, Alejandra Beatriz, CAM</v>
      </c>
      <c r="D2130" s="4">
        <f>Tabla_owssvr__2[[#This Row],[Fecha Solicitud]]</f>
        <v>41683</v>
      </c>
      <c r="E2130" t="str">
        <f>Tabla_owssvr__2[[#This Row],[Estado]]</f>
        <v>Realizado</v>
      </c>
      <c r="F2130" s="4">
        <f>Tabla_owssvr__2[[#This Row],[Fecha Cierre]]</f>
        <v>41683</v>
      </c>
      <c r="G2130" t="str">
        <f>Tabla_owssvr__2[[#This Row],[Categoria]]</f>
        <v>Creación, modificación activación y desactivación de cuentas de red y correo electrónico.</v>
      </c>
      <c r="H2130" t="str">
        <f>Tabla_owssvr__2[[#This Row],[Enviado a TI]]</f>
        <v>No</v>
      </c>
      <c r="I2130">
        <f>Tabla_owssvr__2[[#This Row],[Regiones]]</f>
        <v>0</v>
      </c>
      <c r="J2130" s="12">
        <f t="shared" si="225"/>
        <v>1</v>
      </c>
      <c r="K2130" s="13">
        <f t="shared" si="226"/>
        <v>41684</v>
      </c>
      <c r="L2130" s="12">
        <f t="shared" si="227"/>
        <v>2014</v>
      </c>
      <c r="M2130" s="12">
        <f t="shared" si="228"/>
        <v>7</v>
      </c>
      <c r="N2130" s="12">
        <f t="shared" si="229"/>
        <v>2</v>
      </c>
      <c r="O2130" s="13" t="str">
        <f t="shared" ca="1" si="230"/>
        <v>CUMPLE</v>
      </c>
    </row>
    <row r="2131" spans="1:15" hidden="1">
      <c r="A2131">
        <f>Tabla_owssvr__2[[#This Row],[ID]]</f>
        <v>3087</v>
      </c>
      <c r="B2131" t="str">
        <f>Tabla_owssvr__2[[#This Row],[Título]]</f>
        <v xml:space="preserve">Anexo de Telefono </v>
      </c>
      <c r="C2131" t="str">
        <f>Tabla_owssvr__2[[#This Row],[Solicitante]]</f>
        <v>Muñoz Contreras, Raul, CAM</v>
      </c>
      <c r="D2131" s="4">
        <f>Tabla_owssvr__2[[#This Row],[Fecha Solicitud]]</f>
        <v>41683</v>
      </c>
      <c r="E2131" t="str">
        <f>Tabla_owssvr__2[[#This Row],[Estado]]</f>
        <v>Realizado</v>
      </c>
      <c r="F2131" s="4">
        <f>Tabla_owssvr__2[[#This Row],[Fecha Cierre]]</f>
        <v>41683</v>
      </c>
      <c r="G2131" t="str">
        <f>Tabla_owssvr__2[[#This Row],[Categoria]]</f>
        <v>Creación, modificación activación y desactivación de anexos telefónicos.</v>
      </c>
      <c r="H2131" t="str">
        <f>Tabla_owssvr__2[[#This Row],[Enviado a TI]]</f>
        <v>No</v>
      </c>
      <c r="I2131">
        <f>Tabla_owssvr__2[[#This Row],[Regiones]]</f>
        <v>0</v>
      </c>
      <c r="J2131" s="12">
        <f t="shared" si="225"/>
        <v>1</v>
      </c>
      <c r="K2131" s="13">
        <f t="shared" si="226"/>
        <v>41684</v>
      </c>
      <c r="L2131" s="12">
        <f t="shared" si="227"/>
        <v>2014</v>
      </c>
      <c r="M2131" s="12">
        <f t="shared" si="228"/>
        <v>7</v>
      </c>
      <c r="N2131" s="12">
        <f t="shared" si="229"/>
        <v>2</v>
      </c>
      <c r="O2131" s="13" t="str">
        <f t="shared" ca="1" si="230"/>
        <v>CUMPLE</v>
      </c>
    </row>
    <row r="2132" spans="1:15" hidden="1">
      <c r="A2132">
        <f>Tabla_owssvr__2[[#This Row],[ID]]</f>
        <v>3086</v>
      </c>
      <c r="B2132" t="str">
        <f>Tabla_owssvr__2[[#This Row],[Título]]</f>
        <v>Restitucion de Minutos</v>
      </c>
      <c r="C2132" t="str">
        <f>Tabla_owssvr__2[[#This Row],[Solicitante]]</f>
        <v>Lagos Acuña, Christopher Joseph, CAM</v>
      </c>
      <c r="D2132" s="4">
        <f>Tabla_owssvr__2[[#This Row],[Fecha Solicitud]]</f>
        <v>41683</v>
      </c>
      <c r="E2132" t="str">
        <f>Tabla_owssvr__2[[#This Row],[Estado]]</f>
        <v>Realizado</v>
      </c>
      <c r="F2132" s="4">
        <f>Tabla_owssvr__2[[#This Row],[Fecha Cierre]]</f>
        <v>41683</v>
      </c>
      <c r="G2132" t="str">
        <f>Tabla_owssvr__2[[#This Row],[Categoria]]</f>
        <v>Habilitación de servicios de telefonía celular, aumento de minutos, cambio de perfil.</v>
      </c>
      <c r="H2132" t="str">
        <f>Tabla_owssvr__2[[#This Row],[Enviado a TI]]</f>
        <v>Si</v>
      </c>
      <c r="I2132">
        <f>Tabla_owssvr__2[[#This Row],[Regiones]]</f>
        <v>0</v>
      </c>
      <c r="J2132" s="12">
        <f t="shared" si="225"/>
        <v>1</v>
      </c>
      <c r="K2132" s="13">
        <f t="shared" si="226"/>
        <v>41684</v>
      </c>
      <c r="L2132" s="12">
        <f t="shared" si="227"/>
        <v>2014</v>
      </c>
      <c r="M2132" s="12">
        <f t="shared" si="228"/>
        <v>7</v>
      </c>
      <c r="N2132" s="12">
        <f t="shared" si="229"/>
        <v>2</v>
      </c>
      <c r="O2132" s="13" t="str">
        <f t="shared" ca="1" si="230"/>
        <v>CUMPLE</v>
      </c>
    </row>
    <row r="2133" spans="1:15" hidden="1">
      <c r="A2133">
        <f>Tabla_owssvr__2[[#This Row],[ID]]</f>
        <v>3085</v>
      </c>
      <c r="B2133" t="str">
        <f>Tabla_owssvr__2[[#This Row],[Título]]</f>
        <v>Activacion</v>
      </c>
      <c r="C2133" t="str">
        <f>Tabla_owssvr__2[[#This Row],[Solicitante]]</f>
        <v>Hermosilla Rebolledo, Cristian Elias, CAM</v>
      </c>
      <c r="D2133" s="4">
        <f>Tabla_owssvr__2[[#This Row],[Fecha Solicitud]]</f>
        <v>41683</v>
      </c>
      <c r="E2133" t="str">
        <f>Tabla_owssvr__2[[#This Row],[Estado]]</f>
        <v>Realizado</v>
      </c>
      <c r="F2133" s="4">
        <f>Tabla_owssvr__2[[#This Row],[Fecha Cierre]]</f>
        <v>41683</v>
      </c>
      <c r="G2133" t="str">
        <f>Tabla_owssvr__2[[#This Row],[Categoria]]</f>
        <v>Habilitación de servicios de telefonía celular, aumento de minutos, cambio de perfil.</v>
      </c>
      <c r="H2133" t="str">
        <f>Tabla_owssvr__2[[#This Row],[Enviado a TI]]</f>
        <v>No</v>
      </c>
      <c r="I2133">
        <f>Tabla_owssvr__2[[#This Row],[Regiones]]</f>
        <v>0</v>
      </c>
      <c r="J2133" s="12">
        <f t="shared" si="225"/>
        <v>1</v>
      </c>
      <c r="K2133" s="13">
        <f t="shared" si="226"/>
        <v>41684</v>
      </c>
      <c r="L2133" s="12">
        <f t="shared" si="227"/>
        <v>2014</v>
      </c>
      <c r="M2133" s="12">
        <f t="shared" si="228"/>
        <v>7</v>
      </c>
      <c r="N2133" s="12">
        <f t="shared" si="229"/>
        <v>2</v>
      </c>
      <c r="O2133" s="13" t="str">
        <f t="shared" ca="1" si="230"/>
        <v>CUMPLE</v>
      </c>
    </row>
    <row r="2134" spans="1:15" hidden="1">
      <c r="A2134">
        <f>Tabla_owssvr__2[[#This Row],[ID]]</f>
        <v>3084</v>
      </c>
      <c r="B2134" t="str">
        <f>Tabla_owssvr__2[[#This Row],[Título]]</f>
        <v>Restitucion de Minutos Inspectores de venta</v>
      </c>
      <c r="C2134" t="str">
        <f>Tabla_owssvr__2[[#This Row],[Solicitante]]</f>
        <v>Lagos Acuña, Christopher Joseph, CAM</v>
      </c>
      <c r="D2134" s="4">
        <f>Tabla_owssvr__2[[#This Row],[Fecha Solicitud]]</f>
        <v>41683</v>
      </c>
      <c r="E2134" t="str">
        <f>Tabla_owssvr__2[[#This Row],[Estado]]</f>
        <v>Realizado</v>
      </c>
      <c r="F2134" s="4">
        <f>Tabla_owssvr__2[[#This Row],[Fecha Cierre]]</f>
        <v>41683</v>
      </c>
      <c r="G2134" t="str">
        <f>Tabla_owssvr__2[[#This Row],[Categoria]]</f>
        <v>Habilitación de servicios de telefonía celular, aumento de minutos, cambio de perfil.</v>
      </c>
      <c r="H2134" t="str">
        <f>Tabla_owssvr__2[[#This Row],[Enviado a TI]]</f>
        <v>Si</v>
      </c>
      <c r="I2134">
        <f>Tabla_owssvr__2[[#This Row],[Regiones]]</f>
        <v>0</v>
      </c>
      <c r="J2134" s="12">
        <f t="shared" si="225"/>
        <v>1</v>
      </c>
      <c r="K2134" s="13">
        <f t="shared" si="226"/>
        <v>41684</v>
      </c>
      <c r="L2134" s="12">
        <f t="shared" si="227"/>
        <v>2014</v>
      </c>
      <c r="M2134" s="12">
        <f t="shared" si="228"/>
        <v>7</v>
      </c>
      <c r="N2134" s="12">
        <f t="shared" si="229"/>
        <v>2</v>
      </c>
      <c r="O2134" s="13" t="str">
        <f t="shared" ca="1" si="230"/>
        <v>CUMPLE</v>
      </c>
    </row>
    <row r="2135" spans="1:15" hidden="1">
      <c r="A2135">
        <f>Tabla_owssvr__2[[#This Row],[ID]]</f>
        <v>3083</v>
      </c>
      <c r="B2135" t="str">
        <f>Tabla_owssvr__2[[#This Row],[Título]]</f>
        <v>Restitucion de Minutos Inspectores de venta</v>
      </c>
      <c r="C2135" t="str">
        <f>Tabla_owssvr__2[[#This Row],[Solicitante]]</f>
        <v>Lagos Acuña, Christopher Joseph, CAM</v>
      </c>
      <c r="D2135" s="4">
        <f>Tabla_owssvr__2[[#This Row],[Fecha Solicitud]]</f>
        <v>41683</v>
      </c>
      <c r="E2135" t="str">
        <f>Tabla_owssvr__2[[#This Row],[Estado]]</f>
        <v>Realizado</v>
      </c>
      <c r="F2135" s="4">
        <f>Tabla_owssvr__2[[#This Row],[Fecha Cierre]]</f>
        <v>41683</v>
      </c>
      <c r="G2135" t="str">
        <f>Tabla_owssvr__2[[#This Row],[Categoria]]</f>
        <v>Habilitación de servicios de telefonía celular, aumento de minutos, cambio de perfil.</v>
      </c>
      <c r="H2135" t="str">
        <f>Tabla_owssvr__2[[#This Row],[Enviado a TI]]</f>
        <v>Si</v>
      </c>
      <c r="I2135">
        <f>Tabla_owssvr__2[[#This Row],[Regiones]]</f>
        <v>0</v>
      </c>
      <c r="J2135" s="12">
        <f t="shared" si="225"/>
        <v>1</v>
      </c>
      <c r="K2135" s="13">
        <f t="shared" si="226"/>
        <v>41684</v>
      </c>
      <c r="L2135" s="12">
        <f t="shared" si="227"/>
        <v>2014</v>
      </c>
      <c r="M2135" s="12">
        <f t="shared" si="228"/>
        <v>7</v>
      </c>
      <c r="N2135" s="12">
        <f t="shared" si="229"/>
        <v>2</v>
      </c>
      <c r="O2135" s="13" t="str">
        <f t="shared" ca="1" si="230"/>
        <v>CUMPLE</v>
      </c>
    </row>
    <row r="2136" spans="1:15" hidden="1">
      <c r="A2136">
        <f>Tabla_owssvr__2[[#This Row],[ID]]</f>
        <v>3082</v>
      </c>
      <c r="B2136" t="str">
        <f>Tabla_owssvr__2[[#This Row],[Título]]</f>
        <v>Restitucion de Minutos Inspectores de venta</v>
      </c>
      <c r="C2136" t="str">
        <f>Tabla_owssvr__2[[#This Row],[Solicitante]]</f>
        <v>Lagos Acuña, Christopher Joseph, CAM</v>
      </c>
      <c r="D2136" s="4">
        <f>Tabla_owssvr__2[[#This Row],[Fecha Solicitud]]</f>
        <v>41683</v>
      </c>
      <c r="E2136" t="str">
        <f>Tabla_owssvr__2[[#This Row],[Estado]]</f>
        <v>Realizado</v>
      </c>
      <c r="F2136" s="4">
        <f>Tabla_owssvr__2[[#This Row],[Fecha Cierre]]</f>
        <v>41683</v>
      </c>
      <c r="G2136" t="str">
        <f>Tabla_owssvr__2[[#This Row],[Categoria]]</f>
        <v>Habilitación de servicios de telefonía celular, aumento de minutos, cambio de perfil.</v>
      </c>
      <c r="H2136" t="str">
        <f>Tabla_owssvr__2[[#This Row],[Enviado a TI]]</f>
        <v>Si</v>
      </c>
      <c r="I2136">
        <f>Tabla_owssvr__2[[#This Row],[Regiones]]</f>
        <v>0</v>
      </c>
      <c r="J2136" s="12">
        <f t="shared" si="225"/>
        <v>1</v>
      </c>
      <c r="K2136" s="13">
        <f t="shared" si="226"/>
        <v>41684</v>
      </c>
      <c r="L2136" s="12">
        <f t="shared" si="227"/>
        <v>2014</v>
      </c>
      <c r="M2136" s="12">
        <f t="shared" si="228"/>
        <v>7</v>
      </c>
      <c r="N2136" s="12">
        <f t="shared" si="229"/>
        <v>2</v>
      </c>
      <c r="O2136" s="13" t="str">
        <f t="shared" ca="1" si="230"/>
        <v>CUMPLE</v>
      </c>
    </row>
    <row r="2137" spans="1:15" hidden="1">
      <c r="A2137">
        <f>Tabla_owssvr__2[[#This Row],[ID]]</f>
        <v>3081</v>
      </c>
      <c r="B2137" t="str">
        <f>Tabla_owssvr__2[[#This Row],[Título]]</f>
        <v>Restitucion de Minutos Inspectores de venta</v>
      </c>
      <c r="C2137" t="str">
        <f>Tabla_owssvr__2[[#This Row],[Solicitante]]</f>
        <v>Lagos Acuña, Christopher Joseph, CAM</v>
      </c>
      <c r="D2137" s="4">
        <f>Tabla_owssvr__2[[#This Row],[Fecha Solicitud]]</f>
        <v>41683</v>
      </c>
      <c r="E2137" t="str">
        <f>Tabla_owssvr__2[[#This Row],[Estado]]</f>
        <v>Realizado</v>
      </c>
      <c r="F2137" s="4">
        <f>Tabla_owssvr__2[[#This Row],[Fecha Cierre]]</f>
        <v>41683</v>
      </c>
      <c r="G2137" t="str">
        <f>Tabla_owssvr__2[[#This Row],[Categoria]]</f>
        <v>Habilitación de servicios de telefonía celular, aumento de minutos, cambio de perfil.</v>
      </c>
      <c r="H2137" t="str">
        <f>Tabla_owssvr__2[[#This Row],[Enviado a TI]]</f>
        <v>Si</v>
      </c>
      <c r="I2137">
        <f>Tabla_owssvr__2[[#This Row],[Regiones]]</f>
        <v>0</v>
      </c>
      <c r="J2137" s="12">
        <f t="shared" si="225"/>
        <v>1</v>
      </c>
      <c r="K2137" s="13">
        <f t="shared" si="226"/>
        <v>41684</v>
      </c>
      <c r="L2137" s="12">
        <f t="shared" si="227"/>
        <v>2014</v>
      </c>
      <c r="M2137" s="12">
        <f t="shared" si="228"/>
        <v>7</v>
      </c>
      <c r="N2137" s="12">
        <f t="shared" si="229"/>
        <v>2</v>
      </c>
      <c r="O2137" s="13" t="str">
        <f t="shared" ca="1" si="230"/>
        <v>CUMPLE</v>
      </c>
    </row>
    <row r="2138" spans="1:15" hidden="1">
      <c r="A2138">
        <f>Tabla_owssvr__2[[#This Row],[ID]]</f>
        <v>3080</v>
      </c>
      <c r="B2138" t="str">
        <f>Tabla_owssvr__2[[#This Row],[Título]]</f>
        <v>Solicitud de Minutos.xls</v>
      </c>
      <c r="C2138" t="str">
        <f>Tabla_owssvr__2[[#This Row],[Solicitante]]</f>
        <v>Zarate Avila, Moises, CAM</v>
      </c>
      <c r="D2138" s="4">
        <f>Tabla_owssvr__2[[#This Row],[Fecha Solicitud]]</f>
        <v>41683</v>
      </c>
      <c r="E2138" t="str">
        <f>Tabla_owssvr__2[[#This Row],[Estado]]</f>
        <v>Realizado</v>
      </c>
      <c r="F2138" s="4">
        <f>Tabla_owssvr__2[[#This Row],[Fecha Cierre]]</f>
        <v>41683</v>
      </c>
      <c r="G2138" t="str">
        <f>Tabla_owssvr__2[[#This Row],[Categoria]]</f>
        <v>Habilitación de servicios de telefonía celular, aumento de minutos, cambio de perfil.</v>
      </c>
      <c r="H2138" t="str">
        <f>Tabla_owssvr__2[[#This Row],[Enviado a TI]]</f>
        <v>Si</v>
      </c>
      <c r="I2138">
        <f>Tabla_owssvr__2[[#This Row],[Regiones]]</f>
        <v>0</v>
      </c>
      <c r="J2138" s="12">
        <f t="shared" si="225"/>
        <v>1</v>
      </c>
      <c r="K2138" s="13">
        <f t="shared" si="226"/>
        <v>41684</v>
      </c>
      <c r="L2138" s="12">
        <f t="shared" si="227"/>
        <v>2014</v>
      </c>
      <c r="M2138" s="12">
        <f t="shared" si="228"/>
        <v>7</v>
      </c>
      <c r="N2138" s="12">
        <f t="shared" si="229"/>
        <v>2</v>
      </c>
      <c r="O2138" s="13" t="str">
        <f t="shared" ca="1" si="230"/>
        <v>CUMPLE</v>
      </c>
    </row>
    <row r="2139" spans="1:15" hidden="1">
      <c r="A2139">
        <f>Tabla_owssvr__2[[#This Row],[ID]]</f>
        <v>3079</v>
      </c>
      <c r="B2139" t="str">
        <f>Tabla_owssvr__2[[#This Row],[Título]]</f>
        <v>payroll</v>
      </c>
      <c r="C2139" t="str">
        <f>Tabla_owssvr__2[[#This Row],[Solicitante]]</f>
        <v>Torrejón Osorio, Marcela Alejandra, CAM</v>
      </c>
      <c r="D2139" s="4">
        <f>Tabla_owssvr__2[[#This Row],[Fecha Solicitud]]</f>
        <v>41683</v>
      </c>
      <c r="E2139" t="str">
        <f>Tabla_owssvr__2[[#This Row],[Estado]]</f>
        <v>Realizado</v>
      </c>
      <c r="F2139" s="4">
        <f>Tabla_owssvr__2[[#This Row],[Fecha Cierre]]</f>
        <v>41683</v>
      </c>
      <c r="G2139" t="str">
        <f>Tabla_owssvr__2[[#This Row],[Categoria]]</f>
        <v>Otros no sujetos a ANS</v>
      </c>
      <c r="H2139" t="str">
        <f>Tabla_owssvr__2[[#This Row],[Enviado a TI]]</f>
        <v>Si</v>
      </c>
      <c r="I2139">
        <f>Tabla_owssvr__2[[#This Row],[Regiones]]</f>
        <v>0</v>
      </c>
      <c r="J2139" s="12">
        <f t="shared" si="225"/>
        <v>100</v>
      </c>
      <c r="K2139" s="13">
        <f t="shared" si="226"/>
        <v>41829</v>
      </c>
      <c r="L2139" s="12">
        <f t="shared" si="227"/>
        <v>2014</v>
      </c>
      <c r="M2139" s="12">
        <f t="shared" si="228"/>
        <v>28</v>
      </c>
      <c r="N2139" s="12">
        <f t="shared" si="229"/>
        <v>7</v>
      </c>
      <c r="O2139" s="13" t="str">
        <f t="shared" ca="1" si="230"/>
        <v>CUMPLE</v>
      </c>
    </row>
    <row r="2140" spans="1:15" hidden="1">
      <c r="A2140">
        <f>Tabla_owssvr__2[[#This Row],[ID]]</f>
        <v>3078</v>
      </c>
      <c r="B2140" t="str">
        <f>Tabla_owssvr__2[[#This Row],[Título]]</f>
        <v>Minutos adicionales</v>
      </c>
      <c r="C2140" t="str">
        <f>Tabla_owssvr__2[[#This Row],[Solicitante]]</f>
        <v>Orellana Sepulveda, Andres Alejandro, CAM</v>
      </c>
      <c r="D2140" s="4">
        <f>Tabla_owssvr__2[[#This Row],[Fecha Solicitud]]</f>
        <v>41683</v>
      </c>
      <c r="E2140" t="str">
        <f>Tabla_owssvr__2[[#This Row],[Estado]]</f>
        <v>Realizado</v>
      </c>
      <c r="F2140" s="4">
        <f>Tabla_owssvr__2[[#This Row],[Fecha Cierre]]</f>
        <v>41683</v>
      </c>
      <c r="G2140" t="str">
        <f>Tabla_owssvr__2[[#This Row],[Categoria]]</f>
        <v>Habilitación de servicios de telefonía celular, aumento de minutos, cambio de perfil.</v>
      </c>
      <c r="H2140" t="str">
        <f>Tabla_owssvr__2[[#This Row],[Enviado a TI]]</f>
        <v>Si</v>
      </c>
      <c r="I2140">
        <f>Tabla_owssvr__2[[#This Row],[Regiones]]</f>
        <v>0</v>
      </c>
      <c r="J2140" s="12">
        <f t="shared" si="225"/>
        <v>1</v>
      </c>
      <c r="K2140" s="13">
        <f t="shared" si="226"/>
        <v>41684</v>
      </c>
      <c r="L2140" s="12">
        <f t="shared" si="227"/>
        <v>2014</v>
      </c>
      <c r="M2140" s="12">
        <f t="shared" si="228"/>
        <v>7</v>
      </c>
      <c r="N2140" s="12">
        <f t="shared" si="229"/>
        <v>2</v>
      </c>
      <c r="O2140" s="13" t="str">
        <f t="shared" ca="1" si="230"/>
        <v>CUMPLE</v>
      </c>
    </row>
    <row r="2141" spans="1:15" hidden="1">
      <c r="A2141">
        <f>Tabla_owssvr__2[[#This Row],[ID]]</f>
        <v>3077</v>
      </c>
      <c r="B2141" t="str">
        <f>Tabla_owssvr__2[[#This Row],[Título]]</f>
        <v>Minutos de celular</v>
      </c>
      <c r="C2141" t="str">
        <f>Tabla_owssvr__2[[#This Row],[Solicitante]]</f>
        <v>Zepeda Perez, Rodrigo, CAM</v>
      </c>
      <c r="D2141" s="4">
        <f>Tabla_owssvr__2[[#This Row],[Fecha Solicitud]]</f>
        <v>41683</v>
      </c>
      <c r="E2141" t="str">
        <f>Tabla_owssvr__2[[#This Row],[Estado]]</f>
        <v>Realizado</v>
      </c>
      <c r="F2141" s="4">
        <f>Tabla_owssvr__2[[#This Row],[Fecha Cierre]]</f>
        <v>41683</v>
      </c>
      <c r="G2141" t="str">
        <f>Tabla_owssvr__2[[#This Row],[Categoria]]</f>
        <v>Habilitación de servicios de telefonía celular, aumento de minutos, cambio de perfil.</v>
      </c>
      <c r="H2141" t="str">
        <f>Tabla_owssvr__2[[#This Row],[Enviado a TI]]</f>
        <v>Si</v>
      </c>
      <c r="I2141">
        <f>Tabla_owssvr__2[[#This Row],[Regiones]]</f>
        <v>0</v>
      </c>
      <c r="J2141" s="12">
        <f t="shared" si="225"/>
        <v>1</v>
      </c>
      <c r="K2141" s="13">
        <f t="shared" si="226"/>
        <v>41684</v>
      </c>
      <c r="L2141" s="12">
        <f t="shared" si="227"/>
        <v>2014</v>
      </c>
      <c r="M2141" s="12">
        <f t="shared" si="228"/>
        <v>7</v>
      </c>
      <c r="N2141" s="12">
        <f t="shared" si="229"/>
        <v>2</v>
      </c>
      <c r="O2141" s="13" t="str">
        <f t="shared" ca="1" si="230"/>
        <v>CUMPLE</v>
      </c>
    </row>
    <row r="2142" spans="1:15" hidden="1">
      <c r="A2142">
        <f>Tabla_owssvr__2[[#This Row],[ID]]</f>
        <v>3076</v>
      </c>
      <c r="B2142" t="str">
        <f>Tabla_owssvr__2[[#This Row],[Título]]</f>
        <v>Solicitud de cotización Servidores para Minera Gaby</v>
      </c>
      <c r="C2142" t="str">
        <f>Tabla_owssvr__2[[#This Row],[Solicitante]]</f>
        <v>Herrera Andrade, Carlos Omar, CAM</v>
      </c>
      <c r="D2142" s="4">
        <f>Tabla_owssvr__2[[#This Row],[Fecha Solicitud]]</f>
        <v>41683</v>
      </c>
      <c r="E2142" t="str">
        <f>Tabla_owssvr__2[[#This Row],[Estado]]</f>
        <v>Realizado</v>
      </c>
      <c r="F2142" s="4">
        <f>Tabla_owssvr__2[[#This Row],[Fecha Cierre]]</f>
        <v>41684</v>
      </c>
      <c r="G2142" t="str">
        <f>Tabla_owssvr__2[[#This Row],[Categoria]]</f>
        <v>Compra de equipamiento no habitual</v>
      </c>
      <c r="H2142" t="str">
        <f>Tabla_owssvr__2[[#This Row],[Enviado a TI]]</f>
        <v>Si</v>
      </c>
      <c r="I2142">
        <f>Tabla_owssvr__2[[#This Row],[Regiones]]</f>
        <v>0</v>
      </c>
      <c r="J2142" s="12">
        <f t="shared" si="225"/>
        <v>5</v>
      </c>
      <c r="K2142" s="13">
        <f t="shared" si="226"/>
        <v>41690</v>
      </c>
      <c r="L2142" s="12">
        <f t="shared" si="227"/>
        <v>2014</v>
      </c>
      <c r="M2142" s="12">
        <f t="shared" si="228"/>
        <v>8</v>
      </c>
      <c r="N2142" s="12">
        <f t="shared" si="229"/>
        <v>2</v>
      </c>
      <c r="O2142" s="13" t="str">
        <f t="shared" ca="1" si="230"/>
        <v>CUMPLE</v>
      </c>
    </row>
    <row r="2143" spans="1:15" hidden="1">
      <c r="A2143">
        <f>Tabla_owssvr__2[[#This Row],[ID]]</f>
        <v>3075</v>
      </c>
      <c r="B2143" t="str">
        <f>Tabla_owssvr__2[[#This Row],[Título]]</f>
        <v xml:space="preserve">TICKET 778323 - EXCHANGE REGISTRO SPAM </v>
      </c>
      <c r="C2143" t="str">
        <f>Tabla_owssvr__2[[#This Row],[Solicitante]]</f>
        <v>Herrera Valdes, Ramon, CAM</v>
      </c>
      <c r="D2143" s="4">
        <f>Tabla_owssvr__2[[#This Row],[Fecha Solicitud]]</f>
        <v>41683</v>
      </c>
      <c r="E2143" t="str">
        <f>Tabla_owssvr__2[[#This Row],[Estado]]</f>
        <v>Realizado</v>
      </c>
      <c r="F2143" s="4">
        <f>Tabla_owssvr__2[[#This Row],[Fecha Cierre]]</f>
        <v>41683</v>
      </c>
      <c r="G2143" t="str">
        <f>Tabla_owssvr__2[[#This Row],[Categoria]]</f>
        <v>Habilitación de carpetas compartidas o sitios de Sharepoint. O asignación y/o modificación de permisos.</v>
      </c>
      <c r="H2143" t="str">
        <f>Tabla_owssvr__2[[#This Row],[Enviado a TI]]</f>
        <v>No</v>
      </c>
      <c r="I2143">
        <f>Tabla_owssvr__2[[#This Row],[Regiones]]</f>
        <v>0</v>
      </c>
      <c r="J2143" s="12">
        <f t="shared" si="225"/>
        <v>1</v>
      </c>
      <c r="K2143" s="13">
        <f t="shared" si="226"/>
        <v>41684</v>
      </c>
      <c r="L2143" s="12">
        <f t="shared" si="227"/>
        <v>2014</v>
      </c>
      <c r="M2143" s="12">
        <f t="shared" si="228"/>
        <v>7</v>
      </c>
      <c r="N2143" s="12">
        <f t="shared" si="229"/>
        <v>2</v>
      </c>
      <c r="O2143" s="13" t="str">
        <f t="shared" ca="1" si="230"/>
        <v>CUMPLE</v>
      </c>
    </row>
    <row r="2144" spans="1:15" hidden="1">
      <c r="A2144">
        <f>Tabla_owssvr__2[[#This Row],[ID]]</f>
        <v>3074</v>
      </c>
      <c r="B2144" t="str">
        <f>Tabla_owssvr__2[[#This Row],[Título]]</f>
        <v>Minitos ON NET</v>
      </c>
      <c r="C2144" t="str">
        <f>Tabla_owssvr__2[[#This Row],[Solicitante]]</f>
        <v>Abarca Cerda, Cristian Andres, CAM</v>
      </c>
      <c r="D2144" s="4">
        <f>Tabla_owssvr__2[[#This Row],[Fecha Solicitud]]</f>
        <v>41683</v>
      </c>
      <c r="E2144" t="str">
        <f>Tabla_owssvr__2[[#This Row],[Estado]]</f>
        <v>Realizado</v>
      </c>
      <c r="F2144" s="4">
        <f>Tabla_owssvr__2[[#This Row],[Fecha Cierre]]</f>
        <v>41683</v>
      </c>
      <c r="G2144" t="str">
        <f>Tabla_owssvr__2[[#This Row],[Categoria]]</f>
        <v>Habilitación de servicios de telefonía celular, aumento de minutos, cambio de perfil.</v>
      </c>
      <c r="H2144" t="str">
        <f>Tabla_owssvr__2[[#This Row],[Enviado a TI]]</f>
        <v>Si</v>
      </c>
      <c r="I2144">
        <f>Tabla_owssvr__2[[#This Row],[Regiones]]</f>
        <v>0</v>
      </c>
      <c r="J2144" s="12">
        <f t="shared" si="225"/>
        <v>1</v>
      </c>
      <c r="K2144" s="13">
        <f t="shared" si="226"/>
        <v>41684</v>
      </c>
      <c r="L2144" s="12">
        <f t="shared" si="227"/>
        <v>2014</v>
      </c>
      <c r="M2144" s="12">
        <f t="shared" si="228"/>
        <v>7</v>
      </c>
      <c r="N2144" s="12">
        <f t="shared" si="229"/>
        <v>2</v>
      </c>
      <c r="O2144" s="13" t="str">
        <f t="shared" ca="1" si="230"/>
        <v>CUMPLE</v>
      </c>
    </row>
    <row r="2145" spans="1:15" hidden="1">
      <c r="A2145">
        <f>Tabla_owssvr__2[[#This Row],[ID]]</f>
        <v>3073</v>
      </c>
      <c r="B2145" t="str">
        <f>Tabla_owssvr__2[[#This Row],[Título]]</f>
        <v>Móviles sólo llamado emergencia</v>
      </c>
      <c r="C2145" t="str">
        <f>Tabla_owssvr__2[[#This Row],[Solicitante]]</f>
        <v>Toloza Garrido, Samuel Isaac, CAM</v>
      </c>
      <c r="D2145" s="4">
        <f>Tabla_owssvr__2[[#This Row],[Fecha Solicitud]]</f>
        <v>41683</v>
      </c>
      <c r="E2145" t="str">
        <f>Tabla_owssvr__2[[#This Row],[Estado]]</f>
        <v>Realizado</v>
      </c>
      <c r="F2145" s="4">
        <f>Tabla_owssvr__2[[#This Row],[Fecha Cierre]]</f>
        <v>41683</v>
      </c>
      <c r="G2145" t="str">
        <f>Tabla_owssvr__2[[#This Row],[Categoria]]</f>
        <v>Habilitación de servicios de telefonía celular, aumento de minutos, cambio de perfil.</v>
      </c>
      <c r="H2145" t="str">
        <f>Tabla_owssvr__2[[#This Row],[Enviado a TI]]</f>
        <v>No</v>
      </c>
      <c r="I2145">
        <f>Tabla_owssvr__2[[#This Row],[Regiones]]</f>
        <v>0</v>
      </c>
      <c r="J2145" s="12">
        <f t="shared" si="225"/>
        <v>1</v>
      </c>
      <c r="K2145" s="13">
        <f t="shared" si="226"/>
        <v>41684</v>
      </c>
      <c r="L2145" s="12">
        <f t="shared" si="227"/>
        <v>2014</v>
      </c>
      <c r="M2145" s="12">
        <f t="shared" si="228"/>
        <v>7</v>
      </c>
      <c r="N2145" s="12">
        <f t="shared" si="229"/>
        <v>2</v>
      </c>
      <c r="O2145" s="13" t="str">
        <f t="shared" ca="1" si="230"/>
        <v>CUMPLE</v>
      </c>
    </row>
    <row r="2146" spans="1:15" hidden="1">
      <c r="A2146">
        <f>Tabla_owssvr__2[[#This Row],[ID]]</f>
        <v>3072</v>
      </c>
      <c r="B2146" t="str">
        <f>Tabla_owssvr__2[[#This Row],[Título]]</f>
        <v>Carga de Minutos On net - 93227303</v>
      </c>
      <c r="C2146" t="str">
        <f>Tabla_owssvr__2[[#This Row],[Solicitante]]</f>
        <v>Diaz Letelier, Vladimir Andres, CAM</v>
      </c>
      <c r="D2146" s="4">
        <f>Tabla_owssvr__2[[#This Row],[Fecha Solicitud]]</f>
        <v>41683</v>
      </c>
      <c r="E2146" t="str">
        <f>Tabla_owssvr__2[[#This Row],[Estado]]</f>
        <v>Realizado</v>
      </c>
      <c r="F2146" s="4">
        <f>Tabla_owssvr__2[[#This Row],[Fecha Cierre]]</f>
        <v>41683</v>
      </c>
      <c r="G2146" t="str">
        <f>Tabla_owssvr__2[[#This Row],[Categoria]]</f>
        <v>Habilitación de servicios de telefonía celular, aumento de minutos, cambio de perfil.</v>
      </c>
      <c r="H2146" t="str">
        <f>Tabla_owssvr__2[[#This Row],[Enviado a TI]]</f>
        <v>Si</v>
      </c>
      <c r="I2146">
        <f>Tabla_owssvr__2[[#This Row],[Regiones]]</f>
        <v>0</v>
      </c>
      <c r="J2146" s="12">
        <f t="shared" si="225"/>
        <v>1</v>
      </c>
      <c r="K2146" s="13">
        <f t="shared" si="226"/>
        <v>41684</v>
      </c>
      <c r="L2146" s="12">
        <f t="shared" si="227"/>
        <v>2014</v>
      </c>
      <c r="M2146" s="12">
        <f t="shared" si="228"/>
        <v>7</v>
      </c>
      <c r="N2146" s="12">
        <f t="shared" si="229"/>
        <v>2</v>
      </c>
      <c r="O2146" s="13" t="str">
        <f t="shared" ca="1" si="230"/>
        <v>CUMPLE</v>
      </c>
    </row>
    <row r="2147" spans="1:15" hidden="1">
      <c r="A2147">
        <f>Tabla_owssvr__2[[#This Row],[ID]]</f>
        <v>3071</v>
      </c>
      <c r="B2147" t="str">
        <f>Tabla_owssvr__2[[#This Row],[Título]]</f>
        <v>Clave bloqueada</v>
      </c>
      <c r="C2147" t="str">
        <f>Tabla_owssvr__2[[#This Row],[Solicitante]]</f>
        <v>Torres Torres, Juan Carlos, CAM</v>
      </c>
      <c r="D2147" s="4">
        <f>Tabla_owssvr__2[[#This Row],[Fecha Solicitud]]</f>
        <v>41683</v>
      </c>
      <c r="E2147" t="str">
        <f>Tabla_owssvr__2[[#This Row],[Estado]]</f>
        <v>Realizado</v>
      </c>
      <c r="F2147" s="4">
        <f>Tabla_owssvr__2[[#This Row],[Fecha Cierre]]</f>
        <v>41683</v>
      </c>
      <c r="G2147" t="str">
        <f>Tabla_owssvr__2[[#This Row],[Categoria]]</f>
        <v>Creación, modificación activación y desactivación de cuentas de red y correo electrónico.</v>
      </c>
      <c r="H2147" t="str">
        <f>Tabla_owssvr__2[[#This Row],[Enviado a TI]]</f>
        <v>No</v>
      </c>
      <c r="I2147">
        <f>Tabla_owssvr__2[[#This Row],[Regiones]]</f>
        <v>0</v>
      </c>
      <c r="J2147" s="12">
        <f t="shared" si="225"/>
        <v>1</v>
      </c>
      <c r="K2147" s="13">
        <f t="shared" si="226"/>
        <v>41684</v>
      </c>
      <c r="L2147" s="12">
        <f t="shared" si="227"/>
        <v>2014</v>
      </c>
      <c r="M2147" s="12">
        <f t="shared" si="228"/>
        <v>7</v>
      </c>
      <c r="N2147" s="12">
        <f t="shared" si="229"/>
        <v>2</v>
      </c>
      <c r="O2147" s="13" t="str">
        <f t="shared" ca="1" si="230"/>
        <v>CUMPLE</v>
      </c>
    </row>
    <row r="2148" spans="1:15" hidden="1">
      <c r="A2148">
        <f>Tabla_owssvr__2[[#This Row],[ID]]</f>
        <v>3070</v>
      </c>
      <c r="B2148" t="str">
        <f>Tabla_owssvr__2[[#This Row],[Título]]</f>
        <v>Minutos Net</v>
      </c>
      <c r="C2148" t="str">
        <f>Tabla_owssvr__2[[#This Row],[Solicitante]]</f>
        <v>Morales Diaz, Mauricio Enrique, CAM</v>
      </c>
      <c r="D2148" s="4">
        <f>Tabla_owssvr__2[[#This Row],[Fecha Solicitud]]</f>
        <v>41683</v>
      </c>
      <c r="E2148" t="str">
        <f>Tabla_owssvr__2[[#This Row],[Estado]]</f>
        <v>Realizado</v>
      </c>
      <c r="F2148" s="4">
        <f>Tabla_owssvr__2[[#This Row],[Fecha Cierre]]</f>
        <v>41683</v>
      </c>
      <c r="G2148" t="str">
        <f>Tabla_owssvr__2[[#This Row],[Categoria]]</f>
        <v>Habilitación de servicios de telefonía celular, aumento de minutos, cambio de perfil.</v>
      </c>
      <c r="H2148" t="str">
        <f>Tabla_owssvr__2[[#This Row],[Enviado a TI]]</f>
        <v>Si</v>
      </c>
      <c r="I2148">
        <f>Tabla_owssvr__2[[#This Row],[Regiones]]</f>
        <v>0</v>
      </c>
      <c r="J2148" s="12">
        <f t="shared" si="225"/>
        <v>1</v>
      </c>
      <c r="K2148" s="13">
        <f t="shared" si="226"/>
        <v>41684</v>
      </c>
      <c r="L2148" s="12">
        <f t="shared" si="227"/>
        <v>2014</v>
      </c>
      <c r="M2148" s="12">
        <f t="shared" si="228"/>
        <v>7</v>
      </c>
      <c r="N2148" s="12">
        <f t="shared" si="229"/>
        <v>2</v>
      </c>
      <c r="O2148" s="13" t="str">
        <f t="shared" ca="1" si="230"/>
        <v>CUMPLE</v>
      </c>
    </row>
    <row r="2149" spans="1:15" hidden="1">
      <c r="A2149">
        <f>Tabla_owssvr__2[[#This Row],[ID]]</f>
        <v>3069</v>
      </c>
      <c r="B2149" t="str">
        <f>Tabla_owssvr__2[[#This Row],[Título]]</f>
        <v>Carga de minutos</v>
      </c>
      <c r="C2149" t="str">
        <f>Tabla_owssvr__2[[#This Row],[Solicitante]]</f>
        <v>Bascuñan Reyes, Juan Ignacio, CAM</v>
      </c>
      <c r="D2149" s="4">
        <f>Tabla_owssvr__2[[#This Row],[Fecha Solicitud]]</f>
        <v>41683</v>
      </c>
      <c r="E2149" t="str">
        <f>Tabla_owssvr__2[[#This Row],[Estado]]</f>
        <v>Realizado</v>
      </c>
      <c r="F2149" s="4">
        <f>Tabla_owssvr__2[[#This Row],[Fecha Cierre]]</f>
        <v>41683</v>
      </c>
      <c r="G2149" t="str">
        <f>Tabla_owssvr__2[[#This Row],[Categoria]]</f>
        <v>Habilitación de servicios de telefonía celular, aumento de minutos, cambio de perfil.</v>
      </c>
      <c r="H2149" t="str">
        <f>Tabla_owssvr__2[[#This Row],[Enviado a TI]]</f>
        <v>Si</v>
      </c>
      <c r="I2149">
        <f>Tabla_owssvr__2[[#This Row],[Regiones]]</f>
        <v>0</v>
      </c>
      <c r="J2149" s="12">
        <f t="shared" si="225"/>
        <v>1</v>
      </c>
      <c r="K2149" s="13">
        <f t="shared" si="226"/>
        <v>41684</v>
      </c>
      <c r="L2149" s="12">
        <f t="shared" si="227"/>
        <v>2014</v>
      </c>
      <c r="M2149" s="12">
        <f t="shared" si="228"/>
        <v>7</v>
      </c>
      <c r="N2149" s="12">
        <f t="shared" si="229"/>
        <v>2</v>
      </c>
      <c r="O2149" s="13" t="str">
        <f t="shared" ca="1" si="230"/>
        <v>CUMPLE</v>
      </c>
    </row>
    <row r="2150" spans="1:15" hidden="1">
      <c r="A2150">
        <f>Tabla_owssvr__2[[#This Row],[ID]]</f>
        <v>3068</v>
      </c>
      <c r="B2150" t="str">
        <f>Tabla_owssvr__2[[#This Row],[Título]]</f>
        <v>Solicita restituir minutos On Net</v>
      </c>
      <c r="C2150" t="str">
        <f>Tabla_owssvr__2[[#This Row],[Solicitante]]</f>
        <v>Hormazábal Ortiz, Leonardo Antonio, CAM</v>
      </c>
      <c r="D2150" s="4">
        <f>Tabla_owssvr__2[[#This Row],[Fecha Solicitud]]</f>
        <v>41681</v>
      </c>
      <c r="E2150" t="str">
        <f>Tabla_owssvr__2[[#This Row],[Estado]]</f>
        <v>Realizado</v>
      </c>
      <c r="F2150" s="4">
        <f>Tabla_owssvr__2[[#This Row],[Fecha Cierre]]</f>
        <v>41682</v>
      </c>
      <c r="G2150" t="str">
        <f>Tabla_owssvr__2[[#This Row],[Categoria]]</f>
        <v>Habilitación de servicios de telefonía celular, aumento de minutos, cambio de perfil.</v>
      </c>
      <c r="H2150" t="str">
        <f>Tabla_owssvr__2[[#This Row],[Enviado a TI]]</f>
        <v>Si</v>
      </c>
      <c r="I2150">
        <f>Tabla_owssvr__2[[#This Row],[Regiones]]</f>
        <v>0</v>
      </c>
      <c r="J2150" s="12">
        <f t="shared" si="225"/>
        <v>1</v>
      </c>
      <c r="K2150" s="13">
        <f t="shared" si="226"/>
        <v>41682</v>
      </c>
      <c r="L2150" s="12">
        <f t="shared" si="227"/>
        <v>2014</v>
      </c>
      <c r="M2150" s="12">
        <f t="shared" si="228"/>
        <v>7</v>
      </c>
      <c r="N2150" s="12">
        <f t="shared" si="229"/>
        <v>2</v>
      </c>
      <c r="O2150" s="13" t="str">
        <f t="shared" ca="1" si="230"/>
        <v>CUMPLE</v>
      </c>
    </row>
    <row r="2151" spans="1:15" hidden="1">
      <c r="A2151">
        <f>Tabla_owssvr__2[[#This Row],[ID]]</f>
        <v>3067</v>
      </c>
      <c r="B2151" t="str">
        <f>Tabla_owssvr__2[[#This Row],[Título]]</f>
        <v>carga de minutos on net</v>
      </c>
      <c r="C2151" t="str">
        <f>Tabla_owssvr__2[[#This Row],[Solicitante]]</f>
        <v>Martinez Fuentealba, Victor Alonso, CAM</v>
      </c>
      <c r="D2151" s="4">
        <f>Tabla_owssvr__2[[#This Row],[Fecha Solicitud]]</f>
        <v>41682</v>
      </c>
      <c r="E2151" t="str">
        <f>Tabla_owssvr__2[[#This Row],[Estado]]</f>
        <v>Realizado</v>
      </c>
      <c r="F2151" s="4">
        <f>Tabla_owssvr__2[[#This Row],[Fecha Cierre]]</f>
        <v>41682</v>
      </c>
      <c r="G2151" t="str">
        <f>Tabla_owssvr__2[[#This Row],[Categoria]]</f>
        <v>Creación, modificación activación y desactivación de cuentas de red y correo electrónico.</v>
      </c>
      <c r="H2151" t="str">
        <f>Tabla_owssvr__2[[#This Row],[Enviado a TI]]</f>
        <v>No</v>
      </c>
      <c r="I2151">
        <f>Tabla_owssvr__2[[#This Row],[Regiones]]</f>
        <v>0</v>
      </c>
      <c r="J2151" s="12">
        <f t="shared" si="225"/>
        <v>1</v>
      </c>
      <c r="K2151" s="13">
        <f t="shared" si="226"/>
        <v>41683</v>
      </c>
      <c r="L2151" s="12">
        <f t="shared" si="227"/>
        <v>2014</v>
      </c>
      <c r="M2151" s="12">
        <f t="shared" si="228"/>
        <v>7</v>
      </c>
      <c r="N2151" s="12">
        <f t="shared" si="229"/>
        <v>2</v>
      </c>
      <c r="O2151" s="13" t="str">
        <f t="shared" ca="1" si="230"/>
        <v>CUMPLE</v>
      </c>
    </row>
    <row r="2152" spans="1:15" hidden="1">
      <c r="A2152">
        <f>Tabla_owssvr__2[[#This Row],[ID]]</f>
        <v>3066</v>
      </c>
      <c r="B2152" t="str">
        <f>Tabla_owssvr__2[[#This Row],[Título]]</f>
        <v>MINUTOS CELULAR</v>
      </c>
      <c r="C2152" t="str">
        <f>Tabla_owssvr__2[[#This Row],[Solicitante]]</f>
        <v>Carreño Cerda, Mauricio Alfredo, CAM</v>
      </c>
      <c r="D2152" s="4">
        <f>Tabla_owssvr__2[[#This Row],[Fecha Solicitud]]</f>
        <v>41682</v>
      </c>
      <c r="E2152" t="str">
        <f>Tabla_owssvr__2[[#This Row],[Estado]]</f>
        <v>Realizado</v>
      </c>
      <c r="F2152" s="4">
        <f>Tabla_owssvr__2[[#This Row],[Fecha Cierre]]</f>
        <v>41682</v>
      </c>
      <c r="G2152" t="str">
        <f>Tabla_owssvr__2[[#This Row],[Categoria]]</f>
        <v>Habilitación de servicios de telefonía celular, aumento de minutos, cambio de perfil.</v>
      </c>
      <c r="H2152" t="str">
        <f>Tabla_owssvr__2[[#This Row],[Enviado a TI]]</f>
        <v>Si</v>
      </c>
      <c r="I2152">
        <f>Tabla_owssvr__2[[#This Row],[Regiones]]</f>
        <v>0</v>
      </c>
      <c r="J2152" s="12">
        <f t="shared" si="225"/>
        <v>1</v>
      </c>
      <c r="K2152" s="13">
        <f t="shared" si="226"/>
        <v>41683</v>
      </c>
      <c r="L2152" s="12">
        <f t="shared" si="227"/>
        <v>2014</v>
      </c>
      <c r="M2152" s="12">
        <f t="shared" si="228"/>
        <v>7</v>
      </c>
      <c r="N2152" s="12">
        <f t="shared" si="229"/>
        <v>2</v>
      </c>
      <c r="O2152" s="13" t="str">
        <f t="shared" ca="1" si="230"/>
        <v>CUMPLE</v>
      </c>
    </row>
    <row r="2153" spans="1:15" hidden="1">
      <c r="A2153">
        <f>Tabla_owssvr__2[[#This Row],[ID]]</f>
        <v>3065</v>
      </c>
      <c r="B2153" t="str">
        <f>Tabla_owssvr__2[[#This Row],[Título]]</f>
        <v>Solicita notebook por 1 día</v>
      </c>
      <c r="C2153" t="str">
        <f>Tabla_owssvr__2[[#This Row],[Solicitante]]</f>
        <v>Castro Morales, Michel Fabian, CAM</v>
      </c>
      <c r="D2153" s="4">
        <f>Tabla_owssvr__2[[#This Row],[Fecha Solicitud]]</f>
        <v>41682</v>
      </c>
      <c r="E2153" t="str">
        <f>Tabla_owssvr__2[[#This Row],[Estado]]</f>
        <v>Realizado</v>
      </c>
      <c r="F2153" s="4">
        <f>Tabla_owssvr__2[[#This Row],[Fecha Cierre]]</f>
        <v>41682</v>
      </c>
      <c r="G2153" t="str">
        <f>Tabla_owssvr__2[[#This Row],[Categoria]]</f>
        <v>Préstamo de equipos. (según disponibilidad)</v>
      </c>
      <c r="H2153" t="str">
        <f>Tabla_owssvr__2[[#This Row],[Enviado a TI]]</f>
        <v>No</v>
      </c>
      <c r="I2153">
        <f>Tabla_owssvr__2[[#This Row],[Regiones]]</f>
        <v>0</v>
      </c>
      <c r="J2153" s="12">
        <f t="shared" si="225"/>
        <v>1</v>
      </c>
      <c r="K2153" s="13">
        <f t="shared" si="226"/>
        <v>41683</v>
      </c>
      <c r="L2153" s="12">
        <f t="shared" si="227"/>
        <v>2014</v>
      </c>
      <c r="M2153" s="12">
        <f t="shared" si="228"/>
        <v>7</v>
      </c>
      <c r="N2153" s="12">
        <f t="shared" si="229"/>
        <v>2</v>
      </c>
      <c r="O2153" s="13" t="str">
        <f t="shared" ca="1" si="230"/>
        <v>CUMPLE</v>
      </c>
    </row>
    <row r="2154" spans="1:15" hidden="1">
      <c r="A2154">
        <f>Tabla_owssvr__2[[#This Row],[ID]]</f>
        <v>3064</v>
      </c>
      <c r="B2154" t="str">
        <f>Tabla_owssvr__2[[#This Row],[Título]]</f>
        <v>Error SI</v>
      </c>
      <c r="C2154" t="str">
        <f>Tabla_owssvr__2[[#This Row],[Solicitante]]</f>
        <v>Tapia González, Magda Grizel, CAM</v>
      </c>
      <c r="D2154" s="4">
        <f>Tabla_owssvr__2[[#This Row],[Fecha Solicitud]]</f>
        <v>41682</v>
      </c>
      <c r="E2154" t="str">
        <f>Tabla_owssvr__2[[#This Row],[Estado]]</f>
        <v>Realizado</v>
      </c>
      <c r="F2154" s="4">
        <f>Tabla_owssvr__2[[#This Row],[Fecha Cierre]]</f>
        <v>41682</v>
      </c>
      <c r="G2154" t="str">
        <f>Tabla_owssvr__2[[#This Row],[Categoria]]</f>
        <v>Reporte de incidencias de servicio externos (Oracle, SAP, Synergia, GOM ….)</v>
      </c>
      <c r="H2154" t="str">
        <f>Tabla_owssvr__2[[#This Row],[Enviado a TI]]</f>
        <v>Si</v>
      </c>
      <c r="I2154">
        <f>Tabla_owssvr__2[[#This Row],[Regiones]]</f>
        <v>0</v>
      </c>
      <c r="J2154" s="12">
        <f t="shared" si="225"/>
        <v>1</v>
      </c>
      <c r="K2154" s="13">
        <f t="shared" si="226"/>
        <v>41683</v>
      </c>
      <c r="L2154" s="12">
        <f t="shared" si="227"/>
        <v>2014</v>
      </c>
      <c r="M2154" s="12">
        <f t="shared" si="228"/>
        <v>7</v>
      </c>
      <c r="N2154" s="12">
        <f t="shared" si="229"/>
        <v>2</v>
      </c>
      <c r="O2154" s="13" t="str">
        <f t="shared" ca="1" si="230"/>
        <v>CUMPLE</v>
      </c>
    </row>
    <row r="2155" spans="1:15" hidden="1">
      <c r="A2155">
        <f>Tabla_owssvr__2[[#This Row],[ID]]</f>
        <v>3063</v>
      </c>
      <c r="B2155" t="str">
        <f>Tabla_owssvr__2[[#This Row],[Título]]</f>
        <v>Correo</v>
      </c>
      <c r="C2155" t="str">
        <f>Tabla_owssvr__2[[#This Row],[Solicitante]]</f>
        <v>Espinoza Morral, Sergio Rodrigo, CAM</v>
      </c>
      <c r="D2155" s="4">
        <f>Tabla_owssvr__2[[#This Row],[Fecha Solicitud]]</f>
        <v>41682</v>
      </c>
      <c r="E2155" t="str">
        <f>Tabla_owssvr__2[[#This Row],[Estado]]</f>
        <v>Realizado</v>
      </c>
      <c r="F2155" s="4">
        <f>Tabla_owssvr__2[[#This Row],[Fecha Cierre]]</f>
        <v>41682</v>
      </c>
      <c r="G2155" t="str">
        <f>Tabla_owssvr__2[[#This Row],[Categoria]]</f>
        <v>Creación, modificación activación y desactivación de cuentas de red y correo electrónico.</v>
      </c>
      <c r="H2155" t="str">
        <f>Tabla_owssvr__2[[#This Row],[Enviado a TI]]</f>
        <v>No</v>
      </c>
      <c r="I2155">
        <f>Tabla_owssvr__2[[#This Row],[Regiones]]</f>
        <v>0</v>
      </c>
      <c r="J2155" s="12">
        <f t="shared" si="225"/>
        <v>1</v>
      </c>
      <c r="K2155" s="13">
        <f t="shared" si="226"/>
        <v>41683</v>
      </c>
      <c r="L2155" s="12">
        <f t="shared" si="227"/>
        <v>2014</v>
      </c>
      <c r="M2155" s="12">
        <f t="shared" si="228"/>
        <v>7</v>
      </c>
      <c r="N2155" s="12">
        <f t="shared" si="229"/>
        <v>2</v>
      </c>
      <c r="O2155" s="13" t="str">
        <f t="shared" ca="1" si="230"/>
        <v>CUMPLE</v>
      </c>
    </row>
    <row r="2156" spans="1:15" hidden="1">
      <c r="A2156">
        <f>Tabla_owssvr__2[[#This Row],[ID]]</f>
        <v>3062</v>
      </c>
      <c r="B2156" t="str">
        <f>Tabla_owssvr__2[[#This Row],[Título]]</f>
        <v>Solicita minutos adicionales a celular Michel Castro</v>
      </c>
      <c r="C2156" t="str">
        <f>Tabla_owssvr__2[[#This Row],[Solicitante]]</f>
        <v>Castro Morales, Michel Fabian, CAM</v>
      </c>
      <c r="D2156" s="4">
        <f>Tabla_owssvr__2[[#This Row],[Fecha Solicitud]]</f>
        <v>41682</v>
      </c>
      <c r="E2156" t="str">
        <f>Tabla_owssvr__2[[#This Row],[Estado]]</f>
        <v>Realizado</v>
      </c>
      <c r="F2156" s="4">
        <f>Tabla_owssvr__2[[#This Row],[Fecha Cierre]]</f>
        <v>41682</v>
      </c>
      <c r="G2156" t="str">
        <f>Tabla_owssvr__2[[#This Row],[Categoria]]</f>
        <v>Habilitación de servicios de telefonía celular, aumento de minutos, cambio de perfil.</v>
      </c>
      <c r="H2156" t="str">
        <f>Tabla_owssvr__2[[#This Row],[Enviado a TI]]</f>
        <v>No</v>
      </c>
      <c r="I2156">
        <f>Tabla_owssvr__2[[#This Row],[Regiones]]</f>
        <v>0</v>
      </c>
      <c r="J2156" s="12">
        <f t="shared" si="225"/>
        <v>1</v>
      </c>
      <c r="K2156" s="13">
        <f t="shared" si="226"/>
        <v>41683</v>
      </c>
      <c r="L2156" s="12">
        <f t="shared" si="227"/>
        <v>2014</v>
      </c>
      <c r="M2156" s="12">
        <f t="shared" si="228"/>
        <v>7</v>
      </c>
      <c r="N2156" s="12">
        <f t="shared" si="229"/>
        <v>2</v>
      </c>
      <c r="O2156" s="13" t="str">
        <f t="shared" ca="1" si="230"/>
        <v>CUMPLE</v>
      </c>
    </row>
    <row r="2157" spans="1:15" hidden="1">
      <c r="A2157">
        <f>Tabla_owssvr__2[[#This Row],[ID]]</f>
        <v>3061</v>
      </c>
      <c r="B2157" t="str">
        <f>Tabla_owssvr__2[[#This Row],[Título]]</f>
        <v>acceso</v>
      </c>
      <c r="C2157" t="str">
        <f>Tabla_owssvr__2[[#This Row],[Solicitante]]</f>
        <v>Moreno Chavez, Benito, CAM</v>
      </c>
      <c r="D2157" s="4">
        <f>Tabla_owssvr__2[[#This Row],[Fecha Solicitud]]</f>
        <v>41682</v>
      </c>
      <c r="E2157" t="str">
        <f>Tabla_owssvr__2[[#This Row],[Estado]]</f>
        <v>Realizado</v>
      </c>
      <c r="F2157" s="4">
        <f>Tabla_owssvr__2[[#This Row],[Fecha Cierre]]</f>
        <v>41682</v>
      </c>
      <c r="G2157" t="str">
        <f>Tabla_owssvr__2[[#This Row],[Categoria]]</f>
        <v>Habilitación de carpetas compartidas o sitios de Sharepoint. O asignación y/o modificación de permisos.</v>
      </c>
      <c r="H2157" t="str">
        <f>Tabla_owssvr__2[[#This Row],[Enviado a TI]]</f>
        <v>Si</v>
      </c>
      <c r="I2157">
        <f>Tabla_owssvr__2[[#This Row],[Regiones]]</f>
        <v>0</v>
      </c>
      <c r="J2157" s="12">
        <f t="shared" si="225"/>
        <v>1</v>
      </c>
      <c r="K2157" s="13">
        <f t="shared" si="226"/>
        <v>41683</v>
      </c>
      <c r="L2157" s="12">
        <f t="shared" si="227"/>
        <v>2014</v>
      </c>
      <c r="M2157" s="12">
        <f t="shared" si="228"/>
        <v>7</v>
      </c>
      <c r="N2157" s="12">
        <f t="shared" si="229"/>
        <v>2</v>
      </c>
      <c r="O2157" s="13" t="str">
        <f t="shared" ca="1" si="230"/>
        <v>CUMPLE</v>
      </c>
    </row>
    <row r="2158" spans="1:15" hidden="1">
      <c r="A2158">
        <f>Tabla_owssvr__2[[#This Row],[ID]]</f>
        <v>3060</v>
      </c>
      <c r="B2158" t="str">
        <f>Tabla_owssvr__2[[#This Row],[Título]]</f>
        <v>Acceso a la red</v>
      </c>
      <c r="C2158" t="str">
        <f>Tabla_owssvr__2[[#This Row],[Solicitante]]</f>
        <v>Dossi Muñoz, Carolina, CAM</v>
      </c>
      <c r="D2158" s="4">
        <f>Tabla_owssvr__2[[#This Row],[Fecha Solicitud]]</f>
        <v>41682</v>
      </c>
      <c r="E2158" t="str">
        <f>Tabla_owssvr__2[[#This Row],[Estado]]</f>
        <v>Realizado</v>
      </c>
      <c r="F2158" s="4">
        <f>Tabla_owssvr__2[[#This Row],[Fecha Cierre]]</f>
        <v>41682</v>
      </c>
      <c r="G2158" t="str">
        <f>Tabla_owssvr__2[[#This Row],[Categoria]]</f>
        <v>Habilitación de carpetas compartidas o sitios de Sharepoint. O asignación y/o modificación de permisos.</v>
      </c>
      <c r="H2158" t="str">
        <f>Tabla_owssvr__2[[#This Row],[Enviado a TI]]</f>
        <v>Si</v>
      </c>
      <c r="I2158">
        <f>Tabla_owssvr__2[[#This Row],[Regiones]]</f>
        <v>0</v>
      </c>
      <c r="J2158" s="12">
        <f t="shared" si="225"/>
        <v>1</v>
      </c>
      <c r="K2158" s="13">
        <f t="shared" si="226"/>
        <v>41683</v>
      </c>
      <c r="L2158" s="12">
        <f t="shared" si="227"/>
        <v>2014</v>
      </c>
      <c r="M2158" s="12">
        <f t="shared" si="228"/>
        <v>7</v>
      </c>
      <c r="N2158" s="12">
        <f t="shared" si="229"/>
        <v>2</v>
      </c>
      <c r="O2158" s="13" t="str">
        <f t="shared" ca="1" si="230"/>
        <v>CUMPLE</v>
      </c>
    </row>
    <row r="2159" spans="1:15" hidden="1">
      <c r="A2159">
        <f>Tabla_owssvr__2[[#This Row],[ID]]</f>
        <v>3059</v>
      </c>
      <c r="B2159" t="str">
        <f>Tabla_owssvr__2[[#This Row],[Título]]</f>
        <v>Acceso a Oracle</v>
      </c>
      <c r="C2159" t="str">
        <f>Tabla_owssvr__2[[#This Row],[Solicitante]]</f>
        <v>Jara San Martin, Rene Mauricio, CAM</v>
      </c>
      <c r="D2159" s="4">
        <f>Tabla_owssvr__2[[#This Row],[Fecha Solicitud]]</f>
        <v>41682</v>
      </c>
      <c r="E2159" t="str">
        <f>Tabla_owssvr__2[[#This Row],[Estado]]</f>
        <v>Realizado</v>
      </c>
      <c r="F2159" s="4">
        <f>Tabla_owssvr__2[[#This Row],[Fecha Cierre]]</f>
        <v>41682</v>
      </c>
      <c r="G2159" t="str">
        <f>Tabla_owssvr__2[[#This Row],[Categoria]]</f>
        <v>Reporte de incidencias de servicio externos (Oracle, SAP, Synergia, GOM ….)</v>
      </c>
      <c r="H2159" t="str">
        <f>Tabla_owssvr__2[[#This Row],[Enviado a TI]]</f>
        <v>No</v>
      </c>
      <c r="I2159">
        <f>Tabla_owssvr__2[[#This Row],[Regiones]]</f>
        <v>0</v>
      </c>
      <c r="J2159" s="12">
        <f t="shared" si="225"/>
        <v>1</v>
      </c>
      <c r="K2159" s="13">
        <f t="shared" si="226"/>
        <v>41683</v>
      </c>
      <c r="L2159" s="12">
        <f t="shared" si="227"/>
        <v>2014</v>
      </c>
      <c r="M2159" s="12">
        <f t="shared" si="228"/>
        <v>7</v>
      </c>
      <c r="N2159" s="12">
        <f t="shared" si="229"/>
        <v>2</v>
      </c>
      <c r="O2159" s="13" t="str">
        <f t="shared" ca="1" si="230"/>
        <v>CUMPLE</v>
      </c>
    </row>
    <row r="2160" spans="1:15" hidden="1">
      <c r="A2160">
        <f>Tabla_owssvr__2[[#This Row],[ID]]</f>
        <v>3058</v>
      </c>
      <c r="B2160" t="str">
        <f>Tabla_owssvr__2[[#This Row],[Título]]</f>
        <v>Solicitud de Minutos.xls</v>
      </c>
      <c r="C2160" t="str">
        <f>Tabla_owssvr__2[[#This Row],[Solicitante]]</f>
        <v>Zarate Avila, Moises, CAM</v>
      </c>
      <c r="D2160" s="4">
        <f>Tabla_owssvr__2[[#This Row],[Fecha Solicitud]]</f>
        <v>41682</v>
      </c>
      <c r="E2160" t="str">
        <f>Tabla_owssvr__2[[#This Row],[Estado]]</f>
        <v>Realizado</v>
      </c>
      <c r="F2160" s="4">
        <f>Tabla_owssvr__2[[#This Row],[Fecha Cierre]]</f>
        <v>41682</v>
      </c>
      <c r="G2160" t="str">
        <f>Tabla_owssvr__2[[#This Row],[Categoria]]</f>
        <v>Habilitación de servicios de telefonía celular, aumento de minutos, cambio de perfil.</v>
      </c>
      <c r="H2160" t="str">
        <f>Tabla_owssvr__2[[#This Row],[Enviado a TI]]</f>
        <v>Si</v>
      </c>
      <c r="I2160">
        <f>Tabla_owssvr__2[[#This Row],[Regiones]]</f>
        <v>0</v>
      </c>
      <c r="J2160" s="12">
        <f t="shared" si="225"/>
        <v>1</v>
      </c>
      <c r="K2160" s="13">
        <f t="shared" si="226"/>
        <v>41683</v>
      </c>
      <c r="L2160" s="12">
        <f t="shared" si="227"/>
        <v>2014</v>
      </c>
      <c r="M2160" s="12">
        <f t="shared" si="228"/>
        <v>7</v>
      </c>
      <c r="N2160" s="12">
        <f t="shared" si="229"/>
        <v>2</v>
      </c>
      <c r="O2160" s="13" t="str">
        <f t="shared" ca="1" si="230"/>
        <v>CUMPLE</v>
      </c>
    </row>
    <row r="2161" spans="1:15" hidden="1">
      <c r="A2161">
        <f>Tabla_owssvr__2[[#This Row],[ID]]</f>
        <v>3057</v>
      </c>
      <c r="B2161" t="str">
        <f>Tabla_owssvr__2[[#This Row],[Título]]</f>
        <v>incorporación de Ximena Martínez en escaner de impresoras blanco y negro y de color de Gerencia General</v>
      </c>
      <c r="C2161" t="str">
        <f>Tabla_owssvr__2[[#This Row],[Solicitante]]</f>
        <v>Caraa Carraha, Paula, CAM</v>
      </c>
      <c r="D2161" s="4">
        <f>Tabla_owssvr__2[[#This Row],[Fecha Solicitud]]</f>
        <v>41682</v>
      </c>
      <c r="E2161" t="str">
        <f>Tabla_owssvr__2[[#This Row],[Estado]]</f>
        <v>Realizado</v>
      </c>
      <c r="F2161" s="4">
        <f>Tabla_owssvr__2[[#This Row],[Fecha Cierre]]</f>
        <v>41682</v>
      </c>
      <c r="G2161" t="str">
        <f>Tabla_owssvr__2[[#This Row],[Categoria]]</f>
        <v>Reporte de problemas de Impresoras en Outsourcing</v>
      </c>
      <c r="H2161" t="str">
        <f>Tabla_owssvr__2[[#This Row],[Enviado a TI]]</f>
        <v>Si</v>
      </c>
      <c r="I2161">
        <f>Tabla_owssvr__2[[#This Row],[Regiones]]</f>
        <v>0</v>
      </c>
      <c r="J2161" s="12">
        <f t="shared" si="225"/>
        <v>1</v>
      </c>
      <c r="K2161" s="13">
        <f t="shared" si="226"/>
        <v>41683</v>
      </c>
      <c r="L2161" s="12">
        <f t="shared" si="227"/>
        <v>2014</v>
      </c>
      <c r="M2161" s="12">
        <f t="shared" si="228"/>
        <v>7</v>
      </c>
      <c r="N2161" s="12">
        <f t="shared" si="229"/>
        <v>2</v>
      </c>
      <c r="O2161" s="13" t="str">
        <f t="shared" ca="1" si="230"/>
        <v>CUMPLE</v>
      </c>
    </row>
    <row r="2162" spans="1:15" hidden="1">
      <c r="A2162">
        <f>Tabla_owssvr__2[[#This Row],[ID]]</f>
        <v>3056</v>
      </c>
      <c r="B2162" t="str">
        <f>Tabla_owssvr__2[[#This Row],[Título]]</f>
        <v>Activar Microsim - N° Celular 93235237</v>
      </c>
      <c r="C2162" t="str">
        <f>Tabla_owssvr__2[[#This Row],[Solicitante]]</f>
        <v>Sánchez Padilla, Daniel Gino, CAM</v>
      </c>
      <c r="D2162" s="4">
        <f>Tabla_owssvr__2[[#This Row],[Fecha Solicitud]]</f>
        <v>41682</v>
      </c>
      <c r="E2162" t="str">
        <f>Tabla_owssvr__2[[#This Row],[Estado]]</f>
        <v>Realizado</v>
      </c>
      <c r="F2162" s="4">
        <f>Tabla_owssvr__2[[#This Row],[Fecha Cierre]]</f>
        <v>41682</v>
      </c>
      <c r="G2162" t="str">
        <f>Tabla_owssvr__2[[#This Row],[Categoria]]</f>
        <v>Habilitación de servicios de telefonía celular, aumento de minutos, cambio de perfil.</v>
      </c>
      <c r="H2162" t="str">
        <f>Tabla_owssvr__2[[#This Row],[Enviado a TI]]</f>
        <v>No</v>
      </c>
      <c r="I2162">
        <f>Tabla_owssvr__2[[#This Row],[Regiones]]</f>
        <v>0</v>
      </c>
      <c r="J2162" s="12">
        <f t="shared" si="225"/>
        <v>1</v>
      </c>
      <c r="K2162" s="13">
        <f t="shared" si="226"/>
        <v>41683</v>
      </c>
      <c r="L2162" s="12">
        <f t="shared" si="227"/>
        <v>2014</v>
      </c>
      <c r="M2162" s="12">
        <f t="shared" si="228"/>
        <v>7</v>
      </c>
      <c r="N2162" s="12">
        <f t="shared" si="229"/>
        <v>2</v>
      </c>
      <c r="O2162" s="13" t="str">
        <f t="shared" ca="1" si="230"/>
        <v>CUMPLE</v>
      </c>
    </row>
    <row r="2163" spans="1:15" hidden="1">
      <c r="A2163">
        <f>Tabla_owssvr__2[[#This Row],[ID]]</f>
        <v>3055</v>
      </c>
      <c r="B2163" t="str">
        <f>Tabla_owssvr__2[[#This Row],[Título]]</f>
        <v>No ingresa correo</v>
      </c>
      <c r="C2163" t="str">
        <f>Tabla_owssvr__2[[#This Row],[Solicitante]]</f>
        <v>Castro Morales, Michel Fabian, CAM</v>
      </c>
      <c r="D2163" s="4">
        <f>Tabla_owssvr__2[[#This Row],[Fecha Solicitud]]</f>
        <v>41681</v>
      </c>
      <c r="E2163" t="str">
        <f>Tabla_owssvr__2[[#This Row],[Estado]]</f>
        <v>Realizado</v>
      </c>
      <c r="F2163" s="4">
        <f>Tabla_owssvr__2[[#This Row],[Fecha Cierre]]</f>
        <v>41681</v>
      </c>
      <c r="G2163" t="str">
        <f>Tabla_owssvr__2[[#This Row],[Categoria]]</f>
        <v>Creación, modificación activación y desactivación de cuentas de red y correo electrónico.</v>
      </c>
      <c r="H2163" t="str">
        <f>Tabla_owssvr__2[[#This Row],[Enviado a TI]]</f>
        <v>Si</v>
      </c>
      <c r="I2163">
        <f>Tabla_owssvr__2[[#This Row],[Regiones]]</f>
        <v>0</v>
      </c>
      <c r="J2163" s="12">
        <f t="shared" si="225"/>
        <v>1</v>
      </c>
      <c r="K2163" s="13">
        <f t="shared" si="226"/>
        <v>41682</v>
      </c>
      <c r="L2163" s="12">
        <f t="shared" si="227"/>
        <v>2014</v>
      </c>
      <c r="M2163" s="12">
        <f t="shared" si="228"/>
        <v>7</v>
      </c>
      <c r="N2163" s="12">
        <f t="shared" si="229"/>
        <v>2</v>
      </c>
      <c r="O2163" s="13" t="str">
        <f t="shared" ca="1" si="230"/>
        <v>CUMPLE</v>
      </c>
    </row>
    <row r="2164" spans="1:15" hidden="1">
      <c r="A2164">
        <f>Tabla_owssvr__2[[#This Row],[ID]]</f>
        <v>3054</v>
      </c>
      <c r="B2164" t="str">
        <f>Tabla_owssvr__2[[#This Row],[Título]]</f>
        <v>Activar Microsim - N° Celular 94691462</v>
      </c>
      <c r="C2164" t="str">
        <f>Tabla_owssvr__2[[#This Row],[Solicitante]]</f>
        <v>Peñaloza Ordenes, Enrique Antonio, CAM</v>
      </c>
      <c r="D2164" s="4">
        <f>Tabla_owssvr__2[[#This Row],[Fecha Solicitud]]</f>
        <v>41681</v>
      </c>
      <c r="E2164" t="str">
        <f>Tabla_owssvr__2[[#This Row],[Estado]]</f>
        <v>Realizado</v>
      </c>
      <c r="F2164" s="4">
        <f>Tabla_owssvr__2[[#This Row],[Fecha Cierre]]</f>
        <v>41681</v>
      </c>
      <c r="G2164" t="str">
        <f>Tabla_owssvr__2[[#This Row],[Categoria]]</f>
        <v>Habilitación de servicios de telefonía celular, aumento de minutos, cambio de perfil.</v>
      </c>
      <c r="H2164" t="str">
        <f>Tabla_owssvr__2[[#This Row],[Enviado a TI]]</f>
        <v>No</v>
      </c>
      <c r="I2164">
        <f>Tabla_owssvr__2[[#This Row],[Regiones]]</f>
        <v>0</v>
      </c>
      <c r="J2164" s="12">
        <f t="shared" si="225"/>
        <v>1</v>
      </c>
      <c r="K2164" s="13">
        <f t="shared" si="226"/>
        <v>41682</v>
      </c>
      <c r="L2164" s="12">
        <f t="shared" si="227"/>
        <v>2014</v>
      </c>
      <c r="M2164" s="12">
        <f t="shared" si="228"/>
        <v>7</v>
      </c>
      <c r="N2164" s="12">
        <f t="shared" si="229"/>
        <v>2</v>
      </c>
      <c r="O2164" s="13" t="str">
        <f t="shared" ca="1" si="230"/>
        <v>CUMPLE</v>
      </c>
    </row>
    <row r="2165" spans="1:15" hidden="1">
      <c r="A2165">
        <f>Tabla_owssvr__2[[#This Row],[ID]]</f>
        <v>3053</v>
      </c>
      <c r="B2165" t="str">
        <f>Tabla_owssvr__2[[#This Row],[Título]]</f>
        <v>Minutos Net</v>
      </c>
      <c r="C2165" t="str">
        <f>Tabla_owssvr__2[[#This Row],[Solicitante]]</f>
        <v>Morales Diaz, Mauricio Enrique, CAM</v>
      </c>
      <c r="D2165" s="4">
        <f>Tabla_owssvr__2[[#This Row],[Fecha Solicitud]]</f>
        <v>41681</v>
      </c>
      <c r="E2165" t="str">
        <f>Tabla_owssvr__2[[#This Row],[Estado]]</f>
        <v>Realizado</v>
      </c>
      <c r="F2165" s="4">
        <f>Tabla_owssvr__2[[#This Row],[Fecha Cierre]]</f>
        <v>41681</v>
      </c>
      <c r="G2165" t="str">
        <f>Tabla_owssvr__2[[#This Row],[Categoria]]</f>
        <v>Habilitación de servicios de telefonía celular, aumento de minutos, cambio de perfil.</v>
      </c>
      <c r="H2165" t="str">
        <f>Tabla_owssvr__2[[#This Row],[Enviado a TI]]</f>
        <v>Si</v>
      </c>
      <c r="I2165">
        <f>Tabla_owssvr__2[[#This Row],[Regiones]]</f>
        <v>0</v>
      </c>
      <c r="J2165" s="12">
        <f t="shared" si="225"/>
        <v>1</v>
      </c>
      <c r="K2165" s="13">
        <f t="shared" si="226"/>
        <v>41682</v>
      </c>
      <c r="L2165" s="12">
        <f t="shared" si="227"/>
        <v>2014</v>
      </c>
      <c r="M2165" s="12">
        <f t="shared" si="228"/>
        <v>7</v>
      </c>
      <c r="N2165" s="12">
        <f t="shared" si="229"/>
        <v>2</v>
      </c>
      <c r="O2165" s="13" t="str">
        <f t="shared" ca="1" si="230"/>
        <v>CUMPLE</v>
      </c>
    </row>
    <row r="2166" spans="1:15" hidden="1">
      <c r="A2166">
        <f>Tabla_owssvr__2[[#This Row],[ID]]</f>
        <v>3052</v>
      </c>
      <c r="B2166" t="str">
        <f>Tabla_owssvr__2[[#This Row],[Título]]</f>
        <v>Solicita minutos adicionales H. Pavez</v>
      </c>
      <c r="C2166" t="str">
        <f>Tabla_owssvr__2[[#This Row],[Solicitante]]</f>
        <v>Pavez Torres, Hector Alejandro, CAM</v>
      </c>
      <c r="D2166" s="4">
        <f>Tabla_owssvr__2[[#This Row],[Fecha Solicitud]]</f>
        <v>41681</v>
      </c>
      <c r="E2166" t="str">
        <f>Tabla_owssvr__2[[#This Row],[Estado]]</f>
        <v>Realizado</v>
      </c>
      <c r="F2166" s="4">
        <f>Tabla_owssvr__2[[#This Row],[Fecha Cierre]]</f>
        <v>41681</v>
      </c>
      <c r="G2166" t="str">
        <f>Tabla_owssvr__2[[#This Row],[Categoria]]</f>
        <v>Habilitación de servicios de telefonía celular, aumento de minutos, cambio de perfil.</v>
      </c>
      <c r="H2166" t="str">
        <f>Tabla_owssvr__2[[#This Row],[Enviado a TI]]</f>
        <v>Si</v>
      </c>
      <c r="I2166">
        <f>Tabla_owssvr__2[[#This Row],[Regiones]]</f>
        <v>0</v>
      </c>
      <c r="J2166" s="12">
        <f t="shared" si="225"/>
        <v>1</v>
      </c>
      <c r="K2166" s="13">
        <f t="shared" si="226"/>
        <v>41682</v>
      </c>
      <c r="L2166" s="12">
        <f t="shared" si="227"/>
        <v>2014</v>
      </c>
      <c r="M2166" s="12">
        <f t="shared" si="228"/>
        <v>7</v>
      </c>
      <c r="N2166" s="12">
        <f t="shared" si="229"/>
        <v>2</v>
      </c>
      <c r="O2166" s="13" t="str">
        <f t="shared" ca="1" si="230"/>
        <v>CUMPLE</v>
      </c>
    </row>
    <row r="2167" spans="1:15" hidden="1">
      <c r="A2167">
        <f>Tabla_owssvr__2[[#This Row],[ID]]</f>
        <v>3051</v>
      </c>
      <c r="B2167" t="str">
        <f>Tabla_owssvr__2[[#This Row],[Título]]</f>
        <v>minutos</v>
      </c>
      <c r="C2167" t="str">
        <f>Tabla_owssvr__2[[#This Row],[Solicitante]]</f>
        <v>Pavez Torres, Hector Alejandro, CAM</v>
      </c>
      <c r="D2167" s="4">
        <f>Tabla_owssvr__2[[#This Row],[Fecha Solicitud]]</f>
        <v>41681</v>
      </c>
      <c r="E2167" t="str">
        <f>Tabla_owssvr__2[[#This Row],[Estado]]</f>
        <v>Realizado</v>
      </c>
      <c r="F2167" s="4">
        <f>Tabla_owssvr__2[[#This Row],[Fecha Cierre]]</f>
        <v>41681</v>
      </c>
      <c r="G2167" t="str">
        <f>Tabla_owssvr__2[[#This Row],[Categoria]]</f>
        <v>Habilitación de servicios de telefonía celular, aumento de minutos, cambio de perfil.</v>
      </c>
      <c r="H2167" t="str">
        <f>Tabla_owssvr__2[[#This Row],[Enviado a TI]]</f>
        <v>Si</v>
      </c>
      <c r="I2167">
        <f>Tabla_owssvr__2[[#This Row],[Regiones]]</f>
        <v>0</v>
      </c>
      <c r="J2167" s="12">
        <f t="shared" si="225"/>
        <v>1</v>
      </c>
      <c r="K2167" s="13">
        <f t="shared" si="226"/>
        <v>41682</v>
      </c>
      <c r="L2167" s="12">
        <f t="shared" si="227"/>
        <v>2014</v>
      </c>
      <c r="M2167" s="12">
        <f t="shared" si="228"/>
        <v>7</v>
      </c>
      <c r="N2167" s="12">
        <f t="shared" si="229"/>
        <v>2</v>
      </c>
      <c r="O2167" s="13" t="str">
        <f t="shared" ca="1" si="230"/>
        <v>CUMPLE</v>
      </c>
    </row>
    <row r="2168" spans="1:15" hidden="1">
      <c r="A2168">
        <f>Tabla_owssvr__2[[#This Row],[ID]]</f>
        <v>3050</v>
      </c>
      <c r="B2168" t="str">
        <f>Tabla_owssvr__2[[#This Row],[Título]]</f>
        <v>configuración impresora color para imprimir en A3</v>
      </c>
      <c r="C2168" t="str">
        <f>Tabla_owssvr__2[[#This Row],[Solicitante]]</f>
        <v>Caraa Carraha, Paula, CAM</v>
      </c>
      <c r="D2168" s="4">
        <f>Tabla_owssvr__2[[#This Row],[Fecha Solicitud]]</f>
        <v>41681</v>
      </c>
      <c r="E2168" t="str">
        <f>Tabla_owssvr__2[[#This Row],[Estado]]</f>
        <v>Realizado</v>
      </c>
      <c r="F2168" s="4">
        <f>Tabla_owssvr__2[[#This Row],[Fecha Cierre]]</f>
        <v>41681</v>
      </c>
      <c r="G2168" t="str">
        <f>Tabla_owssvr__2[[#This Row],[Categoria]]</f>
        <v>Reporte de problemas de Impresoras en Outsourcing</v>
      </c>
      <c r="H2168" t="str">
        <f>Tabla_owssvr__2[[#This Row],[Enviado a TI]]</f>
        <v>Si</v>
      </c>
      <c r="I2168">
        <f>Tabla_owssvr__2[[#This Row],[Regiones]]</f>
        <v>0</v>
      </c>
      <c r="J2168" s="12">
        <f t="shared" si="225"/>
        <v>1</v>
      </c>
      <c r="K2168" s="13">
        <f t="shared" si="226"/>
        <v>41682</v>
      </c>
      <c r="L2168" s="12">
        <f t="shared" si="227"/>
        <v>2014</v>
      </c>
      <c r="M2168" s="12">
        <f t="shared" si="228"/>
        <v>7</v>
      </c>
      <c r="N2168" s="12">
        <f t="shared" si="229"/>
        <v>2</v>
      </c>
      <c r="O2168" s="13" t="str">
        <f t="shared" ca="1" si="230"/>
        <v>CUMPLE</v>
      </c>
    </row>
    <row r="2169" spans="1:15" hidden="1">
      <c r="A2169">
        <f>Tabla_owssvr__2[[#This Row],[ID]]</f>
        <v>3049</v>
      </c>
      <c r="B2169" t="str">
        <f>Tabla_owssvr__2[[#This Row],[Título]]</f>
        <v>Zarate Avila, Moises, CAM</v>
      </c>
      <c r="C2169" t="str">
        <f>Tabla_owssvr__2[[#This Row],[Solicitante]]</f>
        <v>Zarate Avila, Moises, CAM</v>
      </c>
      <c r="D2169" s="4">
        <f>Tabla_owssvr__2[[#This Row],[Fecha Solicitud]]</f>
        <v>41681</v>
      </c>
      <c r="E2169" t="str">
        <f>Tabla_owssvr__2[[#This Row],[Estado]]</f>
        <v>Realizado</v>
      </c>
      <c r="F2169" s="4">
        <f>Tabla_owssvr__2[[#This Row],[Fecha Cierre]]</f>
        <v>41681</v>
      </c>
      <c r="G2169" t="str">
        <f>Tabla_owssvr__2[[#This Row],[Categoria]]</f>
        <v>Creación, modificación activación y desactivación de anexos telefónicos.</v>
      </c>
      <c r="H2169" t="str">
        <f>Tabla_owssvr__2[[#This Row],[Enviado a TI]]</f>
        <v>Si</v>
      </c>
      <c r="I2169">
        <f>Tabla_owssvr__2[[#This Row],[Regiones]]</f>
        <v>0</v>
      </c>
      <c r="J2169" s="12">
        <f t="shared" si="225"/>
        <v>1</v>
      </c>
      <c r="K2169" s="13">
        <f t="shared" si="226"/>
        <v>41682</v>
      </c>
      <c r="L2169" s="12">
        <f t="shared" si="227"/>
        <v>2014</v>
      </c>
      <c r="M2169" s="12">
        <f t="shared" si="228"/>
        <v>7</v>
      </c>
      <c r="N2169" s="12">
        <f t="shared" si="229"/>
        <v>2</v>
      </c>
      <c r="O2169" s="13" t="str">
        <f t="shared" ca="1" si="230"/>
        <v>CUMPLE</v>
      </c>
    </row>
    <row r="2170" spans="1:15" hidden="1">
      <c r="A2170">
        <f>Tabla_owssvr__2[[#This Row],[ID]]</f>
        <v>3048</v>
      </c>
      <c r="B2170" t="str">
        <f>Tabla_owssvr__2[[#This Row],[Título]]</f>
        <v>Carga Minutos - Celular 68308574</v>
      </c>
      <c r="C2170" t="str">
        <f>Tabla_owssvr__2[[#This Row],[Solicitante]]</f>
        <v>Parada Vizcaino, Martha Cecilia, CAM</v>
      </c>
      <c r="D2170" s="4">
        <f>Tabla_owssvr__2[[#This Row],[Fecha Solicitud]]</f>
        <v>41681</v>
      </c>
      <c r="E2170" t="str">
        <f>Tabla_owssvr__2[[#This Row],[Estado]]</f>
        <v>Realizado</v>
      </c>
      <c r="F2170" s="4">
        <f>Tabla_owssvr__2[[#This Row],[Fecha Cierre]]</f>
        <v>41681</v>
      </c>
      <c r="G2170" t="str">
        <f>Tabla_owssvr__2[[#This Row],[Categoria]]</f>
        <v>Habilitación de servicios de telefonía celular, aumento de minutos, cambio de perfil.</v>
      </c>
      <c r="H2170" t="str">
        <f>Tabla_owssvr__2[[#This Row],[Enviado a TI]]</f>
        <v>No</v>
      </c>
      <c r="I2170">
        <f>Tabla_owssvr__2[[#This Row],[Regiones]]</f>
        <v>0</v>
      </c>
      <c r="J2170" s="12">
        <f t="shared" si="225"/>
        <v>1</v>
      </c>
      <c r="K2170" s="13">
        <f t="shared" si="226"/>
        <v>41682</v>
      </c>
      <c r="L2170" s="12">
        <f t="shared" si="227"/>
        <v>2014</v>
      </c>
      <c r="M2170" s="12">
        <f t="shared" si="228"/>
        <v>7</v>
      </c>
      <c r="N2170" s="12">
        <f t="shared" si="229"/>
        <v>2</v>
      </c>
      <c r="O2170" s="13" t="str">
        <f t="shared" ca="1" si="230"/>
        <v>CUMPLE</v>
      </c>
    </row>
    <row r="2171" spans="1:15" hidden="1">
      <c r="A2171">
        <f>Tabla_owssvr__2[[#This Row],[ID]]</f>
        <v>3047</v>
      </c>
      <c r="B2171" t="str">
        <f>Tabla_owssvr__2[[#This Row],[Título]]</f>
        <v xml:space="preserve">Restitucion de Minutos </v>
      </c>
      <c r="C2171" t="str">
        <f>Tabla_owssvr__2[[#This Row],[Solicitante]]</f>
        <v>Lagos Acuña, Christopher Joseph, CAM</v>
      </c>
      <c r="D2171" s="4">
        <f>Tabla_owssvr__2[[#This Row],[Fecha Solicitud]]</f>
        <v>41681</v>
      </c>
      <c r="E2171" t="str">
        <f>Tabla_owssvr__2[[#This Row],[Estado]]</f>
        <v>Realizado</v>
      </c>
      <c r="F2171" s="4">
        <f>Tabla_owssvr__2[[#This Row],[Fecha Cierre]]</f>
        <v>41681</v>
      </c>
      <c r="G2171" t="str">
        <f>Tabla_owssvr__2[[#This Row],[Categoria]]</f>
        <v>Habilitación de servicios de telefonía celular, aumento de minutos, cambio de perfil.</v>
      </c>
      <c r="H2171" t="str">
        <f>Tabla_owssvr__2[[#This Row],[Enviado a TI]]</f>
        <v>Si</v>
      </c>
      <c r="I2171">
        <f>Tabla_owssvr__2[[#This Row],[Regiones]]</f>
        <v>0</v>
      </c>
      <c r="J2171" s="12">
        <f t="shared" si="225"/>
        <v>1</v>
      </c>
      <c r="K2171" s="13">
        <f t="shared" si="226"/>
        <v>41682</v>
      </c>
      <c r="L2171" s="12">
        <f t="shared" si="227"/>
        <v>2014</v>
      </c>
      <c r="M2171" s="12">
        <f t="shared" si="228"/>
        <v>7</v>
      </c>
      <c r="N2171" s="12">
        <f t="shared" si="229"/>
        <v>2</v>
      </c>
      <c r="O2171" s="13" t="str">
        <f t="shared" ca="1" si="230"/>
        <v>CUMPLE</v>
      </c>
    </row>
    <row r="2172" spans="1:15" hidden="1">
      <c r="A2172">
        <f>Tabla_owssvr__2[[#This Row],[ID]]</f>
        <v>3046</v>
      </c>
      <c r="B2172" t="str">
        <f>Tabla_owssvr__2[[#This Row],[Título]]</f>
        <v>Link para desbloquear</v>
      </c>
      <c r="C2172" t="str">
        <f>Tabla_owssvr__2[[#This Row],[Solicitante]]</f>
        <v>Castro Altamirano, Miguel Angel, CAM</v>
      </c>
      <c r="D2172" s="4">
        <f>Tabla_owssvr__2[[#This Row],[Fecha Solicitud]]</f>
        <v>41681</v>
      </c>
      <c r="E2172" t="str">
        <f>Tabla_owssvr__2[[#This Row],[Estado]]</f>
        <v>Realizado</v>
      </c>
      <c r="F2172" s="4">
        <f>Tabla_owssvr__2[[#This Row],[Fecha Cierre]]</f>
        <v>41681</v>
      </c>
      <c r="G2172" t="str">
        <f>Tabla_owssvr__2[[#This Row],[Categoria]]</f>
        <v>Habilitación de carpetas compartidas o sitios de Sharepoint. O asignación y/o modificación de permisos.</v>
      </c>
      <c r="H2172" t="str">
        <f>Tabla_owssvr__2[[#This Row],[Enviado a TI]]</f>
        <v>No</v>
      </c>
      <c r="I2172">
        <f>Tabla_owssvr__2[[#This Row],[Regiones]]</f>
        <v>0</v>
      </c>
      <c r="J2172" s="12">
        <f t="shared" si="225"/>
        <v>1</v>
      </c>
      <c r="K2172" s="13">
        <f t="shared" si="226"/>
        <v>41682</v>
      </c>
      <c r="L2172" s="12">
        <f t="shared" si="227"/>
        <v>2014</v>
      </c>
      <c r="M2172" s="12">
        <f t="shared" si="228"/>
        <v>7</v>
      </c>
      <c r="N2172" s="12">
        <f t="shared" si="229"/>
        <v>2</v>
      </c>
      <c r="O2172" s="13" t="str">
        <f t="shared" ca="1" si="230"/>
        <v>CUMPLE</v>
      </c>
    </row>
    <row r="2173" spans="1:15" hidden="1">
      <c r="A2173">
        <f>Tabla_owssvr__2[[#This Row],[ID]]</f>
        <v>3045</v>
      </c>
      <c r="B2173" t="str">
        <f>Tabla_owssvr__2[[#This Row],[Título]]</f>
        <v>Activar Microsim - N° Celular 68342553</v>
      </c>
      <c r="C2173" t="str">
        <f>Tabla_owssvr__2[[#This Row],[Solicitante]]</f>
        <v>Mansilla Mansilla, Pascual Hugo, CAM</v>
      </c>
      <c r="D2173" s="4">
        <f>Tabla_owssvr__2[[#This Row],[Fecha Solicitud]]</f>
        <v>41681</v>
      </c>
      <c r="E2173" t="str">
        <f>Tabla_owssvr__2[[#This Row],[Estado]]</f>
        <v>Realizado</v>
      </c>
      <c r="F2173" s="4">
        <f>Tabla_owssvr__2[[#This Row],[Fecha Cierre]]</f>
        <v>41681</v>
      </c>
      <c r="G2173" t="str">
        <f>Tabla_owssvr__2[[#This Row],[Categoria]]</f>
        <v>Habilitación de servicios de telefonía celular, aumento de minutos, cambio de perfil.</v>
      </c>
      <c r="H2173" t="str">
        <f>Tabla_owssvr__2[[#This Row],[Enviado a TI]]</f>
        <v>No</v>
      </c>
      <c r="I2173">
        <f>Tabla_owssvr__2[[#This Row],[Regiones]]</f>
        <v>0</v>
      </c>
      <c r="J2173" s="12">
        <f t="shared" si="225"/>
        <v>1</v>
      </c>
      <c r="K2173" s="13">
        <f t="shared" si="226"/>
        <v>41682</v>
      </c>
      <c r="L2173" s="12">
        <f t="shared" si="227"/>
        <v>2014</v>
      </c>
      <c r="M2173" s="12">
        <f t="shared" si="228"/>
        <v>7</v>
      </c>
      <c r="N2173" s="12">
        <f t="shared" si="229"/>
        <v>2</v>
      </c>
      <c r="O2173" s="13" t="str">
        <f t="shared" ca="1" si="230"/>
        <v>CUMPLE</v>
      </c>
    </row>
    <row r="2174" spans="1:15" hidden="1">
      <c r="A2174">
        <f>Tabla_owssvr__2[[#This Row],[ID]]</f>
        <v>3044</v>
      </c>
      <c r="B2174" t="str">
        <f>Tabla_owssvr__2[[#This Row],[Título]]</f>
        <v>Ayuda telefon maestro  Cristian Araya celular 92226994</v>
      </c>
      <c r="C2174" t="str">
        <f>Tabla_owssvr__2[[#This Row],[Solicitante]]</f>
        <v>Iturrieta Silva, Hector, CAM</v>
      </c>
      <c r="D2174" s="4">
        <f>Tabla_owssvr__2[[#This Row],[Fecha Solicitud]]</f>
        <v>41681</v>
      </c>
      <c r="E2174" t="str">
        <f>Tabla_owssvr__2[[#This Row],[Estado]]</f>
        <v>Realizado</v>
      </c>
      <c r="F2174" s="4">
        <f>Tabla_owssvr__2[[#This Row],[Fecha Cierre]]</f>
        <v>41681</v>
      </c>
      <c r="G2174" t="str">
        <f>Tabla_owssvr__2[[#This Row],[Categoria]]</f>
        <v>Habilitación de servicios de telefonía celular, aumento de minutos, cambio de perfil.</v>
      </c>
      <c r="H2174" t="str">
        <f>Tabla_owssvr__2[[#This Row],[Enviado a TI]]</f>
        <v>Si</v>
      </c>
      <c r="I2174">
        <f>Tabla_owssvr__2[[#This Row],[Regiones]]</f>
        <v>0</v>
      </c>
      <c r="J2174" s="12">
        <f t="shared" si="225"/>
        <v>1</v>
      </c>
      <c r="K2174" s="13">
        <f t="shared" si="226"/>
        <v>41682</v>
      </c>
      <c r="L2174" s="12">
        <f t="shared" si="227"/>
        <v>2014</v>
      </c>
      <c r="M2174" s="12">
        <f t="shared" si="228"/>
        <v>7</v>
      </c>
      <c r="N2174" s="12">
        <f t="shared" si="229"/>
        <v>2</v>
      </c>
      <c r="O2174" s="13" t="str">
        <f t="shared" ca="1" si="230"/>
        <v>CUMPLE</v>
      </c>
    </row>
    <row r="2175" spans="1:15" hidden="1">
      <c r="A2175">
        <f>Tabla_owssvr__2[[#This Row],[ID]]</f>
        <v>3043</v>
      </c>
      <c r="B2175" t="str">
        <f>Tabla_owssvr__2[[#This Row],[Título]]</f>
        <v>Solicitud de minutos</v>
      </c>
      <c r="C2175" t="str">
        <f>Tabla_owssvr__2[[#This Row],[Solicitante]]</f>
        <v>Castro Altamirano, Miguel Angel, CAM</v>
      </c>
      <c r="D2175" s="4">
        <f>Tabla_owssvr__2[[#This Row],[Fecha Solicitud]]</f>
        <v>41680</v>
      </c>
      <c r="E2175" t="str">
        <f>Tabla_owssvr__2[[#This Row],[Estado]]</f>
        <v>Realizado</v>
      </c>
      <c r="F2175" s="4">
        <f>Tabla_owssvr__2[[#This Row],[Fecha Cierre]]</f>
        <v>41681</v>
      </c>
      <c r="G2175" t="str">
        <f>Tabla_owssvr__2[[#This Row],[Categoria]]</f>
        <v>Habilitación de servicios de telefonía celular, aumento de minutos, cambio de perfil.</v>
      </c>
      <c r="H2175" t="str">
        <f>Tabla_owssvr__2[[#This Row],[Enviado a TI]]</f>
        <v>Si</v>
      </c>
      <c r="I2175">
        <f>Tabla_owssvr__2[[#This Row],[Regiones]]</f>
        <v>0</v>
      </c>
      <c r="J2175" s="12">
        <f t="shared" si="225"/>
        <v>1</v>
      </c>
      <c r="K2175" s="13">
        <f t="shared" si="226"/>
        <v>41681</v>
      </c>
      <c r="L2175" s="12">
        <f t="shared" si="227"/>
        <v>2014</v>
      </c>
      <c r="M2175" s="12">
        <f t="shared" si="228"/>
        <v>7</v>
      </c>
      <c r="N2175" s="12">
        <f t="shared" si="229"/>
        <v>2</v>
      </c>
      <c r="O2175" s="13" t="str">
        <f t="shared" ca="1" si="230"/>
        <v>CUMPLE</v>
      </c>
    </row>
    <row r="2176" spans="1:15" hidden="1">
      <c r="A2176">
        <f>Tabla_owssvr__2[[#This Row],[ID]]</f>
        <v>3042</v>
      </c>
      <c r="B2176" t="str">
        <f>Tabla_owssvr__2[[#This Row],[Título]]</f>
        <v>minutos</v>
      </c>
      <c r="C2176" t="str">
        <f>Tabla_owssvr__2[[#This Row],[Solicitante]]</f>
        <v>Sepulveda Salas, Vladimir Arnoldo, CAM</v>
      </c>
      <c r="D2176" s="4">
        <f>Tabla_owssvr__2[[#This Row],[Fecha Solicitud]]</f>
        <v>41680</v>
      </c>
      <c r="E2176" t="str">
        <f>Tabla_owssvr__2[[#This Row],[Estado]]</f>
        <v>Realizado</v>
      </c>
      <c r="F2176" s="4">
        <f>Tabla_owssvr__2[[#This Row],[Fecha Cierre]]</f>
        <v>41680</v>
      </c>
      <c r="G2176" t="str">
        <f>Tabla_owssvr__2[[#This Row],[Categoria]]</f>
        <v>Habilitación de servicios de telefonía celular, aumento de minutos, cambio de perfil.</v>
      </c>
      <c r="H2176" t="str">
        <f>Tabla_owssvr__2[[#This Row],[Enviado a TI]]</f>
        <v>Si</v>
      </c>
      <c r="I2176">
        <f>Tabla_owssvr__2[[#This Row],[Regiones]]</f>
        <v>0</v>
      </c>
      <c r="J2176" s="12">
        <f t="shared" si="225"/>
        <v>1</v>
      </c>
      <c r="K2176" s="13">
        <f t="shared" si="226"/>
        <v>41681</v>
      </c>
      <c r="L2176" s="12">
        <f t="shared" si="227"/>
        <v>2014</v>
      </c>
      <c r="M2176" s="12">
        <f t="shared" si="228"/>
        <v>7</v>
      </c>
      <c r="N2176" s="12">
        <f t="shared" si="229"/>
        <v>2</v>
      </c>
      <c r="O2176" s="13" t="str">
        <f t="shared" ca="1" si="230"/>
        <v>CUMPLE</v>
      </c>
    </row>
    <row r="2177" spans="1:15" hidden="1">
      <c r="A2177">
        <f>Tabla_owssvr__2[[#This Row],[ID]]</f>
        <v>3041</v>
      </c>
      <c r="B2177" t="str">
        <f>Tabla_owssvr__2[[#This Row],[Título]]</f>
        <v>Skype Corporativo</v>
      </c>
      <c r="C2177" t="str">
        <f>Tabla_owssvr__2[[#This Row],[Solicitante]]</f>
        <v>Puchi Mellado, Consuelo Elizabeth, CAM</v>
      </c>
      <c r="D2177" s="4">
        <f>Tabla_owssvr__2[[#This Row],[Fecha Solicitud]]</f>
        <v>41680</v>
      </c>
      <c r="E2177" t="str">
        <f>Tabla_owssvr__2[[#This Row],[Estado]]</f>
        <v>Realizado</v>
      </c>
      <c r="F2177" s="4">
        <f>Tabla_owssvr__2[[#This Row],[Fecha Cierre]]</f>
        <v>41680</v>
      </c>
      <c r="G2177" t="str">
        <f>Tabla_owssvr__2[[#This Row],[Categoria]]</f>
        <v>Instalación de nuevos software en los computadores.</v>
      </c>
      <c r="H2177" t="str">
        <f>Tabla_owssvr__2[[#This Row],[Enviado a TI]]</f>
        <v>No</v>
      </c>
      <c r="I2177">
        <f>Tabla_owssvr__2[[#This Row],[Regiones]]</f>
        <v>0</v>
      </c>
      <c r="J2177" s="12">
        <f t="shared" si="225"/>
        <v>1</v>
      </c>
      <c r="K2177" s="13">
        <f t="shared" si="226"/>
        <v>41681</v>
      </c>
      <c r="L2177" s="12">
        <f t="shared" si="227"/>
        <v>2014</v>
      </c>
      <c r="M2177" s="12">
        <f t="shared" si="228"/>
        <v>7</v>
      </c>
      <c r="N2177" s="12">
        <f t="shared" si="229"/>
        <v>2</v>
      </c>
      <c r="O2177" s="13" t="str">
        <f t="shared" ca="1" si="230"/>
        <v>CUMPLE</v>
      </c>
    </row>
    <row r="2178" spans="1:15" hidden="1">
      <c r="A2178">
        <f>Tabla_owssvr__2[[#This Row],[ID]]</f>
        <v>3040</v>
      </c>
      <c r="B2178" t="str">
        <f>Tabla_owssvr__2[[#This Row],[Título]]</f>
        <v>Zarate Avila, Moises, CAM</v>
      </c>
      <c r="C2178" t="str">
        <f>Tabla_owssvr__2[[#This Row],[Solicitante]]</f>
        <v>Zarate Avila, Moises, CAM</v>
      </c>
      <c r="D2178" s="4">
        <f>Tabla_owssvr__2[[#This Row],[Fecha Solicitud]]</f>
        <v>41680</v>
      </c>
      <c r="E2178" t="str">
        <f>Tabla_owssvr__2[[#This Row],[Estado]]</f>
        <v>Realizado</v>
      </c>
      <c r="F2178" s="4">
        <f>Tabla_owssvr__2[[#This Row],[Fecha Cierre]]</f>
        <v>41680</v>
      </c>
      <c r="G2178" t="str">
        <f>Tabla_owssvr__2[[#This Row],[Categoria]]</f>
        <v>Habilitación de servicios de telefonía celular, aumento de minutos, cambio de perfil.</v>
      </c>
      <c r="H2178" t="str">
        <f>Tabla_owssvr__2[[#This Row],[Enviado a TI]]</f>
        <v>Si</v>
      </c>
      <c r="I2178">
        <f>Tabla_owssvr__2[[#This Row],[Regiones]]</f>
        <v>0</v>
      </c>
      <c r="J2178" s="12">
        <f t="shared" ref="J2178:J2241" si="231">VLOOKUP(G2178,servicios,2,FALSE)</f>
        <v>1</v>
      </c>
      <c r="K2178" s="13">
        <f t="shared" ref="K2178:K2241" si="232">WORKDAY(D2178*1,J2178,festivos)</f>
        <v>41681</v>
      </c>
      <c r="L2178" s="12">
        <f t="shared" ref="L2178:L2241" si="233">YEAR(K2178)</f>
        <v>2014</v>
      </c>
      <c r="M2178" s="12">
        <f t="shared" ref="M2178:M2241" si="234">WEEKNUM(K2178,2)</f>
        <v>7</v>
      </c>
      <c r="N2178" s="12">
        <f t="shared" ref="N2178:N2241" si="235">MONTH(K2178)</f>
        <v>2</v>
      </c>
      <c r="O2178" s="13" t="str">
        <f t="shared" ref="O2178:O2241" ca="1" si="236">IF(F2178=0,IF(AND(TODAY()&lt;=K2178),"EN TIEMPO","FUERA"),IF(AND(F2178&lt;=K2178),"CUMPLE","NO CUMPLE"))</f>
        <v>CUMPLE</v>
      </c>
    </row>
    <row r="2179" spans="1:15" hidden="1">
      <c r="A2179">
        <f>Tabla_owssvr__2[[#This Row],[ID]]</f>
        <v>3039</v>
      </c>
      <c r="B2179" t="str">
        <f>Tabla_owssvr__2[[#This Row],[Título]]</f>
        <v xml:space="preserve"> SOLICITUD DE GESTION - INSTALAR SAPLogon</v>
      </c>
      <c r="C2179" t="str">
        <f>Tabla_owssvr__2[[#This Row],[Solicitante]]</f>
        <v>Ruz Salinas, Richard Alberto, CAM</v>
      </c>
      <c r="D2179" s="4">
        <f>Tabla_owssvr__2[[#This Row],[Fecha Solicitud]]</f>
        <v>41680</v>
      </c>
      <c r="E2179" t="str">
        <f>Tabla_owssvr__2[[#This Row],[Estado]]</f>
        <v>Realizado</v>
      </c>
      <c r="F2179" s="4">
        <f>Tabla_owssvr__2[[#This Row],[Fecha Cierre]]</f>
        <v>41680</v>
      </c>
      <c r="G2179" t="str">
        <f>Tabla_owssvr__2[[#This Row],[Categoria]]</f>
        <v>Reporte de incidencias de servicio externos (Oracle, SAP, Synergia, GOM ….)</v>
      </c>
      <c r="H2179" t="str">
        <f>Tabla_owssvr__2[[#This Row],[Enviado a TI]]</f>
        <v>Si</v>
      </c>
      <c r="I2179">
        <f>Tabla_owssvr__2[[#This Row],[Regiones]]</f>
        <v>0</v>
      </c>
      <c r="J2179" s="12">
        <f t="shared" si="231"/>
        <v>1</v>
      </c>
      <c r="K2179" s="13">
        <f t="shared" si="232"/>
        <v>41681</v>
      </c>
      <c r="L2179" s="12">
        <f t="shared" si="233"/>
        <v>2014</v>
      </c>
      <c r="M2179" s="12">
        <f t="shared" si="234"/>
        <v>7</v>
      </c>
      <c r="N2179" s="12">
        <f t="shared" si="235"/>
        <v>2</v>
      </c>
      <c r="O2179" s="13" t="str">
        <f t="shared" ca="1" si="236"/>
        <v>CUMPLE</v>
      </c>
    </row>
    <row r="2180" spans="1:15" hidden="1">
      <c r="A2180">
        <f>Tabla_owssvr__2[[#This Row],[ID]]</f>
        <v>3038</v>
      </c>
      <c r="B2180" t="str">
        <f>Tabla_owssvr__2[[#This Row],[Título]]</f>
        <v>Minutos movil 9 162 4997</v>
      </c>
      <c r="C2180" t="str">
        <f>Tabla_owssvr__2[[#This Row],[Solicitante]]</f>
        <v>Carrasco Velarde, Luis Alberto, CAM</v>
      </c>
      <c r="D2180" s="4">
        <f>Tabla_owssvr__2[[#This Row],[Fecha Solicitud]]</f>
        <v>41680</v>
      </c>
      <c r="E2180" t="str">
        <f>Tabla_owssvr__2[[#This Row],[Estado]]</f>
        <v>Realizado</v>
      </c>
      <c r="F2180" s="4">
        <f>Tabla_owssvr__2[[#This Row],[Fecha Cierre]]</f>
        <v>41680</v>
      </c>
      <c r="G2180" t="str">
        <f>Tabla_owssvr__2[[#This Row],[Categoria]]</f>
        <v>Habilitación de servicios de telefonía celular, aumento de minutos, cambio de perfil.</v>
      </c>
      <c r="H2180" t="str">
        <f>Tabla_owssvr__2[[#This Row],[Enviado a TI]]</f>
        <v>No</v>
      </c>
      <c r="I2180">
        <f>Tabla_owssvr__2[[#This Row],[Regiones]]</f>
        <v>0</v>
      </c>
      <c r="J2180" s="12">
        <f t="shared" si="231"/>
        <v>1</v>
      </c>
      <c r="K2180" s="13">
        <f t="shared" si="232"/>
        <v>41681</v>
      </c>
      <c r="L2180" s="12">
        <f t="shared" si="233"/>
        <v>2014</v>
      </c>
      <c r="M2180" s="12">
        <f t="shared" si="234"/>
        <v>7</v>
      </c>
      <c r="N2180" s="12">
        <f t="shared" si="235"/>
        <v>2</v>
      </c>
      <c r="O2180" s="13" t="str">
        <f t="shared" ca="1" si="236"/>
        <v>CUMPLE</v>
      </c>
    </row>
    <row r="2181" spans="1:15" hidden="1">
      <c r="A2181">
        <f>Tabla_owssvr__2[[#This Row],[ID]]</f>
        <v>3037</v>
      </c>
      <c r="B2181" t="str">
        <f>Tabla_owssvr__2[[#This Row],[Título]]</f>
        <v>Configurar Anexo</v>
      </c>
      <c r="C2181" t="str">
        <f>Tabla_owssvr__2[[#This Row],[Solicitante]]</f>
        <v>Orellana Oyarce, Pedro, CAM</v>
      </c>
      <c r="D2181" s="4">
        <f>Tabla_owssvr__2[[#This Row],[Fecha Solicitud]]</f>
        <v>41680</v>
      </c>
      <c r="E2181" t="str">
        <f>Tabla_owssvr__2[[#This Row],[Estado]]</f>
        <v>Realizado</v>
      </c>
      <c r="F2181" s="4">
        <f>Tabla_owssvr__2[[#This Row],[Fecha Cierre]]</f>
        <v>41680</v>
      </c>
      <c r="G2181" t="str">
        <f>Tabla_owssvr__2[[#This Row],[Categoria]]</f>
        <v>Creación, modificación activación y desactivación de anexos telefónicos.</v>
      </c>
      <c r="H2181" t="str">
        <f>Tabla_owssvr__2[[#This Row],[Enviado a TI]]</f>
        <v>Si</v>
      </c>
      <c r="I2181">
        <f>Tabla_owssvr__2[[#This Row],[Regiones]]</f>
        <v>0</v>
      </c>
      <c r="J2181" s="12">
        <f t="shared" si="231"/>
        <v>1</v>
      </c>
      <c r="K2181" s="13">
        <f t="shared" si="232"/>
        <v>41681</v>
      </c>
      <c r="L2181" s="12">
        <f t="shared" si="233"/>
        <v>2014</v>
      </c>
      <c r="M2181" s="12">
        <f t="shared" si="234"/>
        <v>7</v>
      </c>
      <c r="N2181" s="12">
        <f t="shared" si="235"/>
        <v>2</v>
      </c>
      <c r="O2181" s="13" t="str">
        <f t="shared" ca="1" si="236"/>
        <v>CUMPLE</v>
      </c>
    </row>
    <row r="2182" spans="1:15" hidden="1">
      <c r="A2182">
        <f>Tabla_owssvr__2[[#This Row],[ID]]</f>
        <v>3036</v>
      </c>
      <c r="B2182" t="str">
        <f>Tabla_owssvr__2[[#This Row],[Título]]</f>
        <v xml:space="preserve">extravió de teléfono </v>
      </c>
      <c r="C2182" t="str">
        <f>Tabla_owssvr__2[[#This Row],[Solicitante]]</f>
        <v>Martinez Fuentealba, Victor Alonso, CAM</v>
      </c>
      <c r="D2182" s="4">
        <f>Tabla_owssvr__2[[#This Row],[Fecha Solicitud]]</f>
        <v>41680</v>
      </c>
      <c r="E2182" t="str">
        <f>Tabla_owssvr__2[[#This Row],[Estado]]</f>
        <v>Realizado</v>
      </c>
      <c r="F2182" s="4">
        <f>Tabla_owssvr__2[[#This Row],[Fecha Cierre]]</f>
        <v>41687</v>
      </c>
      <c r="G2182" t="str">
        <f>Tabla_owssvr__2[[#This Row],[Categoria]]</f>
        <v>Asignación y/o entrega de equipos celulares estándar nuevos o sus componentes. (chips)</v>
      </c>
      <c r="H2182" t="str">
        <f>Tabla_owssvr__2[[#This Row],[Enviado a TI]]</f>
        <v>No</v>
      </c>
      <c r="I2182">
        <f>Tabla_owssvr__2[[#This Row],[Regiones]]</f>
        <v>0</v>
      </c>
      <c r="J2182" s="12">
        <f t="shared" si="231"/>
        <v>7</v>
      </c>
      <c r="K2182" s="13">
        <f t="shared" si="232"/>
        <v>41689</v>
      </c>
      <c r="L2182" s="12">
        <f t="shared" si="233"/>
        <v>2014</v>
      </c>
      <c r="M2182" s="12">
        <f t="shared" si="234"/>
        <v>8</v>
      </c>
      <c r="N2182" s="12">
        <f t="shared" si="235"/>
        <v>2</v>
      </c>
      <c r="O2182" s="13" t="str">
        <f t="shared" ca="1" si="236"/>
        <v>CUMPLE</v>
      </c>
    </row>
    <row r="2183" spans="1:15" hidden="1">
      <c r="A2183">
        <f>Tabla_owssvr__2[[#This Row],[ID]]</f>
        <v>3035</v>
      </c>
      <c r="B2183" t="str">
        <f>Tabla_owssvr__2[[#This Row],[Título]]</f>
        <v xml:space="preserve"> Aumento minutos celular </v>
      </c>
      <c r="C2183" t="str">
        <f>Tabla_owssvr__2[[#This Row],[Solicitante]]</f>
        <v>Zepeda Perez, Rodrigo, CAM</v>
      </c>
      <c r="D2183" s="4">
        <f>Tabla_owssvr__2[[#This Row],[Fecha Solicitud]]</f>
        <v>41680</v>
      </c>
      <c r="E2183" t="str">
        <f>Tabla_owssvr__2[[#This Row],[Estado]]</f>
        <v>Realizado</v>
      </c>
      <c r="F2183" s="4">
        <f>Tabla_owssvr__2[[#This Row],[Fecha Cierre]]</f>
        <v>41680</v>
      </c>
      <c r="G2183" t="str">
        <f>Tabla_owssvr__2[[#This Row],[Categoria]]</f>
        <v>Habilitación de servicios de telefonía celular, aumento de minutos, cambio de perfil.</v>
      </c>
      <c r="H2183" t="str">
        <f>Tabla_owssvr__2[[#This Row],[Enviado a TI]]</f>
        <v>No</v>
      </c>
      <c r="I2183">
        <f>Tabla_owssvr__2[[#This Row],[Regiones]]</f>
        <v>0</v>
      </c>
      <c r="J2183" s="12">
        <f t="shared" si="231"/>
        <v>1</v>
      </c>
      <c r="K2183" s="13">
        <f t="shared" si="232"/>
        <v>41681</v>
      </c>
      <c r="L2183" s="12">
        <f t="shared" si="233"/>
        <v>2014</v>
      </c>
      <c r="M2183" s="12">
        <f t="shared" si="234"/>
        <v>7</v>
      </c>
      <c r="N2183" s="12">
        <f t="shared" si="235"/>
        <v>2</v>
      </c>
      <c r="O2183" s="13" t="str">
        <f t="shared" ca="1" si="236"/>
        <v>CUMPLE</v>
      </c>
    </row>
    <row r="2184" spans="1:15" hidden="1">
      <c r="A2184">
        <f>Tabla_owssvr__2[[#This Row],[ID]]</f>
        <v>3034</v>
      </c>
      <c r="B2184" t="str">
        <f>Tabla_owssvr__2[[#This Row],[Título]]</f>
        <v>reiniciar clave</v>
      </c>
      <c r="C2184" t="str">
        <f>Tabla_owssvr__2[[#This Row],[Solicitante]]</f>
        <v>Leiva Cortazar, Edgardo Andres, CAM</v>
      </c>
      <c r="D2184" s="4">
        <f>Tabla_owssvr__2[[#This Row],[Fecha Solicitud]]</f>
        <v>41680</v>
      </c>
      <c r="E2184" t="str">
        <f>Tabla_owssvr__2[[#This Row],[Estado]]</f>
        <v>Realizado</v>
      </c>
      <c r="F2184" s="4">
        <f>Tabla_owssvr__2[[#This Row],[Fecha Cierre]]</f>
        <v>41680</v>
      </c>
      <c r="G2184" t="str">
        <f>Tabla_owssvr__2[[#This Row],[Categoria]]</f>
        <v>Creación, modificación activación y desactivación de cuentas de red y correo electrónico.</v>
      </c>
      <c r="H2184" t="str">
        <f>Tabla_owssvr__2[[#This Row],[Enviado a TI]]</f>
        <v>Si</v>
      </c>
      <c r="I2184">
        <f>Tabla_owssvr__2[[#This Row],[Regiones]]</f>
        <v>0</v>
      </c>
      <c r="J2184" s="12">
        <f t="shared" si="231"/>
        <v>1</v>
      </c>
      <c r="K2184" s="13">
        <f t="shared" si="232"/>
        <v>41681</v>
      </c>
      <c r="L2184" s="12">
        <f t="shared" si="233"/>
        <v>2014</v>
      </c>
      <c r="M2184" s="12">
        <f t="shared" si="234"/>
        <v>7</v>
      </c>
      <c r="N2184" s="12">
        <f t="shared" si="235"/>
        <v>2</v>
      </c>
      <c r="O2184" s="13" t="str">
        <f t="shared" ca="1" si="236"/>
        <v>CUMPLE</v>
      </c>
    </row>
    <row r="2185" spans="1:15" hidden="1">
      <c r="A2185">
        <f>Tabla_owssvr__2[[#This Row],[ID]]</f>
        <v>3033</v>
      </c>
      <c r="B2185" t="str">
        <f>Tabla_owssvr__2[[#This Row],[Título]]</f>
        <v>Clave Bloqueada</v>
      </c>
      <c r="C2185" t="str">
        <f>Tabla_owssvr__2[[#This Row],[Solicitante]]</f>
        <v>Caceres Espinosa, Raul Angel, CAM</v>
      </c>
      <c r="D2185" s="4">
        <f>Tabla_owssvr__2[[#This Row],[Fecha Solicitud]]</f>
        <v>41680</v>
      </c>
      <c r="E2185" t="str">
        <f>Tabla_owssvr__2[[#This Row],[Estado]]</f>
        <v>Realizado</v>
      </c>
      <c r="F2185" s="4">
        <f>Tabla_owssvr__2[[#This Row],[Fecha Cierre]]</f>
        <v>41680</v>
      </c>
      <c r="G2185" t="str">
        <f>Tabla_owssvr__2[[#This Row],[Categoria]]</f>
        <v>Habilitación de servicios de telefonía celular, aumento de minutos, cambio de perfil.</v>
      </c>
      <c r="H2185" t="str">
        <f>Tabla_owssvr__2[[#This Row],[Enviado a TI]]</f>
        <v>Si</v>
      </c>
      <c r="I2185">
        <f>Tabla_owssvr__2[[#This Row],[Regiones]]</f>
        <v>0</v>
      </c>
      <c r="J2185" s="12">
        <f t="shared" si="231"/>
        <v>1</v>
      </c>
      <c r="K2185" s="13">
        <f t="shared" si="232"/>
        <v>41681</v>
      </c>
      <c r="L2185" s="12">
        <f t="shared" si="233"/>
        <v>2014</v>
      </c>
      <c r="M2185" s="12">
        <f t="shared" si="234"/>
        <v>7</v>
      </c>
      <c r="N2185" s="12">
        <f t="shared" si="235"/>
        <v>2</v>
      </c>
      <c r="O2185" s="13" t="str">
        <f t="shared" ca="1" si="236"/>
        <v>CUMPLE</v>
      </c>
    </row>
    <row r="2186" spans="1:15" hidden="1">
      <c r="A2186">
        <f>Tabla_owssvr__2[[#This Row],[ID]]</f>
        <v>3032</v>
      </c>
      <c r="B2186" t="str">
        <f>Tabla_owssvr__2[[#This Row],[Título]]</f>
        <v>Activar Microsim - N° Celular 92803063</v>
      </c>
      <c r="C2186" t="str">
        <f>Tabla_owssvr__2[[#This Row],[Solicitante]]</f>
        <v>Mannarelli López, Gianinna Patricia., CAM</v>
      </c>
      <c r="D2186" s="4">
        <f>Tabla_owssvr__2[[#This Row],[Fecha Solicitud]]</f>
        <v>41680</v>
      </c>
      <c r="E2186" t="str">
        <f>Tabla_owssvr__2[[#This Row],[Estado]]</f>
        <v>Realizado</v>
      </c>
      <c r="F2186" s="4">
        <f>Tabla_owssvr__2[[#This Row],[Fecha Cierre]]</f>
        <v>41680</v>
      </c>
      <c r="G2186" t="str">
        <f>Tabla_owssvr__2[[#This Row],[Categoria]]</f>
        <v>Habilitación de servicios de telefonía celular, aumento de minutos, cambio de perfil.</v>
      </c>
      <c r="H2186" t="str">
        <f>Tabla_owssvr__2[[#This Row],[Enviado a TI]]</f>
        <v>Si</v>
      </c>
      <c r="I2186">
        <f>Tabla_owssvr__2[[#This Row],[Regiones]]</f>
        <v>0</v>
      </c>
      <c r="J2186" s="12">
        <f t="shared" si="231"/>
        <v>1</v>
      </c>
      <c r="K2186" s="13">
        <f t="shared" si="232"/>
        <v>41681</v>
      </c>
      <c r="L2186" s="12">
        <f t="shared" si="233"/>
        <v>2014</v>
      </c>
      <c r="M2186" s="12">
        <f t="shared" si="234"/>
        <v>7</v>
      </c>
      <c r="N2186" s="12">
        <f t="shared" si="235"/>
        <v>2</v>
      </c>
      <c r="O2186" s="13" t="str">
        <f t="shared" ca="1" si="236"/>
        <v>CUMPLE</v>
      </c>
    </row>
    <row r="2187" spans="1:15" hidden="1">
      <c r="A2187">
        <f>Tabla_owssvr__2[[#This Row],[ID]]</f>
        <v>3031</v>
      </c>
      <c r="B2187" t="str">
        <f>Tabla_owssvr__2[[#This Row],[Título]]</f>
        <v>Activar Microsim - N° Celular 92803063</v>
      </c>
      <c r="C2187" t="str">
        <f>Tabla_owssvr__2[[#This Row],[Solicitante]]</f>
        <v>Soto Silva, Rodrigo, CAM</v>
      </c>
      <c r="D2187" s="4">
        <f>Tabla_owssvr__2[[#This Row],[Fecha Solicitud]]</f>
        <v>41680</v>
      </c>
      <c r="E2187" t="str">
        <f>Tabla_owssvr__2[[#This Row],[Estado]]</f>
        <v>Realizado</v>
      </c>
      <c r="F2187" s="4">
        <f>Tabla_owssvr__2[[#This Row],[Fecha Cierre]]</f>
        <v>41680</v>
      </c>
      <c r="G2187" t="str">
        <f>Tabla_owssvr__2[[#This Row],[Categoria]]</f>
        <v>Habilitación de servicios de telefonía celular, aumento de minutos, cambio de perfil.</v>
      </c>
      <c r="H2187" t="str">
        <f>Tabla_owssvr__2[[#This Row],[Enviado a TI]]</f>
        <v>No</v>
      </c>
      <c r="I2187">
        <f>Tabla_owssvr__2[[#This Row],[Regiones]]</f>
        <v>0</v>
      </c>
      <c r="J2187" s="12">
        <f t="shared" si="231"/>
        <v>1</v>
      </c>
      <c r="K2187" s="13">
        <f t="shared" si="232"/>
        <v>41681</v>
      </c>
      <c r="L2187" s="12">
        <f t="shared" si="233"/>
        <v>2014</v>
      </c>
      <c r="M2187" s="12">
        <f t="shared" si="234"/>
        <v>7</v>
      </c>
      <c r="N2187" s="12">
        <f t="shared" si="235"/>
        <v>2</v>
      </c>
      <c r="O2187" s="13" t="str">
        <f t="shared" ca="1" si="236"/>
        <v>CUMPLE</v>
      </c>
    </row>
    <row r="2188" spans="1:15" hidden="1">
      <c r="A2188">
        <f>Tabla_owssvr__2[[#This Row],[ID]]</f>
        <v>3030</v>
      </c>
      <c r="B2188" t="str">
        <f>Tabla_owssvr__2[[#This Row],[Título]]</f>
        <v>estitucion de Minutos</v>
      </c>
      <c r="C2188" t="str">
        <f>Tabla_owssvr__2[[#This Row],[Solicitante]]</f>
        <v>Lagos Acuña, Christopher Joseph, CAM</v>
      </c>
      <c r="D2188" s="4">
        <f>Tabla_owssvr__2[[#This Row],[Fecha Solicitud]]</f>
        <v>41680</v>
      </c>
      <c r="E2188" t="str">
        <f>Tabla_owssvr__2[[#This Row],[Estado]]</f>
        <v>Realizado</v>
      </c>
      <c r="F2188" s="4">
        <f>Tabla_owssvr__2[[#This Row],[Fecha Cierre]]</f>
        <v>41680</v>
      </c>
      <c r="G2188" t="str">
        <f>Tabla_owssvr__2[[#This Row],[Categoria]]</f>
        <v>Habilitación de servicios de telefonía celular, aumento de minutos, cambio de perfil.</v>
      </c>
      <c r="H2188" t="str">
        <f>Tabla_owssvr__2[[#This Row],[Enviado a TI]]</f>
        <v>Si</v>
      </c>
      <c r="I2188">
        <f>Tabla_owssvr__2[[#This Row],[Regiones]]</f>
        <v>0</v>
      </c>
      <c r="J2188" s="12">
        <f t="shared" si="231"/>
        <v>1</v>
      </c>
      <c r="K2188" s="13">
        <f t="shared" si="232"/>
        <v>41681</v>
      </c>
      <c r="L2188" s="12">
        <f t="shared" si="233"/>
        <v>2014</v>
      </c>
      <c r="M2188" s="12">
        <f t="shared" si="234"/>
        <v>7</v>
      </c>
      <c r="N2188" s="12">
        <f t="shared" si="235"/>
        <v>2</v>
      </c>
      <c r="O2188" s="13" t="str">
        <f t="shared" ca="1" si="236"/>
        <v>CUMPLE</v>
      </c>
    </row>
    <row r="2189" spans="1:15" hidden="1">
      <c r="A2189">
        <f>Tabla_owssvr__2[[#This Row],[ID]]</f>
        <v>3029</v>
      </c>
      <c r="B2189" t="str">
        <f>Tabla_owssvr__2[[#This Row],[Título]]</f>
        <v>PAC</v>
      </c>
      <c r="C2189" t="str">
        <f>Tabla_owssvr__2[[#This Row],[Solicitante]]</f>
        <v>Contreras Orellana, Paulo Alberto, CAM</v>
      </c>
      <c r="D2189" s="4">
        <f>Tabla_owssvr__2[[#This Row],[Fecha Solicitud]]</f>
        <v>41680</v>
      </c>
      <c r="E2189" t="str">
        <f>Tabla_owssvr__2[[#This Row],[Estado]]</f>
        <v>Realizado</v>
      </c>
      <c r="F2189" s="4">
        <f>Tabla_owssvr__2[[#This Row],[Fecha Cierre]]</f>
        <v>41680</v>
      </c>
      <c r="G2189" t="str">
        <f>Tabla_owssvr__2[[#This Row],[Categoria]]</f>
        <v>Arriendo de equipos.</v>
      </c>
      <c r="H2189" t="str">
        <f>Tabla_owssvr__2[[#This Row],[Enviado a TI]]</f>
        <v>No</v>
      </c>
      <c r="I2189">
        <f>Tabla_owssvr__2[[#This Row],[Regiones]]</f>
        <v>0</v>
      </c>
      <c r="J2189" s="12">
        <f t="shared" si="231"/>
        <v>4</v>
      </c>
      <c r="K2189" s="13">
        <f t="shared" si="232"/>
        <v>41684</v>
      </c>
      <c r="L2189" s="12">
        <f t="shared" si="233"/>
        <v>2014</v>
      </c>
      <c r="M2189" s="12">
        <f t="shared" si="234"/>
        <v>7</v>
      </c>
      <c r="N2189" s="12">
        <f t="shared" si="235"/>
        <v>2</v>
      </c>
      <c r="O2189" s="13" t="str">
        <f t="shared" ca="1" si="236"/>
        <v>CUMPLE</v>
      </c>
    </row>
    <row r="2190" spans="1:15" hidden="1">
      <c r="A2190">
        <f>Tabla_owssvr__2[[#This Row],[ID]]</f>
        <v>3028</v>
      </c>
      <c r="B2190" t="str">
        <f>Tabla_owssvr__2[[#This Row],[Título]]</f>
        <v>Habilitar Anexo</v>
      </c>
      <c r="C2190" t="str">
        <f>Tabla_owssvr__2[[#This Row],[Solicitante]]</f>
        <v>Coronado Nuñez, Juan Luis, CAM</v>
      </c>
      <c r="D2190" s="4">
        <f>Tabla_owssvr__2[[#This Row],[Fecha Solicitud]]</f>
        <v>41680</v>
      </c>
      <c r="E2190" t="str">
        <f>Tabla_owssvr__2[[#This Row],[Estado]]</f>
        <v>Realizado</v>
      </c>
      <c r="F2190" s="4">
        <f>Tabla_owssvr__2[[#This Row],[Fecha Cierre]]</f>
        <v>41680</v>
      </c>
      <c r="G2190" t="str">
        <f>Tabla_owssvr__2[[#This Row],[Categoria]]</f>
        <v>Creación, modificación activación y desactivación de anexos telefónicos.</v>
      </c>
      <c r="H2190" t="str">
        <f>Tabla_owssvr__2[[#This Row],[Enviado a TI]]</f>
        <v>Si</v>
      </c>
      <c r="I2190">
        <f>Tabla_owssvr__2[[#This Row],[Regiones]]</f>
        <v>0</v>
      </c>
      <c r="J2190" s="12">
        <f t="shared" si="231"/>
        <v>1</v>
      </c>
      <c r="K2190" s="13">
        <f t="shared" si="232"/>
        <v>41681</v>
      </c>
      <c r="L2190" s="12">
        <f t="shared" si="233"/>
        <v>2014</v>
      </c>
      <c r="M2190" s="12">
        <f t="shared" si="234"/>
        <v>7</v>
      </c>
      <c r="N2190" s="12">
        <f t="shared" si="235"/>
        <v>2</v>
      </c>
      <c r="O2190" s="13" t="str">
        <f t="shared" ca="1" si="236"/>
        <v>CUMPLE</v>
      </c>
    </row>
    <row r="2191" spans="1:15" hidden="1">
      <c r="A2191">
        <f>Tabla_owssvr__2[[#This Row],[ID]]</f>
        <v>3027</v>
      </c>
      <c r="B2191" t="str">
        <f>Tabla_owssvr__2[[#This Row],[Título]]</f>
        <v>Minutos Adicionales</v>
      </c>
      <c r="C2191" t="str">
        <f>Tabla_owssvr__2[[#This Row],[Solicitante]]</f>
        <v>Hernandez Briones, Hans Alejandro, CAM</v>
      </c>
      <c r="D2191" s="4">
        <f>Tabla_owssvr__2[[#This Row],[Fecha Solicitud]]</f>
        <v>41677</v>
      </c>
      <c r="E2191" t="str">
        <f>Tabla_owssvr__2[[#This Row],[Estado]]</f>
        <v>Realizado</v>
      </c>
      <c r="F2191" s="4">
        <f>Tabla_owssvr__2[[#This Row],[Fecha Cierre]]</f>
        <v>41677</v>
      </c>
      <c r="G2191" t="str">
        <f>Tabla_owssvr__2[[#This Row],[Categoria]]</f>
        <v>Habilitación de servicios de telefonía celular, aumento de minutos, cambio de perfil.</v>
      </c>
      <c r="H2191" t="str">
        <f>Tabla_owssvr__2[[#This Row],[Enviado a TI]]</f>
        <v>No</v>
      </c>
      <c r="I2191">
        <f>Tabla_owssvr__2[[#This Row],[Regiones]]</f>
        <v>0</v>
      </c>
      <c r="J2191" s="12">
        <f t="shared" si="231"/>
        <v>1</v>
      </c>
      <c r="K2191" s="13">
        <f t="shared" si="232"/>
        <v>41680</v>
      </c>
      <c r="L2191" s="12">
        <f t="shared" si="233"/>
        <v>2014</v>
      </c>
      <c r="M2191" s="12">
        <f t="shared" si="234"/>
        <v>7</v>
      </c>
      <c r="N2191" s="12">
        <f t="shared" si="235"/>
        <v>2</v>
      </c>
      <c r="O2191" s="13" t="str">
        <f t="shared" ca="1" si="236"/>
        <v>CUMPLE</v>
      </c>
    </row>
    <row r="2192" spans="1:15" hidden="1">
      <c r="A2192">
        <f>Tabla_owssvr__2[[#This Row],[ID]]</f>
        <v>3026</v>
      </c>
      <c r="B2192" t="str">
        <f>Tabla_owssvr__2[[#This Row],[Título]]</f>
        <v>por favor habilitar minutos disponibles :)</v>
      </c>
      <c r="C2192" t="str">
        <f>Tabla_owssvr__2[[#This Row],[Solicitante]]</f>
        <v>Schmidt Contreras, Ingrid Angélica, CAM</v>
      </c>
      <c r="D2192" s="4">
        <f>Tabla_owssvr__2[[#This Row],[Fecha Solicitud]]</f>
        <v>41677</v>
      </c>
      <c r="E2192" t="str">
        <f>Tabla_owssvr__2[[#This Row],[Estado]]</f>
        <v>Realizado</v>
      </c>
      <c r="F2192" s="4">
        <f>Tabla_owssvr__2[[#This Row],[Fecha Cierre]]</f>
        <v>41677</v>
      </c>
      <c r="G2192" t="str">
        <f>Tabla_owssvr__2[[#This Row],[Categoria]]</f>
        <v>Habilitación de servicios de telefonía celular, aumento de minutos, cambio de perfil.</v>
      </c>
      <c r="H2192" t="str">
        <f>Tabla_owssvr__2[[#This Row],[Enviado a TI]]</f>
        <v>No</v>
      </c>
      <c r="I2192">
        <f>Tabla_owssvr__2[[#This Row],[Regiones]]</f>
        <v>0</v>
      </c>
      <c r="J2192" s="12">
        <f t="shared" si="231"/>
        <v>1</v>
      </c>
      <c r="K2192" s="13">
        <f t="shared" si="232"/>
        <v>41680</v>
      </c>
      <c r="L2192" s="12">
        <f t="shared" si="233"/>
        <v>2014</v>
      </c>
      <c r="M2192" s="12">
        <f t="shared" si="234"/>
        <v>7</v>
      </c>
      <c r="N2192" s="12">
        <f t="shared" si="235"/>
        <v>2</v>
      </c>
      <c r="O2192" s="13" t="str">
        <f t="shared" ca="1" si="236"/>
        <v>CUMPLE</v>
      </c>
    </row>
    <row r="2193" spans="1:15" hidden="1">
      <c r="A2193">
        <f>Tabla_owssvr__2[[#This Row],[ID]]</f>
        <v>3025</v>
      </c>
      <c r="B2193" t="str">
        <f>Tabla_owssvr__2[[#This Row],[Título]]</f>
        <v>Solicita restituir minutos On Net</v>
      </c>
      <c r="C2193" t="str">
        <f>Tabla_owssvr__2[[#This Row],[Solicitante]]</f>
        <v>Hormazábal Ortiz, Leonardo Antonio, CAM</v>
      </c>
      <c r="D2193" s="4">
        <f>Tabla_owssvr__2[[#This Row],[Fecha Solicitud]]</f>
        <v>41677</v>
      </c>
      <c r="E2193" t="str">
        <f>Tabla_owssvr__2[[#This Row],[Estado]]</f>
        <v>Realizado</v>
      </c>
      <c r="F2193" s="4">
        <f>Tabla_owssvr__2[[#This Row],[Fecha Cierre]]</f>
        <v>41677</v>
      </c>
      <c r="G2193" t="str">
        <f>Tabla_owssvr__2[[#This Row],[Categoria]]</f>
        <v>Habilitación de servicios de telefonía celular, aumento de minutos, cambio de perfil.</v>
      </c>
      <c r="H2193" t="str">
        <f>Tabla_owssvr__2[[#This Row],[Enviado a TI]]</f>
        <v>Si</v>
      </c>
      <c r="I2193">
        <f>Tabla_owssvr__2[[#This Row],[Regiones]]</f>
        <v>0</v>
      </c>
      <c r="J2193" s="12">
        <f t="shared" si="231"/>
        <v>1</v>
      </c>
      <c r="K2193" s="13">
        <f t="shared" si="232"/>
        <v>41680</v>
      </c>
      <c r="L2193" s="12">
        <f t="shared" si="233"/>
        <v>2014</v>
      </c>
      <c r="M2193" s="12">
        <f t="shared" si="234"/>
        <v>7</v>
      </c>
      <c r="N2193" s="12">
        <f t="shared" si="235"/>
        <v>2</v>
      </c>
      <c r="O2193" s="13" t="str">
        <f t="shared" ca="1" si="236"/>
        <v>CUMPLE</v>
      </c>
    </row>
    <row r="2194" spans="1:15" hidden="1">
      <c r="A2194">
        <f>Tabla_owssvr__2[[#This Row],[ID]]</f>
        <v>3024</v>
      </c>
      <c r="B2194" t="str">
        <f>Tabla_owssvr__2[[#This Row],[Título]]</f>
        <v>Solicitud Mario Medrano 20140214</v>
      </c>
      <c r="C2194" t="str">
        <f>Tabla_owssvr__2[[#This Row],[Solicitante]]</f>
        <v>Valdes Navarrete, David Exequiel, CAM</v>
      </c>
      <c r="D2194" s="4">
        <f>Tabla_owssvr__2[[#This Row],[Fecha Solicitud]]</f>
        <v>41680</v>
      </c>
      <c r="E2194" t="str">
        <f>Tabla_owssvr__2[[#This Row],[Estado]]</f>
        <v>Realizado</v>
      </c>
      <c r="F2194" s="4">
        <f>Tabla_owssvr__2[[#This Row],[Fecha Cierre]]</f>
        <v>41680</v>
      </c>
      <c r="G2194" t="str">
        <f>Tabla_owssvr__2[[#This Row],[Categoria]]</f>
        <v>Habilitación de servicios de telefonía celular, aumento de minutos, cambio de perfil.</v>
      </c>
      <c r="H2194" t="str">
        <f>Tabla_owssvr__2[[#This Row],[Enviado a TI]]</f>
        <v>Si</v>
      </c>
      <c r="I2194">
        <f>Tabla_owssvr__2[[#This Row],[Regiones]]</f>
        <v>0</v>
      </c>
      <c r="J2194" s="12">
        <f t="shared" si="231"/>
        <v>1</v>
      </c>
      <c r="K2194" s="13">
        <f t="shared" si="232"/>
        <v>41681</v>
      </c>
      <c r="L2194" s="12">
        <f t="shared" si="233"/>
        <v>2014</v>
      </c>
      <c r="M2194" s="12">
        <f t="shared" si="234"/>
        <v>7</v>
      </c>
      <c r="N2194" s="12">
        <f t="shared" si="235"/>
        <v>2</v>
      </c>
      <c r="O2194" s="13" t="str">
        <f t="shared" ca="1" si="236"/>
        <v>CUMPLE</v>
      </c>
    </row>
    <row r="2195" spans="1:15" hidden="1">
      <c r="A2195">
        <f>Tabla_owssvr__2[[#This Row],[ID]]</f>
        <v>3023</v>
      </c>
      <c r="B2195" t="str">
        <f>Tabla_owssvr__2[[#This Row],[Título]]</f>
        <v>Solicitud David Valdés 20140210</v>
      </c>
      <c r="C2195" t="str">
        <f>Tabla_owssvr__2[[#This Row],[Solicitante]]</f>
        <v>Valdes Navarrete, David Exequiel, CAM</v>
      </c>
      <c r="D2195" s="4">
        <f>Tabla_owssvr__2[[#This Row],[Fecha Solicitud]]</f>
        <v>41680</v>
      </c>
      <c r="E2195" t="str">
        <f>Tabla_owssvr__2[[#This Row],[Estado]]</f>
        <v>Realizado</v>
      </c>
      <c r="F2195" s="4">
        <f>Tabla_owssvr__2[[#This Row],[Fecha Cierre]]</f>
        <v>41680</v>
      </c>
      <c r="G2195" t="str">
        <f>Tabla_owssvr__2[[#This Row],[Categoria]]</f>
        <v>Habilitación de servicios de telefonía celular, aumento de minutos, cambio de perfil.</v>
      </c>
      <c r="H2195" t="str">
        <f>Tabla_owssvr__2[[#This Row],[Enviado a TI]]</f>
        <v>Si</v>
      </c>
      <c r="I2195">
        <f>Tabla_owssvr__2[[#This Row],[Regiones]]</f>
        <v>0</v>
      </c>
      <c r="J2195" s="12">
        <f t="shared" si="231"/>
        <v>1</v>
      </c>
      <c r="K2195" s="13">
        <f t="shared" si="232"/>
        <v>41681</v>
      </c>
      <c r="L2195" s="12">
        <f t="shared" si="233"/>
        <v>2014</v>
      </c>
      <c r="M2195" s="12">
        <f t="shared" si="234"/>
        <v>7</v>
      </c>
      <c r="N2195" s="12">
        <f t="shared" si="235"/>
        <v>2</v>
      </c>
      <c r="O2195" s="13" t="str">
        <f t="shared" ca="1" si="236"/>
        <v>CUMPLE</v>
      </c>
    </row>
    <row r="2196" spans="1:15" hidden="1">
      <c r="A2196">
        <f>Tabla_owssvr__2[[#This Row],[ID]]</f>
        <v>3022</v>
      </c>
      <c r="B2196" t="str">
        <f>Tabla_owssvr__2[[#This Row],[Título]]</f>
        <v xml:space="preserve">Restitucion de Minutos </v>
      </c>
      <c r="C2196" t="str">
        <f>Tabla_owssvr__2[[#This Row],[Solicitante]]</f>
        <v>Lagos Acuña, Christopher Joseph, CAM</v>
      </c>
      <c r="D2196" s="4">
        <f>Tabla_owssvr__2[[#This Row],[Fecha Solicitud]]</f>
        <v>41680</v>
      </c>
      <c r="E2196" t="str">
        <f>Tabla_owssvr__2[[#This Row],[Estado]]</f>
        <v>Realizado</v>
      </c>
      <c r="F2196" s="4">
        <f>Tabla_owssvr__2[[#This Row],[Fecha Cierre]]</f>
        <v>41680</v>
      </c>
      <c r="G2196" t="str">
        <f>Tabla_owssvr__2[[#This Row],[Categoria]]</f>
        <v>Habilitación de servicios de telefonía celular, aumento de minutos, cambio de perfil.</v>
      </c>
      <c r="H2196" t="str">
        <f>Tabla_owssvr__2[[#This Row],[Enviado a TI]]</f>
        <v>Si</v>
      </c>
      <c r="I2196">
        <f>Tabla_owssvr__2[[#This Row],[Regiones]]</f>
        <v>0</v>
      </c>
      <c r="J2196" s="12">
        <f t="shared" si="231"/>
        <v>1</v>
      </c>
      <c r="K2196" s="13">
        <f t="shared" si="232"/>
        <v>41681</v>
      </c>
      <c r="L2196" s="12">
        <f t="shared" si="233"/>
        <v>2014</v>
      </c>
      <c r="M2196" s="12">
        <f t="shared" si="234"/>
        <v>7</v>
      </c>
      <c r="N2196" s="12">
        <f t="shared" si="235"/>
        <v>2</v>
      </c>
      <c r="O2196" s="13" t="str">
        <f t="shared" ca="1" si="236"/>
        <v>CUMPLE</v>
      </c>
    </row>
    <row r="2197" spans="1:15" hidden="1">
      <c r="A2197">
        <f>Tabla_owssvr__2[[#This Row],[ID]]</f>
        <v>3021</v>
      </c>
      <c r="B2197" t="str">
        <f>Tabla_owssvr__2[[#This Row],[Título]]</f>
        <v>Bloquear celular</v>
      </c>
      <c r="C2197" t="str">
        <f>Tabla_owssvr__2[[#This Row],[Solicitante]]</f>
        <v>Brantt Zumarán, Claudia Andrea, CAM</v>
      </c>
      <c r="D2197" s="4">
        <f>Tabla_owssvr__2[[#This Row],[Fecha Solicitud]]</f>
        <v>41680</v>
      </c>
      <c r="E2197" t="str">
        <f>Tabla_owssvr__2[[#This Row],[Estado]]</f>
        <v>Realizado</v>
      </c>
      <c r="F2197" s="4">
        <f>Tabla_owssvr__2[[#This Row],[Fecha Cierre]]</f>
        <v>41680</v>
      </c>
      <c r="G2197" t="str">
        <f>Tabla_owssvr__2[[#This Row],[Categoria]]</f>
        <v>Habilitación de servicios de telefonía celular, aumento de minutos, cambio de perfil.</v>
      </c>
      <c r="H2197" t="str">
        <f>Tabla_owssvr__2[[#This Row],[Enviado a TI]]</f>
        <v>Si</v>
      </c>
      <c r="I2197">
        <f>Tabla_owssvr__2[[#This Row],[Regiones]]</f>
        <v>0</v>
      </c>
      <c r="J2197" s="12">
        <f t="shared" si="231"/>
        <v>1</v>
      </c>
      <c r="K2197" s="13">
        <f t="shared" si="232"/>
        <v>41681</v>
      </c>
      <c r="L2197" s="12">
        <f t="shared" si="233"/>
        <v>2014</v>
      </c>
      <c r="M2197" s="12">
        <f t="shared" si="234"/>
        <v>7</v>
      </c>
      <c r="N2197" s="12">
        <f t="shared" si="235"/>
        <v>2</v>
      </c>
      <c r="O2197" s="13" t="str">
        <f t="shared" ca="1" si="236"/>
        <v>CUMPLE</v>
      </c>
    </row>
    <row r="2198" spans="1:15" hidden="1">
      <c r="A2198">
        <f>Tabla_owssvr__2[[#This Row],[ID]]</f>
        <v>3020</v>
      </c>
      <c r="B2198" t="str">
        <f>Tabla_owssvr__2[[#This Row],[Título]]</f>
        <v>Devolución minutos compañia Boris Barraza</v>
      </c>
      <c r="C2198" t="str">
        <f>Tabla_owssvr__2[[#This Row],[Solicitante]]</f>
        <v>Barraza Ramos, Boris, CAM</v>
      </c>
      <c r="D2198" s="4">
        <f>Tabla_owssvr__2[[#This Row],[Fecha Solicitud]]</f>
        <v>41680</v>
      </c>
      <c r="E2198" t="str">
        <f>Tabla_owssvr__2[[#This Row],[Estado]]</f>
        <v>Realizado</v>
      </c>
      <c r="F2198" s="4">
        <f>Tabla_owssvr__2[[#This Row],[Fecha Cierre]]</f>
        <v>41680</v>
      </c>
      <c r="G2198" t="str">
        <f>Tabla_owssvr__2[[#This Row],[Categoria]]</f>
        <v>Habilitación de servicios de telefonía celular, aumento de minutos, cambio de perfil.</v>
      </c>
      <c r="H2198" t="str">
        <f>Tabla_owssvr__2[[#This Row],[Enviado a TI]]</f>
        <v>Si</v>
      </c>
      <c r="I2198">
        <f>Tabla_owssvr__2[[#This Row],[Regiones]]</f>
        <v>0</v>
      </c>
      <c r="J2198" s="12">
        <f t="shared" si="231"/>
        <v>1</v>
      </c>
      <c r="K2198" s="13">
        <f t="shared" si="232"/>
        <v>41681</v>
      </c>
      <c r="L2198" s="12">
        <f t="shared" si="233"/>
        <v>2014</v>
      </c>
      <c r="M2198" s="12">
        <f t="shared" si="234"/>
        <v>7</v>
      </c>
      <c r="N2198" s="12">
        <f t="shared" si="235"/>
        <v>2</v>
      </c>
      <c r="O2198" s="13" t="str">
        <f t="shared" ca="1" si="236"/>
        <v>CUMPLE</v>
      </c>
    </row>
    <row r="2199" spans="1:15" hidden="1">
      <c r="A2199">
        <f>Tabla_owssvr__2[[#This Row],[ID]]</f>
        <v>3019</v>
      </c>
      <c r="B2199" t="str">
        <f>Tabla_owssvr__2[[#This Row],[Título]]</f>
        <v>Devolución minutos compañia Mauricio Morales</v>
      </c>
      <c r="C2199" t="str">
        <f>Tabla_owssvr__2[[#This Row],[Solicitante]]</f>
        <v>Morales Diaz, Mauricio Enrique, CAM</v>
      </c>
      <c r="D2199" s="4">
        <f>Tabla_owssvr__2[[#This Row],[Fecha Solicitud]]</f>
        <v>41680</v>
      </c>
      <c r="E2199" t="str">
        <f>Tabla_owssvr__2[[#This Row],[Estado]]</f>
        <v>Realizado</v>
      </c>
      <c r="F2199" s="4">
        <f>Tabla_owssvr__2[[#This Row],[Fecha Cierre]]</f>
        <v>41680</v>
      </c>
      <c r="G2199" t="str">
        <f>Tabla_owssvr__2[[#This Row],[Categoria]]</f>
        <v>Habilitación de servicios de telefonía celular, aumento de minutos, cambio de perfil.</v>
      </c>
      <c r="H2199" t="str">
        <f>Tabla_owssvr__2[[#This Row],[Enviado a TI]]</f>
        <v>Si</v>
      </c>
      <c r="I2199">
        <f>Tabla_owssvr__2[[#This Row],[Regiones]]</f>
        <v>0</v>
      </c>
      <c r="J2199" s="12">
        <f t="shared" si="231"/>
        <v>1</v>
      </c>
      <c r="K2199" s="13">
        <f t="shared" si="232"/>
        <v>41681</v>
      </c>
      <c r="L2199" s="12">
        <f t="shared" si="233"/>
        <v>2014</v>
      </c>
      <c r="M2199" s="12">
        <f t="shared" si="234"/>
        <v>7</v>
      </c>
      <c r="N2199" s="12">
        <f t="shared" si="235"/>
        <v>2</v>
      </c>
      <c r="O2199" s="13" t="str">
        <f t="shared" ca="1" si="236"/>
        <v>CUMPLE</v>
      </c>
    </row>
    <row r="2200" spans="1:15" hidden="1">
      <c r="A2200">
        <f>Tabla_owssvr__2[[#This Row],[ID]]</f>
        <v>3018</v>
      </c>
      <c r="B2200" t="str">
        <f>Tabla_owssvr__2[[#This Row],[Título]]</f>
        <v>Acceso Oracle -Ibarra Quiñinao, Juan Pablo, CAM</v>
      </c>
      <c r="C2200" t="str">
        <f>Tabla_owssvr__2[[#This Row],[Solicitante]]</f>
        <v>Ibarra Quiñinao, Juan Pablo, CAM</v>
      </c>
      <c r="D2200" s="4">
        <f>Tabla_owssvr__2[[#This Row],[Fecha Solicitud]]</f>
        <v>41680</v>
      </c>
      <c r="E2200" t="str">
        <f>Tabla_owssvr__2[[#This Row],[Estado]]</f>
        <v>Realizado</v>
      </c>
      <c r="F2200" s="4">
        <f>Tabla_owssvr__2[[#This Row],[Fecha Cierre]]</f>
        <v>41680</v>
      </c>
      <c r="G2200" t="str">
        <f>Tabla_owssvr__2[[#This Row],[Categoria]]</f>
        <v>Reporte de incidencias de servicio externos (Oracle, SAP, Synergia, GOM ….)</v>
      </c>
      <c r="H2200" t="str">
        <f>Tabla_owssvr__2[[#This Row],[Enviado a TI]]</f>
        <v>Si</v>
      </c>
      <c r="I2200">
        <f>Tabla_owssvr__2[[#This Row],[Regiones]]</f>
        <v>0</v>
      </c>
      <c r="J2200" s="12">
        <f t="shared" si="231"/>
        <v>1</v>
      </c>
      <c r="K2200" s="13">
        <f t="shared" si="232"/>
        <v>41681</v>
      </c>
      <c r="L2200" s="12">
        <f t="shared" si="233"/>
        <v>2014</v>
      </c>
      <c r="M2200" s="12">
        <f t="shared" si="234"/>
        <v>7</v>
      </c>
      <c r="N2200" s="12">
        <f t="shared" si="235"/>
        <v>2</v>
      </c>
      <c r="O2200" s="13" t="str">
        <f t="shared" ca="1" si="236"/>
        <v>CUMPLE</v>
      </c>
    </row>
    <row r="2201" spans="1:15" hidden="1">
      <c r="A2201">
        <f>Tabla_owssvr__2[[#This Row],[ID]]</f>
        <v>3017</v>
      </c>
      <c r="B2201" t="str">
        <f>Tabla_owssvr__2[[#This Row],[Título]]</f>
        <v>Ingreso RR.HH.</v>
      </c>
      <c r="C2201" t="str">
        <f>Tabla_owssvr__2[[#This Row],[Solicitante]]</f>
        <v>Dossi Muñoz, Carolina, CAM</v>
      </c>
      <c r="D2201" s="4">
        <f>Tabla_owssvr__2[[#This Row],[Fecha Solicitud]]</f>
        <v>41680</v>
      </c>
      <c r="E2201" t="str">
        <f>Tabla_owssvr__2[[#This Row],[Estado]]</f>
        <v>Realizado</v>
      </c>
      <c r="F2201" s="4">
        <f>Tabla_owssvr__2[[#This Row],[Fecha Cierre]]</f>
        <v>41680</v>
      </c>
      <c r="G2201" t="str">
        <f>Tabla_owssvr__2[[#This Row],[Categoria]]</f>
        <v>Creación, modificación activación y desactivación de cuentas de red y correo electrónico.</v>
      </c>
      <c r="H2201" t="str">
        <f>Tabla_owssvr__2[[#This Row],[Enviado a TI]]</f>
        <v>Si</v>
      </c>
      <c r="I2201">
        <f>Tabla_owssvr__2[[#This Row],[Regiones]]</f>
        <v>0</v>
      </c>
      <c r="J2201" s="12">
        <f t="shared" si="231"/>
        <v>1</v>
      </c>
      <c r="K2201" s="13">
        <f t="shared" si="232"/>
        <v>41681</v>
      </c>
      <c r="L2201" s="12">
        <f t="shared" si="233"/>
        <v>2014</v>
      </c>
      <c r="M2201" s="12">
        <f t="shared" si="234"/>
        <v>7</v>
      </c>
      <c r="N2201" s="12">
        <f t="shared" si="235"/>
        <v>2</v>
      </c>
      <c r="O2201" s="13" t="str">
        <f t="shared" ca="1" si="236"/>
        <v>CUMPLE</v>
      </c>
    </row>
    <row r="2202" spans="1:15" hidden="1">
      <c r="A2202">
        <f>Tabla_owssvr__2[[#This Row],[ID]]</f>
        <v>3016</v>
      </c>
      <c r="B2202" t="str">
        <f>Tabla_owssvr__2[[#This Row],[Título]]</f>
        <v>Carga de Minutos On net - 74318253</v>
      </c>
      <c r="C2202" t="str">
        <f>Tabla_owssvr__2[[#This Row],[Solicitante]]</f>
        <v>Caceres Sarabia, Francisco Antonio, CAM</v>
      </c>
      <c r="D2202" s="4">
        <f>Tabla_owssvr__2[[#This Row],[Fecha Solicitud]]</f>
        <v>41680</v>
      </c>
      <c r="E2202" t="str">
        <f>Tabla_owssvr__2[[#This Row],[Estado]]</f>
        <v>Realizado</v>
      </c>
      <c r="F2202" s="4">
        <f>Tabla_owssvr__2[[#This Row],[Fecha Cierre]]</f>
        <v>41680</v>
      </c>
      <c r="G2202" t="str">
        <f>Tabla_owssvr__2[[#This Row],[Categoria]]</f>
        <v>Habilitación de servicios de telefonía celular, aumento de minutos, cambio de perfil.</v>
      </c>
      <c r="H2202" t="str">
        <f>Tabla_owssvr__2[[#This Row],[Enviado a TI]]</f>
        <v>No</v>
      </c>
      <c r="I2202">
        <f>Tabla_owssvr__2[[#This Row],[Regiones]]</f>
        <v>0</v>
      </c>
      <c r="J2202" s="12">
        <f t="shared" si="231"/>
        <v>1</v>
      </c>
      <c r="K2202" s="13">
        <f t="shared" si="232"/>
        <v>41681</v>
      </c>
      <c r="L2202" s="12">
        <f t="shared" si="233"/>
        <v>2014</v>
      </c>
      <c r="M2202" s="12">
        <f t="shared" si="234"/>
        <v>7</v>
      </c>
      <c r="N2202" s="12">
        <f t="shared" si="235"/>
        <v>2</v>
      </c>
      <c r="O2202" s="13" t="str">
        <f t="shared" ca="1" si="236"/>
        <v>CUMPLE</v>
      </c>
    </row>
    <row r="2203" spans="1:15" hidden="1">
      <c r="A2203">
        <f>Tabla_owssvr__2[[#This Row],[ID]]</f>
        <v>3015</v>
      </c>
      <c r="B2203" t="str">
        <f>Tabla_owssvr__2[[#This Row],[Título]]</f>
        <v>Restitución de minutos on-net</v>
      </c>
      <c r="C2203" t="str">
        <f>Tabla_owssvr__2[[#This Row],[Solicitante]]</f>
        <v>Elgueta Rojas, Deborah Lisset, CAM</v>
      </c>
      <c r="D2203" s="4">
        <f>Tabla_owssvr__2[[#This Row],[Fecha Solicitud]]</f>
        <v>41677</v>
      </c>
      <c r="E2203" t="str">
        <f>Tabla_owssvr__2[[#This Row],[Estado]]</f>
        <v>Realizado</v>
      </c>
      <c r="F2203" s="4">
        <f>Tabla_owssvr__2[[#This Row],[Fecha Cierre]]</f>
        <v>41677</v>
      </c>
      <c r="G2203" t="str">
        <f>Tabla_owssvr__2[[#This Row],[Categoria]]</f>
        <v>Habilitación de servicios de telefonía celular, aumento de minutos, cambio de perfil.</v>
      </c>
      <c r="H2203" t="str">
        <f>Tabla_owssvr__2[[#This Row],[Enviado a TI]]</f>
        <v>Si</v>
      </c>
      <c r="I2203">
        <f>Tabla_owssvr__2[[#This Row],[Regiones]]</f>
        <v>0</v>
      </c>
      <c r="J2203" s="12">
        <f t="shared" si="231"/>
        <v>1</v>
      </c>
      <c r="K2203" s="13">
        <f t="shared" si="232"/>
        <v>41680</v>
      </c>
      <c r="L2203" s="12">
        <f t="shared" si="233"/>
        <v>2014</v>
      </c>
      <c r="M2203" s="12">
        <f t="shared" si="234"/>
        <v>7</v>
      </c>
      <c r="N2203" s="12">
        <f t="shared" si="235"/>
        <v>2</v>
      </c>
      <c r="O2203" s="13" t="str">
        <f t="shared" ca="1" si="236"/>
        <v>CUMPLE</v>
      </c>
    </row>
    <row r="2204" spans="1:15" hidden="1">
      <c r="A2204">
        <f>Tabla_owssvr__2[[#This Row],[ID]]</f>
        <v>3014</v>
      </c>
      <c r="B2204" t="str">
        <f>Tabla_owssvr__2[[#This Row],[Título]]</f>
        <v>Solicitud de mayor capacidad para enviar Fotografias.</v>
      </c>
      <c r="C2204" t="str">
        <f>Tabla_owssvr__2[[#This Row],[Solicitante]]</f>
        <v>Varas Monasterio, Ricardo Estaban, CAM</v>
      </c>
      <c r="D2204" s="4">
        <f>Tabla_owssvr__2[[#This Row],[Fecha Solicitud]]</f>
        <v>41677</v>
      </c>
      <c r="E2204" t="str">
        <f>Tabla_owssvr__2[[#This Row],[Estado]]</f>
        <v>Realizado</v>
      </c>
      <c r="F2204" s="4">
        <f>Tabla_owssvr__2[[#This Row],[Fecha Cierre]]</f>
        <v>41677</v>
      </c>
      <c r="G2204" t="str">
        <f>Tabla_owssvr__2[[#This Row],[Categoria]]</f>
        <v>Habilitación de carpetas compartidas o sitios de Sharepoint. O asignación y/o modificación de permisos.</v>
      </c>
      <c r="H2204" t="str">
        <f>Tabla_owssvr__2[[#This Row],[Enviado a TI]]</f>
        <v>Si</v>
      </c>
      <c r="I2204">
        <f>Tabla_owssvr__2[[#This Row],[Regiones]]</f>
        <v>0</v>
      </c>
      <c r="J2204" s="12">
        <f t="shared" si="231"/>
        <v>1</v>
      </c>
      <c r="K2204" s="13">
        <f t="shared" si="232"/>
        <v>41680</v>
      </c>
      <c r="L2204" s="12">
        <f t="shared" si="233"/>
        <v>2014</v>
      </c>
      <c r="M2204" s="12">
        <f t="shared" si="234"/>
        <v>7</v>
      </c>
      <c r="N2204" s="12">
        <f t="shared" si="235"/>
        <v>2</v>
      </c>
      <c r="O2204" s="13" t="str">
        <f t="shared" ca="1" si="236"/>
        <v>CUMPLE</v>
      </c>
    </row>
    <row r="2205" spans="1:15" hidden="1">
      <c r="A2205">
        <f>Tabla_owssvr__2[[#This Row],[ID]]</f>
        <v>3013</v>
      </c>
      <c r="B2205" t="str">
        <f>Tabla_owssvr__2[[#This Row],[Título]]</f>
        <v>TONER IMPRESORA RICOH Aficio MP 2352 PCL 6   Zenteno 1</v>
      </c>
      <c r="C2205" t="str">
        <f>Tabla_owssvr__2[[#This Row],[Solicitante]]</f>
        <v>Tapia González, Magda Grizel, CAM</v>
      </c>
      <c r="D2205" s="4">
        <f>Tabla_owssvr__2[[#This Row],[Fecha Solicitud]]</f>
        <v>41677</v>
      </c>
      <c r="E2205" t="str">
        <f>Tabla_owssvr__2[[#This Row],[Estado]]</f>
        <v>Realizado</v>
      </c>
      <c r="F2205" s="4">
        <f>Tabla_owssvr__2[[#This Row],[Fecha Cierre]]</f>
        <v>41677</v>
      </c>
      <c r="G2205" t="str">
        <f>Tabla_owssvr__2[[#This Row],[Categoria]]</f>
        <v>Reporte de problemas de Impresoras en Outsourcing</v>
      </c>
      <c r="H2205" t="str">
        <f>Tabla_owssvr__2[[#This Row],[Enviado a TI]]</f>
        <v>Si</v>
      </c>
      <c r="I2205">
        <f>Tabla_owssvr__2[[#This Row],[Regiones]]</f>
        <v>0</v>
      </c>
      <c r="J2205" s="12">
        <f t="shared" si="231"/>
        <v>1</v>
      </c>
      <c r="K2205" s="13">
        <f t="shared" si="232"/>
        <v>41680</v>
      </c>
      <c r="L2205" s="12">
        <f t="shared" si="233"/>
        <v>2014</v>
      </c>
      <c r="M2205" s="12">
        <f t="shared" si="234"/>
        <v>7</v>
      </c>
      <c r="N2205" s="12">
        <f t="shared" si="235"/>
        <v>2</v>
      </c>
      <c r="O2205" s="13" t="str">
        <f t="shared" ca="1" si="236"/>
        <v>CUMPLE</v>
      </c>
    </row>
    <row r="2206" spans="1:15" hidden="1">
      <c r="A2206">
        <f>Tabla_owssvr__2[[#This Row],[ID]]</f>
        <v>3012</v>
      </c>
      <c r="B2206" t="str">
        <f>Tabla_owssvr__2[[#This Row],[Título]]</f>
        <v>Delivery Status Notification (Failure)</v>
      </c>
      <c r="C2206" t="str">
        <f>Tabla_owssvr__2[[#This Row],[Solicitante]]</f>
        <v>Caraa Carraha, Paula, CAM</v>
      </c>
      <c r="D2206" s="4">
        <f>Tabla_owssvr__2[[#This Row],[Fecha Solicitud]]</f>
        <v>41677</v>
      </c>
      <c r="E2206" t="str">
        <f>Tabla_owssvr__2[[#This Row],[Estado]]</f>
        <v>Realizado</v>
      </c>
      <c r="F2206" s="4">
        <f>Tabla_owssvr__2[[#This Row],[Fecha Cierre]]</f>
        <v>41677</v>
      </c>
      <c r="G2206" t="str">
        <f>Tabla_owssvr__2[[#This Row],[Categoria]]</f>
        <v>Creación, modificación activación y desactivación de cuentas de red y correo electrónico.</v>
      </c>
      <c r="H2206" t="str">
        <f>Tabla_owssvr__2[[#This Row],[Enviado a TI]]</f>
        <v>Si</v>
      </c>
      <c r="I2206">
        <f>Tabla_owssvr__2[[#This Row],[Regiones]]</f>
        <v>0</v>
      </c>
      <c r="J2206" s="12">
        <f t="shared" si="231"/>
        <v>1</v>
      </c>
      <c r="K2206" s="13">
        <f t="shared" si="232"/>
        <v>41680</v>
      </c>
      <c r="L2206" s="12">
        <f t="shared" si="233"/>
        <v>2014</v>
      </c>
      <c r="M2206" s="12">
        <f t="shared" si="234"/>
        <v>7</v>
      </c>
      <c r="N2206" s="12">
        <f t="shared" si="235"/>
        <v>2</v>
      </c>
      <c r="O2206" s="13" t="str">
        <f t="shared" ca="1" si="236"/>
        <v>CUMPLE</v>
      </c>
    </row>
    <row r="2207" spans="1:15" hidden="1">
      <c r="A2207">
        <f>Tabla_owssvr__2[[#This Row],[ID]]</f>
        <v>3011</v>
      </c>
      <c r="B2207" t="str">
        <f>Tabla_owssvr__2[[#This Row],[Título]]</f>
        <v>Problemas con el anexo.</v>
      </c>
      <c r="C2207" t="str">
        <f>Tabla_owssvr__2[[#This Row],[Solicitante]]</f>
        <v>Rozas Palomino, Paola Valezka, CAM</v>
      </c>
      <c r="D2207" s="4">
        <f>Tabla_owssvr__2[[#This Row],[Fecha Solicitud]]</f>
        <v>41677</v>
      </c>
      <c r="E2207" t="str">
        <f>Tabla_owssvr__2[[#This Row],[Estado]]</f>
        <v>Realizado</v>
      </c>
      <c r="F2207" s="4">
        <f>Tabla_owssvr__2[[#This Row],[Fecha Cierre]]</f>
        <v>41677</v>
      </c>
      <c r="G2207" t="str">
        <f>Tabla_owssvr__2[[#This Row],[Categoria]]</f>
        <v>Creación, modificación activación y desactivación de anexos telefónicos.</v>
      </c>
      <c r="H2207" t="str">
        <f>Tabla_owssvr__2[[#This Row],[Enviado a TI]]</f>
        <v>Si</v>
      </c>
      <c r="I2207">
        <f>Tabla_owssvr__2[[#This Row],[Regiones]]</f>
        <v>0</v>
      </c>
      <c r="J2207" s="12">
        <f t="shared" si="231"/>
        <v>1</v>
      </c>
      <c r="K2207" s="13">
        <f t="shared" si="232"/>
        <v>41680</v>
      </c>
      <c r="L2207" s="12">
        <f t="shared" si="233"/>
        <v>2014</v>
      </c>
      <c r="M2207" s="12">
        <f t="shared" si="234"/>
        <v>7</v>
      </c>
      <c r="N2207" s="12">
        <f t="shared" si="235"/>
        <v>2</v>
      </c>
      <c r="O2207" s="13" t="str">
        <f t="shared" ca="1" si="236"/>
        <v>CUMPLE</v>
      </c>
    </row>
    <row r="2208" spans="1:15" hidden="1">
      <c r="A2208">
        <f>Tabla_owssvr__2[[#This Row],[ID]]</f>
        <v>3010</v>
      </c>
      <c r="B2208" t="str">
        <f>Tabla_owssvr__2[[#This Row],[Título]]</f>
        <v>Solicita plan de datos</v>
      </c>
      <c r="C2208" t="str">
        <f>Tabla_owssvr__2[[#This Row],[Solicitante]]</f>
        <v>Orellana Sepulveda, Andres Alejandro, CAM</v>
      </c>
      <c r="D2208" s="4">
        <f>Tabla_owssvr__2[[#This Row],[Fecha Solicitud]]</f>
        <v>41677</v>
      </c>
      <c r="E2208" t="str">
        <f>Tabla_owssvr__2[[#This Row],[Estado]]</f>
        <v>Realizado</v>
      </c>
      <c r="F2208" s="4">
        <f>Tabla_owssvr__2[[#This Row],[Fecha Cierre]]</f>
        <v>41680</v>
      </c>
      <c r="G2208" t="str">
        <f>Tabla_owssvr__2[[#This Row],[Categoria]]</f>
        <v>Habilitación de servicios de telefonía celular, aumento de minutos, cambio de perfil.</v>
      </c>
      <c r="H2208" t="str">
        <f>Tabla_owssvr__2[[#This Row],[Enviado a TI]]</f>
        <v>Si</v>
      </c>
      <c r="I2208">
        <f>Tabla_owssvr__2[[#This Row],[Regiones]]</f>
        <v>0</v>
      </c>
      <c r="J2208" s="12">
        <f t="shared" si="231"/>
        <v>1</v>
      </c>
      <c r="K2208" s="13">
        <f t="shared" si="232"/>
        <v>41680</v>
      </c>
      <c r="L2208" s="12">
        <f t="shared" si="233"/>
        <v>2014</v>
      </c>
      <c r="M2208" s="12">
        <f t="shared" si="234"/>
        <v>7</v>
      </c>
      <c r="N2208" s="12">
        <f t="shared" si="235"/>
        <v>2</v>
      </c>
      <c r="O2208" s="13" t="str">
        <f t="shared" ca="1" si="236"/>
        <v>CUMPLE</v>
      </c>
    </row>
    <row r="2209" spans="1:15">
      <c r="A2209">
        <f>Tabla_owssvr__2[[#This Row],[ID]]</f>
        <v>3009</v>
      </c>
      <c r="B2209" t="str">
        <f>Tabla_owssvr__2[[#This Row],[Título]]</f>
        <v>Solicita plan de datos</v>
      </c>
      <c r="C2209" t="str">
        <f>Tabla_owssvr__2[[#This Row],[Solicitante]]</f>
        <v>Orellana Sepulveda, Andres Alejandro, CAM</v>
      </c>
      <c r="D2209" s="4">
        <f>Tabla_owssvr__2[[#This Row],[Fecha Solicitud]]</f>
        <v>41677</v>
      </c>
      <c r="E2209" t="str">
        <f>Tabla_owssvr__2[[#This Row],[Estado]]</f>
        <v>Realizado</v>
      </c>
      <c r="F2209" s="4">
        <f>Tabla_owssvr__2[[#This Row],[Fecha Cierre]]</f>
        <v>41681</v>
      </c>
      <c r="G2209" t="str">
        <f>Tabla_owssvr__2[[#This Row],[Categoria]]</f>
        <v>Habilitación de servicios de telefonía celular, aumento de minutos, cambio de perfil.</v>
      </c>
      <c r="H2209" t="str">
        <f>Tabla_owssvr__2[[#This Row],[Enviado a TI]]</f>
        <v>Si</v>
      </c>
      <c r="I2209">
        <f>Tabla_owssvr__2[[#This Row],[Regiones]]</f>
        <v>0</v>
      </c>
      <c r="J2209" s="12">
        <f t="shared" si="231"/>
        <v>1</v>
      </c>
      <c r="K2209" s="13">
        <f t="shared" si="232"/>
        <v>41680</v>
      </c>
      <c r="L2209" s="12">
        <f t="shared" si="233"/>
        <v>2014</v>
      </c>
      <c r="M2209" s="12">
        <f t="shared" si="234"/>
        <v>7</v>
      </c>
      <c r="N2209" s="12">
        <f t="shared" si="235"/>
        <v>2</v>
      </c>
      <c r="O2209" s="13" t="str">
        <f t="shared" ca="1" si="236"/>
        <v>NO CUMPLE</v>
      </c>
    </row>
    <row r="2210" spans="1:15" hidden="1">
      <c r="A2210">
        <f>Tabla_owssvr__2[[#This Row],[ID]]</f>
        <v>3008</v>
      </c>
      <c r="B2210" t="str">
        <f>Tabla_owssvr__2[[#This Row],[Título]]</f>
        <v>Solicitud de Minutos.xls</v>
      </c>
      <c r="C2210" t="str">
        <f>Tabla_owssvr__2[[#This Row],[Solicitante]]</f>
        <v>Zarate Avila, Moises, CAM</v>
      </c>
      <c r="D2210" s="4">
        <f>Tabla_owssvr__2[[#This Row],[Fecha Solicitud]]</f>
        <v>41677</v>
      </c>
      <c r="E2210" t="str">
        <f>Tabla_owssvr__2[[#This Row],[Estado]]</f>
        <v>Realizado</v>
      </c>
      <c r="F2210" s="4">
        <f>Tabla_owssvr__2[[#This Row],[Fecha Cierre]]</f>
        <v>41677</v>
      </c>
      <c r="G2210" t="str">
        <f>Tabla_owssvr__2[[#This Row],[Categoria]]</f>
        <v>Habilitación de servicios de telefonía celular, aumento de minutos, cambio de perfil.</v>
      </c>
      <c r="H2210" t="str">
        <f>Tabla_owssvr__2[[#This Row],[Enviado a TI]]</f>
        <v>Si</v>
      </c>
      <c r="I2210">
        <f>Tabla_owssvr__2[[#This Row],[Regiones]]</f>
        <v>0</v>
      </c>
      <c r="J2210" s="12">
        <f t="shared" si="231"/>
        <v>1</v>
      </c>
      <c r="K2210" s="13">
        <f t="shared" si="232"/>
        <v>41680</v>
      </c>
      <c r="L2210" s="12">
        <f t="shared" si="233"/>
        <v>2014</v>
      </c>
      <c r="M2210" s="12">
        <f t="shared" si="234"/>
        <v>7</v>
      </c>
      <c r="N2210" s="12">
        <f t="shared" si="235"/>
        <v>2</v>
      </c>
      <c r="O2210" s="13" t="str">
        <f t="shared" ca="1" si="236"/>
        <v>CUMPLE</v>
      </c>
    </row>
    <row r="2211" spans="1:15" hidden="1">
      <c r="A2211">
        <f>Tabla_owssvr__2[[#This Row],[ID]]</f>
        <v>3007</v>
      </c>
      <c r="B2211" t="str">
        <f>Tabla_owssvr__2[[#This Row],[Título]]</f>
        <v>REASIGNAR MINUTOS</v>
      </c>
      <c r="C2211" t="str">
        <f>Tabla_owssvr__2[[#This Row],[Solicitante]]</f>
        <v>Valdes Navarrete, David Exequiel, CAM</v>
      </c>
      <c r="D2211" s="4">
        <f>Tabla_owssvr__2[[#This Row],[Fecha Solicitud]]</f>
        <v>41676</v>
      </c>
      <c r="E2211" t="str">
        <f>Tabla_owssvr__2[[#This Row],[Estado]]</f>
        <v>Realizado</v>
      </c>
      <c r="F2211" s="4">
        <f>Tabla_owssvr__2[[#This Row],[Fecha Cierre]]</f>
        <v>41676</v>
      </c>
      <c r="G2211" t="str">
        <f>Tabla_owssvr__2[[#This Row],[Categoria]]</f>
        <v>Habilitación de servicios de telefonía celular, aumento de minutos, cambio de perfil.</v>
      </c>
      <c r="H2211" t="str">
        <f>Tabla_owssvr__2[[#This Row],[Enviado a TI]]</f>
        <v>Si</v>
      </c>
      <c r="I2211">
        <f>Tabla_owssvr__2[[#This Row],[Regiones]]</f>
        <v>0</v>
      </c>
      <c r="J2211" s="12">
        <f t="shared" si="231"/>
        <v>1</v>
      </c>
      <c r="K2211" s="13">
        <f t="shared" si="232"/>
        <v>41677</v>
      </c>
      <c r="L2211" s="12">
        <f t="shared" si="233"/>
        <v>2014</v>
      </c>
      <c r="M2211" s="12">
        <f t="shared" si="234"/>
        <v>6</v>
      </c>
      <c r="N2211" s="12">
        <f t="shared" si="235"/>
        <v>2</v>
      </c>
      <c r="O2211" s="13" t="str">
        <f t="shared" ca="1" si="236"/>
        <v>CUMPLE</v>
      </c>
    </row>
    <row r="2212" spans="1:15" hidden="1">
      <c r="A2212">
        <f>Tabla_owssvr__2[[#This Row],[ID]]</f>
        <v>3006</v>
      </c>
      <c r="B2212" t="str">
        <f>Tabla_owssvr__2[[#This Row],[Título]]</f>
        <v>Solicitud de configuracion de scanner</v>
      </c>
      <c r="C2212" t="str">
        <f>Tabla_owssvr__2[[#This Row],[Solicitante]]</f>
        <v>Escobar Pizarro, Jeannette Alejandra, CAM</v>
      </c>
      <c r="D2212" s="4">
        <f>Tabla_owssvr__2[[#This Row],[Fecha Solicitud]]</f>
        <v>41676</v>
      </c>
      <c r="E2212" t="str">
        <f>Tabla_owssvr__2[[#This Row],[Estado]]</f>
        <v>Realizado</v>
      </c>
      <c r="F2212" s="4">
        <f>Tabla_owssvr__2[[#This Row],[Fecha Cierre]]</f>
        <v>41676</v>
      </c>
      <c r="G2212" t="str">
        <f>Tabla_owssvr__2[[#This Row],[Categoria]]</f>
        <v>Creación, modificación activación y desactivación de cuentas de red y correo electrónico.</v>
      </c>
      <c r="H2212" t="str">
        <f>Tabla_owssvr__2[[#This Row],[Enviado a TI]]</f>
        <v>Si</v>
      </c>
      <c r="I2212">
        <f>Tabla_owssvr__2[[#This Row],[Regiones]]</f>
        <v>0</v>
      </c>
      <c r="J2212" s="12">
        <f t="shared" si="231"/>
        <v>1</v>
      </c>
      <c r="K2212" s="13">
        <f t="shared" si="232"/>
        <v>41677</v>
      </c>
      <c r="L2212" s="12">
        <f t="shared" si="233"/>
        <v>2014</v>
      </c>
      <c r="M2212" s="12">
        <f t="shared" si="234"/>
        <v>6</v>
      </c>
      <c r="N2212" s="12">
        <f t="shared" si="235"/>
        <v>2</v>
      </c>
      <c r="O2212" s="13" t="str">
        <f t="shared" ca="1" si="236"/>
        <v>CUMPLE</v>
      </c>
    </row>
    <row r="2213" spans="1:15" hidden="1">
      <c r="A2213">
        <f>Tabla_owssvr__2[[#This Row],[ID]]</f>
        <v>3005</v>
      </c>
      <c r="B2213" t="str">
        <f>Tabla_owssvr__2[[#This Row],[Título]]</f>
        <v>anexo para larga distancia Perú</v>
      </c>
      <c r="C2213" t="str">
        <f>Tabla_owssvr__2[[#This Row],[Solicitante]]</f>
        <v>Gonzalez R., Enrique, CAM</v>
      </c>
      <c r="D2213" s="4">
        <f>Tabla_owssvr__2[[#This Row],[Fecha Solicitud]]</f>
        <v>41676</v>
      </c>
      <c r="E2213" t="str">
        <f>Tabla_owssvr__2[[#This Row],[Estado]]</f>
        <v>Rechazado</v>
      </c>
      <c r="F2213" s="4">
        <f>Tabla_owssvr__2[[#This Row],[Fecha Cierre]]</f>
        <v>41676</v>
      </c>
      <c r="G2213" t="str">
        <f>Tabla_owssvr__2[[#This Row],[Categoria]]</f>
        <v>Creación, modificación activación y desactivación de anexos telefónicos.</v>
      </c>
      <c r="H2213" t="str">
        <f>Tabla_owssvr__2[[#This Row],[Enviado a TI]]</f>
        <v>No</v>
      </c>
      <c r="I2213">
        <f>Tabla_owssvr__2[[#This Row],[Regiones]]</f>
        <v>0</v>
      </c>
      <c r="J2213" s="12">
        <f t="shared" si="231"/>
        <v>1</v>
      </c>
      <c r="K2213" s="13">
        <f t="shared" si="232"/>
        <v>41677</v>
      </c>
      <c r="L2213" s="12">
        <f t="shared" si="233"/>
        <v>2014</v>
      </c>
      <c r="M2213" s="12">
        <f t="shared" si="234"/>
        <v>6</v>
      </c>
      <c r="N2213" s="12">
        <f t="shared" si="235"/>
        <v>2</v>
      </c>
      <c r="O2213" s="13" t="str">
        <f t="shared" ca="1" si="236"/>
        <v>CUMPLE</v>
      </c>
    </row>
    <row r="2214" spans="1:15" hidden="1">
      <c r="A2214">
        <f>Tabla_owssvr__2[[#This Row],[ID]]</f>
        <v>3004</v>
      </c>
      <c r="B2214" t="str">
        <f>Tabla_owssvr__2[[#This Row],[Título]]</f>
        <v>toner impresora blanco y negro de área comercial y RRHH</v>
      </c>
      <c r="C2214" t="str">
        <f>Tabla_owssvr__2[[#This Row],[Solicitante]]</f>
        <v>Caraa Carraha, Paula, CAM</v>
      </c>
      <c r="D2214" s="4">
        <f>Tabla_owssvr__2[[#This Row],[Fecha Solicitud]]</f>
        <v>41676</v>
      </c>
      <c r="E2214" t="str">
        <f>Tabla_owssvr__2[[#This Row],[Estado]]</f>
        <v>Realizado</v>
      </c>
      <c r="F2214" s="4">
        <f>Tabla_owssvr__2[[#This Row],[Fecha Cierre]]</f>
        <v>41676</v>
      </c>
      <c r="G2214" t="str">
        <f>Tabla_owssvr__2[[#This Row],[Categoria]]</f>
        <v>Reporte de problemas de Impresoras en Outsourcing</v>
      </c>
      <c r="H2214" t="str">
        <f>Tabla_owssvr__2[[#This Row],[Enviado a TI]]</f>
        <v>Si</v>
      </c>
      <c r="I2214">
        <f>Tabla_owssvr__2[[#This Row],[Regiones]]</f>
        <v>0</v>
      </c>
      <c r="J2214" s="12">
        <f t="shared" si="231"/>
        <v>1</v>
      </c>
      <c r="K2214" s="13">
        <f t="shared" si="232"/>
        <v>41677</v>
      </c>
      <c r="L2214" s="12">
        <f t="shared" si="233"/>
        <v>2014</v>
      </c>
      <c r="M2214" s="12">
        <f t="shared" si="234"/>
        <v>6</v>
      </c>
      <c r="N2214" s="12">
        <f t="shared" si="235"/>
        <v>2</v>
      </c>
      <c r="O2214" s="13" t="str">
        <f t="shared" ca="1" si="236"/>
        <v>CUMPLE</v>
      </c>
    </row>
    <row r="2215" spans="1:15" hidden="1">
      <c r="A2215">
        <f>Tabla_owssvr__2[[#This Row],[ID]]</f>
        <v>3003</v>
      </c>
      <c r="B2215" t="str">
        <f>Tabla_owssvr__2[[#This Row],[Título]]</f>
        <v>Baja de usuario Alvaro Alfaro.</v>
      </c>
      <c r="C2215" t="str">
        <f>Tabla_owssvr__2[[#This Row],[Solicitante]]</f>
        <v>Abarca Cerda, Cristian Andres, CAM</v>
      </c>
      <c r="D2215" s="4">
        <f>Tabla_owssvr__2[[#This Row],[Fecha Solicitud]]</f>
        <v>41675</v>
      </c>
      <c r="E2215" t="str">
        <f>Tabla_owssvr__2[[#This Row],[Estado]]</f>
        <v>Realizado</v>
      </c>
      <c r="F2215" s="4">
        <f>Tabla_owssvr__2[[#This Row],[Fecha Cierre]]</f>
        <v>41676</v>
      </c>
      <c r="G2215" t="str">
        <f>Tabla_owssvr__2[[#This Row],[Categoria]]</f>
        <v>Creación, modificación activación y desactivación de cuentas asociadas a servicios externos.</v>
      </c>
      <c r="H2215" t="str">
        <f>Tabla_owssvr__2[[#This Row],[Enviado a TI]]</f>
        <v>No</v>
      </c>
      <c r="I2215">
        <f>Tabla_owssvr__2[[#This Row],[Regiones]]</f>
        <v>0</v>
      </c>
      <c r="J2215" s="12">
        <f t="shared" si="231"/>
        <v>1</v>
      </c>
      <c r="K2215" s="13">
        <f t="shared" si="232"/>
        <v>41676</v>
      </c>
      <c r="L2215" s="12">
        <f t="shared" si="233"/>
        <v>2014</v>
      </c>
      <c r="M2215" s="12">
        <f t="shared" si="234"/>
        <v>6</v>
      </c>
      <c r="N2215" s="12">
        <f t="shared" si="235"/>
        <v>2</v>
      </c>
      <c r="O2215" s="13" t="str">
        <f t="shared" ca="1" si="236"/>
        <v>CUMPLE</v>
      </c>
    </row>
    <row r="2216" spans="1:15" hidden="1">
      <c r="A2216">
        <f>Tabla_owssvr__2[[#This Row],[ID]]</f>
        <v>3002</v>
      </c>
      <c r="B2216" t="str">
        <f>Tabla_owssvr__2[[#This Row],[Título]]</f>
        <v>Enviando por correo electrónico: Respaldo correos dic 2013</v>
      </c>
      <c r="C2216" t="str">
        <f>Tabla_owssvr__2[[#This Row],[Solicitante]]</f>
        <v>Daza Espinoza, Maris Alejandra, CAM</v>
      </c>
      <c r="D2216" s="4">
        <f>Tabla_owssvr__2[[#This Row],[Fecha Solicitud]]</f>
        <v>41676</v>
      </c>
      <c r="E2216" t="str">
        <f>Tabla_owssvr__2[[#This Row],[Estado]]</f>
        <v>Realizado</v>
      </c>
      <c r="F2216" s="4">
        <f>Tabla_owssvr__2[[#This Row],[Fecha Cierre]]</f>
        <v>41676</v>
      </c>
      <c r="G2216" t="str">
        <f>Tabla_owssvr__2[[#This Row],[Categoria]]</f>
        <v>Instalación de nuevos software en los computadores.</v>
      </c>
      <c r="H2216" t="str">
        <f>Tabla_owssvr__2[[#This Row],[Enviado a TI]]</f>
        <v>No</v>
      </c>
      <c r="I2216">
        <f>Tabla_owssvr__2[[#This Row],[Regiones]]</f>
        <v>0</v>
      </c>
      <c r="J2216" s="12">
        <f t="shared" si="231"/>
        <v>1</v>
      </c>
      <c r="K2216" s="13">
        <f t="shared" si="232"/>
        <v>41677</v>
      </c>
      <c r="L2216" s="12">
        <f t="shared" si="233"/>
        <v>2014</v>
      </c>
      <c r="M2216" s="12">
        <f t="shared" si="234"/>
        <v>6</v>
      </c>
      <c r="N2216" s="12">
        <f t="shared" si="235"/>
        <v>2</v>
      </c>
      <c r="O2216" s="13" t="str">
        <f t="shared" ca="1" si="236"/>
        <v>CUMPLE</v>
      </c>
    </row>
    <row r="2217" spans="1:15" hidden="1">
      <c r="A2217">
        <f>Tabla_owssvr__2[[#This Row],[ID]]</f>
        <v>3001</v>
      </c>
      <c r="B2217" t="str">
        <f>Tabla_owssvr__2[[#This Row],[Título]]</f>
        <v>Aumento Temporal de Minutos MOM</v>
      </c>
      <c r="C2217" t="str">
        <f>Tabla_owssvr__2[[#This Row],[Solicitante]]</f>
        <v>Diaz Castro, Olivier Guillermo, CAM</v>
      </c>
      <c r="D2217" s="4">
        <f>Tabla_owssvr__2[[#This Row],[Fecha Solicitud]]</f>
        <v>41676</v>
      </c>
      <c r="E2217" t="str">
        <f>Tabla_owssvr__2[[#This Row],[Estado]]</f>
        <v>Realizado</v>
      </c>
      <c r="F2217" s="4">
        <f>Tabla_owssvr__2[[#This Row],[Fecha Cierre]]</f>
        <v>41676</v>
      </c>
      <c r="G2217" t="str">
        <f>Tabla_owssvr__2[[#This Row],[Categoria]]</f>
        <v>Habilitación de servicios de telefonía celular, aumento de minutos, cambio de perfil.</v>
      </c>
      <c r="H2217" t="str">
        <f>Tabla_owssvr__2[[#This Row],[Enviado a TI]]</f>
        <v>Si</v>
      </c>
      <c r="I2217">
        <f>Tabla_owssvr__2[[#This Row],[Regiones]]</f>
        <v>0</v>
      </c>
      <c r="J2217" s="12">
        <f t="shared" si="231"/>
        <v>1</v>
      </c>
      <c r="K2217" s="13">
        <f t="shared" si="232"/>
        <v>41677</v>
      </c>
      <c r="L2217" s="12">
        <f t="shared" si="233"/>
        <v>2014</v>
      </c>
      <c r="M2217" s="12">
        <f t="shared" si="234"/>
        <v>6</v>
      </c>
      <c r="N2217" s="12">
        <f t="shared" si="235"/>
        <v>2</v>
      </c>
      <c r="O2217" s="13" t="str">
        <f t="shared" ca="1" si="236"/>
        <v>CUMPLE</v>
      </c>
    </row>
    <row r="2218" spans="1:15" hidden="1">
      <c r="A2218">
        <f>Tabla_owssvr__2[[#This Row],[ID]]</f>
        <v>3000</v>
      </c>
      <c r="B2218" t="str">
        <f>Tabla_owssvr__2[[#This Row],[Título]]</f>
        <v>Autorización Celulares proceso SOT</v>
      </c>
      <c r="C2218" t="str">
        <f>Tabla_owssvr__2[[#This Row],[Solicitante]]</f>
        <v>Parada Vizcaino, Martha Cecilia, CAM</v>
      </c>
      <c r="D2218" s="4">
        <f>Tabla_owssvr__2[[#This Row],[Fecha Solicitud]]</f>
        <v>41676</v>
      </c>
      <c r="E2218" t="str">
        <f>Tabla_owssvr__2[[#This Row],[Estado]]</f>
        <v>Realizado</v>
      </c>
      <c r="F2218" s="4">
        <f>Tabla_owssvr__2[[#This Row],[Fecha Cierre]]</f>
        <v>41680</v>
      </c>
      <c r="G2218" t="str">
        <f>Tabla_owssvr__2[[#This Row],[Categoria]]</f>
        <v>Asignación y/o entrega de equipos celulares estándar nuevos o sus componentes. (chips)</v>
      </c>
      <c r="H2218" t="str">
        <f>Tabla_owssvr__2[[#This Row],[Enviado a TI]]</f>
        <v>Si</v>
      </c>
      <c r="I2218">
        <f>Tabla_owssvr__2[[#This Row],[Regiones]]</f>
        <v>0</v>
      </c>
      <c r="J2218" s="12">
        <f t="shared" si="231"/>
        <v>7</v>
      </c>
      <c r="K2218" s="13">
        <f t="shared" si="232"/>
        <v>41687</v>
      </c>
      <c r="L2218" s="12">
        <f t="shared" si="233"/>
        <v>2014</v>
      </c>
      <c r="M2218" s="12">
        <f t="shared" si="234"/>
        <v>8</v>
      </c>
      <c r="N2218" s="12">
        <f t="shared" si="235"/>
        <v>2</v>
      </c>
      <c r="O2218" s="13" t="str">
        <f t="shared" ca="1" si="236"/>
        <v>CUMPLE</v>
      </c>
    </row>
    <row r="2219" spans="1:15" hidden="1">
      <c r="A2219">
        <f>Tabla_owssvr__2[[#This Row],[ID]]</f>
        <v>2999</v>
      </c>
      <c r="B2219" t="str">
        <f>Tabla_owssvr__2[[#This Row],[Título]]</f>
        <v>TELEFONO VERONICA MILLAR MAIPU</v>
      </c>
      <c r="C2219" t="str">
        <f>Tabla_owssvr__2[[#This Row],[Solicitante]]</f>
        <v>Belmar Ramirez, Nelson Andres, CAM</v>
      </c>
      <c r="D2219" s="4">
        <f>Tabla_owssvr__2[[#This Row],[Fecha Solicitud]]</f>
        <v>41676</v>
      </c>
      <c r="E2219" t="str">
        <f>Tabla_owssvr__2[[#This Row],[Estado]]</f>
        <v>Realizado</v>
      </c>
      <c r="F2219" s="4">
        <f>Tabla_owssvr__2[[#This Row],[Fecha Cierre]]</f>
        <v>41676</v>
      </c>
      <c r="G2219" t="str">
        <f>Tabla_owssvr__2[[#This Row],[Categoria]]</f>
        <v>Asignación y/o entrega de equipos celulares estándar nuevos o sus componentes. (chips)</v>
      </c>
      <c r="H2219" t="str">
        <f>Tabla_owssvr__2[[#This Row],[Enviado a TI]]</f>
        <v>Si</v>
      </c>
      <c r="I2219">
        <f>Tabla_owssvr__2[[#This Row],[Regiones]]</f>
        <v>0</v>
      </c>
      <c r="J2219" s="12">
        <f t="shared" si="231"/>
        <v>7</v>
      </c>
      <c r="K2219" s="13">
        <f t="shared" si="232"/>
        <v>41687</v>
      </c>
      <c r="L2219" s="12">
        <f t="shared" si="233"/>
        <v>2014</v>
      </c>
      <c r="M2219" s="12">
        <f t="shared" si="234"/>
        <v>8</v>
      </c>
      <c r="N2219" s="12">
        <f t="shared" si="235"/>
        <v>2</v>
      </c>
      <c r="O2219" s="13" t="str">
        <f t="shared" ca="1" si="236"/>
        <v>CUMPLE</v>
      </c>
    </row>
    <row r="2220" spans="1:15" hidden="1">
      <c r="A2220">
        <f>Tabla_owssvr__2[[#This Row],[ID]]</f>
        <v>2998</v>
      </c>
      <c r="B2220" t="str">
        <f>Tabla_owssvr__2[[#This Row],[Título]]</f>
        <v>PDM CON PREPBLEMAS</v>
      </c>
      <c r="C2220" t="str">
        <f>Tabla_owssvr__2[[#This Row],[Solicitante]]</f>
        <v>Reyes Castro, Esteban Javier, EXTERNO</v>
      </c>
      <c r="D2220" s="4">
        <f>Tabla_owssvr__2[[#This Row],[Fecha Solicitud]]</f>
        <v>41676</v>
      </c>
      <c r="E2220" t="str">
        <f>Tabla_owssvr__2[[#This Row],[Estado]]</f>
        <v>Realizado</v>
      </c>
      <c r="F2220" s="4">
        <f>Tabla_owssvr__2[[#This Row],[Fecha Cierre]]</f>
        <v>41676</v>
      </c>
      <c r="G2220" t="str">
        <f>Tabla_owssvr__2[[#This Row],[Categoria]]</f>
        <v>Reporte de incidencias de servicio externos (Oracle, SAP, Synergia, GOM ….)</v>
      </c>
      <c r="H2220" t="str">
        <f>Tabla_owssvr__2[[#This Row],[Enviado a TI]]</f>
        <v>No</v>
      </c>
      <c r="I2220">
        <f>Tabla_owssvr__2[[#This Row],[Regiones]]</f>
        <v>0</v>
      </c>
      <c r="J2220" s="12">
        <f t="shared" si="231"/>
        <v>1</v>
      </c>
      <c r="K2220" s="13">
        <f t="shared" si="232"/>
        <v>41677</v>
      </c>
      <c r="L2220" s="12">
        <f t="shared" si="233"/>
        <v>2014</v>
      </c>
      <c r="M2220" s="12">
        <f t="shared" si="234"/>
        <v>6</v>
      </c>
      <c r="N2220" s="12">
        <f t="shared" si="235"/>
        <v>2</v>
      </c>
      <c r="O2220" s="13" t="str">
        <f t="shared" ca="1" si="236"/>
        <v>CUMPLE</v>
      </c>
    </row>
    <row r="2221" spans="1:15" hidden="1">
      <c r="A2221">
        <f>Tabla_owssvr__2[[#This Row],[ID]]</f>
        <v>2997</v>
      </c>
      <c r="B2221" t="str">
        <f>Tabla_owssvr__2[[#This Row],[Título]]</f>
        <v>Teclado se salta</v>
      </c>
      <c r="C2221" t="str">
        <f>Tabla_owssvr__2[[#This Row],[Solicitante]]</f>
        <v>Vasquez Ramirez, Enzo Omar, CAM</v>
      </c>
      <c r="D2221" s="4">
        <f>Tabla_owssvr__2[[#This Row],[Fecha Solicitud]]</f>
        <v>41676</v>
      </c>
      <c r="E2221" t="str">
        <f>Tabla_owssvr__2[[#This Row],[Estado]]</f>
        <v>Realizado</v>
      </c>
      <c r="F2221" s="4">
        <f>Tabla_owssvr__2[[#This Row],[Fecha Cierre]]</f>
        <v>41676</v>
      </c>
      <c r="G2221" t="str">
        <f>Tabla_owssvr__2[[#This Row],[Categoria]]</f>
        <v>Reparación de equipos (pc o notebook)</v>
      </c>
      <c r="H2221" t="str">
        <f>Tabla_owssvr__2[[#This Row],[Enviado a TI]]</f>
        <v>Si</v>
      </c>
      <c r="I2221">
        <f>Tabla_owssvr__2[[#This Row],[Regiones]]</f>
        <v>0</v>
      </c>
      <c r="J2221" s="12">
        <f t="shared" si="231"/>
        <v>3</v>
      </c>
      <c r="K2221" s="13">
        <f t="shared" si="232"/>
        <v>41681</v>
      </c>
      <c r="L2221" s="12">
        <f t="shared" si="233"/>
        <v>2014</v>
      </c>
      <c r="M2221" s="12">
        <f t="shared" si="234"/>
        <v>7</v>
      </c>
      <c r="N2221" s="12">
        <f t="shared" si="235"/>
        <v>2</v>
      </c>
      <c r="O2221" s="13" t="str">
        <f t="shared" ca="1" si="236"/>
        <v>CUMPLE</v>
      </c>
    </row>
    <row r="2222" spans="1:15" hidden="1">
      <c r="A2222">
        <f>Tabla_owssvr__2[[#This Row],[ID]]</f>
        <v>2996</v>
      </c>
      <c r="B2222" t="str">
        <f>Tabla_owssvr__2[[#This Row],[Título]]</f>
        <v>Habilitacion de Telefono Motorola</v>
      </c>
      <c r="C2222" t="str">
        <f>Tabla_owssvr__2[[#This Row],[Solicitante]]</f>
        <v>Diaz Letelier, Vladimir Andres, CAM</v>
      </c>
      <c r="D2222" s="4">
        <f>Tabla_owssvr__2[[#This Row],[Fecha Solicitud]]</f>
        <v>41676</v>
      </c>
      <c r="E2222" t="str">
        <f>Tabla_owssvr__2[[#This Row],[Estado]]</f>
        <v>Realizado</v>
      </c>
      <c r="F2222" s="4">
        <f>Tabla_owssvr__2[[#This Row],[Fecha Cierre]]</f>
        <v>41676</v>
      </c>
      <c r="G2222" t="str">
        <f>Tabla_owssvr__2[[#This Row],[Categoria]]</f>
        <v>Habilitación de servicios de telefonía celular, aumento de minutos, cambio de perfil.</v>
      </c>
      <c r="H2222" t="str">
        <f>Tabla_owssvr__2[[#This Row],[Enviado a TI]]</f>
        <v>Si</v>
      </c>
      <c r="I2222">
        <f>Tabla_owssvr__2[[#This Row],[Regiones]]</f>
        <v>0</v>
      </c>
      <c r="J2222" s="12">
        <f t="shared" si="231"/>
        <v>1</v>
      </c>
      <c r="K2222" s="13">
        <f t="shared" si="232"/>
        <v>41677</v>
      </c>
      <c r="L2222" s="12">
        <f t="shared" si="233"/>
        <v>2014</v>
      </c>
      <c r="M2222" s="12">
        <f t="shared" si="234"/>
        <v>6</v>
      </c>
      <c r="N2222" s="12">
        <f t="shared" si="235"/>
        <v>2</v>
      </c>
      <c r="O2222" s="13" t="str">
        <f t="shared" ca="1" si="236"/>
        <v>CUMPLE</v>
      </c>
    </row>
    <row r="2223" spans="1:15" hidden="1">
      <c r="A2223">
        <f>Tabla_owssvr__2[[#This Row],[ID]]</f>
        <v>2995</v>
      </c>
      <c r="B2223" t="str">
        <f>Tabla_owssvr__2[[#This Row],[Título]]</f>
        <v>Acceso carpeta compartida</v>
      </c>
      <c r="C2223" t="str">
        <f>Tabla_owssvr__2[[#This Row],[Solicitante]]</f>
        <v>Vasquez Opazo, Maria Jose, CAM</v>
      </c>
      <c r="D2223" s="4">
        <f>Tabla_owssvr__2[[#This Row],[Fecha Solicitud]]</f>
        <v>41676</v>
      </c>
      <c r="E2223" t="str">
        <f>Tabla_owssvr__2[[#This Row],[Estado]]</f>
        <v>Realizado</v>
      </c>
      <c r="F2223" s="4">
        <f>Tabla_owssvr__2[[#This Row],[Fecha Cierre]]</f>
        <v>41676</v>
      </c>
      <c r="G2223" t="str">
        <f>Tabla_owssvr__2[[#This Row],[Categoria]]</f>
        <v>Habilitación de carpetas compartidas o sitios de Sharepoint. O asignación y/o modificación de permisos.</v>
      </c>
      <c r="H2223" t="str">
        <f>Tabla_owssvr__2[[#This Row],[Enviado a TI]]</f>
        <v>Si</v>
      </c>
      <c r="I2223">
        <f>Tabla_owssvr__2[[#This Row],[Regiones]]</f>
        <v>0</v>
      </c>
      <c r="J2223" s="12">
        <f t="shared" si="231"/>
        <v>1</v>
      </c>
      <c r="K2223" s="13">
        <f t="shared" si="232"/>
        <v>41677</v>
      </c>
      <c r="L2223" s="12">
        <f t="shared" si="233"/>
        <v>2014</v>
      </c>
      <c r="M2223" s="12">
        <f t="shared" si="234"/>
        <v>6</v>
      </c>
      <c r="N2223" s="12">
        <f t="shared" si="235"/>
        <v>2</v>
      </c>
      <c r="O2223" s="13" t="str">
        <f t="shared" ca="1" si="236"/>
        <v>CUMPLE</v>
      </c>
    </row>
    <row r="2224" spans="1:15" hidden="1">
      <c r="A2224">
        <f>Tabla_owssvr__2[[#This Row],[ID]]</f>
        <v>2994</v>
      </c>
      <c r="B2224" t="str">
        <f>Tabla_owssvr__2[[#This Row],[Título]]</f>
        <v>Alta Cuenta Corporativa AD y Exchange</v>
      </c>
      <c r="C2224" t="str">
        <f>Tabla_owssvr__2[[#This Row],[Solicitante]]</f>
        <v>Castro Marchant, Jorge, CAM</v>
      </c>
      <c r="D2224" s="4">
        <f>Tabla_owssvr__2[[#This Row],[Fecha Solicitud]]</f>
        <v>41676</v>
      </c>
      <c r="E2224" t="str">
        <f>Tabla_owssvr__2[[#This Row],[Estado]]</f>
        <v>Realizado</v>
      </c>
      <c r="F2224" s="4">
        <f>Tabla_owssvr__2[[#This Row],[Fecha Cierre]]</f>
        <v>41676</v>
      </c>
      <c r="G2224" t="str">
        <f>Tabla_owssvr__2[[#This Row],[Categoria]]</f>
        <v>Creación, modificación activación y desactivación de cuentas de red y correo electrónico.</v>
      </c>
      <c r="H2224" t="str">
        <f>Tabla_owssvr__2[[#This Row],[Enviado a TI]]</f>
        <v>Si</v>
      </c>
      <c r="I2224">
        <f>Tabla_owssvr__2[[#This Row],[Regiones]]</f>
        <v>0</v>
      </c>
      <c r="J2224" s="12">
        <f t="shared" si="231"/>
        <v>1</v>
      </c>
      <c r="K2224" s="13">
        <f t="shared" si="232"/>
        <v>41677</v>
      </c>
      <c r="L2224" s="12">
        <f t="shared" si="233"/>
        <v>2014</v>
      </c>
      <c r="M2224" s="12">
        <f t="shared" si="234"/>
        <v>6</v>
      </c>
      <c r="N2224" s="12">
        <f t="shared" si="235"/>
        <v>2</v>
      </c>
      <c r="O2224" s="13" t="str">
        <f t="shared" ca="1" si="236"/>
        <v>CUMPLE</v>
      </c>
    </row>
    <row r="2225" spans="1:15" hidden="1">
      <c r="A2225">
        <f>Tabla_owssvr__2[[#This Row],[ID]]</f>
        <v>2993</v>
      </c>
      <c r="B2225" t="str">
        <f>Tabla_owssvr__2[[#This Row],[Título]]</f>
        <v>Reiniciar Clave</v>
      </c>
      <c r="C2225" t="str">
        <f>Tabla_owssvr__2[[#This Row],[Solicitante]]</f>
        <v>Salinas Bustos, Max Leonardo, CAM</v>
      </c>
      <c r="D2225" s="4">
        <f>Tabla_owssvr__2[[#This Row],[Fecha Solicitud]]</f>
        <v>41676</v>
      </c>
      <c r="E2225" t="str">
        <f>Tabla_owssvr__2[[#This Row],[Estado]]</f>
        <v>Realizado</v>
      </c>
      <c r="F2225" s="4">
        <f>Tabla_owssvr__2[[#This Row],[Fecha Cierre]]</f>
        <v>41676</v>
      </c>
      <c r="G2225" t="str">
        <f>Tabla_owssvr__2[[#This Row],[Categoria]]</f>
        <v>Creación, modificación activación y desactivación de cuentas de red y correo electrónico.</v>
      </c>
      <c r="H2225" t="str">
        <f>Tabla_owssvr__2[[#This Row],[Enviado a TI]]</f>
        <v>No</v>
      </c>
      <c r="I2225">
        <f>Tabla_owssvr__2[[#This Row],[Regiones]]</f>
        <v>0</v>
      </c>
      <c r="J2225" s="12">
        <f t="shared" si="231"/>
        <v>1</v>
      </c>
      <c r="K2225" s="13">
        <f t="shared" si="232"/>
        <v>41677</v>
      </c>
      <c r="L2225" s="12">
        <f t="shared" si="233"/>
        <v>2014</v>
      </c>
      <c r="M2225" s="12">
        <f t="shared" si="234"/>
        <v>6</v>
      </c>
      <c r="N2225" s="12">
        <f t="shared" si="235"/>
        <v>2</v>
      </c>
      <c r="O2225" s="13" t="str">
        <f t="shared" ca="1" si="236"/>
        <v>CUMPLE</v>
      </c>
    </row>
    <row r="2226" spans="1:15" hidden="1">
      <c r="A2226">
        <f>Tabla_owssvr__2[[#This Row],[ID]]</f>
        <v>2992</v>
      </c>
      <c r="B2226" t="str">
        <f>Tabla_owssvr__2[[#This Row],[Título]]</f>
        <v>Reposición de minutos On net</v>
      </c>
      <c r="C2226" t="str">
        <f>Tabla_owssvr__2[[#This Row],[Solicitante]]</f>
        <v>Abrigo Elgueda, Juan Andres, CAM</v>
      </c>
      <c r="D2226" s="4">
        <f>Tabla_owssvr__2[[#This Row],[Fecha Solicitud]]</f>
        <v>41676</v>
      </c>
      <c r="E2226" t="str">
        <f>Tabla_owssvr__2[[#This Row],[Estado]]</f>
        <v>Realizado</v>
      </c>
      <c r="F2226" s="4">
        <f>Tabla_owssvr__2[[#This Row],[Fecha Cierre]]</f>
        <v>41676</v>
      </c>
      <c r="G2226" t="str">
        <f>Tabla_owssvr__2[[#This Row],[Categoria]]</f>
        <v>Habilitación de servicios de telefonía celular, aumento de minutos, cambio de perfil.</v>
      </c>
      <c r="H2226" t="str">
        <f>Tabla_owssvr__2[[#This Row],[Enviado a TI]]</f>
        <v>Si</v>
      </c>
      <c r="I2226">
        <f>Tabla_owssvr__2[[#This Row],[Regiones]]</f>
        <v>0</v>
      </c>
      <c r="J2226" s="12">
        <f t="shared" si="231"/>
        <v>1</v>
      </c>
      <c r="K2226" s="13">
        <f t="shared" si="232"/>
        <v>41677</v>
      </c>
      <c r="L2226" s="12">
        <f t="shared" si="233"/>
        <v>2014</v>
      </c>
      <c r="M2226" s="12">
        <f t="shared" si="234"/>
        <v>6</v>
      </c>
      <c r="N2226" s="12">
        <f t="shared" si="235"/>
        <v>2</v>
      </c>
      <c r="O2226" s="13" t="str">
        <f t="shared" ca="1" si="236"/>
        <v>CUMPLE</v>
      </c>
    </row>
    <row r="2227" spans="1:15" hidden="1">
      <c r="A2227">
        <f>Tabla_owssvr__2[[#This Row],[ID]]</f>
        <v>2991</v>
      </c>
      <c r="B2227" t="str">
        <f>Tabla_owssvr__2[[#This Row],[Título]]</f>
        <v>minutos</v>
      </c>
      <c r="C2227" t="str">
        <f>Tabla_owssvr__2[[#This Row],[Solicitante]]</f>
        <v>Soto Aranguiz, Francisco Javier, CAM</v>
      </c>
      <c r="D2227" s="4">
        <f>Tabla_owssvr__2[[#This Row],[Fecha Solicitud]]</f>
        <v>41676</v>
      </c>
      <c r="E2227" t="str">
        <f>Tabla_owssvr__2[[#This Row],[Estado]]</f>
        <v>Realizado</v>
      </c>
      <c r="F2227" s="4">
        <f>Tabla_owssvr__2[[#This Row],[Fecha Cierre]]</f>
        <v>41676</v>
      </c>
      <c r="G2227" t="str">
        <f>Tabla_owssvr__2[[#This Row],[Categoria]]</f>
        <v>Habilitación de servicios de telefonía celular, aumento de minutos, cambio de perfil.</v>
      </c>
      <c r="H2227" t="str">
        <f>Tabla_owssvr__2[[#This Row],[Enviado a TI]]</f>
        <v>Si</v>
      </c>
      <c r="I2227">
        <f>Tabla_owssvr__2[[#This Row],[Regiones]]</f>
        <v>0</v>
      </c>
      <c r="J2227" s="12">
        <f t="shared" si="231"/>
        <v>1</v>
      </c>
      <c r="K2227" s="13">
        <f t="shared" si="232"/>
        <v>41677</v>
      </c>
      <c r="L2227" s="12">
        <f t="shared" si="233"/>
        <v>2014</v>
      </c>
      <c r="M2227" s="12">
        <f t="shared" si="234"/>
        <v>6</v>
      </c>
      <c r="N2227" s="12">
        <f t="shared" si="235"/>
        <v>2</v>
      </c>
      <c r="O2227" s="13" t="str">
        <f t="shared" ca="1" si="236"/>
        <v>CUMPLE</v>
      </c>
    </row>
    <row r="2228" spans="1:15" hidden="1">
      <c r="A2228">
        <f>Tabla_owssvr__2[[#This Row],[ID]]</f>
        <v>2990</v>
      </c>
      <c r="B2228" t="str">
        <f>Tabla_owssvr__2[[#This Row],[Título]]</f>
        <v>Solicitud Celular Andres Santibañez</v>
      </c>
      <c r="C2228" t="str">
        <f>Tabla_owssvr__2[[#This Row],[Solicitante]]</f>
        <v>Duarte Fuentes, Luis Alfredo, CAM</v>
      </c>
      <c r="D2228" s="4">
        <f>Tabla_owssvr__2[[#This Row],[Fecha Solicitud]]</f>
        <v>41675</v>
      </c>
      <c r="E2228" t="str">
        <f>Tabla_owssvr__2[[#This Row],[Estado]]</f>
        <v>Realizado</v>
      </c>
      <c r="F2228" s="4">
        <f>Tabla_owssvr__2[[#This Row],[Fecha Cierre]]</f>
        <v>41676</v>
      </c>
      <c r="G2228" t="str">
        <f>Tabla_owssvr__2[[#This Row],[Categoria]]</f>
        <v>Asignación y/o entrega de equipos celulares estándar nuevos o sus componentes. (chips)</v>
      </c>
      <c r="H2228" t="str">
        <f>Tabla_owssvr__2[[#This Row],[Enviado a TI]]</f>
        <v>Si</v>
      </c>
      <c r="I2228">
        <f>Tabla_owssvr__2[[#This Row],[Regiones]]</f>
        <v>0</v>
      </c>
      <c r="J2228" s="12">
        <f t="shared" si="231"/>
        <v>7</v>
      </c>
      <c r="K2228" s="13">
        <f t="shared" si="232"/>
        <v>41684</v>
      </c>
      <c r="L2228" s="12">
        <f t="shared" si="233"/>
        <v>2014</v>
      </c>
      <c r="M2228" s="12">
        <f t="shared" si="234"/>
        <v>7</v>
      </c>
      <c r="N2228" s="12">
        <f t="shared" si="235"/>
        <v>2</v>
      </c>
      <c r="O2228" s="13" t="str">
        <f t="shared" ca="1" si="236"/>
        <v>CUMPLE</v>
      </c>
    </row>
    <row r="2229" spans="1:15" hidden="1">
      <c r="A2229">
        <f>Tabla_owssvr__2[[#This Row],[ID]]</f>
        <v>2989</v>
      </c>
      <c r="B2229" t="str">
        <f>Tabla_owssvr__2[[#This Row],[Título]]</f>
        <v>Desbloqueo Clave PC Activo 110194</v>
      </c>
      <c r="C2229" t="str">
        <f>Tabla_owssvr__2[[#This Row],[Solicitante]]</f>
        <v>Castro Marchant, Jorge, CAM</v>
      </c>
      <c r="D2229" s="4">
        <f>Tabla_owssvr__2[[#This Row],[Fecha Solicitud]]</f>
        <v>41676</v>
      </c>
      <c r="E2229" t="str">
        <f>Tabla_owssvr__2[[#This Row],[Estado]]</f>
        <v>Realizado</v>
      </c>
      <c r="F2229" s="4">
        <f>Tabla_owssvr__2[[#This Row],[Fecha Cierre]]</f>
        <v>41676</v>
      </c>
      <c r="G2229" t="str">
        <f>Tabla_owssvr__2[[#This Row],[Categoria]]</f>
        <v>Creación, modificación activación y desactivación de cuentas de red y correo electrónico.</v>
      </c>
      <c r="H2229" t="str">
        <f>Tabla_owssvr__2[[#This Row],[Enviado a TI]]</f>
        <v>Si</v>
      </c>
      <c r="I2229">
        <f>Tabla_owssvr__2[[#This Row],[Regiones]]</f>
        <v>0</v>
      </c>
      <c r="J2229" s="12">
        <f t="shared" si="231"/>
        <v>1</v>
      </c>
      <c r="K2229" s="13">
        <f t="shared" si="232"/>
        <v>41677</v>
      </c>
      <c r="L2229" s="12">
        <f t="shared" si="233"/>
        <v>2014</v>
      </c>
      <c r="M2229" s="12">
        <f t="shared" si="234"/>
        <v>6</v>
      </c>
      <c r="N2229" s="12">
        <f t="shared" si="235"/>
        <v>2</v>
      </c>
      <c r="O2229" s="13" t="str">
        <f t="shared" ca="1" si="236"/>
        <v>CUMPLE</v>
      </c>
    </row>
    <row r="2230" spans="1:15" hidden="1">
      <c r="A2230">
        <f>Tabla_owssvr__2[[#This Row],[ID]]</f>
        <v>2988</v>
      </c>
      <c r="B2230" t="str">
        <f>Tabla_owssvr__2[[#This Row],[Título]]</f>
        <v>DND Activo - Anexo 7819</v>
      </c>
      <c r="C2230" t="str">
        <f>Tabla_owssvr__2[[#This Row],[Solicitante]]</f>
        <v>Albornoz Chavez, Carlos Martin, CAM</v>
      </c>
      <c r="D2230" s="4">
        <f>Tabla_owssvr__2[[#This Row],[Fecha Solicitud]]</f>
        <v>41676</v>
      </c>
      <c r="E2230" t="str">
        <f>Tabla_owssvr__2[[#This Row],[Estado]]</f>
        <v>Realizado</v>
      </c>
      <c r="F2230" s="4">
        <f>Tabla_owssvr__2[[#This Row],[Fecha Cierre]]</f>
        <v>41676</v>
      </c>
      <c r="G2230" t="str">
        <f>Tabla_owssvr__2[[#This Row],[Categoria]]</f>
        <v>Creación, modificación activación y desactivación de anexos telefónicos.</v>
      </c>
      <c r="H2230" t="str">
        <f>Tabla_owssvr__2[[#This Row],[Enviado a TI]]</f>
        <v>No</v>
      </c>
      <c r="I2230">
        <f>Tabla_owssvr__2[[#This Row],[Regiones]]</f>
        <v>0</v>
      </c>
      <c r="J2230" s="12">
        <f t="shared" si="231"/>
        <v>1</v>
      </c>
      <c r="K2230" s="13">
        <f t="shared" si="232"/>
        <v>41677</v>
      </c>
      <c r="L2230" s="12">
        <f t="shared" si="233"/>
        <v>2014</v>
      </c>
      <c r="M2230" s="12">
        <f t="shared" si="234"/>
        <v>6</v>
      </c>
      <c r="N2230" s="12">
        <f t="shared" si="235"/>
        <v>2</v>
      </c>
      <c r="O2230" s="13" t="str">
        <f t="shared" ca="1" si="236"/>
        <v>CUMPLE</v>
      </c>
    </row>
    <row r="2231" spans="1:15" hidden="1">
      <c r="A2231">
        <f>Tabla_owssvr__2[[#This Row],[ID]]</f>
        <v>2987</v>
      </c>
      <c r="B2231" t="str">
        <f>Tabla_owssvr__2[[#This Row],[Título]]</f>
        <v>Solicita reposicion de minutos</v>
      </c>
      <c r="C2231" t="str">
        <f>Tabla_owssvr__2[[#This Row],[Solicitante]]</f>
        <v>Pavez Torres, Hector Alejandro, CAM</v>
      </c>
      <c r="D2231" s="4">
        <f>Tabla_owssvr__2[[#This Row],[Fecha Solicitud]]</f>
        <v>41676</v>
      </c>
      <c r="E2231" t="str">
        <f>Tabla_owssvr__2[[#This Row],[Estado]]</f>
        <v>Realizado</v>
      </c>
      <c r="F2231" s="4">
        <f>Tabla_owssvr__2[[#This Row],[Fecha Cierre]]</f>
        <v>41676</v>
      </c>
      <c r="G2231" t="str">
        <f>Tabla_owssvr__2[[#This Row],[Categoria]]</f>
        <v>Habilitación de servicios de telefonía celular, aumento de minutos, cambio de perfil.</v>
      </c>
      <c r="H2231" t="str">
        <f>Tabla_owssvr__2[[#This Row],[Enviado a TI]]</f>
        <v>Si</v>
      </c>
      <c r="I2231">
        <f>Tabla_owssvr__2[[#This Row],[Regiones]]</f>
        <v>0</v>
      </c>
      <c r="J2231" s="12">
        <f t="shared" si="231"/>
        <v>1</v>
      </c>
      <c r="K2231" s="13">
        <f t="shared" si="232"/>
        <v>41677</v>
      </c>
      <c r="L2231" s="12">
        <f t="shared" si="233"/>
        <v>2014</v>
      </c>
      <c r="M2231" s="12">
        <f t="shared" si="234"/>
        <v>6</v>
      </c>
      <c r="N2231" s="12">
        <f t="shared" si="235"/>
        <v>2</v>
      </c>
      <c r="O2231" s="13" t="str">
        <f t="shared" ca="1" si="236"/>
        <v>CUMPLE</v>
      </c>
    </row>
    <row r="2232" spans="1:15" hidden="1">
      <c r="A2232">
        <f>Tabla_owssvr__2[[#This Row],[ID]]</f>
        <v>2986</v>
      </c>
      <c r="B2232" t="str">
        <f>Tabla_owssvr__2[[#This Row],[Título]]</f>
        <v>don david  uregente se me acabaron los minutos apruebe los minutos R</v>
      </c>
      <c r="C2232" t="str">
        <f>Tabla_owssvr__2[[#This Row],[Solicitante]]</f>
        <v>Medrano Ortega, Mario Ariel, CAM</v>
      </c>
      <c r="D2232" s="4">
        <f>Tabla_owssvr__2[[#This Row],[Fecha Solicitud]]</f>
        <v>41676</v>
      </c>
      <c r="E2232" t="str">
        <f>Tabla_owssvr__2[[#This Row],[Estado]]</f>
        <v>Realizado</v>
      </c>
      <c r="F2232" s="4">
        <f>Tabla_owssvr__2[[#This Row],[Fecha Cierre]]</f>
        <v>41676</v>
      </c>
      <c r="G2232" t="str">
        <f>Tabla_owssvr__2[[#This Row],[Categoria]]</f>
        <v>Habilitación de servicios de telefonía celular, aumento de minutos, cambio de perfil.</v>
      </c>
      <c r="H2232" t="str">
        <f>Tabla_owssvr__2[[#This Row],[Enviado a TI]]</f>
        <v>Si</v>
      </c>
      <c r="I2232">
        <f>Tabla_owssvr__2[[#This Row],[Regiones]]</f>
        <v>0</v>
      </c>
      <c r="J2232" s="12">
        <f t="shared" si="231"/>
        <v>1</v>
      </c>
      <c r="K2232" s="13">
        <f t="shared" si="232"/>
        <v>41677</v>
      </c>
      <c r="L2232" s="12">
        <f t="shared" si="233"/>
        <v>2014</v>
      </c>
      <c r="M2232" s="12">
        <f t="shared" si="234"/>
        <v>6</v>
      </c>
      <c r="N2232" s="12">
        <f t="shared" si="235"/>
        <v>2</v>
      </c>
      <c r="O2232" s="13" t="str">
        <f t="shared" ca="1" si="236"/>
        <v>CUMPLE</v>
      </c>
    </row>
    <row r="2233" spans="1:15" hidden="1">
      <c r="A2233">
        <f>Tabla_owssvr__2[[#This Row],[ID]]</f>
        <v>2985</v>
      </c>
      <c r="B2233" t="str">
        <f>Tabla_owssvr__2[[#This Row],[Título]]</f>
        <v>Carta Desvinculación Nicolás Encina</v>
      </c>
      <c r="C2233" t="str">
        <f>Tabla_owssvr__2[[#This Row],[Solicitante]]</f>
        <v>Diaz Castro, Olivier Guillermo, CAM</v>
      </c>
      <c r="D2233" s="4">
        <f>Tabla_owssvr__2[[#This Row],[Fecha Solicitud]]</f>
        <v>41674</v>
      </c>
      <c r="E2233" t="str">
        <f>Tabla_owssvr__2[[#This Row],[Estado]]</f>
        <v>Realizado</v>
      </c>
      <c r="F2233" s="4">
        <f>Tabla_owssvr__2[[#This Row],[Fecha Cierre]]</f>
        <v>41680</v>
      </c>
      <c r="G2233" t="str">
        <f>Tabla_owssvr__2[[#This Row],[Categoria]]</f>
        <v>Asignación y/o entrega de equipos celulares estándar nuevos o sus componentes. (chips)</v>
      </c>
      <c r="H2233" t="str">
        <f>Tabla_owssvr__2[[#This Row],[Enviado a TI]]</f>
        <v>Si</v>
      </c>
      <c r="I2233">
        <f>Tabla_owssvr__2[[#This Row],[Regiones]]</f>
        <v>0</v>
      </c>
      <c r="J2233" s="12">
        <f t="shared" si="231"/>
        <v>7</v>
      </c>
      <c r="K2233" s="13">
        <f t="shared" si="232"/>
        <v>41683</v>
      </c>
      <c r="L2233" s="12">
        <f t="shared" si="233"/>
        <v>2014</v>
      </c>
      <c r="M2233" s="12">
        <f t="shared" si="234"/>
        <v>7</v>
      </c>
      <c r="N2233" s="12">
        <f t="shared" si="235"/>
        <v>2</v>
      </c>
      <c r="O2233" s="13" t="str">
        <f t="shared" ca="1" si="236"/>
        <v>CUMPLE</v>
      </c>
    </row>
    <row r="2234" spans="1:15" hidden="1">
      <c r="A2234">
        <f>Tabla_owssvr__2[[#This Row],[ID]]</f>
        <v>2984</v>
      </c>
      <c r="B2234" t="str">
        <f>Tabla_owssvr__2[[#This Row],[Título]]</f>
        <v>Activar Microsim - N° Celular 94691328</v>
      </c>
      <c r="C2234" t="str">
        <f>Tabla_owssvr__2[[#This Row],[Solicitante]]</f>
        <v>Rojas Solis, Eladio Andres, CAM</v>
      </c>
      <c r="D2234" s="4">
        <f>Tabla_owssvr__2[[#This Row],[Fecha Solicitud]]</f>
        <v>41675</v>
      </c>
      <c r="E2234" t="str">
        <f>Tabla_owssvr__2[[#This Row],[Estado]]</f>
        <v>Realizado</v>
      </c>
      <c r="F2234" s="4">
        <f>Tabla_owssvr__2[[#This Row],[Fecha Cierre]]</f>
        <v>41675</v>
      </c>
      <c r="G2234" t="str">
        <f>Tabla_owssvr__2[[#This Row],[Categoria]]</f>
        <v>Habilitación de servicios de telefonía celular, aumento de minutos, cambio de perfil.</v>
      </c>
      <c r="H2234" t="str">
        <f>Tabla_owssvr__2[[#This Row],[Enviado a TI]]</f>
        <v>Si</v>
      </c>
      <c r="I2234">
        <f>Tabla_owssvr__2[[#This Row],[Regiones]]</f>
        <v>0</v>
      </c>
      <c r="J2234" s="12">
        <f t="shared" si="231"/>
        <v>1</v>
      </c>
      <c r="K2234" s="13">
        <f t="shared" si="232"/>
        <v>41676</v>
      </c>
      <c r="L2234" s="12">
        <f t="shared" si="233"/>
        <v>2014</v>
      </c>
      <c r="M2234" s="12">
        <f t="shared" si="234"/>
        <v>6</v>
      </c>
      <c r="N2234" s="12">
        <f t="shared" si="235"/>
        <v>2</v>
      </c>
      <c r="O2234" s="13" t="str">
        <f t="shared" ca="1" si="236"/>
        <v>CUMPLE</v>
      </c>
    </row>
    <row r="2235" spans="1:15" hidden="1">
      <c r="A2235">
        <f>Tabla_owssvr__2[[#This Row],[ID]]</f>
        <v>2983</v>
      </c>
      <c r="B2235" t="str">
        <f>Tabla_owssvr__2[[#This Row],[Título]]</f>
        <v>Problemas con citas</v>
      </c>
      <c r="C2235" t="str">
        <f>Tabla_owssvr__2[[#This Row],[Solicitante]]</f>
        <v>Meza Madariaga, Daniella Fernanda, CAM</v>
      </c>
      <c r="D2235" s="4">
        <f>Tabla_owssvr__2[[#This Row],[Fecha Solicitud]]</f>
        <v>41675</v>
      </c>
      <c r="E2235" t="str">
        <f>Tabla_owssvr__2[[#This Row],[Estado]]</f>
        <v>Realizado</v>
      </c>
      <c r="F2235" s="4">
        <f>Tabla_owssvr__2[[#This Row],[Fecha Cierre]]</f>
        <v>41675</v>
      </c>
      <c r="G2235" t="str">
        <f>Tabla_owssvr__2[[#This Row],[Categoria]]</f>
        <v>Creación, modificación activación y desactivación de cuentas de red y correo electrónico.</v>
      </c>
      <c r="H2235" t="str">
        <f>Tabla_owssvr__2[[#This Row],[Enviado a TI]]</f>
        <v>No</v>
      </c>
      <c r="I2235">
        <f>Tabla_owssvr__2[[#This Row],[Regiones]]</f>
        <v>0</v>
      </c>
      <c r="J2235" s="12">
        <f t="shared" si="231"/>
        <v>1</v>
      </c>
      <c r="K2235" s="13">
        <f t="shared" si="232"/>
        <v>41676</v>
      </c>
      <c r="L2235" s="12">
        <f t="shared" si="233"/>
        <v>2014</v>
      </c>
      <c r="M2235" s="12">
        <f t="shared" si="234"/>
        <v>6</v>
      </c>
      <c r="N2235" s="12">
        <f t="shared" si="235"/>
        <v>2</v>
      </c>
      <c r="O2235" s="13" t="str">
        <f t="shared" ca="1" si="236"/>
        <v>CUMPLE</v>
      </c>
    </row>
    <row r="2236" spans="1:15" hidden="1">
      <c r="A2236">
        <f>Tabla_owssvr__2[[#This Row],[ID]]</f>
        <v>2982</v>
      </c>
      <c r="B2236" t="str">
        <f>Tabla_owssvr__2[[#This Row],[Título]]</f>
        <v>Plataformar NTB - Gcia. Op. GEFM</v>
      </c>
      <c r="C2236" t="str">
        <f>Tabla_owssvr__2[[#This Row],[Solicitante]]</f>
        <v>Morales Diaz, Mauricio Enrique, CAM</v>
      </c>
      <c r="D2236" s="4">
        <f>Tabla_owssvr__2[[#This Row],[Fecha Solicitud]]</f>
        <v>41675</v>
      </c>
      <c r="E2236" t="str">
        <f>Tabla_owssvr__2[[#This Row],[Estado]]</f>
        <v>Realizado</v>
      </c>
      <c r="F2236" s="4">
        <f>Tabla_owssvr__2[[#This Row],[Fecha Cierre]]</f>
        <v>41675</v>
      </c>
      <c r="G2236" t="str">
        <f>Tabla_owssvr__2[[#This Row],[Categoria]]</f>
        <v>Asignación de equipamiento estándar.</v>
      </c>
      <c r="H2236" t="str">
        <f>Tabla_owssvr__2[[#This Row],[Enviado a TI]]</f>
        <v>Si</v>
      </c>
      <c r="I2236">
        <f>Tabla_owssvr__2[[#This Row],[Regiones]]</f>
        <v>0</v>
      </c>
      <c r="J2236" s="12">
        <f t="shared" si="231"/>
        <v>4</v>
      </c>
      <c r="K2236" s="13">
        <f t="shared" si="232"/>
        <v>41681</v>
      </c>
      <c r="L2236" s="12">
        <f t="shared" si="233"/>
        <v>2014</v>
      </c>
      <c r="M2236" s="12">
        <f t="shared" si="234"/>
        <v>7</v>
      </c>
      <c r="N2236" s="12">
        <f t="shared" si="235"/>
        <v>2</v>
      </c>
      <c r="O2236" s="13" t="str">
        <f t="shared" ca="1" si="236"/>
        <v>CUMPLE</v>
      </c>
    </row>
    <row r="2237" spans="1:15" hidden="1">
      <c r="A2237">
        <f>Tabla_owssvr__2[[#This Row],[ID]]</f>
        <v>2981</v>
      </c>
      <c r="B2237" t="str">
        <f>Tabla_owssvr__2[[#This Row],[Título]]</f>
        <v>Plataformar NTB - Gcia. Op. JERM</v>
      </c>
      <c r="C2237" t="str">
        <f>Tabla_owssvr__2[[#This Row],[Solicitante]]</f>
        <v>Morales Diaz, Mauricio Enrique, CAM</v>
      </c>
      <c r="D2237" s="4">
        <f>Tabla_owssvr__2[[#This Row],[Fecha Solicitud]]</f>
        <v>41675</v>
      </c>
      <c r="E2237" t="str">
        <f>Tabla_owssvr__2[[#This Row],[Estado]]</f>
        <v>Realizado</v>
      </c>
      <c r="F2237" s="4">
        <f>Tabla_owssvr__2[[#This Row],[Fecha Cierre]]</f>
        <v>41675</v>
      </c>
      <c r="G2237" t="str">
        <f>Tabla_owssvr__2[[#This Row],[Categoria]]</f>
        <v>Asignación de equipamiento estándar.</v>
      </c>
      <c r="H2237" t="str">
        <f>Tabla_owssvr__2[[#This Row],[Enviado a TI]]</f>
        <v>Si</v>
      </c>
      <c r="I2237">
        <f>Tabla_owssvr__2[[#This Row],[Regiones]]</f>
        <v>0</v>
      </c>
      <c r="J2237" s="12">
        <f t="shared" si="231"/>
        <v>4</v>
      </c>
      <c r="K2237" s="13">
        <f t="shared" si="232"/>
        <v>41681</v>
      </c>
      <c r="L2237" s="12">
        <f t="shared" si="233"/>
        <v>2014</v>
      </c>
      <c r="M2237" s="12">
        <f t="shared" si="234"/>
        <v>7</v>
      </c>
      <c r="N2237" s="12">
        <f t="shared" si="235"/>
        <v>2</v>
      </c>
      <c r="O2237" s="13" t="str">
        <f t="shared" ca="1" si="236"/>
        <v>CUMPLE</v>
      </c>
    </row>
    <row r="2238" spans="1:15" hidden="1">
      <c r="A2238">
        <f>Tabla_owssvr__2[[#This Row],[ID]]</f>
        <v>2980</v>
      </c>
      <c r="B2238" t="str">
        <f>Tabla_owssvr__2[[#This Row],[Título]]</f>
        <v>Impresora</v>
      </c>
      <c r="C2238" t="str">
        <f>Tabla_owssvr__2[[#This Row],[Solicitante]]</f>
        <v>Olguin Saavedra, Jennifer Pamela, EXTERNO</v>
      </c>
      <c r="D2238" s="4">
        <f>Tabla_owssvr__2[[#This Row],[Fecha Solicitud]]</f>
        <v>41675</v>
      </c>
      <c r="E2238" t="str">
        <f>Tabla_owssvr__2[[#This Row],[Estado]]</f>
        <v>Realizado</v>
      </c>
      <c r="F2238" s="4">
        <f>Tabla_owssvr__2[[#This Row],[Fecha Cierre]]</f>
        <v>41675</v>
      </c>
      <c r="G2238" t="str">
        <f>Tabla_owssvr__2[[#This Row],[Categoria]]</f>
        <v>Reporte de problemas de Impresoras en Outsourcing</v>
      </c>
      <c r="H2238" t="str">
        <f>Tabla_owssvr__2[[#This Row],[Enviado a TI]]</f>
        <v>Si</v>
      </c>
      <c r="I2238">
        <f>Tabla_owssvr__2[[#This Row],[Regiones]]</f>
        <v>0</v>
      </c>
      <c r="J2238" s="12">
        <f t="shared" si="231"/>
        <v>1</v>
      </c>
      <c r="K2238" s="13">
        <f t="shared" si="232"/>
        <v>41676</v>
      </c>
      <c r="L2238" s="12">
        <f t="shared" si="233"/>
        <v>2014</v>
      </c>
      <c r="M2238" s="12">
        <f t="shared" si="234"/>
        <v>6</v>
      </c>
      <c r="N2238" s="12">
        <f t="shared" si="235"/>
        <v>2</v>
      </c>
      <c r="O2238" s="13" t="str">
        <f t="shared" ca="1" si="236"/>
        <v>CUMPLE</v>
      </c>
    </row>
    <row r="2239" spans="1:15" hidden="1">
      <c r="A2239">
        <f>Tabla_owssvr__2[[#This Row],[ID]]</f>
        <v>2979</v>
      </c>
      <c r="B2239" t="str">
        <f>Tabla_owssvr__2[[#This Row],[Título]]</f>
        <v>Plataformar PC - Gcia. Op. LAAS</v>
      </c>
      <c r="C2239" t="str">
        <f>Tabla_owssvr__2[[#This Row],[Solicitante]]</f>
        <v>Morales Diaz, Mauricio Enrique, CAM</v>
      </c>
      <c r="D2239" s="4">
        <f>Tabla_owssvr__2[[#This Row],[Fecha Solicitud]]</f>
        <v>41675</v>
      </c>
      <c r="E2239" t="str">
        <f>Tabla_owssvr__2[[#This Row],[Estado]]</f>
        <v>Realizado</v>
      </c>
      <c r="F2239" s="4">
        <f>Tabla_owssvr__2[[#This Row],[Fecha Cierre]]</f>
        <v>41675</v>
      </c>
      <c r="G2239" t="str">
        <f>Tabla_owssvr__2[[#This Row],[Categoria]]</f>
        <v>Asignación de equipamiento estándar.</v>
      </c>
      <c r="H2239" t="str">
        <f>Tabla_owssvr__2[[#This Row],[Enviado a TI]]</f>
        <v>Si</v>
      </c>
      <c r="I2239">
        <f>Tabla_owssvr__2[[#This Row],[Regiones]]</f>
        <v>0</v>
      </c>
      <c r="J2239" s="12">
        <f t="shared" si="231"/>
        <v>4</v>
      </c>
      <c r="K2239" s="13">
        <f t="shared" si="232"/>
        <v>41681</v>
      </c>
      <c r="L2239" s="12">
        <f t="shared" si="233"/>
        <v>2014</v>
      </c>
      <c r="M2239" s="12">
        <f t="shared" si="234"/>
        <v>7</v>
      </c>
      <c r="N2239" s="12">
        <f t="shared" si="235"/>
        <v>2</v>
      </c>
      <c r="O2239" s="13" t="str">
        <f t="shared" ca="1" si="236"/>
        <v>CUMPLE</v>
      </c>
    </row>
    <row r="2240" spans="1:15" hidden="1">
      <c r="A2240">
        <f>Tabla_owssvr__2[[#This Row],[ID]]</f>
        <v>2978</v>
      </c>
      <c r="B2240" t="str">
        <f>Tabla_owssvr__2[[#This Row],[Título]]</f>
        <v>Plataformar PC - Gcia. Op. JPRA</v>
      </c>
      <c r="C2240" t="str">
        <f>Tabla_owssvr__2[[#This Row],[Solicitante]]</f>
        <v>Morales Diaz, Mauricio Enrique, CAM</v>
      </c>
      <c r="D2240" s="4">
        <f>Tabla_owssvr__2[[#This Row],[Fecha Solicitud]]</f>
        <v>41675</v>
      </c>
      <c r="E2240" t="str">
        <f>Tabla_owssvr__2[[#This Row],[Estado]]</f>
        <v>Realizado</v>
      </c>
      <c r="F2240" s="4">
        <f>Tabla_owssvr__2[[#This Row],[Fecha Cierre]]</f>
        <v>41675</v>
      </c>
      <c r="G2240" t="str">
        <f>Tabla_owssvr__2[[#This Row],[Categoria]]</f>
        <v>Asignación de equipamiento estándar.</v>
      </c>
      <c r="H2240" t="str">
        <f>Tabla_owssvr__2[[#This Row],[Enviado a TI]]</f>
        <v>Si</v>
      </c>
      <c r="I2240">
        <f>Tabla_owssvr__2[[#This Row],[Regiones]]</f>
        <v>0</v>
      </c>
      <c r="J2240" s="12">
        <f t="shared" si="231"/>
        <v>4</v>
      </c>
      <c r="K2240" s="13">
        <f t="shared" si="232"/>
        <v>41681</v>
      </c>
      <c r="L2240" s="12">
        <f t="shared" si="233"/>
        <v>2014</v>
      </c>
      <c r="M2240" s="12">
        <f t="shared" si="234"/>
        <v>7</v>
      </c>
      <c r="N2240" s="12">
        <f t="shared" si="235"/>
        <v>2</v>
      </c>
      <c r="O2240" s="13" t="str">
        <f t="shared" ca="1" si="236"/>
        <v>CUMPLE</v>
      </c>
    </row>
    <row r="2241" spans="1:15" hidden="1">
      <c r="A2241">
        <f>Tabla_owssvr__2[[#This Row],[ID]]</f>
        <v>2977</v>
      </c>
      <c r="B2241" t="str">
        <f>Tabla_owssvr__2[[#This Row],[Título]]</f>
        <v>Habiltación Salida Anexo 7492</v>
      </c>
      <c r="C2241" t="str">
        <f>Tabla_owssvr__2[[#This Row],[Solicitante]]</f>
        <v>Muñoz Contreras, Raul, CAM</v>
      </c>
      <c r="D2241" s="4">
        <f>Tabla_owssvr__2[[#This Row],[Fecha Solicitud]]</f>
        <v>41675</v>
      </c>
      <c r="E2241" t="str">
        <f>Tabla_owssvr__2[[#This Row],[Estado]]</f>
        <v>Realizado</v>
      </c>
      <c r="F2241" s="4">
        <f>Tabla_owssvr__2[[#This Row],[Fecha Cierre]]</f>
        <v>41675</v>
      </c>
      <c r="G2241" t="str">
        <f>Tabla_owssvr__2[[#This Row],[Categoria]]</f>
        <v>Creación, modificación activación y desactivación de anexos telefónicos.</v>
      </c>
      <c r="H2241" t="str">
        <f>Tabla_owssvr__2[[#This Row],[Enviado a TI]]</f>
        <v>Si</v>
      </c>
      <c r="I2241">
        <f>Tabla_owssvr__2[[#This Row],[Regiones]]</f>
        <v>0</v>
      </c>
      <c r="J2241" s="12">
        <f t="shared" si="231"/>
        <v>1</v>
      </c>
      <c r="K2241" s="13">
        <f t="shared" si="232"/>
        <v>41676</v>
      </c>
      <c r="L2241" s="12">
        <f t="shared" si="233"/>
        <v>2014</v>
      </c>
      <c r="M2241" s="12">
        <f t="shared" si="234"/>
        <v>6</v>
      </c>
      <c r="N2241" s="12">
        <f t="shared" si="235"/>
        <v>2</v>
      </c>
      <c r="O2241" s="13" t="str">
        <f t="shared" ca="1" si="236"/>
        <v>CUMPLE</v>
      </c>
    </row>
    <row r="2242" spans="1:15" hidden="1">
      <c r="A2242">
        <f>Tabla_owssvr__2[[#This Row],[ID]]</f>
        <v>2976</v>
      </c>
      <c r="B2242" t="str">
        <f>Tabla_owssvr__2[[#This Row],[Título]]</f>
        <v>Equipos de computacion para BB/OO CAM en Delegaciones</v>
      </c>
      <c r="C2242" t="str">
        <f>Tabla_owssvr__2[[#This Row],[Solicitante]]</f>
        <v>Morales Diaz, Mauricio Enrique, CAM</v>
      </c>
      <c r="D2242" s="4">
        <f>Tabla_owssvr__2[[#This Row],[Fecha Solicitud]]</f>
        <v>41673</v>
      </c>
      <c r="E2242" t="str">
        <f>Tabla_owssvr__2[[#This Row],[Estado]]</f>
        <v>Realizado</v>
      </c>
      <c r="F2242" s="4">
        <f>Tabla_owssvr__2[[#This Row],[Fecha Cierre]]</f>
        <v>41674</v>
      </c>
      <c r="G2242" t="str">
        <f>Tabla_owssvr__2[[#This Row],[Categoria]]</f>
        <v>Creación, modificación activación y desactivación de cuentas de red y correo electrónico.</v>
      </c>
      <c r="H2242" t="str">
        <f>Tabla_owssvr__2[[#This Row],[Enviado a TI]]</f>
        <v>Si</v>
      </c>
      <c r="I2242">
        <f>Tabla_owssvr__2[[#This Row],[Regiones]]</f>
        <v>0</v>
      </c>
      <c r="J2242" s="12">
        <f t="shared" ref="J2242:J2305" si="237">VLOOKUP(G2242,servicios,2,FALSE)</f>
        <v>1</v>
      </c>
      <c r="K2242" s="13">
        <f t="shared" ref="K2242:K2305" si="238">WORKDAY(D2242*1,J2242,festivos)</f>
        <v>41674</v>
      </c>
      <c r="L2242" s="12">
        <f t="shared" ref="L2242:L2305" si="239">YEAR(K2242)</f>
        <v>2014</v>
      </c>
      <c r="M2242" s="12">
        <f t="shared" ref="M2242:M2305" si="240">WEEKNUM(K2242,2)</f>
        <v>6</v>
      </c>
      <c r="N2242" s="12">
        <f t="shared" ref="N2242:N2305" si="241">MONTH(K2242)</f>
        <v>2</v>
      </c>
      <c r="O2242" s="13" t="str">
        <f t="shared" ref="O2242:O2305" ca="1" si="242">IF(F2242=0,IF(AND(TODAY()&lt;=K2242),"EN TIEMPO","FUERA"),IF(AND(F2242&lt;=K2242),"CUMPLE","NO CUMPLE"))</f>
        <v>CUMPLE</v>
      </c>
    </row>
    <row r="2243" spans="1:15" hidden="1">
      <c r="A2243">
        <f>Tabla_owssvr__2[[#This Row],[ID]]</f>
        <v>2975</v>
      </c>
      <c r="B2243" t="str">
        <f>Tabla_owssvr__2[[#This Row],[Título]]</f>
        <v>Minutos On Net - N° 94691356</v>
      </c>
      <c r="C2243" t="str">
        <f>Tabla_owssvr__2[[#This Row],[Solicitante]]</f>
        <v>Duarte Fuentes, Luis Alfredo, CAM</v>
      </c>
      <c r="D2243" s="4">
        <f>Tabla_owssvr__2[[#This Row],[Fecha Solicitud]]</f>
        <v>41675</v>
      </c>
      <c r="E2243" t="str">
        <f>Tabla_owssvr__2[[#This Row],[Estado]]</f>
        <v>Realizado</v>
      </c>
      <c r="F2243" s="4">
        <f>Tabla_owssvr__2[[#This Row],[Fecha Cierre]]</f>
        <v>41675</v>
      </c>
      <c r="G2243" t="str">
        <f>Tabla_owssvr__2[[#This Row],[Categoria]]</f>
        <v>Habilitación de servicios de telefonía celular, aumento de minutos, cambio de perfil.</v>
      </c>
      <c r="H2243" t="str">
        <f>Tabla_owssvr__2[[#This Row],[Enviado a TI]]</f>
        <v>Si</v>
      </c>
      <c r="I2243">
        <f>Tabla_owssvr__2[[#This Row],[Regiones]]</f>
        <v>0</v>
      </c>
      <c r="J2243" s="12">
        <f t="shared" si="237"/>
        <v>1</v>
      </c>
      <c r="K2243" s="13">
        <f t="shared" si="238"/>
        <v>41676</v>
      </c>
      <c r="L2243" s="12">
        <f t="shared" si="239"/>
        <v>2014</v>
      </c>
      <c r="M2243" s="12">
        <f t="shared" si="240"/>
        <v>6</v>
      </c>
      <c r="N2243" s="12">
        <f t="shared" si="241"/>
        <v>2</v>
      </c>
      <c r="O2243" s="13" t="str">
        <f t="shared" ca="1" si="242"/>
        <v>CUMPLE</v>
      </c>
    </row>
    <row r="2244" spans="1:15" hidden="1">
      <c r="A2244">
        <f>Tabla_owssvr__2[[#This Row],[ID]]</f>
        <v>2974</v>
      </c>
      <c r="B2244" t="str">
        <f>Tabla_owssvr__2[[#This Row],[Título]]</f>
        <v>SOLICITUD CARGAS DE MINUTOS (ESTATUS)</v>
      </c>
      <c r="C2244" t="str">
        <f>Tabla_owssvr__2[[#This Row],[Solicitante]]</f>
        <v>Diaz Castro, Olivier Guillermo, CAM</v>
      </c>
      <c r="D2244" s="4">
        <f>Tabla_owssvr__2[[#This Row],[Fecha Solicitud]]</f>
        <v>41675</v>
      </c>
      <c r="E2244" t="str">
        <f>Tabla_owssvr__2[[#This Row],[Estado]]</f>
        <v>Realizado</v>
      </c>
      <c r="F2244" s="4">
        <f>Tabla_owssvr__2[[#This Row],[Fecha Cierre]]</f>
        <v>41675</v>
      </c>
      <c r="G2244" t="str">
        <f>Tabla_owssvr__2[[#This Row],[Categoria]]</f>
        <v>Habilitación de servicios de telefonía celular, aumento de minutos, cambio de perfil.</v>
      </c>
      <c r="H2244" t="str">
        <f>Tabla_owssvr__2[[#This Row],[Enviado a TI]]</f>
        <v>Si</v>
      </c>
      <c r="I2244">
        <f>Tabla_owssvr__2[[#This Row],[Regiones]]</f>
        <v>0</v>
      </c>
      <c r="J2244" s="12">
        <f t="shared" si="237"/>
        <v>1</v>
      </c>
      <c r="K2244" s="13">
        <f t="shared" si="238"/>
        <v>41676</v>
      </c>
      <c r="L2244" s="12">
        <f t="shared" si="239"/>
        <v>2014</v>
      </c>
      <c r="M2244" s="12">
        <f t="shared" si="240"/>
        <v>6</v>
      </c>
      <c r="N2244" s="12">
        <f t="shared" si="241"/>
        <v>2</v>
      </c>
      <c r="O2244" s="13" t="str">
        <f t="shared" ca="1" si="242"/>
        <v>CUMPLE</v>
      </c>
    </row>
    <row r="2245" spans="1:15" hidden="1">
      <c r="A2245">
        <f>Tabla_owssvr__2[[#This Row],[ID]]</f>
        <v>2973</v>
      </c>
      <c r="B2245" t="str">
        <f>Tabla_owssvr__2[[#This Row],[Título]]</f>
        <v>Minutos NET</v>
      </c>
      <c r="C2245" t="str">
        <f>Tabla_owssvr__2[[#This Row],[Solicitante]]</f>
        <v>Morales Diaz, Mauricio Enrique, CAM</v>
      </c>
      <c r="D2245" s="4">
        <f>Tabla_owssvr__2[[#This Row],[Fecha Solicitud]]</f>
        <v>41675</v>
      </c>
      <c r="E2245" t="str">
        <f>Tabla_owssvr__2[[#This Row],[Estado]]</f>
        <v>Realizado</v>
      </c>
      <c r="F2245" s="4">
        <f>Tabla_owssvr__2[[#This Row],[Fecha Cierre]]</f>
        <v>41675</v>
      </c>
      <c r="G2245" t="str">
        <f>Tabla_owssvr__2[[#This Row],[Categoria]]</f>
        <v>Habilitación de servicios de telefonía celular, aumento de minutos, cambio de perfil.</v>
      </c>
      <c r="H2245" t="str">
        <f>Tabla_owssvr__2[[#This Row],[Enviado a TI]]</f>
        <v>Si</v>
      </c>
      <c r="I2245">
        <f>Tabla_owssvr__2[[#This Row],[Regiones]]</f>
        <v>0</v>
      </c>
      <c r="J2245" s="12">
        <f t="shared" si="237"/>
        <v>1</v>
      </c>
      <c r="K2245" s="13">
        <f t="shared" si="238"/>
        <v>41676</v>
      </c>
      <c r="L2245" s="12">
        <f t="shared" si="239"/>
        <v>2014</v>
      </c>
      <c r="M2245" s="12">
        <f t="shared" si="240"/>
        <v>6</v>
      </c>
      <c r="N2245" s="12">
        <f t="shared" si="241"/>
        <v>2</v>
      </c>
      <c r="O2245" s="13" t="str">
        <f t="shared" ca="1" si="242"/>
        <v>CUMPLE</v>
      </c>
    </row>
    <row r="2246" spans="1:15" hidden="1">
      <c r="A2246">
        <f>Tabla_owssvr__2[[#This Row],[ID]]</f>
        <v>2972</v>
      </c>
      <c r="B2246" t="str">
        <f>Tabla_owssvr__2[[#This Row],[Título]]</f>
        <v>Solicitud de cambio Perfil</v>
      </c>
      <c r="C2246" t="str">
        <f>Tabla_owssvr__2[[#This Row],[Solicitante]]</f>
        <v>Morales Diaz, Mauricio Enrique, CAM</v>
      </c>
      <c r="D2246" s="4">
        <f>Tabla_owssvr__2[[#This Row],[Fecha Solicitud]]</f>
        <v>41674</v>
      </c>
      <c r="E2246" t="str">
        <f>Tabla_owssvr__2[[#This Row],[Estado]]</f>
        <v>Realizado</v>
      </c>
      <c r="F2246" s="4">
        <f>Tabla_owssvr__2[[#This Row],[Fecha Cierre]]</f>
        <v>41675</v>
      </c>
      <c r="G2246" t="str">
        <f>Tabla_owssvr__2[[#This Row],[Categoria]]</f>
        <v>Habilitación de servicios de telefonía celular, aumento de minutos, cambio de perfil.</v>
      </c>
      <c r="H2246" t="str">
        <f>Tabla_owssvr__2[[#This Row],[Enviado a TI]]</f>
        <v>Si</v>
      </c>
      <c r="I2246">
        <f>Tabla_owssvr__2[[#This Row],[Regiones]]</f>
        <v>0</v>
      </c>
      <c r="J2246" s="12">
        <f t="shared" si="237"/>
        <v>1</v>
      </c>
      <c r="K2246" s="13">
        <f t="shared" si="238"/>
        <v>41675</v>
      </c>
      <c r="L2246" s="12">
        <f t="shared" si="239"/>
        <v>2014</v>
      </c>
      <c r="M2246" s="12">
        <f t="shared" si="240"/>
        <v>6</v>
      </c>
      <c r="N2246" s="12">
        <f t="shared" si="241"/>
        <v>2</v>
      </c>
      <c r="O2246" s="13" t="str">
        <f t="shared" ca="1" si="242"/>
        <v>CUMPLE</v>
      </c>
    </row>
    <row r="2247" spans="1:15" hidden="1">
      <c r="A2247">
        <f>Tabla_owssvr__2[[#This Row],[ID]]</f>
        <v>2971</v>
      </c>
      <c r="B2247" t="str">
        <f>Tabla_owssvr__2[[#This Row],[Título]]</f>
        <v>Solicita habilitar comunicación Oracle</v>
      </c>
      <c r="C2247" t="str">
        <f>Tabla_owssvr__2[[#This Row],[Solicitante]]</f>
        <v>Negrón Salazar, Milton Orlando, CAM</v>
      </c>
      <c r="D2247" s="4">
        <f>Tabla_owssvr__2[[#This Row],[Fecha Solicitud]]</f>
        <v>41675</v>
      </c>
      <c r="E2247" t="str">
        <f>Tabla_owssvr__2[[#This Row],[Estado]]</f>
        <v>Realizado</v>
      </c>
      <c r="F2247" s="4">
        <f>Tabla_owssvr__2[[#This Row],[Fecha Cierre]]</f>
        <v>41675</v>
      </c>
      <c r="G2247" t="str">
        <f>Tabla_owssvr__2[[#This Row],[Categoria]]</f>
        <v>Reporte de incidencias de servicio externos (Oracle, SAP, Synergia, GOM ….)</v>
      </c>
      <c r="H2247" t="str">
        <f>Tabla_owssvr__2[[#This Row],[Enviado a TI]]</f>
        <v>Si</v>
      </c>
      <c r="I2247">
        <f>Tabla_owssvr__2[[#This Row],[Regiones]]</f>
        <v>0</v>
      </c>
      <c r="J2247" s="12">
        <f t="shared" si="237"/>
        <v>1</v>
      </c>
      <c r="K2247" s="13">
        <f t="shared" si="238"/>
        <v>41676</v>
      </c>
      <c r="L2247" s="12">
        <f t="shared" si="239"/>
        <v>2014</v>
      </c>
      <c r="M2247" s="12">
        <f t="shared" si="240"/>
        <v>6</v>
      </c>
      <c r="N2247" s="12">
        <f t="shared" si="241"/>
        <v>2</v>
      </c>
      <c r="O2247" s="13" t="str">
        <f t="shared" ca="1" si="242"/>
        <v>CUMPLE</v>
      </c>
    </row>
    <row r="2248" spans="1:15" hidden="1">
      <c r="A2248">
        <f>Tabla_owssvr__2[[#This Row],[ID]]</f>
        <v>2970</v>
      </c>
      <c r="B2248" t="str">
        <f>Tabla_owssvr__2[[#This Row],[Título]]</f>
        <v>Restitución de minutos on-net</v>
      </c>
      <c r="C2248" t="str">
        <f>Tabla_owssvr__2[[#This Row],[Solicitante]]</f>
        <v>Elgueta Rojas, Deborah Lisset, CAM</v>
      </c>
      <c r="D2248" s="4">
        <f>Tabla_owssvr__2[[#This Row],[Fecha Solicitud]]</f>
        <v>41675</v>
      </c>
      <c r="E2248" t="str">
        <f>Tabla_owssvr__2[[#This Row],[Estado]]</f>
        <v>Realizado</v>
      </c>
      <c r="F2248" s="4">
        <f>Tabla_owssvr__2[[#This Row],[Fecha Cierre]]</f>
        <v>41675</v>
      </c>
      <c r="G2248" t="str">
        <f>Tabla_owssvr__2[[#This Row],[Categoria]]</f>
        <v>Habilitación de servicios de telefonía celular, aumento de minutos, cambio de perfil.</v>
      </c>
      <c r="H2248" t="str">
        <f>Tabla_owssvr__2[[#This Row],[Enviado a TI]]</f>
        <v>Si</v>
      </c>
      <c r="I2248">
        <f>Tabla_owssvr__2[[#This Row],[Regiones]]</f>
        <v>0</v>
      </c>
      <c r="J2248" s="12">
        <f t="shared" si="237"/>
        <v>1</v>
      </c>
      <c r="K2248" s="13">
        <f t="shared" si="238"/>
        <v>41676</v>
      </c>
      <c r="L2248" s="12">
        <f t="shared" si="239"/>
        <v>2014</v>
      </c>
      <c r="M2248" s="12">
        <f t="shared" si="240"/>
        <v>6</v>
      </c>
      <c r="N2248" s="12">
        <f t="shared" si="241"/>
        <v>2</v>
      </c>
      <c r="O2248" s="13" t="str">
        <f t="shared" ca="1" si="242"/>
        <v>CUMPLE</v>
      </c>
    </row>
    <row r="2249" spans="1:15" hidden="1">
      <c r="A2249">
        <f>Tabla_owssvr__2[[#This Row],[ID]]</f>
        <v>2969</v>
      </c>
      <c r="B2249" t="str">
        <f>Tabla_owssvr__2[[#This Row],[Título]]</f>
        <v>Activar Microsim - N° Celular 94691413</v>
      </c>
      <c r="C2249" t="str">
        <f>Tabla_owssvr__2[[#This Row],[Solicitante]]</f>
        <v>Valdes Navarrete, David Exequiel, CAM</v>
      </c>
      <c r="D2249" s="4">
        <f>Tabla_owssvr__2[[#This Row],[Fecha Solicitud]]</f>
        <v>41675</v>
      </c>
      <c r="E2249" t="str">
        <f>Tabla_owssvr__2[[#This Row],[Estado]]</f>
        <v>Realizado</v>
      </c>
      <c r="F2249" s="4">
        <f>Tabla_owssvr__2[[#This Row],[Fecha Cierre]]</f>
        <v>41675</v>
      </c>
      <c r="G2249" t="str">
        <f>Tabla_owssvr__2[[#This Row],[Categoria]]</f>
        <v>Habilitación de servicios de telefonía celular, aumento de minutos, cambio de perfil.</v>
      </c>
      <c r="H2249" t="str">
        <f>Tabla_owssvr__2[[#This Row],[Enviado a TI]]</f>
        <v>No</v>
      </c>
      <c r="I2249">
        <f>Tabla_owssvr__2[[#This Row],[Regiones]]</f>
        <v>0</v>
      </c>
      <c r="J2249" s="12">
        <f t="shared" si="237"/>
        <v>1</v>
      </c>
      <c r="K2249" s="13">
        <f t="shared" si="238"/>
        <v>41676</v>
      </c>
      <c r="L2249" s="12">
        <f t="shared" si="239"/>
        <v>2014</v>
      </c>
      <c r="M2249" s="12">
        <f t="shared" si="240"/>
        <v>6</v>
      </c>
      <c r="N2249" s="12">
        <f t="shared" si="241"/>
        <v>2</v>
      </c>
      <c r="O2249" s="13" t="str">
        <f t="shared" ca="1" si="242"/>
        <v>CUMPLE</v>
      </c>
    </row>
    <row r="2250" spans="1:15" hidden="1">
      <c r="A2250">
        <f>Tabla_owssvr__2[[#This Row],[ID]]</f>
        <v>2968</v>
      </c>
      <c r="B2250" t="str">
        <f>Tabla_owssvr__2[[#This Row],[Título]]</f>
        <v>Solicitud de minutos adicionales</v>
      </c>
      <c r="C2250" t="str">
        <f>Tabla_owssvr__2[[#This Row],[Solicitante]]</f>
        <v>Zarate Avila, Moises, CAM</v>
      </c>
      <c r="D2250" s="4">
        <f>Tabla_owssvr__2[[#This Row],[Fecha Solicitud]]</f>
        <v>41675</v>
      </c>
      <c r="E2250" t="str">
        <f>Tabla_owssvr__2[[#This Row],[Estado]]</f>
        <v>Realizado</v>
      </c>
      <c r="F2250" s="4">
        <f>Tabla_owssvr__2[[#This Row],[Fecha Cierre]]</f>
        <v>41675</v>
      </c>
      <c r="G2250" t="str">
        <f>Tabla_owssvr__2[[#This Row],[Categoria]]</f>
        <v>Habilitación de servicios de telefonía celular, aumento de minutos, cambio de perfil.</v>
      </c>
      <c r="H2250" t="str">
        <f>Tabla_owssvr__2[[#This Row],[Enviado a TI]]</f>
        <v>Si</v>
      </c>
      <c r="I2250">
        <f>Tabla_owssvr__2[[#This Row],[Regiones]]</f>
        <v>0</v>
      </c>
      <c r="J2250" s="12">
        <f t="shared" si="237"/>
        <v>1</v>
      </c>
      <c r="K2250" s="13">
        <f t="shared" si="238"/>
        <v>41676</v>
      </c>
      <c r="L2250" s="12">
        <f t="shared" si="239"/>
        <v>2014</v>
      </c>
      <c r="M2250" s="12">
        <f t="shared" si="240"/>
        <v>6</v>
      </c>
      <c r="N2250" s="12">
        <f t="shared" si="241"/>
        <v>2</v>
      </c>
      <c r="O2250" s="13" t="str">
        <f t="shared" ca="1" si="242"/>
        <v>CUMPLE</v>
      </c>
    </row>
    <row r="2251" spans="1:15" hidden="1">
      <c r="A2251">
        <f>Tabla_owssvr__2[[#This Row],[ID]]</f>
        <v>2967</v>
      </c>
      <c r="B2251" t="str">
        <f>Tabla_owssvr__2[[#This Row],[Título]]</f>
        <v>Activar Microsim - N° Celular 93207856</v>
      </c>
      <c r="C2251" t="str">
        <f>Tabla_owssvr__2[[#This Row],[Solicitante]]</f>
        <v>Rodriguez Kolbach, Jorge Fernando, CAM</v>
      </c>
      <c r="D2251" s="4">
        <f>Tabla_owssvr__2[[#This Row],[Fecha Solicitud]]</f>
        <v>41675</v>
      </c>
      <c r="E2251" t="str">
        <f>Tabla_owssvr__2[[#This Row],[Estado]]</f>
        <v>Realizado</v>
      </c>
      <c r="F2251" s="4">
        <f>Tabla_owssvr__2[[#This Row],[Fecha Cierre]]</f>
        <v>41675</v>
      </c>
      <c r="G2251" t="str">
        <f>Tabla_owssvr__2[[#This Row],[Categoria]]</f>
        <v>Habilitación de servicios de telefonía celular, aumento de minutos, cambio de perfil.</v>
      </c>
      <c r="H2251" t="str">
        <f>Tabla_owssvr__2[[#This Row],[Enviado a TI]]</f>
        <v>No</v>
      </c>
      <c r="I2251">
        <f>Tabla_owssvr__2[[#This Row],[Regiones]]</f>
        <v>0</v>
      </c>
      <c r="J2251" s="12">
        <f t="shared" si="237"/>
        <v>1</v>
      </c>
      <c r="K2251" s="13">
        <f t="shared" si="238"/>
        <v>41676</v>
      </c>
      <c r="L2251" s="12">
        <f t="shared" si="239"/>
        <v>2014</v>
      </c>
      <c r="M2251" s="12">
        <f t="shared" si="240"/>
        <v>6</v>
      </c>
      <c r="N2251" s="12">
        <f t="shared" si="241"/>
        <v>2</v>
      </c>
      <c r="O2251" s="13" t="str">
        <f t="shared" ca="1" si="242"/>
        <v>CUMPLE</v>
      </c>
    </row>
    <row r="2252" spans="1:15" hidden="1">
      <c r="A2252">
        <f>Tabla_owssvr__2[[#This Row],[ID]]</f>
        <v>2966</v>
      </c>
      <c r="B2252" t="str">
        <f>Tabla_owssvr__2[[#This Row],[Título]]</f>
        <v>Activar Microsim - N° Celular 89037543</v>
      </c>
      <c r="C2252" t="str">
        <f>Tabla_owssvr__2[[#This Row],[Solicitante]]</f>
        <v>Bascuñan Reyes, Juan Ignacio, CAM</v>
      </c>
      <c r="D2252" s="4">
        <f>Tabla_owssvr__2[[#This Row],[Fecha Solicitud]]</f>
        <v>41675</v>
      </c>
      <c r="E2252" t="str">
        <f>Tabla_owssvr__2[[#This Row],[Estado]]</f>
        <v>Realizado</v>
      </c>
      <c r="F2252" s="4">
        <f>Tabla_owssvr__2[[#This Row],[Fecha Cierre]]</f>
        <v>41675</v>
      </c>
      <c r="G2252" t="str">
        <f>Tabla_owssvr__2[[#This Row],[Categoria]]</f>
        <v>Habilitación de servicios de telefonía celular, aumento de minutos, cambio de perfil.</v>
      </c>
      <c r="H2252" t="str">
        <f>Tabla_owssvr__2[[#This Row],[Enviado a TI]]</f>
        <v>No</v>
      </c>
      <c r="I2252">
        <f>Tabla_owssvr__2[[#This Row],[Regiones]]</f>
        <v>0</v>
      </c>
      <c r="J2252" s="12">
        <f t="shared" si="237"/>
        <v>1</v>
      </c>
      <c r="K2252" s="13">
        <f t="shared" si="238"/>
        <v>41676</v>
      </c>
      <c r="L2252" s="12">
        <f t="shared" si="239"/>
        <v>2014</v>
      </c>
      <c r="M2252" s="12">
        <f t="shared" si="240"/>
        <v>6</v>
      </c>
      <c r="N2252" s="12">
        <f t="shared" si="241"/>
        <v>2</v>
      </c>
      <c r="O2252" s="13" t="str">
        <f t="shared" ca="1" si="242"/>
        <v>CUMPLE</v>
      </c>
    </row>
    <row r="2253" spans="1:15" hidden="1">
      <c r="A2253">
        <f>Tabla_owssvr__2[[#This Row],[ID]]</f>
        <v>2965</v>
      </c>
      <c r="B2253" t="str">
        <f>Tabla_owssvr__2[[#This Row],[Título]]</f>
        <v>Activar Microsim - N° Celular 68344559</v>
      </c>
      <c r="C2253" t="str">
        <f>Tabla_owssvr__2[[#This Row],[Solicitante]]</f>
        <v>Pavez Torres, Hector Alejandro, CAM</v>
      </c>
      <c r="D2253" s="4">
        <f>Tabla_owssvr__2[[#This Row],[Fecha Solicitud]]</f>
        <v>41675</v>
      </c>
      <c r="E2253" t="str">
        <f>Tabla_owssvr__2[[#This Row],[Estado]]</f>
        <v>Realizado</v>
      </c>
      <c r="F2253" s="4">
        <f>Tabla_owssvr__2[[#This Row],[Fecha Cierre]]</f>
        <v>41675</v>
      </c>
      <c r="G2253" t="str">
        <f>Tabla_owssvr__2[[#This Row],[Categoria]]</f>
        <v>Habilitación de servicios de telefonía celular, aumento de minutos, cambio de perfil.</v>
      </c>
      <c r="H2253" t="str">
        <f>Tabla_owssvr__2[[#This Row],[Enviado a TI]]</f>
        <v>No</v>
      </c>
      <c r="I2253">
        <f>Tabla_owssvr__2[[#This Row],[Regiones]]</f>
        <v>0</v>
      </c>
      <c r="J2253" s="12">
        <f t="shared" si="237"/>
        <v>1</v>
      </c>
      <c r="K2253" s="13">
        <f t="shared" si="238"/>
        <v>41676</v>
      </c>
      <c r="L2253" s="12">
        <f t="shared" si="239"/>
        <v>2014</v>
      </c>
      <c r="M2253" s="12">
        <f t="shared" si="240"/>
        <v>6</v>
      </c>
      <c r="N2253" s="12">
        <f t="shared" si="241"/>
        <v>2</v>
      </c>
      <c r="O2253" s="13" t="str">
        <f t="shared" ca="1" si="242"/>
        <v>CUMPLE</v>
      </c>
    </row>
    <row r="2254" spans="1:15" hidden="1">
      <c r="A2254">
        <f>Tabla_owssvr__2[[#This Row],[ID]]</f>
        <v>2964</v>
      </c>
      <c r="B2254" t="str">
        <f>Tabla_owssvr__2[[#This Row],[Título]]</f>
        <v xml:space="preserve">Activación de Minutos </v>
      </c>
      <c r="C2254" t="str">
        <f>Tabla_owssvr__2[[#This Row],[Solicitante]]</f>
        <v>Ramirez Vergara, Joseline, CAM</v>
      </c>
      <c r="D2254" s="4">
        <f>Tabla_owssvr__2[[#This Row],[Fecha Solicitud]]</f>
        <v>41675</v>
      </c>
      <c r="E2254" t="str">
        <f>Tabla_owssvr__2[[#This Row],[Estado]]</f>
        <v>Realizado</v>
      </c>
      <c r="F2254" s="4">
        <f>Tabla_owssvr__2[[#This Row],[Fecha Cierre]]</f>
        <v>41675</v>
      </c>
      <c r="G2254" t="str">
        <f>Tabla_owssvr__2[[#This Row],[Categoria]]</f>
        <v>Habilitación de servicios de telefonía celular, aumento de minutos, cambio de perfil.</v>
      </c>
      <c r="H2254" t="str">
        <f>Tabla_owssvr__2[[#This Row],[Enviado a TI]]</f>
        <v>Si</v>
      </c>
      <c r="I2254">
        <f>Tabla_owssvr__2[[#This Row],[Regiones]]</f>
        <v>0</v>
      </c>
      <c r="J2254" s="12">
        <f t="shared" si="237"/>
        <v>1</v>
      </c>
      <c r="K2254" s="13">
        <f t="shared" si="238"/>
        <v>41676</v>
      </c>
      <c r="L2254" s="12">
        <f t="shared" si="239"/>
        <v>2014</v>
      </c>
      <c r="M2254" s="12">
        <f t="shared" si="240"/>
        <v>6</v>
      </c>
      <c r="N2254" s="12">
        <f t="shared" si="241"/>
        <v>2</v>
      </c>
      <c r="O2254" s="13" t="str">
        <f t="shared" ca="1" si="242"/>
        <v>CUMPLE</v>
      </c>
    </row>
    <row r="2255" spans="1:15" hidden="1">
      <c r="A2255">
        <f>Tabla_owssvr__2[[#This Row],[ID]]</f>
        <v>2963</v>
      </c>
      <c r="B2255" t="str">
        <f>Tabla_owssvr__2[[#This Row],[Título]]</f>
        <v xml:space="preserve">Activación de Minutos </v>
      </c>
      <c r="C2255" t="str">
        <f>Tabla_owssvr__2[[#This Row],[Solicitante]]</f>
        <v>Ramirez Vergara, Joseline, CAM</v>
      </c>
      <c r="D2255" s="4">
        <f>Tabla_owssvr__2[[#This Row],[Fecha Solicitud]]</f>
        <v>41675</v>
      </c>
      <c r="E2255" t="str">
        <f>Tabla_owssvr__2[[#This Row],[Estado]]</f>
        <v>Rechazado</v>
      </c>
      <c r="F2255" s="4">
        <f>Tabla_owssvr__2[[#This Row],[Fecha Cierre]]</f>
        <v>41675</v>
      </c>
      <c r="G2255" t="str">
        <f>Tabla_owssvr__2[[#This Row],[Categoria]]</f>
        <v>Habilitación de servicios de telefonía celular, aumento de minutos, cambio de perfil.</v>
      </c>
      <c r="H2255" t="str">
        <f>Tabla_owssvr__2[[#This Row],[Enviado a TI]]</f>
        <v>Si</v>
      </c>
      <c r="I2255">
        <f>Tabla_owssvr__2[[#This Row],[Regiones]]</f>
        <v>0</v>
      </c>
      <c r="J2255" s="12">
        <f t="shared" si="237"/>
        <v>1</v>
      </c>
      <c r="K2255" s="13">
        <f t="shared" si="238"/>
        <v>41676</v>
      </c>
      <c r="L2255" s="12">
        <f t="shared" si="239"/>
        <v>2014</v>
      </c>
      <c r="M2255" s="12">
        <f t="shared" si="240"/>
        <v>6</v>
      </c>
      <c r="N2255" s="12">
        <f t="shared" si="241"/>
        <v>2</v>
      </c>
      <c r="O2255" s="13" t="str">
        <f t="shared" ca="1" si="242"/>
        <v>CUMPLE</v>
      </c>
    </row>
    <row r="2256" spans="1:15" hidden="1">
      <c r="A2256">
        <f>Tabla_owssvr__2[[#This Row],[ID]]</f>
        <v>2962</v>
      </c>
      <c r="B2256" t="str">
        <f>Tabla_owssvr__2[[#This Row],[Título]]</f>
        <v>Alta Cuenta Corporativa AD y Exchange</v>
      </c>
      <c r="C2256" t="str">
        <f>Tabla_owssvr__2[[#This Row],[Solicitante]]</f>
        <v>Morales Diaz, Mauricio Enrique, CAM</v>
      </c>
      <c r="D2256" s="4">
        <f>Tabla_owssvr__2[[#This Row],[Fecha Solicitud]]</f>
        <v>41675</v>
      </c>
      <c r="E2256" t="str">
        <f>Tabla_owssvr__2[[#This Row],[Estado]]</f>
        <v>Realizado</v>
      </c>
      <c r="F2256" s="4">
        <f>Tabla_owssvr__2[[#This Row],[Fecha Cierre]]</f>
        <v>41675</v>
      </c>
      <c r="G2256" t="str">
        <f>Tabla_owssvr__2[[#This Row],[Categoria]]</f>
        <v>Creación, modificación activación y desactivación de cuentas de red y correo electrónico.</v>
      </c>
      <c r="H2256" t="str">
        <f>Tabla_owssvr__2[[#This Row],[Enviado a TI]]</f>
        <v>Si</v>
      </c>
      <c r="I2256">
        <f>Tabla_owssvr__2[[#This Row],[Regiones]]</f>
        <v>0</v>
      </c>
      <c r="J2256" s="12">
        <f t="shared" si="237"/>
        <v>1</v>
      </c>
      <c r="K2256" s="13">
        <f t="shared" si="238"/>
        <v>41676</v>
      </c>
      <c r="L2256" s="12">
        <f t="shared" si="239"/>
        <v>2014</v>
      </c>
      <c r="M2256" s="12">
        <f t="shared" si="240"/>
        <v>6</v>
      </c>
      <c r="N2256" s="12">
        <f t="shared" si="241"/>
        <v>2</v>
      </c>
      <c r="O2256" s="13" t="str">
        <f t="shared" ca="1" si="242"/>
        <v>CUMPLE</v>
      </c>
    </row>
    <row r="2257" spans="1:15" hidden="1">
      <c r="A2257">
        <f>Tabla_owssvr__2[[#This Row],[ID]]</f>
        <v>2961</v>
      </c>
      <c r="B2257" t="str">
        <f>Tabla_owssvr__2[[#This Row],[Título]]</f>
        <v>Solicitud de minutos</v>
      </c>
      <c r="C2257" t="str">
        <f>Tabla_owssvr__2[[#This Row],[Solicitante]]</f>
        <v>Sepulveda Salas, Vladimir Arnoldo, CAM</v>
      </c>
      <c r="D2257" s="4">
        <f>Tabla_owssvr__2[[#This Row],[Fecha Solicitud]]</f>
        <v>41675</v>
      </c>
      <c r="E2257" t="str">
        <f>Tabla_owssvr__2[[#This Row],[Estado]]</f>
        <v>Realizado</v>
      </c>
      <c r="F2257" s="4">
        <f>Tabla_owssvr__2[[#This Row],[Fecha Cierre]]</f>
        <v>41675</v>
      </c>
      <c r="G2257" t="str">
        <f>Tabla_owssvr__2[[#This Row],[Categoria]]</f>
        <v>Habilitación de servicios de telefonía celular, aumento de minutos, cambio de perfil.</v>
      </c>
      <c r="H2257" t="str">
        <f>Tabla_owssvr__2[[#This Row],[Enviado a TI]]</f>
        <v>Si</v>
      </c>
      <c r="I2257">
        <f>Tabla_owssvr__2[[#This Row],[Regiones]]</f>
        <v>0</v>
      </c>
      <c r="J2257" s="12">
        <f t="shared" si="237"/>
        <v>1</v>
      </c>
      <c r="K2257" s="13">
        <f t="shared" si="238"/>
        <v>41676</v>
      </c>
      <c r="L2257" s="12">
        <f t="shared" si="239"/>
        <v>2014</v>
      </c>
      <c r="M2257" s="12">
        <f t="shared" si="240"/>
        <v>6</v>
      </c>
      <c r="N2257" s="12">
        <f t="shared" si="241"/>
        <v>2</v>
      </c>
      <c r="O2257" s="13" t="str">
        <f t="shared" ca="1" si="242"/>
        <v>CUMPLE</v>
      </c>
    </row>
    <row r="2258" spans="1:15" hidden="1">
      <c r="A2258">
        <f>Tabla_owssvr__2[[#This Row],[ID]]</f>
        <v>2960</v>
      </c>
      <c r="B2258" t="str">
        <f>Tabla_owssvr__2[[#This Row],[Título]]</f>
        <v>Estimados no tengo acceso a ORACLE,  internet</v>
      </c>
      <c r="C2258" t="str">
        <f>Tabla_owssvr__2[[#This Row],[Solicitante]]</f>
        <v>Rodriguez Kolbach, Jorge Fernando, CAM</v>
      </c>
      <c r="D2258" s="4">
        <f>Tabla_owssvr__2[[#This Row],[Fecha Solicitud]]</f>
        <v>41674</v>
      </c>
      <c r="E2258" t="str">
        <f>Tabla_owssvr__2[[#This Row],[Estado]]</f>
        <v>Realizado</v>
      </c>
      <c r="F2258" s="4">
        <f>Tabla_owssvr__2[[#This Row],[Fecha Cierre]]</f>
        <v>41674</v>
      </c>
      <c r="G2258" t="str">
        <f>Tabla_owssvr__2[[#This Row],[Categoria]]</f>
        <v>Reporte de incidencias de servicio externos (Oracle, SAP, Synergia, GOM ….)</v>
      </c>
      <c r="H2258" t="str">
        <f>Tabla_owssvr__2[[#This Row],[Enviado a TI]]</f>
        <v>Si</v>
      </c>
      <c r="I2258">
        <f>Tabla_owssvr__2[[#This Row],[Regiones]]</f>
        <v>0</v>
      </c>
      <c r="J2258" s="12">
        <f t="shared" si="237"/>
        <v>1</v>
      </c>
      <c r="K2258" s="13">
        <f t="shared" si="238"/>
        <v>41675</v>
      </c>
      <c r="L2258" s="12">
        <f t="shared" si="239"/>
        <v>2014</v>
      </c>
      <c r="M2258" s="12">
        <f t="shared" si="240"/>
        <v>6</v>
      </c>
      <c r="N2258" s="12">
        <f t="shared" si="241"/>
        <v>2</v>
      </c>
      <c r="O2258" s="13" t="str">
        <f t="shared" ca="1" si="242"/>
        <v>CUMPLE</v>
      </c>
    </row>
    <row r="2259" spans="1:15" hidden="1">
      <c r="A2259">
        <f>Tabla_owssvr__2[[#This Row],[ID]]</f>
        <v>2959</v>
      </c>
      <c r="B2259" t="str">
        <f>Tabla_owssvr__2[[#This Row],[Título]]</f>
        <v>Activar llamadas LDI</v>
      </c>
      <c r="C2259" t="str">
        <f>Tabla_owssvr__2[[#This Row],[Solicitante]]</f>
        <v>Escobar Chacon, Juan Pablo, CAM</v>
      </c>
      <c r="D2259" s="4">
        <f>Tabla_owssvr__2[[#This Row],[Fecha Solicitud]]</f>
        <v>41674</v>
      </c>
      <c r="E2259" t="str">
        <f>Tabla_owssvr__2[[#This Row],[Estado]]</f>
        <v>Realizado</v>
      </c>
      <c r="F2259" s="4">
        <f>Tabla_owssvr__2[[#This Row],[Fecha Cierre]]</f>
        <v>41674</v>
      </c>
      <c r="G2259" t="str">
        <f>Tabla_owssvr__2[[#This Row],[Categoria]]</f>
        <v>Creación, modificación activación y desactivación de anexos telefónicos.</v>
      </c>
      <c r="H2259" t="str">
        <f>Tabla_owssvr__2[[#This Row],[Enviado a TI]]</f>
        <v>No</v>
      </c>
      <c r="I2259">
        <f>Tabla_owssvr__2[[#This Row],[Regiones]]</f>
        <v>0</v>
      </c>
      <c r="J2259" s="12">
        <f t="shared" si="237"/>
        <v>1</v>
      </c>
      <c r="K2259" s="13">
        <f t="shared" si="238"/>
        <v>41675</v>
      </c>
      <c r="L2259" s="12">
        <f t="shared" si="239"/>
        <v>2014</v>
      </c>
      <c r="M2259" s="12">
        <f t="shared" si="240"/>
        <v>6</v>
      </c>
      <c r="N2259" s="12">
        <f t="shared" si="241"/>
        <v>2</v>
      </c>
      <c r="O2259" s="13" t="str">
        <f t="shared" ca="1" si="242"/>
        <v>CUMPLE</v>
      </c>
    </row>
    <row r="2260" spans="1:15" hidden="1">
      <c r="A2260">
        <f>Tabla_owssvr__2[[#This Row],[ID]]</f>
        <v>2958</v>
      </c>
      <c r="B2260" t="str">
        <f>Tabla_owssvr__2[[#This Row],[Título]]</f>
        <v>Error de conexion oracle</v>
      </c>
      <c r="C2260" t="str">
        <f>Tabla_owssvr__2[[#This Row],[Solicitante]]</f>
        <v>Carrasco Briones, Rodrigo, CAM</v>
      </c>
      <c r="D2260" s="4">
        <f>Tabla_owssvr__2[[#This Row],[Fecha Solicitud]]</f>
        <v>41674</v>
      </c>
      <c r="E2260" t="str">
        <f>Tabla_owssvr__2[[#This Row],[Estado]]</f>
        <v>Realizado</v>
      </c>
      <c r="F2260" s="4">
        <f>Tabla_owssvr__2[[#This Row],[Fecha Cierre]]</f>
        <v>41674</v>
      </c>
      <c r="G2260" t="str">
        <f>Tabla_owssvr__2[[#This Row],[Categoria]]</f>
        <v>Reporte de incidencias de servicio externos (Oracle, SAP, Synergia, GOM ….)</v>
      </c>
      <c r="H2260" t="str">
        <f>Tabla_owssvr__2[[#This Row],[Enviado a TI]]</f>
        <v>Si</v>
      </c>
      <c r="I2260">
        <f>Tabla_owssvr__2[[#This Row],[Regiones]]</f>
        <v>0</v>
      </c>
      <c r="J2260" s="12">
        <f t="shared" si="237"/>
        <v>1</v>
      </c>
      <c r="K2260" s="13">
        <f t="shared" si="238"/>
        <v>41675</v>
      </c>
      <c r="L2260" s="12">
        <f t="shared" si="239"/>
        <v>2014</v>
      </c>
      <c r="M2260" s="12">
        <f t="shared" si="240"/>
        <v>6</v>
      </c>
      <c r="N2260" s="12">
        <f t="shared" si="241"/>
        <v>2</v>
      </c>
      <c r="O2260" s="13" t="str">
        <f t="shared" ca="1" si="242"/>
        <v>CUMPLE</v>
      </c>
    </row>
    <row r="2261" spans="1:15" hidden="1">
      <c r="A2261">
        <f>Tabla_owssvr__2[[#This Row],[ID]]</f>
        <v>2957</v>
      </c>
      <c r="B2261" t="str">
        <f>Tabla_owssvr__2[[#This Row],[Título]]</f>
        <v>Comunicación vía VPN</v>
      </c>
      <c r="C2261" t="str">
        <f>Tabla_owssvr__2[[#This Row],[Solicitante]]</f>
        <v>Herrera Andrade, Carlos Omar, CAM</v>
      </c>
      <c r="D2261" s="4">
        <f>Tabla_owssvr__2[[#This Row],[Fecha Solicitud]]</f>
        <v>41674</v>
      </c>
      <c r="E2261" t="str">
        <f>Tabla_owssvr__2[[#This Row],[Estado]]</f>
        <v>Realizado</v>
      </c>
      <c r="F2261" s="4">
        <f>Tabla_owssvr__2[[#This Row],[Fecha Cierre]]</f>
        <v>41674</v>
      </c>
      <c r="G2261" t="str">
        <f>Tabla_owssvr__2[[#This Row],[Categoria]]</f>
        <v>Creación, modificación activación y desactivación de cuentas de red y correo electrónico.</v>
      </c>
      <c r="H2261" t="str">
        <f>Tabla_owssvr__2[[#This Row],[Enviado a TI]]</f>
        <v>Si</v>
      </c>
      <c r="I2261">
        <f>Tabla_owssvr__2[[#This Row],[Regiones]]</f>
        <v>0</v>
      </c>
      <c r="J2261" s="12">
        <f t="shared" si="237"/>
        <v>1</v>
      </c>
      <c r="K2261" s="13">
        <f t="shared" si="238"/>
        <v>41675</v>
      </c>
      <c r="L2261" s="12">
        <f t="shared" si="239"/>
        <v>2014</v>
      </c>
      <c r="M2261" s="12">
        <f t="shared" si="240"/>
        <v>6</v>
      </c>
      <c r="N2261" s="12">
        <f t="shared" si="241"/>
        <v>2</v>
      </c>
      <c r="O2261" s="13" t="str">
        <f t="shared" ca="1" si="242"/>
        <v>CUMPLE</v>
      </c>
    </row>
    <row r="2262" spans="1:15" hidden="1">
      <c r="A2262">
        <f>Tabla_owssvr__2[[#This Row],[ID]]</f>
        <v>2956</v>
      </c>
      <c r="B2262" t="str">
        <f>Tabla_owssvr__2[[#This Row],[Título]]</f>
        <v>Sinergia</v>
      </c>
      <c r="C2262" t="str">
        <f>Tabla_owssvr__2[[#This Row],[Solicitante]]</f>
        <v>Belmar Ramirez, Nelson Andres, CAM</v>
      </c>
      <c r="D2262" s="4">
        <f>Tabla_owssvr__2[[#This Row],[Fecha Solicitud]]</f>
        <v>41674</v>
      </c>
      <c r="E2262" t="str">
        <f>Tabla_owssvr__2[[#This Row],[Estado]]</f>
        <v>Realizado</v>
      </c>
      <c r="F2262" s="4">
        <f>Tabla_owssvr__2[[#This Row],[Fecha Cierre]]</f>
        <v>41674</v>
      </c>
      <c r="G2262" t="str">
        <f>Tabla_owssvr__2[[#This Row],[Categoria]]</f>
        <v>Reporte de incidencias de servicio externos (Oracle, SAP, Synergia, GOM ….)</v>
      </c>
      <c r="H2262" t="str">
        <f>Tabla_owssvr__2[[#This Row],[Enviado a TI]]</f>
        <v>No</v>
      </c>
      <c r="I2262">
        <f>Tabla_owssvr__2[[#This Row],[Regiones]]</f>
        <v>0</v>
      </c>
      <c r="J2262" s="12">
        <f t="shared" si="237"/>
        <v>1</v>
      </c>
      <c r="K2262" s="13">
        <f t="shared" si="238"/>
        <v>41675</v>
      </c>
      <c r="L2262" s="12">
        <f t="shared" si="239"/>
        <v>2014</v>
      </c>
      <c r="M2262" s="12">
        <f t="shared" si="240"/>
        <v>6</v>
      </c>
      <c r="N2262" s="12">
        <f t="shared" si="241"/>
        <v>2</v>
      </c>
      <c r="O2262" s="13" t="str">
        <f t="shared" ca="1" si="242"/>
        <v>CUMPLE</v>
      </c>
    </row>
    <row r="2263" spans="1:15" hidden="1">
      <c r="A2263">
        <f>Tabla_owssvr__2[[#This Row],[ID]]</f>
        <v>2955</v>
      </c>
      <c r="B2263" t="str">
        <f>Tabla_owssvr__2[[#This Row],[Título]]</f>
        <v>Anexo 7897</v>
      </c>
      <c r="C2263" t="str">
        <f>Tabla_owssvr__2[[#This Row],[Solicitante]]</f>
        <v>Alcarruz Bernal, Cristian Erwin, CAM</v>
      </c>
      <c r="D2263" s="4">
        <f>Tabla_owssvr__2[[#This Row],[Fecha Solicitud]]</f>
        <v>41674</v>
      </c>
      <c r="E2263" t="str">
        <f>Tabla_owssvr__2[[#This Row],[Estado]]</f>
        <v>Realizado</v>
      </c>
      <c r="F2263" s="4">
        <f>Tabla_owssvr__2[[#This Row],[Fecha Cierre]]</f>
        <v>41674</v>
      </c>
      <c r="G2263" t="str">
        <f>Tabla_owssvr__2[[#This Row],[Categoria]]</f>
        <v>Creación, modificación activación y desactivación de anexos telefónicos.</v>
      </c>
      <c r="H2263" t="str">
        <f>Tabla_owssvr__2[[#This Row],[Enviado a TI]]</f>
        <v>No</v>
      </c>
      <c r="I2263">
        <f>Tabla_owssvr__2[[#This Row],[Regiones]]</f>
        <v>0</v>
      </c>
      <c r="J2263" s="12">
        <f t="shared" si="237"/>
        <v>1</v>
      </c>
      <c r="K2263" s="13">
        <f t="shared" si="238"/>
        <v>41675</v>
      </c>
      <c r="L2263" s="12">
        <f t="shared" si="239"/>
        <v>2014</v>
      </c>
      <c r="M2263" s="12">
        <f t="shared" si="240"/>
        <v>6</v>
      </c>
      <c r="N2263" s="12">
        <f t="shared" si="241"/>
        <v>2</v>
      </c>
      <c r="O2263" s="13" t="str">
        <f t="shared" ca="1" si="242"/>
        <v>CUMPLE</v>
      </c>
    </row>
    <row r="2264" spans="1:15" hidden="1">
      <c r="A2264">
        <f>Tabla_owssvr__2[[#This Row],[ID]]</f>
        <v>2954</v>
      </c>
      <c r="B2264" t="str">
        <f>Tabla_owssvr__2[[#This Row],[Título]]</f>
        <v>Habilitar Anexo Fijo</v>
      </c>
      <c r="C2264" t="str">
        <f>Tabla_owssvr__2[[#This Row],[Solicitante]]</f>
        <v>Valdes Navarrete, David Exequiel, CAM</v>
      </c>
      <c r="D2264" s="4">
        <f>Tabla_owssvr__2[[#This Row],[Fecha Solicitud]]</f>
        <v>41674</v>
      </c>
      <c r="E2264" t="str">
        <f>Tabla_owssvr__2[[#This Row],[Estado]]</f>
        <v>Realizado</v>
      </c>
      <c r="F2264" s="4">
        <f>Tabla_owssvr__2[[#This Row],[Fecha Cierre]]</f>
        <v>41674</v>
      </c>
      <c r="G2264" t="str">
        <f>Tabla_owssvr__2[[#This Row],[Categoria]]</f>
        <v>Creación, modificación activación y desactivación de anexos telefónicos.</v>
      </c>
      <c r="H2264" t="str">
        <f>Tabla_owssvr__2[[#This Row],[Enviado a TI]]</f>
        <v>No</v>
      </c>
      <c r="I2264">
        <f>Tabla_owssvr__2[[#This Row],[Regiones]]</f>
        <v>0</v>
      </c>
      <c r="J2264" s="12">
        <f t="shared" si="237"/>
        <v>1</v>
      </c>
      <c r="K2264" s="13">
        <f t="shared" si="238"/>
        <v>41675</v>
      </c>
      <c r="L2264" s="12">
        <f t="shared" si="239"/>
        <v>2014</v>
      </c>
      <c r="M2264" s="12">
        <f t="shared" si="240"/>
        <v>6</v>
      </c>
      <c r="N2264" s="12">
        <f t="shared" si="241"/>
        <v>2</v>
      </c>
      <c r="O2264" s="13" t="str">
        <f t="shared" ca="1" si="242"/>
        <v>CUMPLE</v>
      </c>
    </row>
    <row r="2265" spans="1:15" hidden="1">
      <c r="A2265">
        <f>Tabla_owssvr__2[[#This Row],[ID]]</f>
        <v>2953</v>
      </c>
      <c r="B2265" t="str">
        <f>Tabla_owssvr__2[[#This Row],[Título]]</f>
        <v xml:space="preserve">SOLICITUD DE REASIGNACION DE MINUTOS </v>
      </c>
      <c r="C2265" t="str">
        <f>Tabla_owssvr__2[[#This Row],[Solicitante]]</f>
        <v>Valdes Navarrete, David Exequiel, CAM</v>
      </c>
      <c r="D2265" s="4">
        <f>Tabla_owssvr__2[[#This Row],[Fecha Solicitud]]</f>
        <v>41674</v>
      </c>
      <c r="E2265" t="str">
        <f>Tabla_owssvr__2[[#This Row],[Estado]]</f>
        <v>Realizado</v>
      </c>
      <c r="F2265" s="4">
        <f>Tabla_owssvr__2[[#This Row],[Fecha Cierre]]</f>
        <v>41674</v>
      </c>
      <c r="G2265" t="str">
        <f>Tabla_owssvr__2[[#This Row],[Categoria]]</f>
        <v>Habilitación de servicios de telefonía celular, aumento de minutos, cambio de perfil.</v>
      </c>
      <c r="H2265" t="str">
        <f>Tabla_owssvr__2[[#This Row],[Enviado a TI]]</f>
        <v>Si</v>
      </c>
      <c r="I2265">
        <f>Tabla_owssvr__2[[#This Row],[Regiones]]</f>
        <v>0</v>
      </c>
      <c r="J2265" s="12">
        <f t="shared" si="237"/>
        <v>1</v>
      </c>
      <c r="K2265" s="13">
        <f t="shared" si="238"/>
        <v>41675</v>
      </c>
      <c r="L2265" s="12">
        <f t="shared" si="239"/>
        <v>2014</v>
      </c>
      <c r="M2265" s="12">
        <f t="shared" si="240"/>
        <v>6</v>
      </c>
      <c r="N2265" s="12">
        <f t="shared" si="241"/>
        <v>2</v>
      </c>
      <c r="O2265" s="13" t="str">
        <f t="shared" ca="1" si="242"/>
        <v>CUMPLE</v>
      </c>
    </row>
    <row r="2266" spans="1:15" hidden="1">
      <c r="A2266">
        <f>Tabla_owssvr__2[[#This Row],[ID]]</f>
        <v>2952</v>
      </c>
      <c r="B2266" t="str">
        <f>Tabla_owssvr__2[[#This Row],[Título]]</f>
        <v xml:space="preserve">TCKET 776979 - AD REGISTRO DE HOST  </v>
      </c>
      <c r="C2266" t="str">
        <f>Tabla_owssvr__2[[#This Row],[Solicitante]]</f>
        <v>Técnico Mesa de Ayuda, Externo</v>
      </c>
      <c r="D2266" s="4">
        <f>Tabla_owssvr__2[[#This Row],[Fecha Solicitud]]</f>
        <v>41674</v>
      </c>
      <c r="E2266" t="str">
        <f>Tabla_owssvr__2[[#This Row],[Estado]]</f>
        <v>Realizado</v>
      </c>
      <c r="F2266" s="4">
        <f>Tabla_owssvr__2[[#This Row],[Fecha Cierre]]</f>
        <v>41674</v>
      </c>
      <c r="G2266" t="str">
        <f>Tabla_owssvr__2[[#This Row],[Categoria]]</f>
        <v>Creación, modificación activación y desactivación de cuentas de red y correo electrónico.</v>
      </c>
      <c r="H2266" t="str">
        <f>Tabla_owssvr__2[[#This Row],[Enviado a TI]]</f>
        <v>Si</v>
      </c>
      <c r="I2266">
        <f>Tabla_owssvr__2[[#This Row],[Regiones]]</f>
        <v>0</v>
      </c>
      <c r="J2266" s="12">
        <f t="shared" si="237"/>
        <v>1</v>
      </c>
      <c r="K2266" s="13">
        <f t="shared" si="238"/>
        <v>41675</v>
      </c>
      <c r="L2266" s="12">
        <f t="shared" si="239"/>
        <v>2014</v>
      </c>
      <c r="M2266" s="12">
        <f t="shared" si="240"/>
        <v>6</v>
      </c>
      <c r="N2266" s="12">
        <f t="shared" si="241"/>
        <v>2</v>
      </c>
      <c r="O2266" s="13" t="str">
        <f t="shared" ca="1" si="242"/>
        <v>CUMPLE</v>
      </c>
    </row>
    <row r="2267" spans="1:15" hidden="1">
      <c r="A2267">
        <f>Tabla_owssvr__2[[#This Row],[ID]]</f>
        <v>2951</v>
      </c>
      <c r="B2267" t="str">
        <f>Tabla_owssvr__2[[#This Row],[Título]]</f>
        <v>Minutos adicionales 90153790</v>
      </c>
      <c r="C2267" t="str">
        <f>Tabla_owssvr__2[[#This Row],[Solicitante]]</f>
        <v>Morales Diaz, Mauricio Enrique, CAM</v>
      </c>
      <c r="D2267" s="4">
        <f>Tabla_owssvr__2[[#This Row],[Fecha Solicitud]]</f>
        <v>41674</v>
      </c>
      <c r="E2267" t="str">
        <f>Tabla_owssvr__2[[#This Row],[Estado]]</f>
        <v>Realizado</v>
      </c>
      <c r="F2267" s="4">
        <f>Tabla_owssvr__2[[#This Row],[Fecha Cierre]]</f>
        <v>41674</v>
      </c>
      <c r="G2267" t="str">
        <f>Tabla_owssvr__2[[#This Row],[Categoria]]</f>
        <v>Habilitación de servicios de telefonía celular, aumento de minutos, cambio de perfil.</v>
      </c>
      <c r="H2267" t="str">
        <f>Tabla_owssvr__2[[#This Row],[Enviado a TI]]</f>
        <v>Si</v>
      </c>
      <c r="I2267">
        <f>Tabla_owssvr__2[[#This Row],[Regiones]]</f>
        <v>0</v>
      </c>
      <c r="J2267" s="12">
        <f t="shared" si="237"/>
        <v>1</v>
      </c>
      <c r="K2267" s="13">
        <f t="shared" si="238"/>
        <v>41675</v>
      </c>
      <c r="L2267" s="12">
        <f t="shared" si="239"/>
        <v>2014</v>
      </c>
      <c r="M2267" s="12">
        <f t="shared" si="240"/>
        <v>6</v>
      </c>
      <c r="N2267" s="12">
        <f t="shared" si="241"/>
        <v>2</v>
      </c>
      <c r="O2267" s="13" t="str">
        <f t="shared" ca="1" si="242"/>
        <v>CUMPLE</v>
      </c>
    </row>
    <row r="2268" spans="1:15" hidden="1">
      <c r="A2268">
        <f>Tabla_owssvr__2[[#This Row],[ID]]</f>
        <v>2950</v>
      </c>
      <c r="B2268" t="str">
        <f>Tabla_owssvr__2[[#This Row],[Título]]</f>
        <v>Desbloqueo Cuenta de Red</v>
      </c>
      <c r="C2268" t="str">
        <f>Tabla_owssvr__2[[#This Row],[Solicitante]]</f>
        <v>Gonzalez R., Enrique, CAM</v>
      </c>
      <c r="D2268" s="4">
        <f>Tabla_owssvr__2[[#This Row],[Fecha Solicitud]]</f>
        <v>41674</v>
      </c>
      <c r="E2268" t="str">
        <f>Tabla_owssvr__2[[#This Row],[Estado]]</f>
        <v>Realizado</v>
      </c>
      <c r="F2268" s="4">
        <f>Tabla_owssvr__2[[#This Row],[Fecha Cierre]]</f>
        <v>41674</v>
      </c>
      <c r="G2268" t="str">
        <f>Tabla_owssvr__2[[#This Row],[Categoria]]</f>
        <v>Creación, modificación activación y desactivación de cuentas de red y correo electrónico.</v>
      </c>
      <c r="H2268" t="str">
        <f>Tabla_owssvr__2[[#This Row],[Enviado a TI]]</f>
        <v>Si</v>
      </c>
      <c r="I2268">
        <f>Tabla_owssvr__2[[#This Row],[Regiones]]</f>
        <v>0</v>
      </c>
      <c r="J2268" s="12">
        <f t="shared" si="237"/>
        <v>1</v>
      </c>
      <c r="K2268" s="13">
        <f t="shared" si="238"/>
        <v>41675</v>
      </c>
      <c r="L2268" s="12">
        <f t="shared" si="239"/>
        <v>2014</v>
      </c>
      <c r="M2268" s="12">
        <f t="shared" si="240"/>
        <v>6</v>
      </c>
      <c r="N2268" s="12">
        <f t="shared" si="241"/>
        <v>2</v>
      </c>
      <c r="O2268" s="13" t="str">
        <f t="shared" ca="1" si="242"/>
        <v>CUMPLE</v>
      </c>
    </row>
    <row r="2269" spans="1:15" hidden="1">
      <c r="A2269">
        <f>Tabla_owssvr__2[[#This Row],[ID]]</f>
        <v>2949</v>
      </c>
      <c r="B2269" t="str">
        <f>Tabla_owssvr__2[[#This Row],[Título]]</f>
        <v>Carga de minutos</v>
      </c>
      <c r="C2269" t="str">
        <f>Tabla_owssvr__2[[#This Row],[Solicitante]]</f>
        <v>Morales Diaz, Mauricio Enrique, CAM</v>
      </c>
      <c r="D2269" s="4">
        <f>Tabla_owssvr__2[[#This Row],[Fecha Solicitud]]</f>
        <v>41674</v>
      </c>
      <c r="E2269" t="str">
        <f>Tabla_owssvr__2[[#This Row],[Estado]]</f>
        <v>Realizado</v>
      </c>
      <c r="F2269" s="4">
        <f>Tabla_owssvr__2[[#This Row],[Fecha Cierre]]</f>
        <v>41674</v>
      </c>
      <c r="G2269" t="str">
        <f>Tabla_owssvr__2[[#This Row],[Categoria]]</f>
        <v>Habilitación de servicios de telefonía celular, aumento de minutos, cambio de perfil.</v>
      </c>
      <c r="H2269" t="str">
        <f>Tabla_owssvr__2[[#This Row],[Enviado a TI]]</f>
        <v>Si</v>
      </c>
      <c r="I2269">
        <f>Tabla_owssvr__2[[#This Row],[Regiones]]</f>
        <v>0</v>
      </c>
      <c r="J2269" s="12">
        <f t="shared" si="237"/>
        <v>1</v>
      </c>
      <c r="K2269" s="13">
        <f t="shared" si="238"/>
        <v>41675</v>
      </c>
      <c r="L2269" s="12">
        <f t="shared" si="239"/>
        <v>2014</v>
      </c>
      <c r="M2269" s="12">
        <f t="shared" si="240"/>
        <v>6</v>
      </c>
      <c r="N2269" s="12">
        <f t="shared" si="241"/>
        <v>2</v>
      </c>
      <c r="O2269" s="13" t="str">
        <f t="shared" ca="1" si="242"/>
        <v>CUMPLE</v>
      </c>
    </row>
    <row r="2270" spans="1:15" hidden="1">
      <c r="A2270">
        <f>Tabla_owssvr__2[[#This Row],[ID]]</f>
        <v>2948</v>
      </c>
      <c r="B2270" t="str">
        <f>Tabla_owssvr__2[[#This Row],[Título]]</f>
        <v>Correo Nelson Soto</v>
      </c>
      <c r="C2270" t="str">
        <f>Tabla_owssvr__2[[#This Row],[Solicitante]]</f>
        <v>Riquelme Valdes, Eduardo, CAM</v>
      </c>
      <c r="D2270" s="4">
        <f>Tabla_owssvr__2[[#This Row],[Fecha Solicitud]]</f>
        <v>41674</v>
      </c>
      <c r="E2270" t="str">
        <f>Tabla_owssvr__2[[#This Row],[Estado]]</f>
        <v>Rechazado</v>
      </c>
      <c r="F2270" s="4">
        <f>Tabla_owssvr__2[[#This Row],[Fecha Cierre]]</f>
        <v>41674</v>
      </c>
      <c r="G2270" t="str">
        <f>Tabla_owssvr__2[[#This Row],[Categoria]]</f>
        <v>Creación, modificación activación y desactivación de cuentas de red y correo electrónico.</v>
      </c>
      <c r="H2270" t="str">
        <f>Tabla_owssvr__2[[#This Row],[Enviado a TI]]</f>
        <v>No</v>
      </c>
      <c r="I2270">
        <f>Tabla_owssvr__2[[#This Row],[Regiones]]</f>
        <v>0</v>
      </c>
      <c r="J2270" s="12">
        <f t="shared" si="237"/>
        <v>1</v>
      </c>
      <c r="K2270" s="13">
        <f t="shared" si="238"/>
        <v>41675</v>
      </c>
      <c r="L2270" s="12">
        <f t="shared" si="239"/>
        <v>2014</v>
      </c>
      <c r="M2270" s="12">
        <f t="shared" si="240"/>
        <v>6</v>
      </c>
      <c r="N2270" s="12">
        <f t="shared" si="241"/>
        <v>2</v>
      </c>
      <c r="O2270" s="13" t="str">
        <f t="shared" ca="1" si="242"/>
        <v>CUMPLE</v>
      </c>
    </row>
    <row r="2271" spans="1:15" hidden="1">
      <c r="A2271">
        <f>Tabla_owssvr__2[[#This Row],[ID]]</f>
        <v>2947</v>
      </c>
      <c r="B2271" t="str">
        <f>Tabla_owssvr__2[[#This Row],[Título]]</f>
        <v>MINUTOS ON NET</v>
      </c>
      <c r="C2271" t="str">
        <f>Tabla_owssvr__2[[#This Row],[Solicitante]]</f>
        <v>Matus Delgado, Katherine Andrea, CAM</v>
      </c>
      <c r="D2271" s="4">
        <f>Tabla_owssvr__2[[#This Row],[Fecha Solicitud]]</f>
        <v>41674</v>
      </c>
      <c r="E2271" t="str">
        <f>Tabla_owssvr__2[[#This Row],[Estado]]</f>
        <v>Realizado</v>
      </c>
      <c r="F2271" s="4">
        <f>Tabla_owssvr__2[[#This Row],[Fecha Cierre]]</f>
        <v>41674</v>
      </c>
      <c r="G2271" t="str">
        <f>Tabla_owssvr__2[[#This Row],[Categoria]]</f>
        <v>Habilitación de servicios de telefonía celular, aumento de minutos, cambio de perfil.</v>
      </c>
      <c r="H2271" t="str">
        <f>Tabla_owssvr__2[[#This Row],[Enviado a TI]]</f>
        <v>Si</v>
      </c>
      <c r="I2271">
        <f>Tabla_owssvr__2[[#This Row],[Regiones]]</f>
        <v>0</v>
      </c>
      <c r="J2271" s="12">
        <f t="shared" si="237"/>
        <v>1</v>
      </c>
      <c r="K2271" s="13">
        <f t="shared" si="238"/>
        <v>41675</v>
      </c>
      <c r="L2271" s="12">
        <f t="shared" si="239"/>
        <v>2014</v>
      </c>
      <c r="M2271" s="12">
        <f t="shared" si="240"/>
        <v>6</v>
      </c>
      <c r="N2271" s="12">
        <f t="shared" si="241"/>
        <v>2</v>
      </c>
      <c r="O2271" s="13" t="str">
        <f t="shared" ca="1" si="242"/>
        <v>CUMPLE</v>
      </c>
    </row>
    <row r="2272" spans="1:15" hidden="1">
      <c r="A2272">
        <f>Tabla_owssvr__2[[#This Row],[ID]]</f>
        <v>2946</v>
      </c>
      <c r="B2272" t="str">
        <f>Tabla_owssvr__2[[#This Row],[Título]]</f>
        <v xml:space="preserve">Restitucion de Minutos </v>
      </c>
      <c r="C2272" t="str">
        <f>Tabla_owssvr__2[[#This Row],[Solicitante]]</f>
        <v>Lagos Acuña, Christopher Joseph, CAM</v>
      </c>
      <c r="D2272" s="4">
        <f>Tabla_owssvr__2[[#This Row],[Fecha Solicitud]]</f>
        <v>41673</v>
      </c>
      <c r="E2272" t="str">
        <f>Tabla_owssvr__2[[#This Row],[Estado]]</f>
        <v>Realizado</v>
      </c>
      <c r="F2272" s="4">
        <f>Tabla_owssvr__2[[#This Row],[Fecha Cierre]]</f>
        <v>41673</v>
      </c>
      <c r="G2272" t="str">
        <f>Tabla_owssvr__2[[#This Row],[Categoria]]</f>
        <v>Habilitación de servicios de telefonía celular, aumento de minutos, cambio de perfil.</v>
      </c>
      <c r="H2272" t="str">
        <f>Tabla_owssvr__2[[#This Row],[Enviado a TI]]</f>
        <v>No</v>
      </c>
      <c r="I2272">
        <f>Tabla_owssvr__2[[#This Row],[Regiones]]</f>
        <v>0</v>
      </c>
      <c r="J2272" s="12">
        <f t="shared" si="237"/>
        <v>1</v>
      </c>
      <c r="K2272" s="13">
        <f t="shared" si="238"/>
        <v>41674</v>
      </c>
      <c r="L2272" s="12">
        <f t="shared" si="239"/>
        <v>2014</v>
      </c>
      <c r="M2272" s="12">
        <f t="shared" si="240"/>
        <v>6</v>
      </c>
      <c r="N2272" s="12">
        <f t="shared" si="241"/>
        <v>2</v>
      </c>
      <c r="O2272" s="13" t="str">
        <f t="shared" ca="1" si="242"/>
        <v>CUMPLE</v>
      </c>
    </row>
    <row r="2273" spans="1:15" hidden="1">
      <c r="A2273">
        <f>Tabla_owssvr__2[[#This Row],[ID]]</f>
        <v>2945</v>
      </c>
      <c r="B2273" t="str">
        <f>Tabla_owssvr__2[[#This Row],[Título]]</f>
        <v xml:space="preserve">Teléfonos fijos - Tarapacá </v>
      </c>
      <c r="C2273" t="str">
        <f>Tabla_owssvr__2[[#This Row],[Solicitante]]</f>
        <v>Vargas Baez, Waldemar Abelardo, CAM</v>
      </c>
      <c r="D2273" s="4">
        <f>Tabla_owssvr__2[[#This Row],[Fecha Solicitud]]</f>
        <v>41673</v>
      </c>
      <c r="E2273" t="str">
        <f>Tabla_owssvr__2[[#This Row],[Estado]]</f>
        <v>Realizado</v>
      </c>
      <c r="F2273" s="4">
        <f>Tabla_owssvr__2[[#This Row],[Fecha Cierre]]</f>
        <v>41673</v>
      </c>
      <c r="G2273" t="str">
        <f>Tabla_owssvr__2[[#This Row],[Categoria]]</f>
        <v>Instalación o traslado de anexos telefónicos.</v>
      </c>
      <c r="H2273" t="str">
        <f>Tabla_owssvr__2[[#This Row],[Enviado a TI]]</f>
        <v>Si</v>
      </c>
      <c r="I2273">
        <f>Tabla_owssvr__2[[#This Row],[Regiones]]</f>
        <v>0</v>
      </c>
      <c r="J2273" s="12">
        <f t="shared" si="237"/>
        <v>3</v>
      </c>
      <c r="K2273" s="13">
        <f t="shared" si="238"/>
        <v>41676</v>
      </c>
      <c r="L2273" s="12">
        <f t="shared" si="239"/>
        <v>2014</v>
      </c>
      <c r="M2273" s="12">
        <f t="shared" si="240"/>
        <v>6</v>
      </c>
      <c r="N2273" s="12">
        <f t="shared" si="241"/>
        <v>2</v>
      </c>
      <c r="O2273" s="13" t="str">
        <f t="shared" ca="1" si="242"/>
        <v>CUMPLE</v>
      </c>
    </row>
    <row r="2274" spans="1:15" hidden="1">
      <c r="A2274">
        <f>Tabla_owssvr__2[[#This Row],[ID]]</f>
        <v>2944</v>
      </c>
      <c r="B2274" t="str">
        <f>Tabla_owssvr__2[[#This Row],[Título]]</f>
        <v>Problema para transferir AP</v>
      </c>
      <c r="C2274" t="str">
        <f>Tabla_owssvr__2[[#This Row],[Solicitante]]</f>
        <v>Carrasco Briones, Rodrigo, CAM</v>
      </c>
      <c r="D2274" s="4">
        <f>Tabla_owssvr__2[[#This Row],[Fecha Solicitud]]</f>
        <v>41670</v>
      </c>
      <c r="E2274" t="str">
        <f>Tabla_owssvr__2[[#This Row],[Estado]]</f>
        <v>Realizado</v>
      </c>
      <c r="F2274" s="4">
        <f>Tabla_owssvr__2[[#This Row],[Fecha Cierre]]</f>
        <v>41670</v>
      </c>
      <c r="G2274" t="str">
        <f>Tabla_owssvr__2[[#This Row],[Categoria]]</f>
        <v>Reporte de incidencias de servicio externos (Oracle, SAP, Synergia, GOM ….)</v>
      </c>
      <c r="H2274" t="str">
        <f>Tabla_owssvr__2[[#This Row],[Enviado a TI]]</f>
        <v>Si</v>
      </c>
      <c r="I2274">
        <f>Tabla_owssvr__2[[#This Row],[Regiones]]</f>
        <v>0</v>
      </c>
      <c r="J2274" s="12">
        <f t="shared" si="237"/>
        <v>1</v>
      </c>
      <c r="K2274" s="13">
        <f t="shared" si="238"/>
        <v>41673</v>
      </c>
      <c r="L2274" s="12">
        <f t="shared" si="239"/>
        <v>2014</v>
      </c>
      <c r="M2274" s="12">
        <f t="shared" si="240"/>
        <v>6</v>
      </c>
      <c r="N2274" s="12">
        <f t="shared" si="241"/>
        <v>2</v>
      </c>
      <c r="O2274" s="13" t="str">
        <f t="shared" ca="1" si="242"/>
        <v>CUMPLE</v>
      </c>
    </row>
    <row r="2275" spans="1:15" hidden="1">
      <c r="A2275">
        <f>Tabla_owssvr__2[[#This Row],[ID]]</f>
        <v>2943</v>
      </c>
      <c r="B2275" t="str">
        <f>Tabla_owssvr__2[[#This Row],[Título]]</f>
        <v>Error al cerrar organiacion de inventario CN0</v>
      </c>
      <c r="C2275" t="str">
        <f>Tabla_owssvr__2[[#This Row],[Solicitante]]</f>
        <v>Carrasco Briones, Rodrigo, CAM</v>
      </c>
      <c r="D2275" s="4">
        <f>Tabla_owssvr__2[[#This Row],[Fecha Solicitud]]</f>
        <v>41673</v>
      </c>
      <c r="E2275" t="str">
        <f>Tabla_owssvr__2[[#This Row],[Estado]]</f>
        <v>Realizado</v>
      </c>
      <c r="F2275" s="4">
        <f>Tabla_owssvr__2[[#This Row],[Fecha Cierre]]</f>
        <v>41673</v>
      </c>
      <c r="G2275" t="str">
        <f>Tabla_owssvr__2[[#This Row],[Categoria]]</f>
        <v>Reporte de incidencias de servicio externos (Oracle, SAP, Synergia, GOM ….)</v>
      </c>
      <c r="H2275" t="str">
        <f>Tabla_owssvr__2[[#This Row],[Enviado a TI]]</f>
        <v>Si</v>
      </c>
      <c r="I2275">
        <f>Tabla_owssvr__2[[#This Row],[Regiones]]</f>
        <v>0</v>
      </c>
      <c r="J2275" s="12">
        <f t="shared" si="237"/>
        <v>1</v>
      </c>
      <c r="K2275" s="13">
        <f t="shared" si="238"/>
        <v>41674</v>
      </c>
      <c r="L2275" s="12">
        <f t="shared" si="239"/>
        <v>2014</v>
      </c>
      <c r="M2275" s="12">
        <f t="shared" si="240"/>
        <v>6</v>
      </c>
      <c r="N2275" s="12">
        <f t="shared" si="241"/>
        <v>2</v>
      </c>
      <c r="O2275" s="13" t="str">
        <f t="shared" ca="1" si="242"/>
        <v>CUMPLE</v>
      </c>
    </row>
    <row r="2276" spans="1:15" hidden="1">
      <c r="A2276">
        <f>Tabla_owssvr__2[[#This Row],[ID]]</f>
        <v>2942</v>
      </c>
      <c r="B2276" t="str">
        <f>Tabla_owssvr__2[[#This Row],[Título]]</f>
        <v xml:space="preserve"> Liberación minutos On-Net</v>
      </c>
      <c r="C2276" t="str">
        <f>Tabla_owssvr__2[[#This Row],[Solicitante]]</f>
        <v>Castro Marchant, Jorge, CAM</v>
      </c>
      <c r="D2276" s="4">
        <f>Tabla_owssvr__2[[#This Row],[Fecha Solicitud]]</f>
        <v>41673</v>
      </c>
      <c r="E2276" t="str">
        <f>Tabla_owssvr__2[[#This Row],[Estado]]</f>
        <v>Realizado</v>
      </c>
      <c r="F2276" s="4">
        <f>Tabla_owssvr__2[[#This Row],[Fecha Cierre]]</f>
        <v>41673</v>
      </c>
      <c r="G2276" t="str">
        <f>Tabla_owssvr__2[[#This Row],[Categoria]]</f>
        <v>Habilitación de servicios de telefonía celular, aumento de minutos, cambio de perfil.</v>
      </c>
      <c r="H2276" t="str">
        <f>Tabla_owssvr__2[[#This Row],[Enviado a TI]]</f>
        <v>Si</v>
      </c>
      <c r="I2276">
        <f>Tabla_owssvr__2[[#This Row],[Regiones]]</f>
        <v>0</v>
      </c>
      <c r="J2276" s="12">
        <f t="shared" si="237"/>
        <v>1</v>
      </c>
      <c r="K2276" s="13">
        <f t="shared" si="238"/>
        <v>41674</v>
      </c>
      <c r="L2276" s="12">
        <f t="shared" si="239"/>
        <v>2014</v>
      </c>
      <c r="M2276" s="12">
        <f t="shared" si="240"/>
        <v>6</v>
      </c>
      <c r="N2276" s="12">
        <f t="shared" si="241"/>
        <v>2</v>
      </c>
      <c r="O2276" s="13" t="str">
        <f t="shared" ca="1" si="242"/>
        <v>CUMPLE</v>
      </c>
    </row>
    <row r="2277" spans="1:15" hidden="1">
      <c r="A2277">
        <f>Tabla_owssvr__2[[#This Row],[ID]]</f>
        <v>2941</v>
      </c>
      <c r="B2277" t="str">
        <f>Tabla_owssvr__2[[#This Row],[Título]]</f>
        <v>Telefono Red Fija con problemas</v>
      </c>
      <c r="C2277" t="str">
        <f>Tabla_owssvr__2[[#This Row],[Solicitante]]</f>
        <v>Diaz Letelier, Vladimir Andres, CAM</v>
      </c>
      <c r="D2277" s="4">
        <f>Tabla_owssvr__2[[#This Row],[Fecha Solicitud]]</f>
        <v>41673</v>
      </c>
      <c r="E2277" t="str">
        <f>Tabla_owssvr__2[[#This Row],[Estado]]</f>
        <v>Realizado</v>
      </c>
      <c r="F2277" s="4">
        <f>Tabla_owssvr__2[[#This Row],[Fecha Cierre]]</f>
        <v>41673</v>
      </c>
      <c r="G2277" t="str">
        <f>Tabla_owssvr__2[[#This Row],[Categoria]]</f>
        <v>Creación, modificación activación y desactivación de anexos telefónicos.</v>
      </c>
      <c r="H2277" t="str">
        <f>Tabla_owssvr__2[[#This Row],[Enviado a TI]]</f>
        <v>Si</v>
      </c>
      <c r="I2277">
        <f>Tabla_owssvr__2[[#This Row],[Regiones]]</f>
        <v>0</v>
      </c>
      <c r="J2277" s="12">
        <f t="shared" si="237"/>
        <v>1</v>
      </c>
      <c r="K2277" s="13">
        <f t="shared" si="238"/>
        <v>41674</v>
      </c>
      <c r="L2277" s="12">
        <f t="shared" si="239"/>
        <v>2014</v>
      </c>
      <c r="M2277" s="12">
        <f t="shared" si="240"/>
        <v>6</v>
      </c>
      <c r="N2277" s="12">
        <f t="shared" si="241"/>
        <v>2</v>
      </c>
      <c r="O2277" s="13" t="str">
        <f t="shared" ca="1" si="242"/>
        <v>CUMPLE</v>
      </c>
    </row>
    <row r="2278" spans="1:15" hidden="1">
      <c r="A2278">
        <f>Tabla_owssvr__2[[#This Row],[ID]]</f>
        <v>2940</v>
      </c>
      <c r="B2278" t="str">
        <f>Tabla_owssvr__2[[#This Row],[Título]]</f>
        <v>Correo Corporativo GPN</v>
      </c>
      <c r="C2278" t="str">
        <f>Tabla_owssvr__2[[#This Row],[Solicitante]]</f>
        <v>Vasquez Opazo, Maria Jose, CAM</v>
      </c>
      <c r="D2278" s="4">
        <f>Tabla_owssvr__2[[#This Row],[Fecha Solicitud]]</f>
        <v>41673</v>
      </c>
      <c r="E2278" t="str">
        <f>Tabla_owssvr__2[[#This Row],[Estado]]</f>
        <v>Realizado</v>
      </c>
      <c r="F2278" s="4">
        <f>Tabla_owssvr__2[[#This Row],[Fecha Cierre]]</f>
        <v>41673</v>
      </c>
      <c r="G2278" t="str">
        <f>Tabla_owssvr__2[[#This Row],[Categoria]]</f>
        <v>Creación, modificación activación y desactivación de cuentas de red y correo electrónico.</v>
      </c>
      <c r="H2278" t="str">
        <f>Tabla_owssvr__2[[#This Row],[Enviado a TI]]</f>
        <v>Si</v>
      </c>
      <c r="I2278">
        <f>Tabla_owssvr__2[[#This Row],[Regiones]]</f>
        <v>0</v>
      </c>
      <c r="J2278" s="12">
        <f t="shared" si="237"/>
        <v>1</v>
      </c>
      <c r="K2278" s="13">
        <f t="shared" si="238"/>
        <v>41674</v>
      </c>
      <c r="L2278" s="12">
        <f t="shared" si="239"/>
        <v>2014</v>
      </c>
      <c r="M2278" s="12">
        <f t="shared" si="240"/>
        <v>6</v>
      </c>
      <c r="N2278" s="12">
        <f t="shared" si="241"/>
        <v>2</v>
      </c>
      <c r="O2278" s="13" t="str">
        <f t="shared" ca="1" si="242"/>
        <v>CUMPLE</v>
      </c>
    </row>
    <row r="2279" spans="1:15" hidden="1">
      <c r="A2279">
        <f>Tabla_owssvr__2[[#This Row],[ID]]</f>
        <v>2939</v>
      </c>
      <c r="B2279" t="str">
        <f>Tabla_owssvr__2[[#This Row],[Título]]</f>
        <v>Reinicio Clave</v>
      </c>
      <c r="C2279" t="str">
        <f>Tabla_owssvr__2[[#This Row],[Solicitante]]</f>
        <v>Martinez Fuentealba, Victor Alonso, CAM</v>
      </c>
      <c r="D2279" s="4">
        <f>Tabla_owssvr__2[[#This Row],[Fecha Solicitud]]</f>
        <v>41673</v>
      </c>
      <c r="E2279" t="str">
        <f>Tabla_owssvr__2[[#This Row],[Estado]]</f>
        <v>Realizado</v>
      </c>
      <c r="F2279" s="4">
        <f>Tabla_owssvr__2[[#This Row],[Fecha Cierre]]</f>
        <v>41673</v>
      </c>
      <c r="G2279" t="str">
        <f>Tabla_owssvr__2[[#This Row],[Categoria]]</f>
        <v>Creación, modificación activación y desactivación de cuentas de red y correo electrónico.</v>
      </c>
      <c r="H2279" t="str">
        <f>Tabla_owssvr__2[[#This Row],[Enviado a TI]]</f>
        <v>No</v>
      </c>
      <c r="I2279">
        <f>Tabla_owssvr__2[[#This Row],[Regiones]]</f>
        <v>0</v>
      </c>
      <c r="J2279" s="12">
        <f t="shared" si="237"/>
        <v>1</v>
      </c>
      <c r="K2279" s="13">
        <f t="shared" si="238"/>
        <v>41674</v>
      </c>
      <c r="L2279" s="12">
        <f t="shared" si="239"/>
        <v>2014</v>
      </c>
      <c r="M2279" s="12">
        <f t="shared" si="240"/>
        <v>6</v>
      </c>
      <c r="N2279" s="12">
        <f t="shared" si="241"/>
        <v>2</v>
      </c>
      <c r="O2279" s="13" t="str">
        <f t="shared" ca="1" si="242"/>
        <v>CUMPLE</v>
      </c>
    </row>
    <row r="2280" spans="1:15" hidden="1">
      <c r="A2280">
        <f>Tabla_owssvr__2[[#This Row],[ID]]</f>
        <v>2938</v>
      </c>
      <c r="B2280" t="str">
        <f>Tabla_owssvr__2[[#This Row],[Título]]</f>
        <v>Telefono Red Fija con problemas</v>
      </c>
      <c r="C2280" t="str">
        <f>Tabla_owssvr__2[[#This Row],[Solicitante]]</f>
        <v>Diaz Letelier, Vladimir Andres, CAM</v>
      </c>
      <c r="D2280" s="4">
        <f>Tabla_owssvr__2[[#This Row],[Fecha Solicitud]]</f>
        <v>41673</v>
      </c>
      <c r="E2280" t="str">
        <f>Tabla_owssvr__2[[#This Row],[Estado]]</f>
        <v>Realizado</v>
      </c>
      <c r="F2280" s="4">
        <f>Tabla_owssvr__2[[#This Row],[Fecha Cierre]]</f>
        <v>41673</v>
      </c>
      <c r="G2280" t="str">
        <f>Tabla_owssvr__2[[#This Row],[Categoria]]</f>
        <v>Creación, modificación activación y desactivación de anexos telefónicos.</v>
      </c>
      <c r="H2280" t="str">
        <f>Tabla_owssvr__2[[#This Row],[Enviado a TI]]</f>
        <v>Si</v>
      </c>
      <c r="I2280">
        <f>Tabla_owssvr__2[[#This Row],[Regiones]]</f>
        <v>0</v>
      </c>
      <c r="J2280" s="12">
        <f t="shared" si="237"/>
        <v>1</v>
      </c>
      <c r="K2280" s="13">
        <f t="shared" si="238"/>
        <v>41674</v>
      </c>
      <c r="L2280" s="12">
        <f t="shared" si="239"/>
        <v>2014</v>
      </c>
      <c r="M2280" s="12">
        <f t="shared" si="240"/>
        <v>6</v>
      </c>
      <c r="N2280" s="12">
        <f t="shared" si="241"/>
        <v>2</v>
      </c>
      <c r="O2280" s="13" t="str">
        <f t="shared" ca="1" si="242"/>
        <v>CUMPLE</v>
      </c>
    </row>
    <row r="2281" spans="1:15" hidden="1">
      <c r="A2281">
        <f>Tabla_owssvr__2[[#This Row],[ID]]</f>
        <v>2937</v>
      </c>
      <c r="B2281" t="str">
        <f>Tabla_owssvr__2[[#This Row],[Título]]</f>
        <v>Solicita habilitar sistema de respaldo Laboratorio</v>
      </c>
      <c r="C2281" t="str">
        <f>Tabla_owssvr__2[[#This Row],[Solicitante]]</f>
        <v>Pindave Olave, Rodrigo, CAM</v>
      </c>
      <c r="D2281" s="4">
        <f>Tabla_owssvr__2[[#This Row],[Fecha Solicitud]]</f>
        <v>41673</v>
      </c>
      <c r="E2281" t="str">
        <f>Tabla_owssvr__2[[#This Row],[Estado]]</f>
        <v>Realizado</v>
      </c>
      <c r="F2281" s="4">
        <f>Tabla_owssvr__2[[#This Row],[Fecha Cierre]]</f>
        <v>41673</v>
      </c>
      <c r="G2281" t="str">
        <f>Tabla_owssvr__2[[#This Row],[Categoria]]</f>
        <v>Habilitación de carpetas compartidas o sitios de Sharepoint. O asignación y/o modificación de permisos.</v>
      </c>
      <c r="H2281" t="str">
        <f>Tabla_owssvr__2[[#This Row],[Enviado a TI]]</f>
        <v>No</v>
      </c>
      <c r="I2281">
        <f>Tabla_owssvr__2[[#This Row],[Regiones]]</f>
        <v>0</v>
      </c>
      <c r="J2281" s="12">
        <f t="shared" si="237"/>
        <v>1</v>
      </c>
      <c r="K2281" s="13">
        <f t="shared" si="238"/>
        <v>41674</v>
      </c>
      <c r="L2281" s="12">
        <f t="shared" si="239"/>
        <v>2014</v>
      </c>
      <c r="M2281" s="12">
        <f t="shared" si="240"/>
        <v>6</v>
      </c>
      <c r="N2281" s="12">
        <f t="shared" si="241"/>
        <v>2</v>
      </c>
      <c r="O2281" s="13" t="str">
        <f t="shared" ca="1" si="242"/>
        <v>CUMPLE</v>
      </c>
    </row>
    <row r="2282" spans="1:15" hidden="1">
      <c r="A2282">
        <f>Tabla_owssvr__2[[#This Row],[ID]]</f>
        <v>2936</v>
      </c>
      <c r="B2282" t="str">
        <f>Tabla_owssvr__2[[#This Row],[Título]]</f>
        <v>PROBLEMAS CON ORACLE</v>
      </c>
      <c r="C2282" t="str">
        <f>Tabla_owssvr__2[[#This Row],[Solicitante]]</f>
        <v>Esparza Quiroz, Juan Israel, CAM</v>
      </c>
      <c r="D2282" s="4">
        <f>Tabla_owssvr__2[[#This Row],[Fecha Solicitud]]</f>
        <v>41673</v>
      </c>
      <c r="E2282" t="str">
        <f>Tabla_owssvr__2[[#This Row],[Estado]]</f>
        <v>Realizado</v>
      </c>
      <c r="F2282" s="4">
        <f>Tabla_owssvr__2[[#This Row],[Fecha Cierre]]</f>
        <v>41673</v>
      </c>
      <c r="G2282" t="str">
        <f>Tabla_owssvr__2[[#This Row],[Categoria]]</f>
        <v>Reporte de incidencias de servicio externos (Oracle, SAP, Synergia, GOM ….)</v>
      </c>
      <c r="H2282" t="str">
        <f>Tabla_owssvr__2[[#This Row],[Enviado a TI]]</f>
        <v>No</v>
      </c>
      <c r="I2282">
        <f>Tabla_owssvr__2[[#This Row],[Regiones]]</f>
        <v>0</v>
      </c>
      <c r="J2282" s="12">
        <f t="shared" si="237"/>
        <v>1</v>
      </c>
      <c r="K2282" s="13">
        <f t="shared" si="238"/>
        <v>41674</v>
      </c>
      <c r="L2282" s="12">
        <f t="shared" si="239"/>
        <v>2014</v>
      </c>
      <c r="M2282" s="12">
        <f t="shared" si="240"/>
        <v>6</v>
      </c>
      <c r="N2282" s="12">
        <f t="shared" si="241"/>
        <v>2</v>
      </c>
      <c r="O2282" s="13" t="str">
        <f t="shared" ca="1" si="242"/>
        <v>CUMPLE</v>
      </c>
    </row>
    <row r="2283" spans="1:15" hidden="1">
      <c r="A2283">
        <f>Tabla_owssvr__2[[#This Row],[ID]]</f>
        <v>2935</v>
      </c>
      <c r="B2283" t="str">
        <f>Tabla_owssvr__2[[#This Row],[Título]]</f>
        <v xml:space="preserve">Creación cuenta Administrativo  </v>
      </c>
      <c r="C2283" t="str">
        <f>Tabla_owssvr__2[[#This Row],[Solicitante]]</f>
        <v>Castro Moreno, Claudio Francisco, CAM</v>
      </c>
      <c r="D2283" s="4">
        <f>Tabla_owssvr__2[[#This Row],[Fecha Solicitud]]</f>
        <v>41673</v>
      </c>
      <c r="E2283" t="str">
        <f>Tabla_owssvr__2[[#This Row],[Estado]]</f>
        <v>Realizado</v>
      </c>
      <c r="F2283" s="4">
        <f>Tabla_owssvr__2[[#This Row],[Fecha Cierre]]</f>
        <v>41674</v>
      </c>
      <c r="G2283" t="str">
        <f>Tabla_owssvr__2[[#This Row],[Categoria]]</f>
        <v>Creación, modificación activación y desactivación de cuentas de red y correo electrónico.</v>
      </c>
      <c r="H2283" t="str">
        <f>Tabla_owssvr__2[[#This Row],[Enviado a TI]]</f>
        <v>Si</v>
      </c>
      <c r="I2283">
        <f>Tabla_owssvr__2[[#This Row],[Regiones]]</f>
        <v>0</v>
      </c>
      <c r="J2283" s="12">
        <f t="shared" si="237"/>
        <v>1</v>
      </c>
      <c r="K2283" s="13">
        <f t="shared" si="238"/>
        <v>41674</v>
      </c>
      <c r="L2283" s="12">
        <f t="shared" si="239"/>
        <v>2014</v>
      </c>
      <c r="M2283" s="12">
        <f t="shared" si="240"/>
        <v>6</v>
      </c>
      <c r="N2283" s="12">
        <f t="shared" si="241"/>
        <v>2</v>
      </c>
      <c r="O2283" s="13" t="str">
        <f t="shared" ca="1" si="242"/>
        <v>CUMPLE</v>
      </c>
    </row>
    <row r="2284" spans="1:15" hidden="1">
      <c r="A2284">
        <f>Tabla_owssvr__2[[#This Row],[ID]]</f>
        <v>2934</v>
      </c>
      <c r="B2284" t="str">
        <f>Tabla_owssvr__2[[#This Row],[Título]]</f>
        <v xml:space="preserve"> Celular Jose Varela movil (6-8307823) </v>
      </c>
      <c r="C2284" t="str">
        <f>Tabla_owssvr__2[[#This Row],[Solicitante]]</f>
        <v>Matus Delgado, Katherine Andrea, CAM</v>
      </c>
      <c r="D2284" s="4">
        <f>Tabla_owssvr__2[[#This Row],[Fecha Solicitud]]</f>
        <v>41673</v>
      </c>
      <c r="E2284" t="str">
        <f>Tabla_owssvr__2[[#This Row],[Estado]]</f>
        <v>Realizado</v>
      </c>
      <c r="F2284" s="4">
        <f>Tabla_owssvr__2[[#This Row],[Fecha Cierre]]</f>
        <v>41673</v>
      </c>
      <c r="G2284" t="str">
        <f>Tabla_owssvr__2[[#This Row],[Categoria]]</f>
        <v>Habilitación de servicios de telefonía celular, aumento de minutos, cambio de perfil.</v>
      </c>
      <c r="H2284" t="str">
        <f>Tabla_owssvr__2[[#This Row],[Enviado a TI]]</f>
        <v>No</v>
      </c>
      <c r="I2284">
        <f>Tabla_owssvr__2[[#This Row],[Regiones]]</f>
        <v>0</v>
      </c>
      <c r="J2284" s="12">
        <f t="shared" si="237"/>
        <v>1</v>
      </c>
      <c r="K2284" s="13">
        <f t="shared" si="238"/>
        <v>41674</v>
      </c>
      <c r="L2284" s="12">
        <f t="shared" si="239"/>
        <v>2014</v>
      </c>
      <c r="M2284" s="12">
        <f t="shared" si="240"/>
        <v>6</v>
      </c>
      <c r="N2284" s="12">
        <f t="shared" si="241"/>
        <v>2</v>
      </c>
      <c r="O2284" s="13" t="str">
        <f t="shared" ca="1" si="242"/>
        <v>CUMPLE</v>
      </c>
    </row>
    <row r="2285" spans="1:15" hidden="1">
      <c r="A2285">
        <f>Tabla_owssvr__2[[#This Row],[ID]]</f>
        <v>2933</v>
      </c>
      <c r="B2285" t="str">
        <f>Tabla_owssvr__2[[#This Row],[Título]]</f>
        <v>Minutos NET</v>
      </c>
      <c r="C2285" t="str">
        <f>Tabla_owssvr__2[[#This Row],[Solicitante]]</f>
        <v>Morales Diaz, Mauricio Enrique, CAM</v>
      </c>
      <c r="D2285" s="4">
        <f>Tabla_owssvr__2[[#This Row],[Fecha Solicitud]]</f>
        <v>41673</v>
      </c>
      <c r="E2285" t="str">
        <f>Tabla_owssvr__2[[#This Row],[Estado]]</f>
        <v>Realizado</v>
      </c>
      <c r="F2285" s="4">
        <f>Tabla_owssvr__2[[#This Row],[Fecha Cierre]]</f>
        <v>41673</v>
      </c>
      <c r="G2285" t="str">
        <f>Tabla_owssvr__2[[#This Row],[Categoria]]</f>
        <v>Habilitación de servicios de telefonía celular, aumento de minutos, cambio de perfil.</v>
      </c>
      <c r="H2285" t="str">
        <f>Tabla_owssvr__2[[#This Row],[Enviado a TI]]</f>
        <v>Si</v>
      </c>
      <c r="I2285">
        <f>Tabla_owssvr__2[[#This Row],[Regiones]]</f>
        <v>0</v>
      </c>
      <c r="J2285" s="12">
        <f t="shared" si="237"/>
        <v>1</v>
      </c>
      <c r="K2285" s="13">
        <f t="shared" si="238"/>
        <v>41674</v>
      </c>
      <c r="L2285" s="12">
        <f t="shared" si="239"/>
        <v>2014</v>
      </c>
      <c r="M2285" s="12">
        <f t="shared" si="240"/>
        <v>6</v>
      </c>
      <c r="N2285" s="12">
        <f t="shared" si="241"/>
        <v>2</v>
      </c>
      <c r="O2285" s="13" t="str">
        <f t="shared" ca="1" si="242"/>
        <v>CUMPLE</v>
      </c>
    </row>
    <row r="2286" spans="1:15" hidden="1">
      <c r="A2286">
        <f>Tabla_owssvr__2[[#This Row],[ID]]</f>
        <v>2932</v>
      </c>
      <c r="B2286" t="str">
        <f>Tabla_owssvr__2[[#This Row],[Título]]</f>
        <v>Reinicio Contraseña</v>
      </c>
      <c r="C2286" t="str">
        <f>Tabla_owssvr__2[[#This Row],[Solicitante]]</f>
        <v>Sánchez Padilla, Daniel Gino, CAM</v>
      </c>
      <c r="D2286" s="4">
        <f>Tabla_owssvr__2[[#This Row],[Fecha Solicitud]]</f>
        <v>41673</v>
      </c>
      <c r="E2286" t="str">
        <f>Tabla_owssvr__2[[#This Row],[Estado]]</f>
        <v>Realizado</v>
      </c>
      <c r="F2286" s="4">
        <f>Tabla_owssvr__2[[#This Row],[Fecha Cierre]]</f>
        <v>41673</v>
      </c>
      <c r="G2286" t="str">
        <f>Tabla_owssvr__2[[#This Row],[Categoria]]</f>
        <v>Creación, modificación activación y desactivación de cuentas de red y correo electrónico.</v>
      </c>
      <c r="H2286" t="str">
        <f>Tabla_owssvr__2[[#This Row],[Enviado a TI]]</f>
        <v>Si</v>
      </c>
      <c r="I2286">
        <f>Tabla_owssvr__2[[#This Row],[Regiones]]</f>
        <v>0</v>
      </c>
      <c r="J2286" s="12">
        <f t="shared" si="237"/>
        <v>1</v>
      </c>
      <c r="K2286" s="13">
        <f t="shared" si="238"/>
        <v>41674</v>
      </c>
      <c r="L2286" s="12">
        <f t="shared" si="239"/>
        <v>2014</v>
      </c>
      <c r="M2286" s="12">
        <f t="shared" si="240"/>
        <v>6</v>
      </c>
      <c r="N2286" s="12">
        <f t="shared" si="241"/>
        <v>2</v>
      </c>
      <c r="O2286" s="13" t="str">
        <f t="shared" ca="1" si="242"/>
        <v>CUMPLE</v>
      </c>
    </row>
    <row r="2287" spans="1:15" hidden="1">
      <c r="A2287">
        <f>Tabla_owssvr__2[[#This Row],[ID]]</f>
        <v>2931</v>
      </c>
      <c r="B2287" t="str">
        <f>Tabla_owssvr__2[[#This Row],[Título]]</f>
        <v>Reinicio Clave</v>
      </c>
      <c r="C2287" t="str">
        <f>Tabla_owssvr__2[[#This Row],[Solicitante]]</f>
        <v>Abarca Villena, Juan, CAM</v>
      </c>
      <c r="D2287" s="4">
        <f>Tabla_owssvr__2[[#This Row],[Fecha Solicitud]]</f>
        <v>41673</v>
      </c>
      <c r="E2287" t="str">
        <f>Tabla_owssvr__2[[#This Row],[Estado]]</f>
        <v>Realizado</v>
      </c>
      <c r="F2287" s="4">
        <f>Tabla_owssvr__2[[#This Row],[Fecha Cierre]]</f>
        <v>41673</v>
      </c>
      <c r="G2287" t="str">
        <f>Tabla_owssvr__2[[#This Row],[Categoria]]</f>
        <v>Creación, modificación activación y desactivación de cuentas de red y correo electrónico.</v>
      </c>
      <c r="H2287" t="str">
        <f>Tabla_owssvr__2[[#This Row],[Enviado a TI]]</f>
        <v>Si</v>
      </c>
      <c r="I2287">
        <f>Tabla_owssvr__2[[#This Row],[Regiones]]</f>
        <v>0</v>
      </c>
      <c r="J2287" s="12">
        <f t="shared" si="237"/>
        <v>1</v>
      </c>
      <c r="K2287" s="13">
        <f t="shared" si="238"/>
        <v>41674</v>
      </c>
      <c r="L2287" s="12">
        <f t="shared" si="239"/>
        <v>2014</v>
      </c>
      <c r="M2287" s="12">
        <f t="shared" si="240"/>
        <v>6</v>
      </c>
      <c r="N2287" s="12">
        <f t="shared" si="241"/>
        <v>2</v>
      </c>
      <c r="O2287" s="13" t="str">
        <f t="shared" ca="1" si="242"/>
        <v>CUMPLE</v>
      </c>
    </row>
    <row r="2288" spans="1:15" hidden="1">
      <c r="A2288">
        <f>Tabla_owssvr__2[[#This Row],[ID]]</f>
        <v>2930</v>
      </c>
      <c r="B2288" t="str">
        <f>Tabla_owssvr__2[[#This Row],[Título]]</f>
        <v>Desbloqueo Contraseña</v>
      </c>
      <c r="C2288" t="str">
        <f>Tabla_owssvr__2[[#This Row],[Solicitante]]</f>
        <v>Labbe Rojas, Cristian Andrés, CAM</v>
      </c>
      <c r="D2288" s="4">
        <f>Tabla_owssvr__2[[#This Row],[Fecha Solicitud]]</f>
        <v>41673</v>
      </c>
      <c r="E2288" t="str">
        <f>Tabla_owssvr__2[[#This Row],[Estado]]</f>
        <v>Realizado</v>
      </c>
      <c r="F2288" s="4">
        <f>Tabla_owssvr__2[[#This Row],[Fecha Cierre]]</f>
        <v>41673</v>
      </c>
      <c r="G2288" t="str">
        <f>Tabla_owssvr__2[[#This Row],[Categoria]]</f>
        <v>Creación, modificación activación y desactivación de cuentas de red y correo electrónico.</v>
      </c>
      <c r="H2288" t="str">
        <f>Tabla_owssvr__2[[#This Row],[Enviado a TI]]</f>
        <v>Si</v>
      </c>
      <c r="I2288">
        <f>Tabla_owssvr__2[[#This Row],[Regiones]]</f>
        <v>0</v>
      </c>
      <c r="J2288" s="12">
        <f t="shared" si="237"/>
        <v>1</v>
      </c>
      <c r="K2288" s="13">
        <f t="shared" si="238"/>
        <v>41674</v>
      </c>
      <c r="L2288" s="12">
        <f t="shared" si="239"/>
        <v>2014</v>
      </c>
      <c r="M2288" s="12">
        <f t="shared" si="240"/>
        <v>6</v>
      </c>
      <c r="N2288" s="12">
        <f t="shared" si="241"/>
        <v>2</v>
      </c>
      <c r="O2288" s="13" t="str">
        <f t="shared" ca="1" si="242"/>
        <v>CUMPLE</v>
      </c>
    </row>
    <row r="2289" spans="1:15" hidden="1">
      <c r="A2289">
        <f>Tabla_owssvr__2[[#This Row],[ID]]</f>
        <v>2929</v>
      </c>
      <c r="B2289" t="str">
        <f>Tabla_owssvr__2[[#This Row],[Título]]</f>
        <v>Restitución de minutos on-net</v>
      </c>
      <c r="C2289" t="str">
        <f>Tabla_owssvr__2[[#This Row],[Solicitante]]</f>
        <v>Elgueta Rojas, Deborah Lisset, CAM</v>
      </c>
      <c r="D2289" s="4">
        <f>Tabla_owssvr__2[[#This Row],[Fecha Solicitud]]</f>
        <v>41670</v>
      </c>
      <c r="E2289" t="str">
        <f>Tabla_owssvr__2[[#This Row],[Estado]]</f>
        <v>Realizado</v>
      </c>
      <c r="F2289" s="4">
        <f>Tabla_owssvr__2[[#This Row],[Fecha Cierre]]</f>
        <v>41673</v>
      </c>
      <c r="G2289" t="str">
        <f>Tabla_owssvr__2[[#This Row],[Categoria]]</f>
        <v>Habilitación de servicios de telefonía celular, aumento de minutos, cambio de perfil.</v>
      </c>
      <c r="H2289" t="str">
        <f>Tabla_owssvr__2[[#This Row],[Enviado a TI]]</f>
        <v>Si</v>
      </c>
      <c r="I2289">
        <f>Tabla_owssvr__2[[#This Row],[Regiones]]</f>
        <v>0</v>
      </c>
      <c r="J2289" s="12">
        <f t="shared" si="237"/>
        <v>1</v>
      </c>
      <c r="K2289" s="13">
        <f t="shared" si="238"/>
        <v>41673</v>
      </c>
      <c r="L2289" s="12">
        <f t="shared" si="239"/>
        <v>2014</v>
      </c>
      <c r="M2289" s="12">
        <f t="shared" si="240"/>
        <v>6</v>
      </c>
      <c r="N2289" s="12">
        <f t="shared" si="241"/>
        <v>2</v>
      </c>
      <c r="O2289" s="13" t="str">
        <f t="shared" ca="1" si="242"/>
        <v>CUMPLE</v>
      </c>
    </row>
    <row r="2290" spans="1:15" hidden="1">
      <c r="A2290">
        <f>Tabla_owssvr__2[[#This Row],[ID]]</f>
        <v>2928</v>
      </c>
      <c r="B2290" t="str">
        <f>Tabla_owssvr__2[[#This Row],[Título]]</f>
        <v>HABILITACION DE TELEFONOS Y SIMCARD</v>
      </c>
      <c r="C2290" t="str">
        <f>Tabla_owssvr__2[[#This Row],[Solicitante]]</f>
        <v>Muñoz Salazar, Patricio Alejandro, CAM</v>
      </c>
      <c r="D2290" s="4">
        <f>Tabla_owssvr__2[[#This Row],[Fecha Solicitud]]</f>
        <v>41673</v>
      </c>
      <c r="E2290" t="str">
        <f>Tabla_owssvr__2[[#This Row],[Estado]]</f>
        <v>Realizado</v>
      </c>
      <c r="F2290" s="4">
        <f>Tabla_owssvr__2[[#This Row],[Fecha Cierre]]</f>
        <v>41673</v>
      </c>
      <c r="G2290" t="str">
        <f>Tabla_owssvr__2[[#This Row],[Categoria]]</f>
        <v>Habilitación de servicios de telefonía celular, aumento de minutos, cambio de perfil.</v>
      </c>
      <c r="H2290" t="str">
        <f>Tabla_owssvr__2[[#This Row],[Enviado a TI]]</f>
        <v>No</v>
      </c>
      <c r="I2290">
        <f>Tabla_owssvr__2[[#This Row],[Regiones]]</f>
        <v>0</v>
      </c>
      <c r="J2290" s="12">
        <f t="shared" si="237"/>
        <v>1</v>
      </c>
      <c r="K2290" s="13">
        <f t="shared" si="238"/>
        <v>41674</v>
      </c>
      <c r="L2290" s="12">
        <f t="shared" si="239"/>
        <v>2014</v>
      </c>
      <c r="M2290" s="12">
        <f t="shared" si="240"/>
        <v>6</v>
      </c>
      <c r="N2290" s="12">
        <f t="shared" si="241"/>
        <v>2</v>
      </c>
      <c r="O2290" s="13" t="str">
        <f t="shared" ca="1" si="242"/>
        <v>CUMPLE</v>
      </c>
    </row>
    <row r="2291" spans="1:15" hidden="1">
      <c r="A2291">
        <f>Tabla_owssvr__2[[#This Row],[ID]]</f>
        <v>2927</v>
      </c>
      <c r="B2291" t="str">
        <f>Tabla_owssvr__2[[#This Row],[Título]]</f>
        <v>Reinicio Clave</v>
      </c>
      <c r="C2291" t="str">
        <f>Tabla_owssvr__2[[#This Row],[Solicitante]]</f>
        <v>Negrón Salazar, Milton Orlando, CAM</v>
      </c>
      <c r="D2291" s="4">
        <f>Tabla_owssvr__2[[#This Row],[Fecha Solicitud]]</f>
        <v>41673</v>
      </c>
      <c r="E2291" t="str">
        <f>Tabla_owssvr__2[[#This Row],[Estado]]</f>
        <v>Realizado</v>
      </c>
      <c r="F2291" s="4">
        <f>Tabla_owssvr__2[[#This Row],[Fecha Cierre]]</f>
        <v>41673</v>
      </c>
      <c r="G2291" t="str">
        <f>Tabla_owssvr__2[[#This Row],[Categoria]]</f>
        <v>Creación, modificación activación y desactivación de cuentas de red y correo electrónico.</v>
      </c>
      <c r="H2291" t="str">
        <f>Tabla_owssvr__2[[#This Row],[Enviado a TI]]</f>
        <v>No</v>
      </c>
      <c r="I2291">
        <f>Tabla_owssvr__2[[#This Row],[Regiones]]</f>
        <v>0</v>
      </c>
      <c r="J2291" s="12">
        <f t="shared" si="237"/>
        <v>1</v>
      </c>
      <c r="K2291" s="13">
        <f t="shared" si="238"/>
        <v>41674</v>
      </c>
      <c r="L2291" s="12">
        <f t="shared" si="239"/>
        <v>2014</v>
      </c>
      <c r="M2291" s="12">
        <f t="shared" si="240"/>
        <v>6</v>
      </c>
      <c r="N2291" s="12">
        <f t="shared" si="241"/>
        <v>2</v>
      </c>
      <c r="O2291" s="13" t="str">
        <f t="shared" ca="1" si="242"/>
        <v>CUMPLE</v>
      </c>
    </row>
    <row r="2292" spans="1:15" hidden="1">
      <c r="A2292">
        <f>Tabla_owssvr__2[[#This Row],[ID]]</f>
        <v>2926</v>
      </c>
      <c r="B2292" t="str">
        <f>Tabla_owssvr__2[[#This Row],[Título]]</f>
        <v>HABILITACION DE TELEFONO y Simcard</v>
      </c>
      <c r="C2292" t="str">
        <f>Tabla_owssvr__2[[#This Row],[Solicitante]]</f>
        <v>Sepulveda Calcagno, Elias Angelo, CAM</v>
      </c>
      <c r="D2292" s="4">
        <f>Tabla_owssvr__2[[#This Row],[Fecha Solicitud]]</f>
        <v>41670</v>
      </c>
      <c r="E2292" t="str">
        <f>Tabla_owssvr__2[[#This Row],[Estado]]</f>
        <v>Realizado</v>
      </c>
      <c r="F2292" s="4">
        <f>Tabla_owssvr__2[[#This Row],[Fecha Cierre]]</f>
        <v>41670</v>
      </c>
      <c r="G2292" t="str">
        <f>Tabla_owssvr__2[[#This Row],[Categoria]]</f>
        <v>Habilitación de servicios de telefonía celular, aumento de minutos, cambio de perfil.</v>
      </c>
      <c r="H2292" t="str">
        <f>Tabla_owssvr__2[[#This Row],[Enviado a TI]]</f>
        <v>Si</v>
      </c>
      <c r="I2292">
        <f>Tabla_owssvr__2[[#This Row],[Regiones]]</f>
        <v>0</v>
      </c>
      <c r="J2292" s="12">
        <f t="shared" si="237"/>
        <v>1</v>
      </c>
      <c r="K2292" s="13">
        <f t="shared" si="238"/>
        <v>41673</v>
      </c>
      <c r="L2292" s="12">
        <f t="shared" si="239"/>
        <v>2014</v>
      </c>
      <c r="M2292" s="12">
        <f t="shared" si="240"/>
        <v>6</v>
      </c>
      <c r="N2292" s="12">
        <f t="shared" si="241"/>
        <v>2</v>
      </c>
      <c r="O2292" s="13" t="str">
        <f t="shared" ca="1" si="242"/>
        <v>CUMPLE</v>
      </c>
    </row>
    <row r="2293" spans="1:15" hidden="1">
      <c r="A2293">
        <f>Tabla_owssvr__2[[#This Row],[ID]]</f>
        <v>2925</v>
      </c>
      <c r="B2293" t="str">
        <f>Tabla_owssvr__2[[#This Row],[Título]]</f>
        <v xml:space="preserve">Restitucion de Minutos </v>
      </c>
      <c r="C2293" t="str">
        <f>Tabla_owssvr__2[[#This Row],[Solicitante]]</f>
        <v>Lagos Acuña, Christopher Joseph, CAM</v>
      </c>
      <c r="D2293" s="4">
        <f>Tabla_owssvr__2[[#This Row],[Fecha Solicitud]]</f>
        <v>41670</v>
      </c>
      <c r="E2293" t="str">
        <f>Tabla_owssvr__2[[#This Row],[Estado]]</f>
        <v>Realizado</v>
      </c>
      <c r="F2293" s="4">
        <f>Tabla_owssvr__2[[#This Row],[Fecha Cierre]]</f>
        <v>41673</v>
      </c>
      <c r="G2293" t="str">
        <f>Tabla_owssvr__2[[#This Row],[Categoria]]</f>
        <v>Habilitación de servicios de telefonía celular, aumento de minutos, cambio de perfil.</v>
      </c>
      <c r="H2293" t="str">
        <f>Tabla_owssvr__2[[#This Row],[Enviado a TI]]</f>
        <v>Si</v>
      </c>
      <c r="I2293">
        <f>Tabla_owssvr__2[[#This Row],[Regiones]]</f>
        <v>0</v>
      </c>
      <c r="J2293" s="12">
        <f t="shared" si="237"/>
        <v>1</v>
      </c>
      <c r="K2293" s="13">
        <f t="shared" si="238"/>
        <v>41673</v>
      </c>
      <c r="L2293" s="12">
        <f t="shared" si="239"/>
        <v>2014</v>
      </c>
      <c r="M2293" s="12">
        <f t="shared" si="240"/>
        <v>6</v>
      </c>
      <c r="N2293" s="12">
        <f t="shared" si="241"/>
        <v>2</v>
      </c>
      <c r="O2293" s="13" t="str">
        <f t="shared" ca="1" si="242"/>
        <v>CUMPLE</v>
      </c>
    </row>
    <row r="2294" spans="1:15" hidden="1">
      <c r="A2294">
        <f>Tabla_owssvr__2[[#This Row],[ID]]</f>
        <v>2924</v>
      </c>
      <c r="B2294" t="str">
        <f>Tabla_owssvr__2[[#This Row],[Título]]</f>
        <v>Contrato Padre Hurtado</v>
      </c>
      <c r="C2294" t="str">
        <f>Tabla_owssvr__2[[#This Row],[Solicitante]]</f>
        <v>Bulnes Vergara, Marco Aurelio, CAM</v>
      </c>
      <c r="D2294" s="4">
        <f>Tabla_owssvr__2[[#This Row],[Fecha Solicitud]]</f>
        <v>41673</v>
      </c>
      <c r="E2294" t="str">
        <f>Tabla_owssvr__2[[#This Row],[Estado]]</f>
        <v>Realizado</v>
      </c>
      <c r="F2294" s="4">
        <f>Tabla_owssvr__2[[#This Row],[Fecha Cierre]]</f>
        <v>41677</v>
      </c>
      <c r="G2294" t="str">
        <f>Tabla_owssvr__2[[#This Row],[Categoria]]</f>
        <v>Asignación y/o entrega de equipos celulares estándar nuevos o sus componentes. (chips)</v>
      </c>
      <c r="H2294" t="str">
        <f>Tabla_owssvr__2[[#This Row],[Enviado a TI]]</f>
        <v>Si</v>
      </c>
      <c r="I2294">
        <f>Tabla_owssvr__2[[#This Row],[Regiones]]</f>
        <v>0</v>
      </c>
      <c r="J2294" s="12">
        <f t="shared" si="237"/>
        <v>7</v>
      </c>
      <c r="K2294" s="13">
        <f t="shared" si="238"/>
        <v>41682</v>
      </c>
      <c r="L2294" s="12">
        <f t="shared" si="239"/>
        <v>2014</v>
      </c>
      <c r="M2294" s="12">
        <f t="shared" si="240"/>
        <v>7</v>
      </c>
      <c r="N2294" s="12">
        <f t="shared" si="241"/>
        <v>2</v>
      </c>
      <c r="O2294" s="13" t="str">
        <f t="shared" ca="1" si="242"/>
        <v>CUMPLE</v>
      </c>
    </row>
    <row r="2295" spans="1:15" hidden="1">
      <c r="A2295">
        <f>Tabla_owssvr__2[[#This Row],[ID]]</f>
        <v>2923</v>
      </c>
      <c r="B2295" t="str">
        <f>Tabla_owssvr__2[[#This Row],[Título]]</f>
        <v>Minutos Net</v>
      </c>
      <c r="C2295" t="str">
        <f>Tabla_owssvr__2[[#This Row],[Solicitante]]</f>
        <v>Morales Diaz, Mauricio Enrique, CAM</v>
      </c>
      <c r="D2295" s="4">
        <f>Tabla_owssvr__2[[#This Row],[Fecha Solicitud]]</f>
        <v>41673</v>
      </c>
      <c r="E2295" t="str">
        <f>Tabla_owssvr__2[[#This Row],[Estado]]</f>
        <v>Realizado</v>
      </c>
      <c r="F2295" s="4">
        <f>Tabla_owssvr__2[[#This Row],[Fecha Cierre]]</f>
        <v>41673</v>
      </c>
      <c r="G2295" t="str">
        <f>Tabla_owssvr__2[[#This Row],[Categoria]]</f>
        <v>Habilitación de servicios de telefonía celular, aumento de minutos, cambio de perfil.</v>
      </c>
      <c r="H2295" t="str">
        <f>Tabla_owssvr__2[[#This Row],[Enviado a TI]]</f>
        <v>Si</v>
      </c>
      <c r="I2295">
        <f>Tabla_owssvr__2[[#This Row],[Regiones]]</f>
        <v>0</v>
      </c>
      <c r="J2295" s="12">
        <f t="shared" si="237"/>
        <v>1</v>
      </c>
      <c r="K2295" s="13">
        <f t="shared" si="238"/>
        <v>41674</v>
      </c>
      <c r="L2295" s="12">
        <f t="shared" si="239"/>
        <v>2014</v>
      </c>
      <c r="M2295" s="12">
        <f t="shared" si="240"/>
        <v>6</v>
      </c>
      <c r="N2295" s="12">
        <f t="shared" si="241"/>
        <v>2</v>
      </c>
      <c r="O2295" s="13" t="str">
        <f t="shared" ca="1" si="242"/>
        <v>CUMPLE</v>
      </c>
    </row>
    <row r="2296" spans="1:15" hidden="1">
      <c r="A2296">
        <f>Tabla_owssvr__2[[#This Row],[ID]]</f>
        <v>2922</v>
      </c>
      <c r="B2296" t="str">
        <f>Tabla_owssvr__2[[#This Row],[Título]]</f>
        <v>minutos celular</v>
      </c>
      <c r="C2296" t="str">
        <f>Tabla_owssvr__2[[#This Row],[Solicitante]]</f>
        <v>Sepulveda Salas, Vladimir Arnoldo, CAM</v>
      </c>
      <c r="D2296" s="4">
        <f>Tabla_owssvr__2[[#This Row],[Fecha Solicitud]]</f>
        <v>41673</v>
      </c>
      <c r="E2296" t="str">
        <f>Tabla_owssvr__2[[#This Row],[Estado]]</f>
        <v>Realizado</v>
      </c>
      <c r="F2296" s="4">
        <f>Tabla_owssvr__2[[#This Row],[Fecha Cierre]]</f>
        <v>41673</v>
      </c>
      <c r="G2296" t="str">
        <f>Tabla_owssvr__2[[#This Row],[Categoria]]</f>
        <v>Habilitación de servicios de telefonía celular, aumento de minutos, cambio de perfil.</v>
      </c>
      <c r="H2296" t="str">
        <f>Tabla_owssvr__2[[#This Row],[Enviado a TI]]</f>
        <v>Si</v>
      </c>
      <c r="I2296">
        <f>Tabla_owssvr__2[[#This Row],[Regiones]]</f>
        <v>0</v>
      </c>
      <c r="J2296" s="12">
        <f t="shared" si="237"/>
        <v>1</v>
      </c>
      <c r="K2296" s="13">
        <f t="shared" si="238"/>
        <v>41674</v>
      </c>
      <c r="L2296" s="12">
        <f t="shared" si="239"/>
        <v>2014</v>
      </c>
      <c r="M2296" s="12">
        <f t="shared" si="240"/>
        <v>6</v>
      </c>
      <c r="N2296" s="12">
        <f t="shared" si="241"/>
        <v>2</v>
      </c>
      <c r="O2296" s="13" t="str">
        <f t="shared" ca="1" si="242"/>
        <v>CUMPLE</v>
      </c>
    </row>
    <row r="2297" spans="1:15" hidden="1">
      <c r="A2297">
        <f>Tabla_owssvr__2[[#This Row],[ID]]</f>
        <v>2921</v>
      </c>
      <c r="B2297" t="str">
        <f>Tabla_owssvr__2[[#This Row],[Título]]</f>
        <v>BAM Corporativa - GMP</v>
      </c>
      <c r="C2297" t="str">
        <f>Tabla_owssvr__2[[#This Row],[Solicitante]]</f>
        <v>Messenger Masot, Ingrid, CAM</v>
      </c>
      <c r="D2297" s="4">
        <f>Tabla_owssvr__2[[#This Row],[Fecha Solicitud]]</f>
        <v>41670</v>
      </c>
      <c r="E2297" t="str">
        <f>Tabla_owssvr__2[[#This Row],[Estado]]</f>
        <v>Realizado</v>
      </c>
      <c r="F2297" s="4">
        <f>Tabla_owssvr__2[[#This Row],[Fecha Cierre]]</f>
        <v>41670</v>
      </c>
      <c r="G2297" t="str">
        <f>Tabla_owssvr__2[[#This Row],[Categoria]]</f>
        <v>Asignación y/o entrega de equipos celulares estándar nuevos o sus componentes. (chips)</v>
      </c>
      <c r="H2297" t="str">
        <f>Tabla_owssvr__2[[#This Row],[Enviado a TI]]</f>
        <v>No</v>
      </c>
      <c r="I2297">
        <f>Tabla_owssvr__2[[#This Row],[Regiones]]</f>
        <v>0</v>
      </c>
      <c r="J2297" s="12">
        <f t="shared" si="237"/>
        <v>7</v>
      </c>
      <c r="K2297" s="13">
        <f t="shared" si="238"/>
        <v>41681</v>
      </c>
      <c r="L2297" s="12">
        <f t="shared" si="239"/>
        <v>2014</v>
      </c>
      <c r="M2297" s="12">
        <f t="shared" si="240"/>
        <v>7</v>
      </c>
      <c r="N2297" s="12">
        <f t="shared" si="241"/>
        <v>2</v>
      </c>
      <c r="O2297" s="13" t="str">
        <f t="shared" ca="1" si="242"/>
        <v>CUMPLE</v>
      </c>
    </row>
    <row r="2298" spans="1:15" hidden="1">
      <c r="A2298">
        <f>Tabla_owssvr__2[[#This Row],[ID]]</f>
        <v>2920</v>
      </c>
      <c r="B2298" t="str">
        <f>Tabla_owssvr__2[[#This Row],[Título]]</f>
        <v>Activacion de SIM Nuevo Telefono</v>
      </c>
      <c r="C2298" t="str">
        <f>Tabla_owssvr__2[[#This Row],[Solicitante]]</f>
        <v>Ortiz Ceballos, José Adrian, CAM</v>
      </c>
      <c r="D2298" s="4">
        <f>Tabla_owssvr__2[[#This Row],[Fecha Solicitud]]</f>
        <v>41670</v>
      </c>
      <c r="E2298" t="str">
        <f>Tabla_owssvr__2[[#This Row],[Estado]]</f>
        <v>Realizado</v>
      </c>
      <c r="F2298" s="4">
        <f>Tabla_owssvr__2[[#This Row],[Fecha Cierre]]</f>
        <v>41670</v>
      </c>
      <c r="G2298" t="str">
        <f>Tabla_owssvr__2[[#This Row],[Categoria]]</f>
        <v>Habilitación de servicios de telefonía celular, aumento de minutos, cambio de perfil.</v>
      </c>
      <c r="H2298" t="str">
        <f>Tabla_owssvr__2[[#This Row],[Enviado a TI]]</f>
        <v>Si</v>
      </c>
      <c r="I2298">
        <f>Tabla_owssvr__2[[#This Row],[Regiones]]</f>
        <v>0</v>
      </c>
      <c r="J2298" s="12">
        <f t="shared" si="237"/>
        <v>1</v>
      </c>
      <c r="K2298" s="13">
        <f t="shared" si="238"/>
        <v>41673</v>
      </c>
      <c r="L2298" s="12">
        <f t="shared" si="239"/>
        <v>2014</v>
      </c>
      <c r="M2298" s="12">
        <f t="shared" si="240"/>
        <v>6</v>
      </c>
      <c r="N2298" s="12">
        <f t="shared" si="241"/>
        <v>2</v>
      </c>
      <c r="O2298" s="13" t="str">
        <f t="shared" ca="1" si="242"/>
        <v>CUMPLE</v>
      </c>
    </row>
    <row r="2299" spans="1:15" hidden="1">
      <c r="A2299">
        <f>Tabla_owssvr__2[[#This Row],[ID]]</f>
        <v>2919</v>
      </c>
      <c r="B2299" t="str">
        <f>Tabla_owssvr__2[[#This Row],[Título]]</f>
        <v>Solicitud Restitución de minutos On net</v>
      </c>
      <c r="C2299" t="str">
        <f>Tabla_owssvr__2[[#This Row],[Solicitante]]</f>
        <v>Abrigo Elgueda, Juan Andres, CAM</v>
      </c>
      <c r="D2299" s="4">
        <f>Tabla_owssvr__2[[#This Row],[Fecha Solicitud]]</f>
        <v>41670</v>
      </c>
      <c r="E2299" t="str">
        <f>Tabla_owssvr__2[[#This Row],[Estado]]</f>
        <v>Realizado</v>
      </c>
      <c r="F2299" s="4">
        <f>Tabla_owssvr__2[[#This Row],[Fecha Cierre]]</f>
        <v>41670</v>
      </c>
      <c r="G2299" t="str">
        <f>Tabla_owssvr__2[[#This Row],[Categoria]]</f>
        <v>Habilitación de servicios de telefonía celular, aumento de minutos, cambio de perfil.</v>
      </c>
      <c r="H2299" t="str">
        <f>Tabla_owssvr__2[[#This Row],[Enviado a TI]]</f>
        <v>Si</v>
      </c>
      <c r="I2299">
        <f>Tabla_owssvr__2[[#This Row],[Regiones]]</f>
        <v>0</v>
      </c>
      <c r="J2299" s="12">
        <f t="shared" si="237"/>
        <v>1</v>
      </c>
      <c r="K2299" s="13">
        <f t="shared" si="238"/>
        <v>41673</v>
      </c>
      <c r="L2299" s="12">
        <f t="shared" si="239"/>
        <v>2014</v>
      </c>
      <c r="M2299" s="12">
        <f t="shared" si="240"/>
        <v>6</v>
      </c>
      <c r="N2299" s="12">
        <f t="shared" si="241"/>
        <v>2</v>
      </c>
      <c r="O2299" s="13" t="str">
        <f t="shared" ca="1" si="242"/>
        <v>CUMPLE</v>
      </c>
    </row>
    <row r="2300" spans="1:15" hidden="1">
      <c r="A2300">
        <f>Tabla_owssvr__2[[#This Row],[ID]]</f>
        <v>2918</v>
      </c>
      <c r="B2300" t="str">
        <f>Tabla_owssvr__2[[#This Row],[Título]]</f>
        <v>Habilitación Motorola G Abonado 74318290</v>
      </c>
      <c r="C2300" t="str">
        <f>Tabla_owssvr__2[[#This Row],[Solicitante]]</f>
        <v>Diaz Castro, Olivier Guillermo, CAM</v>
      </c>
      <c r="D2300" s="4">
        <f>Tabla_owssvr__2[[#This Row],[Fecha Solicitud]]</f>
        <v>41669</v>
      </c>
      <c r="E2300" t="str">
        <f>Tabla_owssvr__2[[#This Row],[Estado]]</f>
        <v>Realizado</v>
      </c>
      <c r="F2300" s="4">
        <f>Tabla_owssvr__2[[#This Row],[Fecha Cierre]]</f>
        <v>41669</v>
      </c>
      <c r="G2300" t="str">
        <f>Tabla_owssvr__2[[#This Row],[Categoria]]</f>
        <v>Habilitación de servicios de telefonía celular, aumento de minutos, cambio de perfil.</v>
      </c>
      <c r="H2300" t="str">
        <f>Tabla_owssvr__2[[#This Row],[Enviado a TI]]</f>
        <v>Si</v>
      </c>
      <c r="I2300">
        <f>Tabla_owssvr__2[[#This Row],[Regiones]]</f>
        <v>0</v>
      </c>
      <c r="J2300" s="12">
        <f t="shared" si="237"/>
        <v>1</v>
      </c>
      <c r="K2300" s="13">
        <f t="shared" si="238"/>
        <v>41670</v>
      </c>
      <c r="L2300" s="12">
        <f t="shared" si="239"/>
        <v>2014</v>
      </c>
      <c r="M2300" s="12">
        <f t="shared" si="240"/>
        <v>5</v>
      </c>
      <c r="N2300" s="12">
        <f t="shared" si="241"/>
        <v>1</v>
      </c>
      <c r="O2300" s="13" t="str">
        <f t="shared" ca="1" si="242"/>
        <v>CUMPLE</v>
      </c>
    </row>
    <row r="2301" spans="1:15" hidden="1">
      <c r="A2301">
        <f>Tabla_owssvr__2[[#This Row],[ID]]</f>
        <v>2917</v>
      </c>
      <c r="B2301" t="str">
        <f>Tabla_owssvr__2[[#This Row],[Título]]</f>
        <v>restitución de minutos.</v>
      </c>
      <c r="C2301" t="str">
        <f>Tabla_owssvr__2[[#This Row],[Solicitante]]</f>
        <v>Poblete Ibarra, Constanza Antonieta, CAM</v>
      </c>
      <c r="D2301" s="4">
        <f>Tabla_owssvr__2[[#This Row],[Fecha Solicitud]]</f>
        <v>41670</v>
      </c>
      <c r="E2301" t="str">
        <f>Tabla_owssvr__2[[#This Row],[Estado]]</f>
        <v>Realizado</v>
      </c>
      <c r="F2301" s="4">
        <f>Tabla_owssvr__2[[#This Row],[Fecha Cierre]]</f>
        <v>41670</v>
      </c>
      <c r="G2301" t="str">
        <f>Tabla_owssvr__2[[#This Row],[Categoria]]</f>
        <v>Habilitación de servicios de telefonía celular, aumento de minutos, cambio de perfil.</v>
      </c>
      <c r="H2301" t="str">
        <f>Tabla_owssvr__2[[#This Row],[Enviado a TI]]</f>
        <v>Si</v>
      </c>
      <c r="I2301">
        <f>Tabla_owssvr__2[[#This Row],[Regiones]]</f>
        <v>0</v>
      </c>
      <c r="J2301" s="12">
        <f t="shared" si="237"/>
        <v>1</v>
      </c>
      <c r="K2301" s="13">
        <f t="shared" si="238"/>
        <v>41673</v>
      </c>
      <c r="L2301" s="12">
        <f t="shared" si="239"/>
        <v>2014</v>
      </c>
      <c r="M2301" s="12">
        <f t="shared" si="240"/>
        <v>6</v>
      </c>
      <c r="N2301" s="12">
        <f t="shared" si="241"/>
        <v>2</v>
      </c>
      <c r="O2301" s="13" t="str">
        <f t="shared" ca="1" si="242"/>
        <v>CUMPLE</v>
      </c>
    </row>
    <row r="2302" spans="1:15" hidden="1">
      <c r="A2302">
        <f>Tabla_owssvr__2[[#This Row],[ID]]</f>
        <v>2916</v>
      </c>
      <c r="B2302" t="str">
        <f>Tabla_owssvr__2[[#This Row],[Título]]</f>
        <v>Clave Bloqueada</v>
      </c>
      <c r="C2302" t="str">
        <f>Tabla_owssvr__2[[#This Row],[Solicitante]]</f>
        <v>Herrera Barra, Tamara Cecilia, Práctica A&amp;E</v>
      </c>
      <c r="D2302" s="4">
        <f>Tabla_owssvr__2[[#This Row],[Fecha Solicitud]]</f>
        <v>41670</v>
      </c>
      <c r="E2302" t="str">
        <f>Tabla_owssvr__2[[#This Row],[Estado]]</f>
        <v>Realizado</v>
      </c>
      <c r="F2302" s="4">
        <f>Tabla_owssvr__2[[#This Row],[Fecha Cierre]]</f>
        <v>41670</v>
      </c>
      <c r="G2302" t="str">
        <f>Tabla_owssvr__2[[#This Row],[Categoria]]</f>
        <v>Creación, modificación activación y desactivación de cuentas de red y correo electrónico.</v>
      </c>
      <c r="H2302" t="str">
        <f>Tabla_owssvr__2[[#This Row],[Enviado a TI]]</f>
        <v>Si</v>
      </c>
      <c r="I2302">
        <f>Tabla_owssvr__2[[#This Row],[Regiones]]</f>
        <v>0</v>
      </c>
      <c r="J2302" s="12">
        <f t="shared" si="237"/>
        <v>1</v>
      </c>
      <c r="K2302" s="13">
        <f t="shared" si="238"/>
        <v>41673</v>
      </c>
      <c r="L2302" s="12">
        <f t="shared" si="239"/>
        <v>2014</v>
      </c>
      <c r="M2302" s="12">
        <f t="shared" si="240"/>
        <v>6</v>
      </c>
      <c r="N2302" s="12">
        <f t="shared" si="241"/>
        <v>2</v>
      </c>
      <c r="O2302" s="13" t="str">
        <f t="shared" ca="1" si="242"/>
        <v>CUMPLE</v>
      </c>
    </row>
    <row r="2303" spans="1:15" hidden="1">
      <c r="A2303">
        <f>Tabla_owssvr__2[[#This Row],[ID]]</f>
        <v>2915</v>
      </c>
      <c r="B2303" t="str">
        <f>Tabla_owssvr__2[[#This Row],[Título]]</f>
        <v>Codigo Pin Puk</v>
      </c>
      <c r="C2303" t="str">
        <f>Tabla_owssvr__2[[#This Row],[Solicitante]]</f>
        <v>Marin Fernandez, Pedro Javier, CAM</v>
      </c>
      <c r="D2303" s="4">
        <f>Tabla_owssvr__2[[#This Row],[Fecha Solicitud]]</f>
        <v>41670</v>
      </c>
      <c r="E2303" t="str">
        <f>Tabla_owssvr__2[[#This Row],[Estado]]</f>
        <v>Realizado</v>
      </c>
      <c r="F2303" s="4">
        <f>Tabla_owssvr__2[[#This Row],[Fecha Cierre]]</f>
        <v>41670</v>
      </c>
      <c r="G2303" t="str">
        <f>Tabla_owssvr__2[[#This Row],[Categoria]]</f>
        <v>Habilitación de servicios de telefonía celular, aumento de minutos, cambio de perfil.</v>
      </c>
      <c r="H2303" t="str">
        <f>Tabla_owssvr__2[[#This Row],[Enviado a TI]]</f>
        <v>No</v>
      </c>
      <c r="I2303">
        <f>Tabla_owssvr__2[[#This Row],[Regiones]]</f>
        <v>0</v>
      </c>
      <c r="J2303" s="12">
        <f t="shared" si="237"/>
        <v>1</v>
      </c>
      <c r="K2303" s="13">
        <f t="shared" si="238"/>
        <v>41673</v>
      </c>
      <c r="L2303" s="12">
        <f t="shared" si="239"/>
        <v>2014</v>
      </c>
      <c r="M2303" s="12">
        <f t="shared" si="240"/>
        <v>6</v>
      </c>
      <c r="N2303" s="12">
        <f t="shared" si="241"/>
        <v>2</v>
      </c>
      <c r="O2303" s="13" t="str">
        <f t="shared" ca="1" si="242"/>
        <v>CUMPLE</v>
      </c>
    </row>
    <row r="2304" spans="1:15" hidden="1">
      <c r="A2304">
        <f>Tabla_owssvr__2[[#This Row],[ID]]</f>
        <v>2914</v>
      </c>
      <c r="B2304" t="str">
        <f>Tabla_owssvr__2[[#This Row],[Título]]</f>
        <v>Configurar Impresora - Tarapacá 1er. Piso</v>
      </c>
      <c r="C2304" t="str">
        <f>Tabla_owssvr__2[[#This Row],[Solicitante]]</f>
        <v>Zuñiga Reyes, Mauricio Alejandro, CAM</v>
      </c>
      <c r="D2304" s="4">
        <f>Tabla_owssvr__2[[#This Row],[Fecha Solicitud]]</f>
        <v>41670</v>
      </c>
      <c r="E2304" t="str">
        <f>Tabla_owssvr__2[[#This Row],[Estado]]</f>
        <v>Realizado</v>
      </c>
      <c r="F2304" s="4">
        <f>Tabla_owssvr__2[[#This Row],[Fecha Cierre]]</f>
        <v>41670</v>
      </c>
      <c r="G2304" t="str">
        <f>Tabla_owssvr__2[[#This Row],[Categoria]]</f>
        <v>Instalación de nuevos software en los computadores.</v>
      </c>
      <c r="H2304" t="str">
        <f>Tabla_owssvr__2[[#This Row],[Enviado a TI]]</f>
        <v>No</v>
      </c>
      <c r="I2304">
        <f>Tabla_owssvr__2[[#This Row],[Regiones]]</f>
        <v>0</v>
      </c>
      <c r="J2304" s="12">
        <f t="shared" si="237"/>
        <v>1</v>
      </c>
      <c r="K2304" s="13">
        <f t="shared" si="238"/>
        <v>41673</v>
      </c>
      <c r="L2304" s="12">
        <f t="shared" si="239"/>
        <v>2014</v>
      </c>
      <c r="M2304" s="12">
        <f t="shared" si="240"/>
        <v>6</v>
      </c>
      <c r="N2304" s="12">
        <f t="shared" si="241"/>
        <v>2</v>
      </c>
      <c r="O2304" s="13" t="str">
        <f t="shared" ca="1" si="242"/>
        <v>CUMPLE</v>
      </c>
    </row>
    <row r="2305" spans="1:15" hidden="1">
      <c r="A2305">
        <f>Tabla_owssvr__2[[#This Row],[ID]]</f>
        <v>2913</v>
      </c>
      <c r="B2305" t="str">
        <f>Tabla_owssvr__2[[#This Row],[Título]]</f>
        <v>restitución de minutos.</v>
      </c>
      <c r="C2305" t="str">
        <f>Tabla_owssvr__2[[#This Row],[Solicitante]]</f>
        <v>Poblete Ibarra, Constanza Antonieta, CAM</v>
      </c>
      <c r="D2305" s="4">
        <f>Tabla_owssvr__2[[#This Row],[Fecha Solicitud]]</f>
        <v>41670</v>
      </c>
      <c r="E2305" t="str">
        <f>Tabla_owssvr__2[[#This Row],[Estado]]</f>
        <v>Realizado</v>
      </c>
      <c r="F2305" s="4">
        <f>Tabla_owssvr__2[[#This Row],[Fecha Cierre]]</f>
        <v>41670</v>
      </c>
      <c r="G2305" t="str">
        <f>Tabla_owssvr__2[[#This Row],[Categoria]]</f>
        <v>Habilitación de servicios de telefonía celular, aumento de minutos, cambio de perfil.</v>
      </c>
      <c r="H2305" t="str">
        <f>Tabla_owssvr__2[[#This Row],[Enviado a TI]]</f>
        <v>No</v>
      </c>
      <c r="I2305">
        <f>Tabla_owssvr__2[[#This Row],[Regiones]]</f>
        <v>0</v>
      </c>
      <c r="J2305" s="12">
        <f t="shared" si="237"/>
        <v>1</v>
      </c>
      <c r="K2305" s="13">
        <f t="shared" si="238"/>
        <v>41673</v>
      </c>
      <c r="L2305" s="12">
        <f t="shared" si="239"/>
        <v>2014</v>
      </c>
      <c r="M2305" s="12">
        <f t="shared" si="240"/>
        <v>6</v>
      </c>
      <c r="N2305" s="12">
        <f t="shared" si="241"/>
        <v>2</v>
      </c>
      <c r="O2305" s="13" t="str">
        <f t="shared" ca="1" si="242"/>
        <v>CUMPLE</v>
      </c>
    </row>
    <row r="2306" spans="1:15" hidden="1">
      <c r="A2306">
        <f>Tabla_owssvr__2[[#This Row],[ID]]</f>
        <v>2912</v>
      </c>
      <c r="B2306" t="str">
        <f>Tabla_owssvr__2[[#This Row],[Título]]</f>
        <v>Consulta</v>
      </c>
      <c r="C2306" t="str">
        <f>Tabla_owssvr__2[[#This Row],[Solicitante]]</f>
        <v>Lagos Acuña, Christopher Joseph, CAM</v>
      </c>
      <c r="D2306" s="4">
        <f>Tabla_owssvr__2[[#This Row],[Fecha Solicitud]]</f>
        <v>41670</v>
      </c>
      <c r="E2306" t="str">
        <f>Tabla_owssvr__2[[#This Row],[Estado]]</f>
        <v>Realizado</v>
      </c>
      <c r="F2306" s="4">
        <f>Tabla_owssvr__2[[#This Row],[Fecha Cierre]]</f>
        <v>41670</v>
      </c>
      <c r="G2306" t="str">
        <f>Tabla_owssvr__2[[#This Row],[Categoria]]</f>
        <v>Habilitación de servicios de telefonía celular, aumento de minutos, cambio de perfil.</v>
      </c>
      <c r="H2306" t="str">
        <f>Tabla_owssvr__2[[#This Row],[Enviado a TI]]</f>
        <v>Si</v>
      </c>
      <c r="I2306">
        <f>Tabla_owssvr__2[[#This Row],[Regiones]]</f>
        <v>0</v>
      </c>
      <c r="J2306" s="12">
        <f t="shared" ref="J2306:J2369" si="243">VLOOKUP(G2306,servicios,2,FALSE)</f>
        <v>1</v>
      </c>
      <c r="K2306" s="13">
        <f t="shared" ref="K2306:K2369" si="244">WORKDAY(D2306*1,J2306,festivos)</f>
        <v>41673</v>
      </c>
      <c r="L2306" s="12">
        <f t="shared" ref="L2306:L2369" si="245">YEAR(K2306)</f>
        <v>2014</v>
      </c>
      <c r="M2306" s="12">
        <f t="shared" ref="M2306:M2369" si="246">WEEKNUM(K2306,2)</f>
        <v>6</v>
      </c>
      <c r="N2306" s="12">
        <f t="shared" ref="N2306:N2369" si="247">MONTH(K2306)</f>
        <v>2</v>
      </c>
      <c r="O2306" s="13" t="str">
        <f t="shared" ref="O2306:O2369" ca="1" si="248">IF(F2306=0,IF(AND(TODAY()&lt;=K2306),"EN TIEMPO","FUERA"),IF(AND(F2306&lt;=K2306),"CUMPLE","NO CUMPLE"))</f>
        <v>CUMPLE</v>
      </c>
    </row>
    <row r="2307" spans="1:15" hidden="1">
      <c r="A2307">
        <f>Tabla_owssvr__2[[#This Row],[ID]]</f>
        <v>2911</v>
      </c>
      <c r="B2307" t="str">
        <f>Tabla_owssvr__2[[#This Row],[Título]]</f>
        <v>anexos nuevos</v>
      </c>
      <c r="C2307" t="str">
        <f>Tabla_owssvr__2[[#This Row],[Solicitante]]</f>
        <v>Garrido Saavedra, Mario Andres, CAM</v>
      </c>
      <c r="D2307" s="4">
        <f>Tabla_owssvr__2[[#This Row],[Fecha Solicitud]]</f>
        <v>41669</v>
      </c>
      <c r="E2307" t="str">
        <f>Tabla_owssvr__2[[#This Row],[Estado]]</f>
        <v>Realizado</v>
      </c>
      <c r="F2307" s="4">
        <f>Tabla_owssvr__2[[#This Row],[Fecha Cierre]]</f>
        <v>41670</v>
      </c>
      <c r="G2307" t="str">
        <f>Tabla_owssvr__2[[#This Row],[Categoria]]</f>
        <v>Creación, modificación activación y desactivación de anexos telefónicos.</v>
      </c>
      <c r="H2307" t="str">
        <f>Tabla_owssvr__2[[#This Row],[Enviado a TI]]</f>
        <v>Si</v>
      </c>
      <c r="I2307">
        <f>Tabla_owssvr__2[[#This Row],[Regiones]]</f>
        <v>0</v>
      </c>
      <c r="J2307" s="12">
        <f t="shared" si="243"/>
        <v>1</v>
      </c>
      <c r="K2307" s="13">
        <f t="shared" si="244"/>
        <v>41670</v>
      </c>
      <c r="L2307" s="12">
        <f t="shared" si="245"/>
        <v>2014</v>
      </c>
      <c r="M2307" s="12">
        <f t="shared" si="246"/>
        <v>5</v>
      </c>
      <c r="N2307" s="12">
        <f t="shared" si="247"/>
        <v>1</v>
      </c>
      <c r="O2307" s="13" t="str">
        <f t="shared" ca="1" si="248"/>
        <v>CUMPLE</v>
      </c>
    </row>
    <row r="2308" spans="1:15" hidden="1">
      <c r="A2308">
        <f>Tabla_owssvr__2[[#This Row],[ID]]</f>
        <v>2910</v>
      </c>
      <c r="B2308" t="str">
        <f>Tabla_owssvr__2[[#This Row],[Título]]</f>
        <v>Error al abrir escritorio remoto</v>
      </c>
      <c r="C2308" t="str">
        <f>Tabla_owssvr__2[[#This Row],[Solicitante]]</f>
        <v>Salazar Acuña, Ivan Andrés, CAM</v>
      </c>
      <c r="D2308" s="4">
        <f>Tabla_owssvr__2[[#This Row],[Fecha Solicitud]]</f>
        <v>41670</v>
      </c>
      <c r="E2308" t="str">
        <f>Tabla_owssvr__2[[#This Row],[Estado]]</f>
        <v>Realizado</v>
      </c>
      <c r="F2308" s="4">
        <f>Tabla_owssvr__2[[#This Row],[Fecha Cierre]]</f>
        <v>41670</v>
      </c>
      <c r="G2308" t="str">
        <f>Tabla_owssvr__2[[#This Row],[Categoria]]</f>
        <v>Habilitación de carpetas compartidas o sitios de Sharepoint. O asignación y/o modificación de permisos.</v>
      </c>
      <c r="H2308" t="str">
        <f>Tabla_owssvr__2[[#This Row],[Enviado a TI]]</f>
        <v>No</v>
      </c>
      <c r="I2308">
        <f>Tabla_owssvr__2[[#This Row],[Regiones]]</f>
        <v>0</v>
      </c>
      <c r="J2308" s="12">
        <f t="shared" si="243"/>
        <v>1</v>
      </c>
      <c r="K2308" s="13">
        <f t="shared" si="244"/>
        <v>41673</v>
      </c>
      <c r="L2308" s="12">
        <f t="shared" si="245"/>
        <v>2014</v>
      </c>
      <c r="M2308" s="12">
        <f t="shared" si="246"/>
        <v>6</v>
      </c>
      <c r="N2308" s="12">
        <f t="shared" si="247"/>
        <v>2</v>
      </c>
      <c r="O2308" s="13" t="str">
        <f t="shared" ca="1" si="248"/>
        <v>CUMPLE</v>
      </c>
    </row>
    <row r="2309" spans="1:15" hidden="1">
      <c r="A2309">
        <f>Tabla_owssvr__2[[#This Row],[ID]]</f>
        <v>2909</v>
      </c>
      <c r="B2309" t="str">
        <f>Tabla_owssvr__2[[#This Row],[Título]]</f>
        <v>Impresora Ricoh MP201</v>
      </c>
      <c r="C2309" t="str">
        <f>Tabla_owssvr__2[[#This Row],[Solicitante]]</f>
        <v>Palma Campos, Alejandra Beatriz, CAM</v>
      </c>
      <c r="D2309" s="4">
        <f>Tabla_owssvr__2[[#This Row],[Fecha Solicitud]]</f>
        <v>41670</v>
      </c>
      <c r="E2309" t="str">
        <f>Tabla_owssvr__2[[#This Row],[Estado]]</f>
        <v>Realizado</v>
      </c>
      <c r="F2309" s="4">
        <f>Tabla_owssvr__2[[#This Row],[Fecha Cierre]]</f>
        <v>41670</v>
      </c>
      <c r="G2309" t="str">
        <f>Tabla_owssvr__2[[#This Row],[Categoria]]</f>
        <v>Reporte de problemas de Impresoras en Outsourcing</v>
      </c>
      <c r="H2309" t="str">
        <f>Tabla_owssvr__2[[#This Row],[Enviado a TI]]</f>
        <v>Si</v>
      </c>
      <c r="I2309">
        <f>Tabla_owssvr__2[[#This Row],[Regiones]]</f>
        <v>0</v>
      </c>
      <c r="J2309" s="12">
        <f t="shared" si="243"/>
        <v>1</v>
      </c>
      <c r="K2309" s="13">
        <f t="shared" si="244"/>
        <v>41673</v>
      </c>
      <c r="L2309" s="12">
        <f t="shared" si="245"/>
        <v>2014</v>
      </c>
      <c r="M2309" s="12">
        <f t="shared" si="246"/>
        <v>6</v>
      </c>
      <c r="N2309" s="12">
        <f t="shared" si="247"/>
        <v>2</v>
      </c>
      <c r="O2309" s="13" t="str">
        <f t="shared" ca="1" si="248"/>
        <v>CUMPLE</v>
      </c>
    </row>
    <row r="2310" spans="1:15" hidden="1">
      <c r="A2310">
        <f>Tabla_owssvr__2[[#This Row],[ID]]</f>
        <v>2908</v>
      </c>
      <c r="B2310" t="str">
        <f>Tabla_owssvr__2[[#This Row],[Título]]</f>
        <v>Activar Microsim - N° Celular 89216698</v>
      </c>
      <c r="C2310" t="str">
        <f>Tabla_owssvr__2[[#This Row],[Solicitante]]</f>
        <v>Muñoz Contreras, Raul, CAM</v>
      </c>
      <c r="D2310" s="4">
        <f>Tabla_owssvr__2[[#This Row],[Fecha Solicitud]]</f>
        <v>41669</v>
      </c>
      <c r="E2310" t="str">
        <f>Tabla_owssvr__2[[#This Row],[Estado]]</f>
        <v>Realizado</v>
      </c>
      <c r="F2310" s="4">
        <f>Tabla_owssvr__2[[#This Row],[Fecha Cierre]]</f>
        <v>41669</v>
      </c>
      <c r="G2310" t="str">
        <f>Tabla_owssvr__2[[#This Row],[Categoria]]</f>
        <v>Habilitación de servicios de telefonía celular, aumento de minutos, cambio de perfil.</v>
      </c>
      <c r="H2310" t="str">
        <f>Tabla_owssvr__2[[#This Row],[Enviado a TI]]</f>
        <v>Si</v>
      </c>
      <c r="I2310">
        <f>Tabla_owssvr__2[[#This Row],[Regiones]]</f>
        <v>0</v>
      </c>
      <c r="J2310" s="12">
        <f t="shared" si="243"/>
        <v>1</v>
      </c>
      <c r="K2310" s="13">
        <f t="shared" si="244"/>
        <v>41670</v>
      </c>
      <c r="L2310" s="12">
        <f t="shared" si="245"/>
        <v>2014</v>
      </c>
      <c r="M2310" s="12">
        <f t="shared" si="246"/>
        <v>5</v>
      </c>
      <c r="N2310" s="12">
        <f t="shared" si="247"/>
        <v>1</v>
      </c>
      <c r="O2310" s="13" t="str">
        <f t="shared" ca="1" si="248"/>
        <v>CUMPLE</v>
      </c>
    </row>
    <row r="2311" spans="1:15" hidden="1">
      <c r="A2311">
        <f>Tabla_owssvr__2[[#This Row],[ID]]</f>
        <v>2907</v>
      </c>
      <c r="B2311" t="str">
        <f>Tabla_owssvr__2[[#This Row],[Título]]</f>
        <v>Puntos de red Subterráneo</v>
      </c>
      <c r="C2311" t="str">
        <f>Tabla_owssvr__2[[#This Row],[Solicitante]]</f>
        <v>Puchi Mellado, Consuelo Elizabeth, CAM</v>
      </c>
      <c r="D2311" s="4">
        <f>Tabla_owssvr__2[[#This Row],[Fecha Solicitud]]</f>
        <v>41669</v>
      </c>
      <c r="E2311" t="str">
        <f>Tabla_owssvr__2[[#This Row],[Estado]]</f>
        <v>Realizado</v>
      </c>
      <c r="F2311" s="4">
        <f>Tabla_owssvr__2[[#This Row],[Fecha Cierre]]</f>
        <v>41669</v>
      </c>
      <c r="G2311" t="str">
        <f>Tabla_owssvr__2[[#This Row],[Categoria]]</f>
        <v>Instalación o revisión de puntos de red.</v>
      </c>
      <c r="H2311" t="str">
        <f>Tabla_owssvr__2[[#This Row],[Enviado a TI]]</f>
        <v>Si</v>
      </c>
      <c r="I2311">
        <f>Tabla_owssvr__2[[#This Row],[Regiones]]</f>
        <v>0</v>
      </c>
      <c r="J2311" s="12">
        <f t="shared" si="243"/>
        <v>3</v>
      </c>
      <c r="K2311" s="13">
        <f t="shared" si="244"/>
        <v>41674</v>
      </c>
      <c r="L2311" s="12">
        <f t="shared" si="245"/>
        <v>2014</v>
      </c>
      <c r="M2311" s="12">
        <f t="shared" si="246"/>
        <v>6</v>
      </c>
      <c r="N2311" s="12">
        <f t="shared" si="247"/>
        <v>2</v>
      </c>
      <c r="O2311" s="13" t="str">
        <f t="shared" ca="1" si="248"/>
        <v>CUMPLE</v>
      </c>
    </row>
    <row r="2312" spans="1:15" hidden="1">
      <c r="A2312">
        <f>Tabla_owssvr__2[[#This Row],[ID]]</f>
        <v>2906</v>
      </c>
      <c r="B2312" t="str">
        <f>Tabla_owssvr__2[[#This Row],[Título]]</f>
        <v>Reinicio Clave - CL180597328</v>
      </c>
      <c r="C2312" t="str">
        <f>Tabla_owssvr__2[[#This Row],[Solicitante]]</f>
        <v>Duarte Fuentes, Luis Alfredo, CAM</v>
      </c>
      <c r="D2312" s="4">
        <f>Tabla_owssvr__2[[#This Row],[Fecha Solicitud]]</f>
        <v>41669</v>
      </c>
      <c r="E2312" t="str">
        <f>Tabla_owssvr__2[[#This Row],[Estado]]</f>
        <v>Realizado</v>
      </c>
      <c r="F2312" s="4">
        <f>Tabla_owssvr__2[[#This Row],[Fecha Cierre]]</f>
        <v>41669</v>
      </c>
      <c r="G2312" t="str">
        <f>Tabla_owssvr__2[[#This Row],[Categoria]]</f>
        <v>Creación, modificación activación y desactivación de cuentas de red y correo electrónico.</v>
      </c>
      <c r="H2312" t="str">
        <f>Tabla_owssvr__2[[#This Row],[Enviado a TI]]</f>
        <v>No</v>
      </c>
      <c r="I2312">
        <f>Tabla_owssvr__2[[#This Row],[Regiones]]</f>
        <v>0</v>
      </c>
      <c r="J2312" s="12">
        <f t="shared" si="243"/>
        <v>1</v>
      </c>
      <c r="K2312" s="13">
        <f t="shared" si="244"/>
        <v>41670</v>
      </c>
      <c r="L2312" s="12">
        <f t="shared" si="245"/>
        <v>2014</v>
      </c>
      <c r="M2312" s="12">
        <f t="shared" si="246"/>
        <v>5</v>
      </c>
      <c r="N2312" s="12">
        <f t="shared" si="247"/>
        <v>1</v>
      </c>
      <c r="O2312" s="13" t="str">
        <f t="shared" ca="1" si="248"/>
        <v>CUMPLE</v>
      </c>
    </row>
    <row r="2313" spans="1:15" hidden="1">
      <c r="A2313">
        <f>Tabla_owssvr__2[[#This Row],[ID]]</f>
        <v>2905</v>
      </c>
      <c r="B2313" t="str">
        <f>Tabla_owssvr__2[[#This Row],[Título]]</f>
        <v xml:space="preserve">MINIUTOS </v>
      </c>
      <c r="C2313" t="str">
        <f>Tabla_owssvr__2[[#This Row],[Solicitante]]</f>
        <v>Valdes Navarrete, David Exequiel, CAM</v>
      </c>
      <c r="D2313" s="4">
        <f>Tabla_owssvr__2[[#This Row],[Fecha Solicitud]]</f>
        <v>41669</v>
      </c>
      <c r="E2313" t="str">
        <f>Tabla_owssvr__2[[#This Row],[Estado]]</f>
        <v>Realizado</v>
      </c>
      <c r="F2313" s="4">
        <f>Tabla_owssvr__2[[#This Row],[Fecha Cierre]]</f>
        <v>41669</v>
      </c>
      <c r="G2313" t="str">
        <f>Tabla_owssvr__2[[#This Row],[Categoria]]</f>
        <v>Habilitación de servicios de telefonía celular, aumento de minutos, cambio de perfil.</v>
      </c>
      <c r="H2313" t="str">
        <f>Tabla_owssvr__2[[#This Row],[Enviado a TI]]</f>
        <v>Si</v>
      </c>
      <c r="I2313">
        <f>Tabla_owssvr__2[[#This Row],[Regiones]]</f>
        <v>0</v>
      </c>
      <c r="J2313" s="12">
        <f t="shared" si="243"/>
        <v>1</v>
      </c>
      <c r="K2313" s="13">
        <f t="shared" si="244"/>
        <v>41670</v>
      </c>
      <c r="L2313" s="12">
        <f t="shared" si="245"/>
        <v>2014</v>
      </c>
      <c r="M2313" s="12">
        <f t="shared" si="246"/>
        <v>5</v>
      </c>
      <c r="N2313" s="12">
        <f t="shared" si="247"/>
        <v>1</v>
      </c>
      <c r="O2313" s="13" t="str">
        <f t="shared" ca="1" si="248"/>
        <v>CUMPLE</v>
      </c>
    </row>
    <row r="2314" spans="1:15" hidden="1">
      <c r="A2314">
        <f>Tabla_owssvr__2[[#This Row],[ID]]</f>
        <v>2904</v>
      </c>
      <c r="B2314" t="str">
        <f>Tabla_owssvr__2[[#This Row],[Título]]</f>
        <v>Acceso Oracle</v>
      </c>
      <c r="C2314" t="str">
        <f>Tabla_owssvr__2[[#This Row],[Solicitante]]</f>
        <v>Ibarra Quiñinao, Juan Pablo, CAM</v>
      </c>
      <c r="D2314" s="4">
        <f>Tabla_owssvr__2[[#This Row],[Fecha Solicitud]]</f>
        <v>41669</v>
      </c>
      <c r="E2314" t="str">
        <f>Tabla_owssvr__2[[#This Row],[Estado]]</f>
        <v>Realizado</v>
      </c>
      <c r="F2314" s="4">
        <f>Tabla_owssvr__2[[#This Row],[Fecha Cierre]]</f>
        <v>41669</v>
      </c>
      <c r="G2314" t="str">
        <f>Tabla_owssvr__2[[#This Row],[Categoria]]</f>
        <v>Reporte de incidencias de servicio externos (Oracle, SAP, Synergia, GOM ….)</v>
      </c>
      <c r="H2314" t="str">
        <f>Tabla_owssvr__2[[#This Row],[Enviado a TI]]</f>
        <v>Si</v>
      </c>
      <c r="I2314">
        <f>Tabla_owssvr__2[[#This Row],[Regiones]]</f>
        <v>0</v>
      </c>
      <c r="J2314" s="12">
        <f t="shared" si="243"/>
        <v>1</v>
      </c>
      <c r="K2314" s="13">
        <f t="shared" si="244"/>
        <v>41670</v>
      </c>
      <c r="L2314" s="12">
        <f t="shared" si="245"/>
        <v>2014</v>
      </c>
      <c r="M2314" s="12">
        <f t="shared" si="246"/>
        <v>5</v>
      </c>
      <c r="N2314" s="12">
        <f t="shared" si="247"/>
        <v>1</v>
      </c>
      <c r="O2314" s="13" t="str">
        <f t="shared" ca="1" si="248"/>
        <v>CUMPLE</v>
      </c>
    </row>
    <row r="2315" spans="1:15" hidden="1">
      <c r="A2315">
        <f>Tabla_owssvr__2[[#This Row],[ID]]</f>
        <v>2903</v>
      </c>
      <c r="B2315" t="str">
        <f>Tabla_owssvr__2[[#This Row],[Título]]</f>
        <v>Acceso Anexo</v>
      </c>
      <c r="C2315" t="str">
        <f>Tabla_owssvr__2[[#This Row],[Solicitante]]</f>
        <v>Garrido Saavedra, Mario Andres, CAM</v>
      </c>
      <c r="D2315" s="4">
        <f>Tabla_owssvr__2[[#This Row],[Fecha Solicitud]]</f>
        <v>41668</v>
      </c>
      <c r="E2315" t="str">
        <f>Tabla_owssvr__2[[#This Row],[Estado]]</f>
        <v>Realizado</v>
      </c>
      <c r="F2315" s="4">
        <f>Tabla_owssvr__2[[#This Row],[Fecha Cierre]]</f>
        <v>41669</v>
      </c>
      <c r="G2315" t="str">
        <f>Tabla_owssvr__2[[#This Row],[Categoria]]</f>
        <v>Creación, modificación activación y desactivación de anexos telefónicos.</v>
      </c>
      <c r="H2315" t="str">
        <f>Tabla_owssvr__2[[#This Row],[Enviado a TI]]</f>
        <v>Si</v>
      </c>
      <c r="I2315">
        <f>Tabla_owssvr__2[[#This Row],[Regiones]]</f>
        <v>0</v>
      </c>
      <c r="J2315" s="12">
        <f t="shared" si="243"/>
        <v>1</v>
      </c>
      <c r="K2315" s="13">
        <f t="shared" si="244"/>
        <v>41669</v>
      </c>
      <c r="L2315" s="12">
        <f t="shared" si="245"/>
        <v>2014</v>
      </c>
      <c r="M2315" s="12">
        <f t="shared" si="246"/>
        <v>5</v>
      </c>
      <c r="N2315" s="12">
        <f t="shared" si="247"/>
        <v>1</v>
      </c>
      <c r="O2315" s="13" t="str">
        <f t="shared" ca="1" si="248"/>
        <v>CUMPLE</v>
      </c>
    </row>
    <row r="2316" spans="1:15" hidden="1">
      <c r="A2316">
        <f>Tabla_owssvr__2[[#This Row],[ID]]</f>
        <v>2902</v>
      </c>
      <c r="B2316" t="str">
        <f>Tabla_owssvr__2[[#This Row],[Título]]</f>
        <v>Solicita reposicion de minutos</v>
      </c>
      <c r="C2316" t="str">
        <f>Tabla_owssvr__2[[#This Row],[Solicitante]]</f>
        <v>Pavez Torres, Hector Alejandro, CAM</v>
      </c>
      <c r="D2316" s="4">
        <f>Tabla_owssvr__2[[#This Row],[Fecha Solicitud]]</f>
        <v>41669</v>
      </c>
      <c r="E2316" t="str">
        <f>Tabla_owssvr__2[[#This Row],[Estado]]</f>
        <v>Realizado</v>
      </c>
      <c r="F2316" s="4">
        <f>Tabla_owssvr__2[[#This Row],[Fecha Cierre]]</f>
        <v>41669</v>
      </c>
      <c r="G2316" t="str">
        <f>Tabla_owssvr__2[[#This Row],[Categoria]]</f>
        <v>Habilitación de servicios de telefonía celular, aumento de minutos, cambio de perfil.</v>
      </c>
      <c r="H2316" t="str">
        <f>Tabla_owssvr__2[[#This Row],[Enviado a TI]]</f>
        <v>Si</v>
      </c>
      <c r="I2316">
        <f>Tabla_owssvr__2[[#This Row],[Regiones]]</f>
        <v>0</v>
      </c>
      <c r="J2316" s="12">
        <f t="shared" si="243"/>
        <v>1</v>
      </c>
      <c r="K2316" s="13">
        <f t="shared" si="244"/>
        <v>41670</v>
      </c>
      <c r="L2316" s="12">
        <f t="shared" si="245"/>
        <v>2014</v>
      </c>
      <c r="M2316" s="12">
        <f t="shared" si="246"/>
        <v>5</v>
      </c>
      <c r="N2316" s="12">
        <f t="shared" si="247"/>
        <v>1</v>
      </c>
      <c r="O2316" s="13" t="str">
        <f t="shared" ca="1" si="248"/>
        <v>CUMPLE</v>
      </c>
    </row>
    <row r="2317" spans="1:15" hidden="1">
      <c r="A2317">
        <f>Tabla_owssvr__2[[#This Row],[ID]]</f>
        <v>2901</v>
      </c>
      <c r="B2317" t="str">
        <f>Tabla_owssvr__2[[#This Row],[Título]]</f>
        <v>password de computador Sr. Alex Rojas</v>
      </c>
      <c r="C2317" t="str">
        <f>Tabla_owssvr__2[[#This Row],[Solicitante]]</f>
        <v>Rojas Monsalve, Alex Eduardo A., CAM</v>
      </c>
      <c r="D2317" s="4">
        <f>Tabla_owssvr__2[[#This Row],[Fecha Solicitud]]</f>
        <v>41669</v>
      </c>
      <c r="E2317" t="str">
        <f>Tabla_owssvr__2[[#This Row],[Estado]]</f>
        <v>Realizado</v>
      </c>
      <c r="F2317" s="4">
        <f>Tabla_owssvr__2[[#This Row],[Fecha Cierre]]</f>
        <v>41669</v>
      </c>
      <c r="G2317" t="str">
        <f>Tabla_owssvr__2[[#This Row],[Categoria]]</f>
        <v>Creación, modificación activación y desactivación de cuentas de red y correo electrónico.</v>
      </c>
      <c r="H2317" t="str">
        <f>Tabla_owssvr__2[[#This Row],[Enviado a TI]]</f>
        <v>No</v>
      </c>
      <c r="I2317">
        <f>Tabla_owssvr__2[[#This Row],[Regiones]]</f>
        <v>0</v>
      </c>
      <c r="J2317" s="12">
        <f t="shared" si="243"/>
        <v>1</v>
      </c>
      <c r="K2317" s="13">
        <f t="shared" si="244"/>
        <v>41670</v>
      </c>
      <c r="L2317" s="12">
        <f t="shared" si="245"/>
        <v>2014</v>
      </c>
      <c r="M2317" s="12">
        <f t="shared" si="246"/>
        <v>5</v>
      </c>
      <c r="N2317" s="12">
        <f t="shared" si="247"/>
        <v>1</v>
      </c>
      <c r="O2317" s="13" t="str">
        <f t="shared" ca="1" si="248"/>
        <v>CUMPLE</v>
      </c>
    </row>
    <row r="2318" spans="1:15" hidden="1">
      <c r="A2318">
        <f>Tabla_owssvr__2[[#This Row],[ID]]</f>
        <v>2900</v>
      </c>
      <c r="B2318" t="str">
        <f>Tabla_owssvr__2[[#This Row],[Título]]</f>
        <v>Solicitud bloqueo línea telefónica</v>
      </c>
      <c r="C2318" t="str">
        <f>Tabla_owssvr__2[[#This Row],[Solicitante]]</f>
        <v>Jorquera Sanhueza, Jeannette del Rosario, CAM</v>
      </c>
      <c r="D2318" s="4">
        <f>Tabla_owssvr__2[[#This Row],[Fecha Solicitud]]</f>
        <v>41669</v>
      </c>
      <c r="E2318" t="str">
        <f>Tabla_owssvr__2[[#This Row],[Estado]]</f>
        <v>Realizado</v>
      </c>
      <c r="F2318" s="4">
        <f>Tabla_owssvr__2[[#This Row],[Fecha Cierre]]</f>
        <v>41669</v>
      </c>
      <c r="G2318" t="str">
        <f>Tabla_owssvr__2[[#This Row],[Categoria]]</f>
        <v>Habilitación de servicios de telefonía celular, aumento de minutos, cambio de perfil.</v>
      </c>
      <c r="H2318" t="str">
        <f>Tabla_owssvr__2[[#This Row],[Enviado a TI]]</f>
        <v>Si</v>
      </c>
      <c r="I2318">
        <f>Tabla_owssvr__2[[#This Row],[Regiones]]</f>
        <v>0</v>
      </c>
      <c r="J2318" s="12">
        <f t="shared" si="243"/>
        <v>1</v>
      </c>
      <c r="K2318" s="13">
        <f t="shared" si="244"/>
        <v>41670</v>
      </c>
      <c r="L2318" s="12">
        <f t="shared" si="245"/>
        <v>2014</v>
      </c>
      <c r="M2318" s="12">
        <f t="shared" si="246"/>
        <v>5</v>
      </c>
      <c r="N2318" s="12">
        <f t="shared" si="247"/>
        <v>1</v>
      </c>
      <c r="O2318" s="13" t="str">
        <f t="shared" ca="1" si="248"/>
        <v>CUMPLE</v>
      </c>
    </row>
    <row r="2319" spans="1:15" hidden="1">
      <c r="A2319">
        <f>Tabla_owssvr__2[[#This Row],[ID]]</f>
        <v>2899</v>
      </c>
      <c r="B2319" t="str">
        <f>Tabla_owssvr__2[[#This Row],[Título]]</f>
        <v>Solicita restituir minutos On Net.</v>
      </c>
      <c r="C2319" t="str">
        <f>Tabla_owssvr__2[[#This Row],[Solicitante]]</f>
        <v>Hormazábal Ortiz, Leonardo Antonio, CAM</v>
      </c>
      <c r="D2319" s="4">
        <f>Tabla_owssvr__2[[#This Row],[Fecha Solicitud]]</f>
        <v>41669</v>
      </c>
      <c r="E2319" t="str">
        <f>Tabla_owssvr__2[[#This Row],[Estado]]</f>
        <v>Realizado</v>
      </c>
      <c r="F2319" s="4">
        <f>Tabla_owssvr__2[[#This Row],[Fecha Cierre]]</f>
        <v>41669</v>
      </c>
      <c r="G2319" t="str">
        <f>Tabla_owssvr__2[[#This Row],[Categoria]]</f>
        <v>Habilitación de servicios de telefonía celular, aumento de minutos, cambio de perfil.</v>
      </c>
      <c r="H2319" t="str">
        <f>Tabla_owssvr__2[[#This Row],[Enviado a TI]]</f>
        <v>Si</v>
      </c>
      <c r="I2319">
        <f>Tabla_owssvr__2[[#This Row],[Regiones]]</f>
        <v>0</v>
      </c>
      <c r="J2319" s="12">
        <f t="shared" si="243"/>
        <v>1</v>
      </c>
      <c r="K2319" s="13">
        <f t="shared" si="244"/>
        <v>41670</v>
      </c>
      <c r="L2319" s="12">
        <f t="shared" si="245"/>
        <v>2014</v>
      </c>
      <c r="M2319" s="12">
        <f t="shared" si="246"/>
        <v>5</v>
      </c>
      <c r="N2319" s="12">
        <f t="shared" si="247"/>
        <v>1</v>
      </c>
      <c r="O2319" s="13" t="str">
        <f t="shared" ca="1" si="248"/>
        <v>CUMPLE</v>
      </c>
    </row>
    <row r="2320" spans="1:15" hidden="1">
      <c r="A2320">
        <f>Tabla_owssvr__2[[#This Row],[ID]]</f>
        <v>2898</v>
      </c>
      <c r="B2320" t="str">
        <f>Tabla_owssvr__2[[#This Row],[Título]]</f>
        <v>Proceso de importación modulo AP</v>
      </c>
      <c r="C2320" t="str">
        <f>Tabla_owssvr__2[[#This Row],[Solicitante]]</f>
        <v>Martinez Muñoz, Ximena Del Rosario, CAM</v>
      </c>
      <c r="D2320" s="4">
        <f>Tabla_owssvr__2[[#This Row],[Fecha Solicitud]]</f>
        <v>41669</v>
      </c>
      <c r="E2320" t="str">
        <f>Tabla_owssvr__2[[#This Row],[Estado]]</f>
        <v>Realizado</v>
      </c>
      <c r="F2320" s="4">
        <f>Tabla_owssvr__2[[#This Row],[Fecha Cierre]]</f>
        <v>41669</v>
      </c>
      <c r="G2320" t="str">
        <f>Tabla_owssvr__2[[#This Row],[Categoria]]</f>
        <v>Reporte de incidencias de servicio externos (Oracle, SAP, Synergia, GOM ….)</v>
      </c>
      <c r="H2320" t="str">
        <f>Tabla_owssvr__2[[#This Row],[Enviado a TI]]</f>
        <v>Si</v>
      </c>
      <c r="I2320">
        <f>Tabla_owssvr__2[[#This Row],[Regiones]]</f>
        <v>0</v>
      </c>
      <c r="J2320" s="12">
        <f t="shared" si="243"/>
        <v>1</v>
      </c>
      <c r="K2320" s="13">
        <f t="shared" si="244"/>
        <v>41670</v>
      </c>
      <c r="L2320" s="12">
        <f t="shared" si="245"/>
        <v>2014</v>
      </c>
      <c r="M2320" s="12">
        <f t="shared" si="246"/>
        <v>5</v>
      </c>
      <c r="N2320" s="12">
        <f t="shared" si="247"/>
        <v>1</v>
      </c>
      <c r="O2320" s="13" t="str">
        <f t="shared" ca="1" si="248"/>
        <v>CUMPLE</v>
      </c>
    </row>
    <row r="2321" spans="1:15" hidden="1">
      <c r="A2321">
        <f>Tabla_owssvr__2[[#This Row],[ID]]</f>
        <v>2897</v>
      </c>
      <c r="B2321" t="str">
        <f>Tabla_owssvr__2[[#This Row],[Título]]</f>
        <v>activacion de celular nuevo</v>
      </c>
      <c r="C2321" t="str">
        <f>Tabla_owssvr__2[[#This Row],[Solicitante]]</f>
        <v>Soto Aranguiz, Francisco Javier, CAM</v>
      </c>
      <c r="D2321" s="4">
        <f>Tabla_owssvr__2[[#This Row],[Fecha Solicitud]]</f>
        <v>41669</v>
      </c>
      <c r="E2321" t="str">
        <f>Tabla_owssvr__2[[#This Row],[Estado]]</f>
        <v>Realizado</v>
      </c>
      <c r="F2321" s="4">
        <f>Tabla_owssvr__2[[#This Row],[Fecha Cierre]]</f>
        <v>41669</v>
      </c>
      <c r="G2321" t="str">
        <f>Tabla_owssvr__2[[#This Row],[Categoria]]</f>
        <v>Habilitación de servicios de telefonía celular, aumento de minutos, cambio de perfil.</v>
      </c>
      <c r="H2321" t="str">
        <f>Tabla_owssvr__2[[#This Row],[Enviado a TI]]</f>
        <v>No</v>
      </c>
      <c r="I2321">
        <f>Tabla_owssvr__2[[#This Row],[Regiones]]</f>
        <v>0</v>
      </c>
      <c r="J2321" s="12">
        <f t="shared" si="243"/>
        <v>1</v>
      </c>
      <c r="K2321" s="13">
        <f t="shared" si="244"/>
        <v>41670</v>
      </c>
      <c r="L2321" s="12">
        <f t="shared" si="245"/>
        <v>2014</v>
      </c>
      <c r="M2321" s="12">
        <f t="shared" si="246"/>
        <v>5</v>
      </c>
      <c r="N2321" s="12">
        <f t="shared" si="247"/>
        <v>1</v>
      </c>
      <c r="O2321" s="13" t="str">
        <f t="shared" ca="1" si="248"/>
        <v>CUMPLE</v>
      </c>
    </row>
    <row r="2322" spans="1:15" hidden="1">
      <c r="A2322">
        <f>Tabla_owssvr__2[[#This Row],[ID]]</f>
        <v>2896</v>
      </c>
      <c r="B2322" t="str">
        <f>Tabla_owssvr__2[[#This Row],[Título]]</f>
        <v>Minutos adicionales</v>
      </c>
      <c r="C2322" t="str">
        <f>Tabla_owssvr__2[[#This Row],[Solicitante]]</f>
        <v>Morales Diaz, Mauricio Enrique, CAM</v>
      </c>
      <c r="D2322" s="4">
        <f>Tabla_owssvr__2[[#This Row],[Fecha Solicitud]]</f>
        <v>41669</v>
      </c>
      <c r="E2322" t="str">
        <f>Tabla_owssvr__2[[#This Row],[Estado]]</f>
        <v>Realizado</v>
      </c>
      <c r="F2322" s="4">
        <f>Tabla_owssvr__2[[#This Row],[Fecha Cierre]]</f>
        <v>41669</v>
      </c>
      <c r="G2322" t="str">
        <f>Tabla_owssvr__2[[#This Row],[Categoria]]</f>
        <v>Habilitación de servicios de telefonía celular, aumento de minutos, cambio de perfil.</v>
      </c>
      <c r="H2322" t="str">
        <f>Tabla_owssvr__2[[#This Row],[Enviado a TI]]</f>
        <v>No</v>
      </c>
      <c r="I2322">
        <f>Tabla_owssvr__2[[#This Row],[Regiones]]</f>
        <v>0</v>
      </c>
      <c r="J2322" s="12">
        <f t="shared" si="243"/>
        <v>1</v>
      </c>
      <c r="K2322" s="13">
        <f t="shared" si="244"/>
        <v>41670</v>
      </c>
      <c r="L2322" s="12">
        <f t="shared" si="245"/>
        <v>2014</v>
      </c>
      <c r="M2322" s="12">
        <f t="shared" si="246"/>
        <v>5</v>
      </c>
      <c r="N2322" s="12">
        <f t="shared" si="247"/>
        <v>1</v>
      </c>
      <c r="O2322" s="13" t="str">
        <f t="shared" ca="1" si="248"/>
        <v>CUMPLE</v>
      </c>
    </row>
    <row r="2323" spans="1:15" hidden="1">
      <c r="A2323">
        <f>Tabla_owssvr__2[[#This Row],[ID]]</f>
        <v>2895</v>
      </c>
      <c r="B2323" t="str">
        <f>Tabla_owssvr__2[[#This Row],[Título]]</f>
        <v>Problema</v>
      </c>
      <c r="C2323" t="str">
        <f>Tabla_owssvr__2[[#This Row],[Solicitante]]</f>
        <v>Espinosa Palau, María Jesús, CAM</v>
      </c>
      <c r="D2323" s="4">
        <f>Tabla_owssvr__2[[#This Row],[Fecha Solicitud]]</f>
        <v>41668</v>
      </c>
      <c r="E2323" t="str">
        <f>Tabla_owssvr__2[[#This Row],[Estado]]</f>
        <v>Realizado</v>
      </c>
      <c r="F2323" s="4">
        <f>Tabla_owssvr__2[[#This Row],[Fecha Cierre]]</f>
        <v>41668</v>
      </c>
      <c r="G2323" t="str">
        <f>Tabla_owssvr__2[[#This Row],[Categoria]]</f>
        <v>Reporte de incidencias de servicio externos (Oracle, SAP, Synergia, GOM ….)</v>
      </c>
      <c r="H2323" t="str">
        <f>Tabla_owssvr__2[[#This Row],[Enviado a TI]]</f>
        <v>Si</v>
      </c>
      <c r="I2323">
        <f>Tabla_owssvr__2[[#This Row],[Regiones]]</f>
        <v>0</v>
      </c>
      <c r="J2323" s="12">
        <f t="shared" si="243"/>
        <v>1</v>
      </c>
      <c r="K2323" s="13">
        <f t="shared" si="244"/>
        <v>41669</v>
      </c>
      <c r="L2323" s="12">
        <f t="shared" si="245"/>
        <v>2014</v>
      </c>
      <c r="M2323" s="12">
        <f t="shared" si="246"/>
        <v>5</v>
      </c>
      <c r="N2323" s="12">
        <f t="shared" si="247"/>
        <v>1</v>
      </c>
      <c r="O2323" s="13" t="str">
        <f t="shared" ca="1" si="248"/>
        <v>CUMPLE</v>
      </c>
    </row>
    <row r="2324" spans="1:15" hidden="1">
      <c r="A2324">
        <f>Tabla_owssvr__2[[#This Row],[ID]]</f>
        <v>2894</v>
      </c>
      <c r="B2324" t="str">
        <f>Tabla_owssvr__2[[#This Row],[Título]]</f>
        <v>Plataformar NTB. - Gcia. A. PrestamoTI</v>
      </c>
      <c r="C2324" t="str">
        <f>Tabla_owssvr__2[[#This Row],[Solicitante]]</f>
        <v>Herrera Valdes, Ramon, CAM</v>
      </c>
      <c r="D2324" s="4">
        <f>Tabla_owssvr__2[[#This Row],[Fecha Solicitud]]</f>
        <v>41668</v>
      </c>
      <c r="E2324" t="str">
        <f>Tabla_owssvr__2[[#This Row],[Estado]]</f>
        <v>Realizado</v>
      </c>
      <c r="F2324" s="4">
        <f>Tabla_owssvr__2[[#This Row],[Fecha Cierre]]</f>
        <v>41668</v>
      </c>
      <c r="G2324" t="str">
        <f>Tabla_owssvr__2[[#This Row],[Categoria]]</f>
        <v>Replataformado del equipo.</v>
      </c>
      <c r="H2324" t="str">
        <f>Tabla_owssvr__2[[#This Row],[Enviado a TI]]</f>
        <v>Si</v>
      </c>
      <c r="I2324">
        <f>Tabla_owssvr__2[[#This Row],[Regiones]]</f>
        <v>0</v>
      </c>
      <c r="J2324" s="12">
        <f t="shared" si="243"/>
        <v>3</v>
      </c>
      <c r="K2324" s="13">
        <f t="shared" si="244"/>
        <v>41673</v>
      </c>
      <c r="L2324" s="12">
        <f t="shared" si="245"/>
        <v>2014</v>
      </c>
      <c r="M2324" s="12">
        <f t="shared" si="246"/>
        <v>6</v>
      </c>
      <c r="N2324" s="12">
        <f t="shared" si="247"/>
        <v>2</v>
      </c>
      <c r="O2324" s="13" t="str">
        <f t="shared" ca="1" si="248"/>
        <v>CUMPLE</v>
      </c>
    </row>
    <row r="2325" spans="1:15" hidden="1">
      <c r="A2325">
        <f>Tabla_owssvr__2[[#This Row],[ID]]</f>
        <v>2893</v>
      </c>
      <c r="B2325" t="str">
        <f>Tabla_owssvr__2[[#This Row],[Título]]</f>
        <v>Configuración PC Perfil - I&amp;P  FJZN</v>
      </c>
      <c r="C2325" t="str">
        <f>Tabla_owssvr__2[[#This Row],[Solicitante]]</f>
        <v>Abarca Cerda, Cristian Andres, CAM</v>
      </c>
      <c r="D2325" s="4">
        <f>Tabla_owssvr__2[[#This Row],[Fecha Solicitud]]</f>
        <v>41668</v>
      </c>
      <c r="E2325" t="str">
        <f>Tabla_owssvr__2[[#This Row],[Estado]]</f>
        <v>Realizado</v>
      </c>
      <c r="F2325" s="4">
        <f>Tabla_owssvr__2[[#This Row],[Fecha Cierre]]</f>
        <v>41668</v>
      </c>
      <c r="G2325" t="str">
        <f>Tabla_owssvr__2[[#This Row],[Categoria]]</f>
        <v>Asignación de equipamiento estándar.</v>
      </c>
      <c r="H2325" t="str">
        <f>Tabla_owssvr__2[[#This Row],[Enviado a TI]]</f>
        <v>Si</v>
      </c>
      <c r="I2325">
        <f>Tabla_owssvr__2[[#This Row],[Regiones]]</f>
        <v>0</v>
      </c>
      <c r="J2325" s="12">
        <f t="shared" si="243"/>
        <v>4</v>
      </c>
      <c r="K2325" s="13">
        <f t="shared" si="244"/>
        <v>41674</v>
      </c>
      <c r="L2325" s="12">
        <f t="shared" si="245"/>
        <v>2014</v>
      </c>
      <c r="M2325" s="12">
        <f t="shared" si="246"/>
        <v>6</v>
      </c>
      <c r="N2325" s="12">
        <f t="shared" si="247"/>
        <v>2</v>
      </c>
      <c r="O2325" s="13" t="str">
        <f t="shared" ca="1" si="248"/>
        <v>CUMPLE</v>
      </c>
    </row>
    <row r="2326" spans="1:15" hidden="1">
      <c r="A2326">
        <f>Tabla_owssvr__2[[#This Row],[ID]]</f>
        <v>2892</v>
      </c>
      <c r="B2326" t="str">
        <f>Tabla_owssvr__2[[#This Row],[Título]]</f>
        <v>Desbloquear Cuenta Corporativa</v>
      </c>
      <c r="C2326" t="str">
        <f>Tabla_owssvr__2[[#This Row],[Solicitante]]</f>
        <v>Perez Araya, Ivan Alejandro, CAM</v>
      </c>
      <c r="D2326" s="4">
        <f>Tabla_owssvr__2[[#This Row],[Fecha Solicitud]]</f>
        <v>41668</v>
      </c>
      <c r="E2326" t="str">
        <f>Tabla_owssvr__2[[#This Row],[Estado]]</f>
        <v>Realizado</v>
      </c>
      <c r="F2326" s="4">
        <f>Tabla_owssvr__2[[#This Row],[Fecha Cierre]]</f>
        <v>41668</v>
      </c>
      <c r="G2326" t="str">
        <f>Tabla_owssvr__2[[#This Row],[Categoria]]</f>
        <v>Creación, modificación activación y desactivación de cuentas asociadas a servicios externos.</v>
      </c>
      <c r="H2326" t="str">
        <f>Tabla_owssvr__2[[#This Row],[Enviado a TI]]</f>
        <v>Si</v>
      </c>
      <c r="I2326">
        <f>Tabla_owssvr__2[[#This Row],[Regiones]]</f>
        <v>0</v>
      </c>
      <c r="J2326" s="12">
        <f t="shared" si="243"/>
        <v>1</v>
      </c>
      <c r="K2326" s="13">
        <f t="shared" si="244"/>
        <v>41669</v>
      </c>
      <c r="L2326" s="12">
        <f t="shared" si="245"/>
        <v>2014</v>
      </c>
      <c r="M2326" s="12">
        <f t="shared" si="246"/>
        <v>5</v>
      </c>
      <c r="N2326" s="12">
        <f t="shared" si="247"/>
        <v>1</v>
      </c>
      <c r="O2326" s="13" t="str">
        <f t="shared" ca="1" si="248"/>
        <v>CUMPLE</v>
      </c>
    </row>
    <row r="2327" spans="1:15" hidden="1">
      <c r="A2327">
        <f>Tabla_owssvr__2[[#This Row],[ID]]</f>
        <v>2891</v>
      </c>
      <c r="B2327" t="str">
        <f>Tabla_owssvr__2[[#This Row],[Título]]</f>
        <v xml:space="preserve">Alta Estacion de trabajo </v>
      </c>
      <c r="C2327" t="str">
        <f>Tabla_owssvr__2[[#This Row],[Solicitante]]</f>
        <v>Técnico Mesa de Ayuda, Externo</v>
      </c>
      <c r="D2327" s="4">
        <f>Tabla_owssvr__2[[#This Row],[Fecha Solicitud]]</f>
        <v>41668</v>
      </c>
      <c r="E2327" t="str">
        <f>Tabla_owssvr__2[[#This Row],[Estado]]</f>
        <v>Realizado</v>
      </c>
      <c r="F2327" s="4">
        <f>Tabla_owssvr__2[[#This Row],[Fecha Cierre]]</f>
        <v>41668</v>
      </c>
      <c r="G2327" t="str">
        <f>Tabla_owssvr__2[[#This Row],[Categoria]]</f>
        <v>Creación, modificación activación y desactivación de cuentas de red y correo electrónico.</v>
      </c>
      <c r="H2327" t="str">
        <f>Tabla_owssvr__2[[#This Row],[Enviado a TI]]</f>
        <v>Si</v>
      </c>
      <c r="I2327">
        <f>Tabla_owssvr__2[[#This Row],[Regiones]]</f>
        <v>0</v>
      </c>
      <c r="J2327" s="12">
        <f t="shared" si="243"/>
        <v>1</v>
      </c>
      <c r="K2327" s="13">
        <f t="shared" si="244"/>
        <v>41669</v>
      </c>
      <c r="L2327" s="12">
        <f t="shared" si="245"/>
        <v>2014</v>
      </c>
      <c r="M2327" s="12">
        <f t="shared" si="246"/>
        <v>5</v>
      </c>
      <c r="N2327" s="12">
        <f t="shared" si="247"/>
        <v>1</v>
      </c>
      <c r="O2327" s="13" t="str">
        <f t="shared" ca="1" si="248"/>
        <v>CUMPLE</v>
      </c>
    </row>
    <row r="2328" spans="1:15" hidden="1">
      <c r="A2328">
        <f>Tabla_owssvr__2[[#This Row],[ID]]</f>
        <v>2890</v>
      </c>
      <c r="B2328" t="str">
        <f>Tabla_owssvr__2[[#This Row],[Título]]</f>
        <v xml:space="preserve">Alta Estacion de trabajo </v>
      </c>
      <c r="C2328" t="str">
        <f>Tabla_owssvr__2[[#This Row],[Solicitante]]</f>
        <v>Técnico Mesa de Ayuda, Externo</v>
      </c>
      <c r="D2328" s="4">
        <f>Tabla_owssvr__2[[#This Row],[Fecha Solicitud]]</f>
        <v>41668</v>
      </c>
      <c r="E2328" t="str">
        <f>Tabla_owssvr__2[[#This Row],[Estado]]</f>
        <v>Realizado</v>
      </c>
      <c r="F2328" s="4">
        <f>Tabla_owssvr__2[[#This Row],[Fecha Cierre]]</f>
        <v>41668</v>
      </c>
      <c r="G2328" t="str">
        <f>Tabla_owssvr__2[[#This Row],[Categoria]]</f>
        <v>Creación, modificación activación y desactivación de cuentas de red y correo electrónico.</v>
      </c>
      <c r="H2328" t="str">
        <f>Tabla_owssvr__2[[#This Row],[Enviado a TI]]</f>
        <v>Si</v>
      </c>
      <c r="I2328">
        <f>Tabla_owssvr__2[[#This Row],[Regiones]]</f>
        <v>0</v>
      </c>
      <c r="J2328" s="12">
        <f t="shared" si="243"/>
        <v>1</v>
      </c>
      <c r="K2328" s="13">
        <f t="shared" si="244"/>
        <v>41669</v>
      </c>
      <c r="L2328" s="12">
        <f t="shared" si="245"/>
        <v>2014</v>
      </c>
      <c r="M2328" s="12">
        <f t="shared" si="246"/>
        <v>5</v>
      </c>
      <c r="N2328" s="12">
        <f t="shared" si="247"/>
        <v>1</v>
      </c>
      <c r="O2328" s="13" t="str">
        <f t="shared" ca="1" si="248"/>
        <v>CUMPLE</v>
      </c>
    </row>
    <row r="2329" spans="1:15" hidden="1">
      <c r="A2329">
        <f>Tabla_owssvr__2[[#This Row],[ID]]</f>
        <v>2889</v>
      </c>
      <c r="B2329" t="str">
        <f>Tabla_owssvr__2[[#This Row],[Título]]</f>
        <v>Activar Microsim - n° 63090503</v>
      </c>
      <c r="C2329" t="str">
        <f>Tabla_owssvr__2[[#This Row],[Solicitante]]</f>
        <v>Villena Herrera, Maria Belen, CAM</v>
      </c>
      <c r="D2329" s="4">
        <f>Tabla_owssvr__2[[#This Row],[Fecha Solicitud]]</f>
        <v>41668</v>
      </c>
      <c r="E2329" t="str">
        <f>Tabla_owssvr__2[[#This Row],[Estado]]</f>
        <v>Realizado</v>
      </c>
      <c r="F2329" s="4">
        <f>Tabla_owssvr__2[[#This Row],[Fecha Cierre]]</f>
        <v>41668</v>
      </c>
      <c r="G2329" t="str">
        <f>Tabla_owssvr__2[[#This Row],[Categoria]]</f>
        <v>Habilitación de servicios de telefonía celular, aumento de minutos, cambio de perfil.</v>
      </c>
      <c r="H2329" t="str">
        <f>Tabla_owssvr__2[[#This Row],[Enviado a TI]]</f>
        <v>No</v>
      </c>
      <c r="I2329">
        <f>Tabla_owssvr__2[[#This Row],[Regiones]]</f>
        <v>0</v>
      </c>
      <c r="J2329" s="12">
        <f t="shared" si="243"/>
        <v>1</v>
      </c>
      <c r="K2329" s="13">
        <f t="shared" si="244"/>
        <v>41669</v>
      </c>
      <c r="L2329" s="12">
        <f t="shared" si="245"/>
        <v>2014</v>
      </c>
      <c r="M2329" s="12">
        <f t="shared" si="246"/>
        <v>5</v>
      </c>
      <c r="N2329" s="12">
        <f t="shared" si="247"/>
        <v>1</v>
      </c>
      <c r="O2329" s="13" t="str">
        <f t="shared" ca="1" si="248"/>
        <v>CUMPLE</v>
      </c>
    </row>
    <row r="2330" spans="1:15" hidden="1">
      <c r="A2330">
        <f>Tabla_owssvr__2[[#This Row],[ID]]</f>
        <v>2888</v>
      </c>
      <c r="B2330" t="str">
        <f>Tabla_owssvr__2[[#This Row],[Título]]</f>
        <v>Activar Microsim - N° 94324729</v>
      </c>
      <c r="C2330" t="str">
        <f>Tabla_owssvr__2[[#This Row],[Solicitante]]</f>
        <v>Perez Araya, Ivan Alejandro, CAM</v>
      </c>
      <c r="D2330" s="4">
        <f>Tabla_owssvr__2[[#This Row],[Fecha Solicitud]]</f>
        <v>41668</v>
      </c>
      <c r="E2330" t="str">
        <f>Tabla_owssvr__2[[#This Row],[Estado]]</f>
        <v>Realizado</v>
      </c>
      <c r="F2330" s="4">
        <f>Tabla_owssvr__2[[#This Row],[Fecha Cierre]]</f>
        <v>41668</v>
      </c>
      <c r="G2330" t="str">
        <f>Tabla_owssvr__2[[#This Row],[Categoria]]</f>
        <v>Habilitación de servicios de telefonía celular, aumento de minutos, cambio de perfil.</v>
      </c>
      <c r="H2330" t="str">
        <f>Tabla_owssvr__2[[#This Row],[Enviado a TI]]</f>
        <v>No</v>
      </c>
      <c r="I2330">
        <f>Tabla_owssvr__2[[#This Row],[Regiones]]</f>
        <v>0</v>
      </c>
      <c r="J2330" s="12">
        <f t="shared" si="243"/>
        <v>1</v>
      </c>
      <c r="K2330" s="13">
        <f t="shared" si="244"/>
        <v>41669</v>
      </c>
      <c r="L2330" s="12">
        <f t="shared" si="245"/>
        <v>2014</v>
      </c>
      <c r="M2330" s="12">
        <f t="shared" si="246"/>
        <v>5</v>
      </c>
      <c r="N2330" s="12">
        <f t="shared" si="247"/>
        <v>1</v>
      </c>
      <c r="O2330" s="13" t="str">
        <f t="shared" ca="1" si="248"/>
        <v>CUMPLE</v>
      </c>
    </row>
    <row r="2331" spans="1:15" hidden="1">
      <c r="A2331">
        <f>Tabla_owssvr__2[[#This Row],[ID]]</f>
        <v>2887</v>
      </c>
      <c r="B2331" t="str">
        <f>Tabla_owssvr__2[[#This Row],[Título]]</f>
        <v>Configurar Primeweb - IP WAN y LAN</v>
      </c>
      <c r="C2331" t="str">
        <f>Tabla_owssvr__2[[#This Row],[Solicitante]]</f>
        <v>Pavez Nuñez, Walter, CAM</v>
      </c>
      <c r="D2331" s="4">
        <f>Tabla_owssvr__2[[#This Row],[Fecha Solicitud]]</f>
        <v>41668</v>
      </c>
      <c r="E2331" t="str">
        <f>Tabla_owssvr__2[[#This Row],[Estado]]</f>
        <v>Realizado</v>
      </c>
      <c r="F2331" s="4">
        <f>Tabla_owssvr__2[[#This Row],[Fecha Cierre]]</f>
        <v>41668</v>
      </c>
      <c r="G2331" t="str">
        <f>Tabla_owssvr__2[[#This Row],[Categoria]]</f>
        <v>Replataformado del equipo.</v>
      </c>
      <c r="H2331" t="str">
        <f>Tabla_owssvr__2[[#This Row],[Enviado a TI]]</f>
        <v>No</v>
      </c>
      <c r="I2331">
        <f>Tabla_owssvr__2[[#This Row],[Regiones]]</f>
        <v>0</v>
      </c>
      <c r="J2331" s="12">
        <f t="shared" si="243"/>
        <v>3</v>
      </c>
      <c r="K2331" s="13">
        <f t="shared" si="244"/>
        <v>41673</v>
      </c>
      <c r="L2331" s="12">
        <f t="shared" si="245"/>
        <v>2014</v>
      </c>
      <c r="M2331" s="12">
        <f t="shared" si="246"/>
        <v>6</v>
      </c>
      <c r="N2331" s="12">
        <f t="shared" si="247"/>
        <v>2</v>
      </c>
      <c r="O2331" s="13" t="str">
        <f t="shared" ca="1" si="248"/>
        <v>CUMPLE</v>
      </c>
    </row>
    <row r="2332" spans="1:15" hidden="1">
      <c r="A2332">
        <f>Tabla_owssvr__2[[#This Row],[ID]]</f>
        <v>2886</v>
      </c>
      <c r="B2332" t="str">
        <f>Tabla_owssvr__2[[#This Row],[Título]]</f>
        <v>SOLICITUD DE TONNER</v>
      </c>
      <c r="C2332" t="str">
        <f>Tabla_owssvr__2[[#This Row],[Solicitante]]</f>
        <v>Zuñiga Vasquez, Jorge Alberto, CAM</v>
      </c>
      <c r="D2332" s="4">
        <f>Tabla_owssvr__2[[#This Row],[Fecha Solicitud]]</f>
        <v>41668</v>
      </c>
      <c r="E2332" t="str">
        <f>Tabla_owssvr__2[[#This Row],[Estado]]</f>
        <v>Realizado</v>
      </c>
      <c r="F2332" s="4">
        <f>Tabla_owssvr__2[[#This Row],[Fecha Cierre]]</f>
        <v>41668</v>
      </c>
      <c r="G2332" t="str">
        <f>Tabla_owssvr__2[[#This Row],[Categoria]]</f>
        <v>Reporte de problemas de Impresoras en Outsourcing</v>
      </c>
      <c r="H2332" t="str">
        <f>Tabla_owssvr__2[[#This Row],[Enviado a TI]]</f>
        <v>Si</v>
      </c>
      <c r="I2332">
        <f>Tabla_owssvr__2[[#This Row],[Regiones]]</f>
        <v>0</v>
      </c>
      <c r="J2332" s="12">
        <f t="shared" si="243"/>
        <v>1</v>
      </c>
      <c r="K2332" s="13">
        <f t="shared" si="244"/>
        <v>41669</v>
      </c>
      <c r="L2332" s="12">
        <f t="shared" si="245"/>
        <v>2014</v>
      </c>
      <c r="M2332" s="12">
        <f t="shared" si="246"/>
        <v>5</v>
      </c>
      <c r="N2332" s="12">
        <f t="shared" si="247"/>
        <v>1</v>
      </c>
      <c r="O2332" s="13" t="str">
        <f t="shared" ca="1" si="248"/>
        <v>CUMPLE</v>
      </c>
    </row>
    <row r="2333" spans="1:15" hidden="1">
      <c r="A2333">
        <f>Tabla_owssvr__2[[#This Row],[ID]]</f>
        <v>2885</v>
      </c>
      <c r="B2333" t="str">
        <f>Tabla_owssvr__2[[#This Row],[Título]]</f>
        <v>Asignación Celular - Moto G</v>
      </c>
      <c r="C2333" t="str">
        <f>Tabla_owssvr__2[[#This Row],[Solicitante]]</f>
        <v>Varas Monasterio, Ricardo Estaban, CAM</v>
      </c>
      <c r="D2333" s="4">
        <f>Tabla_owssvr__2[[#This Row],[Fecha Solicitud]]</f>
        <v>41668</v>
      </c>
      <c r="E2333" t="str">
        <f>Tabla_owssvr__2[[#This Row],[Estado]]</f>
        <v>Realizado</v>
      </c>
      <c r="F2333" s="4">
        <f>Tabla_owssvr__2[[#This Row],[Fecha Cierre]]</f>
        <v>41668</v>
      </c>
      <c r="G2333" t="str">
        <f>Tabla_owssvr__2[[#This Row],[Categoria]]</f>
        <v>Asignación y/o entrega de equipos celulares estándar nuevos o sus componentes. (chips)</v>
      </c>
      <c r="H2333" t="str">
        <f>Tabla_owssvr__2[[#This Row],[Enviado a TI]]</f>
        <v>No</v>
      </c>
      <c r="I2333">
        <f>Tabla_owssvr__2[[#This Row],[Regiones]]</f>
        <v>0</v>
      </c>
      <c r="J2333" s="12">
        <f t="shared" si="243"/>
        <v>7</v>
      </c>
      <c r="K2333" s="13">
        <f t="shared" si="244"/>
        <v>41677</v>
      </c>
      <c r="L2333" s="12">
        <f t="shared" si="245"/>
        <v>2014</v>
      </c>
      <c r="M2333" s="12">
        <f t="shared" si="246"/>
        <v>6</v>
      </c>
      <c r="N2333" s="12">
        <f t="shared" si="247"/>
        <v>2</v>
      </c>
      <c r="O2333" s="13" t="str">
        <f t="shared" ca="1" si="248"/>
        <v>CUMPLE</v>
      </c>
    </row>
    <row r="2334" spans="1:15" hidden="1">
      <c r="A2334">
        <f>Tabla_owssvr__2[[#This Row],[ID]]</f>
        <v>2884</v>
      </c>
      <c r="B2334" t="str">
        <f>Tabla_owssvr__2[[#This Row],[Título]]</f>
        <v>Activar Microsim - n° 93208312</v>
      </c>
      <c r="C2334" t="str">
        <f>Tabla_owssvr__2[[#This Row],[Solicitante]]</f>
        <v>Toro de la Puente, Ignacio Andrés, CAM</v>
      </c>
      <c r="D2334" s="4">
        <f>Tabla_owssvr__2[[#This Row],[Fecha Solicitud]]</f>
        <v>41668</v>
      </c>
      <c r="E2334" t="str">
        <f>Tabla_owssvr__2[[#This Row],[Estado]]</f>
        <v>Realizado</v>
      </c>
      <c r="F2334" s="4">
        <f>Tabla_owssvr__2[[#This Row],[Fecha Cierre]]</f>
        <v>41668</v>
      </c>
      <c r="G2334" t="str">
        <f>Tabla_owssvr__2[[#This Row],[Categoria]]</f>
        <v>Habilitación de servicios de telefonía celular, aumento de minutos, cambio de perfil.</v>
      </c>
      <c r="H2334" t="str">
        <f>Tabla_owssvr__2[[#This Row],[Enviado a TI]]</f>
        <v>Si</v>
      </c>
      <c r="I2334">
        <f>Tabla_owssvr__2[[#This Row],[Regiones]]</f>
        <v>0</v>
      </c>
      <c r="J2334" s="12">
        <f t="shared" si="243"/>
        <v>1</v>
      </c>
      <c r="K2334" s="13">
        <f t="shared" si="244"/>
        <v>41669</v>
      </c>
      <c r="L2334" s="12">
        <f t="shared" si="245"/>
        <v>2014</v>
      </c>
      <c r="M2334" s="12">
        <f t="shared" si="246"/>
        <v>5</v>
      </c>
      <c r="N2334" s="12">
        <f t="shared" si="247"/>
        <v>1</v>
      </c>
      <c r="O2334" s="13" t="str">
        <f t="shared" ca="1" si="248"/>
        <v>CUMPLE</v>
      </c>
    </row>
    <row r="2335" spans="1:15" hidden="1">
      <c r="A2335">
        <f>Tabla_owssvr__2[[#This Row],[ID]]</f>
        <v>2883</v>
      </c>
      <c r="B2335" t="str">
        <f>Tabla_owssvr__2[[#This Row],[Título]]</f>
        <v>Cuenta de dominio bloqueada.</v>
      </c>
      <c r="C2335" t="str">
        <f>Tabla_owssvr__2[[#This Row],[Solicitante]]</f>
        <v>Salazar Henriquez, Jose Miguel, CAM</v>
      </c>
      <c r="D2335" s="4">
        <f>Tabla_owssvr__2[[#This Row],[Fecha Solicitud]]</f>
        <v>41668</v>
      </c>
      <c r="E2335" t="str">
        <f>Tabla_owssvr__2[[#This Row],[Estado]]</f>
        <v>Realizado</v>
      </c>
      <c r="F2335" s="4">
        <f>Tabla_owssvr__2[[#This Row],[Fecha Cierre]]</f>
        <v>41668</v>
      </c>
      <c r="G2335" t="str">
        <f>Tabla_owssvr__2[[#This Row],[Categoria]]</f>
        <v>Creación, modificación activación y desactivación de cuentas de red y correo electrónico.</v>
      </c>
      <c r="H2335" t="str">
        <f>Tabla_owssvr__2[[#This Row],[Enviado a TI]]</f>
        <v>Si</v>
      </c>
      <c r="I2335">
        <f>Tabla_owssvr__2[[#This Row],[Regiones]]</f>
        <v>0</v>
      </c>
      <c r="J2335" s="12">
        <f t="shared" si="243"/>
        <v>1</v>
      </c>
      <c r="K2335" s="13">
        <f t="shared" si="244"/>
        <v>41669</v>
      </c>
      <c r="L2335" s="12">
        <f t="shared" si="245"/>
        <v>2014</v>
      </c>
      <c r="M2335" s="12">
        <f t="shared" si="246"/>
        <v>5</v>
      </c>
      <c r="N2335" s="12">
        <f t="shared" si="247"/>
        <v>1</v>
      </c>
      <c r="O2335" s="13" t="str">
        <f t="shared" ca="1" si="248"/>
        <v>CUMPLE</v>
      </c>
    </row>
    <row r="2336" spans="1:15" hidden="1">
      <c r="A2336">
        <f>Tabla_owssvr__2[[#This Row],[ID]]</f>
        <v>2882</v>
      </c>
      <c r="B2336" t="str">
        <f>Tabla_owssvr__2[[#This Row],[Título]]</f>
        <v>Acceso Sharepoint</v>
      </c>
      <c r="C2336" t="str">
        <f>Tabla_owssvr__2[[#This Row],[Solicitante]]</f>
        <v>Puchi Mellado, Consuelo Elizabeth, CAM</v>
      </c>
      <c r="D2336" s="4">
        <f>Tabla_owssvr__2[[#This Row],[Fecha Solicitud]]</f>
        <v>41668</v>
      </c>
      <c r="E2336" t="str">
        <f>Tabla_owssvr__2[[#This Row],[Estado]]</f>
        <v>Realizado</v>
      </c>
      <c r="F2336" s="4">
        <f>Tabla_owssvr__2[[#This Row],[Fecha Cierre]]</f>
        <v>41668</v>
      </c>
      <c r="G2336" t="str">
        <f>Tabla_owssvr__2[[#This Row],[Categoria]]</f>
        <v>Habilitación de carpetas compartidas o sitios de Sharepoint. O asignación y/o modificación de permisos.</v>
      </c>
      <c r="H2336" t="str">
        <f>Tabla_owssvr__2[[#This Row],[Enviado a TI]]</f>
        <v>Si</v>
      </c>
      <c r="I2336">
        <f>Tabla_owssvr__2[[#This Row],[Regiones]]</f>
        <v>0</v>
      </c>
      <c r="J2336" s="12">
        <f t="shared" si="243"/>
        <v>1</v>
      </c>
      <c r="K2336" s="13">
        <f t="shared" si="244"/>
        <v>41669</v>
      </c>
      <c r="L2336" s="12">
        <f t="shared" si="245"/>
        <v>2014</v>
      </c>
      <c r="M2336" s="12">
        <f t="shared" si="246"/>
        <v>5</v>
      </c>
      <c r="N2336" s="12">
        <f t="shared" si="247"/>
        <v>1</v>
      </c>
      <c r="O2336" s="13" t="str">
        <f t="shared" ca="1" si="248"/>
        <v>CUMPLE</v>
      </c>
    </row>
    <row r="2337" spans="1:15" hidden="1">
      <c r="A2337">
        <f>Tabla_owssvr__2[[#This Row],[ID]]</f>
        <v>2881</v>
      </c>
      <c r="B2337" t="str">
        <f>Tabla_owssvr__2[[#This Row],[Título]]</f>
        <v>Fiscalización SII</v>
      </c>
      <c r="C2337" t="str">
        <f>Tabla_owssvr__2[[#This Row],[Solicitante]]</f>
        <v>Carrasco Briones, Rodrigo, CAM</v>
      </c>
      <c r="D2337" s="4">
        <f>Tabla_owssvr__2[[#This Row],[Fecha Solicitud]]</f>
        <v>41667</v>
      </c>
      <c r="E2337" t="str">
        <f>Tabla_owssvr__2[[#This Row],[Estado]]</f>
        <v>Realizado</v>
      </c>
      <c r="F2337" s="4">
        <f>Tabla_owssvr__2[[#This Row],[Fecha Cierre]]</f>
        <v>41667</v>
      </c>
      <c r="G2337" t="str">
        <f>Tabla_owssvr__2[[#This Row],[Categoria]]</f>
        <v>Reporte de incidencias de servicio externos (Oracle, SAP, Synergia, GOM ….)</v>
      </c>
      <c r="H2337" t="str">
        <f>Tabla_owssvr__2[[#This Row],[Enviado a TI]]</f>
        <v>Si</v>
      </c>
      <c r="I2337">
        <f>Tabla_owssvr__2[[#This Row],[Regiones]]</f>
        <v>0</v>
      </c>
      <c r="J2337" s="12">
        <f t="shared" si="243"/>
        <v>1</v>
      </c>
      <c r="K2337" s="13">
        <f t="shared" si="244"/>
        <v>41668</v>
      </c>
      <c r="L2337" s="12">
        <f t="shared" si="245"/>
        <v>2014</v>
      </c>
      <c r="M2337" s="12">
        <f t="shared" si="246"/>
        <v>5</v>
      </c>
      <c r="N2337" s="12">
        <f t="shared" si="247"/>
        <v>1</v>
      </c>
      <c r="O2337" s="13" t="str">
        <f t="shared" ca="1" si="248"/>
        <v>CUMPLE</v>
      </c>
    </row>
    <row r="2338" spans="1:15" hidden="1">
      <c r="A2338">
        <f>Tabla_owssvr__2[[#This Row],[ID]]</f>
        <v>2880</v>
      </c>
      <c r="B2338" t="str">
        <f>Tabla_owssvr__2[[#This Row],[Título]]</f>
        <v>Minutos NET</v>
      </c>
      <c r="C2338" t="str">
        <f>Tabla_owssvr__2[[#This Row],[Solicitante]]</f>
        <v>Morales Diaz, Mauricio Enrique, CAM</v>
      </c>
      <c r="D2338" s="4">
        <f>Tabla_owssvr__2[[#This Row],[Fecha Solicitud]]</f>
        <v>41668</v>
      </c>
      <c r="E2338" t="str">
        <f>Tabla_owssvr__2[[#This Row],[Estado]]</f>
        <v>Realizado</v>
      </c>
      <c r="F2338" s="4">
        <f>Tabla_owssvr__2[[#This Row],[Fecha Cierre]]</f>
        <v>41668</v>
      </c>
      <c r="G2338" t="str">
        <f>Tabla_owssvr__2[[#This Row],[Categoria]]</f>
        <v>Habilitación de servicios de telefonía celular, aumento de minutos, cambio de perfil.</v>
      </c>
      <c r="H2338" t="str">
        <f>Tabla_owssvr__2[[#This Row],[Enviado a TI]]</f>
        <v>Si</v>
      </c>
      <c r="I2338">
        <f>Tabla_owssvr__2[[#This Row],[Regiones]]</f>
        <v>0</v>
      </c>
      <c r="J2338" s="12">
        <f t="shared" si="243"/>
        <v>1</v>
      </c>
      <c r="K2338" s="13">
        <f t="shared" si="244"/>
        <v>41669</v>
      </c>
      <c r="L2338" s="12">
        <f t="shared" si="245"/>
        <v>2014</v>
      </c>
      <c r="M2338" s="12">
        <f t="shared" si="246"/>
        <v>5</v>
      </c>
      <c r="N2338" s="12">
        <f t="shared" si="247"/>
        <v>1</v>
      </c>
      <c r="O2338" s="13" t="str">
        <f t="shared" ca="1" si="248"/>
        <v>CUMPLE</v>
      </c>
    </row>
    <row r="2339" spans="1:15" hidden="1">
      <c r="A2339">
        <f>Tabla_owssvr__2[[#This Row],[ID]]</f>
        <v>2879</v>
      </c>
      <c r="B2339" t="str">
        <f>Tabla_owssvr__2[[#This Row],[Título]]</f>
        <v>Creación Carpeta NAS Zenteno</v>
      </c>
      <c r="C2339" t="str">
        <f>Tabla_owssvr__2[[#This Row],[Solicitante]]</f>
        <v>Muñoz Contreras, Raul, CAM</v>
      </c>
      <c r="D2339" s="4">
        <f>Tabla_owssvr__2[[#This Row],[Fecha Solicitud]]</f>
        <v>41668</v>
      </c>
      <c r="E2339" t="str">
        <f>Tabla_owssvr__2[[#This Row],[Estado]]</f>
        <v>Realizado</v>
      </c>
      <c r="F2339" s="4">
        <f>Tabla_owssvr__2[[#This Row],[Fecha Cierre]]</f>
        <v>41668</v>
      </c>
      <c r="G2339" t="str">
        <f>Tabla_owssvr__2[[#This Row],[Categoria]]</f>
        <v>Habilitación de carpetas compartidas o sitios de Sharepoint. O asignación y/o modificación de permisos.</v>
      </c>
      <c r="H2339" t="str">
        <f>Tabla_owssvr__2[[#This Row],[Enviado a TI]]</f>
        <v>No</v>
      </c>
      <c r="I2339">
        <f>Tabla_owssvr__2[[#This Row],[Regiones]]</f>
        <v>0</v>
      </c>
      <c r="J2339" s="12">
        <f t="shared" si="243"/>
        <v>1</v>
      </c>
      <c r="K2339" s="13">
        <f t="shared" si="244"/>
        <v>41669</v>
      </c>
      <c r="L2339" s="12">
        <f t="shared" si="245"/>
        <v>2014</v>
      </c>
      <c r="M2339" s="12">
        <f t="shared" si="246"/>
        <v>5</v>
      </c>
      <c r="N2339" s="12">
        <f t="shared" si="247"/>
        <v>1</v>
      </c>
      <c r="O2339" s="13" t="str">
        <f t="shared" ca="1" si="248"/>
        <v>CUMPLE</v>
      </c>
    </row>
    <row r="2340" spans="1:15" hidden="1">
      <c r="A2340">
        <f>Tabla_owssvr__2[[#This Row],[ID]]</f>
        <v>2878</v>
      </c>
      <c r="B2340" t="str">
        <f>Tabla_owssvr__2[[#This Row],[Título]]</f>
        <v>Minutos Celulares</v>
      </c>
      <c r="C2340" t="str">
        <f>Tabla_owssvr__2[[#This Row],[Solicitante]]</f>
        <v>Morales Diaz, Mauricio Enrique, CAM</v>
      </c>
      <c r="D2340" s="4">
        <f>Tabla_owssvr__2[[#This Row],[Fecha Solicitud]]</f>
        <v>41668</v>
      </c>
      <c r="E2340" t="str">
        <f>Tabla_owssvr__2[[#This Row],[Estado]]</f>
        <v>Realizado</v>
      </c>
      <c r="F2340" s="4">
        <f>Tabla_owssvr__2[[#This Row],[Fecha Cierre]]</f>
        <v>41668</v>
      </c>
      <c r="G2340" t="str">
        <f>Tabla_owssvr__2[[#This Row],[Categoria]]</f>
        <v>Habilitación de servicios de telefonía celular, aumento de minutos, cambio de perfil.</v>
      </c>
      <c r="H2340" t="str">
        <f>Tabla_owssvr__2[[#This Row],[Enviado a TI]]</f>
        <v>Si</v>
      </c>
      <c r="I2340">
        <f>Tabla_owssvr__2[[#This Row],[Regiones]]</f>
        <v>0</v>
      </c>
      <c r="J2340" s="12">
        <f t="shared" si="243"/>
        <v>1</v>
      </c>
      <c r="K2340" s="13">
        <f t="shared" si="244"/>
        <v>41669</v>
      </c>
      <c r="L2340" s="12">
        <f t="shared" si="245"/>
        <v>2014</v>
      </c>
      <c r="M2340" s="12">
        <f t="shared" si="246"/>
        <v>5</v>
      </c>
      <c r="N2340" s="12">
        <f t="shared" si="247"/>
        <v>1</v>
      </c>
      <c r="O2340" s="13" t="str">
        <f t="shared" ca="1" si="248"/>
        <v>CUMPLE</v>
      </c>
    </row>
    <row r="2341" spans="1:15" hidden="1">
      <c r="A2341">
        <f>Tabla_owssvr__2[[#This Row],[ID]]</f>
        <v>2877</v>
      </c>
      <c r="B2341" t="str">
        <f>Tabla_owssvr__2[[#This Row],[Título]]</f>
        <v>Restitución de minutos</v>
      </c>
      <c r="C2341" t="str">
        <f>Tabla_owssvr__2[[#This Row],[Solicitante]]</f>
        <v>Elgueta Rojas, Deborah Lisset, CAM</v>
      </c>
      <c r="D2341" s="4">
        <f>Tabla_owssvr__2[[#This Row],[Fecha Solicitud]]</f>
        <v>41667</v>
      </c>
      <c r="E2341" t="str">
        <f>Tabla_owssvr__2[[#This Row],[Estado]]</f>
        <v>Realizado</v>
      </c>
      <c r="F2341" s="4">
        <f>Tabla_owssvr__2[[#This Row],[Fecha Cierre]]</f>
        <v>41667</v>
      </c>
      <c r="G2341" t="str">
        <f>Tabla_owssvr__2[[#This Row],[Categoria]]</f>
        <v>Habilitación de servicios de telefonía celular, aumento de minutos, cambio de perfil.</v>
      </c>
      <c r="H2341" t="str">
        <f>Tabla_owssvr__2[[#This Row],[Enviado a TI]]</f>
        <v>Si</v>
      </c>
      <c r="I2341">
        <f>Tabla_owssvr__2[[#This Row],[Regiones]]</f>
        <v>0</v>
      </c>
      <c r="J2341" s="12">
        <f t="shared" si="243"/>
        <v>1</v>
      </c>
      <c r="K2341" s="13">
        <f t="shared" si="244"/>
        <v>41668</v>
      </c>
      <c r="L2341" s="12">
        <f t="shared" si="245"/>
        <v>2014</v>
      </c>
      <c r="M2341" s="12">
        <f t="shared" si="246"/>
        <v>5</v>
      </c>
      <c r="N2341" s="12">
        <f t="shared" si="247"/>
        <v>1</v>
      </c>
      <c r="O2341" s="13" t="str">
        <f t="shared" ca="1" si="248"/>
        <v>CUMPLE</v>
      </c>
    </row>
    <row r="2342" spans="1:15" hidden="1">
      <c r="A2342">
        <f>Tabla_owssvr__2[[#This Row],[ID]]</f>
        <v>2876</v>
      </c>
      <c r="B2342" t="str">
        <f>Tabla_owssvr__2[[#This Row],[Título]]</f>
        <v>Instalacion Microsoft Project</v>
      </c>
      <c r="C2342" t="str">
        <f>Tabla_owssvr__2[[#This Row],[Solicitante]]</f>
        <v>Pugin Gaete, Harry Isai, CAM</v>
      </c>
      <c r="D2342" s="4">
        <f>Tabla_owssvr__2[[#This Row],[Fecha Solicitud]]</f>
        <v>41667</v>
      </c>
      <c r="E2342" t="str">
        <f>Tabla_owssvr__2[[#This Row],[Estado]]</f>
        <v>Realizado</v>
      </c>
      <c r="F2342" s="4">
        <f>Tabla_owssvr__2[[#This Row],[Fecha Cierre]]</f>
        <v>41667</v>
      </c>
      <c r="G2342" t="str">
        <f>Tabla_owssvr__2[[#This Row],[Categoria]]</f>
        <v>Habilitación de servicios de telefonía celular, aumento de minutos, cambio de perfil.</v>
      </c>
      <c r="H2342" t="str">
        <f>Tabla_owssvr__2[[#This Row],[Enviado a TI]]</f>
        <v>Si</v>
      </c>
      <c r="I2342">
        <f>Tabla_owssvr__2[[#This Row],[Regiones]]</f>
        <v>0</v>
      </c>
      <c r="J2342" s="12">
        <f t="shared" si="243"/>
        <v>1</v>
      </c>
      <c r="K2342" s="13">
        <f t="shared" si="244"/>
        <v>41668</v>
      </c>
      <c r="L2342" s="12">
        <f t="shared" si="245"/>
        <v>2014</v>
      </c>
      <c r="M2342" s="12">
        <f t="shared" si="246"/>
        <v>5</v>
      </c>
      <c r="N2342" s="12">
        <f t="shared" si="247"/>
        <v>1</v>
      </c>
      <c r="O2342" s="13" t="str">
        <f t="shared" ca="1" si="248"/>
        <v>CUMPLE</v>
      </c>
    </row>
    <row r="2343" spans="1:15" hidden="1">
      <c r="A2343">
        <f>Tabla_owssvr__2[[#This Row],[ID]]</f>
        <v>2875</v>
      </c>
      <c r="B2343" t="str">
        <f>Tabla_owssvr__2[[#This Row],[Título]]</f>
        <v>minutos celular</v>
      </c>
      <c r="C2343" t="str">
        <f>Tabla_owssvr__2[[#This Row],[Solicitante]]</f>
        <v>Sepulveda Salas, Vladimir Arnoldo, CAM</v>
      </c>
      <c r="D2343" s="4">
        <f>Tabla_owssvr__2[[#This Row],[Fecha Solicitud]]</f>
        <v>41667</v>
      </c>
      <c r="E2343" t="str">
        <f>Tabla_owssvr__2[[#This Row],[Estado]]</f>
        <v>Realizado</v>
      </c>
      <c r="F2343" s="4">
        <f>Tabla_owssvr__2[[#This Row],[Fecha Cierre]]</f>
        <v>41667</v>
      </c>
      <c r="G2343" t="str">
        <f>Tabla_owssvr__2[[#This Row],[Categoria]]</f>
        <v>Habilitación de servicios de telefonía celular, aumento de minutos, cambio de perfil.</v>
      </c>
      <c r="H2343" t="str">
        <f>Tabla_owssvr__2[[#This Row],[Enviado a TI]]</f>
        <v>Si</v>
      </c>
      <c r="I2343">
        <f>Tabla_owssvr__2[[#This Row],[Regiones]]</f>
        <v>0</v>
      </c>
      <c r="J2343" s="12">
        <f t="shared" si="243"/>
        <v>1</v>
      </c>
      <c r="K2343" s="13">
        <f t="shared" si="244"/>
        <v>41668</v>
      </c>
      <c r="L2343" s="12">
        <f t="shared" si="245"/>
        <v>2014</v>
      </c>
      <c r="M2343" s="12">
        <f t="shared" si="246"/>
        <v>5</v>
      </c>
      <c r="N2343" s="12">
        <f t="shared" si="247"/>
        <v>1</v>
      </c>
      <c r="O2343" s="13" t="str">
        <f t="shared" ca="1" si="248"/>
        <v>CUMPLE</v>
      </c>
    </row>
    <row r="2344" spans="1:15" hidden="1">
      <c r="A2344">
        <f>Tabla_owssvr__2[[#This Row],[ID]]</f>
        <v>2874</v>
      </c>
      <c r="B2344" t="str">
        <f>Tabla_owssvr__2[[#This Row],[Título]]</f>
        <v>Proyector PowerLite S12+ Compra</v>
      </c>
      <c r="C2344" t="str">
        <f>Tabla_owssvr__2[[#This Row],[Solicitante]]</f>
        <v>Contreras Orellana, Paulo Alberto, CAM</v>
      </c>
      <c r="D2344" s="4">
        <f>Tabla_owssvr__2[[#This Row],[Fecha Solicitud]]</f>
        <v>41667</v>
      </c>
      <c r="E2344" t="str">
        <f>Tabla_owssvr__2[[#This Row],[Estado]]</f>
        <v>Realizado</v>
      </c>
      <c r="F2344" s="4">
        <f>Tabla_owssvr__2[[#This Row],[Fecha Cierre]]</f>
        <v>41673</v>
      </c>
      <c r="G2344" t="str">
        <f>Tabla_owssvr__2[[#This Row],[Categoria]]</f>
        <v>Compra de equipamiento no habitual</v>
      </c>
      <c r="H2344" t="str">
        <f>Tabla_owssvr__2[[#This Row],[Enviado a TI]]</f>
        <v>Si</v>
      </c>
      <c r="I2344">
        <f>Tabla_owssvr__2[[#This Row],[Regiones]]</f>
        <v>0</v>
      </c>
      <c r="J2344" s="12">
        <f t="shared" si="243"/>
        <v>5</v>
      </c>
      <c r="K2344" s="13">
        <f t="shared" si="244"/>
        <v>41674</v>
      </c>
      <c r="L2344" s="12">
        <f t="shared" si="245"/>
        <v>2014</v>
      </c>
      <c r="M2344" s="12">
        <f t="shared" si="246"/>
        <v>6</v>
      </c>
      <c r="N2344" s="12">
        <f t="shared" si="247"/>
        <v>2</v>
      </c>
      <c r="O2344" s="13" t="str">
        <f t="shared" ca="1" si="248"/>
        <v>CUMPLE</v>
      </c>
    </row>
    <row r="2345" spans="1:15" hidden="1">
      <c r="A2345">
        <f>Tabla_owssvr__2[[#This Row],[ID]]</f>
        <v>2873</v>
      </c>
      <c r="B2345" t="str">
        <f>Tabla_owssvr__2[[#This Row],[Título]]</f>
        <v xml:space="preserve">bloqueo correo Manuel Miranda </v>
      </c>
      <c r="C2345" t="str">
        <f>Tabla_owssvr__2[[#This Row],[Solicitante]]</f>
        <v>Martinez Fuentealba, Victor Alonso, CAM</v>
      </c>
      <c r="D2345" s="4">
        <f>Tabla_owssvr__2[[#This Row],[Fecha Solicitud]]</f>
        <v>41667</v>
      </c>
      <c r="E2345" t="str">
        <f>Tabla_owssvr__2[[#This Row],[Estado]]</f>
        <v>Realizado</v>
      </c>
      <c r="F2345" s="4">
        <f>Tabla_owssvr__2[[#This Row],[Fecha Cierre]]</f>
        <v>41667</v>
      </c>
      <c r="G2345" t="str">
        <f>Tabla_owssvr__2[[#This Row],[Categoria]]</f>
        <v>Creación, modificación activación y desactivación de cuentas de red y correo electrónico.</v>
      </c>
      <c r="H2345" t="str">
        <f>Tabla_owssvr__2[[#This Row],[Enviado a TI]]</f>
        <v>No</v>
      </c>
      <c r="I2345">
        <f>Tabla_owssvr__2[[#This Row],[Regiones]]</f>
        <v>0</v>
      </c>
      <c r="J2345" s="12">
        <f t="shared" si="243"/>
        <v>1</v>
      </c>
      <c r="K2345" s="13">
        <f t="shared" si="244"/>
        <v>41668</v>
      </c>
      <c r="L2345" s="12">
        <f t="shared" si="245"/>
        <v>2014</v>
      </c>
      <c r="M2345" s="12">
        <f t="shared" si="246"/>
        <v>5</v>
      </c>
      <c r="N2345" s="12">
        <f t="shared" si="247"/>
        <v>1</v>
      </c>
      <c r="O2345" s="13" t="str">
        <f t="shared" ca="1" si="248"/>
        <v>CUMPLE</v>
      </c>
    </row>
    <row r="2346" spans="1:15" hidden="1">
      <c r="A2346">
        <f>Tabla_owssvr__2[[#This Row],[ID]]</f>
        <v>2872</v>
      </c>
      <c r="B2346" t="str">
        <f>Tabla_owssvr__2[[#This Row],[Título]]</f>
        <v>Proyector PowerLite S12+</v>
      </c>
      <c r="C2346" t="str">
        <f>Tabla_owssvr__2[[#This Row],[Solicitante]]</f>
        <v>Contreras Orellana, Paulo Alberto, CAM</v>
      </c>
      <c r="D2346" s="4">
        <f>Tabla_owssvr__2[[#This Row],[Fecha Solicitud]]</f>
        <v>41667</v>
      </c>
      <c r="E2346" t="str">
        <f>Tabla_owssvr__2[[#This Row],[Estado]]</f>
        <v>Realizado</v>
      </c>
      <c r="F2346" s="4">
        <f>Tabla_owssvr__2[[#This Row],[Fecha Cierre]]</f>
        <v>41667</v>
      </c>
      <c r="G2346" t="str">
        <f>Tabla_owssvr__2[[#This Row],[Categoria]]</f>
        <v>Compra de equipamiento no habitual</v>
      </c>
      <c r="H2346" t="str">
        <f>Tabla_owssvr__2[[#This Row],[Enviado a TI]]</f>
        <v>No</v>
      </c>
      <c r="I2346">
        <f>Tabla_owssvr__2[[#This Row],[Regiones]]</f>
        <v>0</v>
      </c>
      <c r="J2346" s="12">
        <f t="shared" si="243"/>
        <v>5</v>
      </c>
      <c r="K2346" s="13">
        <f t="shared" si="244"/>
        <v>41674</v>
      </c>
      <c r="L2346" s="12">
        <f t="shared" si="245"/>
        <v>2014</v>
      </c>
      <c r="M2346" s="12">
        <f t="shared" si="246"/>
        <v>6</v>
      </c>
      <c r="N2346" s="12">
        <f t="shared" si="247"/>
        <v>2</v>
      </c>
      <c r="O2346" s="13" t="str">
        <f t="shared" ca="1" si="248"/>
        <v>CUMPLE</v>
      </c>
    </row>
    <row r="2347" spans="1:15" hidden="1">
      <c r="A2347">
        <f>Tabla_owssvr__2[[#This Row],[ID]]</f>
        <v>2871</v>
      </c>
      <c r="B2347" t="str">
        <f>Tabla_owssvr__2[[#This Row],[Título]]</f>
        <v>Solicita reposicion de minutos</v>
      </c>
      <c r="C2347" t="str">
        <f>Tabla_owssvr__2[[#This Row],[Solicitante]]</f>
        <v>Pavez Torres, Hector Alejandro, CAM</v>
      </c>
      <c r="D2347" s="4">
        <f>Tabla_owssvr__2[[#This Row],[Fecha Solicitud]]</f>
        <v>41667</v>
      </c>
      <c r="E2347" t="str">
        <f>Tabla_owssvr__2[[#This Row],[Estado]]</f>
        <v>Realizado</v>
      </c>
      <c r="F2347" s="4">
        <f>Tabla_owssvr__2[[#This Row],[Fecha Cierre]]</f>
        <v>41667</v>
      </c>
      <c r="G2347" t="str">
        <f>Tabla_owssvr__2[[#This Row],[Categoria]]</f>
        <v>Habilitación de servicios de telefonía celular, aumento de minutos, cambio de perfil.</v>
      </c>
      <c r="H2347" t="str">
        <f>Tabla_owssvr__2[[#This Row],[Enviado a TI]]</f>
        <v>Si</v>
      </c>
      <c r="I2347">
        <f>Tabla_owssvr__2[[#This Row],[Regiones]]</f>
        <v>0</v>
      </c>
      <c r="J2347" s="12">
        <f t="shared" si="243"/>
        <v>1</v>
      </c>
      <c r="K2347" s="13">
        <f t="shared" si="244"/>
        <v>41668</v>
      </c>
      <c r="L2347" s="12">
        <f t="shared" si="245"/>
        <v>2014</v>
      </c>
      <c r="M2347" s="12">
        <f t="shared" si="246"/>
        <v>5</v>
      </c>
      <c r="N2347" s="12">
        <f t="shared" si="247"/>
        <v>1</v>
      </c>
      <c r="O2347" s="13" t="str">
        <f t="shared" ca="1" si="248"/>
        <v>CUMPLE</v>
      </c>
    </row>
    <row r="2348" spans="1:15" hidden="1">
      <c r="A2348">
        <f>Tabla_owssvr__2[[#This Row],[ID]]</f>
        <v>2870</v>
      </c>
      <c r="B2348" t="str">
        <f>Tabla_owssvr__2[[#This Row],[Título]]</f>
        <v>SOLICITUD DE COMPRA DE MEMORIA RAM SERVIDOR PRIMEREAD</v>
      </c>
      <c r="C2348" t="str">
        <f>Tabla_owssvr__2[[#This Row],[Solicitante]]</f>
        <v>Pavez Nuñez, Walter, CAM</v>
      </c>
      <c r="D2348" s="4">
        <f>Tabla_owssvr__2[[#This Row],[Fecha Solicitud]]</f>
        <v>41663</v>
      </c>
      <c r="E2348" t="str">
        <f>Tabla_owssvr__2[[#This Row],[Estado]]</f>
        <v>Realizado</v>
      </c>
      <c r="F2348" s="4">
        <f>Tabla_owssvr__2[[#This Row],[Fecha Cierre]]</f>
        <v>41663</v>
      </c>
      <c r="G2348" t="str">
        <f>Tabla_owssvr__2[[#This Row],[Categoria]]</f>
        <v>Compra de equipamiento habitual no estándar.</v>
      </c>
      <c r="H2348" t="str">
        <f>Tabla_owssvr__2[[#This Row],[Enviado a TI]]</f>
        <v>Si</v>
      </c>
      <c r="I2348">
        <f>Tabla_owssvr__2[[#This Row],[Regiones]]</f>
        <v>0</v>
      </c>
      <c r="J2348" s="12">
        <f t="shared" si="243"/>
        <v>10</v>
      </c>
      <c r="K2348" s="13">
        <f t="shared" si="244"/>
        <v>41677</v>
      </c>
      <c r="L2348" s="12">
        <f t="shared" si="245"/>
        <v>2014</v>
      </c>
      <c r="M2348" s="12">
        <f t="shared" si="246"/>
        <v>6</v>
      </c>
      <c r="N2348" s="12">
        <f t="shared" si="247"/>
        <v>2</v>
      </c>
      <c r="O2348" s="13" t="str">
        <f t="shared" ca="1" si="248"/>
        <v>CUMPLE</v>
      </c>
    </row>
    <row r="2349" spans="1:15" hidden="1">
      <c r="A2349">
        <f>Tabla_owssvr__2[[#This Row],[ID]]</f>
        <v>2869</v>
      </c>
      <c r="B2349" t="str">
        <f>Tabla_owssvr__2[[#This Row],[Título]]</f>
        <v>Comunicación vía VPN</v>
      </c>
      <c r="C2349" t="str">
        <f>Tabla_owssvr__2[[#This Row],[Solicitante]]</f>
        <v>Herrera Andrade, Carlos Omar, CAM</v>
      </c>
      <c r="D2349" s="4">
        <f>Tabla_owssvr__2[[#This Row],[Fecha Solicitud]]</f>
        <v>41666</v>
      </c>
      <c r="E2349" t="str">
        <f>Tabla_owssvr__2[[#This Row],[Estado]]</f>
        <v>Realizado</v>
      </c>
      <c r="F2349" s="4">
        <f>Tabla_owssvr__2[[#This Row],[Fecha Cierre]]</f>
        <v>41666</v>
      </c>
      <c r="G2349" t="str">
        <f>Tabla_owssvr__2[[#This Row],[Categoria]]</f>
        <v>Instalación de nuevos software en los computadores.</v>
      </c>
      <c r="H2349" t="str">
        <f>Tabla_owssvr__2[[#This Row],[Enviado a TI]]</f>
        <v>Si</v>
      </c>
      <c r="I2349">
        <f>Tabla_owssvr__2[[#This Row],[Regiones]]</f>
        <v>0</v>
      </c>
      <c r="J2349" s="12">
        <f t="shared" si="243"/>
        <v>1</v>
      </c>
      <c r="K2349" s="13">
        <f t="shared" si="244"/>
        <v>41667</v>
      </c>
      <c r="L2349" s="12">
        <f t="shared" si="245"/>
        <v>2014</v>
      </c>
      <c r="M2349" s="12">
        <f t="shared" si="246"/>
        <v>5</v>
      </c>
      <c r="N2349" s="12">
        <f t="shared" si="247"/>
        <v>1</v>
      </c>
      <c r="O2349" s="13" t="str">
        <f t="shared" ca="1" si="248"/>
        <v>CUMPLE</v>
      </c>
    </row>
    <row r="2350" spans="1:15" hidden="1">
      <c r="A2350">
        <f>Tabla_owssvr__2[[#This Row],[ID]]</f>
        <v>2868</v>
      </c>
      <c r="B2350" t="str">
        <f>Tabla_owssvr__2[[#This Row],[Título]]</f>
        <v>Activación Motorola G</v>
      </c>
      <c r="C2350" t="str">
        <f>Tabla_owssvr__2[[#This Row],[Solicitante]]</f>
        <v>Abarca Cerda, Cristian Andres, CAM</v>
      </c>
      <c r="D2350" s="4">
        <f>Tabla_owssvr__2[[#This Row],[Fecha Solicitud]]</f>
        <v>41666</v>
      </c>
      <c r="E2350" t="str">
        <f>Tabla_owssvr__2[[#This Row],[Estado]]</f>
        <v>Realizado</v>
      </c>
      <c r="F2350" s="4">
        <f>Tabla_owssvr__2[[#This Row],[Fecha Cierre]]</f>
        <v>41666</v>
      </c>
      <c r="G2350" t="str">
        <f>Tabla_owssvr__2[[#This Row],[Categoria]]</f>
        <v>Habilitación de servicios de telefonía celular, aumento de minutos, cambio de perfil.</v>
      </c>
      <c r="H2350" t="str">
        <f>Tabla_owssvr__2[[#This Row],[Enviado a TI]]</f>
        <v>No</v>
      </c>
      <c r="I2350">
        <f>Tabla_owssvr__2[[#This Row],[Regiones]]</f>
        <v>0</v>
      </c>
      <c r="J2350" s="12">
        <f t="shared" si="243"/>
        <v>1</v>
      </c>
      <c r="K2350" s="13">
        <f t="shared" si="244"/>
        <v>41667</v>
      </c>
      <c r="L2350" s="12">
        <f t="shared" si="245"/>
        <v>2014</v>
      </c>
      <c r="M2350" s="12">
        <f t="shared" si="246"/>
        <v>5</v>
      </c>
      <c r="N2350" s="12">
        <f t="shared" si="247"/>
        <v>1</v>
      </c>
      <c r="O2350" s="13" t="str">
        <f t="shared" ca="1" si="248"/>
        <v>CUMPLE</v>
      </c>
    </row>
    <row r="2351" spans="1:15" hidden="1">
      <c r="A2351">
        <f>Tabla_owssvr__2[[#This Row],[ID]]</f>
        <v>2867</v>
      </c>
      <c r="B2351" t="str">
        <f>Tabla_owssvr__2[[#This Row],[Título]]</f>
        <v>RV: Solicitud de minutos adicionales</v>
      </c>
      <c r="C2351" t="str">
        <f>Tabla_owssvr__2[[#This Row],[Solicitante]]</f>
        <v>Morales Diaz, Mauricio Enrique, CAM</v>
      </c>
      <c r="D2351" s="4">
        <f>Tabla_owssvr__2[[#This Row],[Fecha Solicitud]]</f>
        <v>41666</v>
      </c>
      <c r="E2351" t="str">
        <f>Tabla_owssvr__2[[#This Row],[Estado]]</f>
        <v>Realizado</v>
      </c>
      <c r="F2351" s="4">
        <f>Tabla_owssvr__2[[#This Row],[Fecha Cierre]]</f>
        <v>41666</v>
      </c>
      <c r="G2351" t="str">
        <f>Tabla_owssvr__2[[#This Row],[Categoria]]</f>
        <v>Habilitación de servicios de telefonía celular, aumento de minutos, cambio de perfil.</v>
      </c>
      <c r="H2351" t="str">
        <f>Tabla_owssvr__2[[#This Row],[Enviado a TI]]</f>
        <v>Si</v>
      </c>
      <c r="I2351">
        <f>Tabla_owssvr__2[[#This Row],[Regiones]]</f>
        <v>0</v>
      </c>
      <c r="J2351" s="12">
        <f t="shared" si="243"/>
        <v>1</v>
      </c>
      <c r="K2351" s="13">
        <f t="shared" si="244"/>
        <v>41667</v>
      </c>
      <c r="L2351" s="12">
        <f t="shared" si="245"/>
        <v>2014</v>
      </c>
      <c r="M2351" s="12">
        <f t="shared" si="246"/>
        <v>5</v>
      </c>
      <c r="N2351" s="12">
        <f t="shared" si="247"/>
        <v>1</v>
      </c>
      <c r="O2351" s="13" t="str">
        <f t="shared" ca="1" si="248"/>
        <v>CUMPLE</v>
      </c>
    </row>
    <row r="2352" spans="1:15" hidden="1">
      <c r="A2352">
        <f>Tabla_owssvr__2[[#This Row],[ID]]</f>
        <v>2866</v>
      </c>
      <c r="B2352" t="str">
        <f>Tabla_owssvr__2[[#This Row],[Título]]</f>
        <v xml:space="preserve">Impresora Ricoh MP201 </v>
      </c>
      <c r="C2352" t="str">
        <f>Tabla_owssvr__2[[#This Row],[Solicitante]]</f>
        <v>Palma Campos, Alejandra Beatriz, CAM</v>
      </c>
      <c r="D2352" s="4">
        <f>Tabla_owssvr__2[[#This Row],[Fecha Solicitud]]</f>
        <v>41666</v>
      </c>
      <c r="E2352" t="str">
        <f>Tabla_owssvr__2[[#This Row],[Estado]]</f>
        <v>Realizado</v>
      </c>
      <c r="F2352" s="4">
        <f>Tabla_owssvr__2[[#This Row],[Fecha Cierre]]</f>
        <v>41666</v>
      </c>
      <c r="G2352" t="str">
        <f>Tabla_owssvr__2[[#This Row],[Categoria]]</f>
        <v>Reporte de problemas de Impresoras en Outsourcing</v>
      </c>
      <c r="H2352" t="str">
        <f>Tabla_owssvr__2[[#This Row],[Enviado a TI]]</f>
        <v>Si</v>
      </c>
      <c r="I2352">
        <f>Tabla_owssvr__2[[#This Row],[Regiones]]</f>
        <v>0</v>
      </c>
      <c r="J2352" s="12">
        <f t="shared" si="243"/>
        <v>1</v>
      </c>
      <c r="K2352" s="13">
        <f t="shared" si="244"/>
        <v>41667</v>
      </c>
      <c r="L2352" s="12">
        <f t="shared" si="245"/>
        <v>2014</v>
      </c>
      <c r="M2352" s="12">
        <f t="shared" si="246"/>
        <v>5</v>
      </c>
      <c r="N2352" s="12">
        <f t="shared" si="247"/>
        <v>1</v>
      </c>
      <c r="O2352" s="13" t="str">
        <f t="shared" ca="1" si="248"/>
        <v>CUMPLE</v>
      </c>
    </row>
    <row r="2353" spans="1:15" hidden="1">
      <c r="A2353">
        <f>Tabla_owssvr__2[[#This Row],[ID]]</f>
        <v>2865</v>
      </c>
      <c r="B2353" t="str">
        <f>Tabla_owssvr__2[[#This Row],[Título]]</f>
        <v xml:space="preserve">Asignación PC a Alumno Práctica. </v>
      </c>
      <c r="C2353" t="str">
        <f>Tabla_owssvr__2[[#This Row],[Solicitante]]</f>
        <v>Pavez Torres, Hector Alejandro, CAM</v>
      </c>
      <c r="D2353" s="4">
        <f>Tabla_owssvr__2[[#This Row],[Fecha Solicitud]]</f>
        <v>41666</v>
      </c>
      <c r="E2353" t="str">
        <f>Tabla_owssvr__2[[#This Row],[Estado]]</f>
        <v>Realizado</v>
      </c>
      <c r="F2353" s="4">
        <f>Tabla_owssvr__2[[#This Row],[Fecha Cierre]]</f>
        <v>41666</v>
      </c>
      <c r="G2353" t="str">
        <f>Tabla_owssvr__2[[#This Row],[Categoria]]</f>
        <v>Creación, modificación activación y desactivación de cuentas de red y correo electrónico.</v>
      </c>
      <c r="H2353" t="str">
        <f>Tabla_owssvr__2[[#This Row],[Enviado a TI]]</f>
        <v>Si</v>
      </c>
      <c r="I2353">
        <f>Tabla_owssvr__2[[#This Row],[Regiones]]</f>
        <v>0</v>
      </c>
      <c r="J2353" s="12">
        <f t="shared" si="243"/>
        <v>1</v>
      </c>
      <c r="K2353" s="13">
        <f t="shared" si="244"/>
        <v>41667</v>
      </c>
      <c r="L2353" s="12">
        <f t="shared" si="245"/>
        <v>2014</v>
      </c>
      <c r="M2353" s="12">
        <f t="shared" si="246"/>
        <v>5</v>
      </c>
      <c r="N2353" s="12">
        <f t="shared" si="247"/>
        <v>1</v>
      </c>
      <c r="O2353" s="13" t="str">
        <f t="shared" ca="1" si="248"/>
        <v>CUMPLE</v>
      </c>
    </row>
    <row r="2354" spans="1:15" hidden="1">
      <c r="A2354">
        <f>Tabla_owssvr__2[[#This Row],[ID]]</f>
        <v>2864</v>
      </c>
      <c r="B2354" t="str">
        <f>Tabla_owssvr__2[[#This Row],[Título]]</f>
        <v>Celular Juan Becerra M.</v>
      </c>
      <c r="C2354" t="str">
        <f>Tabla_owssvr__2[[#This Row],[Solicitante]]</f>
        <v>Belmar Ramirez, Nelson Andres, CAM</v>
      </c>
      <c r="D2354" s="4">
        <f>Tabla_owssvr__2[[#This Row],[Fecha Solicitud]]</f>
        <v>41663</v>
      </c>
      <c r="E2354" t="str">
        <f>Tabla_owssvr__2[[#This Row],[Estado]]</f>
        <v>Realizado</v>
      </c>
      <c r="F2354" s="4">
        <f>Tabla_owssvr__2[[#This Row],[Fecha Cierre]]</f>
        <v>41663</v>
      </c>
      <c r="G2354" t="str">
        <f>Tabla_owssvr__2[[#This Row],[Categoria]]</f>
        <v>Habilitación de servicios de telefonía celular, aumento de minutos, cambio de perfil.</v>
      </c>
      <c r="H2354" t="str">
        <f>Tabla_owssvr__2[[#This Row],[Enviado a TI]]</f>
        <v>No</v>
      </c>
      <c r="I2354">
        <f>Tabla_owssvr__2[[#This Row],[Regiones]]</f>
        <v>0</v>
      </c>
      <c r="J2354" s="12">
        <f t="shared" si="243"/>
        <v>1</v>
      </c>
      <c r="K2354" s="13">
        <f t="shared" si="244"/>
        <v>41666</v>
      </c>
      <c r="L2354" s="12">
        <f t="shared" si="245"/>
        <v>2014</v>
      </c>
      <c r="M2354" s="12">
        <f t="shared" si="246"/>
        <v>5</v>
      </c>
      <c r="N2354" s="12">
        <f t="shared" si="247"/>
        <v>1</v>
      </c>
      <c r="O2354" s="13" t="str">
        <f t="shared" ca="1" si="248"/>
        <v>CUMPLE</v>
      </c>
    </row>
    <row r="2355" spans="1:15" hidden="1">
      <c r="A2355">
        <f>Tabla_owssvr__2[[#This Row],[ID]]</f>
        <v>2863</v>
      </c>
      <c r="B2355" t="str">
        <f>Tabla_owssvr__2[[#This Row],[Título]]</f>
        <v>Habilitación roaming 9469-1418</v>
      </c>
      <c r="C2355" t="str">
        <f>Tabla_owssvr__2[[#This Row],[Solicitante]]</f>
        <v>Gonzalez Soto, Javier Alejandro, CAM</v>
      </c>
      <c r="D2355" s="4">
        <f>Tabla_owssvr__2[[#This Row],[Fecha Solicitud]]</f>
        <v>41666</v>
      </c>
      <c r="E2355" t="str">
        <f>Tabla_owssvr__2[[#This Row],[Estado]]</f>
        <v>Realizado</v>
      </c>
      <c r="F2355" s="4">
        <f>Tabla_owssvr__2[[#This Row],[Fecha Cierre]]</f>
        <v>41666</v>
      </c>
      <c r="G2355" t="str">
        <f>Tabla_owssvr__2[[#This Row],[Categoria]]</f>
        <v>Roaming</v>
      </c>
      <c r="H2355" t="str">
        <f>Tabla_owssvr__2[[#This Row],[Enviado a TI]]</f>
        <v>No</v>
      </c>
      <c r="I2355">
        <f>Tabla_owssvr__2[[#This Row],[Regiones]]</f>
        <v>0</v>
      </c>
      <c r="J2355" s="12">
        <f t="shared" si="243"/>
        <v>1</v>
      </c>
      <c r="K2355" s="13">
        <f t="shared" si="244"/>
        <v>41667</v>
      </c>
      <c r="L2355" s="12">
        <f t="shared" si="245"/>
        <v>2014</v>
      </c>
      <c r="M2355" s="12">
        <f t="shared" si="246"/>
        <v>5</v>
      </c>
      <c r="N2355" s="12">
        <f t="shared" si="247"/>
        <v>1</v>
      </c>
      <c r="O2355" s="13" t="str">
        <f t="shared" ca="1" si="248"/>
        <v>CUMPLE</v>
      </c>
    </row>
    <row r="2356" spans="1:15" hidden="1">
      <c r="A2356">
        <f>Tabla_owssvr__2[[#This Row],[ID]]</f>
        <v>2862</v>
      </c>
      <c r="B2356" t="str">
        <f>Tabla_owssvr__2[[#This Row],[Título]]</f>
        <v>PRIMEWEB V8</v>
      </c>
      <c r="C2356" t="str">
        <f>Tabla_owssvr__2[[#This Row],[Solicitante]]</f>
        <v>Pavez Nuñez, Walter, CAM</v>
      </c>
      <c r="D2356" s="4">
        <f>Tabla_owssvr__2[[#This Row],[Fecha Solicitud]]</f>
        <v>41666</v>
      </c>
      <c r="E2356" t="str">
        <f>Tabla_owssvr__2[[#This Row],[Estado]]</f>
        <v>Realizado</v>
      </c>
      <c r="F2356" s="4">
        <f>Tabla_owssvr__2[[#This Row],[Fecha Cierre]]</f>
        <v>41666</v>
      </c>
      <c r="G2356" t="str">
        <f>Tabla_owssvr__2[[#This Row],[Categoria]]</f>
        <v>Habilitación de carpetas compartidas o sitios de Sharepoint. O asignación y/o modificación de permisos.</v>
      </c>
      <c r="H2356" t="str">
        <f>Tabla_owssvr__2[[#This Row],[Enviado a TI]]</f>
        <v>Si</v>
      </c>
      <c r="I2356">
        <f>Tabla_owssvr__2[[#This Row],[Regiones]]</f>
        <v>0</v>
      </c>
      <c r="J2356" s="12">
        <f t="shared" si="243"/>
        <v>1</v>
      </c>
      <c r="K2356" s="13">
        <f t="shared" si="244"/>
        <v>41667</v>
      </c>
      <c r="L2356" s="12">
        <f t="shared" si="245"/>
        <v>2014</v>
      </c>
      <c r="M2356" s="12">
        <f t="shared" si="246"/>
        <v>5</v>
      </c>
      <c r="N2356" s="12">
        <f t="shared" si="247"/>
        <v>1</v>
      </c>
      <c r="O2356" s="13" t="str">
        <f t="shared" ca="1" si="248"/>
        <v>CUMPLE</v>
      </c>
    </row>
    <row r="2357" spans="1:15" hidden="1">
      <c r="A2357">
        <f>Tabla_owssvr__2[[#This Row],[ID]]</f>
        <v>2861</v>
      </c>
      <c r="B2357" t="str">
        <f>Tabla_owssvr__2[[#This Row],[Título]]</f>
        <v xml:space="preserve">bloqueo de correo Víctor Herrera </v>
      </c>
      <c r="C2357" t="str">
        <f>Tabla_owssvr__2[[#This Row],[Solicitante]]</f>
        <v>Martinez Fuentealba, Victor Alonso, CAM</v>
      </c>
      <c r="D2357" s="4">
        <f>Tabla_owssvr__2[[#This Row],[Fecha Solicitud]]</f>
        <v>41666</v>
      </c>
      <c r="E2357" t="str">
        <f>Tabla_owssvr__2[[#This Row],[Estado]]</f>
        <v>Realizado</v>
      </c>
      <c r="F2357" s="4">
        <f>Tabla_owssvr__2[[#This Row],[Fecha Cierre]]</f>
        <v>41666</v>
      </c>
      <c r="G2357" t="str">
        <f>Tabla_owssvr__2[[#This Row],[Categoria]]</f>
        <v>Creación, modificación activación y desactivación de cuentas de red y correo electrónico.</v>
      </c>
      <c r="H2357" t="str">
        <f>Tabla_owssvr__2[[#This Row],[Enviado a TI]]</f>
        <v>Si</v>
      </c>
      <c r="I2357">
        <f>Tabla_owssvr__2[[#This Row],[Regiones]]</f>
        <v>0</v>
      </c>
      <c r="J2357" s="12">
        <f t="shared" si="243"/>
        <v>1</v>
      </c>
      <c r="K2357" s="13">
        <f t="shared" si="244"/>
        <v>41667</v>
      </c>
      <c r="L2357" s="12">
        <f t="shared" si="245"/>
        <v>2014</v>
      </c>
      <c r="M2357" s="12">
        <f t="shared" si="246"/>
        <v>5</v>
      </c>
      <c r="N2357" s="12">
        <f t="shared" si="247"/>
        <v>1</v>
      </c>
      <c r="O2357" s="13" t="str">
        <f t="shared" ca="1" si="248"/>
        <v>CUMPLE</v>
      </c>
    </row>
    <row r="2358" spans="1:15" hidden="1">
      <c r="A2358">
        <f>Tabla_owssvr__2[[#This Row],[ID]]</f>
        <v>2860</v>
      </c>
      <c r="B2358" t="str">
        <f>Tabla_owssvr__2[[#This Row],[Título]]</f>
        <v>Robo del teléfono móvilde Oscar Ovalle (94691365)</v>
      </c>
      <c r="C2358" t="str">
        <f>Tabla_owssvr__2[[#This Row],[Solicitante]]</f>
        <v>Ibarra Quiñinao, Juan Pablo, CAM</v>
      </c>
      <c r="D2358" s="4">
        <f>Tabla_owssvr__2[[#This Row],[Fecha Solicitud]]</f>
        <v>41655</v>
      </c>
      <c r="E2358" t="str">
        <f>Tabla_owssvr__2[[#This Row],[Estado]]</f>
        <v>Realizado</v>
      </c>
      <c r="F2358" s="4">
        <f>Tabla_owssvr__2[[#This Row],[Fecha Cierre]]</f>
        <v>41661</v>
      </c>
      <c r="G2358" t="str">
        <f>Tabla_owssvr__2[[#This Row],[Categoria]]</f>
        <v>Asignación y/o entrega de equipos celulares estándar nuevos o sus componentes. (chips)</v>
      </c>
      <c r="H2358" t="str">
        <f>Tabla_owssvr__2[[#This Row],[Enviado a TI]]</f>
        <v>Si</v>
      </c>
      <c r="I2358">
        <f>Tabla_owssvr__2[[#This Row],[Regiones]]</f>
        <v>0</v>
      </c>
      <c r="J2358" s="12">
        <f t="shared" si="243"/>
        <v>7</v>
      </c>
      <c r="K2358" s="13">
        <f t="shared" si="244"/>
        <v>41666</v>
      </c>
      <c r="L2358" s="12">
        <f t="shared" si="245"/>
        <v>2014</v>
      </c>
      <c r="M2358" s="12">
        <f t="shared" si="246"/>
        <v>5</v>
      </c>
      <c r="N2358" s="12">
        <f t="shared" si="247"/>
        <v>1</v>
      </c>
      <c r="O2358" s="13" t="str">
        <f t="shared" ca="1" si="248"/>
        <v>CUMPLE</v>
      </c>
    </row>
    <row r="2359" spans="1:15" hidden="1">
      <c r="A2359">
        <f>Tabla_owssvr__2[[#This Row],[ID]]</f>
        <v>2859</v>
      </c>
      <c r="B2359" t="str">
        <f>Tabla_owssvr__2[[#This Row],[Título]]</f>
        <v>Cargar Minutos ON NET</v>
      </c>
      <c r="C2359" t="str">
        <f>Tabla_owssvr__2[[#This Row],[Solicitante]]</f>
        <v>Abarca Cerda, Cristian Andres, CAM</v>
      </c>
      <c r="D2359" s="4">
        <f>Tabla_owssvr__2[[#This Row],[Fecha Solicitud]]</f>
        <v>41656</v>
      </c>
      <c r="E2359" t="str">
        <f>Tabla_owssvr__2[[#This Row],[Estado]]</f>
        <v>Realizado</v>
      </c>
      <c r="F2359" s="4">
        <f>Tabla_owssvr__2[[#This Row],[Fecha Cierre]]</f>
        <v>41656</v>
      </c>
      <c r="G2359" t="str">
        <f>Tabla_owssvr__2[[#This Row],[Categoria]]</f>
        <v>Habilitación de servicios de telefonía celular, aumento de minutos, cambio de perfil.</v>
      </c>
      <c r="H2359" t="str">
        <f>Tabla_owssvr__2[[#This Row],[Enviado a TI]]</f>
        <v>Si</v>
      </c>
      <c r="I2359">
        <f>Tabla_owssvr__2[[#This Row],[Regiones]]</f>
        <v>0</v>
      </c>
      <c r="J2359" s="12">
        <f t="shared" si="243"/>
        <v>1</v>
      </c>
      <c r="K2359" s="13">
        <f t="shared" si="244"/>
        <v>41659</v>
      </c>
      <c r="L2359" s="12">
        <f t="shared" si="245"/>
        <v>2014</v>
      </c>
      <c r="M2359" s="12">
        <f t="shared" si="246"/>
        <v>4</v>
      </c>
      <c r="N2359" s="12">
        <f t="shared" si="247"/>
        <v>1</v>
      </c>
      <c r="O2359" s="13" t="str">
        <f t="shared" ca="1" si="248"/>
        <v>CUMPLE</v>
      </c>
    </row>
    <row r="2360" spans="1:15" hidden="1">
      <c r="A2360">
        <f>Tabla_owssvr__2[[#This Row],[ID]]</f>
        <v>2858</v>
      </c>
      <c r="B2360" t="str">
        <f>Tabla_owssvr__2[[#This Row],[Título]]</f>
        <v>Minutos Net</v>
      </c>
      <c r="C2360" t="str">
        <f>Tabla_owssvr__2[[#This Row],[Solicitante]]</f>
        <v>Morales Diaz, Mauricio Enrique, CAM</v>
      </c>
      <c r="D2360" s="4">
        <f>Tabla_owssvr__2[[#This Row],[Fecha Solicitud]]</f>
        <v>41656</v>
      </c>
      <c r="E2360" t="str">
        <f>Tabla_owssvr__2[[#This Row],[Estado]]</f>
        <v>Realizado</v>
      </c>
      <c r="F2360" s="4">
        <f>Tabla_owssvr__2[[#This Row],[Fecha Cierre]]</f>
        <v>41656</v>
      </c>
      <c r="G2360" t="str">
        <f>Tabla_owssvr__2[[#This Row],[Categoria]]</f>
        <v>Habilitación de servicios de telefonía celular, aumento de minutos, cambio de perfil.</v>
      </c>
      <c r="H2360" t="str">
        <f>Tabla_owssvr__2[[#This Row],[Enviado a TI]]</f>
        <v>Si</v>
      </c>
      <c r="I2360">
        <f>Tabla_owssvr__2[[#This Row],[Regiones]]</f>
        <v>0</v>
      </c>
      <c r="J2360" s="12">
        <f t="shared" si="243"/>
        <v>1</v>
      </c>
      <c r="K2360" s="13">
        <f t="shared" si="244"/>
        <v>41659</v>
      </c>
      <c r="L2360" s="12">
        <f t="shared" si="245"/>
        <v>2014</v>
      </c>
      <c r="M2360" s="12">
        <f t="shared" si="246"/>
        <v>4</v>
      </c>
      <c r="N2360" s="12">
        <f t="shared" si="247"/>
        <v>1</v>
      </c>
      <c r="O2360" s="13" t="str">
        <f t="shared" ca="1" si="248"/>
        <v>CUMPLE</v>
      </c>
    </row>
    <row r="2361" spans="1:15" hidden="1">
      <c r="A2361">
        <f>Tabla_owssvr__2[[#This Row],[ID]]</f>
        <v>2857</v>
      </c>
      <c r="B2361" t="str">
        <f>Tabla_owssvr__2[[#This Row],[Título]]</f>
        <v>Carga de Minutos On net - 74318253</v>
      </c>
      <c r="C2361" t="str">
        <f>Tabla_owssvr__2[[#This Row],[Solicitante]]</f>
        <v>Caceres Sarabia, Francisco Antonio, CAM</v>
      </c>
      <c r="D2361" s="4">
        <f>Tabla_owssvr__2[[#This Row],[Fecha Solicitud]]</f>
        <v>41656</v>
      </c>
      <c r="E2361" t="str">
        <f>Tabla_owssvr__2[[#This Row],[Estado]]</f>
        <v>Realizado</v>
      </c>
      <c r="F2361" s="4">
        <f>Tabla_owssvr__2[[#This Row],[Fecha Cierre]]</f>
        <v>41656</v>
      </c>
      <c r="G2361" t="str">
        <f>Tabla_owssvr__2[[#This Row],[Categoria]]</f>
        <v>Habilitación de servicios de telefonía celular, aumento de minutos, cambio de perfil.</v>
      </c>
      <c r="H2361" t="str">
        <f>Tabla_owssvr__2[[#This Row],[Enviado a TI]]</f>
        <v>Si</v>
      </c>
      <c r="I2361">
        <f>Tabla_owssvr__2[[#This Row],[Regiones]]</f>
        <v>0</v>
      </c>
      <c r="J2361" s="12">
        <f t="shared" si="243"/>
        <v>1</v>
      </c>
      <c r="K2361" s="13">
        <f t="shared" si="244"/>
        <v>41659</v>
      </c>
      <c r="L2361" s="12">
        <f t="shared" si="245"/>
        <v>2014</v>
      </c>
      <c r="M2361" s="12">
        <f t="shared" si="246"/>
        <v>4</v>
      </c>
      <c r="N2361" s="12">
        <f t="shared" si="247"/>
        <v>1</v>
      </c>
      <c r="O2361" s="13" t="str">
        <f t="shared" ca="1" si="248"/>
        <v>CUMPLE</v>
      </c>
    </row>
    <row r="2362" spans="1:15" hidden="1">
      <c r="A2362">
        <f>Tabla_owssvr__2[[#This Row],[ID]]</f>
        <v>2856</v>
      </c>
      <c r="B2362" t="str">
        <f>Tabla_owssvr__2[[#This Row],[Título]]</f>
        <v>PROBLEMAS DE RED INTERNA</v>
      </c>
      <c r="C2362" t="str">
        <f>Tabla_owssvr__2[[#This Row],[Solicitante]]</f>
        <v>Pavez Nuñez, Walter, CAM</v>
      </c>
      <c r="D2362" s="4">
        <f>Tabla_owssvr__2[[#This Row],[Fecha Solicitud]]</f>
        <v>41659</v>
      </c>
      <c r="E2362" t="str">
        <f>Tabla_owssvr__2[[#This Row],[Estado]]</f>
        <v>Realizado</v>
      </c>
      <c r="F2362" s="4">
        <f>Tabla_owssvr__2[[#This Row],[Fecha Cierre]]</f>
        <v>41659</v>
      </c>
      <c r="G2362" t="str">
        <f>Tabla_owssvr__2[[#This Row],[Categoria]]</f>
        <v>Otros no sujetos a ANS</v>
      </c>
      <c r="H2362" t="str">
        <f>Tabla_owssvr__2[[#This Row],[Enviado a TI]]</f>
        <v>Si</v>
      </c>
      <c r="I2362">
        <f>Tabla_owssvr__2[[#This Row],[Regiones]]</f>
        <v>0</v>
      </c>
      <c r="J2362" s="12">
        <f t="shared" si="243"/>
        <v>100</v>
      </c>
      <c r="K2362" s="13">
        <f t="shared" si="244"/>
        <v>41803</v>
      </c>
      <c r="L2362" s="12">
        <f t="shared" si="245"/>
        <v>2014</v>
      </c>
      <c r="M2362" s="12">
        <f t="shared" si="246"/>
        <v>24</v>
      </c>
      <c r="N2362" s="12">
        <f t="shared" si="247"/>
        <v>6</v>
      </c>
      <c r="O2362" s="13" t="str">
        <f t="shared" ca="1" si="248"/>
        <v>CUMPLE</v>
      </c>
    </row>
    <row r="2363" spans="1:15" hidden="1">
      <c r="A2363">
        <f>Tabla_owssvr__2[[#This Row],[ID]]</f>
        <v>2855</v>
      </c>
      <c r="B2363" t="str">
        <f>Tabla_owssvr__2[[#This Row],[Título]]</f>
        <v>habilitar usuario</v>
      </c>
      <c r="C2363" t="str">
        <f>Tabla_owssvr__2[[#This Row],[Solicitante]]</f>
        <v>Brantt Zumarán, Claudia Andrea, CAM</v>
      </c>
      <c r="D2363" s="4">
        <f>Tabla_owssvr__2[[#This Row],[Fecha Solicitud]]</f>
        <v>41659</v>
      </c>
      <c r="E2363" t="str">
        <f>Tabla_owssvr__2[[#This Row],[Estado]]</f>
        <v>Realizado</v>
      </c>
      <c r="F2363" s="4">
        <f>Tabla_owssvr__2[[#This Row],[Fecha Cierre]]</f>
        <v>41659</v>
      </c>
      <c r="G2363" t="str">
        <f>Tabla_owssvr__2[[#This Row],[Categoria]]</f>
        <v>Reporte de incidencias de servicio externos (Oracle, SAP, Synergia, GOM ….)</v>
      </c>
      <c r="H2363" t="str">
        <f>Tabla_owssvr__2[[#This Row],[Enviado a TI]]</f>
        <v>Si</v>
      </c>
      <c r="I2363">
        <f>Tabla_owssvr__2[[#This Row],[Regiones]]</f>
        <v>0</v>
      </c>
      <c r="J2363" s="12">
        <f t="shared" si="243"/>
        <v>1</v>
      </c>
      <c r="K2363" s="13">
        <f t="shared" si="244"/>
        <v>41660</v>
      </c>
      <c r="L2363" s="12">
        <f t="shared" si="245"/>
        <v>2014</v>
      </c>
      <c r="M2363" s="12">
        <f t="shared" si="246"/>
        <v>4</v>
      </c>
      <c r="N2363" s="12">
        <f t="shared" si="247"/>
        <v>1</v>
      </c>
      <c r="O2363" s="13" t="str">
        <f t="shared" ca="1" si="248"/>
        <v>CUMPLE</v>
      </c>
    </row>
    <row r="2364" spans="1:15" hidden="1">
      <c r="A2364">
        <f>Tabla_owssvr__2[[#This Row],[ID]]</f>
        <v>2854</v>
      </c>
      <c r="B2364" t="str">
        <f>Tabla_owssvr__2[[#This Row],[Título]]</f>
        <v>estado de instalación control de accesos</v>
      </c>
      <c r="C2364" t="str">
        <f>Tabla_owssvr__2[[#This Row],[Solicitante]]</f>
        <v>Lazo Contreras, Victor Julio, CAM</v>
      </c>
      <c r="D2364" s="4">
        <f>Tabla_owssvr__2[[#This Row],[Fecha Solicitud]]</f>
        <v>41659</v>
      </c>
      <c r="E2364" t="str">
        <f>Tabla_owssvr__2[[#This Row],[Estado]]</f>
        <v>Realizado</v>
      </c>
      <c r="F2364" s="4">
        <f>Tabla_owssvr__2[[#This Row],[Fecha Cierre]]</f>
        <v>41659</v>
      </c>
      <c r="G2364" t="str">
        <f>Tabla_owssvr__2[[#This Row],[Categoria]]</f>
        <v>Instalación de nuevos software en los computadores.</v>
      </c>
      <c r="H2364" t="str">
        <f>Tabla_owssvr__2[[#This Row],[Enviado a TI]]</f>
        <v>No</v>
      </c>
      <c r="I2364">
        <f>Tabla_owssvr__2[[#This Row],[Regiones]]</f>
        <v>0</v>
      </c>
      <c r="J2364" s="12">
        <f t="shared" si="243"/>
        <v>1</v>
      </c>
      <c r="K2364" s="13">
        <f t="shared" si="244"/>
        <v>41660</v>
      </c>
      <c r="L2364" s="12">
        <f t="shared" si="245"/>
        <v>2014</v>
      </c>
      <c r="M2364" s="12">
        <f t="shared" si="246"/>
        <v>4</v>
      </c>
      <c r="N2364" s="12">
        <f t="shared" si="247"/>
        <v>1</v>
      </c>
      <c r="O2364" s="13" t="str">
        <f t="shared" ca="1" si="248"/>
        <v>CUMPLE</v>
      </c>
    </row>
    <row r="2365" spans="1:15" hidden="1">
      <c r="A2365">
        <f>Tabla_owssvr__2[[#This Row],[ID]]</f>
        <v>2853</v>
      </c>
      <c r="B2365" t="str">
        <f>Tabla_owssvr__2[[#This Row],[Título]]</f>
        <v>Anexo Telefónico Sala de Medidores, SOT Chilectra</v>
      </c>
      <c r="C2365" t="str">
        <f>Tabla_owssvr__2[[#This Row],[Solicitante]]</f>
        <v>Orellana Sepulveda, Andres Alejandro, CAM</v>
      </c>
      <c r="D2365" s="4">
        <f>Tabla_owssvr__2[[#This Row],[Fecha Solicitud]]</f>
        <v>41659</v>
      </c>
      <c r="E2365" t="str">
        <f>Tabla_owssvr__2[[#This Row],[Estado]]</f>
        <v>Realizado</v>
      </c>
      <c r="F2365" s="4">
        <f>Tabla_owssvr__2[[#This Row],[Fecha Cierre]]</f>
        <v>41659</v>
      </c>
      <c r="G2365" t="str">
        <f>Tabla_owssvr__2[[#This Row],[Categoria]]</f>
        <v>Creación, modificación activación y desactivación de anexos telefónicos.</v>
      </c>
      <c r="H2365" t="str">
        <f>Tabla_owssvr__2[[#This Row],[Enviado a TI]]</f>
        <v>Si</v>
      </c>
      <c r="I2365">
        <f>Tabla_owssvr__2[[#This Row],[Regiones]]</f>
        <v>0</v>
      </c>
      <c r="J2365" s="12">
        <f t="shared" si="243"/>
        <v>1</v>
      </c>
      <c r="K2365" s="13">
        <f t="shared" si="244"/>
        <v>41660</v>
      </c>
      <c r="L2365" s="12">
        <f t="shared" si="245"/>
        <v>2014</v>
      </c>
      <c r="M2365" s="12">
        <f t="shared" si="246"/>
        <v>4</v>
      </c>
      <c r="N2365" s="12">
        <f t="shared" si="247"/>
        <v>1</v>
      </c>
      <c r="O2365" s="13" t="str">
        <f t="shared" ca="1" si="248"/>
        <v>CUMPLE</v>
      </c>
    </row>
    <row r="2366" spans="1:15" hidden="1">
      <c r="A2366">
        <f>Tabla_owssvr__2[[#This Row],[ID]]</f>
        <v>2852</v>
      </c>
      <c r="B2366" t="str">
        <f>Tabla_owssvr__2[[#This Row],[Título]]</f>
        <v>Impresora</v>
      </c>
      <c r="C2366" t="str">
        <f>Tabla_owssvr__2[[#This Row],[Solicitante]]</f>
        <v>Hueraman Garrido, Carlos, EXTERNO</v>
      </c>
      <c r="D2366" s="4">
        <f>Tabla_owssvr__2[[#This Row],[Fecha Solicitud]]</f>
        <v>41663</v>
      </c>
      <c r="E2366" t="str">
        <f>Tabla_owssvr__2[[#This Row],[Estado]]</f>
        <v>Realizado</v>
      </c>
      <c r="F2366" s="4">
        <f>Tabla_owssvr__2[[#This Row],[Fecha Cierre]]</f>
        <v>41664</v>
      </c>
      <c r="G2366" t="str">
        <f>Tabla_owssvr__2[[#This Row],[Categoria]]</f>
        <v>Reporte de problemas de Impresoras en Outsourcing</v>
      </c>
      <c r="H2366" t="str">
        <f>Tabla_owssvr__2[[#This Row],[Enviado a TI]]</f>
        <v>No</v>
      </c>
      <c r="I2366">
        <f>Tabla_owssvr__2[[#This Row],[Regiones]]</f>
        <v>0</v>
      </c>
      <c r="J2366" s="12">
        <f t="shared" si="243"/>
        <v>1</v>
      </c>
      <c r="K2366" s="13">
        <f t="shared" si="244"/>
        <v>41666</v>
      </c>
      <c r="L2366" s="12">
        <f t="shared" si="245"/>
        <v>2014</v>
      </c>
      <c r="M2366" s="12">
        <f t="shared" si="246"/>
        <v>5</v>
      </c>
      <c r="N2366" s="12">
        <f t="shared" si="247"/>
        <v>1</v>
      </c>
      <c r="O2366" s="13" t="str">
        <f t="shared" ca="1" si="248"/>
        <v>CUMPLE</v>
      </c>
    </row>
    <row r="2367" spans="1:15" hidden="1">
      <c r="A2367">
        <f>Tabla_owssvr__2[[#This Row],[ID]]</f>
        <v>2851</v>
      </c>
      <c r="B2367" t="str">
        <f>Tabla_owssvr__2[[#This Row],[Título]]</f>
        <v>Acceso a VPN Endesa</v>
      </c>
      <c r="C2367" t="str">
        <f>Tabla_owssvr__2[[#This Row],[Solicitante]]</f>
        <v>Muñoz Carvajal, Pedro Javier, CAM</v>
      </c>
      <c r="D2367" s="4">
        <f>Tabla_owssvr__2[[#This Row],[Fecha Solicitud]]</f>
        <v>41663</v>
      </c>
      <c r="E2367" t="str">
        <f>Tabla_owssvr__2[[#This Row],[Estado]]</f>
        <v>Realizado</v>
      </c>
      <c r="F2367" s="4">
        <f>Tabla_owssvr__2[[#This Row],[Fecha Cierre]]</f>
        <v>41663</v>
      </c>
      <c r="G2367" t="str">
        <f>Tabla_owssvr__2[[#This Row],[Categoria]]</f>
        <v>Instalación de nuevos software en los computadores.</v>
      </c>
      <c r="H2367" t="str">
        <f>Tabla_owssvr__2[[#This Row],[Enviado a TI]]</f>
        <v>No</v>
      </c>
      <c r="I2367">
        <f>Tabla_owssvr__2[[#This Row],[Regiones]]</f>
        <v>0</v>
      </c>
      <c r="J2367" s="12">
        <f t="shared" si="243"/>
        <v>1</v>
      </c>
      <c r="K2367" s="13">
        <f t="shared" si="244"/>
        <v>41666</v>
      </c>
      <c r="L2367" s="12">
        <f t="shared" si="245"/>
        <v>2014</v>
      </c>
      <c r="M2367" s="12">
        <f t="shared" si="246"/>
        <v>5</v>
      </c>
      <c r="N2367" s="12">
        <f t="shared" si="247"/>
        <v>1</v>
      </c>
      <c r="O2367" s="13" t="str">
        <f t="shared" ca="1" si="248"/>
        <v>CUMPLE</v>
      </c>
    </row>
    <row r="2368" spans="1:15" hidden="1">
      <c r="A2368">
        <f>Tabla_owssvr__2[[#This Row],[ID]]</f>
        <v>2850</v>
      </c>
      <c r="B2368" t="str">
        <f>Tabla_owssvr__2[[#This Row],[Título]]</f>
        <v>MONITOR PENDIENTE - AUTOMATIZACION</v>
      </c>
      <c r="C2368" t="str">
        <f>Tabla_owssvr__2[[#This Row],[Solicitante]]</f>
        <v>Pavez Torres, Hector Alejandro, CAM</v>
      </c>
      <c r="D2368" s="4">
        <f>Tabla_owssvr__2[[#This Row],[Fecha Solicitud]]</f>
        <v>41662</v>
      </c>
      <c r="E2368" t="str">
        <f>Tabla_owssvr__2[[#This Row],[Estado]]</f>
        <v>Realizado</v>
      </c>
      <c r="F2368" s="4">
        <f>Tabla_owssvr__2[[#This Row],[Fecha Cierre]]</f>
        <v>41663</v>
      </c>
      <c r="G2368" t="str">
        <f>Tabla_owssvr__2[[#This Row],[Categoria]]</f>
        <v>Compra de equipamiento estándar.</v>
      </c>
      <c r="H2368" t="str">
        <f>Tabla_owssvr__2[[#This Row],[Enviado a TI]]</f>
        <v>Si</v>
      </c>
      <c r="I2368">
        <f>Tabla_owssvr__2[[#This Row],[Regiones]]</f>
        <v>0</v>
      </c>
      <c r="J2368" s="12">
        <f t="shared" si="243"/>
        <v>10</v>
      </c>
      <c r="K2368" s="13">
        <f t="shared" si="244"/>
        <v>41676</v>
      </c>
      <c r="L2368" s="12">
        <f t="shared" si="245"/>
        <v>2014</v>
      </c>
      <c r="M2368" s="12">
        <f t="shared" si="246"/>
        <v>6</v>
      </c>
      <c r="N2368" s="12">
        <f t="shared" si="247"/>
        <v>2</v>
      </c>
      <c r="O2368" s="13" t="str">
        <f t="shared" ca="1" si="248"/>
        <v>CUMPLE</v>
      </c>
    </row>
    <row r="2369" spans="1:15" hidden="1">
      <c r="A2369">
        <f>Tabla_owssvr__2[[#This Row],[ID]]</f>
        <v>2849</v>
      </c>
      <c r="B2369" t="str">
        <f>Tabla_owssvr__2[[#This Row],[Título]]</f>
        <v>Acceso a Carpeta Compartida</v>
      </c>
      <c r="C2369" t="str">
        <f>Tabla_owssvr__2[[#This Row],[Solicitante]]</f>
        <v>Berrios Ortiz, Elias Eduardo, CAM</v>
      </c>
      <c r="D2369" s="4">
        <f>Tabla_owssvr__2[[#This Row],[Fecha Solicitud]]</f>
        <v>41661</v>
      </c>
      <c r="E2369" t="str">
        <f>Tabla_owssvr__2[[#This Row],[Estado]]</f>
        <v>Realizado</v>
      </c>
      <c r="F2369" s="4">
        <f>Tabla_owssvr__2[[#This Row],[Fecha Cierre]]</f>
        <v>41661</v>
      </c>
      <c r="G2369" t="str">
        <f>Tabla_owssvr__2[[#This Row],[Categoria]]</f>
        <v>Reporte de incidencias de servicio externos (Oracle, SAP, Synergia, GOM ….)</v>
      </c>
      <c r="H2369" t="str">
        <f>Tabla_owssvr__2[[#This Row],[Enviado a TI]]</f>
        <v>Si</v>
      </c>
      <c r="I2369">
        <f>Tabla_owssvr__2[[#This Row],[Regiones]]</f>
        <v>0</v>
      </c>
      <c r="J2369" s="12">
        <f t="shared" si="243"/>
        <v>1</v>
      </c>
      <c r="K2369" s="13">
        <f t="shared" si="244"/>
        <v>41662</v>
      </c>
      <c r="L2369" s="12">
        <f t="shared" si="245"/>
        <v>2014</v>
      </c>
      <c r="M2369" s="12">
        <f t="shared" si="246"/>
        <v>4</v>
      </c>
      <c r="N2369" s="12">
        <f t="shared" si="247"/>
        <v>1</v>
      </c>
      <c r="O2369" s="13" t="str">
        <f t="shared" ca="1" si="248"/>
        <v>CUMPLE</v>
      </c>
    </row>
    <row r="2370" spans="1:15" hidden="1">
      <c r="A2370">
        <f>Tabla_owssvr__2[[#This Row],[ID]]</f>
        <v>2848</v>
      </c>
      <c r="B2370" t="str">
        <f>Tabla_owssvr__2[[#This Row],[Título]]</f>
        <v>contraseña</v>
      </c>
      <c r="C2370" t="str">
        <f>Tabla_owssvr__2[[#This Row],[Solicitante]]</f>
        <v>Gilbert Botonero</v>
      </c>
      <c r="D2370" s="4">
        <f>Tabla_owssvr__2[[#This Row],[Fecha Solicitud]]</f>
        <v>41661</v>
      </c>
      <c r="E2370" t="str">
        <f>Tabla_owssvr__2[[#This Row],[Estado]]</f>
        <v>Realizado</v>
      </c>
      <c r="F2370" s="4">
        <f>Tabla_owssvr__2[[#This Row],[Fecha Cierre]]</f>
        <v>41661</v>
      </c>
      <c r="G2370" t="str">
        <f>Tabla_owssvr__2[[#This Row],[Categoria]]</f>
        <v>Otros no sujetos a ANS</v>
      </c>
      <c r="H2370" t="str">
        <f>Tabla_owssvr__2[[#This Row],[Enviado a TI]]</f>
        <v>No</v>
      </c>
      <c r="I2370">
        <f>Tabla_owssvr__2[[#This Row],[Regiones]]</f>
        <v>0</v>
      </c>
      <c r="J2370" s="12">
        <f t="shared" ref="J2370:J2433" si="249">VLOOKUP(G2370,servicios,2,FALSE)</f>
        <v>100</v>
      </c>
      <c r="K2370" s="13">
        <f t="shared" ref="K2370:K2433" si="250">WORKDAY(D2370*1,J2370,festivos)</f>
        <v>41807</v>
      </c>
      <c r="L2370" s="12">
        <f t="shared" ref="L2370:L2433" si="251">YEAR(K2370)</f>
        <v>2014</v>
      </c>
      <c r="M2370" s="12">
        <f t="shared" ref="M2370:M2433" si="252">WEEKNUM(K2370,2)</f>
        <v>25</v>
      </c>
      <c r="N2370" s="12">
        <f t="shared" ref="N2370:N2433" si="253">MONTH(K2370)</f>
        <v>6</v>
      </c>
      <c r="O2370" s="13" t="str">
        <f t="shared" ref="O2370:O2433" ca="1" si="254">IF(F2370=0,IF(AND(TODAY()&lt;=K2370),"EN TIEMPO","FUERA"),IF(AND(F2370&lt;=K2370),"CUMPLE","NO CUMPLE"))</f>
        <v>CUMPLE</v>
      </c>
    </row>
    <row r="2371" spans="1:15" hidden="1">
      <c r="A2371">
        <f>Tabla_owssvr__2[[#This Row],[ID]]</f>
        <v>2847</v>
      </c>
      <c r="B2371" t="str">
        <f>Tabla_owssvr__2[[#This Row],[Título]]</f>
        <v xml:space="preserve">Flujo de trabajo iniciado: </v>
      </c>
      <c r="C2371" t="str">
        <f>Tabla_owssvr__2[[#This Row],[Solicitante]]</f>
        <v>Vasquez Ramirez, Enzo Omar, CAM</v>
      </c>
      <c r="D2371" s="4">
        <f>Tabla_owssvr__2[[#This Row],[Fecha Solicitud]]</f>
        <v>41662</v>
      </c>
      <c r="E2371" t="str">
        <f>Tabla_owssvr__2[[#This Row],[Estado]]</f>
        <v>Realizado</v>
      </c>
      <c r="F2371" s="4">
        <f>Tabla_owssvr__2[[#This Row],[Fecha Cierre]]</f>
        <v>41662</v>
      </c>
      <c r="G2371" t="str">
        <f>Tabla_owssvr__2[[#This Row],[Categoria]]</f>
        <v>Habilitación de carpetas compartidas o sitios de Sharepoint. O asignación y/o modificación de permisos.</v>
      </c>
      <c r="H2371" t="str">
        <f>Tabla_owssvr__2[[#This Row],[Enviado a TI]]</f>
        <v>No</v>
      </c>
      <c r="I2371">
        <f>Tabla_owssvr__2[[#This Row],[Regiones]]</f>
        <v>0</v>
      </c>
      <c r="J2371" s="12">
        <f t="shared" si="249"/>
        <v>1</v>
      </c>
      <c r="K2371" s="13">
        <f t="shared" si="250"/>
        <v>41663</v>
      </c>
      <c r="L2371" s="12">
        <f t="shared" si="251"/>
        <v>2014</v>
      </c>
      <c r="M2371" s="12">
        <f t="shared" si="252"/>
        <v>4</v>
      </c>
      <c r="N2371" s="12">
        <f t="shared" si="253"/>
        <v>1</v>
      </c>
      <c r="O2371" s="13" t="str">
        <f t="shared" ca="1" si="254"/>
        <v>CUMPLE</v>
      </c>
    </row>
    <row r="2372" spans="1:15" hidden="1">
      <c r="A2372">
        <f>Tabla_owssvr__2[[#This Row],[ID]]</f>
        <v>2846</v>
      </c>
      <c r="B2372" t="str">
        <f>Tabla_owssvr__2[[#This Row],[Título]]</f>
        <v>servicio tècnico para impresora (área conexiones)</v>
      </c>
      <c r="C2372" t="str">
        <f>Tabla_owssvr__2[[#This Row],[Solicitante]]</f>
        <v>Schmidt Contreras, Ingrid Angélica, CAM</v>
      </c>
      <c r="D2372" s="4">
        <f>Tabla_owssvr__2[[#This Row],[Fecha Solicitud]]</f>
        <v>41662</v>
      </c>
      <c r="E2372" t="str">
        <f>Tabla_owssvr__2[[#This Row],[Estado]]</f>
        <v>Realizado</v>
      </c>
      <c r="F2372" s="4">
        <f>Tabla_owssvr__2[[#This Row],[Fecha Cierre]]</f>
        <v>41662</v>
      </c>
      <c r="G2372" t="str">
        <f>Tabla_owssvr__2[[#This Row],[Categoria]]</f>
        <v>Reporte de problemas de Impresoras en Outsourcing</v>
      </c>
      <c r="H2372" t="str">
        <f>Tabla_owssvr__2[[#This Row],[Enviado a TI]]</f>
        <v>Si</v>
      </c>
      <c r="I2372">
        <f>Tabla_owssvr__2[[#This Row],[Regiones]]</f>
        <v>0</v>
      </c>
      <c r="J2372" s="12">
        <f t="shared" si="249"/>
        <v>1</v>
      </c>
      <c r="K2372" s="13">
        <f t="shared" si="250"/>
        <v>41663</v>
      </c>
      <c r="L2372" s="12">
        <f t="shared" si="251"/>
        <v>2014</v>
      </c>
      <c r="M2372" s="12">
        <f t="shared" si="252"/>
        <v>4</v>
      </c>
      <c r="N2372" s="12">
        <f t="shared" si="253"/>
        <v>1</v>
      </c>
      <c r="O2372" s="13" t="str">
        <f t="shared" ca="1" si="254"/>
        <v>CUMPLE</v>
      </c>
    </row>
    <row r="2373" spans="1:15" hidden="1">
      <c r="A2373">
        <f>Tabla_owssvr__2[[#This Row],[ID]]</f>
        <v>2845</v>
      </c>
      <c r="B2373" t="str">
        <f>Tabla_owssvr__2[[#This Row],[Título]]</f>
        <v>Solicitud de toners</v>
      </c>
      <c r="C2373" t="str">
        <f>Tabla_owssvr__2[[#This Row],[Solicitante]]</f>
        <v>Schmidt Contreras, Ingrid Angélica, CAM</v>
      </c>
      <c r="D2373" s="4">
        <f>Tabla_owssvr__2[[#This Row],[Fecha Solicitud]]</f>
        <v>41662</v>
      </c>
      <c r="E2373" t="str">
        <f>Tabla_owssvr__2[[#This Row],[Estado]]</f>
        <v>Realizado</v>
      </c>
      <c r="F2373" s="4">
        <f>Tabla_owssvr__2[[#This Row],[Fecha Cierre]]</f>
        <v>41662</v>
      </c>
      <c r="G2373" t="str">
        <f>Tabla_owssvr__2[[#This Row],[Categoria]]</f>
        <v>Reporte de problemas de Impresoras en Outsourcing</v>
      </c>
      <c r="H2373" t="str">
        <f>Tabla_owssvr__2[[#This Row],[Enviado a TI]]</f>
        <v>Si</v>
      </c>
      <c r="I2373">
        <f>Tabla_owssvr__2[[#This Row],[Regiones]]</f>
        <v>0</v>
      </c>
      <c r="J2373" s="12">
        <f t="shared" si="249"/>
        <v>1</v>
      </c>
      <c r="K2373" s="13">
        <f t="shared" si="250"/>
        <v>41663</v>
      </c>
      <c r="L2373" s="12">
        <f t="shared" si="251"/>
        <v>2014</v>
      </c>
      <c r="M2373" s="12">
        <f t="shared" si="252"/>
        <v>4</v>
      </c>
      <c r="N2373" s="12">
        <f t="shared" si="253"/>
        <v>1</v>
      </c>
      <c r="O2373" s="13" t="str">
        <f t="shared" ca="1" si="254"/>
        <v>CUMPLE</v>
      </c>
    </row>
    <row r="2374" spans="1:15" hidden="1">
      <c r="A2374">
        <f>Tabla_owssvr__2[[#This Row],[ID]]</f>
        <v>2844</v>
      </c>
      <c r="B2374" t="str">
        <f>Tabla_owssvr__2[[#This Row],[Título]]</f>
        <v xml:space="preserve">Alta Estacion de trabajo </v>
      </c>
      <c r="C2374" t="str">
        <f>Tabla_owssvr__2[[#This Row],[Solicitante]]</f>
        <v>Técnico Mesa de Ayuda, Externo</v>
      </c>
      <c r="D2374" s="4">
        <f>Tabla_owssvr__2[[#This Row],[Fecha Solicitud]]</f>
        <v>41662</v>
      </c>
      <c r="E2374" t="str">
        <f>Tabla_owssvr__2[[#This Row],[Estado]]</f>
        <v>Realizado</v>
      </c>
      <c r="F2374" s="4">
        <f>Tabla_owssvr__2[[#This Row],[Fecha Cierre]]</f>
        <v>41662</v>
      </c>
      <c r="G2374" t="str">
        <f>Tabla_owssvr__2[[#This Row],[Categoria]]</f>
        <v>Creación, modificación activación y desactivación de cuentas de red y correo electrónico.</v>
      </c>
      <c r="H2374" t="str">
        <f>Tabla_owssvr__2[[#This Row],[Enviado a TI]]</f>
        <v>Si</v>
      </c>
      <c r="I2374">
        <f>Tabla_owssvr__2[[#This Row],[Regiones]]</f>
        <v>0</v>
      </c>
      <c r="J2374" s="12">
        <f t="shared" si="249"/>
        <v>1</v>
      </c>
      <c r="K2374" s="13">
        <f t="shared" si="250"/>
        <v>41663</v>
      </c>
      <c r="L2374" s="12">
        <f t="shared" si="251"/>
        <v>2014</v>
      </c>
      <c r="M2374" s="12">
        <f t="shared" si="252"/>
        <v>4</v>
      </c>
      <c r="N2374" s="12">
        <f t="shared" si="253"/>
        <v>1</v>
      </c>
      <c r="O2374" s="13" t="str">
        <f t="shared" ca="1" si="254"/>
        <v>CUMPLE</v>
      </c>
    </row>
    <row r="2375" spans="1:15" hidden="1">
      <c r="A2375">
        <f>Tabla_owssvr__2[[#This Row],[ID]]</f>
        <v>2843</v>
      </c>
      <c r="B2375" t="str">
        <f>Tabla_owssvr__2[[#This Row],[Título]]</f>
        <v>Renovación PC - Asignación IdP AERV</v>
      </c>
      <c r="C2375" t="str">
        <f>Tabla_owssvr__2[[#This Row],[Solicitante]]</f>
        <v>Rampinelli Valenzuela, Alejandro Eleazar, CAM</v>
      </c>
      <c r="D2375" s="4">
        <f>Tabla_owssvr__2[[#This Row],[Fecha Solicitud]]</f>
        <v>41662</v>
      </c>
      <c r="E2375" t="str">
        <f>Tabla_owssvr__2[[#This Row],[Estado]]</f>
        <v>Realizado</v>
      </c>
      <c r="F2375" s="4">
        <f>Tabla_owssvr__2[[#This Row],[Fecha Cierre]]</f>
        <v>41662</v>
      </c>
      <c r="G2375" t="str">
        <f>Tabla_owssvr__2[[#This Row],[Categoria]]</f>
        <v>Asignación de equipamiento estándar.</v>
      </c>
      <c r="H2375" t="str">
        <f>Tabla_owssvr__2[[#This Row],[Enviado a TI]]</f>
        <v>No</v>
      </c>
      <c r="I2375">
        <f>Tabla_owssvr__2[[#This Row],[Regiones]]</f>
        <v>0</v>
      </c>
      <c r="J2375" s="12">
        <f t="shared" si="249"/>
        <v>4</v>
      </c>
      <c r="K2375" s="13">
        <f t="shared" si="250"/>
        <v>41668</v>
      </c>
      <c r="L2375" s="12">
        <f t="shared" si="251"/>
        <v>2014</v>
      </c>
      <c r="M2375" s="12">
        <f t="shared" si="252"/>
        <v>5</v>
      </c>
      <c r="N2375" s="12">
        <f t="shared" si="253"/>
        <v>1</v>
      </c>
      <c r="O2375" s="13" t="str">
        <f t="shared" ca="1" si="254"/>
        <v>CUMPLE</v>
      </c>
    </row>
    <row r="2376" spans="1:15" hidden="1">
      <c r="A2376">
        <f>Tabla_owssvr__2[[#This Row],[ID]]</f>
        <v>2842</v>
      </c>
      <c r="B2376" t="str">
        <f>Tabla_owssvr__2[[#This Row],[Título]]</f>
        <v>Acceso a carpeta en red</v>
      </c>
      <c r="C2376" t="str">
        <f>Tabla_owssvr__2[[#This Row],[Solicitante]]</f>
        <v>Escobar Chacon, Juan Pablo, CAM</v>
      </c>
      <c r="D2376" s="4">
        <f>Tabla_owssvr__2[[#This Row],[Fecha Solicitud]]</f>
        <v>41662</v>
      </c>
      <c r="E2376" t="str">
        <f>Tabla_owssvr__2[[#This Row],[Estado]]</f>
        <v>Realizado</v>
      </c>
      <c r="F2376" s="4">
        <f>Tabla_owssvr__2[[#This Row],[Fecha Cierre]]</f>
        <v>41662</v>
      </c>
      <c r="G2376" t="str">
        <f>Tabla_owssvr__2[[#This Row],[Categoria]]</f>
        <v>Habilitación de carpetas compartidas o sitios de Sharepoint. O asignación y/o modificación de permisos.</v>
      </c>
      <c r="H2376" t="str">
        <f>Tabla_owssvr__2[[#This Row],[Enviado a TI]]</f>
        <v>Si</v>
      </c>
      <c r="I2376">
        <f>Tabla_owssvr__2[[#This Row],[Regiones]]</f>
        <v>0</v>
      </c>
      <c r="J2376" s="12">
        <f t="shared" si="249"/>
        <v>1</v>
      </c>
      <c r="K2376" s="13">
        <f t="shared" si="250"/>
        <v>41663</v>
      </c>
      <c r="L2376" s="12">
        <f t="shared" si="251"/>
        <v>2014</v>
      </c>
      <c r="M2376" s="12">
        <f t="shared" si="252"/>
        <v>4</v>
      </c>
      <c r="N2376" s="12">
        <f t="shared" si="253"/>
        <v>1</v>
      </c>
      <c r="O2376" s="13" t="str">
        <f t="shared" ca="1" si="254"/>
        <v>CUMPLE</v>
      </c>
    </row>
    <row r="2377" spans="1:15" hidden="1">
      <c r="A2377">
        <f>Tabla_owssvr__2[[#This Row],[ID]]</f>
        <v>2841</v>
      </c>
      <c r="B2377" t="str">
        <f>Tabla_owssvr__2[[#This Row],[Título]]</f>
        <v>Ingreso administrador - Entrega Equipo Celular</v>
      </c>
      <c r="C2377" t="str">
        <f>Tabla_owssvr__2[[#This Row],[Solicitante]]</f>
        <v>Orellana Sepulveda, Andres Alejandro, CAM</v>
      </c>
      <c r="D2377" s="4">
        <f>Tabla_owssvr__2[[#This Row],[Fecha Solicitud]]</f>
        <v>41662</v>
      </c>
      <c r="E2377" t="str">
        <f>Tabla_owssvr__2[[#This Row],[Estado]]</f>
        <v>Realizado</v>
      </c>
      <c r="F2377" s="4">
        <f>Tabla_owssvr__2[[#This Row],[Fecha Cierre]]</f>
        <v>41670</v>
      </c>
      <c r="G2377" t="str">
        <f>Tabla_owssvr__2[[#This Row],[Categoria]]</f>
        <v>Asignación y/o entrega de equipos celulares estándar nuevos o sus componentes. (chips)</v>
      </c>
      <c r="H2377" t="str">
        <f>Tabla_owssvr__2[[#This Row],[Enviado a TI]]</f>
        <v>Si</v>
      </c>
      <c r="I2377">
        <f>Tabla_owssvr__2[[#This Row],[Regiones]]</f>
        <v>0</v>
      </c>
      <c r="J2377" s="12">
        <f t="shared" si="249"/>
        <v>7</v>
      </c>
      <c r="K2377" s="13">
        <f t="shared" si="250"/>
        <v>41673</v>
      </c>
      <c r="L2377" s="12">
        <f t="shared" si="251"/>
        <v>2014</v>
      </c>
      <c r="M2377" s="12">
        <f t="shared" si="252"/>
        <v>6</v>
      </c>
      <c r="N2377" s="12">
        <f t="shared" si="253"/>
        <v>2</v>
      </c>
      <c r="O2377" s="13" t="str">
        <f t="shared" ca="1" si="254"/>
        <v>CUMPLE</v>
      </c>
    </row>
    <row r="2378" spans="1:15" hidden="1">
      <c r="A2378">
        <f>Tabla_owssvr__2[[#This Row],[ID]]</f>
        <v>2840</v>
      </c>
      <c r="B2378" t="str">
        <f>Tabla_owssvr__2[[#This Row],[Título]]</f>
        <v>BLOQUEADA CLAVE ORACLE</v>
      </c>
      <c r="C2378" t="str">
        <f>Tabla_owssvr__2[[#This Row],[Solicitante]]</f>
        <v>Salinas Bustos, Max Leonardo, CAM</v>
      </c>
      <c r="D2378" s="4">
        <f>Tabla_owssvr__2[[#This Row],[Fecha Solicitud]]</f>
        <v>41662</v>
      </c>
      <c r="E2378" t="str">
        <f>Tabla_owssvr__2[[#This Row],[Estado]]</f>
        <v>Realizado</v>
      </c>
      <c r="F2378" s="4">
        <f>Tabla_owssvr__2[[#This Row],[Fecha Cierre]]</f>
        <v>41662</v>
      </c>
      <c r="G2378" t="str">
        <f>Tabla_owssvr__2[[#This Row],[Categoria]]</f>
        <v>Reporte de incidencias de servicio externos (Oracle, SAP, Synergia, GOM ….)</v>
      </c>
      <c r="H2378" t="str">
        <f>Tabla_owssvr__2[[#This Row],[Enviado a TI]]</f>
        <v>Si</v>
      </c>
      <c r="I2378">
        <f>Tabla_owssvr__2[[#This Row],[Regiones]]</f>
        <v>0</v>
      </c>
      <c r="J2378" s="12">
        <f t="shared" si="249"/>
        <v>1</v>
      </c>
      <c r="K2378" s="13">
        <f t="shared" si="250"/>
        <v>41663</v>
      </c>
      <c r="L2378" s="12">
        <f t="shared" si="251"/>
        <v>2014</v>
      </c>
      <c r="M2378" s="12">
        <f t="shared" si="252"/>
        <v>4</v>
      </c>
      <c r="N2378" s="12">
        <f t="shared" si="253"/>
        <v>1</v>
      </c>
      <c r="O2378" s="13" t="str">
        <f t="shared" ca="1" si="254"/>
        <v>CUMPLE</v>
      </c>
    </row>
    <row r="2379" spans="1:15" hidden="1">
      <c r="A2379">
        <f>Tabla_owssvr__2[[#This Row],[ID]]</f>
        <v>2839</v>
      </c>
      <c r="B2379" t="str">
        <f>Tabla_owssvr__2[[#This Row],[Título]]</f>
        <v>Acceso PyC Corp</v>
      </c>
      <c r="C2379" t="str">
        <f>Tabla_owssvr__2[[#This Row],[Solicitante]]</f>
        <v>Carrasco Briones, Rodrigo, CAM</v>
      </c>
      <c r="D2379" s="4">
        <f>Tabla_owssvr__2[[#This Row],[Fecha Solicitud]]</f>
        <v>41662</v>
      </c>
      <c r="E2379" t="str">
        <f>Tabla_owssvr__2[[#This Row],[Estado]]</f>
        <v>Realizado</v>
      </c>
      <c r="F2379" s="4">
        <f>Tabla_owssvr__2[[#This Row],[Fecha Cierre]]</f>
        <v>41662</v>
      </c>
      <c r="G2379" t="str">
        <f>Tabla_owssvr__2[[#This Row],[Categoria]]</f>
        <v>Habilitación de carpetas compartidas o sitios de Sharepoint. O asignación y/o modificación de permisos.</v>
      </c>
      <c r="H2379" t="str">
        <f>Tabla_owssvr__2[[#This Row],[Enviado a TI]]</f>
        <v>No</v>
      </c>
      <c r="I2379">
        <f>Tabla_owssvr__2[[#This Row],[Regiones]]</f>
        <v>0</v>
      </c>
      <c r="J2379" s="12">
        <f t="shared" si="249"/>
        <v>1</v>
      </c>
      <c r="K2379" s="13">
        <f t="shared" si="250"/>
        <v>41663</v>
      </c>
      <c r="L2379" s="12">
        <f t="shared" si="251"/>
        <v>2014</v>
      </c>
      <c r="M2379" s="12">
        <f t="shared" si="252"/>
        <v>4</v>
      </c>
      <c r="N2379" s="12">
        <f t="shared" si="253"/>
        <v>1</v>
      </c>
      <c r="O2379" s="13" t="str">
        <f t="shared" ca="1" si="254"/>
        <v>CUMPLE</v>
      </c>
    </row>
    <row r="2380" spans="1:15" hidden="1">
      <c r="A2380">
        <f>Tabla_owssvr__2[[#This Row],[ID]]</f>
        <v>2838</v>
      </c>
      <c r="B2380" t="str">
        <f>Tabla_owssvr__2[[#This Row],[Título]]</f>
        <v>BLOQUEADA CLAVE ORACLE</v>
      </c>
      <c r="C2380" t="str">
        <f>Tabla_owssvr__2[[#This Row],[Solicitante]]</f>
        <v>Gomez Rosales, Hector Ricardo, CAM</v>
      </c>
      <c r="D2380" s="4">
        <f>Tabla_owssvr__2[[#This Row],[Fecha Solicitud]]</f>
        <v>41662</v>
      </c>
      <c r="E2380" t="str">
        <f>Tabla_owssvr__2[[#This Row],[Estado]]</f>
        <v>Realizado</v>
      </c>
      <c r="F2380" s="4">
        <f>Tabla_owssvr__2[[#This Row],[Fecha Cierre]]</f>
        <v>41662</v>
      </c>
      <c r="G2380" t="str">
        <f>Tabla_owssvr__2[[#This Row],[Categoria]]</f>
        <v>Reporte de incidencias de servicio externos (Oracle, SAP, Synergia, GOM ….)</v>
      </c>
      <c r="H2380" t="str">
        <f>Tabla_owssvr__2[[#This Row],[Enviado a TI]]</f>
        <v>Si</v>
      </c>
      <c r="I2380">
        <f>Tabla_owssvr__2[[#This Row],[Regiones]]</f>
        <v>0</v>
      </c>
      <c r="J2380" s="12">
        <f t="shared" si="249"/>
        <v>1</v>
      </c>
      <c r="K2380" s="13">
        <f t="shared" si="250"/>
        <v>41663</v>
      </c>
      <c r="L2380" s="12">
        <f t="shared" si="251"/>
        <v>2014</v>
      </c>
      <c r="M2380" s="12">
        <f t="shared" si="252"/>
        <v>4</v>
      </c>
      <c r="N2380" s="12">
        <f t="shared" si="253"/>
        <v>1</v>
      </c>
      <c r="O2380" s="13" t="str">
        <f t="shared" ca="1" si="254"/>
        <v>CUMPLE</v>
      </c>
    </row>
    <row r="2381" spans="1:15" hidden="1">
      <c r="A2381">
        <f>Tabla_owssvr__2[[#This Row],[ID]]</f>
        <v>2837</v>
      </c>
      <c r="B2381" t="str">
        <f>Tabla_owssvr__2[[#This Row],[Título]]</f>
        <v xml:space="preserve">BLOQUEADA CLAVE ORACLE </v>
      </c>
      <c r="C2381" t="str">
        <f>Tabla_owssvr__2[[#This Row],[Solicitante]]</f>
        <v>Gomez Rosales, Hector Ricardo, CAM</v>
      </c>
      <c r="D2381" s="4">
        <f>Tabla_owssvr__2[[#This Row],[Fecha Solicitud]]</f>
        <v>41662</v>
      </c>
      <c r="E2381" t="str">
        <f>Tabla_owssvr__2[[#This Row],[Estado]]</f>
        <v>Realizado</v>
      </c>
      <c r="F2381" s="4">
        <f>Tabla_owssvr__2[[#This Row],[Fecha Cierre]]</f>
        <v>41662</v>
      </c>
      <c r="G2381" t="str">
        <f>Tabla_owssvr__2[[#This Row],[Categoria]]</f>
        <v>Reporte de incidencias de servicio externos (Oracle, SAP, Synergia, GOM ….)</v>
      </c>
      <c r="H2381" t="str">
        <f>Tabla_owssvr__2[[#This Row],[Enviado a TI]]</f>
        <v>Si</v>
      </c>
      <c r="I2381">
        <f>Tabla_owssvr__2[[#This Row],[Regiones]]</f>
        <v>0</v>
      </c>
      <c r="J2381" s="12">
        <f t="shared" si="249"/>
        <v>1</v>
      </c>
      <c r="K2381" s="13">
        <f t="shared" si="250"/>
        <v>41663</v>
      </c>
      <c r="L2381" s="12">
        <f t="shared" si="251"/>
        <v>2014</v>
      </c>
      <c r="M2381" s="12">
        <f t="shared" si="252"/>
        <v>4</v>
      </c>
      <c r="N2381" s="12">
        <f t="shared" si="253"/>
        <v>1</v>
      </c>
      <c r="O2381" s="13" t="str">
        <f t="shared" ca="1" si="254"/>
        <v>CUMPLE</v>
      </c>
    </row>
    <row r="2382" spans="1:15" hidden="1">
      <c r="A2382">
        <f>Tabla_owssvr__2[[#This Row],[ID]]</f>
        <v>2836</v>
      </c>
      <c r="B2382" t="str">
        <f>Tabla_owssvr__2[[#This Row],[Título]]</f>
        <v>Asignación NTB. - Gcia. Op.  JCVS</v>
      </c>
      <c r="C2382" t="str">
        <f>Tabla_owssvr__2[[#This Row],[Solicitante]]</f>
        <v>Orellana Sepulveda, Andres Alejandro, CAM</v>
      </c>
      <c r="D2382" s="4">
        <f>Tabla_owssvr__2[[#This Row],[Fecha Solicitud]]</f>
        <v>41662</v>
      </c>
      <c r="E2382" t="str">
        <f>Tabla_owssvr__2[[#This Row],[Estado]]</f>
        <v>Realizado</v>
      </c>
      <c r="F2382" s="4">
        <f>Tabla_owssvr__2[[#This Row],[Fecha Cierre]]</f>
        <v>41663</v>
      </c>
      <c r="G2382" t="str">
        <f>Tabla_owssvr__2[[#This Row],[Categoria]]</f>
        <v>Asignación de equipamiento estándar.</v>
      </c>
      <c r="H2382" t="str">
        <f>Tabla_owssvr__2[[#This Row],[Enviado a TI]]</f>
        <v>Si</v>
      </c>
      <c r="I2382">
        <f>Tabla_owssvr__2[[#This Row],[Regiones]]</f>
        <v>0</v>
      </c>
      <c r="J2382" s="12">
        <f t="shared" si="249"/>
        <v>4</v>
      </c>
      <c r="K2382" s="13">
        <f t="shared" si="250"/>
        <v>41668</v>
      </c>
      <c r="L2382" s="12">
        <f t="shared" si="251"/>
        <v>2014</v>
      </c>
      <c r="M2382" s="12">
        <f t="shared" si="252"/>
        <v>5</v>
      </c>
      <c r="N2382" s="12">
        <f t="shared" si="253"/>
        <v>1</v>
      </c>
      <c r="O2382" s="13" t="str">
        <f t="shared" ca="1" si="254"/>
        <v>CUMPLE</v>
      </c>
    </row>
    <row r="2383" spans="1:15" hidden="1">
      <c r="A2383">
        <f>Tabla_owssvr__2[[#This Row],[ID]]</f>
        <v>2835</v>
      </c>
      <c r="B2383" t="str">
        <f>Tabla_owssvr__2[[#This Row],[Título]]</f>
        <v>Pagina web bloqueada,</v>
      </c>
      <c r="C2383" t="str">
        <f>Tabla_owssvr__2[[#This Row],[Solicitante]]</f>
        <v>Bascuñan Reyes, Juan Ignacio, CAM</v>
      </c>
      <c r="D2383" s="4">
        <f>Tabla_owssvr__2[[#This Row],[Fecha Solicitud]]</f>
        <v>41661</v>
      </c>
      <c r="E2383" t="str">
        <f>Tabla_owssvr__2[[#This Row],[Estado]]</f>
        <v>Realizado</v>
      </c>
      <c r="F2383" s="4">
        <f>Tabla_owssvr__2[[#This Row],[Fecha Cierre]]</f>
        <v>41661</v>
      </c>
      <c r="G2383" t="str">
        <f>Tabla_owssvr__2[[#This Row],[Categoria]]</f>
        <v>Habilitación de carpetas compartidas o sitios de Sharepoint. O asignación y/o modificación de permisos.</v>
      </c>
      <c r="H2383" t="str">
        <f>Tabla_owssvr__2[[#This Row],[Enviado a TI]]</f>
        <v>Si</v>
      </c>
      <c r="I2383">
        <f>Tabla_owssvr__2[[#This Row],[Regiones]]</f>
        <v>0</v>
      </c>
      <c r="J2383" s="12">
        <f t="shared" si="249"/>
        <v>1</v>
      </c>
      <c r="K2383" s="13">
        <f t="shared" si="250"/>
        <v>41662</v>
      </c>
      <c r="L2383" s="12">
        <f t="shared" si="251"/>
        <v>2014</v>
      </c>
      <c r="M2383" s="12">
        <f t="shared" si="252"/>
        <v>4</v>
      </c>
      <c r="N2383" s="12">
        <f t="shared" si="253"/>
        <v>1</v>
      </c>
      <c r="O2383" s="13" t="str">
        <f t="shared" ca="1" si="254"/>
        <v>CUMPLE</v>
      </c>
    </row>
    <row r="2384" spans="1:15" hidden="1">
      <c r="A2384">
        <f>Tabla_owssvr__2[[#This Row],[ID]]</f>
        <v>2834</v>
      </c>
      <c r="B2384" t="str">
        <f>Tabla_owssvr__2[[#This Row],[Título]]</f>
        <v>FACTIBILIDAD ENLACE INSTALACION INTERNET</v>
      </c>
      <c r="C2384" t="str">
        <f>Tabla_owssvr__2[[#This Row],[Solicitante]]</f>
        <v>Duarte Fuentes, Luis Alfredo, CAM</v>
      </c>
      <c r="D2384" s="4">
        <f>Tabla_owssvr__2[[#This Row],[Fecha Solicitud]]</f>
        <v>41662</v>
      </c>
      <c r="E2384" t="str">
        <f>Tabla_owssvr__2[[#This Row],[Estado]]</f>
        <v>Realizado</v>
      </c>
      <c r="F2384" s="4">
        <f>Tabla_owssvr__2[[#This Row],[Fecha Cierre]]</f>
        <v>41662</v>
      </c>
      <c r="G2384" t="str">
        <f>Tabla_owssvr__2[[#This Row],[Categoria]]</f>
        <v>Otros no sujetos a ANS</v>
      </c>
      <c r="H2384" t="str">
        <f>Tabla_owssvr__2[[#This Row],[Enviado a TI]]</f>
        <v>Si</v>
      </c>
      <c r="I2384">
        <f>Tabla_owssvr__2[[#This Row],[Regiones]]</f>
        <v>0</v>
      </c>
      <c r="J2384" s="12">
        <f t="shared" si="249"/>
        <v>100</v>
      </c>
      <c r="K2384" s="13">
        <f t="shared" si="250"/>
        <v>41808</v>
      </c>
      <c r="L2384" s="12">
        <f t="shared" si="251"/>
        <v>2014</v>
      </c>
      <c r="M2384" s="12">
        <f t="shared" si="252"/>
        <v>25</v>
      </c>
      <c r="N2384" s="12">
        <f t="shared" si="253"/>
        <v>6</v>
      </c>
      <c r="O2384" s="13" t="str">
        <f t="shared" ca="1" si="254"/>
        <v>CUMPLE</v>
      </c>
    </row>
    <row r="2385" spans="1:15" hidden="1">
      <c r="A2385">
        <f>Tabla_owssvr__2[[#This Row],[ID]]</f>
        <v>2833</v>
      </c>
      <c r="B2385" t="str">
        <f>Tabla_owssvr__2[[#This Row],[Título]]</f>
        <v>Minutos telefono 61914016</v>
      </c>
      <c r="C2385" t="str">
        <f>Tabla_owssvr__2[[#This Row],[Solicitante]]</f>
        <v>Bulnes Vergara, Marco Aurelio, CAM</v>
      </c>
      <c r="D2385" s="4">
        <f>Tabla_owssvr__2[[#This Row],[Fecha Solicitud]]</f>
        <v>41662</v>
      </c>
      <c r="E2385" t="str">
        <f>Tabla_owssvr__2[[#This Row],[Estado]]</f>
        <v>Realizado</v>
      </c>
      <c r="F2385" s="4">
        <f>Tabla_owssvr__2[[#This Row],[Fecha Cierre]]</f>
        <v>41662</v>
      </c>
      <c r="G2385" t="str">
        <f>Tabla_owssvr__2[[#This Row],[Categoria]]</f>
        <v>Habilitación de servicios de telefonía celular, aumento de minutos, cambio de perfil.</v>
      </c>
      <c r="H2385" t="str">
        <f>Tabla_owssvr__2[[#This Row],[Enviado a TI]]</f>
        <v>Si</v>
      </c>
      <c r="I2385">
        <f>Tabla_owssvr__2[[#This Row],[Regiones]]</f>
        <v>0</v>
      </c>
      <c r="J2385" s="12">
        <f t="shared" si="249"/>
        <v>1</v>
      </c>
      <c r="K2385" s="13">
        <f t="shared" si="250"/>
        <v>41663</v>
      </c>
      <c r="L2385" s="12">
        <f t="shared" si="251"/>
        <v>2014</v>
      </c>
      <c r="M2385" s="12">
        <f t="shared" si="252"/>
        <v>4</v>
      </c>
      <c r="N2385" s="12">
        <f t="shared" si="253"/>
        <v>1</v>
      </c>
      <c r="O2385" s="13" t="str">
        <f t="shared" ca="1" si="254"/>
        <v>CUMPLE</v>
      </c>
    </row>
    <row r="2386" spans="1:15" hidden="1">
      <c r="A2386">
        <f>Tabla_owssvr__2[[#This Row],[ID]]</f>
        <v>2832</v>
      </c>
      <c r="B2386" t="str">
        <f>Tabla_owssvr__2[[#This Row],[Título]]</f>
        <v>problemas de acceso</v>
      </c>
      <c r="C2386" t="str">
        <f>Tabla_owssvr__2[[#This Row],[Solicitante]]</f>
        <v>Salinas Bustos, Max Leonardo, CAM</v>
      </c>
      <c r="D2386" s="4">
        <f>Tabla_owssvr__2[[#This Row],[Fecha Solicitud]]</f>
        <v>41662</v>
      </c>
      <c r="E2386" t="str">
        <f>Tabla_owssvr__2[[#This Row],[Estado]]</f>
        <v>Realizado</v>
      </c>
      <c r="F2386" s="4">
        <f>Tabla_owssvr__2[[#This Row],[Fecha Cierre]]</f>
        <v>41662</v>
      </c>
      <c r="G2386" t="str">
        <f>Tabla_owssvr__2[[#This Row],[Categoria]]</f>
        <v>Reporte de incidencias de servicio externos (Oracle, SAP, Synergia, GOM ….)</v>
      </c>
      <c r="H2386" t="str">
        <f>Tabla_owssvr__2[[#This Row],[Enviado a TI]]</f>
        <v>Si</v>
      </c>
      <c r="I2386">
        <f>Tabla_owssvr__2[[#This Row],[Regiones]]</f>
        <v>0</v>
      </c>
      <c r="J2386" s="12">
        <f t="shared" si="249"/>
        <v>1</v>
      </c>
      <c r="K2386" s="13">
        <f t="shared" si="250"/>
        <v>41663</v>
      </c>
      <c r="L2386" s="12">
        <f t="shared" si="251"/>
        <v>2014</v>
      </c>
      <c r="M2386" s="12">
        <f t="shared" si="252"/>
        <v>4</v>
      </c>
      <c r="N2386" s="12">
        <f t="shared" si="253"/>
        <v>1</v>
      </c>
      <c r="O2386" s="13" t="str">
        <f t="shared" ca="1" si="254"/>
        <v>CUMPLE</v>
      </c>
    </row>
    <row r="2387" spans="1:15" hidden="1">
      <c r="A2387">
        <f>Tabla_owssvr__2[[#This Row],[ID]]</f>
        <v>2831</v>
      </c>
      <c r="B2387" t="str">
        <f>Tabla_owssvr__2[[#This Row],[Título]]</f>
        <v>Desbloqueo Password</v>
      </c>
      <c r="C2387" t="str">
        <f>Tabla_owssvr__2[[#This Row],[Solicitante]]</f>
        <v>Osorio Silva, Andrés Antonio, CAM</v>
      </c>
      <c r="D2387" s="4">
        <f>Tabla_owssvr__2[[#This Row],[Fecha Solicitud]]</f>
        <v>41662</v>
      </c>
      <c r="E2387" t="str">
        <f>Tabla_owssvr__2[[#This Row],[Estado]]</f>
        <v>Realizado</v>
      </c>
      <c r="F2387" s="4">
        <f>Tabla_owssvr__2[[#This Row],[Fecha Cierre]]</f>
        <v>41662</v>
      </c>
      <c r="G2387" t="str">
        <f>Tabla_owssvr__2[[#This Row],[Categoria]]</f>
        <v>Creación, modificación activación y desactivación de cuentas de red y correo electrónico.</v>
      </c>
      <c r="H2387" t="str">
        <f>Tabla_owssvr__2[[#This Row],[Enviado a TI]]</f>
        <v>Si</v>
      </c>
      <c r="I2387">
        <f>Tabla_owssvr__2[[#This Row],[Regiones]]</f>
        <v>0</v>
      </c>
      <c r="J2387" s="12">
        <f t="shared" si="249"/>
        <v>1</v>
      </c>
      <c r="K2387" s="13">
        <f t="shared" si="250"/>
        <v>41663</v>
      </c>
      <c r="L2387" s="12">
        <f t="shared" si="251"/>
        <v>2014</v>
      </c>
      <c r="M2387" s="12">
        <f t="shared" si="252"/>
        <v>4</v>
      </c>
      <c r="N2387" s="12">
        <f t="shared" si="253"/>
        <v>1</v>
      </c>
      <c r="O2387" s="13" t="str">
        <f t="shared" ca="1" si="254"/>
        <v>CUMPLE</v>
      </c>
    </row>
    <row r="2388" spans="1:15" hidden="1">
      <c r="A2388">
        <f>Tabla_owssvr__2[[#This Row],[ID]]</f>
        <v>2830</v>
      </c>
      <c r="B2388" t="str">
        <f>Tabla_owssvr__2[[#This Row],[Título]]</f>
        <v>Toner Impresora San Miguel</v>
      </c>
      <c r="C2388" t="str">
        <f>Tabla_owssvr__2[[#This Row],[Solicitante]]</f>
        <v>Jorquera Sanhueza, Jeannette del Rosario, CAM</v>
      </c>
      <c r="D2388" s="4">
        <f>Tabla_owssvr__2[[#This Row],[Fecha Solicitud]]</f>
        <v>41661</v>
      </c>
      <c r="E2388" t="str">
        <f>Tabla_owssvr__2[[#This Row],[Estado]]</f>
        <v>Realizado</v>
      </c>
      <c r="F2388" s="4">
        <f>Tabla_owssvr__2[[#This Row],[Fecha Cierre]]</f>
        <v>41661</v>
      </c>
      <c r="G2388" t="str">
        <f>Tabla_owssvr__2[[#This Row],[Categoria]]</f>
        <v>Reporte de problemas de Impresoras en Outsourcing</v>
      </c>
      <c r="H2388" t="str">
        <f>Tabla_owssvr__2[[#This Row],[Enviado a TI]]</f>
        <v>Si</v>
      </c>
      <c r="I2388">
        <f>Tabla_owssvr__2[[#This Row],[Regiones]]</f>
        <v>0</v>
      </c>
      <c r="J2388" s="12">
        <f t="shared" si="249"/>
        <v>1</v>
      </c>
      <c r="K2388" s="13">
        <f t="shared" si="250"/>
        <v>41662</v>
      </c>
      <c r="L2388" s="12">
        <f t="shared" si="251"/>
        <v>2014</v>
      </c>
      <c r="M2388" s="12">
        <f t="shared" si="252"/>
        <v>4</v>
      </c>
      <c r="N2388" s="12">
        <f t="shared" si="253"/>
        <v>1</v>
      </c>
      <c r="O2388" s="13" t="str">
        <f t="shared" ca="1" si="254"/>
        <v>CUMPLE</v>
      </c>
    </row>
    <row r="2389" spans="1:15" hidden="1">
      <c r="A2389">
        <f>Tabla_owssvr__2[[#This Row],[ID]]</f>
        <v>2829</v>
      </c>
      <c r="B2389" t="str">
        <f>Tabla_owssvr__2[[#This Row],[Título]]</f>
        <v>Reporte de Analisis de Cuenta en Oracle</v>
      </c>
      <c r="C2389" t="str">
        <f>Tabla_owssvr__2[[#This Row],[Solicitante]]</f>
        <v>Berrios Ortiz, Elias Eduardo, CAM</v>
      </c>
      <c r="D2389" s="4">
        <f>Tabla_owssvr__2[[#This Row],[Fecha Solicitud]]</f>
        <v>41661</v>
      </c>
      <c r="E2389" t="str">
        <f>Tabla_owssvr__2[[#This Row],[Estado]]</f>
        <v>Realizado</v>
      </c>
      <c r="F2389" s="4">
        <f>Tabla_owssvr__2[[#This Row],[Fecha Cierre]]</f>
        <v>41661</v>
      </c>
      <c r="G2389" t="str">
        <f>Tabla_owssvr__2[[#This Row],[Categoria]]</f>
        <v>Reporte de incidencias de servicio externos (Oracle, SAP, Synergia, GOM ….)</v>
      </c>
      <c r="H2389" t="str">
        <f>Tabla_owssvr__2[[#This Row],[Enviado a TI]]</f>
        <v>Si</v>
      </c>
      <c r="I2389">
        <f>Tabla_owssvr__2[[#This Row],[Regiones]]</f>
        <v>0</v>
      </c>
      <c r="J2389" s="12">
        <f t="shared" si="249"/>
        <v>1</v>
      </c>
      <c r="K2389" s="13">
        <f t="shared" si="250"/>
        <v>41662</v>
      </c>
      <c r="L2389" s="12">
        <f t="shared" si="251"/>
        <v>2014</v>
      </c>
      <c r="M2389" s="12">
        <f t="shared" si="252"/>
        <v>4</v>
      </c>
      <c r="N2389" s="12">
        <f t="shared" si="253"/>
        <v>1</v>
      </c>
      <c r="O2389" s="13" t="str">
        <f t="shared" ca="1" si="254"/>
        <v>CUMPLE</v>
      </c>
    </row>
    <row r="2390" spans="1:15" hidden="1">
      <c r="A2390">
        <f>Tabla_owssvr__2[[#This Row],[ID]]</f>
        <v>2828</v>
      </c>
      <c r="B2390" t="str">
        <f>Tabla_owssvr__2[[#This Row],[Título]]</f>
        <v>SOLICITUD DE ANEXO Juan Cárcamo H.</v>
      </c>
      <c r="C2390" t="str">
        <f>Tabla_owssvr__2[[#This Row],[Solicitante]]</f>
        <v>Pavez Nuñez, Walter, CAM</v>
      </c>
      <c r="D2390" s="4">
        <f>Tabla_owssvr__2[[#This Row],[Fecha Solicitud]]</f>
        <v>41661</v>
      </c>
      <c r="E2390" t="str">
        <f>Tabla_owssvr__2[[#This Row],[Estado]]</f>
        <v>Rechazado</v>
      </c>
      <c r="F2390" s="4">
        <f>Tabla_owssvr__2[[#This Row],[Fecha Cierre]]</f>
        <v>41661</v>
      </c>
      <c r="G2390" t="str">
        <f>Tabla_owssvr__2[[#This Row],[Categoria]]</f>
        <v>Creación, modificación activación y desactivación de anexos telefónicos.</v>
      </c>
      <c r="H2390" t="str">
        <f>Tabla_owssvr__2[[#This Row],[Enviado a TI]]</f>
        <v>Si</v>
      </c>
      <c r="I2390">
        <f>Tabla_owssvr__2[[#This Row],[Regiones]]</f>
        <v>0</v>
      </c>
      <c r="J2390" s="12">
        <f t="shared" si="249"/>
        <v>1</v>
      </c>
      <c r="K2390" s="13">
        <f t="shared" si="250"/>
        <v>41662</v>
      </c>
      <c r="L2390" s="12">
        <f t="shared" si="251"/>
        <v>2014</v>
      </c>
      <c r="M2390" s="12">
        <f t="shared" si="252"/>
        <v>4</v>
      </c>
      <c r="N2390" s="12">
        <f t="shared" si="253"/>
        <v>1</v>
      </c>
      <c r="O2390" s="13" t="str">
        <f t="shared" ca="1" si="254"/>
        <v>CUMPLE</v>
      </c>
    </row>
    <row r="2391" spans="1:15" hidden="1">
      <c r="A2391">
        <f>Tabla_owssvr__2[[#This Row],[ID]]</f>
        <v>2827</v>
      </c>
      <c r="B2391" t="str">
        <f>Tabla_owssvr__2[[#This Row],[Título]]</f>
        <v>reposicion toner impresora</v>
      </c>
      <c r="C2391" t="str">
        <f>Tabla_owssvr__2[[#This Row],[Solicitante]]</f>
        <v>Pugin Gaete, Harry Isai, CAM</v>
      </c>
      <c r="D2391" s="4">
        <f>Tabla_owssvr__2[[#This Row],[Fecha Solicitud]]</f>
        <v>41660</v>
      </c>
      <c r="E2391" t="str">
        <f>Tabla_owssvr__2[[#This Row],[Estado]]</f>
        <v>Realizado</v>
      </c>
      <c r="F2391" s="4">
        <f>Tabla_owssvr__2[[#This Row],[Fecha Cierre]]</f>
        <v>41660</v>
      </c>
      <c r="G2391" t="str">
        <f>Tabla_owssvr__2[[#This Row],[Categoria]]</f>
        <v>Reporte de problemas de Impresoras en Outsourcing</v>
      </c>
      <c r="H2391" t="str">
        <f>Tabla_owssvr__2[[#This Row],[Enviado a TI]]</f>
        <v>Si</v>
      </c>
      <c r="I2391">
        <f>Tabla_owssvr__2[[#This Row],[Regiones]]</f>
        <v>0</v>
      </c>
      <c r="J2391" s="12">
        <f t="shared" si="249"/>
        <v>1</v>
      </c>
      <c r="K2391" s="13">
        <f t="shared" si="250"/>
        <v>41661</v>
      </c>
      <c r="L2391" s="12">
        <f t="shared" si="251"/>
        <v>2014</v>
      </c>
      <c r="M2391" s="12">
        <f t="shared" si="252"/>
        <v>4</v>
      </c>
      <c r="N2391" s="12">
        <f t="shared" si="253"/>
        <v>1</v>
      </c>
      <c r="O2391" s="13" t="str">
        <f t="shared" ca="1" si="254"/>
        <v>CUMPLE</v>
      </c>
    </row>
    <row r="2392" spans="1:15" hidden="1">
      <c r="A2392">
        <f>Tabla_owssvr__2[[#This Row],[ID]]</f>
        <v>2826</v>
      </c>
      <c r="B2392" t="str">
        <f>Tabla_owssvr__2[[#This Row],[Título]]</f>
        <v>Falla en acceso a servidor</v>
      </c>
      <c r="C2392" t="str">
        <f>Tabla_owssvr__2[[#This Row],[Solicitante]]</f>
        <v>Sanchez Marchant, Loreto, CAM</v>
      </c>
      <c r="D2392" s="4">
        <f>Tabla_owssvr__2[[#This Row],[Fecha Solicitud]]</f>
        <v>41660</v>
      </c>
      <c r="E2392" t="str">
        <f>Tabla_owssvr__2[[#This Row],[Estado]]</f>
        <v>Realizado</v>
      </c>
      <c r="F2392" s="4">
        <f>Tabla_owssvr__2[[#This Row],[Fecha Cierre]]</f>
        <v>41660</v>
      </c>
      <c r="G2392" t="str">
        <f>Tabla_owssvr__2[[#This Row],[Categoria]]</f>
        <v>Habilitación de carpetas compartidas o sitios de Sharepoint. O asignación y/o modificación de permisos.</v>
      </c>
      <c r="H2392" t="str">
        <f>Tabla_owssvr__2[[#This Row],[Enviado a TI]]</f>
        <v>Si</v>
      </c>
      <c r="I2392">
        <f>Tabla_owssvr__2[[#This Row],[Regiones]]</f>
        <v>0</v>
      </c>
      <c r="J2392" s="12">
        <f t="shared" si="249"/>
        <v>1</v>
      </c>
      <c r="K2392" s="13">
        <f t="shared" si="250"/>
        <v>41661</v>
      </c>
      <c r="L2392" s="12">
        <f t="shared" si="251"/>
        <v>2014</v>
      </c>
      <c r="M2392" s="12">
        <f t="shared" si="252"/>
        <v>4</v>
      </c>
      <c r="N2392" s="12">
        <f t="shared" si="253"/>
        <v>1</v>
      </c>
      <c r="O2392" s="13" t="str">
        <f t="shared" ca="1" si="254"/>
        <v>CUMPLE</v>
      </c>
    </row>
    <row r="2393" spans="1:15" hidden="1">
      <c r="A2393">
        <f>Tabla_owssvr__2[[#This Row],[ID]]</f>
        <v>2825</v>
      </c>
      <c r="B2393" t="str">
        <f>Tabla_owssvr__2[[#This Row],[Título]]</f>
        <v>Requerimiento de auditoria (Explicacion Variacion cuenta de Existencias)</v>
      </c>
      <c r="C2393" t="str">
        <f>Tabla_owssvr__2[[#This Row],[Solicitante]]</f>
        <v>Carrasco Briones, Rodrigo, CAM</v>
      </c>
      <c r="D2393" s="4">
        <f>Tabla_owssvr__2[[#This Row],[Fecha Solicitud]]</f>
        <v>41661</v>
      </c>
      <c r="E2393" t="str">
        <f>Tabla_owssvr__2[[#This Row],[Estado]]</f>
        <v>Realizado</v>
      </c>
      <c r="F2393" s="4">
        <f>Tabla_owssvr__2[[#This Row],[Fecha Cierre]]</f>
        <v>41661</v>
      </c>
      <c r="G2393" t="str">
        <f>Tabla_owssvr__2[[#This Row],[Categoria]]</f>
        <v>Reporte de incidencias de servicio externos (Oracle, SAP, Synergia, GOM ….)</v>
      </c>
      <c r="H2393" t="str">
        <f>Tabla_owssvr__2[[#This Row],[Enviado a TI]]</f>
        <v>Si</v>
      </c>
      <c r="I2393">
        <f>Tabla_owssvr__2[[#This Row],[Regiones]]</f>
        <v>0</v>
      </c>
      <c r="J2393" s="12">
        <f t="shared" si="249"/>
        <v>1</v>
      </c>
      <c r="K2393" s="13">
        <f t="shared" si="250"/>
        <v>41662</v>
      </c>
      <c r="L2393" s="12">
        <f t="shared" si="251"/>
        <v>2014</v>
      </c>
      <c r="M2393" s="12">
        <f t="shared" si="252"/>
        <v>4</v>
      </c>
      <c r="N2393" s="12">
        <f t="shared" si="253"/>
        <v>1</v>
      </c>
      <c r="O2393" s="13" t="str">
        <f t="shared" ca="1" si="254"/>
        <v>CUMPLE</v>
      </c>
    </row>
    <row r="2394" spans="1:15" hidden="1">
      <c r="A2394">
        <f>Tabla_owssvr__2[[#This Row],[ID]]</f>
        <v>2824</v>
      </c>
      <c r="B2394" t="str">
        <f>Tabla_owssvr__2[[#This Row],[Título]]</f>
        <v>Punto de red con problemas.</v>
      </c>
      <c r="C2394" t="str">
        <f>Tabla_owssvr__2[[#This Row],[Solicitante]]</f>
        <v>Técnico Mesa de Ayuda, Externo</v>
      </c>
      <c r="D2394" s="4">
        <f>Tabla_owssvr__2[[#This Row],[Fecha Solicitud]]</f>
        <v>41660</v>
      </c>
      <c r="E2394" t="str">
        <f>Tabla_owssvr__2[[#This Row],[Estado]]</f>
        <v>Realizado</v>
      </c>
      <c r="F2394" s="4">
        <f>Tabla_owssvr__2[[#This Row],[Fecha Cierre]]</f>
        <v>41660</v>
      </c>
      <c r="G2394" t="str">
        <f>Tabla_owssvr__2[[#This Row],[Categoria]]</f>
        <v>Instalación o revisión de puntos de red.</v>
      </c>
      <c r="H2394" t="str">
        <f>Tabla_owssvr__2[[#This Row],[Enviado a TI]]</f>
        <v>Si</v>
      </c>
      <c r="I2394">
        <f>Tabla_owssvr__2[[#This Row],[Regiones]]</f>
        <v>0</v>
      </c>
      <c r="J2394" s="12">
        <f t="shared" si="249"/>
        <v>3</v>
      </c>
      <c r="K2394" s="13">
        <f t="shared" si="250"/>
        <v>41663</v>
      </c>
      <c r="L2394" s="12">
        <f t="shared" si="251"/>
        <v>2014</v>
      </c>
      <c r="M2394" s="12">
        <f t="shared" si="252"/>
        <v>4</v>
      </c>
      <c r="N2394" s="12">
        <f t="shared" si="253"/>
        <v>1</v>
      </c>
      <c r="O2394" s="13" t="str">
        <f t="shared" ca="1" si="254"/>
        <v>CUMPLE</v>
      </c>
    </row>
    <row r="2395" spans="1:15" hidden="1">
      <c r="A2395">
        <f>Tabla_owssvr__2[[#This Row],[ID]]</f>
        <v>2823</v>
      </c>
      <c r="B2395" t="str">
        <f>Tabla_owssvr__2[[#This Row],[Título]]</f>
        <v>Centrales Chile-Perú</v>
      </c>
      <c r="C2395" t="str">
        <f>Tabla_owssvr__2[[#This Row],[Solicitante]]</f>
        <v>Joe Bugarin Incio</v>
      </c>
      <c r="D2395" s="4">
        <f>Tabla_owssvr__2[[#This Row],[Fecha Solicitud]]</f>
        <v>41660</v>
      </c>
      <c r="E2395" t="str">
        <f>Tabla_owssvr__2[[#This Row],[Estado]]</f>
        <v>Realizado</v>
      </c>
      <c r="F2395" s="4">
        <f>Tabla_owssvr__2[[#This Row],[Fecha Cierre]]</f>
        <v>41660</v>
      </c>
      <c r="G2395" t="str">
        <f>Tabla_owssvr__2[[#This Row],[Categoria]]</f>
        <v>Creación, modificación activación y desactivación de anexos telefónicos.</v>
      </c>
      <c r="H2395" t="str">
        <f>Tabla_owssvr__2[[#This Row],[Enviado a TI]]</f>
        <v>No</v>
      </c>
      <c r="I2395">
        <f>Tabla_owssvr__2[[#This Row],[Regiones]]</f>
        <v>0</v>
      </c>
      <c r="J2395" s="12">
        <f t="shared" si="249"/>
        <v>1</v>
      </c>
      <c r="K2395" s="13">
        <f t="shared" si="250"/>
        <v>41661</v>
      </c>
      <c r="L2395" s="12">
        <f t="shared" si="251"/>
        <v>2014</v>
      </c>
      <c r="M2395" s="12">
        <f t="shared" si="252"/>
        <v>4</v>
      </c>
      <c r="N2395" s="12">
        <f t="shared" si="253"/>
        <v>1</v>
      </c>
      <c r="O2395" s="13" t="str">
        <f t="shared" ca="1" si="254"/>
        <v>CUMPLE</v>
      </c>
    </row>
    <row r="2396" spans="1:15" hidden="1">
      <c r="A2396">
        <f>Tabla_owssvr__2[[#This Row],[ID]]</f>
        <v>2822</v>
      </c>
      <c r="B2396" t="str">
        <f>Tabla_owssvr__2[[#This Row],[Título]]</f>
        <v xml:space="preserve"> Acceso Carpeta Compartida</v>
      </c>
      <c r="C2396" t="str">
        <f>Tabla_owssvr__2[[#This Row],[Solicitante]]</f>
        <v>Contreras Orellana, Paulo Alberto, CAM</v>
      </c>
      <c r="D2396" s="4">
        <f>Tabla_owssvr__2[[#This Row],[Fecha Solicitud]]</f>
        <v>41660</v>
      </c>
      <c r="E2396" t="str">
        <f>Tabla_owssvr__2[[#This Row],[Estado]]</f>
        <v>Realizado</v>
      </c>
      <c r="F2396" s="4">
        <f>Tabla_owssvr__2[[#This Row],[Fecha Cierre]]</f>
        <v>41660</v>
      </c>
      <c r="G2396" t="str">
        <f>Tabla_owssvr__2[[#This Row],[Categoria]]</f>
        <v>Habilitación de carpetas compartidas o sitios de Sharepoint. O asignación y/o modificación de permisos.</v>
      </c>
      <c r="H2396" t="str">
        <f>Tabla_owssvr__2[[#This Row],[Enviado a TI]]</f>
        <v>Si</v>
      </c>
      <c r="I2396">
        <f>Tabla_owssvr__2[[#This Row],[Regiones]]</f>
        <v>0</v>
      </c>
      <c r="J2396" s="12">
        <f t="shared" si="249"/>
        <v>1</v>
      </c>
      <c r="K2396" s="13">
        <f t="shared" si="250"/>
        <v>41661</v>
      </c>
      <c r="L2396" s="12">
        <f t="shared" si="251"/>
        <v>2014</v>
      </c>
      <c r="M2396" s="12">
        <f t="shared" si="252"/>
        <v>4</v>
      </c>
      <c r="N2396" s="12">
        <f t="shared" si="253"/>
        <v>1</v>
      </c>
      <c r="O2396" s="13" t="str">
        <f t="shared" ca="1" si="254"/>
        <v>CUMPLE</v>
      </c>
    </row>
    <row r="2397" spans="1:15" hidden="1">
      <c r="A2397">
        <f>Tabla_owssvr__2[[#This Row],[ID]]</f>
        <v>2821</v>
      </c>
      <c r="B2397" t="str">
        <f>Tabla_owssvr__2[[#This Row],[Título]]</f>
        <v>TICKET 775732 - AD REGISTRO DE HOST</v>
      </c>
      <c r="C2397" t="str">
        <f>Tabla_owssvr__2[[#This Row],[Solicitante]]</f>
        <v>Técnico Mesa de Ayuda, Externo</v>
      </c>
      <c r="D2397" s="4">
        <f>Tabla_owssvr__2[[#This Row],[Fecha Solicitud]]</f>
        <v>41660</v>
      </c>
      <c r="E2397" t="str">
        <f>Tabla_owssvr__2[[#This Row],[Estado]]</f>
        <v>Realizado</v>
      </c>
      <c r="F2397" s="4">
        <f>Tabla_owssvr__2[[#This Row],[Fecha Cierre]]</f>
        <v>41660</v>
      </c>
      <c r="G2397" t="str">
        <f>Tabla_owssvr__2[[#This Row],[Categoria]]</f>
        <v>Creación, modificación activación y desactivación de cuentas de red y correo electrónico.</v>
      </c>
      <c r="H2397" t="str">
        <f>Tabla_owssvr__2[[#This Row],[Enviado a TI]]</f>
        <v>Si</v>
      </c>
      <c r="I2397">
        <f>Tabla_owssvr__2[[#This Row],[Regiones]]</f>
        <v>0</v>
      </c>
      <c r="J2397" s="12">
        <f t="shared" si="249"/>
        <v>1</v>
      </c>
      <c r="K2397" s="13">
        <f t="shared" si="250"/>
        <v>41661</v>
      </c>
      <c r="L2397" s="12">
        <f t="shared" si="251"/>
        <v>2014</v>
      </c>
      <c r="M2397" s="12">
        <f t="shared" si="252"/>
        <v>4</v>
      </c>
      <c r="N2397" s="12">
        <f t="shared" si="253"/>
        <v>1</v>
      </c>
      <c r="O2397" s="13" t="str">
        <f t="shared" ca="1" si="254"/>
        <v>CUMPLE</v>
      </c>
    </row>
    <row r="2398" spans="1:15" hidden="1">
      <c r="A2398">
        <f>Tabla_owssvr__2[[#This Row],[ID]]</f>
        <v>2820</v>
      </c>
      <c r="B2398" t="str">
        <f>Tabla_owssvr__2[[#This Row],[Título]]</f>
        <v>desbloqueo de pagina.</v>
      </c>
      <c r="C2398" t="str">
        <f>Tabla_owssvr__2[[#This Row],[Solicitante]]</f>
        <v>Madariaga Guzmán, Valeska Jazmine, CAM</v>
      </c>
      <c r="D2398" s="4">
        <f>Tabla_owssvr__2[[#This Row],[Fecha Solicitud]]</f>
        <v>41660</v>
      </c>
      <c r="E2398" t="str">
        <f>Tabla_owssvr__2[[#This Row],[Estado]]</f>
        <v>Realizado</v>
      </c>
      <c r="F2398" s="4">
        <f>Tabla_owssvr__2[[#This Row],[Fecha Cierre]]</f>
        <v>41660</v>
      </c>
      <c r="G2398" t="str">
        <f>Tabla_owssvr__2[[#This Row],[Categoria]]</f>
        <v>Habilitación de carpetas compartidas o sitios de Sharepoint. O asignación y/o modificación de permisos.</v>
      </c>
      <c r="H2398" t="str">
        <f>Tabla_owssvr__2[[#This Row],[Enviado a TI]]</f>
        <v>Si</v>
      </c>
      <c r="I2398">
        <f>Tabla_owssvr__2[[#This Row],[Regiones]]</f>
        <v>0</v>
      </c>
      <c r="J2398" s="12">
        <f t="shared" si="249"/>
        <v>1</v>
      </c>
      <c r="K2398" s="13">
        <f t="shared" si="250"/>
        <v>41661</v>
      </c>
      <c r="L2398" s="12">
        <f t="shared" si="251"/>
        <v>2014</v>
      </c>
      <c r="M2398" s="12">
        <f t="shared" si="252"/>
        <v>4</v>
      </c>
      <c r="N2398" s="12">
        <f t="shared" si="253"/>
        <v>1</v>
      </c>
      <c r="O2398" s="13" t="str">
        <f t="shared" ca="1" si="254"/>
        <v>CUMPLE</v>
      </c>
    </row>
    <row r="2399" spans="1:15" hidden="1">
      <c r="A2399">
        <f>Tabla_owssvr__2[[#This Row],[ID]]</f>
        <v>2819</v>
      </c>
      <c r="B2399" t="str">
        <f>Tabla_owssvr__2[[#This Row],[Título]]</f>
        <v>RV: solicitud de acceso</v>
      </c>
      <c r="C2399" t="str">
        <f>Tabla_owssvr__2[[#This Row],[Solicitante]]</f>
        <v>Soto Aranguiz, Francisco Javier, CAM</v>
      </c>
      <c r="D2399" s="4">
        <f>Tabla_owssvr__2[[#This Row],[Fecha Solicitud]]</f>
        <v>41661</v>
      </c>
      <c r="E2399" t="str">
        <f>Tabla_owssvr__2[[#This Row],[Estado]]</f>
        <v>Realizado</v>
      </c>
      <c r="F2399" s="4">
        <f>Tabla_owssvr__2[[#This Row],[Fecha Cierre]]</f>
        <v>41661</v>
      </c>
      <c r="G2399" t="str">
        <f>Tabla_owssvr__2[[#This Row],[Categoria]]</f>
        <v>Habilitación de carpetas compartidas o sitios de Sharepoint. O asignación y/o modificación de permisos.</v>
      </c>
      <c r="H2399" t="str">
        <f>Tabla_owssvr__2[[#This Row],[Enviado a TI]]</f>
        <v>No</v>
      </c>
      <c r="I2399">
        <f>Tabla_owssvr__2[[#This Row],[Regiones]]</f>
        <v>0</v>
      </c>
      <c r="J2399" s="12">
        <f t="shared" si="249"/>
        <v>1</v>
      </c>
      <c r="K2399" s="13">
        <f t="shared" si="250"/>
        <v>41662</v>
      </c>
      <c r="L2399" s="12">
        <f t="shared" si="251"/>
        <v>2014</v>
      </c>
      <c r="M2399" s="12">
        <f t="shared" si="252"/>
        <v>4</v>
      </c>
      <c r="N2399" s="12">
        <f t="shared" si="253"/>
        <v>1</v>
      </c>
      <c r="O2399" s="13" t="str">
        <f t="shared" ca="1" si="254"/>
        <v>CUMPLE</v>
      </c>
    </row>
    <row r="2400" spans="1:15" hidden="1">
      <c r="A2400">
        <f>Tabla_owssvr__2[[#This Row],[ID]]</f>
        <v>2818</v>
      </c>
      <c r="B2400" t="str">
        <f>Tabla_owssvr__2[[#This Row],[Título]]</f>
        <v>Carpeta A&amp;F Chile</v>
      </c>
      <c r="C2400" t="str">
        <f>Tabla_owssvr__2[[#This Row],[Solicitante]]</f>
        <v>Carrasco Briones, Rodrigo, CAM</v>
      </c>
      <c r="D2400" s="4">
        <f>Tabla_owssvr__2[[#This Row],[Fecha Solicitud]]</f>
        <v>41660</v>
      </c>
      <c r="E2400" t="str">
        <f>Tabla_owssvr__2[[#This Row],[Estado]]</f>
        <v>Realizado</v>
      </c>
      <c r="F2400" s="4">
        <f>Tabla_owssvr__2[[#This Row],[Fecha Cierre]]</f>
        <v>41660</v>
      </c>
      <c r="G2400" t="str">
        <f>Tabla_owssvr__2[[#This Row],[Categoria]]</f>
        <v>Habilitación de carpetas compartidas o sitios de Sharepoint. O asignación y/o modificación de permisos.</v>
      </c>
      <c r="H2400" t="str">
        <f>Tabla_owssvr__2[[#This Row],[Enviado a TI]]</f>
        <v>Si</v>
      </c>
      <c r="I2400">
        <f>Tabla_owssvr__2[[#This Row],[Regiones]]</f>
        <v>0</v>
      </c>
      <c r="J2400" s="12">
        <f t="shared" si="249"/>
        <v>1</v>
      </c>
      <c r="K2400" s="13">
        <f t="shared" si="250"/>
        <v>41661</v>
      </c>
      <c r="L2400" s="12">
        <f t="shared" si="251"/>
        <v>2014</v>
      </c>
      <c r="M2400" s="12">
        <f t="shared" si="252"/>
        <v>4</v>
      </c>
      <c r="N2400" s="12">
        <f t="shared" si="253"/>
        <v>1</v>
      </c>
      <c r="O2400" s="13" t="str">
        <f t="shared" ca="1" si="254"/>
        <v>CUMPLE</v>
      </c>
    </row>
    <row r="2401" spans="1:15" hidden="1">
      <c r="A2401">
        <f>Tabla_owssvr__2[[#This Row],[ID]]</f>
        <v>2817</v>
      </c>
      <c r="B2401" t="str">
        <f>Tabla_owssvr__2[[#This Row],[Título]]</f>
        <v>Plataformar NTB. - Gcia. Op.  COHA</v>
      </c>
      <c r="C2401" t="str">
        <f>Tabla_owssvr__2[[#This Row],[Solicitante]]</f>
        <v>Herrera Andrade, Carlos Omar, CAM</v>
      </c>
      <c r="D2401" s="4">
        <f>Tabla_owssvr__2[[#This Row],[Fecha Solicitud]]</f>
        <v>41660</v>
      </c>
      <c r="E2401" t="str">
        <f>Tabla_owssvr__2[[#This Row],[Estado]]</f>
        <v>Realizado</v>
      </c>
      <c r="F2401" s="4">
        <f>Tabla_owssvr__2[[#This Row],[Fecha Cierre]]</f>
        <v>41661</v>
      </c>
      <c r="G2401" t="str">
        <f>Tabla_owssvr__2[[#This Row],[Categoria]]</f>
        <v>Asignación de equipamiento estándar.</v>
      </c>
      <c r="H2401" t="str">
        <f>Tabla_owssvr__2[[#This Row],[Enviado a TI]]</f>
        <v>Si</v>
      </c>
      <c r="I2401">
        <f>Tabla_owssvr__2[[#This Row],[Regiones]]</f>
        <v>0</v>
      </c>
      <c r="J2401" s="12">
        <f t="shared" si="249"/>
        <v>4</v>
      </c>
      <c r="K2401" s="13">
        <f t="shared" si="250"/>
        <v>41666</v>
      </c>
      <c r="L2401" s="12">
        <f t="shared" si="251"/>
        <v>2014</v>
      </c>
      <c r="M2401" s="12">
        <f t="shared" si="252"/>
        <v>5</v>
      </c>
      <c r="N2401" s="12">
        <f t="shared" si="253"/>
        <v>1</v>
      </c>
      <c r="O2401" s="13" t="str">
        <f t="shared" ca="1" si="254"/>
        <v>CUMPLE</v>
      </c>
    </row>
    <row r="2402" spans="1:15" hidden="1">
      <c r="A2402">
        <f>Tabla_owssvr__2[[#This Row],[ID]]</f>
        <v>2816</v>
      </c>
      <c r="B2402" t="str">
        <f>Tabla_owssvr__2[[#This Row],[Título]]</f>
        <v>Requerimiento - PC Piloto Primeread</v>
      </c>
      <c r="C2402" t="str">
        <f>Tabla_owssvr__2[[#This Row],[Solicitante]]</f>
        <v>Gonzalez Arredondo, Enrique Eduardo, CAM</v>
      </c>
      <c r="D2402" s="4">
        <f>Tabla_owssvr__2[[#This Row],[Fecha Solicitud]]</f>
        <v>41660</v>
      </c>
      <c r="E2402" t="str">
        <f>Tabla_owssvr__2[[#This Row],[Estado]]</f>
        <v>Realizado</v>
      </c>
      <c r="F2402" s="4">
        <f>Tabla_owssvr__2[[#This Row],[Fecha Cierre]]</f>
        <v>41661</v>
      </c>
      <c r="G2402" t="str">
        <f>Tabla_owssvr__2[[#This Row],[Categoria]]</f>
        <v>Asignación de equipamiento estándar.</v>
      </c>
      <c r="H2402" t="str">
        <f>Tabla_owssvr__2[[#This Row],[Enviado a TI]]</f>
        <v>Si</v>
      </c>
      <c r="I2402">
        <f>Tabla_owssvr__2[[#This Row],[Regiones]]</f>
        <v>0</v>
      </c>
      <c r="J2402" s="12">
        <f t="shared" si="249"/>
        <v>4</v>
      </c>
      <c r="K2402" s="13">
        <f t="shared" si="250"/>
        <v>41666</v>
      </c>
      <c r="L2402" s="12">
        <f t="shared" si="251"/>
        <v>2014</v>
      </c>
      <c r="M2402" s="12">
        <f t="shared" si="252"/>
        <v>5</v>
      </c>
      <c r="N2402" s="12">
        <f t="shared" si="253"/>
        <v>1</v>
      </c>
      <c r="O2402" s="13" t="str">
        <f t="shared" ca="1" si="254"/>
        <v>CUMPLE</v>
      </c>
    </row>
    <row r="2403" spans="1:15" hidden="1">
      <c r="A2403">
        <f>Tabla_owssvr__2[[#This Row],[ID]]</f>
        <v>2815</v>
      </c>
      <c r="B2403" t="str">
        <f>Tabla_owssvr__2[[#This Row],[Título]]</f>
        <v xml:space="preserve">TICKET 775786 -CUENTA DE RED ALTA </v>
      </c>
      <c r="C2403" t="str">
        <f>Tabla_owssvr__2[[#This Row],[Solicitante]]</f>
        <v>Dossi Muñoz, Carolina, CAM</v>
      </c>
      <c r="D2403" s="4">
        <f>Tabla_owssvr__2[[#This Row],[Fecha Solicitud]]</f>
        <v>41661</v>
      </c>
      <c r="E2403" t="str">
        <f>Tabla_owssvr__2[[#This Row],[Estado]]</f>
        <v>Realizado</v>
      </c>
      <c r="F2403" s="4">
        <f>Tabla_owssvr__2[[#This Row],[Fecha Cierre]]</f>
        <v>41661</v>
      </c>
      <c r="G2403" t="str">
        <f>Tabla_owssvr__2[[#This Row],[Categoria]]</f>
        <v>Creación, modificación activación y desactivación de cuentas de red y correo electrónico.</v>
      </c>
      <c r="H2403" t="str">
        <f>Tabla_owssvr__2[[#This Row],[Enviado a TI]]</f>
        <v>Si</v>
      </c>
      <c r="I2403">
        <f>Tabla_owssvr__2[[#This Row],[Regiones]]</f>
        <v>0</v>
      </c>
      <c r="J2403" s="12">
        <f t="shared" si="249"/>
        <v>1</v>
      </c>
      <c r="K2403" s="13">
        <f t="shared" si="250"/>
        <v>41662</v>
      </c>
      <c r="L2403" s="12">
        <f t="shared" si="251"/>
        <v>2014</v>
      </c>
      <c r="M2403" s="12">
        <f t="shared" si="252"/>
        <v>4</v>
      </c>
      <c r="N2403" s="12">
        <f t="shared" si="253"/>
        <v>1</v>
      </c>
      <c r="O2403" s="13" t="str">
        <f t="shared" ca="1" si="254"/>
        <v>CUMPLE</v>
      </c>
    </row>
    <row r="2404" spans="1:15" hidden="1">
      <c r="A2404">
        <f>Tabla_owssvr__2[[#This Row],[ID]]</f>
        <v>2814</v>
      </c>
      <c r="B2404" t="str">
        <f>Tabla_owssvr__2[[#This Row],[Título]]</f>
        <v>Agregar correo a Buzón</v>
      </c>
      <c r="C2404" t="str">
        <f>Tabla_owssvr__2[[#This Row],[Solicitante]]</f>
        <v>Duarte Fuentes, Luis Alfredo, CAM</v>
      </c>
      <c r="D2404" s="4">
        <f>Tabla_owssvr__2[[#This Row],[Fecha Solicitud]]</f>
        <v>41661</v>
      </c>
      <c r="E2404" t="str">
        <f>Tabla_owssvr__2[[#This Row],[Estado]]</f>
        <v>Realizado</v>
      </c>
      <c r="F2404" s="4">
        <f>Tabla_owssvr__2[[#This Row],[Fecha Cierre]]</f>
        <v>41661</v>
      </c>
      <c r="G2404" t="str">
        <f>Tabla_owssvr__2[[#This Row],[Categoria]]</f>
        <v>Creación, modificación activación y desactivación de cuentas de red y correo electrónico.</v>
      </c>
      <c r="H2404" t="str">
        <f>Tabla_owssvr__2[[#This Row],[Enviado a TI]]</f>
        <v>Si</v>
      </c>
      <c r="I2404">
        <f>Tabla_owssvr__2[[#This Row],[Regiones]]</f>
        <v>0</v>
      </c>
      <c r="J2404" s="12">
        <f t="shared" si="249"/>
        <v>1</v>
      </c>
      <c r="K2404" s="13">
        <f t="shared" si="250"/>
        <v>41662</v>
      </c>
      <c r="L2404" s="12">
        <f t="shared" si="251"/>
        <v>2014</v>
      </c>
      <c r="M2404" s="12">
        <f t="shared" si="252"/>
        <v>4</v>
      </c>
      <c r="N2404" s="12">
        <f t="shared" si="253"/>
        <v>1</v>
      </c>
      <c r="O2404" s="13" t="str">
        <f t="shared" ca="1" si="254"/>
        <v>CUMPLE</v>
      </c>
    </row>
    <row r="2405" spans="1:15" hidden="1">
      <c r="A2405">
        <f>Tabla_owssvr__2[[#This Row],[ID]]</f>
        <v>2813</v>
      </c>
      <c r="B2405" t="str">
        <f>Tabla_owssvr__2[[#This Row],[Título]]</f>
        <v>Acceso Carpeta Compartida</v>
      </c>
      <c r="C2405" t="str">
        <f>Tabla_owssvr__2[[#This Row],[Solicitante]]</f>
        <v>Daza Espinoza, Maris Alejandra, CAM</v>
      </c>
      <c r="D2405" s="4">
        <f>Tabla_owssvr__2[[#This Row],[Fecha Solicitud]]</f>
        <v>41661</v>
      </c>
      <c r="E2405" t="str">
        <f>Tabla_owssvr__2[[#This Row],[Estado]]</f>
        <v>Realizado</v>
      </c>
      <c r="F2405" s="4">
        <f>Tabla_owssvr__2[[#This Row],[Fecha Cierre]]</f>
        <v>41661</v>
      </c>
      <c r="G2405" t="str">
        <f>Tabla_owssvr__2[[#This Row],[Categoria]]</f>
        <v>Habilitación de carpetas compartidas o sitios de Sharepoint. O asignación y/o modificación de permisos.</v>
      </c>
      <c r="H2405" t="str">
        <f>Tabla_owssvr__2[[#This Row],[Enviado a TI]]</f>
        <v>Si</v>
      </c>
      <c r="I2405">
        <f>Tabla_owssvr__2[[#This Row],[Regiones]]</f>
        <v>0</v>
      </c>
      <c r="J2405" s="12">
        <f t="shared" si="249"/>
        <v>1</v>
      </c>
      <c r="K2405" s="13">
        <f t="shared" si="250"/>
        <v>41662</v>
      </c>
      <c r="L2405" s="12">
        <f t="shared" si="251"/>
        <v>2014</v>
      </c>
      <c r="M2405" s="12">
        <f t="shared" si="252"/>
        <v>4</v>
      </c>
      <c r="N2405" s="12">
        <f t="shared" si="253"/>
        <v>1</v>
      </c>
      <c r="O2405" s="13" t="str">
        <f t="shared" ca="1" si="254"/>
        <v>CUMPLE</v>
      </c>
    </row>
    <row r="2406" spans="1:15" hidden="1">
      <c r="A2406">
        <f>Tabla_owssvr__2[[#This Row],[ID]]</f>
        <v>2812</v>
      </c>
      <c r="B2406" t="str">
        <f>Tabla_owssvr__2[[#This Row],[Título]]</f>
        <v>Instalación SmartView - CL145869994 BESP</v>
      </c>
      <c r="C2406" t="str">
        <f>Tabla_owssvr__2[[#This Row],[Solicitante]]</f>
        <v>Sandoval Puga, Beatriz Elena, CAM</v>
      </c>
      <c r="D2406" s="4">
        <f>Tabla_owssvr__2[[#This Row],[Fecha Solicitud]]</f>
        <v>41661</v>
      </c>
      <c r="E2406" t="str">
        <f>Tabla_owssvr__2[[#This Row],[Estado]]</f>
        <v>Realizado</v>
      </c>
      <c r="F2406" s="4">
        <f>Tabla_owssvr__2[[#This Row],[Fecha Cierre]]</f>
        <v>41661</v>
      </c>
      <c r="G2406" t="str">
        <f>Tabla_owssvr__2[[#This Row],[Categoria]]</f>
        <v>Instalación de nuevos software en los computadores.</v>
      </c>
      <c r="H2406" t="str">
        <f>Tabla_owssvr__2[[#This Row],[Enviado a TI]]</f>
        <v>Si</v>
      </c>
      <c r="I2406">
        <f>Tabla_owssvr__2[[#This Row],[Regiones]]</f>
        <v>0</v>
      </c>
      <c r="J2406" s="12">
        <f t="shared" si="249"/>
        <v>1</v>
      </c>
      <c r="K2406" s="13">
        <f t="shared" si="250"/>
        <v>41662</v>
      </c>
      <c r="L2406" s="12">
        <f t="shared" si="251"/>
        <v>2014</v>
      </c>
      <c r="M2406" s="12">
        <f t="shared" si="252"/>
        <v>4</v>
      </c>
      <c r="N2406" s="12">
        <f t="shared" si="253"/>
        <v>1</v>
      </c>
      <c r="O2406" s="13" t="str">
        <f t="shared" ca="1" si="254"/>
        <v>CUMPLE</v>
      </c>
    </row>
    <row r="2407" spans="1:15" hidden="1">
      <c r="A2407">
        <f>Tabla_owssvr__2[[#This Row],[ID]]</f>
        <v>2811</v>
      </c>
      <c r="B2407" t="str">
        <f>Tabla_owssvr__2[[#This Row],[Título]]</f>
        <v>Desbloqueo Contraseña</v>
      </c>
      <c r="C2407" t="str">
        <f>Tabla_owssvr__2[[#This Row],[Solicitante]]</f>
        <v>Manzo Cartés, Jose Miguel, CAM</v>
      </c>
      <c r="D2407" s="4">
        <f>Tabla_owssvr__2[[#This Row],[Fecha Solicitud]]</f>
        <v>41661</v>
      </c>
      <c r="E2407" t="str">
        <f>Tabla_owssvr__2[[#This Row],[Estado]]</f>
        <v>Realizado</v>
      </c>
      <c r="F2407" s="4">
        <f>Tabla_owssvr__2[[#This Row],[Fecha Cierre]]</f>
        <v>41661</v>
      </c>
      <c r="G2407" t="str">
        <f>Tabla_owssvr__2[[#This Row],[Categoria]]</f>
        <v>Creación, modificación activación y desactivación de cuentas de red y correo electrónico.</v>
      </c>
      <c r="H2407" t="str">
        <f>Tabla_owssvr__2[[#This Row],[Enviado a TI]]</f>
        <v>Si</v>
      </c>
      <c r="I2407">
        <f>Tabla_owssvr__2[[#This Row],[Regiones]]</f>
        <v>0</v>
      </c>
      <c r="J2407" s="12">
        <f t="shared" si="249"/>
        <v>1</v>
      </c>
      <c r="K2407" s="13">
        <f t="shared" si="250"/>
        <v>41662</v>
      </c>
      <c r="L2407" s="12">
        <f t="shared" si="251"/>
        <v>2014</v>
      </c>
      <c r="M2407" s="12">
        <f t="shared" si="252"/>
        <v>4</v>
      </c>
      <c r="N2407" s="12">
        <f t="shared" si="253"/>
        <v>1</v>
      </c>
      <c r="O2407" s="13" t="str">
        <f t="shared" ca="1" si="254"/>
        <v>CUMPLE</v>
      </c>
    </row>
    <row r="2408" spans="1:15" hidden="1">
      <c r="A2408">
        <f>Tabla_owssvr__2[[#This Row],[ID]]</f>
        <v>2810</v>
      </c>
      <c r="B2408" t="str">
        <f>Tabla_owssvr__2[[#This Row],[Título]]</f>
        <v>Estimados informo problemas con el teléfono fijo "unknown  URI scheme "</v>
      </c>
      <c r="C2408" t="str">
        <f>Tabla_owssvr__2[[#This Row],[Solicitante]]</f>
        <v>Rodriguez Kolbach, Jorge Fernando, CAM</v>
      </c>
      <c r="D2408" s="4">
        <f>Tabla_owssvr__2[[#This Row],[Fecha Solicitud]]</f>
        <v>41656</v>
      </c>
      <c r="E2408" t="str">
        <f>Tabla_owssvr__2[[#This Row],[Estado]]</f>
        <v>Realizado</v>
      </c>
      <c r="F2408" s="4">
        <f>Tabla_owssvr__2[[#This Row],[Fecha Cierre]]</f>
        <v>41656</v>
      </c>
      <c r="G2408" t="str">
        <f>Tabla_owssvr__2[[#This Row],[Categoria]]</f>
        <v>Creación, modificación activación y desactivación de anexos telefónicos.</v>
      </c>
      <c r="H2408" t="str">
        <f>Tabla_owssvr__2[[#This Row],[Enviado a TI]]</f>
        <v>Si</v>
      </c>
      <c r="I2408">
        <f>Tabla_owssvr__2[[#This Row],[Regiones]]</f>
        <v>0</v>
      </c>
      <c r="J2408" s="12">
        <f t="shared" si="249"/>
        <v>1</v>
      </c>
      <c r="K2408" s="13">
        <f t="shared" si="250"/>
        <v>41659</v>
      </c>
      <c r="L2408" s="12">
        <f t="shared" si="251"/>
        <v>2014</v>
      </c>
      <c r="M2408" s="12">
        <f t="shared" si="252"/>
        <v>4</v>
      </c>
      <c r="N2408" s="12">
        <f t="shared" si="253"/>
        <v>1</v>
      </c>
      <c r="O2408" s="13" t="str">
        <f t="shared" ca="1" si="254"/>
        <v>CUMPLE</v>
      </c>
    </row>
    <row r="2409" spans="1:15" hidden="1">
      <c r="A2409">
        <f>Tabla_owssvr__2[[#This Row],[ID]]</f>
        <v>2809</v>
      </c>
      <c r="B2409" t="str">
        <f>Tabla_owssvr__2[[#This Row],[Título]]</f>
        <v>Anexo no recibe llamado - 2389 7710</v>
      </c>
      <c r="C2409" t="str">
        <f>Tabla_owssvr__2[[#This Row],[Solicitante]]</f>
        <v>Avendaño Mira, Michelle Jazmin, EXTERNO</v>
      </c>
      <c r="D2409" s="4">
        <f>Tabla_owssvr__2[[#This Row],[Fecha Solicitud]]</f>
        <v>41656</v>
      </c>
      <c r="E2409" t="str">
        <f>Tabla_owssvr__2[[#This Row],[Estado]]</f>
        <v>Realizado</v>
      </c>
      <c r="F2409" s="4">
        <f>Tabla_owssvr__2[[#This Row],[Fecha Cierre]]</f>
        <v>41656</v>
      </c>
      <c r="G2409" t="str">
        <f>Tabla_owssvr__2[[#This Row],[Categoria]]</f>
        <v>Creación, modificación activación y desactivación de anexos telefónicos.</v>
      </c>
      <c r="H2409" t="str">
        <f>Tabla_owssvr__2[[#This Row],[Enviado a TI]]</f>
        <v>Si</v>
      </c>
      <c r="I2409">
        <f>Tabla_owssvr__2[[#This Row],[Regiones]]</f>
        <v>0</v>
      </c>
      <c r="J2409" s="12">
        <f t="shared" si="249"/>
        <v>1</v>
      </c>
      <c r="K2409" s="13">
        <f t="shared" si="250"/>
        <v>41659</v>
      </c>
      <c r="L2409" s="12">
        <f t="shared" si="251"/>
        <v>2014</v>
      </c>
      <c r="M2409" s="12">
        <f t="shared" si="252"/>
        <v>4</v>
      </c>
      <c r="N2409" s="12">
        <f t="shared" si="253"/>
        <v>1</v>
      </c>
      <c r="O2409" s="13" t="str">
        <f t="shared" ca="1" si="254"/>
        <v>CUMPLE</v>
      </c>
    </row>
    <row r="2410" spans="1:15" hidden="1">
      <c r="A2410">
        <f>Tabla_owssvr__2[[#This Row],[ID]]</f>
        <v>2808</v>
      </c>
      <c r="B2410" t="str">
        <f>Tabla_owssvr__2[[#This Row],[Título]]</f>
        <v>TICKET 775358 - AD REGISTRO DE HOST</v>
      </c>
      <c r="C2410" t="str">
        <f>Tabla_owssvr__2[[#This Row],[Solicitante]]</f>
        <v>Técnico Mesa de Ayuda, Externo</v>
      </c>
      <c r="D2410" s="4">
        <f>Tabla_owssvr__2[[#This Row],[Fecha Solicitud]]</f>
        <v>41656</v>
      </c>
      <c r="E2410" t="str">
        <f>Tabla_owssvr__2[[#This Row],[Estado]]</f>
        <v>Realizado</v>
      </c>
      <c r="F2410" s="4">
        <f>Tabla_owssvr__2[[#This Row],[Fecha Cierre]]</f>
        <v>41656</v>
      </c>
      <c r="G2410" t="str">
        <f>Tabla_owssvr__2[[#This Row],[Categoria]]</f>
        <v>Creación, modificación activación y desactivación de cuentas de red y correo electrónico.</v>
      </c>
      <c r="H2410" t="str">
        <f>Tabla_owssvr__2[[#This Row],[Enviado a TI]]</f>
        <v>No</v>
      </c>
      <c r="I2410">
        <f>Tabla_owssvr__2[[#This Row],[Regiones]]</f>
        <v>0</v>
      </c>
      <c r="J2410" s="12">
        <f t="shared" si="249"/>
        <v>1</v>
      </c>
      <c r="K2410" s="13">
        <f t="shared" si="250"/>
        <v>41659</v>
      </c>
      <c r="L2410" s="12">
        <f t="shared" si="251"/>
        <v>2014</v>
      </c>
      <c r="M2410" s="12">
        <f t="shared" si="252"/>
        <v>4</v>
      </c>
      <c r="N2410" s="12">
        <f t="shared" si="253"/>
        <v>1</v>
      </c>
      <c r="O2410" s="13" t="str">
        <f t="shared" ca="1" si="254"/>
        <v>CUMPLE</v>
      </c>
    </row>
    <row r="2411" spans="1:15" hidden="1">
      <c r="A2411">
        <f>Tabla_owssvr__2[[#This Row],[ID]]</f>
        <v>2807</v>
      </c>
      <c r="B2411" t="str">
        <f>Tabla_owssvr__2[[#This Row],[Título]]</f>
        <v>Cambio Equipo Celular</v>
      </c>
      <c r="C2411" t="str">
        <f>Tabla_owssvr__2[[#This Row],[Solicitante]]</f>
        <v>Abarca Cerda, Cristian Andres, CAM</v>
      </c>
      <c r="D2411" s="4">
        <f>Tabla_owssvr__2[[#This Row],[Fecha Solicitud]]</f>
        <v>41655</v>
      </c>
      <c r="E2411" t="str">
        <f>Tabla_owssvr__2[[#This Row],[Estado]]</f>
        <v>Realizado</v>
      </c>
      <c r="F2411" s="4">
        <f>Tabla_owssvr__2[[#This Row],[Fecha Cierre]]</f>
        <v>41657</v>
      </c>
      <c r="G2411" t="str">
        <f>Tabla_owssvr__2[[#This Row],[Categoria]]</f>
        <v>Asignación y/o entrega de equipos celulares estándar nuevos o sus componentes. (chips)</v>
      </c>
      <c r="H2411" t="str">
        <f>Tabla_owssvr__2[[#This Row],[Enviado a TI]]</f>
        <v>Si</v>
      </c>
      <c r="I2411">
        <f>Tabla_owssvr__2[[#This Row],[Regiones]]</f>
        <v>0</v>
      </c>
      <c r="J2411" s="12">
        <f t="shared" si="249"/>
        <v>7</v>
      </c>
      <c r="K2411" s="13">
        <f t="shared" si="250"/>
        <v>41666</v>
      </c>
      <c r="L2411" s="12">
        <f t="shared" si="251"/>
        <v>2014</v>
      </c>
      <c r="M2411" s="12">
        <f t="shared" si="252"/>
        <v>5</v>
      </c>
      <c r="N2411" s="12">
        <f t="shared" si="253"/>
        <v>1</v>
      </c>
      <c r="O2411" s="13" t="str">
        <f t="shared" ca="1" si="254"/>
        <v>CUMPLE</v>
      </c>
    </row>
    <row r="2412" spans="1:15" hidden="1">
      <c r="A2412">
        <f>Tabla_owssvr__2[[#This Row],[ID]]</f>
        <v>2806</v>
      </c>
      <c r="B2412" t="str">
        <f>Tabla_owssvr__2[[#This Row],[Título]]</f>
        <v>Cambio Equipo Celular</v>
      </c>
      <c r="C2412" t="str">
        <f>Tabla_owssvr__2[[#This Row],[Solicitante]]</f>
        <v>Abarca Cerda, Cristian Andres, CAM</v>
      </c>
      <c r="D2412" s="4">
        <f>Tabla_owssvr__2[[#This Row],[Fecha Solicitud]]</f>
        <v>41655</v>
      </c>
      <c r="E2412" t="str">
        <f>Tabla_owssvr__2[[#This Row],[Estado]]</f>
        <v>Realizado</v>
      </c>
      <c r="F2412" s="4">
        <f>Tabla_owssvr__2[[#This Row],[Fecha Cierre]]</f>
        <v>41657</v>
      </c>
      <c r="G2412" t="str">
        <f>Tabla_owssvr__2[[#This Row],[Categoria]]</f>
        <v>Asignación y/o entrega de equipos celulares estándar nuevos o sus componentes. (chips)</v>
      </c>
      <c r="H2412" t="str">
        <f>Tabla_owssvr__2[[#This Row],[Enviado a TI]]</f>
        <v>Si</v>
      </c>
      <c r="I2412">
        <f>Tabla_owssvr__2[[#This Row],[Regiones]]</f>
        <v>0</v>
      </c>
      <c r="J2412" s="12">
        <f t="shared" si="249"/>
        <v>7</v>
      </c>
      <c r="K2412" s="13">
        <f t="shared" si="250"/>
        <v>41666</v>
      </c>
      <c r="L2412" s="12">
        <f t="shared" si="251"/>
        <v>2014</v>
      </c>
      <c r="M2412" s="12">
        <f t="shared" si="252"/>
        <v>5</v>
      </c>
      <c r="N2412" s="12">
        <f t="shared" si="253"/>
        <v>1</v>
      </c>
      <c r="O2412" s="13" t="str">
        <f t="shared" ca="1" si="254"/>
        <v>CUMPLE</v>
      </c>
    </row>
    <row r="2413" spans="1:15">
      <c r="A2413">
        <f>Tabla_owssvr__2[[#This Row],[ID]]</f>
        <v>2805</v>
      </c>
      <c r="B2413" t="str">
        <f>Tabla_owssvr__2[[#This Row],[Título]]</f>
        <v>CoolPix S2700 - Proy. Frontel EAPB</v>
      </c>
      <c r="C2413" t="str">
        <f>Tabla_owssvr__2[[#This Row],[Solicitante]]</f>
        <v>Pajkuric Bustos, Ernesto Andrés, CAM</v>
      </c>
      <c r="D2413" s="4">
        <f>Tabla_owssvr__2[[#This Row],[Fecha Solicitud]]</f>
        <v>41655</v>
      </c>
      <c r="E2413" t="str">
        <f>Tabla_owssvr__2[[#This Row],[Estado]]</f>
        <v>Realizado</v>
      </c>
      <c r="F2413" s="4">
        <f>Tabla_owssvr__2[[#This Row],[Fecha Cierre]]</f>
        <v>41677</v>
      </c>
      <c r="G2413" t="str">
        <f>Tabla_owssvr__2[[#This Row],[Categoria]]</f>
        <v>Compra de equipamiento no habitual</v>
      </c>
      <c r="H2413" t="str">
        <f>Tabla_owssvr__2[[#This Row],[Enviado a TI]]</f>
        <v>Si</v>
      </c>
      <c r="I2413">
        <f>Tabla_owssvr__2[[#This Row],[Regiones]]</f>
        <v>0</v>
      </c>
      <c r="J2413" s="12">
        <f t="shared" si="249"/>
        <v>5</v>
      </c>
      <c r="K2413" s="13">
        <f t="shared" si="250"/>
        <v>41662</v>
      </c>
      <c r="L2413" s="12">
        <f t="shared" si="251"/>
        <v>2014</v>
      </c>
      <c r="M2413" s="12">
        <f t="shared" si="252"/>
        <v>4</v>
      </c>
      <c r="N2413" s="12">
        <f t="shared" si="253"/>
        <v>1</v>
      </c>
      <c r="O2413" s="13" t="str">
        <f t="shared" ca="1" si="254"/>
        <v>NO CUMPLE</v>
      </c>
    </row>
    <row r="2414" spans="1:15" hidden="1">
      <c r="A2414">
        <f>Tabla_owssvr__2[[#This Row],[ID]]</f>
        <v>2804</v>
      </c>
      <c r="B2414" t="str">
        <f>Tabla_owssvr__2[[#This Row],[Título]]</f>
        <v xml:space="preserve"> Solicitud Minutos adicionales  Celular : 68307823</v>
      </c>
      <c r="C2414" t="str">
        <f>Tabla_owssvr__2[[#This Row],[Solicitante]]</f>
        <v>Hernandez Briones, Hans Alejandro, CAM</v>
      </c>
      <c r="D2414" s="4">
        <f>Tabla_owssvr__2[[#This Row],[Fecha Solicitud]]</f>
        <v>41656</v>
      </c>
      <c r="E2414" t="str">
        <f>Tabla_owssvr__2[[#This Row],[Estado]]</f>
        <v>Realizado</v>
      </c>
      <c r="F2414" s="4">
        <f>Tabla_owssvr__2[[#This Row],[Fecha Cierre]]</f>
        <v>41656</v>
      </c>
      <c r="G2414" t="str">
        <f>Tabla_owssvr__2[[#This Row],[Categoria]]</f>
        <v>Habilitación de servicios de telefonía celular, aumento de minutos, cambio de perfil.</v>
      </c>
      <c r="H2414" t="str">
        <f>Tabla_owssvr__2[[#This Row],[Enviado a TI]]</f>
        <v>Si</v>
      </c>
      <c r="I2414">
        <f>Tabla_owssvr__2[[#This Row],[Regiones]]</f>
        <v>0</v>
      </c>
      <c r="J2414" s="12">
        <f t="shared" si="249"/>
        <v>1</v>
      </c>
      <c r="K2414" s="13">
        <f t="shared" si="250"/>
        <v>41659</v>
      </c>
      <c r="L2414" s="12">
        <f t="shared" si="251"/>
        <v>2014</v>
      </c>
      <c r="M2414" s="12">
        <f t="shared" si="252"/>
        <v>4</v>
      </c>
      <c r="N2414" s="12">
        <f t="shared" si="253"/>
        <v>1</v>
      </c>
      <c r="O2414" s="13" t="str">
        <f t="shared" ca="1" si="254"/>
        <v>CUMPLE</v>
      </c>
    </row>
    <row r="2415" spans="1:15" hidden="1">
      <c r="A2415">
        <f>Tabla_owssvr__2[[#This Row],[ID]]</f>
        <v>2803</v>
      </c>
      <c r="B2415" t="str">
        <f>Tabla_owssvr__2[[#This Row],[Título]]</f>
        <v>Minutos  Celular</v>
      </c>
      <c r="C2415" t="str">
        <f>Tabla_owssvr__2[[#This Row],[Solicitante]]</f>
        <v>Pajkuric Bustos, Ernesto Andrés, CAM</v>
      </c>
      <c r="D2415" s="4">
        <f>Tabla_owssvr__2[[#This Row],[Fecha Solicitud]]</f>
        <v>41656</v>
      </c>
      <c r="E2415" t="str">
        <f>Tabla_owssvr__2[[#This Row],[Estado]]</f>
        <v>Realizado</v>
      </c>
      <c r="F2415" s="4">
        <f>Tabla_owssvr__2[[#This Row],[Fecha Cierre]]</f>
        <v>41656</v>
      </c>
      <c r="G2415" t="str">
        <f>Tabla_owssvr__2[[#This Row],[Categoria]]</f>
        <v>Habilitación de servicios de telefonía celular, aumento de minutos, cambio de perfil.</v>
      </c>
      <c r="H2415" t="str">
        <f>Tabla_owssvr__2[[#This Row],[Enviado a TI]]</f>
        <v>No</v>
      </c>
      <c r="I2415">
        <f>Tabla_owssvr__2[[#This Row],[Regiones]]</f>
        <v>0</v>
      </c>
      <c r="J2415" s="12">
        <f t="shared" si="249"/>
        <v>1</v>
      </c>
      <c r="K2415" s="13">
        <f t="shared" si="250"/>
        <v>41659</v>
      </c>
      <c r="L2415" s="12">
        <f t="shared" si="251"/>
        <v>2014</v>
      </c>
      <c r="M2415" s="12">
        <f t="shared" si="252"/>
        <v>4</v>
      </c>
      <c r="N2415" s="12">
        <f t="shared" si="253"/>
        <v>1</v>
      </c>
      <c r="O2415" s="13" t="str">
        <f t="shared" ca="1" si="254"/>
        <v>CUMPLE</v>
      </c>
    </row>
    <row r="2416" spans="1:15" hidden="1">
      <c r="A2416">
        <f>Tabla_owssvr__2[[#This Row],[ID]]</f>
        <v>2802</v>
      </c>
      <c r="B2416" t="str">
        <f>Tabla_owssvr__2[[#This Row],[Título]]</f>
        <v xml:space="preserve">Restitucion de Minutos </v>
      </c>
      <c r="C2416" t="str">
        <f>Tabla_owssvr__2[[#This Row],[Solicitante]]</f>
        <v>Lagos Acuña, Christopher Joseph, CAM</v>
      </c>
      <c r="D2416" s="4">
        <f>Tabla_owssvr__2[[#This Row],[Fecha Solicitud]]</f>
        <v>41656</v>
      </c>
      <c r="E2416" t="str">
        <f>Tabla_owssvr__2[[#This Row],[Estado]]</f>
        <v>Realizado</v>
      </c>
      <c r="F2416" s="4">
        <f>Tabla_owssvr__2[[#This Row],[Fecha Cierre]]</f>
        <v>41656</v>
      </c>
      <c r="G2416" t="str">
        <f>Tabla_owssvr__2[[#This Row],[Categoria]]</f>
        <v>Habilitación de servicios de telefonía celular, aumento de minutos, cambio de perfil.</v>
      </c>
      <c r="H2416" t="str">
        <f>Tabla_owssvr__2[[#This Row],[Enviado a TI]]</f>
        <v>Si</v>
      </c>
      <c r="I2416">
        <f>Tabla_owssvr__2[[#This Row],[Regiones]]</f>
        <v>0</v>
      </c>
      <c r="J2416" s="12">
        <f t="shared" si="249"/>
        <v>1</v>
      </c>
      <c r="K2416" s="13">
        <f t="shared" si="250"/>
        <v>41659</v>
      </c>
      <c r="L2416" s="12">
        <f t="shared" si="251"/>
        <v>2014</v>
      </c>
      <c r="M2416" s="12">
        <f t="shared" si="252"/>
        <v>4</v>
      </c>
      <c r="N2416" s="12">
        <f t="shared" si="253"/>
        <v>1</v>
      </c>
      <c r="O2416" s="13" t="str">
        <f t="shared" ca="1" si="254"/>
        <v>CUMPLE</v>
      </c>
    </row>
    <row r="2417" spans="1:15" hidden="1">
      <c r="A2417">
        <f>Tabla_owssvr__2[[#This Row],[ID]]</f>
        <v>2801</v>
      </c>
      <c r="B2417" t="str">
        <f>Tabla_owssvr__2[[#This Row],[Título]]</f>
        <v>Minutos On Net</v>
      </c>
      <c r="C2417" t="str">
        <f>Tabla_owssvr__2[[#This Row],[Solicitante]]</f>
        <v>Abrigo Elgueda, Juan Andres, CAM</v>
      </c>
      <c r="D2417" s="4">
        <f>Tabla_owssvr__2[[#This Row],[Fecha Solicitud]]</f>
        <v>41656</v>
      </c>
      <c r="E2417" t="str">
        <f>Tabla_owssvr__2[[#This Row],[Estado]]</f>
        <v>Realizado</v>
      </c>
      <c r="F2417" s="4">
        <f>Tabla_owssvr__2[[#This Row],[Fecha Cierre]]</f>
        <v>41656</v>
      </c>
      <c r="G2417" t="str">
        <f>Tabla_owssvr__2[[#This Row],[Categoria]]</f>
        <v>Habilitación de servicios de telefonía celular, aumento de minutos, cambio de perfil.</v>
      </c>
      <c r="H2417" t="str">
        <f>Tabla_owssvr__2[[#This Row],[Enviado a TI]]</f>
        <v>No</v>
      </c>
      <c r="I2417">
        <f>Tabla_owssvr__2[[#This Row],[Regiones]]</f>
        <v>0</v>
      </c>
      <c r="J2417" s="12">
        <f t="shared" si="249"/>
        <v>1</v>
      </c>
      <c r="K2417" s="13">
        <f t="shared" si="250"/>
        <v>41659</v>
      </c>
      <c r="L2417" s="12">
        <f t="shared" si="251"/>
        <v>2014</v>
      </c>
      <c r="M2417" s="12">
        <f t="shared" si="252"/>
        <v>4</v>
      </c>
      <c r="N2417" s="12">
        <f t="shared" si="253"/>
        <v>1</v>
      </c>
      <c r="O2417" s="13" t="str">
        <f t="shared" ca="1" si="254"/>
        <v>CUMPLE</v>
      </c>
    </row>
    <row r="2418" spans="1:15" hidden="1">
      <c r="A2418">
        <f>Tabla_owssvr__2[[#This Row],[ID]]</f>
        <v>2800</v>
      </c>
      <c r="B2418" t="str">
        <f>Tabla_owssvr__2[[#This Row],[Título]]</f>
        <v>Instalacion Autocad Equipo Hector Cabrera</v>
      </c>
      <c r="C2418" t="str">
        <f>Tabla_owssvr__2[[#This Row],[Solicitante]]</f>
        <v>Dominguez Quinteros, Federico Lucas, CAM</v>
      </c>
      <c r="D2418" s="4">
        <f>Tabla_owssvr__2[[#This Row],[Fecha Solicitud]]</f>
        <v>41655</v>
      </c>
      <c r="E2418" t="str">
        <f>Tabla_owssvr__2[[#This Row],[Estado]]</f>
        <v>Realizado</v>
      </c>
      <c r="F2418" s="4">
        <f>Tabla_owssvr__2[[#This Row],[Fecha Cierre]]</f>
        <v>41655</v>
      </c>
      <c r="G2418" t="str">
        <f>Tabla_owssvr__2[[#This Row],[Categoria]]</f>
        <v>Instalación de nuevos software en los computadores.</v>
      </c>
      <c r="H2418" t="str">
        <f>Tabla_owssvr__2[[#This Row],[Enviado a TI]]</f>
        <v>Si</v>
      </c>
      <c r="I2418">
        <f>Tabla_owssvr__2[[#This Row],[Regiones]]</f>
        <v>0</v>
      </c>
      <c r="J2418" s="12">
        <f t="shared" si="249"/>
        <v>1</v>
      </c>
      <c r="K2418" s="13">
        <f t="shared" si="250"/>
        <v>41656</v>
      </c>
      <c r="L2418" s="12">
        <f t="shared" si="251"/>
        <v>2014</v>
      </c>
      <c r="M2418" s="12">
        <f t="shared" si="252"/>
        <v>3</v>
      </c>
      <c r="N2418" s="12">
        <f t="shared" si="253"/>
        <v>1</v>
      </c>
      <c r="O2418" s="13" t="str">
        <f t="shared" ca="1" si="254"/>
        <v>CUMPLE</v>
      </c>
    </row>
    <row r="2419" spans="1:15" hidden="1">
      <c r="A2419">
        <f>Tabla_owssvr__2[[#This Row],[ID]]</f>
        <v>2799</v>
      </c>
      <c r="B2419" t="str">
        <f>Tabla_owssvr__2[[#This Row],[Título]]</f>
        <v>Solicitud de Acceso a Carpeta.</v>
      </c>
      <c r="C2419" t="str">
        <f>Tabla_owssvr__2[[#This Row],[Solicitante]]</f>
        <v>Castillo Castillo, Luis Julian Ariel, CAM</v>
      </c>
      <c r="D2419" s="4">
        <f>Tabla_owssvr__2[[#This Row],[Fecha Solicitud]]</f>
        <v>41655</v>
      </c>
      <c r="E2419" t="str">
        <f>Tabla_owssvr__2[[#This Row],[Estado]]</f>
        <v>Realizado</v>
      </c>
      <c r="F2419" s="4">
        <f>Tabla_owssvr__2[[#This Row],[Fecha Cierre]]</f>
        <v>41655</v>
      </c>
      <c r="G2419" t="str">
        <f>Tabla_owssvr__2[[#This Row],[Categoria]]</f>
        <v>Habilitación de carpetas compartidas o sitios de Sharepoint. O asignación y/o modificación de permisos.</v>
      </c>
      <c r="H2419" t="str">
        <f>Tabla_owssvr__2[[#This Row],[Enviado a TI]]</f>
        <v>No</v>
      </c>
      <c r="I2419">
        <f>Tabla_owssvr__2[[#This Row],[Regiones]]</f>
        <v>0</v>
      </c>
      <c r="J2419" s="12">
        <f t="shared" si="249"/>
        <v>1</v>
      </c>
      <c r="K2419" s="13">
        <f t="shared" si="250"/>
        <v>41656</v>
      </c>
      <c r="L2419" s="12">
        <f t="shared" si="251"/>
        <v>2014</v>
      </c>
      <c r="M2419" s="12">
        <f t="shared" si="252"/>
        <v>3</v>
      </c>
      <c r="N2419" s="12">
        <f t="shared" si="253"/>
        <v>1</v>
      </c>
      <c r="O2419" s="13" t="str">
        <f t="shared" ca="1" si="254"/>
        <v>CUMPLE</v>
      </c>
    </row>
    <row r="2420" spans="1:15" hidden="1">
      <c r="A2420">
        <f>Tabla_owssvr__2[[#This Row],[ID]]</f>
        <v>2798</v>
      </c>
      <c r="B2420" t="str">
        <f>Tabla_owssvr__2[[#This Row],[Título]]</f>
        <v xml:space="preserve">Alta Estacion de trabajo </v>
      </c>
      <c r="C2420" t="str">
        <f>Tabla_owssvr__2[[#This Row],[Solicitante]]</f>
        <v>Técnico Mesa de Ayuda, Externo</v>
      </c>
      <c r="D2420" s="4">
        <f>Tabla_owssvr__2[[#This Row],[Fecha Solicitud]]</f>
        <v>41655</v>
      </c>
      <c r="E2420" t="str">
        <f>Tabla_owssvr__2[[#This Row],[Estado]]</f>
        <v>Realizado</v>
      </c>
      <c r="F2420" s="4">
        <f>Tabla_owssvr__2[[#This Row],[Fecha Cierre]]</f>
        <v>41655</v>
      </c>
      <c r="G2420" t="str">
        <f>Tabla_owssvr__2[[#This Row],[Categoria]]</f>
        <v>Creación, modificación activación y desactivación de cuentas de red y correo electrónico.</v>
      </c>
      <c r="H2420" t="str">
        <f>Tabla_owssvr__2[[#This Row],[Enviado a TI]]</f>
        <v>No</v>
      </c>
      <c r="I2420">
        <f>Tabla_owssvr__2[[#This Row],[Regiones]]</f>
        <v>0</v>
      </c>
      <c r="J2420" s="12">
        <f t="shared" si="249"/>
        <v>1</v>
      </c>
      <c r="K2420" s="13">
        <f t="shared" si="250"/>
        <v>41656</v>
      </c>
      <c r="L2420" s="12">
        <f t="shared" si="251"/>
        <v>2014</v>
      </c>
      <c r="M2420" s="12">
        <f t="shared" si="252"/>
        <v>3</v>
      </c>
      <c r="N2420" s="12">
        <f t="shared" si="253"/>
        <v>1</v>
      </c>
      <c r="O2420" s="13" t="str">
        <f t="shared" ca="1" si="254"/>
        <v>CUMPLE</v>
      </c>
    </row>
    <row r="2421" spans="1:15" hidden="1">
      <c r="A2421">
        <f>Tabla_owssvr__2[[#This Row],[ID]]</f>
        <v>2797</v>
      </c>
      <c r="B2421" t="str">
        <f>Tabla_owssvr__2[[#This Row],[Título]]</f>
        <v>Correo</v>
      </c>
      <c r="C2421" t="str">
        <f>Tabla_owssvr__2[[#This Row],[Solicitante]]</f>
        <v>Ferreira Zuñiga, Alejandro Andres, EXTERNO</v>
      </c>
      <c r="D2421" s="4">
        <f>Tabla_owssvr__2[[#This Row],[Fecha Solicitud]]</f>
        <v>41655</v>
      </c>
      <c r="E2421" t="str">
        <f>Tabla_owssvr__2[[#This Row],[Estado]]</f>
        <v>Realizado</v>
      </c>
      <c r="F2421" s="4">
        <f>Tabla_owssvr__2[[#This Row],[Fecha Cierre]]</f>
        <v>41655</v>
      </c>
      <c r="G2421" t="str">
        <f>Tabla_owssvr__2[[#This Row],[Categoria]]</f>
        <v>Creación, modificación activación y desactivación de cuentas de red y correo electrónico.</v>
      </c>
      <c r="H2421" t="str">
        <f>Tabla_owssvr__2[[#This Row],[Enviado a TI]]</f>
        <v>Si</v>
      </c>
      <c r="I2421">
        <f>Tabla_owssvr__2[[#This Row],[Regiones]]</f>
        <v>0</v>
      </c>
      <c r="J2421" s="12">
        <f t="shared" si="249"/>
        <v>1</v>
      </c>
      <c r="K2421" s="13">
        <f t="shared" si="250"/>
        <v>41656</v>
      </c>
      <c r="L2421" s="12">
        <f t="shared" si="251"/>
        <v>2014</v>
      </c>
      <c r="M2421" s="12">
        <f t="shared" si="252"/>
        <v>3</v>
      </c>
      <c r="N2421" s="12">
        <f t="shared" si="253"/>
        <v>1</v>
      </c>
      <c r="O2421" s="13" t="str">
        <f t="shared" ca="1" si="254"/>
        <v>CUMPLE</v>
      </c>
    </row>
    <row r="2422" spans="1:15" hidden="1">
      <c r="A2422">
        <f>Tabla_owssvr__2[[#This Row],[ID]]</f>
        <v>2796</v>
      </c>
      <c r="B2422" t="str">
        <f>Tabla_owssvr__2[[#This Row],[Título]]</f>
        <v>Anexo Casino No Recibe llamadas</v>
      </c>
      <c r="C2422" t="str">
        <f>Tabla_owssvr__2[[#This Row],[Solicitante]]</f>
        <v>Técnico Mesa de Ayuda, Externo</v>
      </c>
      <c r="D2422" s="4">
        <f>Tabla_owssvr__2[[#This Row],[Fecha Solicitud]]</f>
        <v>41655</v>
      </c>
      <c r="E2422" t="str">
        <f>Tabla_owssvr__2[[#This Row],[Estado]]</f>
        <v>Realizado</v>
      </c>
      <c r="F2422" s="4">
        <f>Tabla_owssvr__2[[#This Row],[Fecha Cierre]]</f>
        <v>41655</v>
      </c>
      <c r="G2422" t="str">
        <f>Tabla_owssvr__2[[#This Row],[Categoria]]</f>
        <v>Creación, modificación activación y desactivación de anexos telefónicos.</v>
      </c>
      <c r="H2422" t="str">
        <f>Tabla_owssvr__2[[#This Row],[Enviado a TI]]</f>
        <v>No</v>
      </c>
      <c r="I2422">
        <f>Tabla_owssvr__2[[#This Row],[Regiones]]</f>
        <v>0</v>
      </c>
      <c r="J2422" s="12">
        <f t="shared" si="249"/>
        <v>1</v>
      </c>
      <c r="K2422" s="13">
        <f t="shared" si="250"/>
        <v>41656</v>
      </c>
      <c r="L2422" s="12">
        <f t="shared" si="251"/>
        <v>2014</v>
      </c>
      <c r="M2422" s="12">
        <f t="shared" si="252"/>
        <v>3</v>
      </c>
      <c r="N2422" s="12">
        <f t="shared" si="253"/>
        <v>1</v>
      </c>
      <c r="O2422" s="13" t="str">
        <f t="shared" ca="1" si="254"/>
        <v>CUMPLE</v>
      </c>
    </row>
    <row r="2423" spans="1:15" hidden="1">
      <c r="A2423">
        <f>Tabla_owssvr__2[[#This Row],[ID]]</f>
        <v>2795</v>
      </c>
      <c r="B2423" t="str">
        <f>Tabla_owssvr__2[[#This Row],[Título]]</f>
        <v>Restituir Minutos CAM</v>
      </c>
      <c r="C2423" t="str">
        <f>Tabla_owssvr__2[[#This Row],[Solicitante]]</f>
        <v>Salinas Bustos, Max Leonardo, CAM</v>
      </c>
      <c r="D2423" s="4">
        <f>Tabla_owssvr__2[[#This Row],[Fecha Solicitud]]</f>
        <v>41655</v>
      </c>
      <c r="E2423" t="str">
        <f>Tabla_owssvr__2[[#This Row],[Estado]]</f>
        <v>Realizado</v>
      </c>
      <c r="F2423" s="4">
        <f>Tabla_owssvr__2[[#This Row],[Fecha Cierre]]</f>
        <v>41655</v>
      </c>
      <c r="G2423" t="str">
        <f>Tabla_owssvr__2[[#This Row],[Categoria]]</f>
        <v>Habilitación de servicios de telefonía celular, aumento de minutos, cambio de perfil.</v>
      </c>
      <c r="H2423" t="str">
        <f>Tabla_owssvr__2[[#This Row],[Enviado a TI]]</f>
        <v>No</v>
      </c>
      <c r="I2423">
        <f>Tabla_owssvr__2[[#This Row],[Regiones]]</f>
        <v>0</v>
      </c>
      <c r="J2423" s="12">
        <f t="shared" si="249"/>
        <v>1</v>
      </c>
      <c r="K2423" s="13">
        <f t="shared" si="250"/>
        <v>41656</v>
      </c>
      <c r="L2423" s="12">
        <f t="shared" si="251"/>
        <v>2014</v>
      </c>
      <c r="M2423" s="12">
        <f t="shared" si="252"/>
        <v>3</v>
      </c>
      <c r="N2423" s="12">
        <f t="shared" si="253"/>
        <v>1</v>
      </c>
      <c r="O2423" s="13" t="str">
        <f t="shared" ca="1" si="254"/>
        <v>CUMPLE</v>
      </c>
    </row>
    <row r="2424" spans="1:15" hidden="1">
      <c r="A2424">
        <f>Tabla_owssvr__2[[#This Row],[ID]]</f>
        <v>2794</v>
      </c>
      <c r="B2424" t="str">
        <f>Tabla_owssvr__2[[#This Row],[Título]]</f>
        <v>Plataformado PC - Asignación SOT Valdivia CEPS</v>
      </c>
      <c r="C2424" t="str">
        <f>Tabla_owssvr__2[[#This Row],[Solicitante]]</f>
        <v>Morales Diaz, Mauricio Enrique, CAM</v>
      </c>
      <c r="D2424" s="4">
        <f>Tabla_owssvr__2[[#This Row],[Fecha Solicitud]]</f>
        <v>41655</v>
      </c>
      <c r="E2424" t="str">
        <f>Tabla_owssvr__2[[#This Row],[Estado]]</f>
        <v>Realizado</v>
      </c>
      <c r="F2424" s="4">
        <f>Tabla_owssvr__2[[#This Row],[Fecha Cierre]]</f>
        <v>41655</v>
      </c>
      <c r="G2424" t="str">
        <f>Tabla_owssvr__2[[#This Row],[Categoria]]</f>
        <v>Asignación de equipamiento estándar.</v>
      </c>
      <c r="H2424" t="str">
        <f>Tabla_owssvr__2[[#This Row],[Enviado a TI]]</f>
        <v>Si</v>
      </c>
      <c r="I2424">
        <f>Tabla_owssvr__2[[#This Row],[Regiones]]</f>
        <v>0</v>
      </c>
      <c r="J2424" s="12">
        <f t="shared" si="249"/>
        <v>4</v>
      </c>
      <c r="K2424" s="13">
        <f t="shared" si="250"/>
        <v>41661</v>
      </c>
      <c r="L2424" s="12">
        <f t="shared" si="251"/>
        <v>2014</v>
      </c>
      <c r="M2424" s="12">
        <f t="shared" si="252"/>
        <v>4</v>
      </c>
      <c r="N2424" s="12">
        <f t="shared" si="253"/>
        <v>1</v>
      </c>
      <c r="O2424" s="13" t="str">
        <f t="shared" ca="1" si="254"/>
        <v>CUMPLE</v>
      </c>
    </row>
    <row r="2425" spans="1:15" hidden="1">
      <c r="A2425">
        <f>Tabla_owssvr__2[[#This Row],[ID]]</f>
        <v>2793</v>
      </c>
      <c r="B2425" t="str">
        <f>Tabla_owssvr__2[[#This Row],[Título]]</f>
        <v>Sin Minutos</v>
      </c>
      <c r="C2425" t="str">
        <f>Tabla_owssvr__2[[#This Row],[Solicitante]]</f>
        <v>Gonzalez Soto, Javier Alejandro, CAM</v>
      </c>
      <c r="D2425" s="4">
        <f>Tabla_owssvr__2[[#This Row],[Fecha Solicitud]]</f>
        <v>41655</v>
      </c>
      <c r="E2425" t="str">
        <f>Tabla_owssvr__2[[#This Row],[Estado]]</f>
        <v>Realizado</v>
      </c>
      <c r="F2425" s="4">
        <f>Tabla_owssvr__2[[#This Row],[Fecha Cierre]]</f>
        <v>41655</v>
      </c>
      <c r="G2425" t="str">
        <f>Tabla_owssvr__2[[#This Row],[Categoria]]</f>
        <v>Habilitación de servicios de telefonía celular, aumento de minutos, cambio de perfil.</v>
      </c>
      <c r="H2425" t="str">
        <f>Tabla_owssvr__2[[#This Row],[Enviado a TI]]</f>
        <v>No</v>
      </c>
      <c r="I2425">
        <f>Tabla_owssvr__2[[#This Row],[Regiones]]</f>
        <v>0</v>
      </c>
      <c r="J2425" s="12">
        <f t="shared" si="249"/>
        <v>1</v>
      </c>
      <c r="K2425" s="13">
        <f t="shared" si="250"/>
        <v>41656</v>
      </c>
      <c r="L2425" s="12">
        <f t="shared" si="251"/>
        <v>2014</v>
      </c>
      <c r="M2425" s="12">
        <f t="shared" si="252"/>
        <v>3</v>
      </c>
      <c r="N2425" s="12">
        <f t="shared" si="253"/>
        <v>1</v>
      </c>
      <c r="O2425" s="13" t="str">
        <f t="shared" ca="1" si="254"/>
        <v>CUMPLE</v>
      </c>
    </row>
    <row r="2426" spans="1:15" hidden="1">
      <c r="A2426">
        <f>Tabla_owssvr__2[[#This Row],[ID]]</f>
        <v>2792</v>
      </c>
      <c r="B2426" t="str">
        <f>Tabla_owssvr__2[[#This Row],[Título]]</f>
        <v>Plataformado PC - Asignación SOT Valdivia AERM</v>
      </c>
      <c r="C2426" t="str">
        <f>Tabla_owssvr__2[[#This Row],[Solicitante]]</f>
        <v>Morales Diaz, Mauricio Enrique, CAM</v>
      </c>
      <c r="D2426" s="4">
        <f>Tabla_owssvr__2[[#This Row],[Fecha Solicitud]]</f>
        <v>41655</v>
      </c>
      <c r="E2426" t="str">
        <f>Tabla_owssvr__2[[#This Row],[Estado]]</f>
        <v>Realizado</v>
      </c>
      <c r="F2426" s="4">
        <f>Tabla_owssvr__2[[#This Row],[Fecha Cierre]]</f>
        <v>41655</v>
      </c>
      <c r="G2426" t="str">
        <f>Tabla_owssvr__2[[#This Row],[Categoria]]</f>
        <v>Asignación de equipamiento estándar.</v>
      </c>
      <c r="H2426" t="str">
        <f>Tabla_owssvr__2[[#This Row],[Enviado a TI]]</f>
        <v>Si</v>
      </c>
      <c r="I2426">
        <f>Tabla_owssvr__2[[#This Row],[Regiones]]</f>
        <v>0</v>
      </c>
      <c r="J2426" s="12">
        <f t="shared" si="249"/>
        <v>4</v>
      </c>
      <c r="K2426" s="13">
        <f t="shared" si="250"/>
        <v>41661</v>
      </c>
      <c r="L2426" s="12">
        <f t="shared" si="251"/>
        <v>2014</v>
      </c>
      <c r="M2426" s="12">
        <f t="shared" si="252"/>
        <v>4</v>
      </c>
      <c r="N2426" s="12">
        <f t="shared" si="253"/>
        <v>1</v>
      </c>
      <c r="O2426" s="13" t="str">
        <f t="shared" ca="1" si="254"/>
        <v>CUMPLE</v>
      </c>
    </row>
    <row r="2427" spans="1:15" hidden="1">
      <c r="A2427">
        <f>Tabla_owssvr__2[[#This Row],[ID]]</f>
        <v>2791</v>
      </c>
      <c r="B2427" t="str">
        <f>Tabla_owssvr__2[[#This Row],[Título]]</f>
        <v>Punto sin red ni telefono</v>
      </c>
      <c r="C2427" t="str">
        <f>Tabla_owssvr__2[[#This Row],[Solicitante]]</f>
        <v>Soto Moya, Roberto Carlos, CAM</v>
      </c>
      <c r="D2427" s="4">
        <f>Tabla_owssvr__2[[#This Row],[Fecha Solicitud]]</f>
        <v>41655</v>
      </c>
      <c r="E2427" t="str">
        <f>Tabla_owssvr__2[[#This Row],[Estado]]</f>
        <v>Realizado</v>
      </c>
      <c r="F2427" s="4">
        <f>Tabla_owssvr__2[[#This Row],[Fecha Cierre]]</f>
        <v>41655</v>
      </c>
      <c r="G2427" t="str">
        <f>Tabla_owssvr__2[[#This Row],[Categoria]]</f>
        <v>Instalación o revisión de puntos de red.</v>
      </c>
      <c r="H2427" t="str">
        <f>Tabla_owssvr__2[[#This Row],[Enviado a TI]]</f>
        <v>Si</v>
      </c>
      <c r="I2427">
        <f>Tabla_owssvr__2[[#This Row],[Regiones]]</f>
        <v>0</v>
      </c>
      <c r="J2427" s="12">
        <f t="shared" si="249"/>
        <v>3</v>
      </c>
      <c r="K2427" s="13">
        <f t="shared" si="250"/>
        <v>41660</v>
      </c>
      <c r="L2427" s="12">
        <f t="shared" si="251"/>
        <v>2014</v>
      </c>
      <c r="M2427" s="12">
        <f t="shared" si="252"/>
        <v>4</v>
      </c>
      <c r="N2427" s="12">
        <f t="shared" si="253"/>
        <v>1</v>
      </c>
      <c r="O2427" s="13" t="str">
        <f t="shared" ca="1" si="254"/>
        <v>CUMPLE</v>
      </c>
    </row>
    <row r="2428" spans="1:15" hidden="1">
      <c r="A2428">
        <f>Tabla_owssvr__2[[#This Row],[ID]]</f>
        <v>2790</v>
      </c>
      <c r="B2428" t="str">
        <f>Tabla_owssvr__2[[#This Row],[Título]]</f>
        <v xml:space="preserve">Envía cuentas para cargar suministro de Cargador de Notebook de terreno </v>
      </c>
      <c r="C2428" t="str">
        <f>Tabla_owssvr__2[[#This Row],[Solicitante]]</f>
        <v>Garay Espinoza, Jorge Andres, CAM</v>
      </c>
      <c r="D2428" s="4">
        <f>Tabla_owssvr__2[[#This Row],[Fecha Solicitud]]</f>
        <v>41655</v>
      </c>
      <c r="E2428" t="str">
        <f>Tabla_owssvr__2[[#This Row],[Estado]]</f>
        <v>Realizado</v>
      </c>
      <c r="F2428" s="4">
        <f>Tabla_owssvr__2[[#This Row],[Fecha Cierre]]</f>
        <v>41655</v>
      </c>
      <c r="G2428" t="str">
        <f>Tabla_owssvr__2[[#This Row],[Categoria]]</f>
        <v>Compra de equipamiento no habitual</v>
      </c>
      <c r="H2428" t="str">
        <f>Tabla_owssvr__2[[#This Row],[Enviado a TI]]</f>
        <v>Si</v>
      </c>
      <c r="I2428">
        <f>Tabla_owssvr__2[[#This Row],[Regiones]]</f>
        <v>0</v>
      </c>
      <c r="J2428" s="12">
        <f t="shared" si="249"/>
        <v>5</v>
      </c>
      <c r="K2428" s="13">
        <f t="shared" si="250"/>
        <v>41662</v>
      </c>
      <c r="L2428" s="12">
        <f t="shared" si="251"/>
        <v>2014</v>
      </c>
      <c r="M2428" s="12">
        <f t="shared" si="252"/>
        <v>4</v>
      </c>
      <c r="N2428" s="12">
        <f t="shared" si="253"/>
        <v>1</v>
      </c>
      <c r="O2428" s="13" t="str">
        <f t="shared" ca="1" si="254"/>
        <v>CUMPLE</v>
      </c>
    </row>
    <row r="2429" spans="1:15" hidden="1">
      <c r="A2429">
        <f>Tabla_owssvr__2[[#This Row],[ID]]</f>
        <v>2789</v>
      </c>
      <c r="B2429" t="str">
        <f>Tabla_owssvr__2[[#This Row],[Título]]</f>
        <v>Minutos  Celular</v>
      </c>
      <c r="C2429" t="str">
        <f>Tabla_owssvr__2[[#This Row],[Solicitante]]</f>
        <v>Palma Campos, Alejandra Beatriz, CAM</v>
      </c>
      <c r="D2429" s="4">
        <f>Tabla_owssvr__2[[#This Row],[Fecha Solicitud]]</f>
        <v>41655</v>
      </c>
      <c r="E2429" t="str">
        <f>Tabla_owssvr__2[[#This Row],[Estado]]</f>
        <v>Realizado</v>
      </c>
      <c r="F2429" s="4">
        <f>Tabla_owssvr__2[[#This Row],[Fecha Cierre]]</f>
        <v>41655</v>
      </c>
      <c r="G2429" t="str">
        <f>Tabla_owssvr__2[[#This Row],[Categoria]]</f>
        <v>Habilitación de servicios de telefonía celular, aumento de minutos, cambio de perfil.</v>
      </c>
      <c r="H2429" t="str">
        <f>Tabla_owssvr__2[[#This Row],[Enviado a TI]]</f>
        <v>Si</v>
      </c>
      <c r="I2429">
        <f>Tabla_owssvr__2[[#This Row],[Regiones]]</f>
        <v>0</v>
      </c>
      <c r="J2429" s="12">
        <f t="shared" si="249"/>
        <v>1</v>
      </c>
      <c r="K2429" s="13">
        <f t="shared" si="250"/>
        <v>41656</v>
      </c>
      <c r="L2429" s="12">
        <f t="shared" si="251"/>
        <v>2014</v>
      </c>
      <c r="M2429" s="12">
        <f t="shared" si="252"/>
        <v>3</v>
      </c>
      <c r="N2429" s="12">
        <f t="shared" si="253"/>
        <v>1</v>
      </c>
      <c r="O2429" s="13" t="str">
        <f t="shared" ca="1" si="254"/>
        <v>CUMPLE</v>
      </c>
    </row>
    <row r="2430" spans="1:15" hidden="1">
      <c r="A2430">
        <f>Tabla_owssvr__2[[#This Row],[ID]]</f>
        <v>2788</v>
      </c>
      <c r="B2430" t="str">
        <f>Tabla_owssvr__2[[#This Row],[Título]]</f>
        <v>Minutos  Celular</v>
      </c>
      <c r="C2430" t="str">
        <f>Tabla_owssvr__2[[#This Row],[Solicitante]]</f>
        <v>Palma Campos, Alejandra Beatriz, CAM</v>
      </c>
      <c r="D2430" s="4">
        <f>Tabla_owssvr__2[[#This Row],[Fecha Solicitud]]</f>
        <v>41655</v>
      </c>
      <c r="E2430" t="str">
        <f>Tabla_owssvr__2[[#This Row],[Estado]]</f>
        <v>Realizado</v>
      </c>
      <c r="F2430" s="4">
        <f>Tabla_owssvr__2[[#This Row],[Fecha Cierre]]</f>
        <v>41655</v>
      </c>
      <c r="G2430" t="str">
        <f>Tabla_owssvr__2[[#This Row],[Categoria]]</f>
        <v>Habilitación de servicios de telefonía celular, aumento de minutos, cambio de perfil.</v>
      </c>
      <c r="H2430" t="str">
        <f>Tabla_owssvr__2[[#This Row],[Enviado a TI]]</f>
        <v>Si</v>
      </c>
      <c r="I2430">
        <f>Tabla_owssvr__2[[#This Row],[Regiones]]</f>
        <v>0</v>
      </c>
      <c r="J2430" s="12">
        <f t="shared" si="249"/>
        <v>1</v>
      </c>
      <c r="K2430" s="13">
        <f t="shared" si="250"/>
        <v>41656</v>
      </c>
      <c r="L2430" s="12">
        <f t="shared" si="251"/>
        <v>2014</v>
      </c>
      <c r="M2430" s="12">
        <f t="shared" si="252"/>
        <v>3</v>
      </c>
      <c r="N2430" s="12">
        <f t="shared" si="253"/>
        <v>1</v>
      </c>
      <c r="O2430" s="13" t="str">
        <f t="shared" ca="1" si="254"/>
        <v>CUMPLE</v>
      </c>
    </row>
    <row r="2431" spans="1:15" hidden="1">
      <c r="A2431">
        <f>Tabla_owssvr__2[[#This Row],[ID]]</f>
        <v>2787</v>
      </c>
      <c r="B2431" t="str">
        <f>Tabla_owssvr__2[[#This Row],[Título]]</f>
        <v>don david apruebe los minutos R</v>
      </c>
      <c r="C2431" t="str">
        <f>Tabla_owssvr__2[[#This Row],[Solicitante]]</f>
        <v>Valdes Navarrete, David Exequiel, CAM</v>
      </c>
      <c r="D2431" s="4">
        <f>Tabla_owssvr__2[[#This Row],[Fecha Solicitud]]</f>
        <v>41655</v>
      </c>
      <c r="E2431" t="str">
        <f>Tabla_owssvr__2[[#This Row],[Estado]]</f>
        <v>Realizado</v>
      </c>
      <c r="F2431" s="4">
        <f>Tabla_owssvr__2[[#This Row],[Fecha Cierre]]</f>
        <v>41655</v>
      </c>
      <c r="G2431" t="str">
        <f>Tabla_owssvr__2[[#This Row],[Categoria]]</f>
        <v>Habilitación de servicios de telefonía celular, aumento de minutos, cambio de perfil.</v>
      </c>
      <c r="H2431" t="str">
        <f>Tabla_owssvr__2[[#This Row],[Enviado a TI]]</f>
        <v>Si</v>
      </c>
      <c r="I2431">
        <f>Tabla_owssvr__2[[#This Row],[Regiones]]</f>
        <v>0</v>
      </c>
      <c r="J2431" s="12">
        <f t="shared" si="249"/>
        <v>1</v>
      </c>
      <c r="K2431" s="13">
        <f t="shared" si="250"/>
        <v>41656</v>
      </c>
      <c r="L2431" s="12">
        <f t="shared" si="251"/>
        <v>2014</v>
      </c>
      <c r="M2431" s="12">
        <f t="shared" si="252"/>
        <v>3</v>
      </c>
      <c r="N2431" s="12">
        <f t="shared" si="253"/>
        <v>1</v>
      </c>
      <c r="O2431" s="13" t="str">
        <f t="shared" ca="1" si="254"/>
        <v>CUMPLE</v>
      </c>
    </row>
    <row r="2432" spans="1:15" hidden="1">
      <c r="A2432">
        <f>Tabla_owssvr__2[[#This Row],[ID]]</f>
        <v>2786</v>
      </c>
      <c r="B2432" t="str">
        <f>Tabla_owssvr__2[[#This Row],[Título]]</f>
        <v>Minutos celular 89207981</v>
      </c>
      <c r="C2432" t="str">
        <f>Tabla_owssvr__2[[#This Row],[Solicitante]]</f>
        <v>Jerez Valdebenito, Rodrigo Esteban, CAM</v>
      </c>
      <c r="D2432" s="4">
        <f>Tabla_owssvr__2[[#This Row],[Fecha Solicitud]]</f>
        <v>41654</v>
      </c>
      <c r="E2432" t="str">
        <f>Tabla_owssvr__2[[#This Row],[Estado]]</f>
        <v>Realizado</v>
      </c>
      <c r="F2432" s="4">
        <f>Tabla_owssvr__2[[#This Row],[Fecha Cierre]]</f>
        <v>41654</v>
      </c>
      <c r="G2432" t="str">
        <f>Tabla_owssvr__2[[#This Row],[Categoria]]</f>
        <v>Habilitación de servicios de telefonía celular, aumento de minutos, cambio de perfil.</v>
      </c>
      <c r="H2432" t="str">
        <f>Tabla_owssvr__2[[#This Row],[Enviado a TI]]</f>
        <v>Si</v>
      </c>
      <c r="I2432">
        <f>Tabla_owssvr__2[[#This Row],[Regiones]]</f>
        <v>0</v>
      </c>
      <c r="J2432" s="12">
        <f t="shared" si="249"/>
        <v>1</v>
      </c>
      <c r="K2432" s="13">
        <f t="shared" si="250"/>
        <v>41655</v>
      </c>
      <c r="L2432" s="12">
        <f t="shared" si="251"/>
        <v>2014</v>
      </c>
      <c r="M2432" s="12">
        <f t="shared" si="252"/>
        <v>3</v>
      </c>
      <c r="N2432" s="12">
        <f t="shared" si="253"/>
        <v>1</v>
      </c>
      <c r="O2432" s="13" t="str">
        <f t="shared" ca="1" si="254"/>
        <v>CUMPLE</v>
      </c>
    </row>
    <row r="2433" spans="1:15" hidden="1">
      <c r="A2433">
        <f>Tabla_owssvr__2[[#This Row],[ID]]</f>
        <v>2785</v>
      </c>
      <c r="B2433" t="str">
        <f>Tabla_owssvr__2[[#This Row],[Título]]</f>
        <v>Cambio de mi PC</v>
      </c>
      <c r="C2433" t="str">
        <f>Tabla_owssvr__2[[#This Row],[Solicitante]]</f>
        <v>Bulnes Vergara, Marco Aurelio, CAM</v>
      </c>
      <c r="D2433" s="4">
        <f>Tabla_owssvr__2[[#This Row],[Fecha Solicitud]]</f>
        <v>41655</v>
      </c>
      <c r="E2433" t="str">
        <f>Tabla_owssvr__2[[#This Row],[Estado]]</f>
        <v>Realizado</v>
      </c>
      <c r="F2433" s="4">
        <f>Tabla_owssvr__2[[#This Row],[Fecha Cierre]]</f>
        <v>41655</v>
      </c>
      <c r="G2433" t="str">
        <f>Tabla_owssvr__2[[#This Row],[Categoria]]</f>
        <v>Asignación de equipamiento estándar.</v>
      </c>
      <c r="H2433" t="str">
        <f>Tabla_owssvr__2[[#This Row],[Enviado a TI]]</f>
        <v>Si</v>
      </c>
      <c r="I2433">
        <f>Tabla_owssvr__2[[#This Row],[Regiones]]</f>
        <v>0</v>
      </c>
      <c r="J2433" s="12">
        <f t="shared" si="249"/>
        <v>4</v>
      </c>
      <c r="K2433" s="13">
        <f t="shared" si="250"/>
        <v>41661</v>
      </c>
      <c r="L2433" s="12">
        <f t="shared" si="251"/>
        <v>2014</v>
      </c>
      <c r="M2433" s="12">
        <f t="shared" si="252"/>
        <v>4</v>
      </c>
      <c r="N2433" s="12">
        <f t="shared" si="253"/>
        <v>1</v>
      </c>
      <c r="O2433" s="13" t="str">
        <f t="shared" ca="1" si="254"/>
        <v>CUMPLE</v>
      </c>
    </row>
    <row r="2434" spans="1:15" hidden="1">
      <c r="A2434">
        <f>Tabla_owssvr__2[[#This Row],[ID]]</f>
        <v>2784</v>
      </c>
      <c r="B2434" t="str">
        <f>Tabla_owssvr__2[[#This Row],[Título]]</f>
        <v>SIN CONEXION para SIOT</v>
      </c>
      <c r="C2434" t="str">
        <f>Tabla_owssvr__2[[#This Row],[Solicitante]]</f>
        <v>Zuñiga Vasquez, Jorge Alberto, CAM</v>
      </c>
      <c r="D2434" s="4">
        <f>Tabla_owssvr__2[[#This Row],[Fecha Solicitud]]</f>
        <v>41655</v>
      </c>
      <c r="E2434" t="str">
        <f>Tabla_owssvr__2[[#This Row],[Estado]]</f>
        <v>Realizado</v>
      </c>
      <c r="F2434" s="4">
        <f>Tabla_owssvr__2[[#This Row],[Fecha Cierre]]</f>
        <v>41655</v>
      </c>
      <c r="G2434" t="str">
        <f>Tabla_owssvr__2[[#This Row],[Categoria]]</f>
        <v>Reporte de incidencias de servicio externos (Oracle, SAP, Synergia, GOM ….)</v>
      </c>
      <c r="H2434" t="str">
        <f>Tabla_owssvr__2[[#This Row],[Enviado a TI]]</f>
        <v>Si</v>
      </c>
      <c r="I2434">
        <f>Tabla_owssvr__2[[#This Row],[Regiones]]</f>
        <v>0</v>
      </c>
      <c r="J2434" s="12">
        <f t="shared" ref="J2434:J2497" si="255">VLOOKUP(G2434,servicios,2,FALSE)</f>
        <v>1</v>
      </c>
      <c r="K2434" s="13">
        <f t="shared" ref="K2434:K2497" si="256">WORKDAY(D2434*1,J2434,festivos)</f>
        <v>41656</v>
      </c>
      <c r="L2434" s="12">
        <f t="shared" ref="L2434:L2497" si="257">YEAR(K2434)</f>
        <v>2014</v>
      </c>
      <c r="M2434" s="12">
        <f t="shared" ref="M2434:M2497" si="258">WEEKNUM(K2434,2)</f>
        <v>3</v>
      </c>
      <c r="N2434" s="12">
        <f t="shared" ref="N2434:N2497" si="259">MONTH(K2434)</f>
        <v>1</v>
      </c>
      <c r="O2434" s="13" t="str">
        <f t="shared" ref="O2434:O2497" ca="1" si="260">IF(F2434=0,IF(AND(TODAY()&lt;=K2434),"EN TIEMPO","FUERA"),IF(AND(F2434&lt;=K2434),"CUMPLE","NO CUMPLE"))</f>
        <v>CUMPLE</v>
      </c>
    </row>
    <row r="2435" spans="1:15" hidden="1">
      <c r="A2435">
        <f>Tabla_owssvr__2[[#This Row],[ID]]</f>
        <v>2783</v>
      </c>
      <c r="B2435" t="str">
        <f>Tabla_owssvr__2[[#This Row],[Título]]</f>
        <v>No hay acceso a SIOT 1/2013</v>
      </c>
      <c r="C2435" t="str">
        <f>Tabla_owssvr__2[[#This Row],[Solicitante]]</f>
        <v>Canales Cardenas, Juan Carlos, CAM</v>
      </c>
      <c r="D2435" s="4">
        <f>Tabla_owssvr__2[[#This Row],[Fecha Solicitud]]</f>
        <v>41655</v>
      </c>
      <c r="E2435" t="str">
        <f>Tabla_owssvr__2[[#This Row],[Estado]]</f>
        <v>Realizado</v>
      </c>
      <c r="F2435" s="4">
        <f>Tabla_owssvr__2[[#This Row],[Fecha Cierre]]</f>
        <v>41655</v>
      </c>
      <c r="G2435" t="str">
        <f>Tabla_owssvr__2[[#This Row],[Categoria]]</f>
        <v>Reporte de incidencias de servicio externos (Oracle, SAP, Synergia, GOM ….)</v>
      </c>
      <c r="H2435" t="str">
        <f>Tabla_owssvr__2[[#This Row],[Enviado a TI]]</f>
        <v>Si</v>
      </c>
      <c r="I2435">
        <f>Tabla_owssvr__2[[#This Row],[Regiones]]</f>
        <v>0</v>
      </c>
      <c r="J2435" s="12">
        <f t="shared" si="255"/>
        <v>1</v>
      </c>
      <c r="K2435" s="13">
        <f t="shared" si="256"/>
        <v>41656</v>
      </c>
      <c r="L2435" s="12">
        <f t="shared" si="257"/>
        <v>2014</v>
      </c>
      <c r="M2435" s="12">
        <f t="shared" si="258"/>
        <v>3</v>
      </c>
      <c r="N2435" s="12">
        <f t="shared" si="259"/>
        <v>1</v>
      </c>
      <c r="O2435" s="13" t="str">
        <f t="shared" ca="1" si="260"/>
        <v>CUMPLE</v>
      </c>
    </row>
    <row r="2436" spans="1:15" hidden="1">
      <c r="A2436">
        <f>Tabla_owssvr__2[[#This Row],[ID]]</f>
        <v>2782</v>
      </c>
      <c r="B2436" t="str">
        <f>Tabla_owssvr__2[[#This Row],[Título]]</f>
        <v>RESTITUIR MINUTOS 94691345</v>
      </c>
      <c r="C2436" t="str">
        <f>Tabla_owssvr__2[[#This Row],[Solicitante]]</f>
        <v>Barrientos Martinez, Lautaro Javier, CAM</v>
      </c>
      <c r="D2436" s="4">
        <f>Tabla_owssvr__2[[#This Row],[Fecha Solicitud]]</f>
        <v>41655</v>
      </c>
      <c r="E2436" t="str">
        <f>Tabla_owssvr__2[[#This Row],[Estado]]</f>
        <v>Realizado</v>
      </c>
      <c r="F2436" s="4">
        <f>Tabla_owssvr__2[[#This Row],[Fecha Cierre]]</f>
        <v>41655</v>
      </c>
      <c r="G2436" t="str">
        <f>Tabla_owssvr__2[[#This Row],[Categoria]]</f>
        <v>Habilitación de servicios de telefonía celular, aumento de minutos, cambio de perfil.</v>
      </c>
      <c r="H2436" t="str">
        <f>Tabla_owssvr__2[[#This Row],[Enviado a TI]]</f>
        <v>Si</v>
      </c>
      <c r="I2436">
        <f>Tabla_owssvr__2[[#This Row],[Regiones]]</f>
        <v>0</v>
      </c>
      <c r="J2436" s="12">
        <f t="shared" si="255"/>
        <v>1</v>
      </c>
      <c r="K2436" s="13">
        <f t="shared" si="256"/>
        <v>41656</v>
      </c>
      <c r="L2436" s="12">
        <f t="shared" si="257"/>
        <v>2014</v>
      </c>
      <c r="M2436" s="12">
        <f t="shared" si="258"/>
        <v>3</v>
      </c>
      <c r="N2436" s="12">
        <f t="shared" si="259"/>
        <v>1</v>
      </c>
      <c r="O2436" s="13" t="str">
        <f t="shared" ca="1" si="260"/>
        <v>CUMPLE</v>
      </c>
    </row>
    <row r="2437" spans="1:15" hidden="1">
      <c r="A2437">
        <f>Tabla_owssvr__2[[#This Row],[ID]]</f>
        <v>2781</v>
      </c>
      <c r="B2437" t="str">
        <f>Tabla_owssvr__2[[#This Row],[Título]]</f>
        <v>Plataformar NTB. - Gcia. RRHH</v>
      </c>
      <c r="C2437" t="str">
        <f>Tabla_owssvr__2[[#This Row],[Solicitante]]</f>
        <v>Garrido Saavedra, Mario Andres, CAM</v>
      </c>
      <c r="D2437" s="4">
        <f>Tabla_owssvr__2[[#This Row],[Fecha Solicitud]]</f>
        <v>41654</v>
      </c>
      <c r="E2437" t="str">
        <f>Tabla_owssvr__2[[#This Row],[Estado]]</f>
        <v>Realizado</v>
      </c>
      <c r="F2437" s="4">
        <f>Tabla_owssvr__2[[#This Row],[Fecha Cierre]]</f>
        <v>41654</v>
      </c>
      <c r="G2437" t="str">
        <f>Tabla_owssvr__2[[#This Row],[Categoria]]</f>
        <v>Asignación de equipamiento estándar.</v>
      </c>
      <c r="H2437" t="str">
        <f>Tabla_owssvr__2[[#This Row],[Enviado a TI]]</f>
        <v>Si</v>
      </c>
      <c r="I2437">
        <f>Tabla_owssvr__2[[#This Row],[Regiones]]</f>
        <v>0</v>
      </c>
      <c r="J2437" s="12">
        <f t="shared" si="255"/>
        <v>4</v>
      </c>
      <c r="K2437" s="13">
        <f t="shared" si="256"/>
        <v>41660</v>
      </c>
      <c r="L2437" s="12">
        <f t="shared" si="257"/>
        <v>2014</v>
      </c>
      <c r="M2437" s="12">
        <f t="shared" si="258"/>
        <v>4</v>
      </c>
      <c r="N2437" s="12">
        <f t="shared" si="259"/>
        <v>1</v>
      </c>
      <c r="O2437" s="13" t="str">
        <f t="shared" ca="1" si="260"/>
        <v>CUMPLE</v>
      </c>
    </row>
    <row r="2438" spans="1:15" hidden="1">
      <c r="A2438">
        <f>Tabla_owssvr__2[[#This Row],[ID]]</f>
        <v>2780</v>
      </c>
      <c r="B2438" t="str">
        <f>Tabla_owssvr__2[[#This Row],[Título]]</f>
        <v>Minutos Net</v>
      </c>
      <c r="C2438" t="str">
        <f>Tabla_owssvr__2[[#This Row],[Solicitante]]</f>
        <v>Morales Diaz, Mauricio Enrique, CAM</v>
      </c>
      <c r="D2438" s="4">
        <f>Tabla_owssvr__2[[#This Row],[Fecha Solicitud]]</f>
        <v>41654</v>
      </c>
      <c r="E2438" t="str">
        <f>Tabla_owssvr__2[[#This Row],[Estado]]</f>
        <v>Realizado</v>
      </c>
      <c r="F2438" s="4">
        <f>Tabla_owssvr__2[[#This Row],[Fecha Cierre]]</f>
        <v>41654</v>
      </c>
      <c r="G2438" t="str">
        <f>Tabla_owssvr__2[[#This Row],[Categoria]]</f>
        <v>Habilitación de servicios de telefonía celular, aumento de minutos, cambio de perfil.</v>
      </c>
      <c r="H2438" t="str">
        <f>Tabla_owssvr__2[[#This Row],[Enviado a TI]]</f>
        <v>Si</v>
      </c>
      <c r="I2438">
        <f>Tabla_owssvr__2[[#This Row],[Regiones]]</f>
        <v>0</v>
      </c>
      <c r="J2438" s="12">
        <f t="shared" si="255"/>
        <v>1</v>
      </c>
      <c r="K2438" s="13">
        <f t="shared" si="256"/>
        <v>41655</v>
      </c>
      <c r="L2438" s="12">
        <f t="shared" si="257"/>
        <v>2014</v>
      </c>
      <c r="M2438" s="12">
        <f t="shared" si="258"/>
        <v>3</v>
      </c>
      <c r="N2438" s="12">
        <f t="shared" si="259"/>
        <v>1</v>
      </c>
      <c r="O2438" s="13" t="str">
        <f t="shared" ca="1" si="260"/>
        <v>CUMPLE</v>
      </c>
    </row>
    <row r="2439" spans="1:15" hidden="1">
      <c r="A2439">
        <f>Tabla_owssvr__2[[#This Row],[ID]]</f>
        <v>2779</v>
      </c>
      <c r="B2439" t="str">
        <f>Tabla_owssvr__2[[#This Row],[Título]]</f>
        <v>Camaras Proyecto Frontel - Adicional</v>
      </c>
      <c r="C2439" t="str">
        <f>Tabla_owssvr__2[[#This Row],[Solicitante]]</f>
        <v>Pajkuric Bustos, Ernesto Andrés, CAM</v>
      </c>
      <c r="D2439" s="4">
        <f>Tabla_owssvr__2[[#This Row],[Fecha Solicitud]]</f>
        <v>41654</v>
      </c>
      <c r="E2439" t="str">
        <f>Tabla_owssvr__2[[#This Row],[Estado]]</f>
        <v>Realizado</v>
      </c>
      <c r="F2439" s="4">
        <f>Tabla_owssvr__2[[#This Row],[Fecha Cierre]]</f>
        <v>41655</v>
      </c>
      <c r="G2439" t="str">
        <f>Tabla_owssvr__2[[#This Row],[Categoria]]</f>
        <v>Compra de equipamiento no habitual</v>
      </c>
      <c r="H2439" t="str">
        <f>Tabla_owssvr__2[[#This Row],[Enviado a TI]]</f>
        <v>No</v>
      </c>
      <c r="I2439">
        <f>Tabla_owssvr__2[[#This Row],[Regiones]]</f>
        <v>0</v>
      </c>
      <c r="J2439" s="12">
        <f t="shared" si="255"/>
        <v>5</v>
      </c>
      <c r="K2439" s="13">
        <f t="shared" si="256"/>
        <v>41661</v>
      </c>
      <c r="L2439" s="12">
        <f t="shared" si="257"/>
        <v>2014</v>
      </c>
      <c r="M2439" s="12">
        <f t="shared" si="258"/>
        <v>4</v>
      </c>
      <c r="N2439" s="12">
        <f t="shared" si="259"/>
        <v>1</v>
      </c>
      <c r="O2439" s="13" t="str">
        <f t="shared" ca="1" si="260"/>
        <v>CUMPLE</v>
      </c>
    </row>
    <row r="2440" spans="1:15" hidden="1">
      <c r="A2440">
        <f>Tabla_owssvr__2[[#This Row],[ID]]</f>
        <v>2778</v>
      </c>
      <c r="B2440" t="str">
        <f>Tabla_owssvr__2[[#This Row],[Título]]</f>
        <v>Equipo Fijo - No realiza llamadas</v>
      </c>
      <c r="C2440" t="str">
        <f>Tabla_owssvr__2[[#This Row],[Solicitante]]</f>
        <v>Herrera Barra, Tamara Cecilia, Práctica A&amp;E</v>
      </c>
      <c r="D2440" s="4">
        <f>Tabla_owssvr__2[[#This Row],[Fecha Solicitud]]</f>
        <v>41654</v>
      </c>
      <c r="E2440" t="str">
        <f>Tabla_owssvr__2[[#This Row],[Estado]]</f>
        <v>Realizado</v>
      </c>
      <c r="F2440" s="4">
        <f>Tabla_owssvr__2[[#This Row],[Fecha Cierre]]</f>
        <v>41654</v>
      </c>
      <c r="G2440" t="str">
        <f>Tabla_owssvr__2[[#This Row],[Categoria]]</f>
        <v>Instalación o traslado de anexos telefónicos.</v>
      </c>
      <c r="H2440" t="str">
        <f>Tabla_owssvr__2[[#This Row],[Enviado a TI]]</f>
        <v>Si</v>
      </c>
      <c r="I2440">
        <f>Tabla_owssvr__2[[#This Row],[Regiones]]</f>
        <v>0</v>
      </c>
      <c r="J2440" s="12">
        <f t="shared" si="255"/>
        <v>3</v>
      </c>
      <c r="K2440" s="13">
        <f t="shared" si="256"/>
        <v>41659</v>
      </c>
      <c r="L2440" s="12">
        <f t="shared" si="257"/>
        <v>2014</v>
      </c>
      <c r="M2440" s="12">
        <f t="shared" si="258"/>
        <v>4</v>
      </c>
      <c r="N2440" s="12">
        <f t="shared" si="259"/>
        <v>1</v>
      </c>
      <c r="O2440" s="13" t="str">
        <f t="shared" ca="1" si="260"/>
        <v>CUMPLE</v>
      </c>
    </row>
    <row r="2441" spans="1:15" hidden="1">
      <c r="A2441">
        <f>Tabla_owssvr__2[[#This Row],[ID]]</f>
        <v>2777</v>
      </c>
      <c r="B2441" t="str">
        <f>Tabla_owssvr__2[[#This Row],[Título]]</f>
        <v>Punto sin red ni telefono</v>
      </c>
      <c r="C2441" t="str">
        <f>Tabla_owssvr__2[[#This Row],[Solicitante]]</f>
        <v>Agüero Plaza, Luis Antonio, CAM</v>
      </c>
      <c r="D2441" s="4">
        <f>Tabla_owssvr__2[[#This Row],[Fecha Solicitud]]</f>
        <v>41654</v>
      </c>
      <c r="E2441" t="str">
        <f>Tabla_owssvr__2[[#This Row],[Estado]]</f>
        <v>Realizado</v>
      </c>
      <c r="F2441" s="4">
        <f>Tabla_owssvr__2[[#This Row],[Fecha Cierre]]</f>
        <v>41654</v>
      </c>
      <c r="G2441" t="str">
        <f>Tabla_owssvr__2[[#This Row],[Categoria]]</f>
        <v>Instalación o revisión de puntos de red.</v>
      </c>
      <c r="H2441" t="str">
        <f>Tabla_owssvr__2[[#This Row],[Enviado a TI]]</f>
        <v>Si</v>
      </c>
      <c r="I2441">
        <f>Tabla_owssvr__2[[#This Row],[Regiones]]</f>
        <v>0</v>
      </c>
      <c r="J2441" s="12">
        <f t="shared" si="255"/>
        <v>3</v>
      </c>
      <c r="K2441" s="13">
        <f t="shared" si="256"/>
        <v>41659</v>
      </c>
      <c r="L2441" s="12">
        <f t="shared" si="257"/>
        <v>2014</v>
      </c>
      <c r="M2441" s="12">
        <f t="shared" si="258"/>
        <v>4</v>
      </c>
      <c r="N2441" s="12">
        <f t="shared" si="259"/>
        <v>1</v>
      </c>
      <c r="O2441" s="13" t="str">
        <f t="shared" ca="1" si="260"/>
        <v>CUMPLE</v>
      </c>
    </row>
    <row r="2442" spans="1:15" hidden="1">
      <c r="A2442">
        <f>Tabla_owssvr__2[[#This Row],[ID]]</f>
        <v>2776</v>
      </c>
      <c r="B2442" t="str">
        <f>Tabla_owssvr__2[[#This Row],[Título]]</f>
        <v xml:space="preserve">Solicitud de minutos </v>
      </c>
      <c r="C2442" t="str">
        <f>Tabla_owssvr__2[[#This Row],[Solicitante]]</f>
        <v>Sepulveda Salas, Vladimir Arnoldo, CAM</v>
      </c>
      <c r="D2442" s="4">
        <f>Tabla_owssvr__2[[#This Row],[Fecha Solicitud]]</f>
        <v>41654</v>
      </c>
      <c r="E2442" t="str">
        <f>Tabla_owssvr__2[[#This Row],[Estado]]</f>
        <v>Realizado</v>
      </c>
      <c r="F2442" s="4">
        <f>Tabla_owssvr__2[[#This Row],[Fecha Cierre]]</f>
        <v>41654</v>
      </c>
      <c r="G2442" t="str">
        <f>Tabla_owssvr__2[[#This Row],[Categoria]]</f>
        <v>Habilitación de servicios de telefonía celular, aumento de minutos, cambio de perfil.</v>
      </c>
      <c r="H2442" t="str">
        <f>Tabla_owssvr__2[[#This Row],[Enviado a TI]]</f>
        <v>Si</v>
      </c>
      <c r="I2442">
        <f>Tabla_owssvr__2[[#This Row],[Regiones]]</f>
        <v>0</v>
      </c>
      <c r="J2442" s="12">
        <f t="shared" si="255"/>
        <v>1</v>
      </c>
      <c r="K2442" s="13">
        <f t="shared" si="256"/>
        <v>41655</v>
      </c>
      <c r="L2442" s="12">
        <f t="shared" si="257"/>
        <v>2014</v>
      </c>
      <c r="M2442" s="12">
        <f t="shared" si="258"/>
        <v>3</v>
      </c>
      <c r="N2442" s="12">
        <f t="shared" si="259"/>
        <v>1</v>
      </c>
      <c r="O2442" s="13" t="str">
        <f t="shared" ca="1" si="260"/>
        <v>CUMPLE</v>
      </c>
    </row>
    <row r="2443" spans="1:15" hidden="1">
      <c r="A2443">
        <f>Tabla_owssvr__2[[#This Row],[ID]]</f>
        <v>2775</v>
      </c>
      <c r="B2443" t="str">
        <f>Tabla_owssvr__2[[#This Row],[Título]]</f>
        <v>Ingreso PRevencionista de riesgo</v>
      </c>
      <c r="C2443" t="str">
        <f>Tabla_owssvr__2[[#This Row],[Solicitante]]</f>
        <v>Garrido Saavedra, Mario Andres, CAM</v>
      </c>
      <c r="D2443" s="4">
        <f>Tabla_owssvr__2[[#This Row],[Fecha Solicitud]]</f>
        <v>41654</v>
      </c>
      <c r="E2443" t="str">
        <f>Tabla_owssvr__2[[#This Row],[Estado]]</f>
        <v>Realizado</v>
      </c>
      <c r="F2443" s="4">
        <f>Tabla_owssvr__2[[#This Row],[Fecha Cierre]]</f>
        <v>41654</v>
      </c>
      <c r="G2443" t="str">
        <f>Tabla_owssvr__2[[#This Row],[Categoria]]</f>
        <v>Asignación de equipamiento estándar.</v>
      </c>
      <c r="H2443" t="str">
        <f>Tabla_owssvr__2[[#This Row],[Enviado a TI]]</f>
        <v>Si</v>
      </c>
      <c r="I2443">
        <f>Tabla_owssvr__2[[#This Row],[Regiones]]</f>
        <v>0</v>
      </c>
      <c r="J2443" s="12">
        <f t="shared" si="255"/>
        <v>4</v>
      </c>
      <c r="K2443" s="13">
        <f t="shared" si="256"/>
        <v>41660</v>
      </c>
      <c r="L2443" s="12">
        <f t="shared" si="257"/>
        <v>2014</v>
      </c>
      <c r="M2443" s="12">
        <f t="shared" si="258"/>
        <v>4</v>
      </c>
      <c r="N2443" s="12">
        <f t="shared" si="259"/>
        <v>1</v>
      </c>
      <c r="O2443" s="13" t="str">
        <f t="shared" ca="1" si="260"/>
        <v>CUMPLE</v>
      </c>
    </row>
    <row r="2444" spans="1:15" hidden="1">
      <c r="A2444">
        <f>Tabla_owssvr__2[[#This Row],[ID]]</f>
        <v>2774</v>
      </c>
      <c r="B2444" t="str">
        <f>Tabla_owssvr__2[[#This Row],[Título]]</f>
        <v>Solicita minutos</v>
      </c>
      <c r="C2444" t="str">
        <f>Tabla_owssvr__2[[#This Row],[Solicitante]]</f>
        <v>Duarte Fuentes, Luis Alfredo, CAM</v>
      </c>
      <c r="D2444" s="4">
        <f>Tabla_owssvr__2[[#This Row],[Fecha Solicitud]]</f>
        <v>41654</v>
      </c>
      <c r="E2444" t="str">
        <f>Tabla_owssvr__2[[#This Row],[Estado]]</f>
        <v>Realizado</v>
      </c>
      <c r="F2444" s="4">
        <f>Tabla_owssvr__2[[#This Row],[Fecha Cierre]]</f>
        <v>41654</v>
      </c>
      <c r="G2444" t="str">
        <f>Tabla_owssvr__2[[#This Row],[Categoria]]</f>
        <v>Habilitación de servicios de telefonía celular, aumento de minutos, cambio de perfil.</v>
      </c>
      <c r="H2444" t="str">
        <f>Tabla_owssvr__2[[#This Row],[Enviado a TI]]</f>
        <v>Si</v>
      </c>
      <c r="I2444">
        <f>Tabla_owssvr__2[[#This Row],[Regiones]]</f>
        <v>0</v>
      </c>
      <c r="J2444" s="12">
        <f t="shared" si="255"/>
        <v>1</v>
      </c>
      <c r="K2444" s="13">
        <f t="shared" si="256"/>
        <v>41655</v>
      </c>
      <c r="L2444" s="12">
        <f t="shared" si="257"/>
        <v>2014</v>
      </c>
      <c r="M2444" s="12">
        <f t="shared" si="258"/>
        <v>3</v>
      </c>
      <c r="N2444" s="12">
        <f t="shared" si="259"/>
        <v>1</v>
      </c>
      <c r="O2444" s="13" t="str">
        <f t="shared" ca="1" si="260"/>
        <v>CUMPLE</v>
      </c>
    </row>
    <row r="2445" spans="1:15" hidden="1">
      <c r="A2445">
        <f>Tabla_owssvr__2[[#This Row],[ID]]</f>
        <v>2773</v>
      </c>
      <c r="B2445" t="str">
        <f>Tabla_owssvr__2[[#This Row],[Título]]</f>
        <v>Minutos a mi celular</v>
      </c>
      <c r="C2445" t="str">
        <f>Tabla_owssvr__2[[#This Row],[Solicitante]]</f>
        <v>Bulnes Vergara, Marco Aurelio, CAM</v>
      </c>
      <c r="D2445" s="4">
        <f>Tabla_owssvr__2[[#This Row],[Fecha Solicitud]]</f>
        <v>41654</v>
      </c>
      <c r="E2445" t="str">
        <f>Tabla_owssvr__2[[#This Row],[Estado]]</f>
        <v>Realizado</v>
      </c>
      <c r="F2445" s="4">
        <f>Tabla_owssvr__2[[#This Row],[Fecha Cierre]]</f>
        <v>41654</v>
      </c>
      <c r="G2445" t="str">
        <f>Tabla_owssvr__2[[#This Row],[Categoria]]</f>
        <v>Habilitación de servicios de telefonía celular, aumento de minutos, cambio de perfil.</v>
      </c>
      <c r="H2445" t="str">
        <f>Tabla_owssvr__2[[#This Row],[Enviado a TI]]</f>
        <v>Si</v>
      </c>
      <c r="I2445">
        <f>Tabla_owssvr__2[[#This Row],[Regiones]]</f>
        <v>0</v>
      </c>
      <c r="J2445" s="12">
        <f t="shared" si="255"/>
        <v>1</v>
      </c>
      <c r="K2445" s="13">
        <f t="shared" si="256"/>
        <v>41655</v>
      </c>
      <c r="L2445" s="12">
        <f t="shared" si="257"/>
        <v>2014</v>
      </c>
      <c r="M2445" s="12">
        <f t="shared" si="258"/>
        <v>3</v>
      </c>
      <c r="N2445" s="12">
        <f t="shared" si="259"/>
        <v>1</v>
      </c>
      <c r="O2445" s="13" t="str">
        <f t="shared" ca="1" si="260"/>
        <v>CUMPLE</v>
      </c>
    </row>
    <row r="2446" spans="1:15" hidden="1">
      <c r="A2446">
        <f>Tabla_owssvr__2[[#This Row],[ID]]</f>
        <v>2772</v>
      </c>
      <c r="B2446" t="str">
        <f>Tabla_owssvr__2[[#This Row],[Título]]</f>
        <v>Restitución de minutos on-net</v>
      </c>
      <c r="C2446" t="str">
        <f>Tabla_owssvr__2[[#This Row],[Solicitante]]</f>
        <v>Elgueta Rojas, Deborah Lisset, CAM</v>
      </c>
      <c r="D2446" s="4">
        <f>Tabla_owssvr__2[[#This Row],[Fecha Solicitud]]</f>
        <v>41654</v>
      </c>
      <c r="E2446" t="str">
        <f>Tabla_owssvr__2[[#This Row],[Estado]]</f>
        <v>Realizado</v>
      </c>
      <c r="F2446" s="4">
        <f>Tabla_owssvr__2[[#This Row],[Fecha Cierre]]</f>
        <v>41654</v>
      </c>
      <c r="G2446" t="str">
        <f>Tabla_owssvr__2[[#This Row],[Categoria]]</f>
        <v>Habilitación de servicios de telefonía celular, aumento de minutos, cambio de perfil.</v>
      </c>
      <c r="H2446" t="str">
        <f>Tabla_owssvr__2[[#This Row],[Enviado a TI]]</f>
        <v>Si</v>
      </c>
      <c r="I2446">
        <f>Tabla_owssvr__2[[#This Row],[Regiones]]</f>
        <v>0</v>
      </c>
      <c r="J2446" s="12">
        <f t="shared" si="255"/>
        <v>1</v>
      </c>
      <c r="K2446" s="13">
        <f t="shared" si="256"/>
        <v>41655</v>
      </c>
      <c r="L2446" s="12">
        <f t="shared" si="257"/>
        <v>2014</v>
      </c>
      <c r="M2446" s="12">
        <f t="shared" si="258"/>
        <v>3</v>
      </c>
      <c r="N2446" s="12">
        <f t="shared" si="259"/>
        <v>1</v>
      </c>
      <c r="O2446" s="13" t="str">
        <f t="shared" ca="1" si="260"/>
        <v>CUMPLE</v>
      </c>
    </row>
    <row r="2447" spans="1:15" hidden="1">
      <c r="A2447">
        <f>Tabla_owssvr__2[[#This Row],[ID]]</f>
        <v>2771</v>
      </c>
      <c r="B2447" t="str">
        <f>Tabla_owssvr__2[[#This Row],[Título]]</f>
        <v>Carga de minutos</v>
      </c>
      <c r="C2447" t="str">
        <f>Tabla_owssvr__2[[#This Row],[Solicitante]]</f>
        <v>Bascuñan Reyes, Juan Ignacio, CAM</v>
      </c>
      <c r="D2447" s="4">
        <f>Tabla_owssvr__2[[#This Row],[Fecha Solicitud]]</f>
        <v>41654</v>
      </c>
      <c r="E2447" t="str">
        <f>Tabla_owssvr__2[[#This Row],[Estado]]</f>
        <v>Realizado</v>
      </c>
      <c r="F2447" s="4">
        <f>Tabla_owssvr__2[[#This Row],[Fecha Cierre]]</f>
        <v>41654</v>
      </c>
      <c r="G2447" t="str">
        <f>Tabla_owssvr__2[[#This Row],[Categoria]]</f>
        <v>Habilitación de servicios de telefonía celular, aumento de minutos, cambio de perfil.</v>
      </c>
      <c r="H2447" t="str">
        <f>Tabla_owssvr__2[[#This Row],[Enviado a TI]]</f>
        <v>Si</v>
      </c>
      <c r="I2447">
        <f>Tabla_owssvr__2[[#This Row],[Regiones]]</f>
        <v>0</v>
      </c>
      <c r="J2447" s="12">
        <f t="shared" si="255"/>
        <v>1</v>
      </c>
      <c r="K2447" s="13">
        <f t="shared" si="256"/>
        <v>41655</v>
      </c>
      <c r="L2447" s="12">
        <f t="shared" si="257"/>
        <v>2014</v>
      </c>
      <c r="M2447" s="12">
        <f t="shared" si="258"/>
        <v>3</v>
      </c>
      <c r="N2447" s="12">
        <f t="shared" si="259"/>
        <v>1</v>
      </c>
      <c r="O2447" s="13" t="str">
        <f t="shared" ca="1" si="260"/>
        <v>CUMPLE</v>
      </c>
    </row>
    <row r="2448" spans="1:15" hidden="1">
      <c r="A2448">
        <f>Tabla_owssvr__2[[#This Row],[ID]]</f>
        <v>2770</v>
      </c>
      <c r="B2448" t="str">
        <f>Tabla_owssvr__2[[#This Row],[Título]]</f>
        <v>Skype Corporativo</v>
      </c>
      <c r="C2448" t="str">
        <f>Tabla_owssvr__2[[#This Row],[Solicitante]]</f>
        <v>Cañete Tapia, Miguel Angel, CAM</v>
      </c>
      <c r="D2448" s="4">
        <f>Tabla_owssvr__2[[#This Row],[Fecha Solicitud]]</f>
        <v>41654</v>
      </c>
      <c r="E2448" t="str">
        <f>Tabla_owssvr__2[[#This Row],[Estado]]</f>
        <v>Realizado</v>
      </c>
      <c r="F2448" s="4">
        <f>Tabla_owssvr__2[[#This Row],[Fecha Cierre]]</f>
        <v>41654</v>
      </c>
      <c r="G2448" t="str">
        <f>Tabla_owssvr__2[[#This Row],[Categoria]]</f>
        <v>Instalación de nuevos software en los computadores.</v>
      </c>
      <c r="H2448" t="str">
        <f>Tabla_owssvr__2[[#This Row],[Enviado a TI]]</f>
        <v>No</v>
      </c>
      <c r="I2448">
        <f>Tabla_owssvr__2[[#This Row],[Regiones]]</f>
        <v>0</v>
      </c>
      <c r="J2448" s="12">
        <f t="shared" si="255"/>
        <v>1</v>
      </c>
      <c r="K2448" s="13">
        <f t="shared" si="256"/>
        <v>41655</v>
      </c>
      <c r="L2448" s="12">
        <f t="shared" si="257"/>
        <v>2014</v>
      </c>
      <c r="M2448" s="12">
        <f t="shared" si="258"/>
        <v>3</v>
      </c>
      <c r="N2448" s="12">
        <f t="shared" si="259"/>
        <v>1</v>
      </c>
      <c r="O2448" s="13" t="str">
        <f t="shared" ca="1" si="260"/>
        <v>CUMPLE</v>
      </c>
    </row>
    <row r="2449" spans="1:15" hidden="1">
      <c r="A2449">
        <f>Tabla_owssvr__2[[#This Row],[ID]]</f>
        <v>2769</v>
      </c>
      <c r="B2449" t="str">
        <f>Tabla_owssvr__2[[#This Row],[Título]]</f>
        <v>solicitud de plan de datos</v>
      </c>
      <c r="C2449" t="str">
        <f>Tabla_owssvr__2[[#This Row],[Solicitante]]</f>
        <v>Salinas Bustos, Max Leonardo, CAM</v>
      </c>
      <c r="D2449" s="4">
        <f>Tabla_owssvr__2[[#This Row],[Fecha Solicitud]]</f>
        <v>41654</v>
      </c>
      <c r="E2449" t="str">
        <f>Tabla_owssvr__2[[#This Row],[Estado]]</f>
        <v>Realizado</v>
      </c>
      <c r="F2449" s="4">
        <f>Tabla_owssvr__2[[#This Row],[Fecha Cierre]]</f>
        <v>41654</v>
      </c>
      <c r="G2449" t="str">
        <f>Tabla_owssvr__2[[#This Row],[Categoria]]</f>
        <v>Asignación y/o entrega de equipos celulares estándar nuevos o sus componentes. (chips)</v>
      </c>
      <c r="H2449" t="str">
        <f>Tabla_owssvr__2[[#This Row],[Enviado a TI]]</f>
        <v>Si</v>
      </c>
      <c r="I2449">
        <f>Tabla_owssvr__2[[#This Row],[Regiones]]</f>
        <v>0</v>
      </c>
      <c r="J2449" s="12">
        <f t="shared" si="255"/>
        <v>7</v>
      </c>
      <c r="K2449" s="13">
        <f t="shared" si="256"/>
        <v>41663</v>
      </c>
      <c r="L2449" s="12">
        <f t="shared" si="257"/>
        <v>2014</v>
      </c>
      <c r="M2449" s="12">
        <f t="shared" si="258"/>
        <v>4</v>
      </c>
      <c r="N2449" s="12">
        <f t="shared" si="259"/>
        <v>1</v>
      </c>
      <c r="O2449" s="13" t="str">
        <f t="shared" ca="1" si="260"/>
        <v>CUMPLE</v>
      </c>
    </row>
    <row r="2450" spans="1:15" hidden="1">
      <c r="A2450">
        <f>Tabla_owssvr__2[[#This Row],[ID]]</f>
        <v>2768</v>
      </c>
      <c r="B2450" t="str">
        <f>Tabla_owssvr__2[[#This Row],[Título]]</f>
        <v>solicitud Minutos On Net</v>
      </c>
      <c r="C2450" t="str">
        <f>Tabla_owssvr__2[[#This Row],[Solicitante]]</f>
        <v>Sepulveda Badillo, Nicolas Alejandro, CAM</v>
      </c>
      <c r="D2450" s="4">
        <f>Tabla_owssvr__2[[#This Row],[Fecha Solicitud]]</f>
        <v>41654</v>
      </c>
      <c r="E2450" t="str">
        <f>Tabla_owssvr__2[[#This Row],[Estado]]</f>
        <v>Realizado</v>
      </c>
      <c r="F2450" s="4">
        <f>Tabla_owssvr__2[[#This Row],[Fecha Cierre]]</f>
        <v>41654</v>
      </c>
      <c r="G2450" t="str">
        <f>Tabla_owssvr__2[[#This Row],[Categoria]]</f>
        <v>Habilitación de servicios de telefonía celular, aumento de minutos, cambio de perfil.</v>
      </c>
      <c r="H2450" t="str">
        <f>Tabla_owssvr__2[[#This Row],[Enviado a TI]]</f>
        <v>Si</v>
      </c>
      <c r="I2450">
        <f>Tabla_owssvr__2[[#This Row],[Regiones]]</f>
        <v>0</v>
      </c>
      <c r="J2450" s="12">
        <f t="shared" si="255"/>
        <v>1</v>
      </c>
      <c r="K2450" s="13">
        <f t="shared" si="256"/>
        <v>41655</v>
      </c>
      <c r="L2450" s="12">
        <f t="shared" si="257"/>
        <v>2014</v>
      </c>
      <c r="M2450" s="12">
        <f t="shared" si="258"/>
        <v>3</v>
      </c>
      <c r="N2450" s="12">
        <f t="shared" si="259"/>
        <v>1</v>
      </c>
      <c r="O2450" s="13" t="str">
        <f t="shared" ca="1" si="260"/>
        <v>CUMPLE</v>
      </c>
    </row>
    <row r="2451" spans="1:15" hidden="1">
      <c r="A2451">
        <f>Tabla_owssvr__2[[#This Row],[ID]]</f>
        <v>2767</v>
      </c>
      <c r="B2451" t="str">
        <f>Tabla_owssvr__2[[#This Row],[Título]]</f>
        <v>Recarga</v>
      </c>
      <c r="C2451" t="str">
        <f>Tabla_owssvr__2[[#This Row],[Solicitante]]</f>
        <v>Soto Aranguiz, Francisco Javier, CAM</v>
      </c>
      <c r="D2451" s="4">
        <f>Tabla_owssvr__2[[#This Row],[Fecha Solicitud]]</f>
        <v>41654</v>
      </c>
      <c r="E2451" t="str">
        <f>Tabla_owssvr__2[[#This Row],[Estado]]</f>
        <v>Realizado</v>
      </c>
      <c r="F2451" s="4">
        <f>Tabla_owssvr__2[[#This Row],[Fecha Cierre]]</f>
        <v>41654</v>
      </c>
      <c r="G2451" t="str">
        <f>Tabla_owssvr__2[[#This Row],[Categoria]]</f>
        <v>Habilitación de servicios de telefonía celular, aumento de minutos, cambio de perfil.</v>
      </c>
      <c r="H2451" t="str">
        <f>Tabla_owssvr__2[[#This Row],[Enviado a TI]]</f>
        <v>No</v>
      </c>
      <c r="I2451">
        <f>Tabla_owssvr__2[[#This Row],[Regiones]]</f>
        <v>0</v>
      </c>
      <c r="J2451" s="12">
        <f t="shared" si="255"/>
        <v>1</v>
      </c>
      <c r="K2451" s="13">
        <f t="shared" si="256"/>
        <v>41655</v>
      </c>
      <c r="L2451" s="12">
        <f t="shared" si="257"/>
        <v>2014</v>
      </c>
      <c r="M2451" s="12">
        <f t="shared" si="258"/>
        <v>3</v>
      </c>
      <c r="N2451" s="12">
        <f t="shared" si="259"/>
        <v>1</v>
      </c>
      <c r="O2451" s="13" t="str">
        <f t="shared" ca="1" si="260"/>
        <v>CUMPLE</v>
      </c>
    </row>
    <row r="2452" spans="1:15" hidden="1">
      <c r="A2452">
        <f>Tabla_owssvr__2[[#This Row],[ID]]</f>
        <v>2766</v>
      </c>
      <c r="B2452" t="str">
        <f>Tabla_owssvr__2[[#This Row],[Título]]</f>
        <v>Acceso Red</v>
      </c>
      <c r="C2452" t="str">
        <f>Tabla_owssvr__2[[#This Row],[Solicitante]]</f>
        <v>Cano Zamalloa, Daniel, CAM</v>
      </c>
      <c r="D2452" s="4">
        <f>Tabla_owssvr__2[[#This Row],[Fecha Solicitud]]</f>
        <v>41654</v>
      </c>
      <c r="E2452" t="str">
        <f>Tabla_owssvr__2[[#This Row],[Estado]]</f>
        <v>Realizado</v>
      </c>
      <c r="F2452" s="4">
        <f>Tabla_owssvr__2[[#This Row],[Fecha Cierre]]</f>
        <v>41654</v>
      </c>
      <c r="G2452" t="str">
        <f>Tabla_owssvr__2[[#This Row],[Categoria]]</f>
        <v>Habilitación de carpetas compartidas o sitios de Sharepoint. O asignación y/o modificación de permisos.</v>
      </c>
      <c r="H2452" t="str">
        <f>Tabla_owssvr__2[[#This Row],[Enviado a TI]]</f>
        <v>Si</v>
      </c>
      <c r="I2452">
        <f>Tabla_owssvr__2[[#This Row],[Regiones]]</f>
        <v>0</v>
      </c>
      <c r="J2452" s="12">
        <f t="shared" si="255"/>
        <v>1</v>
      </c>
      <c r="K2452" s="13">
        <f t="shared" si="256"/>
        <v>41655</v>
      </c>
      <c r="L2452" s="12">
        <f t="shared" si="257"/>
        <v>2014</v>
      </c>
      <c r="M2452" s="12">
        <f t="shared" si="258"/>
        <v>3</v>
      </c>
      <c r="N2452" s="12">
        <f t="shared" si="259"/>
        <v>1</v>
      </c>
      <c r="O2452" s="13" t="str">
        <f t="shared" ca="1" si="260"/>
        <v>CUMPLE</v>
      </c>
    </row>
    <row r="2453" spans="1:15" hidden="1">
      <c r="A2453">
        <f>Tabla_owssvr__2[[#This Row],[ID]]</f>
        <v>2765</v>
      </c>
      <c r="B2453" t="str">
        <f>Tabla_owssvr__2[[#This Row],[Título]]</f>
        <v>Minutos adicionales</v>
      </c>
      <c r="C2453" t="str">
        <f>Tabla_owssvr__2[[#This Row],[Solicitante]]</f>
        <v>Morales Diaz, Mauricio Enrique, CAM</v>
      </c>
      <c r="D2453" s="4">
        <f>Tabla_owssvr__2[[#This Row],[Fecha Solicitud]]</f>
        <v>41654</v>
      </c>
      <c r="E2453" t="str">
        <f>Tabla_owssvr__2[[#This Row],[Estado]]</f>
        <v>Realizado</v>
      </c>
      <c r="F2453" s="4">
        <f>Tabla_owssvr__2[[#This Row],[Fecha Cierre]]</f>
        <v>41654</v>
      </c>
      <c r="G2453" t="str">
        <f>Tabla_owssvr__2[[#This Row],[Categoria]]</f>
        <v>Habilitación de servicios de telefonía celular, aumento de minutos, cambio de perfil.</v>
      </c>
      <c r="H2453" t="str">
        <f>Tabla_owssvr__2[[#This Row],[Enviado a TI]]</f>
        <v>Si</v>
      </c>
      <c r="I2453">
        <f>Tabla_owssvr__2[[#This Row],[Regiones]]</f>
        <v>0</v>
      </c>
      <c r="J2453" s="12">
        <f t="shared" si="255"/>
        <v>1</v>
      </c>
      <c r="K2453" s="13">
        <f t="shared" si="256"/>
        <v>41655</v>
      </c>
      <c r="L2453" s="12">
        <f t="shared" si="257"/>
        <v>2014</v>
      </c>
      <c r="M2453" s="12">
        <f t="shared" si="258"/>
        <v>3</v>
      </c>
      <c r="N2453" s="12">
        <f t="shared" si="259"/>
        <v>1</v>
      </c>
      <c r="O2453" s="13" t="str">
        <f t="shared" ca="1" si="260"/>
        <v>CUMPLE</v>
      </c>
    </row>
    <row r="2454" spans="1:15" hidden="1">
      <c r="A2454">
        <f>Tabla_owssvr__2[[#This Row],[ID]]</f>
        <v>2764</v>
      </c>
      <c r="B2454" t="str">
        <f>Tabla_owssvr__2[[#This Row],[Título]]</f>
        <v>Móvil 94691356</v>
      </c>
      <c r="C2454" t="str">
        <f>Tabla_owssvr__2[[#This Row],[Solicitante]]</f>
        <v>Duarte Fuentes, Luis Alfredo, CAM</v>
      </c>
      <c r="D2454" s="4">
        <f>Tabla_owssvr__2[[#This Row],[Fecha Solicitud]]</f>
        <v>41654</v>
      </c>
      <c r="E2454" t="str">
        <f>Tabla_owssvr__2[[#This Row],[Estado]]</f>
        <v>Realizado</v>
      </c>
      <c r="F2454" s="4">
        <f>Tabla_owssvr__2[[#This Row],[Fecha Cierre]]</f>
        <v>41654</v>
      </c>
      <c r="G2454" t="str">
        <f>Tabla_owssvr__2[[#This Row],[Categoria]]</f>
        <v>Habilitación de servicios de telefonía celular, aumento de minutos, cambio de perfil.</v>
      </c>
      <c r="H2454" t="str">
        <f>Tabla_owssvr__2[[#This Row],[Enviado a TI]]</f>
        <v>Si</v>
      </c>
      <c r="I2454">
        <f>Tabla_owssvr__2[[#This Row],[Regiones]]</f>
        <v>0</v>
      </c>
      <c r="J2454" s="12">
        <f t="shared" si="255"/>
        <v>1</v>
      </c>
      <c r="K2454" s="13">
        <f t="shared" si="256"/>
        <v>41655</v>
      </c>
      <c r="L2454" s="12">
        <f t="shared" si="257"/>
        <v>2014</v>
      </c>
      <c r="M2454" s="12">
        <f t="shared" si="258"/>
        <v>3</v>
      </c>
      <c r="N2454" s="12">
        <f t="shared" si="259"/>
        <v>1</v>
      </c>
      <c r="O2454" s="13" t="str">
        <f t="shared" ca="1" si="260"/>
        <v>CUMPLE</v>
      </c>
    </row>
    <row r="2455" spans="1:15" hidden="1">
      <c r="A2455">
        <f>Tabla_owssvr__2[[#This Row],[ID]]</f>
        <v>2763</v>
      </c>
      <c r="B2455" t="str">
        <f>Tabla_owssvr__2[[#This Row],[Título]]</f>
        <v>961933219</v>
      </c>
      <c r="C2455" t="str">
        <f>Tabla_owssvr__2[[#This Row],[Solicitante]]</f>
        <v>Ibarra Quiñinao, Juan Pablo, CAM</v>
      </c>
      <c r="D2455" s="4">
        <f>Tabla_owssvr__2[[#This Row],[Fecha Solicitud]]</f>
        <v>41654</v>
      </c>
      <c r="E2455" t="str">
        <f>Tabla_owssvr__2[[#This Row],[Estado]]</f>
        <v>Realizado</v>
      </c>
      <c r="F2455" s="4">
        <f>Tabla_owssvr__2[[#This Row],[Fecha Cierre]]</f>
        <v>41654</v>
      </c>
      <c r="G2455" t="str">
        <f>Tabla_owssvr__2[[#This Row],[Categoria]]</f>
        <v>Habilitación de servicios de telefonía celular, aumento de minutos, cambio de perfil.</v>
      </c>
      <c r="H2455" t="str">
        <f>Tabla_owssvr__2[[#This Row],[Enviado a TI]]</f>
        <v>Si</v>
      </c>
      <c r="I2455">
        <f>Tabla_owssvr__2[[#This Row],[Regiones]]</f>
        <v>0</v>
      </c>
      <c r="J2455" s="12">
        <f t="shared" si="255"/>
        <v>1</v>
      </c>
      <c r="K2455" s="13">
        <f t="shared" si="256"/>
        <v>41655</v>
      </c>
      <c r="L2455" s="12">
        <f t="shared" si="257"/>
        <v>2014</v>
      </c>
      <c r="M2455" s="12">
        <f t="shared" si="258"/>
        <v>3</v>
      </c>
      <c r="N2455" s="12">
        <f t="shared" si="259"/>
        <v>1</v>
      </c>
      <c r="O2455" s="13" t="str">
        <f t="shared" ca="1" si="260"/>
        <v>CUMPLE</v>
      </c>
    </row>
    <row r="2456" spans="1:15" hidden="1">
      <c r="A2456">
        <f>Tabla_owssvr__2[[#This Row],[ID]]</f>
        <v>2762</v>
      </c>
      <c r="B2456" t="str">
        <f>Tabla_owssvr__2[[#This Row],[Título]]</f>
        <v>Cambio equipo con falla (N° 61933219)</v>
      </c>
      <c r="C2456" t="str">
        <f>Tabla_owssvr__2[[#This Row],[Solicitante]]</f>
        <v>Ibarra Quiñinao, Juan Pablo, CAM</v>
      </c>
      <c r="D2456" s="4">
        <f>Tabla_owssvr__2[[#This Row],[Fecha Solicitud]]</f>
        <v>41653</v>
      </c>
      <c r="E2456" t="str">
        <f>Tabla_owssvr__2[[#This Row],[Estado]]</f>
        <v>Realizado</v>
      </c>
      <c r="F2456" s="4">
        <f>Tabla_owssvr__2[[#This Row],[Fecha Cierre]]</f>
        <v>41654</v>
      </c>
      <c r="G2456" t="str">
        <f>Tabla_owssvr__2[[#This Row],[Categoria]]</f>
        <v>Asignación y/o entrega de equipos celulares estándar nuevos o sus componentes. (chips)</v>
      </c>
      <c r="H2456" t="str">
        <f>Tabla_owssvr__2[[#This Row],[Enviado a TI]]</f>
        <v>Si</v>
      </c>
      <c r="I2456">
        <f>Tabla_owssvr__2[[#This Row],[Regiones]]</f>
        <v>0</v>
      </c>
      <c r="J2456" s="12">
        <f t="shared" si="255"/>
        <v>7</v>
      </c>
      <c r="K2456" s="13">
        <f t="shared" si="256"/>
        <v>41662</v>
      </c>
      <c r="L2456" s="12">
        <f t="shared" si="257"/>
        <v>2014</v>
      </c>
      <c r="M2456" s="12">
        <f t="shared" si="258"/>
        <v>4</v>
      </c>
      <c r="N2456" s="12">
        <f t="shared" si="259"/>
        <v>1</v>
      </c>
      <c r="O2456" s="13" t="str">
        <f t="shared" ca="1" si="260"/>
        <v>CUMPLE</v>
      </c>
    </row>
    <row r="2457" spans="1:15" hidden="1">
      <c r="A2457">
        <f>Tabla_owssvr__2[[#This Row],[ID]]</f>
        <v>2761</v>
      </c>
      <c r="B2457" t="str">
        <f>Tabla_owssvr__2[[#This Row],[Título]]</f>
        <v>SOLICITUD DE MINUTOS OFF NET - Felipe Yañez Castillo Enero 2014</v>
      </c>
      <c r="C2457" t="str">
        <f>Tabla_owssvr__2[[#This Row],[Solicitante]]</f>
        <v>Valdes Navarrete, David Exequiel, CAM</v>
      </c>
      <c r="D2457" s="4">
        <f>Tabla_owssvr__2[[#This Row],[Fecha Solicitud]]</f>
        <v>41653</v>
      </c>
      <c r="E2457" t="str">
        <f>Tabla_owssvr__2[[#This Row],[Estado]]</f>
        <v>Realizado</v>
      </c>
      <c r="F2457" s="4">
        <f>Tabla_owssvr__2[[#This Row],[Fecha Cierre]]</f>
        <v>41653</v>
      </c>
      <c r="G2457" t="str">
        <f>Tabla_owssvr__2[[#This Row],[Categoria]]</f>
        <v>Habilitación de servicios de telefonía celular, aumento de minutos, cambio de perfil.</v>
      </c>
      <c r="H2457" t="str">
        <f>Tabla_owssvr__2[[#This Row],[Enviado a TI]]</f>
        <v>Si</v>
      </c>
      <c r="I2457">
        <f>Tabla_owssvr__2[[#This Row],[Regiones]]</f>
        <v>0</v>
      </c>
      <c r="J2457" s="12">
        <f t="shared" si="255"/>
        <v>1</v>
      </c>
      <c r="K2457" s="13">
        <f t="shared" si="256"/>
        <v>41654</v>
      </c>
      <c r="L2457" s="12">
        <f t="shared" si="257"/>
        <v>2014</v>
      </c>
      <c r="M2457" s="12">
        <f t="shared" si="258"/>
        <v>3</v>
      </c>
      <c r="N2457" s="12">
        <f t="shared" si="259"/>
        <v>1</v>
      </c>
      <c r="O2457" s="13" t="str">
        <f t="shared" ca="1" si="260"/>
        <v>CUMPLE</v>
      </c>
    </row>
    <row r="2458" spans="1:15" hidden="1">
      <c r="A2458">
        <f>Tabla_owssvr__2[[#This Row],[ID]]</f>
        <v>2760</v>
      </c>
      <c r="B2458" t="str">
        <f>Tabla_owssvr__2[[#This Row],[Título]]</f>
        <v>Minutos</v>
      </c>
      <c r="C2458" t="str">
        <f>Tabla_owssvr__2[[#This Row],[Solicitante]]</f>
        <v>Mansilla Mansilla, Pascual Hugo, CAM</v>
      </c>
      <c r="D2458" s="4">
        <f>Tabla_owssvr__2[[#This Row],[Fecha Solicitud]]</f>
        <v>41653</v>
      </c>
      <c r="E2458" t="str">
        <f>Tabla_owssvr__2[[#This Row],[Estado]]</f>
        <v>Realizado</v>
      </c>
      <c r="F2458" s="4">
        <f>Tabla_owssvr__2[[#This Row],[Fecha Cierre]]</f>
        <v>41653</v>
      </c>
      <c r="G2458" t="str">
        <f>Tabla_owssvr__2[[#This Row],[Categoria]]</f>
        <v>Habilitación de servicios de telefonía celular, aumento de minutos, cambio de perfil.</v>
      </c>
      <c r="H2458" t="str">
        <f>Tabla_owssvr__2[[#This Row],[Enviado a TI]]</f>
        <v>Si</v>
      </c>
      <c r="I2458">
        <f>Tabla_owssvr__2[[#This Row],[Regiones]]</f>
        <v>0</v>
      </c>
      <c r="J2458" s="12">
        <f t="shared" si="255"/>
        <v>1</v>
      </c>
      <c r="K2458" s="13">
        <f t="shared" si="256"/>
        <v>41654</v>
      </c>
      <c r="L2458" s="12">
        <f t="shared" si="257"/>
        <v>2014</v>
      </c>
      <c r="M2458" s="12">
        <f t="shared" si="258"/>
        <v>3</v>
      </c>
      <c r="N2458" s="12">
        <f t="shared" si="259"/>
        <v>1</v>
      </c>
      <c r="O2458" s="13" t="str">
        <f t="shared" ca="1" si="260"/>
        <v>CUMPLE</v>
      </c>
    </row>
    <row r="2459" spans="1:15" hidden="1">
      <c r="A2459">
        <f>Tabla_owssvr__2[[#This Row],[ID]]</f>
        <v>2759</v>
      </c>
      <c r="B2459" t="str">
        <f>Tabla_owssvr__2[[#This Row],[Título]]</f>
        <v>Teléfono Cristian Pozo M.</v>
      </c>
      <c r="C2459" t="str">
        <f>Tabla_owssvr__2[[#This Row],[Solicitante]]</f>
        <v>Belmar Ramirez, Nelson Andres, CAM</v>
      </c>
      <c r="D2459" s="4">
        <f>Tabla_owssvr__2[[#This Row],[Fecha Solicitud]]</f>
        <v>41653</v>
      </c>
      <c r="E2459" t="str">
        <f>Tabla_owssvr__2[[#This Row],[Estado]]</f>
        <v>Realizado</v>
      </c>
      <c r="F2459" s="4">
        <f>Tabla_owssvr__2[[#This Row],[Fecha Cierre]]</f>
        <v>41653</v>
      </c>
      <c r="G2459" t="str">
        <f>Tabla_owssvr__2[[#This Row],[Categoria]]</f>
        <v>Habilitación de servicios de telefonía celular, aumento de minutos, cambio de perfil.</v>
      </c>
      <c r="H2459" t="str">
        <f>Tabla_owssvr__2[[#This Row],[Enviado a TI]]</f>
        <v>Si</v>
      </c>
      <c r="I2459">
        <f>Tabla_owssvr__2[[#This Row],[Regiones]]</f>
        <v>0</v>
      </c>
      <c r="J2459" s="12">
        <f t="shared" si="255"/>
        <v>1</v>
      </c>
      <c r="K2459" s="13">
        <f t="shared" si="256"/>
        <v>41654</v>
      </c>
      <c r="L2459" s="12">
        <f t="shared" si="257"/>
        <v>2014</v>
      </c>
      <c r="M2459" s="12">
        <f t="shared" si="258"/>
        <v>3</v>
      </c>
      <c r="N2459" s="12">
        <f t="shared" si="259"/>
        <v>1</v>
      </c>
      <c r="O2459" s="13" t="str">
        <f t="shared" ca="1" si="260"/>
        <v>CUMPLE</v>
      </c>
    </row>
    <row r="2460" spans="1:15" hidden="1">
      <c r="A2460">
        <f>Tabla_owssvr__2[[#This Row],[ID]]</f>
        <v>2758</v>
      </c>
      <c r="B2460" t="str">
        <f>Tabla_owssvr__2[[#This Row],[Título]]</f>
        <v>Robo del teléfono móvilde Oscar Ovalle (9 4691365)</v>
      </c>
      <c r="C2460" t="str">
        <f>Tabla_owssvr__2[[#This Row],[Solicitante]]</f>
        <v>Ibarra Quiñinao, Juan Pablo, CAM</v>
      </c>
      <c r="D2460" s="4">
        <f>Tabla_owssvr__2[[#This Row],[Fecha Solicitud]]</f>
        <v>41653</v>
      </c>
      <c r="E2460" t="str">
        <f>Tabla_owssvr__2[[#This Row],[Estado]]</f>
        <v>Realizado</v>
      </c>
      <c r="F2460" s="4">
        <f>Tabla_owssvr__2[[#This Row],[Fecha Cierre]]</f>
        <v>41656</v>
      </c>
      <c r="G2460" t="str">
        <f>Tabla_owssvr__2[[#This Row],[Categoria]]</f>
        <v>Asignación y/o entrega de equipos celulares estándar nuevos o sus componentes. (chips)</v>
      </c>
      <c r="H2460" t="str">
        <f>Tabla_owssvr__2[[#This Row],[Enviado a TI]]</f>
        <v>No</v>
      </c>
      <c r="I2460">
        <f>Tabla_owssvr__2[[#This Row],[Regiones]]</f>
        <v>0</v>
      </c>
      <c r="J2460" s="12">
        <f t="shared" si="255"/>
        <v>7</v>
      </c>
      <c r="K2460" s="13">
        <f t="shared" si="256"/>
        <v>41662</v>
      </c>
      <c r="L2460" s="12">
        <f t="shared" si="257"/>
        <v>2014</v>
      </c>
      <c r="M2460" s="12">
        <f t="shared" si="258"/>
        <v>4</v>
      </c>
      <c r="N2460" s="12">
        <f t="shared" si="259"/>
        <v>1</v>
      </c>
      <c r="O2460" s="13" t="str">
        <f t="shared" ca="1" si="260"/>
        <v>CUMPLE</v>
      </c>
    </row>
    <row r="2461" spans="1:15" hidden="1">
      <c r="A2461">
        <f>Tabla_owssvr__2[[#This Row],[ID]]</f>
        <v>2757</v>
      </c>
      <c r="B2461" t="str">
        <f>Tabla_owssvr__2[[#This Row],[Título]]</f>
        <v>TELEFONO CON FALLA 74318253 CRM:0718667</v>
      </c>
      <c r="C2461" t="str">
        <f>Tabla_owssvr__2[[#This Row],[Solicitante]]</f>
        <v>Caceres Sarabia, Francisco Antonio, CAM</v>
      </c>
      <c r="D2461" s="4">
        <f>Tabla_owssvr__2[[#This Row],[Fecha Solicitud]]</f>
        <v>41653</v>
      </c>
      <c r="E2461" t="str">
        <f>Tabla_owssvr__2[[#This Row],[Estado]]</f>
        <v>Realizado</v>
      </c>
      <c r="F2461" s="4">
        <f>Tabla_owssvr__2[[#This Row],[Fecha Cierre]]</f>
        <v>41655</v>
      </c>
      <c r="G2461" t="str">
        <f>Tabla_owssvr__2[[#This Row],[Categoria]]</f>
        <v>Asignación y/o entrega de equipos celulares estándar nuevos o sus componentes. (chips)</v>
      </c>
      <c r="H2461" t="str">
        <f>Tabla_owssvr__2[[#This Row],[Enviado a TI]]</f>
        <v>Si</v>
      </c>
      <c r="I2461">
        <f>Tabla_owssvr__2[[#This Row],[Regiones]]</f>
        <v>0</v>
      </c>
      <c r="J2461" s="12">
        <f t="shared" si="255"/>
        <v>7</v>
      </c>
      <c r="K2461" s="13">
        <f t="shared" si="256"/>
        <v>41662</v>
      </c>
      <c r="L2461" s="12">
        <f t="shared" si="257"/>
        <v>2014</v>
      </c>
      <c r="M2461" s="12">
        <f t="shared" si="258"/>
        <v>4</v>
      </c>
      <c r="N2461" s="12">
        <f t="shared" si="259"/>
        <v>1</v>
      </c>
      <c r="O2461" s="13" t="str">
        <f t="shared" ca="1" si="260"/>
        <v>CUMPLE</v>
      </c>
    </row>
    <row r="2462" spans="1:15" hidden="1">
      <c r="A2462">
        <f>Tabla_owssvr__2[[#This Row],[ID]]</f>
        <v>2756</v>
      </c>
      <c r="B2462" t="str">
        <f>Tabla_owssvr__2[[#This Row],[Título]]</f>
        <v>Alta Cuentas AD y Exchange</v>
      </c>
      <c r="C2462" t="str">
        <f>Tabla_owssvr__2[[#This Row],[Solicitante]]</f>
        <v>Morales Diaz, Mauricio Enrique, CAM</v>
      </c>
      <c r="D2462" s="4">
        <f>Tabla_owssvr__2[[#This Row],[Fecha Solicitud]]</f>
        <v>41653</v>
      </c>
      <c r="E2462" t="str">
        <f>Tabla_owssvr__2[[#This Row],[Estado]]</f>
        <v>Realizado</v>
      </c>
      <c r="F2462" s="4">
        <f>Tabla_owssvr__2[[#This Row],[Fecha Cierre]]</f>
        <v>41653</v>
      </c>
      <c r="G2462" t="str">
        <f>Tabla_owssvr__2[[#This Row],[Categoria]]</f>
        <v>Creación, modificación activación y desactivación de cuentas de red y correo electrónico.</v>
      </c>
      <c r="H2462" t="str">
        <f>Tabla_owssvr__2[[#This Row],[Enviado a TI]]</f>
        <v>Si</v>
      </c>
      <c r="I2462">
        <f>Tabla_owssvr__2[[#This Row],[Regiones]]</f>
        <v>0</v>
      </c>
      <c r="J2462" s="12">
        <f t="shared" si="255"/>
        <v>1</v>
      </c>
      <c r="K2462" s="13">
        <f t="shared" si="256"/>
        <v>41654</v>
      </c>
      <c r="L2462" s="12">
        <f t="shared" si="257"/>
        <v>2014</v>
      </c>
      <c r="M2462" s="12">
        <f t="shared" si="258"/>
        <v>3</v>
      </c>
      <c r="N2462" s="12">
        <f t="shared" si="259"/>
        <v>1</v>
      </c>
      <c r="O2462" s="13" t="str">
        <f t="shared" ca="1" si="260"/>
        <v>CUMPLE</v>
      </c>
    </row>
    <row r="2463" spans="1:15" hidden="1">
      <c r="A2463">
        <f>Tabla_owssvr__2[[#This Row],[ID]]</f>
        <v>2755</v>
      </c>
      <c r="B2463" t="str">
        <f>Tabla_owssvr__2[[#This Row],[Título]]</f>
        <v>Minutos Celular</v>
      </c>
      <c r="C2463" t="str">
        <f>Tabla_owssvr__2[[#This Row],[Solicitante]]</f>
        <v>Abrigo Elgueda, Juan Andres, CAM</v>
      </c>
      <c r="D2463" s="4">
        <f>Tabla_owssvr__2[[#This Row],[Fecha Solicitud]]</f>
        <v>41653</v>
      </c>
      <c r="E2463" t="str">
        <f>Tabla_owssvr__2[[#This Row],[Estado]]</f>
        <v>Realizado</v>
      </c>
      <c r="F2463" s="4">
        <f>Tabla_owssvr__2[[#This Row],[Fecha Cierre]]</f>
        <v>41653</v>
      </c>
      <c r="G2463" t="str">
        <f>Tabla_owssvr__2[[#This Row],[Categoria]]</f>
        <v>Habilitación de servicios de telefonía celular, aumento de minutos, cambio de perfil.</v>
      </c>
      <c r="H2463" t="str">
        <f>Tabla_owssvr__2[[#This Row],[Enviado a TI]]</f>
        <v>Si</v>
      </c>
      <c r="I2463">
        <f>Tabla_owssvr__2[[#This Row],[Regiones]]</f>
        <v>0</v>
      </c>
      <c r="J2463" s="12">
        <f t="shared" si="255"/>
        <v>1</v>
      </c>
      <c r="K2463" s="13">
        <f t="shared" si="256"/>
        <v>41654</v>
      </c>
      <c r="L2463" s="12">
        <f t="shared" si="257"/>
        <v>2014</v>
      </c>
      <c r="M2463" s="12">
        <f t="shared" si="258"/>
        <v>3</v>
      </c>
      <c r="N2463" s="12">
        <f t="shared" si="259"/>
        <v>1</v>
      </c>
      <c r="O2463" s="13" t="str">
        <f t="shared" ca="1" si="260"/>
        <v>CUMPLE</v>
      </c>
    </row>
    <row r="2464" spans="1:15" hidden="1">
      <c r="A2464">
        <f>Tabla_owssvr__2[[#This Row],[ID]]</f>
        <v>2754</v>
      </c>
      <c r="B2464" t="str">
        <f>Tabla_owssvr__2[[#This Row],[Título]]</f>
        <v>Alta Estación de Trabajo</v>
      </c>
      <c r="C2464" t="str">
        <f>Tabla_owssvr__2[[#This Row],[Solicitante]]</f>
        <v>Técnico Mesa de Ayuda, Externo</v>
      </c>
      <c r="D2464" s="4">
        <f>Tabla_owssvr__2[[#This Row],[Fecha Solicitud]]</f>
        <v>41653</v>
      </c>
      <c r="E2464" t="str">
        <f>Tabla_owssvr__2[[#This Row],[Estado]]</f>
        <v>Realizado</v>
      </c>
      <c r="F2464" s="4">
        <f>Tabla_owssvr__2[[#This Row],[Fecha Cierre]]</f>
        <v>41653</v>
      </c>
      <c r="G2464" t="str">
        <f>Tabla_owssvr__2[[#This Row],[Categoria]]</f>
        <v>Creación, modificación activación y desactivación de cuentas asociadas a servicios externos.</v>
      </c>
      <c r="H2464" t="str">
        <f>Tabla_owssvr__2[[#This Row],[Enviado a TI]]</f>
        <v>Si</v>
      </c>
      <c r="I2464">
        <f>Tabla_owssvr__2[[#This Row],[Regiones]]</f>
        <v>0</v>
      </c>
      <c r="J2464" s="12">
        <f t="shared" si="255"/>
        <v>1</v>
      </c>
      <c r="K2464" s="13">
        <f t="shared" si="256"/>
        <v>41654</v>
      </c>
      <c r="L2464" s="12">
        <f t="shared" si="257"/>
        <v>2014</v>
      </c>
      <c r="M2464" s="12">
        <f t="shared" si="258"/>
        <v>3</v>
      </c>
      <c r="N2464" s="12">
        <f t="shared" si="259"/>
        <v>1</v>
      </c>
      <c r="O2464" s="13" t="str">
        <f t="shared" ca="1" si="260"/>
        <v>CUMPLE</v>
      </c>
    </row>
    <row r="2465" spans="1:15" hidden="1">
      <c r="A2465">
        <f>Tabla_owssvr__2[[#This Row],[ID]]</f>
        <v>2753</v>
      </c>
      <c r="B2465" t="str">
        <f>Tabla_owssvr__2[[#This Row],[Título]]</f>
        <v>Solicitud de Reemplazo de medidores</v>
      </c>
      <c r="C2465" t="str">
        <f>Tabla_owssvr__2[[#This Row],[Solicitante]]</f>
        <v>Herrera Andrade, Carlos Omar, CAM</v>
      </c>
      <c r="D2465" s="4">
        <f>Tabla_owssvr__2[[#This Row],[Fecha Solicitud]]</f>
        <v>41653</v>
      </c>
      <c r="E2465" t="str">
        <f>Tabla_owssvr__2[[#This Row],[Estado]]</f>
        <v>Realizado</v>
      </c>
      <c r="F2465" s="4">
        <f>Tabla_owssvr__2[[#This Row],[Fecha Cierre]]</f>
        <v>41653</v>
      </c>
      <c r="G2465" t="str">
        <f>Tabla_owssvr__2[[#This Row],[Categoria]]</f>
        <v>Asignación de equipamiento estándar.</v>
      </c>
      <c r="H2465" t="str">
        <f>Tabla_owssvr__2[[#This Row],[Enviado a TI]]</f>
        <v>Si</v>
      </c>
      <c r="I2465">
        <f>Tabla_owssvr__2[[#This Row],[Regiones]]</f>
        <v>0</v>
      </c>
      <c r="J2465" s="12">
        <f t="shared" si="255"/>
        <v>4</v>
      </c>
      <c r="K2465" s="13">
        <f t="shared" si="256"/>
        <v>41659</v>
      </c>
      <c r="L2465" s="12">
        <f t="shared" si="257"/>
        <v>2014</v>
      </c>
      <c r="M2465" s="12">
        <f t="shared" si="258"/>
        <v>4</v>
      </c>
      <c r="N2465" s="12">
        <f t="shared" si="259"/>
        <v>1</v>
      </c>
      <c r="O2465" s="13" t="str">
        <f t="shared" ca="1" si="260"/>
        <v>CUMPLE</v>
      </c>
    </row>
    <row r="2466" spans="1:15" hidden="1">
      <c r="A2466">
        <f>Tabla_owssvr__2[[#This Row],[ID]]</f>
        <v>2752</v>
      </c>
      <c r="B2466" t="str">
        <f>Tabla_owssvr__2[[#This Row],[Título]]</f>
        <v>PROBLEMAS CON LA RED</v>
      </c>
      <c r="C2466" t="str">
        <f>Tabla_owssvr__2[[#This Row],[Solicitante]]</f>
        <v>Pavez Nuñez, Walter, CAM</v>
      </c>
      <c r="D2466" s="4">
        <f>Tabla_owssvr__2[[#This Row],[Fecha Solicitud]]</f>
        <v>41653</v>
      </c>
      <c r="E2466" t="str">
        <f>Tabla_owssvr__2[[#This Row],[Estado]]</f>
        <v>Realizado</v>
      </c>
      <c r="F2466" s="4">
        <f>Tabla_owssvr__2[[#This Row],[Fecha Cierre]]</f>
        <v>41653</v>
      </c>
      <c r="G2466" t="str">
        <f>Tabla_owssvr__2[[#This Row],[Categoria]]</f>
        <v>Reporte de incidencias de servicio externos (Oracle, SAP, Synergia, GOM ….)</v>
      </c>
      <c r="H2466" t="str">
        <f>Tabla_owssvr__2[[#This Row],[Enviado a TI]]</f>
        <v>Si</v>
      </c>
      <c r="I2466">
        <f>Tabla_owssvr__2[[#This Row],[Regiones]]</f>
        <v>0</v>
      </c>
      <c r="J2466" s="12">
        <f t="shared" si="255"/>
        <v>1</v>
      </c>
      <c r="K2466" s="13">
        <f t="shared" si="256"/>
        <v>41654</v>
      </c>
      <c r="L2466" s="12">
        <f t="shared" si="257"/>
        <v>2014</v>
      </c>
      <c r="M2466" s="12">
        <f t="shared" si="258"/>
        <v>3</v>
      </c>
      <c r="N2466" s="12">
        <f t="shared" si="259"/>
        <v>1</v>
      </c>
      <c r="O2466" s="13" t="str">
        <f t="shared" ca="1" si="260"/>
        <v>CUMPLE</v>
      </c>
    </row>
    <row r="2467" spans="1:15" hidden="1">
      <c r="A2467">
        <f>Tabla_owssvr__2[[#This Row],[ID]]</f>
        <v>2751</v>
      </c>
      <c r="B2467" t="str">
        <f>Tabla_owssvr__2[[#This Row],[Título]]</f>
        <v>Celular 90158529</v>
      </c>
      <c r="C2467" t="str">
        <f>Tabla_owssvr__2[[#This Row],[Solicitante]]</f>
        <v>Mena Guajardo, Erica Del Pilar, CAM</v>
      </c>
      <c r="D2467" s="4">
        <f>Tabla_owssvr__2[[#This Row],[Fecha Solicitud]]</f>
        <v>41653</v>
      </c>
      <c r="E2467" t="str">
        <f>Tabla_owssvr__2[[#This Row],[Estado]]</f>
        <v>Realizado</v>
      </c>
      <c r="F2467" s="4">
        <f>Tabla_owssvr__2[[#This Row],[Fecha Cierre]]</f>
        <v>41653</v>
      </c>
      <c r="G2467" t="str">
        <f>Tabla_owssvr__2[[#This Row],[Categoria]]</f>
        <v>Habilitación de servicios de telefonía celular, aumento de minutos, cambio de perfil.</v>
      </c>
      <c r="H2467" t="str">
        <f>Tabla_owssvr__2[[#This Row],[Enviado a TI]]</f>
        <v>Si</v>
      </c>
      <c r="I2467">
        <f>Tabla_owssvr__2[[#This Row],[Regiones]]</f>
        <v>0</v>
      </c>
      <c r="J2467" s="12">
        <f t="shared" si="255"/>
        <v>1</v>
      </c>
      <c r="K2467" s="13">
        <f t="shared" si="256"/>
        <v>41654</v>
      </c>
      <c r="L2467" s="12">
        <f t="shared" si="257"/>
        <v>2014</v>
      </c>
      <c r="M2467" s="12">
        <f t="shared" si="258"/>
        <v>3</v>
      </c>
      <c r="N2467" s="12">
        <f t="shared" si="259"/>
        <v>1</v>
      </c>
      <c r="O2467" s="13" t="str">
        <f t="shared" ca="1" si="260"/>
        <v>CUMPLE</v>
      </c>
    </row>
    <row r="2468" spans="1:15" hidden="1">
      <c r="A2468">
        <f>Tabla_owssvr__2[[#This Row],[ID]]</f>
        <v>2750</v>
      </c>
      <c r="B2468" t="str">
        <f>Tabla_owssvr__2[[#This Row],[Título]]</f>
        <v xml:space="preserve">Problemas lineas telefonicas </v>
      </c>
      <c r="C2468" t="str">
        <f>Tabla_owssvr__2[[#This Row],[Solicitante]]</f>
        <v>Lillo Triviño, Lidia Tamara, CAM</v>
      </c>
      <c r="D2468" s="4">
        <f>Tabla_owssvr__2[[#This Row],[Fecha Solicitud]]</f>
        <v>41653</v>
      </c>
      <c r="E2468" t="str">
        <f>Tabla_owssvr__2[[#This Row],[Estado]]</f>
        <v>Realizado</v>
      </c>
      <c r="F2468" s="4">
        <f>Tabla_owssvr__2[[#This Row],[Fecha Cierre]]</f>
        <v>41653</v>
      </c>
      <c r="G2468" t="str">
        <f>Tabla_owssvr__2[[#This Row],[Categoria]]</f>
        <v>Creación, modificación activación y desactivación de anexos telefónicos.</v>
      </c>
      <c r="H2468" t="str">
        <f>Tabla_owssvr__2[[#This Row],[Enviado a TI]]</f>
        <v>Si</v>
      </c>
      <c r="I2468">
        <f>Tabla_owssvr__2[[#This Row],[Regiones]]</f>
        <v>0</v>
      </c>
      <c r="J2468" s="12">
        <f t="shared" si="255"/>
        <v>1</v>
      </c>
      <c r="K2468" s="13">
        <f t="shared" si="256"/>
        <v>41654</v>
      </c>
      <c r="L2468" s="12">
        <f t="shared" si="257"/>
        <v>2014</v>
      </c>
      <c r="M2468" s="12">
        <f t="shared" si="258"/>
        <v>3</v>
      </c>
      <c r="N2468" s="12">
        <f t="shared" si="259"/>
        <v>1</v>
      </c>
      <c r="O2468" s="13" t="str">
        <f t="shared" ca="1" si="260"/>
        <v>CUMPLE</v>
      </c>
    </row>
    <row r="2469" spans="1:15" hidden="1">
      <c r="A2469">
        <f>Tabla_owssvr__2[[#This Row],[ID]]</f>
        <v>2749</v>
      </c>
      <c r="B2469" t="str">
        <f>Tabla_owssvr__2[[#This Row],[Título]]</f>
        <v>FALLA CON TELEFONO FIJO</v>
      </c>
      <c r="C2469" t="str">
        <f>Tabla_owssvr__2[[#This Row],[Solicitante]]</f>
        <v>Reyes Tobar, Luis Andres, CAM</v>
      </c>
      <c r="D2469" s="4">
        <f>Tabla_owssvr__2[[#This Row],[Fecha Solicitud]]</f>
        <v>41653</v>
      </c>
      <c r="E2469" t="str">
        <f>Tabla_owssvr__2[[#This Row],[Estado]]</f>
        <v>Realizado</v>
      </c>
      <c r="F2469" s="4">
        <f>Tabla_owssvr__2[[#This Row],[Fecha Cierre]]</f>
        <v>41653</v>
      </c>
      <c r="G2469" t="str">
        <f>Tabla_owssvr__2[[#This Row],[Categoria]]</f>
        <v>Creación, modificación activación y desactivación de anexos telefónicos.</v>
      </c>
      <c r="H2469" t="str">
        <f>Tabla_owssvr__2[[#This Row],[Enviado a TI]]</f>
        <v>Si</v>
      </c>
      <c r="I2469">
        <f>Tabla_owssvr__2[[#This Row],[Regiones]]</f>
        <v>0</v>
      </c>
      <c r="J2469" s="12">
        <f t="shared" si="255"/>
        <v>1</v>
      </c>
      <c r="K2469" s="13">
        <f t="shared" si="256"/>
        <v>41654</v>
      </c>
      <c r="L2469" s="12">
        <f t="shared" si="257"/>
        <v>2014</v>
      </c>
      <c r="M2469" s="12">
        <f t="shared" si="258"/>
        <v>3</v>
      </c>
      <c r="N2469" s="12">
        <f t="shared" si="259"/>
        <v>1</v>
      </c>
      <c r="O2469" s="13" t="str">
        <f t="shared" ca="1" si="260"/>
        <v>CUMPLE</v>
      </c>
    </row>
    <row r="2470" spans="1:15" hidden="1">
      <c r="A2470">
        <f>Tabla_owssvr__2[[#This Row],[ID]]</f>
        <v>2748</v>
      </c>
      <c r="B2470" t="str">
        <f>Tabla_owssvr__2[[#This Row],[Título]]</f>
        <v>Error al generar transferencia de AP a GL</v>
      </c>
      <c r="C2470" t="str">
        <f>Tabla_owssvr__2[[#This Row],[Solicitante]]</f>
        <v>Carrasco Briones, Rodrigo, CAM</v>
      </c>
      <c r="D2470" s="4">
        <f>Tabla_owssvr__2[[#This Row],[Fecha Solicitud]]</f>
        <v>41653</v>
      </c>
      <c r="E2470" t="str">
        <f>Tabla_owssvr__2[[#This Row],[Estado]]</f>
        <v>Realizado</v>
      </c>
      <c r="F2470" s="4">
        <f>Tabla_owssvr__2[[#This Row],[Fecha Cierre]]</f>
        <v>41653</v>
      </c>
      <c r="G2470" t="str">
        <f>Tabla_owssvr__2[[#This Row],[Categoria]]</f>
        <v>Reporte de incidencias de servicio externos (Oracle, SAP, Synergia, GOM ….)</v>
      </c>
      <c r="H2470" t="str">
        <f>Tabla_owssvr__2[[#This Row],[Enviado a TI]]</f>
        <v>Si</v>
      </c>
      <c r="I2470">
        <f>Tabla_owssvr__2[[#This Row],[Regiones]]</f>
        <v>0</v>
      </c>
      <c r="J2470" s="12">
        <f t="shared" si="255"/>
        <v>1</v>
      </c>
      <c r="K2470" s="13">
        <f t="shared" si="256"/>
        <v>41654</v>
      </c>
      <c r="L2470" s="12">
        <f t="shared" si="257"/>
        <v>2014</v>
      </c>
      <c r="M2470" s="12">
        <f t="shared" si="258"/>
        <v>3</v>
      </c>
      <c r="N2470" s="12">
        <f t="shared" si="259"/>
        <v>1</v>
      </c>
      <c r="O2470" s="13" t="str">
        <f t="shared" ca="1" si="260"/>
        <v>CUMPLE</v>
      </c>
    </row>
    <row r="2471" spans="1:15" hidden="1">
      <c r="A2471">
        <f>Tabla_owssvr__2[[#This Row],[ID]]</f>
        <v>2747</v>
      </c>
      <c r="B2471" t="str">
        <f>Tabla_owssvr__2[[#This Row],[Título]]</f>
        <v>Teléfonos</v>
      </c>
      <c r="C2471" t="str">
        <f>Tabla_owssvr__2[[#This Row],[Solicitante]]</f>
        <v>Espinosa Palau, María Jesús, CAM</v>
      </c>
      <c r="D2471" s="4">
        <f>Tabla_owssvr__2[[#This Row],[Fecha Solicitud]]</f>
        <v>41653</v>
      </c>
      <c r="E2471" t="str">
        <f>Tabla_owssvr__2[[#This Row],[Estado]]</f>
        <v>Realizado</v>
      </c>
      <c r="F2471" s="4">
        <f>Tabla_owssvr__2[[#This Row],[Fecha Cierre]]</f>
        <v>41653</v>
      </c>
      <c r="G2471" t="str">
        <f>Tabla_owssvr__2[[#This Row],[Categoria]]</f>
        <v>Creación, modificación activación y desactivación de anexos telefónicos.</v>
      </c>
      <c r="H2471" t="str">
        <f>Tabla_owssvr__2[[#This Row],[Enviado a TI]]</f>
        <v>Si</v>
      </c>
      <c r="I2471">
        <f>Tabla_owssvr__2[[#This Row],[Regiones]]</f>
        <v>0</v>
      </c>
      <c r="J2471" s="12">
        <f t="shared" si="255"/>
        <v>1</v>
      </c>
      <c r="K2471" s="13">
        <f t="shared" si="256"/>
        <v>41654</v>
      </c>
      <c r="L2471" s="12">
        <f t="shared" si="257"/>
        <v>2014</v>
      </c>
      <c r="M2471" s="12">
        <f t="shared" si="258"/>
        <v>3</v>
      </c>
      <c r="N2471" s="12">
        <f t="shared" si="259"/>
        <v>1</v>
      </c>
      <c r="O2471" s="13" t="str">
        <f t="shared" ca="1" si="260"/>
        <v>CUMPLE</v>
      </c>
    </row>
    <row r="2472" spans="1:15" hidden="1">
      <c r="A2472">
        <f>Tabla_owssvr__2[[#This Row],[ID]]</f>
        <v>2746</v>
      </c>
      <c r="B2472" t="str">
        <f>Tabla_owssvr__2[[#This Row],[Título]]</f>
        <v>Solicitud de Computadores Estacionarios pra Alumnos en Práctica</v>
      </c>
      <c r="C2472" t="str">
        <f>Tabla_owssvr__2[[#This Row],[Solicitante]]</f>
        <v>Dossi Muñoz, Carolina, CAM</v>
      </c>
      <c r="D2472" s="4">
        <f>Tabla_owssvr__2[[#This Row],[Fecha Solicitud]]</f>
        <v>41653</v>
      </c>
      <c r="E2472" t="str">
        <f>Tabla_owssvr__2[[#This Row],[Estado]]</f>
        <v>Realizado</v>
      </c>
      <c r="F2472" s="4">
        <f>Tabla_owssvr__2[[#This Row],[Fecha Cierre]]</f>
        <v>41653</v>
      </c>
      <c r="G2472" t="str">
        <f>Tabla_owssvr__2[[#This Row],[Categoria]]</f>
        <v>Creación, modificación activación y desactivación de cuentas de red y correo electrónico.</v>
      </c>
      <c r="H2472" t="str">
        <f>Tabla_owssvr__2[[#This Row],[Enviado a TI]]</f>
        <v>Si</v>
      </c>
      <c r="I2472">
        <f>Tabla_owssvr__2[[#This Row],[Regiones]]</f>
        <v>0</v>
      </c>
      <c r="J2472" s="12">
        <f t="shared" si="255"/>
        <v>1</v>
      </c>
      <c r="K2472" s="13">
        <f t="shared" si="256"/>
        <v>41654</v>
      </c>
      <c r="L2472" s="12">
        <f t="shared" si="257"/>
        <v>2014</v>
      </c>
      <c r="M2472" s="12">
        <f t="shared" si="258"/>
        <v>3</v>
      </c>
      <c r="N2472" s="12">
        <f t="shared" si="259"/>
        <v>1</v>
      </c>
      <c r="O2472" s="13" t="str">
        <f t="shared" ca="1" si="260"/>
        <v>CUMPLE</v>
      </c>
    </row>
    <row r="2473" spans="1:15" hidden="1">
      <c r="A2473">
        <f>Tabla_owssvr__2[[#This Row],[ID]]</f>
        <v>2745</v>
      </c>
      <c r="B2473" t="str">
        <f>Tabla_owssvr__2[[#This Row],[Título]]</f>
        <v>Consulta</v>
      </c>
      <c r="C2473" t="str">
        <f>Tabla_owssvr__2[[#This Row],[Solicitante]]</f>
        <v>Valdes Navarrete, David Exequiel, CAM</v>
      </c>
      <c r="D2473" s="4">
        <f>Tabla_owssvr__2[[#This Row],[Fecha Solicitud]]</f>
        <v>41653</v>
      </c>
      <c r="E2473" t="str">
        <f>Tabla_owssvr__2[[#This Row],[Estado]]</f>
        <v>Realizado</v>
      </c>
      <c r="F2473" s="4">
        <f>Tabla_owssvr__2[[#This Row],[Fecha Cierre]]</f>
        <v>41653</v>
      </c>
      <c r="G2473" t="str">
        <f>Tabla_owssvr__2[[#This Row],[Categoria]]</f>
        <v>Habilitación de servicios de telefonía celular, aumento de minutos, cambio de perfil.</v>
      </c>
      <c r="H2473" t="str">
        <f>Tabla_owssvr__2[[#This Row],[Enviado a TI]]</f>
        <v>Si</v>
      </c>
      <c r="I2473">
        <f>Tabla_owssvr__2[[#This Row],[Regiones]]</f>
        <v>0</v>
      </c>
      <c r="J2473" s="12">
        <f t="shared" si="255"/>
        <v>1</v>
      </c>
      <c r="K2473" s="13">
        <f t="shared" si="256"/>
        <v>41654</v>
      </c>
      <c r="L2473" s="12">
        <f t="shared" si="257"/>
        <v>2014</v>
      </c>
      <c r="M2473" s="12">
        <f t="shared" si="258"/>
        <v>3</v>
      </c>
      <c r="N2473" s="12">
        <f t="shared" si="259"/>
        <v>1</v>
      </c>
      <c r="O2473" s="13" t="str">
        <f t="shared" ca="1" si="260"/>
        <v>CUMPLE</v>
      </c>
    </row>
    <row r="2474" spans="1:15" hidden="1">
      <c r="A2474">
        <f>Tabla_owssvr__2[[#This Row],[ID]]</f>
        <v>2744</v>
      </c>
      <c r="B2474" t="str">
        <f>Tabla_owssvr__2[[#This Row],[Título]]</f>
        <v>Solicitud Urgente SII</v>
      </c>
      <c r="C2474" t="str">
        <f>Tabla_owssvr__2[[#This Row],[Solicitante]]</f>
        <v>Carrasco Briones, Rodrigo, CAM</v>
      </c>
      <c r="D2474" s="4">
        <f>Tabla_owssvr__2[[#This Row],[Fecha Solicitud]]</f>
        <v>41653</v>
      </c>
      <c r="E2474" t="str">
        <f>Tabla_owssvr__2[[#This Row],[Estado]]</f>
        <v>Realizado</v>
      </c>
      <c r="F2474" s="4">
        <f>Tabla_owssvr__2[[#This Row],[Fecha Cierre]]</f>
        <v>41653</v>
      </c>
      <c r="G2474" t="str">
        <f>Tabla_owssvr__2[[#This Row],[Categoria]]</f>
        <v>Reporte de incidencias de servicio externos (Oracle, SAP, Synergia, GOM ….)</v>
      </c>
      <c r="H2474" t="str">
        <f>Tabla_owssvr__2[[#This Row],[Enviado a TI]]</f>
        <v>Si</v>
      </c>
      <c r="I2474">
        <f>Tabla_owssvr__2[[#This Row],[Regiones]]</f>
        <v>0</v>
      </c>
      <c r="J2474" s="12">
        <f t="shared" si="255"/>
        <v>1</v>
      </c>
      <c r="K2474" s="13">
        <f t="shared" si="256"/>
        <v>41654</v>
      </c>
      <c r="L2474" s="12">
        <f t="shared" si="257"/>
        <v>2014</v>
      </c>
      <c r="M2474" s="12">
        <f t="shared" si="258"/>
        <v>3</v>
      </c>
      <c r="N2474" s="12">
        <f t="shared" si="259"/>
        <v>1</v>
      </c>
      <c r="O2474" s="13" t="str">
        <f t="shared" ca="1" si="260"/>
        <v>CUMPLE</v>
      </c>
    </row>
    <row r="2475" spans="1:15" hidden="1">
      <c r="A2475">
        <f>Tabla_owssvr__2[[#This Row],[ID]]</f>
        <v>2743</v>
      </c>
      <c r="B2475" t="str">
        <f>Tabla_owssvr__2[[#This Row],[Título]]</f>
        <v xml:space="preserve">Activación de Minutos </v>
      </c>
      <c r="C2475" t="str">
        <f>Tabla_owssvr__2[[#This Row],[Solicitante]]</f>
        <v>Ramirez Vergara, Joseline, CAM</v>
      </c>
      <c r="D2475" s="4">
        <f>Tabla_owssvr__2[[#This Row],[Fecha Solicitud]]</f>
        <v>41653</v>
      </c>
      <c r="E2475" t="str">
        <f>Tabla_owssvr__2[[#This Row],[Estado]]</f>
        <v>Realizado</v>
      </c>
      <c r="F2475" s="4">
        <f>Tabla_owssvr__2[[#This Row],[Fecha Cierre]]</f>
        <v>41653</v>
      </c>
      <c r="G2475" t="str">
        <f>Tabla_owssvr__2[[#This Row],[Categoria]]</f>
        <v>Habilitación de servicios de telefonía celular, aumento de minutos, cambio de perfil.</v>
      </c>
      <c r="H2475" t="str">
        <f>Tabla_owssvr__2[[#This Row],[Enviado a TI]]</f>
        <v>Si</v>
      </c>
      <c r="I2475">
        <f>Tabla_owssvr__2[[#This Row],[Regiones]]</f>
        <v>0</v>
      </c>
      <c r="J2475" s="12">
        <f t="shared" si="255"/>
        <v>1</v>
      </c>
      <c r="K2475" s="13">
        <f t="shared" si="256"/>
        <v>41654</v>
      </c>
      <c r="L2475" s="12">
        <f t="shared" si="257"/>
        <v>2014</v>
      </c>
      <c r="M2475" s="12">
        <f t="shared" si="258"/>
        <v>3</v>
      </c>
      <c r="N2475" s="12">
        <f t="shared" si="259"/>
        <v>1</v>
      </c>
      <c r="O2475" s="13" t="str">
        <f t="shared" ca="1" si="260"/>
        <v>CUMPLE</v>
      </c>
    </row>
    <row r="2476" spans="1:15">
      <c r="A2476">
        <f>Tabla_owssvr__2[[#This Row],[ID]]</f>
        <v>2742</v>
      </c>
      <c r="B2476" t="str">
        <f>Tabla_owssvr__2[[#This Row],[Título]]</f>
        <v xml:space="preserve">Solicitud de equipos </v>
      </c>
      <c r="C2476" t="str">
        <f>Tabla_owssvr__2[[#This Row],[Solicitante]]</f>
        <v>Orellana Sepulveda, Andres Alejandro, CAM</v>
      </c>
      <c r="D2476" s="4">
        <f>Tabla_owssvr__2[[#This Row],[Fecha Solicitud]]</f>
        <v>41653</v>
      </c>
      <c r="E2476" t="str">
        <f>Tabla_owssvr__2[[#This Row],[Estado]]</f>
        <v>Realizado</v>
      </c>
      <c r="F2476" s="4">
        <f>Tabla_owssvr__2[[#This Row],[Fecha Cierre]]</f>
        <v>41656</v>
      </c>
      <c r="G2476" t="str">
        <f>Tabla_owssvr__2[[#This Row],[Categoria]]</f>
        <v>Habilitación de servicios de telefonía celular, aumento de minutos, cambio de perfil.</v>
      </c>
      <c r="H2476" t="str">
        <f>Tabla_owssvr__2[[#This Row],[Enviado a TI]]</f>
        <v>Si</v>
      </c>
      <c r="I2476">
        <f>Tabla_owssvr__2[[#This Row],[Regiones]]</f>
        <v>0</v>
      </c>
      <c r="J2476" s="12">
        <f t="shared" si="255"/>
        <v>1</v>
      </c>
      <c r="K2476" s="13">
        <f t="shared" si="256"/>
        <v>41654</v>
      </c>
      <c r="L2476" s="12">
        <f t="shared" si="257"/>
        <v>2014</v>
      </c>
      <c r="M2476" s="12">
        <f t="shared" si="258"/>
        <v>3</v>
      </c>
      <c r="N2476" s="12">
        <f t="shared" si="259"/>
        <v>1</v>
      </c>
      <c r="O2476" s="13" t="str">
        <f t="shared" ca="1" si="260"/>
        <v>NO CUMPLE</v>
      </c>
    </row>
    <row r="2477" spans="1:15" hidden="1">
      <c r="A2477">
        <f>Tabla_owssvr__2[[#This Row],[ID]]</f>
        <v>2741</v>
      </c>
      <c r="B2477" t="str">
        <f>Tabla_owssvr__2[[#This Row],[Título]]</f>
        <v>intensidad red naranjo</v>
      </c>
      <c r="C2477" t="str">
        <f>Tabla_owssvr__2[[#This Row],[Solicitante]]</f>
        <v>Froemel Diaz, Juan Enrique, CAM</v>
      </c>
      <c r="D2477" s="4">
        <f>Tabla_owssvr__2[[#This Row],[Fecha Solicitud]]</f>
        <v>41653</v>
      </c>
      <c r="E2477" t="str">
        <f>Tabla_owssvr__2[[#This Row],[Estado]]</f>
        <v>Realizado</v>
      </c>
      <c r="F2477" s="4">
        <f>Tabla_owssvr__2[[#This Row],[Fecha Cierre]]</f>
        <v>41653</v>
      </c>
      <c r="G2477" t="str">
        <f>Tabla_owssvr__2[[#This Row],[Categoria]]</f>
        <v>Instalación o revisión de puntos de red.</v>
      </c>
      <c r="H2477" t="str">
        <f>Tabla_owssvr__2[[#This Row],[Enviado a TI]]</f>
        <v>No</v>
      </c>
      <c r="I2477">
        <f>Tabla_owssvr__2[[#This Row],[Regiones]]</f>
        <v>0</v>
      </c>
      <c r="J2477" s="12">
        <f t="shared" si="255"/>
        <v>3</v>
      </c>
      <c r="K2477" s="13">
        <f t="shared" si="256"/>
        <v>41656</v>
      </c>
      <c r="L2477" s="12">
        <f t="shared" si="257"/>
        <v>2014</v>
      </c>
      <c r="M2477" s="12">
        <f t="shared" si="258"/>
        <v>3</v>
      </c>
      <c r="N2477" s="12">
        <f t="shared" si="259"/>
        <v>1</v>
      </c>
      <c r="O2477" s="13" t="str">
        <f t="shared" ca="1" si="260"/>
        <v>CUMPLE</v>
      </c>
    </row>
    <row r="2478" spans="1:15" hidden="1">
      <c r="A2478">
        <f>Tabla_owssvr__2[[#This Row],[ID]]</f>
        <v>2740</v>
      </c>
      <c r="B2478" t="str">
        <f>Tabla_owssvr__2[[#This Row],[Título]]</f>
        <v>Problemas con SAP.</v>
      </c>
      <c r="C2478" t="str">
        <f>Tabla_owssvr__2[[#This Row],[Solicitante]]</f>
        <v>Donoso Serey, Aldo Fabricio, CAM</v>
      </c>
      <c r="D2478" s="4">
        <f>Tabla_owssvr__2[[#This Row],[Fecha Solicitud]]</f>
        <v>41653</v>
      </c>
      <c r="E2478" t="str">
        <f>Tabla_owssvr__2[[#This Row],[Estado]]</f>
        <v>Realizado</v>
      </c>
      <c r="F2478" s="4">
        <f>Tabla_owssvr__2[[#This Row],[Fecha Cierre]]</f>
        <v>41653</v>
      </c>
      <c r="G2478" t="str">
        <f>Tabla_owssvr__2[[#This Row],[Categoria]]</f>
        <v>Reporte de incidencias de servicio externos (Oracle, SAP, Synergia, GOM ….)</v>
      </c>
      <c r="H2478" t="str">
        <f>Tabla_owssvr__2[[#This Row],[Enviado a TI]]</f>
        <v>Si</v>
      </c>
      <c r="I2478">
        <f>Tabla_owssvr__2[[#This Row],[Regiones]]</f>
        <v>0</v>
      </c>
      <c r="J2478" s="12">
        <f t="shared" si="255"/>
        <v>1</v>
      </c>
      <c r="K2478" s="13">
        <f t="shared" si="256"/>
        <v>41654</v>
      </c>
      <c r="L2478" s="12">
        <f t="shared" si="257"/>
        <v>2014</v>
      </c>
      <c r="M2478" s="12">
        <f t="shared" si="258"/>
        <v>3</v>
      </c>
      <c r="N2478" s="12">
        <f t="shared" si="259"/>
        <v>1</v>
      </c>
      <c r="O2478" s="13" t="str">
        <f t="shared" ca="1" si="260"/>
        <v>CUMPLE</v>
      </c>
    </row>
    <row r="2479" spans="1:15" hidden="1">
      <c r="A2479">
        <f>Tabla_owssvr__2[[#This Row],[ID]]</f>
        <v>2739</v>
      </c>
      <c r="B2479" t="str">
        <f>Tabla_owssvr__2[[#This Row],[Título]]</f>
        <v>Solicitud de Reemplazo de medidores</v>
      </c>
      <c r="C2479" t="str">
        <f>Tabla_owssvr__2[[#This Row],[Solicitante]]</f>
        <v>Herrera Andrade, Carlos Omar, CAM</v>
      </c>
      <c r="D2479" s="4">
        <f>Tabla_owssvr__2[[#This Row],[Fecha Solicitud]]</f>
        <v>41653</v>
      </c>
      <c r="E2479" t="str">
        <f>Tabla_owssvr__2[[#This Row],[Estado]]</f>
        <v>Realizado</v>
      </c>
      <c r="F2479" s="4">
        <f>Tabla_owssvr__2[[#This Row],[Fecha Cierre]]</f>
        <v>41653</v>
      </c>
      <c r="G2479" t="str">
        <f>Tabla_owssvr__2[[#This Row],[Categoria]]</f>
        <v>Asignación de equipamiento estándar.</v>
      </c>
      <c r="H2479" t="str">
        <f>Tabla_owssvr__2[[#This Row],[Enviado a TI]]</f>
        <v>Si</v>
      </c>
      <c r="I2479">
        <f>Tabla_owssvr__2[[#This Row],[Regiones]]</f>
        <v>0</v>
      </c>
      <c r="J2479" s="12">
        <f t="shared" si="255"/>
        <v>4</v>
      </c>
      <c r="K2479" s="13">
        <f t="shared" si="256"/>
        <v>41659</v>
      </c>
      <c r="L2479" s="12">
        <f t="shared" si="257"/>
        <v>2014</v>
      </c>
      <c r="M2479" s="12">
        <f t="shared" si="258"/>
        <v>4</v>
      </c>
      <c r="N2479" s="12">
        <f t="shared" si="259"/>
        <v>1</v>
      </c>
      <c r="O2479" s="13" t="str">
        <f t="shared" ca="1" si="260"/>
        <v>CUMPLE</v>
      </c>
    </row>
    <row r="2480" spans="1:15" hidden="1">
      <c r="A2480">
        <f>Tabla_owssvr__2[[#This Row],[ID]]</f>
        <v>2738</v>
      </c>
      <c r="B2480" t="str">
        <f>Tabla_owssvr__2[[#This Row],[Título]]</f>
        <v>Solicitud de minutos</v>
      </c>
      <c r="C2480" t="str">
        <f>Tabla_owssvr__2[[#This Row],[Solicitante]]</f>
        <v>Schmidt Contreras, Ingrid Angélica, CAM</v>
      </c>
      <c r="D2480" s="4">
        <f>Tabla_owssvr__2[[#This Row],[Fecha Solicitud]]</f>
        <v>41653</v>
      </c>
      <c r="E2480" t="str">
        <f>Tabla_owssvr__2[[#This Row],[Estado]]</f>
        <v>Realizado</v>
      </c>
      <c r="F2480" s="4">
        <f>Tabla_owssvr__2[[#This Row],[Fecha Cierre]]</f>
        <v>41653</v>
      </c>
      <c r="G2480" t="str">
        <f>Tabla_owssvr__2[[#This Row],[Categoria]]</f>
        <v>Habilitación de servicios de telefonía celular, aumento de minutos, cambio de perfil.</v>
      </c>
      <c r="H2480" t="str">
        <f>Tabla_owssvr__2[[#This Row],[Enviado a TI]]</f>
        <v>No</v>
      </c>
      <c r="I2480">
        <f>Tabla_owssvr__2[[#This Row],[Regiones]]</f>
        <v>0</v>
      </c>
      <c r="J2480" s="12">
        <f t="shared" si="255"/>
        <v>1</v>
      </c>
      <c r="K2480" s="13">
        <f t="shared" si="256"/>
        <v>41654</v>
      </c>
      <c r="L2480" s="12">
        <f t="shared" si="257"/>
        <v>2014</v>
      </c>
      <c r="M2480" s="12">
        <f t="shared" si="258"/>
        <v>3</v>
      </c>
      <c r="N2480" s="12">
        <f t="shared" si="259"/>
        <v>1</v>
      </c>
      <c r="O2480" s="13" t="str">
        <f t="shared" ca="1" si="260"/>
        <v>CUMPLE</v>
      </c>
    </row>
    <row r="2481" spans="1:15" hidden="1">
      <c r="A2481">
        <f>Tabla_owssvr__2[[#This Row],[ID]]</f>
        <v>2737</v>
      </c>
      <c r="B2481" t="str">
        <f>Tabla_owssvr__2[[#This Row],[Título]]</f>
        <v>Problemas con SAP.</v>
      </c>
      <c r="C2481" t="str">
        <f>Tabla_owssvr__2[[#This Row],[Solicitante]]</f>
        <v>Donoso Serey, Aldo Fabricio, CAM</v>
      </c>
      <c r="D2481" s="4">
        <f>Tabla_owssvr__2[[#This Row],[Fecha Solicitud]]</f>
        <v>41653</v>
      </c>
      <c r="E2481" t="str">
        <f>Tabla_owssvr__2[[#This Row],[Estado]]</f>
        <v>Realizado</v>
      </c>
      <c r="F2481" s="4">
        <f>Tabla_owssvr__2[[#This Row],[Fecha Cierre]]</f>
        <v>41653</v>
      </c>
      <c r="G2481" t="str">
        <f>Tabla_owssvr__2[[#This Row],[Categoria]]</f>
        <v>Reporte de incidencias de servicio externos (Oracle, SAP, Synergia, GOM ….)</v>
      </c>
      <c r="H2481" t="str">
        <f>Tabla_owssvr__2[[#This Row],[Enviado a TI]]</f>
        <v>Si</v>
      </c>
      <c r="I2481">
        <f>Tabla_owssvr__2[[#This Row],[Regiones]]</f>
        <v>0</v>
      </c>
      <c r="J2481" s="12">
        <f t="shared" si="255"/>
        <v>1</v>
      </c>
      <c r="K2481" s="13">
        <f t="shared" si="256"/>
        <v>41654</v>
      </c>
      <c r="L2481" s="12">
        <f t="shared" si="257"/>
        <v>2014</v>
      </c>
      <c r="M2481" s="12">
        <f t="shared" si="258"/>
        <v>3</v>
      </c>
      <c r="N2481" s="12">
        <f t="shared" si="259"/>
        <v>1</v>
      </c>
      <c r="O2481" s="13" t="str">
        <f t="shared" ca="1" si="260"/>
        <v>CUMPLE</v>
      </c>
    </row>
    <row r="2482" spans="1:15" hidden="1">
      <c r="A2482">
        <f>Tabla_owssvr__2[[#This Row],[ID]]</f>
        <v>2736</v>
      </c>
      <c r="B2482" t="str">
        <f>Tabla_owssvr__2[[#This Row],[Título]]</f>
        <v>Clave Bloqueado</v>
      </c>
      <c r="C2482" t="str">
        <f>Tabla_owssvr__2[[#This Row],[Solicitante]]</f>
        <v>Gonzalez Jamett, Daniel Esteban, CAM</v>
      </c>
      <c r="D2482" s="4">
        <f>Tabla_owssvr__2[[#This Row],[Fecha Solicitud]]</f>
        <v>41653</v>
      </c>
      <c r="E2482" t="str">
        <f>Tabla_owssvr__2[[#This Row],[Estado]]</f>
        <v>Realizado</v>
      </c>
      <c r="F2482" s="4">
        <f>Tabla_owssvr__2[[#This Row],[Fecha Cierre]]</f>
        <v>41653</v>
      </c>
      <c r="G2482" t="str">
        <f>Tabla_owssvr__2[[#This Row],[Categoria]]</f>
        <v>Creación, modificación activación y desactivación de cuentas de red y correo electrónico.</v>
      </c>
      <c r="H2482" t="str">
        <f>Tabla_owssvr__2[[#This Row],[Enviado a TI]]</f>
        <v>No</v>
      </c>
      <c r="I2482">
        <f>Tabla_owssvr__2[[#This Row],[Regiones]]</f>
        <v>0</v>
      </c>
      <c r="J2482" s="12">
        <f t="shared" si="255"/>
        <v>1</v>
      </c>
      <c r="K2482" s="13">
        <f t="shared" si="256"/>
        <v>41654</v>
      </c>
      <c r="L2482" s="12">
        <f t="shared" si="257"/>
        <v>2014</v>
      </c>
      <c r="M2482" s="12">
        <f t="shared" si="258"/>
        <v>3</v>
      </c>
      <c r="N2482" s="12">
        <f t="shared" si="259"/>
        <v>1</v>
      </c>
      <c r="O2482" s="13" t="str">
        <f t="shared" ca="1" si="260"/>
        <v>CUMPLE</v>
      </c>
    </row>
    <row r="2483" spans="1:15" hidden="1">
      <c r="A2483">
        <f>Tabla_owssvr__2[[#This Row],[ID]]</f>
        <v>2735</v>
      </c>
      <c r="B2483" t="str">
        <f>Tabla_owssvr__2[[#This Row],[Título]]</f>
        <v>Solicitud PC para pruebas en CDEC-SIC</v>
      </c>
      <c r="C2483" t="str">
        <f>Tabla_owssvr__2[[#This Row],[Solicitante]]</f>
        <v>Abrigo Elgueda, Juan Andres, CAM</v>
      </c>
      <c r="D2483" s="4">
        <f>Tabla_owssvr__2[[#This Row],[Fecha Solicitud]]</f>
        <v>41653</v>
      </c>
      <c r="E2483" t="str">
        <f>Tabla_owssvr__2[[#This Row],[Estado]]</f>
        <v>Realizado</v>
      </c>
      <c r="F2483" s="4">
        <f>Tabla_owssvr__2[[#This Row],[Fecha Cierre]]</f>
        <v>41653</v>
      </c>
      <c r="G2483" t="str">
        <f>Tabla_owssvr__2[[#This Row],[Categoria]]</f>
        <v>Asignación de equipamiento estándar.</v>
      </c>
      <c r="H2483" t="str">
        <f>Tabla_owssvr__2[[#This Row],[Enviado a TI]]</f>
        <v>No</v>
      </c>
      <c r="I2483">
        <f>Tabla_owssvr__2[[#This Row],[Regiones]]</f>
        <v>0</v>
      </c>
      <c r="J2483" s="12">
        <f t="shared" si="255"/>
        <v>4</v>
      </c>
      <c r="K2483" s="13">
        <f t="shared" si="256"/>
        <v>41659</v>
      </c>
      <c r="L2483" s="12">
        <f t="shared" si="257"/>
        <v>2014</v>
      </c>
      <c r="M2483" s="12">
        <f t="shared" si="258"/>
        <v>4</v>
      </c>
      <c r="N2483" s="12">
        <f t="shared" si="259"/>
        <v>1</v>
      </c>
      <c r="O2483" s="13" t="str">
        <f t="shared" ca="1" si="260"/>
        <v>CUMPLE</v>
      </c>
    </row>
    <row r="2484" spans="1:15" hidden="1">
      <c r="A2484">
        <f>Tabla_owssvr__2[[#This Row],[ID]]</f>
        <v>2734</v>
      </c>
      <c r="B2484" t="str">
        <f>Tabla_owssvr__2[[#This Row],[Título]]</f>
        <v>Configurar Impresora en Red</v>
      </c>
      <c r="C2484" t="str">
        <f>Tabla_owssvr__2[[#This Row],[Solicitante]]</f>
        <v>Salinas Bustos, Max Leonardo, CAM</v>
      </c>
      <c r="D2484" s="4">
        <f>Tabla_owssvr__2[[#This Row],[Fecha Solicitud]]</f>
        <v>41653</v>
      </c>
      <c r="E2484" t="str">
        <f>Tabla_owssvr__2[[#This Row],[Estado]]</f>
        <v>Realizado</v>
      </c>
      <c r="F2484" s="4">
        <f>Tabla_owssvr__2[[#This Row],[Fecha Cierre]]</f>
        <v>41653</v>
      </c>
      <c r="G2484" t="str">
        <f>Tabla_owssvr__2[[#This Row],[Categoria]]</f>
        <v>Reporte de problemas de Impresoras en Outsourcing</v>
      </c>
      <c r="H2484" t="str">
        <f>Tabla_owssvr__2[[#This Row],[Enviado a TI]]</f>
        <v>No</v>
      </c>
      <c r="I2484">
        <f>Tabla_owssvr__2[[#This Row],[Regiones]]</f>
        <v>0</v>
      </c>
      <c r="J2484" s="12">
        <f t="shared" si="255"/>
        <v>1</v>
      </c>
      <c r="K2484" s="13">
        <f t="shared" si="256"/>
        <v>41654</v>
      </c>
      <c r="L2484" s="12">
        <f t="shared" si="257"/>
        <v>2014</v>
      </c>
      <c r="M2484" s="12">
        <f t="shared" si="258"/>
        <v>3</v>
      </c>
      <c r="N2484" s="12">
        <f t="shared" si="259"/>
        <v>1</v>
      </c>
      <c r="O2484" s="13" t="str">
        <f t="shared" ca="1" si="260"/>
        <v>CUMPLE</v>
      </c>
    </row>
    <row r="2485" spans="1:15" hidden="1">
      <c r="A2485">
        <f>Tabla_owssvr__2[[#This Row],[ID]]</f>
        <v>2733</v>
      </c>
      <c r="B2485" t="str">
        <f>Tabla_owssvr__2[[#This Row],[Título]]</f>
        <v xml:space="preserve">Alta Estacion de trabajo </v>
      </c>
      <c r="C2485" t="str">
        <f>Tabla_owssvr__2[[#This Row],[Solicitante]]</f>
        <v>Técnico Mesa de Ayuda, Externo</v>
      </c>
      <c r="D2485" s="4">
        <f>Tabla_owssvr__2[[#This Row],[Fecha Solicitud]]</f>
        <v>41653</v>
      </c>
      <c r="E2485" t="str">
        <f>Tabla_owssvr__2[[#This Row],[Estado]]</f>
        <v>Realizado</v>
      </c>
      <c r="F2485" s="4">
        <f>Tabla_owssvr__2[[#This Row],[Fecha Cierre]]</f>
        <v>41653</v>
      </c>
      <c r="G2485" t="str">
        <f>Tabla_owssvr__2[[#This Row],[Categoria]]</f>
        <v>Creación, modificación activación y desactivación de cuentas de red y correo electrónico.</v>
      </c>
      <c r="H2485" t="str">
        <f>Tabla_owssvr__2[[#This Row],[Enviado a TI]]</f>
        <v>Si</v>
      </c>
      <c r="I2485">
        <f>Tabla_owssvr__2[[#This Row],[Regiones]]</f>
        <v>0</v>
      </c>
      <c r="J2485" s="12">
        <f t="shared" si="255"/>
        <v>1</v>
      </c>
      <c r="K2485" s="13">
        <f t="shared" si="256"/>
        <v>41654</v>
      </c>
      <c r="L2485" s="12">
        <f t="shared" si="257"/>
        <v>2014</v>
      </c>
      <c r="M2485" s="12">
        <f t="shared" si="258"/>
        <v>3</v>
      </c>
      <c r="N2485" s="12">
        <f t="shared" si="259"/>
        <v>1</v>
      </c>
      <c r="O2485" s="13" t="str">
        <f t="shared" ca="1" si="260"/>
        <v>CUMPLE</v>
      </c>
    </row>
    <row r="2486" spans="1:15" hidden="1">
      <c r="A2486">
        <f>Tabla_owssvr__2[[#This Row],[ID]]</f>
        <v>2732</v>
      </c>
      <c r="B2486" t="str">
        <f>Tabla_owssvr__2[[#This Row],[Título]]</f>
        <v>Aumento Minutos - Abonado 94412378</v>
      </c>
      <c r="C2486" t="str">
        <f>Tabla_owssvr__2[[#This Row],[Solicitante]]</f>
        <v>Gonzalez Parra, Sergio Alberto, CAM</v>
      </c>
      <c r="D2486" s="4">
        <f>Tabla_owssvr__2[[#This Row],[Fecha Solicitud]]</f>
        <v>41653</v>
      </c>
      <c r="E2486" t="str">
        <f>Tabla_owssvr__2[[#This Row],[Estado]]</f>
        <v>Realizado</v>
      </c>
      <c r="F2486" s="4">
        <f>Tabla_owssvr__2[[#This Row],[Fecha Cierre]]</f>
        <v>41653</v>
      </c>
      <c r="G2486" t="str">
        <f>Tabla_owssvr__2[[#This Row],[Categoria]]</f>
        <v>Habilitación de servicios de telefonía celular, aumento de minutos, cambio de perfil.</v>
      </c>
      <c r="H2486" t="str">
        <f>Tabla_owssvr__2[[#This Row],[Enviado a TI]]</f>
        <v>No</v>
      </c>
      <c r="I2486">
        <f>Tabla_owssvr__2[[#This Row],[Regiones]]</f>
        <v>0</v>
      </c>
      <c r="J2486" s="12">
        <f t="shared" si="255"/>
        <v>1</v>
      </c>
      <c r="K2486" s="13">
        <f t="shared" si="256"/>
        <v>41654</v>
      </c>
      <c r="L2486" s="12">
        <f t="shared" si="257"/>
        <v>2014</v>
      </c>
      <c r="M2486" s="12">
        <f t="shared" si="258"/>
        <v>3</v>
      </c>
      <c r="N2486" s="12">
        <f t="shared" si="259"/>
        <v>1</v>
      </c>
      <c r="O2486" s="13" t="str">
        <f t="shared" ca="1" si="260"/>
        <v>CUMPLE</v>
      </c>
    </row>
    <row r="2487" spans="1:15" hidden="1">
      <c r="A2487">
        <f>Tabla_owssvr__2[[#This Row],[ID]]</f>
        <v>2731</v>
      </c>
      <c r="B2487" t="str">
        <f>Tabla_owssvr__2[[#This Row],[Título]]</f>
        <v>Roaming</v>
      </c>
      <c r="C2487" t="str">
        <f>Tabla_owssvr__2[[#This Row],[Solicitante]]</f>
        <v>Moreno Chavez, Benito, CAM</v>
      </c>
      <c r="D2487" s="4">
        <f>Tabla_owssvr__2[[#This Row],[Fecha Solicitud]]</f>
        <v>41653</v>
      </c>
      <c r="E2487" t="str">
        <f>Tabla_owssvr__2[[#This Row],[Estado]]</f>
        <v>Realizado</v>
      </c>
      <c r="F2487" s="4">
        <f>Tabla_owssvr__2[[#This Row],[Fecha Cierre]]</f>
        <v>41653</v>
      </c>
      <c r="G2487" t="str">
        <f>Tabla_owssvr__2[[#This Row],[Categoria]]</f>
        <v>Roaming</v>
      </c>
      <c r="H2487" t="str">
        <f>Tabla_owssvr__2[[#This Row],[Enviado a TI]]</f>
        <v>No</v>
      </c>
      <c r="I2487">
        <f>Tabla_owssvr__2[[#This Row],[Regiones]]</f>
        <v>0</v>
      </c>
      <c r="J2487" s="12">
        <f t="shared" si="255"/>
        <v>1</v>
      </c>
      <c r="K2487" s="13">
        <f t="shared" si="256"/>
        <v>41654</v>
      </c>
      <c r="L2487" s="12">
        <f t="shared" si="257"/>
        <v>2014</v>
      </c>
      <c r="M2487" s="12">
        <f t="shared" si="258"/>
        <v>3</v>
      </c>
      <c r="N2487" s="12">
        <f t="shared" si="259"/>
        <v>1</v>
      </c>
      <c r="O2487" s="13" t="str">
        <f t="shared" ca="1" si="260"/>
        <v>CUMPLE</v>
      </c>
    </row>
    <row r="2488" spans="1:15" hidden="1">
      <c r="A2488">
        <f>Tabla_owssvr__2[[#This Row],[ID]]</f>
        <v>2730</v>
      </c>
      <c r="B2488" t="str">
        <f>Tabla_owssvr__2[[#This Row],[Título]]</f>
        <v>Instalación Project - JEFD</v>
      </c>
      <c r="C2488" t="str">
        <f>Tabla_owssvr__2[[#This Row],[Solicitante]]</f>
        <v>Froemel Diaz, Juan Enrique, CAM</v>
      </c>
      <c r="D2488" s="4">
        <f>Tabla_owssvr__2[[#This Row],[Fecha Solicitud]]</f>
        <v>41653</v>
      </c>
      <c r="E2488" t="str">
        <f>Tabla_owssvr__2[[#This Row],[Estado]]</f>
        <v>Realizado</v>
      </c>
      <c r="F2488" s="4">
        <f>Tabla_owssvr__2[[#This Row],[Fecha Cierre]]</f>
        <v>41653</v>
      </c>
      <c r="G2488" t="str">
        <f>Tabla_owssvr__2[[#This Row],[Categoria]]</f>
        <v>Instalación de nuevos software en los computadores.</v>
      </c>
      <c r="H2488" t="str">
        <f>Tabla_owssvr__2[[#This Row],[Enviado a TI]]</f>
        <v>No</v>
      </c>
      <c r="I2488">
        <f>Tabla_owssvr__2[[#This Row],[Regiones]]</f>
        <v>0</v>
      </c>
      <c r="J2488" s="12">
        <f t="shared" si="255"/>
        <v>1</v>
      </c>
      <c r="K2488" s="13">
        <f t="shared" si="256"/>
        <v>41654</v>
      </c>
      <c r="L2488" s="12">
        <f t="shared" si="257"/>
        <v>2014</v>
      </c>
      <c r="M2488" s="12">
        <f t="shared" si="258"/>
        <v>3</v>
      </c>
      <c r="N2488" s="12">
        <f t="shared" si="259"/>
        <v>1</v>
      </c>
      <c r="O2488" s="13" t="str">
        <f t="shared" ca="1" si="260"/>
        <v>CUMPLE</v>
      </c>
    </row>
    <row r="2489" spans="1:15" hidden="1">
      <c r="A2489">
        <f>Tabla_owssvr__2[[#This Row],[ID]]</f>
        <v>2729</v>
      </c>
      <c r="B2489" t="str">
        <f>Tabla_owssvr__2[[#This Row],[Título]]</f>
        <v>IMPRESORA</v>
      </c>
      <c r="C2489" t="str">
        <f>Tabla_owssvr__2[[#This Row],[Solicitante]]</f>
        <v>Castro Morales, Michel Fabian, CAM</v>
      </c>
      <c r="D2489" s="4">
        <f>Tabla_owssvr__2[[#This Row],[Fecha Solicitud]]</f>
        <v>41653</v>
      </c>
      <c r="E2489" t="str">
        <f>Tabla_owssvr__2[[#This Row],[Estado]]</f>
        <v>Realizado</v>
      </c>
      <c r="F2489" s="4">
        <f>Tabla_owssvr__2[[#This Row],[Fecha Cierre]]</f>
        <v>41653</v>
      </c>
      <c r="G2489" t="str">
        <f>Tabla_owssvr__2[[#This Row],[Categoria]]</f>
        <v>Compra de equipamiento habitual no estándar.</v>
      </c>
      <c r="H2489" t="str">
        <f>Tabla_owssvr__2[[#This Row],[Enviado a TI]]</f>
        <v>Si</v>
      </c>
      <c r="I2489">
        <f>Tabla_owssvr__2[[#This Row],[Regiones]]</f>
        <v>0</v>
      </c>
      <c r="J2489" s="12">
        <f t="shared" si="255"/>
        <v>10</v>
      </c>
      <c r="K2489" s="13">
        <f t="shared" si="256"/>
        <v>41667</v>
      </c>
      <c r="L2489" s="12">
        <f t="shared" si="257"/>
        <v>2014</v>
      </c>
      <c r="M2489" s="12">
        <f t="shared" si="258"/>
        <v>5</v>
      </c>
      <c r="N2489" s="12">
        <f t="shared" si="259"/>
        <v>1</v>
      </c>
      <c r="O2489" s="13" t="str">
        <f t="shared" ca="1" si="260"/>
        <v>CUMPLE</v>
      </c>
    </row>
    <row r="2490" spans="1:15" hidden="1">
      <c r="A2490">
        <f>Tabla_owssvr__2[[#This Row],[ID]]</f>
        <v>2728</v>
      </c>
      <c r="B2490" t="str">
        <f>Tabla_owssvr__2[[#This Row],[Título]]</f>
        <v>Minutos Celular</v>
      </c>
      <c r="C2490" t="str">
        <f>Tabla_owssvr__2[[#This Row],[Solicitante]]</f>
        <v>Pajkuric Bustos, Ernesto Andrés, CAM</v>
      </c>
      <c r="D2490" s="4">
        <f>Tabla_owssvr__2[[#This Row],[Fecha Solicitud]]</f>
        <v>41653</v>
      </c>
      <c r="E2490" t="str">
        <f>Tabla_owssvr__2[[#This Row],[Estado]]</f>
        <v>Realizado</v>
      </c>
      <c r="F2490" s="4">
        <f>Tabla_owssvr__2[[#This Row],[Fecha Cierre]]</f>
        <v>41653</v>
      </c>
      <c r="G2490" t="str">
        <f>Tabla_owssvr__2[[#This Row],[Categoria]]</f>
        <v>Habilitación de servicios de telefonía celular, aumento de minutos, cambio de perfil.</v>
      </c>
      <c r="H2490" t="str">
        <f>Tabla_owssvr__2[[#This Row],[Enviado a TI]]</f>
        <v>No</v>
      </c>
      <c r="I2490">
        <f>Tabla_owssvr__2[[#This Row],[Regiones]]</f>
        <v>0</v>
      </c>
      <c r="J2490" s="12">
        <f t="shared" si="255"/>
        <v>1</v>
      </c>
      <c r="K2490" s="13">
        <f t="shared" si="256"/>
        <v>41654</v>
      </c>
      <c r="L2490" s="12">
        <f t="shared" si="257"/>
        <v>2014</v>
      </c>
      <c r="M2490" s="12">
        <f t="shared" si="258"/>
        <v>3</v>
      </c>
      <c r="N2490" s="12">
        <f t="shared" si="259"/>
        <v>1</v>
      </c>
      <c r="O2490" s="13" t="str">
        <f t="shared" ca="1" si="260"/>
        <v>CUMPLE</v>
      </c>
    </row>
    <row r="2491" spans="1:15" hidden="1">
      <c r="A2491">
        <f>Tabla_owssvr__2[[#This Row],[ID]]</f>
        <v>2727</v>
      </c>
      <c r="B2491" t="str">
        <f>Tabla_owssvr__2[[#This Row],[Título]]</f>
        <v xml:space="preserve">Sin Red telefonica </v>
      </c>
      <c r="C2491" t="str">
        <f>Tabla_owssvr__2[[#This Row],[Solicitante]]</f>
        <v>Aravena Bravo, Veronica del Pilar, CAM</v>
      </c>
      <c r="D2491" s="4">
        <f>Tabla_owssvr__2[[#This Row],[Fecha Solicitud]]</f>
        <v>41653</v>
      </c>
      <c r="E2491" t="str">
        <f>Tabla_owssvr__2[[#This Row],[Estado]]</f>
        <v>Realizado</v>
      </c>
      <c r="F2491" s="4">
        <f>Tabla_owssvr__2[[#This Row],[Fecha Cierre]]</f>
        <v>41653</v>
      </c>
      <c r="G2491" t="str">
        <f>Tabla_owssvr__2[[#This Row],[Categoria]]</f>
        <v>Creación, modificación activación y desactivación de anexos telefónicos.</v>
      </c>
      <c r="H2491" t="str">
        <f>Tabla_owssvr__2[[#This Row],[Enviado a TI]]</f>
        <v>Si</v>
      </c>
      <c r="I2491">
        <f>Tabla_owssvr__2[[#This Row],[Regiones]]</f>
        <v>0</v>
      </c>
      <c r="J2491" s="12">
        <f t="shared" si="255"/>
        <v>1</v>
      </c>
      <c r="K2491" s="13">
        <f t="shared" si="256"/>
        <v>41654</v>
      </c>
      <c r="L2491" s="12">
        <f t="shared" si="257"/>
        <v>2014</v>
      </c>
      <c r="M2491" s="12">
        <f t="shared" si="258"/>
        <v>3</v>
      </c>
      <c r="N2491" s="12">
        <f t="shared" si="259"/>
        <v>1</v>
      </c>
      <c r="O2491" s="13" t="str">
        <f t="shared" ca="1" si="260"/>
        <v>CUMPLE</v>
      </c>
    </row>
    <row r="2492" spans="1:15" hidden="1">
      <c r="A2492">
        <f>Tabla_owssvr__2[[#This Row],[ID]]</f>
        <v>2726</v>
      </c>
      <c r="B2492" t="str">
        <f>Tabla_owssvr__2[[#This Row],[Título]]</f>
        <v>Instalación Proyect</v>
      </c>
      <c r="C2492" t="str">
        <f>Tabla_owssvr__2[[#This Row],[Solicitante]]</f>
        <v>Contreras Orellana, Paulo Alberto, CAM</v>
      </c>
      <c r="D2492" s="4">
        <f>Tabla_owssvr__2[[#This Row],[Fecha Solicitud]]</f>
        <v>41653</v>
      </c>
      <c r="E2492" t="str">
        <f>Tabla_owssvr__2[[#This Row],[Estado]]</f>
        <v>Realizado</v>
      </c>
      <c r="F2492" s="4">
        <f>Tabla_owssvr__2[[#This Row],[Fecha Cierre]]</f>
        <v>41653</v>
      </c>
      <c r="G2492" t="str">
        <f>Tabla_owssvr__2[[#This Row],[Categoria]]</f>
        <v>Instalación de nuevos software en los computadores.</v>
      </c>
      <c r="H2492" t="str">
        <f>Tabla_owssvr__2[[#This Row],[Enviado a TI]]</f>
        <v>No</v>
      </c>
      <c r="I2492">
        <f>Tabla_owssvr__2[[#This Row],[Regiones]]</f>
        <v>0</v>
      </c>
      <c r="J2492" s="12">
        <f t="shared" si="255"/>
        <v>1</v>
      </c>
      <c r="K2492" s="13">
        <f t="shared" si="256"/>
        <v>41654</v>
      </c>
      <c r="L2492" s="12">
        <f t="shared" si="257"/>
        <v>2014</v>
      </c>
      <c r="M2492" s="12">
        <f t="shared" si="258"/>
        <v>3</v>
      </c>
      <c r="N2492" s="12">
        <f t="shared" si="259"/>
        <v>1</v>
      </c>
      <c r="O2492" s="13" t="str">
        <f t="shared" ca="1" si="260"/>
        <v>CUMPLE</v>
      </c>
    </row>
    <row r="2493" spans="1:15" hidden="1">
      <c r="A2493">
        <f>Tabla_owssvr__2[[#This Row],[ID]]</f>
        <v>2725</v>
      </c>
      <c r="B2493" t="str">
        <f>Tabla_owssvr__2[[#This Row],[Título]]</f>
        <v>Configurar Anexo 7393</v>
      </c>
      <c r="C2493" t="str">
        <f>Tabla_owssvr__2[[#This Row],[Solicitante]]</f>
        <v>Ortega Zapata, Alfonso Miguel, CAM</v>
      </c>
      <c r="D2493" s="4">
        <f>Tabla_owssvr__2[[#This Row],[Fecha Solicitud]]</f>
        <v>41653</v>
      </c>
      <c r="E2493" t="str">
        <f>Tabla_owssvr__2[[#This Row],[Estado]]</f>
        <v>Realizado</v>
      </c>
      <c r="F2493" s="4">
        <f>Tabla_owssvr__2[[#This Row],[Fecha Cierre]]</f>
        <v>41653</v>
      </c>
      <c r="G2493" t="str">
        <f>Tabla_owssvr__2[[#This Row],[Categoria]]</f>
        <v>Creación, modificación activación y desactivación de anexos telefónicos.</v>
      </c>
      <c r="H2493" t="str">
        <f>Tabla_owssvr__2[[#This Row],[Enviado a TI]]</f>
        <v>No</v>
      </c>
      <c r="I2493">
        <f>Tabla_owssvr__2[[#This Row],[Regiones]]</f>
        <v>0</v>
      </c>
      <c r="J2493" s="12">
        <f t="shared" si="255"/>
        <v>1</v>
      </c>
      <c r="K2493" s="13">
        <f t="shared" si="256"/>
        <v>41654</v>
      </c>
      <c r="L2493" s="12">
        <f t="shared" si="257"/>
        <v>2014</v>
      </c>
      <c r="M2493" s="12">
        <f t="shared" si="258"/>
        <v>3</v>
      </c>
      <c r="N2493" s="12">
        <f t="shared" si="259"/>
        <v>1</v>
      </c>
      <c r="O2493" s="13" t="str">
        <f t="shared" ca="1" si="260"/>
        <v>CUMPLE</v>
      </c>
    </row>
    <row r="2494" spans="1:15" hidden="1">
      <c r="A2494">
        <f>Tabla_owssvr__2[[#This Row],[ID]]</f>
        <v>2724</v>
      </c>
      <c r="B2494" t="str">
        <f>Tabla_owssvr__2[[#This Row],[Título]]</f>
        <v>Estimado informo imposibiliadad de acceder a Oracle</v>
      </c>
      <c r="C2494" t="str">
        <f>Tabla_owssvr__2[[#This Row],[Solicitante]]</f>
        <v>Rodriguez Kolbach, Jorge Fernando, CAM</v>
      </c>
      <c r="D2494" s="4">
        <f>Tabla_owssvr__2[[#This Row],[Fecha Solicitud]]</f>
        <v>41653</v>
      </c>
      <c r="E2494" t="str">
        <f>Tabla_owssvr__2[[#This Row],[Estado]]</f>
        <v>Realizado</v>
      </c>
      <c r="F2494" s="4">
        <f>Tabla_owssvr__2[[#This Row],[Fecha Cierre]]</f>
        <v>41653</v>
      </c>
      <c r="G2494" t="str">
        <f>Tabla_owssvr__2[[#This Row],[Categoria]]</f>
        <v>Reporte de incidencias de servicio externos (Oracle, SAP, Synergia, GOM ….)</v>
      </c>
      <c r="H2494" t="str">
        <f>Tabla_owssvr__2[[#This Row],[Enviado a TI]]</f>
        <v>Si</v>
      </c>
      <c r="I2494">
        <f>Tabla_owssvr__2[[#This Row],[Regiones]]</f>
        <v>0</v>
      </c>
      <c r="J2494" s="12">
        <f t="shared" si="255"/>
        <v>1</v>
      </c>
      <c r="K2494" s="13">
        <f t="shared" si="256"/>
        <v>41654</v>
      </c>
      <c r="L2494" s="12">
        <f t="shared" si="257"/>
        <v>2014</v>
      </c>
      <c r="M2494" s="12">
        <f t="shared" si="258"/>
        <v>3</v>
      </c>
      <c r="N2494" s="12">
        <f t="shared" si="259"/>
        <v>1</v>
      </c>
      <c r="O2494" s="13" t="str">
        <f t="shared" ca="1" si="260"/>
        <v>CUMPLE</v>
      </c>
    </row>
    <row r="2495" spans="1:15" hidden="1">
      <c r="A2495">
        <f>Tabla_owssvr__2[[#This Row],[ID]]</f>
        <v>2723</v>
      </c>
      <c r="B2495" t="str">
        <f>Tabla_owssvr__2[[#This Row],[Título]]</f>
        <v>Plataformar NTB. - Gcia. OP.</v>
      </c>
      <c r="C2495" t="str">
        <f>Tabla_owssvr__2[[#This Row],[Solicitante]]</f>
        <v>Herrera Valdes, Ramon, CAM</v>
      </c>
      <c r="D2495" s="4">
        <f>Tabla_owssvr__2[[#This Row],[Fecha Solicitud]]</f>
        <v>41652</v>
      </c>
      <c r="E2495" t="str">
        <f>Tabla_owssvr__2[[#This Row],[Estado]]</f>
        <v>Realizado</v>
      </c>
      <c r="F2495" s="4">
        <f>Tabla_owssvr__2[[#This Row],[Fecha Cierre]]</f>
        <v>41652</v>
      </c>
      <c r="G2495" t="str">
        <f>Tabla_owssvr__2[[#This Row],[Categoria]]</f>
        <v>Asignación de equipamiento estándar.</v>
      </c>
      <c r="H2495" t="str">
        <f>Tabla_owssvr__2[[#This Row],[Enviado a TI]]</f>
        <v>Si</v>
      </c>
      <c r="I2495">
        <f>Tabla_owssvr__2[[#This Row],[Regiones]]</f>
        <v>0</v>
      </c>
      <c r="J2495" s="12">
        <f t="shared" si="255"/>
        <v>4</v>
      </c>
      <c r="K2495" s="13">
        <f t="shared" si="256"/>
        <v>41656</v>
      </c>
      <c r="L2495" s="12">
        <f t="shared" si="257"/>
        <v>2014</v>
      </c>
      <c r="M2495" s="12">
        <f t="shared" si="258"/>
        <v>3</v>
      </c>
      <c r="N2495" s="12">
        <f t="shared" si="259"/>
        <v>1</v>
      </c>
      <c r="O2495" s="13" t="str">
        <f t="shared" ca="1" si="260"/>
        <v>CUMPLE</v>
      </c>
    </row>
    <row r="2496" spans="1:15" hidden="1">
      <c r="A2496">
        <f>Tabla_owssvr__2[[#This Row],[ID]]</f>
        <v>2722</v>
      </c>
      <c r="B2496" t="str">
        <f>Tabla_owssvr__2[[#This Row],[Título]]</f>
        <v>Plataformado PC - Asignación C&amp;L Enersis</v>
      </c>
      <c r="C2496" t="str">
        <f>Tabla_owssvr__2[[#This Row],[Solicitante]]</f>
        <v>Donoso Serey, Aldo Fabricio, CAM</v>
      </c>
      <c r="D2496" s="4">
        <f>Tabla_owssvr__2[[#This Row],[Fecha Solicitud]]</f>
        <v>41652</v>
      </c>
      <c r="E2496" t="str">
        <f>Tabla_owssvr__2[[#This Row],[Estado]]</f>
        <v>Realizado</v>
      </c>
      <c r="F2496" s="4">
        <f>Tabla_owssvr__2[[#This Row],[Fecha Cierre]]</f>
        <v>41652</v>
      </c>
      <c r="G2496" t="str">
        <f>Tabla_owssvr__2[[#This Row],[Categoria]]</f>
        <v>Asignación de equipamiento estándar.</v>
      </c>
      <c r="H2496" t="str">
        <f>Tabla_owssvr__2[[#This Row],[Enviado a TI]]</f>
        <v>Si</v>
      </c>
      <c r="I2496">
        <f>Tabla_owssvr__2[[#This Row],[Regiones]]</f>
        <v>0</v>
      </c>
      <c r="J2496" s="12">
        <f t="shared" si="255"/>
        <v>4</v>
      </c>
      <c r="K2496" s="13">
        <f t="shared" si="256"/>
        <v>41656</v>
      </c>
      <c r="L2496" s="12">
        <f t="shared" si="257"/>
        <v>2014</v>
      </c>
      <c r="M2496" s="12">
        <f t="shared" si="258"/>
        <v>3</v>
      </c>
      <c r="N2496" s="12">
        <f t="shared" si="259"/>
        <v>1</v>
      </c>
      <c r="O2496" s="13" t="str">
        <f t="shared" ca="1" si="260"/>
        <v>CUMPLE</v>
      </c>
    </row>
    <row r="2497" spans="1:15" hidden="1">
      <c r="A2497">
        <f>Tabla_owssvr__2[[#This Row],[ID]]</f>
        <v>2721</v>
      </c>
      <c r="B2497" t="str">
        <f>Tabla_owssvr__2[[#This Row],[Título]]</f>
        <v xml:space="preserve">TICKET 775018 - CUENTA DE RED ALTA </v>
      </c>
      <c r="C2497" t="str">
        <f>Tabla_owssvr__2[[#This Row],[Solicitante]]</f>
        <v>Ruz Salinas, Richard Alberto, CAM</v>
      </c>
      <c r="D2497" s="4">
        <f>Tabla_owssvr__2[[#This Row],[Fecha Solicitud]]</f>
        <v>41649</v>
      </c>
      <c r="E2497" t="str">
        <f>Tabla_owssvr__2[[#This Row],[Estado]]</f>
        <v>Realizado</v>
      </c>
      <c r="F2497" s="4">
        <f>Tabla_owssvr__2[[#This Row],[Fecha Cierre]]</f>
        <v>41652</v>
      </c>
      <c r="G2497" t="str">
        <f>Tabla_owssvr__2[[#This Row],[Categoria]]</f>
        <v>Creación, modificación activación y desactivación de cuentas de red y correo electrónico.</v>
      </c>
      <c r="H2497" t="str">
        <f>Tabla_owssvr__2[[#This Row],[Enviado a TI]]</f>
        <v>Si</v>
      </c>
      <c r="I2497">
        <f>Tabla_owssvr__2[[#This Row],[Regiones]]</f>
        <v>0</v>
      </c>
      <c r="J2497" s="12">
        <f t="shared" si="255"/>
        <v>1</v>
      </c>
      <c r="K2497" s="13">
        <f t="shared" si="256"/>
        <v>41652</v>
      </c>
      <c r="L2497" s="12">
        <f t="shared" si="257"/>
        <v>2014</v>
      </c>
      <c r="M2497" s="12">
        <f t="shared" si="258"/>
        <v>3</v>
      </c>
      <c r="N2497" s="12">
        <f t="shared" si="259"/>
        <v>1</v>
      </c>
      <c r="O2497" s="13" t="str">
        <f t="shared" ca="1" si="260"/>
        <v>CUMPLE</v>
      </c>
    </row>
    <row r="2498" spans="1:15" hidden="1">
      <c r="A2498">
        <f>Tabla_owssvr__2[[#This Row],[ID]]</f>
        <v>2720</v>
      </c>
      <c r="B2498" t="str">
        <f>Tabla_owssvr__2[[#This Row],[Título]]</f>
        <v>Renovación Notebook</v>
      </c>
      <c r="C2498" t="str">
        <f>Tabla_owssvr__2[[#This Row],[Solicitante]]</f>
        <v>Soto Silva, Rodrigo, CAM</v>
      </c>
      <c r="D2498" s="4">
        <f>Tabla_owssvr__2[[#This Row],[Fecha Solicitud]]</f>
        <v>41652</v>
      </c>
      <c r="E2498" t="str">
        <f>Tabla_owssvr__2[[#This Row],[Estado]]</f>
        <v>Realizado</v>
      </c>
      <c r="F2498" s="4">
        <f>Tabla_owssvr__2[[#This Row],[Fecha Cierre]]</f>
        <v>41652</v>
      </c>
      <c r="G2498" t="str">
        <f>Tabla_owssvr__2[[#This Row],[Categoria]]</f>
        <v>Asignación de equipamiento estándar.</v>
      </c>
      <c r="H2498" t="str">
        <f>Tabla_owssvr__2[[#This Row],[Enviado a TI]]</f>
        <v>Si</v>
      </c>
      <c r="I2498">
        <f>Tabla_owssvr__2[[#This Row],[Regiones]]</f>
        <v>0</v>
      </c>
      <c r="J2498" s="12">
        <f t="shared" ref="J2498:J2561" si="261">VLOOKUP(G2498,servicios,2,FALSE)</f>
        <v>4</v>
      </c>
      <c r="K2498" s="13">
        <f t="shared" ref="K2498:K2561" si="262">WORKDAY(D2498*1,J2498,festivos)</f>
        <v>41656</v>
      </c>
      <c r="L2498" s="12">
        <f t="shared" ref="L2498:L2561" si="263">YEAR(K2498)</f>
        <v>2014</v>
      </c>
      <c r="M2498" s="12">
        <f t="shared" ref="M2498:M2561" si="264">WEEKNUM(K2498,2)</f>
        <v>3</v>
      </c>
      <c r="N2498" s="12">
        <f t="shared" ref="N2498:N2561" si="265">MONTH(K2498)</f>
        <v>1</v>
      </c>
      <c r="O2498" s="13" t="str">
        <f t="shared" ref="O2498:O2561" ca="1" si="266">IF(F2498=0,IF(AND(TODAY()&lt;=K2498),"EN TIEMPO","FUERA"),IF(AND(F2498&lt;=K2498),"CUMPLE","NO CUMPLE"))</f>
        <v>CUMPLE</v>
      </c>
    </row>
    <row r="2499" spans="1:15" hidden="1">
      <c r="A2499">
        <f>Tabla_owssvr__2[[#This Row],[ID]]</f>
        <v>2719</v>
      </c>
      <c r="B2499" t="str">
        <f>Tabla_owssvr__2[[#This Row],[Título]]</f>
        <v>recarga de minutos</v>
      </c>
      <c r="C2499" t="str">
        <f>Tabla_owssvr__2[[#This Row],[Solicitante]]</f>
        <v>Soto Aranguiz, Francisco Javier, CAM</v>
      </c>
      <c r="D2499" s="4">
        <f>Tabla_owssvr__2[[#This Row],[Fecha Solicitud]]</f>
        <v>41652</v>
      </c>
      <c r="E2499" t="str">
        <f>Tabla_owssvr__2[[#This Row],[Estado]]</f>
        <v>Realizado</v>
      </c>
      <c r="F2499" s="4">
        <f>Tabla_owssvr__2[[#This Row],[Fecha Cierre]]</f>
        <v>41652</v>
      </c>
      <c r="G2499" t="str">
        <f>Tabla_owssvr__2[[#This Row],[Categoria]]</f>
        <v>Habilitación de servicios de telefonía celular, aumento de minutos, cambio de perfil.</v>
      </c>
      <c r="H2499" t="str">
        <f>Tabla_owssvr__2[[#This Row],[Enviado a TI]]</f>
        <v>No</v>
      </c>
      <c r="I2499">
        <f>Tabla_owssvr__2[[#This Row],[Regiones]]</f>
        <v>0</v>
      </c>
      <c r="J2499" s="12">
        <f t="shared" si="261"/>
        <v>1</v>
      </c>
      <c r="K2499" s="13">
        <f t="shared" si="262"/>
        <v>41653</v>
      </c>
      <c r="L2499" s="12">
        <f t="shared" si="263"/>
        <v>2014</v>
      </c>
      <c r="M2499" s="12">
        <f t="shared" si="264"/>
        <v>3</v>
      </c>
      <c r="N2499" s="12">
        <f t="shared" si="265"/>
        <v>1</v>
      </c>
      <c r="O2499" s="13" t="str">
        <f t="shared" ca="1" si="266"/>
        <v>CUMPLE</v>
      </c>
    </row>
    <row r="2500" spans="1:15" hidden="1">
      <c r="A2500">
        <f>Tabla_owssvr__2[[#This Row],[ID]]</f>
        <v>2718</v>
      </c>
      <c r="B2500" t="str">
        <f>Tabla_owssvr__2[[#This Row],[Título]]</f>
        <v>toner</v>
      </c>
      <c r="C2500" t="str">
        <f>Tabla_owssvr__2[[#This Row],[Solicitante]]</f>
        <v>Olguin Saavedra, Jennifer Pamela, EXTERNO</v>
      </c>
      <c r="D2500" s="4">
        <f>Tabla_owssvr__2[[#This Row],[Fecha Solicitud]]</f>
        <v>41652</v>
      </c>
      <c r="E2500" t="str">
        <f>Tabla_owssvr__2[[#This Row],[Estado]]</f>
        <v>Realizado</v>
      </c>
      <c r="F2500" s="4">
        <f>Tabla_owssvr__2[[#This Row],[Fecha Cierre]]</f>
        <v>41652</v>
      </c>
      <c r="G2500" t="str">
        <f>Tabla_owssvr__2[[#This Row],[Categoria]]</f>
        <v>Reporte de problemas de Impresoras en Outsourcing</v>
      </c>
      <c r="H2500" t="str">
        <f>Tabla_owssvr__2[[#This Row],[Enviado a TI]]</f>
        <v>Si</v>
      </c>
      <c r="I2500">
        <f>Tabla_owssvr__2[[#This Row],[Regiones]]</f>
        <v>0</v>
      </c>
      <c r="J2500" s="12">
        <f t="shared" si="261"/>
        <v>1</v>
      </c>
      <c r="K2500" s="13">
        <f t="shared" si="262"/>
        <v>41653</v>
      </c>
      <c r="L2500" s="12">
        <f t="shared" si="263"/>
        <v>2014</v>
      </c>
      <c r="M2500" s="12">
        <f t="shared" si="264"/>
        <v>3</v>
      </c>
      <c r="N2500" s="12">
        <f t="shared" si="265"/>
        <v>1</v>
      </c>
      <c r="O2500" s="13" t="str">
        <f t="shared" ca="1" si="266"/>
        <v>CUMPLE</v>
      </c>
    </row>
    <row r="2501" spans="1:15" hidden="1">
      <c r="A2501">
        <f>Tabla_owssvr__2[[#This Row],[ID]]</f>
        <v>2717</v>
      </c>
      <c r="B2501" t="str">
        <f>Tabla_owssvr__2[[#This Row],[Título]]</f>
        <v>Carga de Minutos On net - 74318253</v>
      </c>
      <c r="C2501" t="str">
        <f>Tabla_owssvr__2[[#This Row],[Solicitante]]</f>
        <v>Caceres Sarabia, Francisco Antonio, CAM</v>
      </c>
      <c r="D2501" s="4">
        <f>Tabla_owssvr__2[[#This Row],[Fecha Solicitud]]</f>
        <v>41652</v>
      </c>
      <c r="E2501" t="str">
        <f>Tabla_owssvr__2[[#This Row],[Estado]]</f>
        <v>Realizado</v>
      </c>
      <c r="F2501" s="4">
        <f>Tabla_owssvr__2[[#This Row],[Fecha Cierre]]</f>
        <v>41652</v>
      </c>
      <c r="G2501" t="str">
        <f>Tabla_owssvr__2[[#This Row],[Categoria]]</f>
        <v>Habilitación de servicios de telefonía celular, aumento de minutos, cambio de perfil.</v>
      </c>
      <c r="H2501" t="str">
        <f>Tabla_owssvr__2[[#This Row],[Enviado a TI]]</f>
        <v>No</v>
      </c>
      <c r="I2501">
        <f>Tabla_owssvr__2[[#This Row],[Regiones]]</f>
        <v>0</v>
      </c>
      <c r="J2501" s="12">
        <f t="shared" si="261"/>
        <v>1</v>
      </c>
      <c r="K2501" s="13">
        <f t="shared" si="262"/>
        <v>41653</v>
      </c>
      <c r="L2501" s="12">
        <f t="shared" si="263"/>
        <v>2014</v>
      </c>
      <c r="M2501" s="12">
        <f t="shared" si="264"/>
        <v>3</v>
      </c>
      <c r="N2501" s="12">
        <f t="shared" si="265"/>
        <v>1</v>
      </c>
      <c r="O2501" s="13" t="str">
        <f t="shared" ca="1" si="266"/>
        <v>CUMPLE</v>
      </c>
    </row>
    <row r="2502" spans="1:15" hidden="1">
      <c r="A2502">
        <f>Tabla_owssvr__2[[#This Row],[ID]]</f>
        <v>2716</v>
      </c>
      <c r="B2502" t="str">
        <f>Tabla_owssvr__2[[#This Row],[Título]]</f>
        <v>Garantia Lenovo - VP CAM Chile - CMT Case # 00654233</v>
      </c>
      <c r="C2502" t="str">
        <f>Tabla_owssvr__2[[#This Row],[Solicitante]]</f>
        <v>Froemel Diaz, Juan Enrique, CAM</v>
      </c>
      <c r="D2502" s="4">
        <f>Tabla_owssvr__2[[#This Row],[Fecha Solicitud]]</f>
        <v>41652</v>
      </c>
      <c r="E2502" t="str">
        <f>Tabla_owssvr__2[[#This Row],[Estado]]</f>
        <v>Realizado</v>
      </c>
      <c r="F2502" s="4">
        <f>Tabla_owssvr__2[[#This Row],[Fecha Cierre]]</f>
        <v>41652</v>
      </c>
      <c r="G2502" t="str">
        <f>Tabla_owssvr__2[[#This Row],[Categoria]]</f>
        <v>Compra de equipamiento habitual no estándar.</v>
      </c>
      <c r="H2502" t="str">
        <f>Tabla_owssvr__2[[#This Row],[Enviado a TI]]</f>
        <v>No</v>
      </c>
      <c r="I2502">
        <f>Tabla_owssvr__2[[#This Row],[Regiones]]</f>
        <v>0</v>
      </c>
      <c r="J2502" s="12">
        <f t="shared" si="261"/>
        <v>10</v>
      </c>
      <c r="K2502" s="13">
        <f t="shared" si="262"/>
        <v>41666</v>
      </c>
      <c r="L2502" s="12">
        <f t="shared" si="263"/>
        <v>2014</v>
      </c>
      <c r="M2502" s="12">
        <f t="shared" si="264"/>
        <v>5</v>
      </c>
      <c r="N2502" s="12">
        <f t="shared" si="265"/>
        <v>1</v>
      </c>
      <c r="O2502" s="13" t="str">
        <f t="shared" ca="1" si="266"/>
        <v>CUMPLE</v>
      </c>
    </row>
    <row r="2503" spans="1:15" hidden="1">
      <c r="A2503">
        <f>Tabla_owssvr__2[[#This Row],[ID]]</f>
        <v>2715</v>
      </c>
      <c r="B2503" t="str">
        <f>Tabla_owssvr__2[[#This Row],[Título]]</f>
        <v>Minutos</v>
      </c>
      <c r="C2503" t="str">
        <f>Tabla_owssvr__2[[#This Row],[Solicitante]]</f>
        <v>Sepulveda Salas, Vladimir Arnoldo, CAM</v>
      </c>
      <c r="D2503" s="4">
        <f>Tabla_owssvr__2[[#This Row],[Fecha Solicitud]]</f>
        <v>41652</v>
      </c>
      <c r="E2503" t="str">
        <f>Tabla_owssvr__2[[#This Row],[Estado]]</f>
        <v>Realizado</v>
      </c>
      <c r="F2503" s="4">
        <f>Tabla_owssvr__2[[#This Row],[Fecha Cierre]]</f>
        <v>41652</v>
      </c>
      <c r="G2503" t="str">
        <f>Tabla_owssvr__2[[#This Row],[Categoria]]</f>
        <v>Habilitación de servicios de telefonía celular, aumento de minutos, cambio de perfil.</v>
      </c>
      <c r="H2503" t="str">
        <f>Tabla_owssvr__2[[#This Row],[Enviado a TI]]</f>
        <v>Si</v>
      </c>
      <c r="I2503">
        <f>Tabla_owssvr__2[[#This Row],[Regiones]]</f>
        <v>0</v>
      </c>
      <c r="J2503" s="12">
        <f t="shared" si="261"/>
        <v>1</v>
      </c>
      <c r="K2503" s="13">
        <f t="shared" si="262"/>
        <v>41653</v>
      </c>
      <c r="L2503" s="12">
        <f t="shared" si="263"/>
        <v>2014</v>
      </c>
      <c r="M2503" s="12">
        <f t="shared" si="264"/>
        <v>3</v>
      </c>
      <c r="N2503" s="12">
        <f t="shared" si="265"/>
        <v>1</v>
      </c>
      <c r="O2503" s="13" t="str">
        <f t="shared" ca="1" si="266"/>
        <v>CUMPLE</v>
      </c>
    </row>
    <row r="2504" spans="1:15" hidden="1">
      <c r="A2504">
        <f>Tabla_owssvr__2[[#This Row],[ID]]</f>
        <v>2714</v>
      </c>
      <c r="B2504" t="str">
        <f>Tabla_owssvr__2[[#This Row],[Título]]</f>
        <v>PANTALLA ORACLE - No Ingresa</v>
      </c>
      <c r="C2504" t="str">
        <f>Tabla_owssvr__2[[#This Row],[Solicitante]]</f>
        <v>Pajkuric Bustos, Ernesto Andrés, CAM</v>
      </c>
      <c r="D2504" s="4">
        <f>Tabla_owssvr__2[[#This Row],[Fecha Solicitud]]</f>
        <v>41652</v>
      </c>
      <c r="E2504" t="str">
        <f>Tabla_owssvr__2[[#This Row],[Estado]]</f>
        <v>Realizado</v>
      </c>
      <c r="F2504" s="4">
        <f>Tabla_owssvr__2[[#This Row],[Fecha Cierre]]</f>
        <v>41652</v>
      </c>
      <c r="G2504" t="str">
        <f>Tabla_owssvr__2[[#This Row],[Categoria]]</f>
        <v>Reporte de incidencias de servicio externos (Oracle, SAP, Synergia, GOM ….)</v>
      </c>
      <c r="H2504" t="str">
        <f>Tabla_owssvr__2[[#This Row],[Enviado a TI]]</f>
        <v>No</v>
      </c>
      <c r="I2504">
        <f>Tabla_owssvr__2[[#This Row],[Regiones]]</f>
        <v>0</v>
      </c>
      <c r="J2504" s="12">
        <f t="shared" si="261"/>
        <v>1</v>
      </c>
      <c r="K2504" s="13">
        <f t="shared" si="262"/>
        <v>41653</v>
      </c>
      <c r="L2504" s="12">
        <f t="shared" si="263"/>
        <v>2014</v>
      </c>
      <c r="M2504" s="12">
        <f t="shared" si="264"/>
        <v>3</v>
      </c>
      <c r="N2504" s="12">
        <f t="shared" si="265"/>
        <v>1</v>
      </c>
      <c r="O2504" s="13" t="str">
        <f t="shared" ca="1" si="266"/>
        <v>CUMPLE</v>
      </c>
    </row>
    <row r="2505" spans="1:15" hidden="1">
      <c r="A2505">
        <f>Tabla_owssvr__2[[#This Row],[ID]]</f>
        <v>2713</v>
      </c>
      <c r="B2505" t="str">
        <f>Tabla_owssvr__2[[#This Row],[Título]]</f>
        <v>Acceso a Oracle</v>
      </c>
      <c r="C2505" t="str">
        <f>Tabla_owssvr__2[[#This Row],[Solicitante]]</f>
        <v>Brantt Zumarán, Claudia Andrea, CAM</v>
      </c>
      <c r="D2505" s="4">
        <f>Tabla_owssvr__2[[#This Row],[Fecha Solicitud]]</f>
        <v>41652</v>
      </c>
      <c r="E2505" t="str">
        <f>Tabla_owssvr__2[[#This Row],[Estado]]</f>
        <v>Realizado</v>
      </c>
      <c r="F2505" s="4">
        <f>Tabla_owssvr__2[[#This Row],[Fecha Cierre]]</f>
        <v>41652</v>
      </c>
      <c r="G2505" t="str">
        <f>Tabla_owssvr__2[[#This Row],[Categoria]]</f>
        <v>Reporte de incidencias de servicio externos (Oracle, SAP, Synergia, GOM ….)</v>
      </c>
      <c r="H2505" t="str">
        <f>Tabla_owssvr__2[[#This Row],[Enviado a TI]]</f>
        <v>Si</v>
      </c>
      <c r="I2505">
        <f>Tabla_owssvr__2[[#This Row],[Regiones]]</f>
        <v>0</v>
      </c>
      <c r="J2505" s="12">
        <f t="shared" si="261"/>
        <v>1</v>
      </c>
      <c r="K2505" s="13">
        <f t="shared" si="262"/>
        <v>41653</v>
      </c>
      <c r="L2505" s="12">
        <f t="shared" si="263"/>
        <v>2014</v>
      </c>
      <c r="M2505" s="12">
        <f t="shared" si="264"/>
        <v>3</v>
      </c>
      <c r="N2505" s="12">
        <f t="shared" si="265"/>
        <v>1</v>
      </c>
      <c r="O2505" s="13" t="str">
        <f t="shared" ca="1" si="266"/>
        <v>CUMPLE</v>
      </c>
    </row>
    <row r="2506" spans="1:15" hidden="1">
      <c r="A2506">
        <f>Tabla_owssvr__2[[#This Row],[ID]]</f>
        <v>2712</v>
      </c>
      <c r="B2506" t="str">
        <f>Tabla_owssvr__2[[#This Row],[Título]]</f>
        <v>Impresora Transporte</v>
      </c>
      <c r="C2506" t="str">
        <f>Tabla_owssvr__2[[#This Row],[Solicitante]]</f>
        <v>Olguin Saavedra, Jennifer Pamela, EXTERNO</v>
      </c>
      <c r="D2506" s="4">
        <f>Tabla_owssvr__2[[#This Row],[Fecha Solicitud]]</f>
        <v>41652</v>
      </c>
      <c r="E2506" t="str">
        <f>Tabla_owssvr__2[[#This Row],[Estado]]</f>
        <v>Realizado</v>
      </c>
      <c r="F2506" s="4">
        <f>Tabla_owssvr__2[[#This Row],[Fecha Cierre]]</f>
        <v>41653</v>
      </c>
      <c r="G2506" t="str">
        <f>Tabla_owssvr__2[[#This Row],[Categoria]]</f>
        <v>Reporte de problemas de Impresoras en Outsourcing</v>
      </c>
      <c r="H2506" t="str">
        <f>Tabla_owssvr__2[[#This Row],[Enviado a TI]]</f>
        <v>Si</v>
      </c>
      <c r="I2506">
        <f>Tabla_owssvr__2[[#This Row],[Regiones]]</f>
        <v>0</v>
      </c>
      <c r="J2506" s="12">
        <f t="shared" si="261"/>
        <v>1</v>
      </c>
      <c r="K2506" s="13">
        <f t="shared" si="262"/>
        <v>41653</v>
      </c>
      <c r="L2506" s="12">
        <f t="shared" si="263"/>
        <v>2014</v>
      </c>
      <c r="M2506" s="12">
        <f t="shared" si="264"/>
        <v>3</v>
      </c>
      <c r="N2506" s="12">
        <f t="shared" si="265"/>
        <v>1</v>
      </c>
      <c r="O2506" s="13" t="str">
        <f t="shared" ca="1" si="266"/>
        <v>CUMPLE</v>
      </c>
    </row>
    <row r="2507" spans="1:15" hidden="1">
      <c r="A2507">
        <f>Tabla_owssvr__2[[#This Row],[ID]]</f>
        <v>2704</v>
      </c>
      <c r="B2507" t="str">
        <f>Tabla_owssvr__2[[#This Row],[Título]]</f>
        <v>Instalador PrimeRead Mobile CRM:0030353</v>
      </c>
      <c r="C2507" t="str">
        <f>Tabla_owssvr__2[[#This Row],[Solicitante]]</f>
        <v>Gonzalez Arredondo, Enrique Eduardo, CAM</v>
      </c>
      <c r="D2507" s="4">
        <f>Tabla_owssvr__2[[#This Row],[Fecha Solicitud]]</f>
        <v>41649</v>
      </c>
      <c r="E2507" t="str">
        <f>Tabla_owssvr__2[[#This Row],[Estado]]</f>
        <v>Realizado</v>
      </c>
      <c r="F2507" s="4">
        <f>Tabla_owssvr__2[[#This Row],[Fecha Cierre]]</f>
        <v>41649</v>
      </c>
      <c r="G2507" t="str">
        <f>Tabla_owssvr__2[[#This Row],[Categoria]]</f>
        <v>Habilitación de carpetas compartidas o sitios de Sharepoint. O asignación y/o modificación de permisos.</v>
      </c>
      <c r="H2507">
        <f>Tabla_owssvr__2[[#This Row],[Enviado a TI]]</f>
        <v>0</v>
      </c>
      <c r="I2507">
        <f>Tabla_owssvr__2[[#This Row],[Regiones]]</f>
        <v>0</v>
      </c>
      <c r="J2507" s="12">
        <f t="shared" si="261"/>
        <v>1</v>
      </c>
      <c r="K2507" s="13">
        <f t="shared" si="262"/>
        <v>41652</v>
      </c>
      <c r="L2507" s="12">
        <f t="shared" si="263"/>
        <v>2014</v>
      </c>
      <c r="M2507" s="12">
        <f t="shared" si="264"/>
        <v>3</v>
      </c>
      <c r="N2507" s="12">
        <f t="shared" si="265"/>
        <v>1</v>
      </c>
      <c r="O2507" s="13" t="str">
        <f t="shared" ca="1" si="266"/>
        <v>CUMPLE</v>
      </c>
    </row>
    <row r="2508" spans="1:15" hidden="1">
      <c r="A2508">
        <f>Tabla_owssvr__2[[#This Row],[ID]]</f>
        <v>2703</v>
      </c>
      <c r="B2508" t="str">
        <f>Tabla_owssvr__2[[#This Row],[Título]]</f>
        <v xml:space="preserve">Alta Estacion de trabajo </v>
      </c>
      <c r="C2508" t="str">
        <f>Tabla_owssvr__2[[#This Row],[Solicitante]]</f>
        <v>Técnico Mesa de Ayuda, Externo</v>
      </c>
      <c r="D2508" s="4">
        <f>Tabla_owssvr__2[[#This Row],[Fecha Solicitud]]</f>
        <v>41649</v>
      </c>
      <c r="E2508" t="str">
        <f>Tabla_owssvr__2[[#This Row],[Estado]]</f>
        <v>Realizado</v>
      </c>
      <c r="F2508" s="4">
        <f>Tabla_owssvr__2[[#This Row],[Fecha Cierre]]</f>
        <v>41649</v>
      </c>
      <c r="G2508" t="str">
        <f>Tabla_owssvr__2[[#This Row],[Categoria]]</f>
        <v>Creación, modificación activación y desactivación de cuentas de red y correo electrónico.</v>
      </c>
      <c r="H2508">
        <f>Tabla_owssvr__2[[#This Row],[Enviado a TI]]</f>
        <v>0</v>
      </c>
      <c r="I2508">
        <f>Tabla_owssvr__2[[#This Row],[Regiones]]</f>
        <v>0</v>
      </c>
      <c r="J2508" s="12">
        <f t="shared" si="261"/>
        <v>1</v>
      </c>
      <c r="K2508" s="13">
        <f t="shared" si="262"/>
        <v>41652</v>
      </c>
      <c r="L2508" s="12">
        <f t="shared" si="263"/>
        <v>2014</v>
      </c>
      <c r="M2508" s="12">
        <f t="shared" si="264"/>
        <v>3</v>
      </c>
      <c r="N2508" s="12">
        <f t="shared" si="265"/>
        <v>1</v>
      </c>
      <c r="O2508" s="13" t="str">
        <f t="shared" ca="1" si="266"/>
        <v>CUMPLE</v>
      </c>
    </row>
    <row r="2509" spans="1:15" hidden="1">
      <c r="A2509">
        <f>Tabla_owssvr__2[[#This Row],[ID]]</f>
        <v>2702</v>
      </c>
      <c r="B2509" t="str">
        <f>Tabla_owssvr__2[[#This Row],[Título]]</f>
        <v>Activar Plan de Datos - Abonado 94691345</v>
      </c>
      <c r="C2509" t="str">
        <f>Tabla_owssvr__2[[#This Row],[Solicitante]]</f>
        <v>Bulnes Vergara, Marco Aurelio, CAM</v>
      </c>
      <c r="D2509" s="4">
        <f>Tabla_owssvr__2[[#This Row],[Fecha Solicitud]]</f>
        <v>41649</v>
      </c>
      <c r="E2509" t="str">
        <f>Tabla_owssvr__2[[#This Row],[Estado]]</f>
        <v>Realizado</v>
      </c>
      <c r="F2509" s="4">
        <f>Tabla_owssvr__2[[#This Row],[Fecha Cierre]]</f>
        <v>41653</v>
      </c>
      <c r="G2509" t="str">
        <f>Tabla_owssvr__2[[#This Row],[Categoria]]</f>
        <v>Asignación y/o entrega de equipos celulares estándar nuevos o sus componentes. (chips)</v>
      </c>
      <c r="H2509" t="str">
        <f>Tabla_owssvr__2[[#This Row],[Enviado a TI]]</f>
        <v>Si</v>
      </c>
      <c r="I2509">
        <f>Tabla_owssvr__2[[#This Row],[Regiones]]</f>
        <v>0</v>
      </c>
      <c r="J2509" s="12">
        <f t="shared" si="261"/>
        <v>7</v>
      </c>
      <c r="K2509" s="13">
        <f t="shared" si="262"/>
        <v>41660</v>
      </c>
      <c r="L2509" s="12">
        <f t="shared" si="263"/>
        <v>2014</v>
      </c>
      <c r="M2509" s="12">
        <f t="shared" si="264"/>
        <v>4</v>
      </c>
      <c r="N2509" s="12">
        <f t="shared" si="265"/>
        <v>1</v>
      </c>
      <c r="O2509" s="13" t="str">
        <f t="shared" ca="1" si="266"/>
        <v>CUMPLE</v>
      </c>
    </row>
    <row r="2510" spans="1:15" hidden="1">
      <c r="A2510">
        <f>Tabla_owssvr__2[[#This Row],[ID]]</f>
        <v>2701</v>
      </c>
      <c r="B2510" t="str">
        <f>Tabla_owssvr__2[[#This Row],[Título]]</f>
        <v>Soporte a usuarios oracle - NUEVO USUARIO ORACLE</v>
      </c>
      <c r="C2510" t="str">
        <f>Tabla_owssvr__2[[#This Row],[Solicitante]]</f>
        <v>Ruz Salinas, Richard Alberto, CAM</v>
      </c>
      <c r="D2510" s="4">
        <f>Tabla_owssvr__2[[#This Row],[Fecha Solicitud]]</f>
        <v>41649</v>
      </c>
      <c r="E2510" t="str">
        <f>Tabla_owssvr__2[[#This Row],[Estado]]</f>
        <v>Realizado</v>
      </c>
      <c r="F2510" s="4">
        <f>Tabla_owssvr__2[[#This Row],[Fecha Cierre]]</f>
        <v>41649</v>
      </c>
      <c r="G2510" t="str">
        <f>Tabla_owssvr__2[[#This Row],[Categoria]]</f>
        <v>Reporte de incidencias de servicio externos (Oracle, SAP, Synergia, GOM ….)</v>
      </c>
      <c r="H2510" t="str">
        <f>Tabla_owssvr__2[[#This Row],[Enviado a TI]]</f>
        <v>Si</v>
      </c>
      <c r="I2510">
        <f>Tabla_owssvr__2[[#This Row],[Regiones]]</f>
        <v>0</v>
      </c>
      <c r="J2510" s="12">
        <f t="shared" si="261"/>
        <v>1</v>
      </c>
      <c r="K2510" s="13">
        <f t="shared" si="262"/>
        <v>41652</v>
      </c>
      <c r="L2510" s="12">
        <f t="shared" si="263"/>
        <v>2014</v>
      </c>
      <c r="M2510" s="12">
        <f t="shared" si="264"/>
        <v>3</v>
      </c>
      <c r="N2510" s="12">
        <f t="shared" si="265"/>
        <v>1</v>
      </c>
      <c r="O2510" s="13" t="str">
        <f t="shared" ca="1" si="266"/>
        <v>CUMPLE</v>
      </c>
    </row>
    <row r="2511" spans="1:15" hidden="1">
      <c r="A2511">
        <f>Tabla_owssvr__2[[#This Row],[ID]]</f>
        <v>2700</v>
      </c>
      <c r="B2511" t="str">
        <f>Tabla_owssvr__2[[#This Row],[Título]]</f>
        <v>Solicita generar devolución minutos ON-NET Celular personal de Unidad de SSEE</v>
      </c>
      <c r="C2511" t="str">
        <f>Tabla_owssvr__2[[#This Row],[Solicitante]]</f>
        <v>Garay Espinoza, Jorge Andres, CAM</v>
      </c>
      <c r="D2511" s="4">
        <f>Tabla_owssvr__2[[#This Row],[Fecha Solicitud]]</f>
        <v>41649</v>
      </c>
      <c r="E2511" t="str">
        <f>Tabla_owssvr__2[[#This Row],[Estado]]</f>
        <v>Realizado</v>
      </c>
      <c r="F2511" s="4">
        <f>Tabla_owssvr__2[[#This Row],[Fecha Cierre]]</f>
        <v>41649</v>
      </c>
      <c r="G2511" t="str">
        <f>Tabla_owssvr__2[[#This Row],[Categoria]]</f>
        <v>Habilitación de servicios de telefonía celular, aumento de minutos, cambio de perfil.</v>
      </c>
      <c r="H2511">
        <f>Tabla_owssvr__2[[#This Row],[Enviado a TI]]</f>
        <v>0</v>
      </c>
      <c r="I2511">
        <f>Tabla_owssvr__2[[#This Row],[Regiones]]</f>
        <v>0</v>
      </c>
      <c r="J2511" s="12">
        <f t="shared" si="261"/>
        <v>1</v>
      </c>
      <c r="K2511" s="13">
        <f t="shared" si="262"/>
        <v>41652</v>
      </c>
      <c r="L2511" s="12">
        <f t="shared" si="263"/>
        <v>2014</v>
      </c>
      <c r="M2511" s="12">
        <f t="shared" si="264"/>
        <v>3</v>
      </c>
      <c r="N2511" s="12">
        <f t="shared" si="265"/>
        <v>1</v>
      </c>
      <c r="O2511" s="13" t="str">
        <f t="shared" ca="1" si="266"/>
        <v>CUMPLE</v>
      </c>
    </row>
    <row r="2512" spans="1:15" hidden="1">
      <c r="A2512">
        <f>Tabla_owssvr__2[[#This Row],[ID]]</f>
        <v>2699</v>
      </c>
      <c r="B2512" t="str">
        <f>Tabla_owssvr__2[[#This Row],[Título]]</f>
        <v>Telefonos celulares para Conexiones</v>
      </c>
      <c r="C2512" t="str">
        <f>Tabla_owssvr__2[[#This Row],[Solicitante]]</f>
        <v>Hernandez Briones, Hans Alejandro, CAM</v>
      </c>
      <c r="D2512" s="4">
        <f>Tabla_owssvr__2[[#This Row],[Fecha Solicitud]]</f>
        <v>41649</v>
      </c>
      <c r="E2512" t="str">
        <f>Tabla_owssvr__2[[#This Row],[Estado]]</f>
        <v>Realizado</v>
      </c>
      <c r="F2512" s="4">
        <f>Tabla_owssvr__2[[#This Row],[Fecha Cierre]]</f>
        <v>41649</v>
      </c>
      <c r="G2512" t="str">
        <f>Tabla_owssvr__2[[#This Row],[Categoria]]</f>
        <v>Habilitación de servicios de telefonía celular, aumento de minutos, cambio de perfil.</v>
      </c>
      <c r="H2512">
        <f>Tabla_owssvr__2[[#This Row],[Enviado a TI]]</f>
        <v>0</v>
      </c>
      <c r="I2512">
        <f>Tabla_owssvr__2[[#This Row],[Regiones]]</f>
        <v>0</v>
      </c>
      <c r="J2512" s="12">
        <f t="shared" si="261"/>
        <v>1</v>
      </c>
      <c r="K2512" s="13">
        <f t="shared" si="262"/>
        <v>41652</v>
      </c>
      <c r="L2512" s="12">
        <f t="shared" si="263"/>
        <v>2014</v>
      </c>
      <c r="M2512" s="12">
        <f t="shared" si="264"/>
        <v>3</v>
      </c>
      <c r="N2512" s="12">
        <f t="shared" si="265"/>
        <v>1</v>
      </c>
      <c r="O2512" s="13" t="str">
        <f t="shared" ca="1" si="266"/>
        <v>CUMPLE</v>
      </c>
    </row>
    <row r="2513" spans="1:15" hidden="1">
      <c r="A2513">
        <f>Tabla_owssvr__2[[#This Row],[ID]]</f>
        <v>2698</v>
      </c>
      <c r="B2513" t="str">
        <f>Tabla_owssvr__2[[#This Row],[Título]]</f>
        <v>Activación de Minutos</v>
      </c>
      <c r="C2513" t="str">
        <f>Tabla_owssvr__2[[#This Row],[Solicitante]]</f>
        <v>Pacheco Pinto, Alex  CAM</v>
      </c>
      <c r="D2513" s="4">
        <f>Tabla_owssvr__2[[#This Row],[Fecha Solicitud]]</f>
        <v>41649</v>
      </c>
      <c r="E2513" t="str">
        <f>Tabla_owssvr__2[[#This Row],[Estado]]</f>
        <v>Realizado</v>
      </c>
      <c r="F2513" s="4">
        <f>Tabla_owssvr__2[[#This Row],[Fecha Cierre]]</f>
        <v>41649</v>
      </c>
      <c r="G2513" t="str">
        <f>Tabla_owssvr__2[[#This Row],[Categoria]]</f>
        <v>Habilitación de servicios de telefonía celular, aumento de minutos, cambio de perfil.</v>
      </c>
      <c r="H2513">
        <f>Tabla_owssvr__2[[#This Row],[Enviado a TI]]</f>
        <v>0</v>
      </c>
      <c r="I2513">
        <f>Tabla_owssvr__2[[#This Row],[Regiones]]</f>
        <v>0</v>
      </c>
      <c r="J2513" s="12">
        <f t="shared" si="261"/>
        <v>1</v>
      </c>
      <c r="K2513" s="13">
        <f t="shared" si="262"/>
        <v>41652</v>
      </c>
      <c r="L2513" s="12">
        <f t="shared" si="263"/>
        <v>2014</v>
      </c>
      <c r="M2513" s="12">
        <f t="shared" si="264"/>
        <v>3</v>
      </c>
      <c r="N2513" s="12">
        <f t="shared" si="265"/>
        <v>1</v>
      </c>
      <c r="O2513" s="13" t="str">
        <f t="shared" ca="1" si="266"/>
        <v>CUMPLE</v>
      </c>
    </row>
    <row r="2514" spans="1:15" hidden="1">
      <c r="A2514">
        <f>Tabla_owssvr__2[[#This Row],[ID]]</f>
        <v>2697</v>
      </c>
      <c r="B2514" t="str">
        <f>Tabla_owssvr__2[[#This Row],[Título]]</f>
        <v>Activación de Minutos</v>
      </c>
      <c r="C2514" t="str">
        <f>Tabla_owssvr__2[[#This Row],[Solicitante]]</f>
        <v>Ramirez Vergara, Joseline, CAM</v>
      </c>
      <c r="D2514" s="4">
        <f>Tabla_owssvr__2[[#This Row],[Fecha Solicitud]]</f>
        <v>41649</v>
      </c>
      <c r="E2514" t="str">
        <f>Tabla_owssvr__2[[#This Row],[Estado]]</f>
        <v>Realizado</v>
      </c>
      <c r="F2514" s="4">
        <f>Tabla_owssvr__2[[#This Row],[Fecha Cierre]]</f>
        <v>41649</v>
      </c>
      <c r="G2514" t="str">
        <f>Tabla_owssvr__2[[#This Row],[Categoria]]</f>
        <v>Habilitación de servicios de telefonía celular, aumento de minutos, cambio de perfil.</v>
      </c>
      <c r="H2514">
        <f>Tabla_owssvr__2[[#This Row],[Enviado a TI]]</f>
        <v>0</v>
      </c>
      <c r="I2514">
        <f>Tabla_owssvr__2[[#This Row],[Regiones]]</f>
        <v>0</v>
      </c>
      <c r="J2514" s="12">
        <f t="shared" si="261"/>
        <v>1</v>
      </c>
      <c r="K2514" s="13">
        <f t="shared" si="262"/>
        <v>41652</v>
      </c>
      <c r="L2514" s="12">
        <f t="shared" si="263"/>
        <v>2014</v>
      </c>
      <c r="M2514" s="12">
        <f t="shared" si="264"/>
        <v>3</v>
      </c>
      <c r="N2514" s="12">
        <f t="shared" si="265"/>
        <v>1</v>
      </c>
      <c r="O2514" s="13" t="str">
        <f t="shared" ca="1" si="266"/>
        <v>CUMPLE</v>
      </c>
    </row>
    <row r="2515" spans="1:15" hidden="1">
      <c r="A2515">
        <f>Tabla_owssvr__2[[#This Row],[ID]]</f>
        <v>2696</v>
      </c>
      <c r="B2515" t="str">
        <f>Tabla_owssvr__2[[#This Row],[Título]]</f>
        <v>SOLICITUD DE MS PROJECT</v>
      </c>
      <c r="C2515" t="str">
        <f>Tabla_owssvr__2[[#This Row],[Solicitante]]</f>
        <v>Valdes Navarrete, David Exequiel, CAM</v>
      </c>
      <c r="D2515" s="4">
        <f>Tabla_owssvr__2[[#This Row],[Fecha Solicitud]]</f>
        <v>41652</v>
      </c>
      <c r="E2515" t="str">
        <f>Tabla_owssvr__2[[#This Row],[Estado]]</f>
        <v>Realizado</v>
      </c>
      <c r="F2515" s="4">
        <f>Tabla_owssvr__2[[#This Row],[Fecha Cierre]]</f>
        <v>41652</v>
      </c>
      <c r="G2515" t="str">
        <f>Tabla_owssvr__2[[#This Row],[Categoria]]</f>
        <v>Instalación de nuevos software en los computadores.</v>
      </c>
      <c r="H2515" t="str">
        <f>Tabla_owssvr__2[[#This Row],[Enviado a TI]]</f>
        <v>Si</v>
      </c>
      <c r="I2515">
        <f>Tabla_owssvr__2[[#This Row],[Regiones]]</f>
        <v>0</v>
      </c>
      <c r="J2515" s="12">
        <f t="shared" si="261"/>
        <v>1</v>
      </c>
      <c r="K2515" s="13">
        <f t="shared" si="262"/>
        <v>41653</v>
      </c>
      <c r="L2515" s="12">
        <f t="shared" si="263"/>
        <v>2014</v>
      </c>
      <c r="M2515" s="12">
        <f t="shared" si="264"/>
        <v>3</v>
      </c>
      <c r="N2515" s="12">
        <f t="shared" si="265"/>
        <v>1</v>
      </c>
      <c r="O2515" s="13" t="str">
        <f t="shared" ca="1" si="266"/>
        <v>CUMPLE</v>
      </c>
    </row>
    <row r="2516" spans="1:15" hidden="1">
      <c r="A2516">
        <f>Tabla_owssvr__2[[#This Row],[ID]]</f>
        <v>2695</v>
      </c>
      <c r="B2516" t="str">
        <f>Tabla_owssvr__2[[#This Row],[Título]]</f>
        <v>Minutos On Net</v>
      </c>
      <c r="C2516" t="str">
        <f>Tabla_owssvr__2[[#This Row],[Solicitante]]</f>
        <v>Matus Delgado, Katherine Andrea, CAM</v>
      </c>
      <c r="D2516" s="4">
        <f>Tabla_owssvr__2[[#This Row],[Fecha Solicitud]]</f>
        <v>41649</v>
      </c>
      <c r="E2516" t="str">
        <f>Tabla_owssvr__2[[#This Row],[Estado]]</f>
        <v>Realizado</v>
      </c>
      <c r="F2516" s="4">
        <f>Tabla_owssvr__2[[#This Row],[Fecha Cierre]]</f>
        <v>41649</v>
      </c>
      <c r="G2516" t="str">
        <f>Tabla_owssvr__2[[#This Row],[Categoria]]</f>
        <v>Habilitación de servicios de telefonía celular, aumento de minutos, cambio de perfil.</v>
      </c>
      <c r="H2516">
        <f>Tabla_owssvr__2[[#This Row],[Enviado a TI]]</f>
        <v>0</v>
      </c>
      <c r="I2516">
        <f>Tabla_owssvr__2[[#This Row],[Regiones]]</f>
        <v>0</v>
      </c>
      <c r="J2516" s="12">
        <f t="shared" si="261"/>
        <v>1</v>
      </c>
      <c r="K2516" s="13">
        <f t="shared" si="262"/>
        <v>41652</v>
      </c>
      <c r="L2516" s="12">
        <f t="shared" si="263"/>
        <v>2014</v>
      </c>
      <c r="M2516" s="12">
        <f t="shared" si="264"/>
        <v>3</v>
      </c>
      <c r="N2516" s="12">
        <f t="shared" si="265"/>
        <v>1</v>
      </c>
      <c r="O2516" s="13" t="str">
        <f t="shared" ca="1" si="266"/>
        <v>CUMPLE</v>
      </c>
    </row>
    <row r="2517" spans="1:15" hidden="1">
      <c r="A2517">
        <f>Tabla_owssvr__2[[#This Row],[ID]]</f>
        <v>2694</v>
      </c>
      <c r="B2517" t="str">
        <f>Tabla_owssvr__2[[#This Row],[Título]]</f>
        <v xml:space="preserve">toners para impresora de color Gerencia General </v>
      </c>
      <c r="C2517" t="str">
        <f>Tabla_owssvr__2[[#This Row],[Solicitante]]</f>
        <v>Caraa Carraha, Paula, CAM</v>
      </c>
      <c r="D2517" s="4">
        <f>Tabla_owssvr__2[[#This Row],[Fecha Solicitud]]</f>
        <v>41652</v>
      </c>
      <c r="E2517" t="str">
        <f>Tabla_owssvr__2[[#This Row],[Estado]]</f>
        <v>Realizado</v>
      </c>
      <c r="F2517" s="4">
        <f>Tabla_owssvr__2[[#This Row],[Fecha Cierre]]</f>
        <v>41652</v>
      </c>
      <c r="G2517" t="str">
        <f>Tabla_owssvr__2[[#This Row],[Categoria]]</f>
        <v>Reporte de problemas de Impresoras en Outsourcing</v>
      </c>
      <c r="H2517" t="str">
        <f>Tabla_owssvr__2[[#This Row],[Enviado a TI]]</f>
        <v>Si</v>
      </c>
      <c r="I2517">
        <f>Tabla_owssvr__2[[#This Row],[Regiones]]</f>
        <v>0</v>
      </c>
      <c r="J2517" s="12">
        <f t="shared" si="261"/>
        <v>1</v>
      </c>
      <c r="K2517" s="13">
        <f t="shared" si="262"/>
        <v>41653</v>
      </c>
      <c r="L2517" s="12">
        <f t="shared" si="263"/>
        <v>2014</v>
      </c>
      <c r="M2517" s="12">
        <f t="shared" si="264"/>
        <v>3</v>
      </c>
      <c r="N2517" s="12">
        <f t="shared" si="265"/>
        <v>1</v>
      </c>
      <c r="O2517" s="13" t="str">
        <f t="shared" ca="1" si="266"/>
        <v>CUMPLE</v>
      </c>
    </row>
    <row r="2518" spans="1:15" hidden="1">
      <c r="A2518">
        <f>Tabla_owssvr__2[[#This Row],[ID]]</f>
        <v>2693</v>
      </c>
      <c r="B2518" t="str">
        <f>Tabla_owssvr__2[[#This Row],[Título]]</f>
        <v>Cuenta Dominio Bloqueada</v>
      </c>
      <c r="C2518" t="str">
        <f>Tabla_owssvr__2[[#This Row],[Solicitante]]</f>
        <v>Cano Zamalloa, Daniel, CAM</v>
      </c>
      <c r="D2518" s="4">
        <f>Tabla_owssvr__2[[#This Row],[Fecha Solicitud]]</f>
        <v>41652</v>
      </c>
      <c r="E2518" t="str">
        <f>Tabla_owssvr__2[[#This Row],[Estado]]</f>
        <v>Realizado</v>
      </c>
      <c r="F2518" s="4">
        <f>Tabla_owssvr__2[[#This Row],[Fecha Cierre]]</f>
        <v>41652</v>
      </c>
      <c r="G2518" t="str">
        <f>Tabla_owssvr__2[[#This Row],[Categoria]]</f>
        <v>Creación, modificación activación y desactivación de cuentas de red y correo electrónico.</v>
      </c>
      <c r="H2518">
        <f>Tabla_owssvr__2[[#This Row],[Enviado a TI]]</f>
        <v>0</v>
      </c>
      <c r="I2518">
        <f>Tabla_owssvr__2[[#This Row],[Regiones]]</f>
        <v>0</v>
      </c>
      <c r="J2518" s="12">
        <f t="shared" si="261"/>
        <v>1</v>
      </c>
      <c r="K2518" s="13">
        <f t="shared" si="262"/>
        <v>41653</v>
      </c>
      <c r="L2518" s="12">
        <f t="shared" si="263"/>
        <v>2014</v>
      </c>
      <c r="M2518" s="12">
        <f t="shared" si="264"/>
        <v>3</v>
      </c>
      <c r="N2518" s="12">
        <f t="shared" si="265"/>
        <v>1</v>
      </c>
      <c r="O2518" s="13" t="str">
        <f t="shared" ca="1" si="266"/>
        <v>CUMPLE</v>
      </c>
    </row>
    <row r="2519" spans="1:15" hidden="1">
      <c r="A2519">
        <f>Tabla_owssvr__2[[#This Row],[ID]]</f>
        <v>2692</v>
      </c>
      <c r="B2519" t="str">
        <f>Tabla_owssvr__2[[#This Row],[Título]]</f>
        <v xml:space="preserve">Bloqueo de correo </v>
      </c>
      <c r="C2519" t="str">
        <f>Tabla_owssvr__2[[#This Row],[Solicitante]]</f>
        <v>Martinez Fuentealba, Victor Alonso, CAM</v>
      </c>
      <c r="D2519" s="4">
        <f>Tabla_owssvr__2[[#This Row],[Fecha Solicitud]]</f>
        <v>41652</v>
      </c>
      <c r="E2519" t="str">
        <f>Tabla_owssvr__2[[#This Row],[Estado]]</f>
        <v>Realizado</v>
      </c>
      <c r="F2519" s="4">
        <f>Tabla_owssvr__2[[#This Row],[Fecha Cierre]]</f>
        <v>41652</v>
      </c>
      <c r="G2519" t="str">
        <f>Tabla_owssvr__2[[#This Row],[Categoria]]</f>
        <v>Creación, modificación activación y desactivación de cuentas de red y correo electrónico.</v>
      </c>
      <c r="H2519">
        <f>Tabla_owssvr__2[[#This Row],[Enviado a TI]]</f>
        <v>0</v>
      </c>
      <c r="I2519">
        <f>Tabla_owssvr__2[[#This Row],[Regiones]]</f>
        <v>0</v>
      </c>
      <c r="J2519" s="12">
        <f t="shared" si="261"/>
        <v>1</v>
      </c>
      <c r="K2519" s="13">
        <f t="shared" si="262"/>
        <v>41653</v>
      </c>
      <c r="L2519" s="12">
        <f t="shared" si="263"/>
        <v>2014</v>
      </c>
      <c r="M2519" s="12">
        <f t="shared" si="264"/>
        <v>3</v>
      </c>
      <c r="N2519" s="12">
        <f t="shared" si="265"/>
        <v>1</v>
      </c>
      <c r="O2519" s="13" t="str">
        <f t="shared" ca="1" si="266"/>
        <v>CUMPLE</v>
      </c>
    </row>
    <row r="2520" spans="1:15" hidden="1">
      <c r="A2520">
        <f>Tabla_owssvr__2[[#This Row],[ID]]</f>
        <v>2691</v>
      </c>
      <c r="B2520" t="str">
        <f>Tabla_owssvr__2[[#This Row],[Título]]</f>
        <v>Reset Password</v>
      </c>
      <c r="C2520" t="str">
        <f>Tabla_owssvr__2[[#This Row],[Solicitante]]</f>
        <v>Cañete Tapia, Miguel Angel, CAM</v>
      </c>
      <c r="D2520" s="4">
        <f>Tabla_owssvr__2[[#This Row],[Fecha Solicitud]]</f>
        <v>41652</v>
      </c>
      <c r="E2520" t="str">
        <f>Tabla_owssvr__2[[#This Row],[Estado]]</f>
        <v>Realizado</v>
      </c>
      <c r="F2520" s="4">
        <f>Tabla_owssvr__2[[#This Row],[Fecha Cierre]]</f>
        <v>41652</v>
      </c>
      <c r="G2520" t="str">
        <f>Tabla_owssvr__2[[#This Row],[Categoria]]</f>
        <v>Creación, modificación activación y desactivación de cuentas de red y correo electrónico.</v>
      </c>
      <c r="H2520">
        <f>Tabla_owssvr__2[[#This Row],[Enviado a TI]]</f>
        <v>0</v>
      </c>
      <c r="I2520">
        <f>Tabla_owssvr__2[[#This Row],[Regiones]]</f>
        <v>0</v>
      </c>
      <c r="J2520" s="12">
        <f t="shared" si="261"/>
        <v>1</v>
      </c>
      <c r="K2520" s="13">
        <f t="shared" si="262"/>
        <v>41653</v>
      </c>
      <c r="L2520" s="12">
        <f t="shared" si="263"/>
        <v>2014</v>
      </c>
      <c r="M2520" s="12">
        <f t="shared" si="264"/>
        <v>3</v>
      </c>
      <c r="N2520" s="12">
        <f t="shared" si="265"/>
        <v>1</v>
      </c>
      <c r="O2520" s="13" t="str">
        <f t="shared" ca="1" si="266"/>
        <v>CUMPLE</v>
      </c>
    </row>
    <row r="2521" spans="1:15" hidden="1">
      <c r="A2521">
        <f>Tabla_owssvr__2[[#This Row],[ID]]</f>
        <v>2690</v>
      </c>
      <c r="B2521" t="str">
        <f>Tabla_owssvr__2[[#This Row],[Título]]</f>
        <v>Reposición de minutos</v>
      </c>
      <c r="C2521" t="str">
        <f>Tabla_owssvr__2[[#This Row],[Solicitante]]</f>
        <v>Neculhueque Silva, Juan Arturo, CAM</v>
      </c>
      <c r="D2521" s="4">
        <f>Tabla_owssvr__2[[#This Row],[Fecha Solicitud]]</f>
        <v>41652</v>
      </c>
      <c r="E2521" t="str">
        <f>Tabla_owssvr__2[[#This Row],[Estado]]</f>
        <v>Realizado</v>
      </c>
      <c r="F2521" s="4">
        <f>Tabla_owssvr__2[[#This Row],[Fecha Cierre]]</f>
        <v>41652</v>
      </c>
      <c r="G2521" t="str">
        <f>Tabla_owssvr__2[[#This Row],[Categoria]]</f>
        <v>Habilitación de servicios de telefonía celular, aumento de minutos, cambio de perfil.</v>
      </c>
      <c r="H2521">
        <f>Tabla_owssvr__2[[#This Row],[Enviado a TI]]</f>
        <v>0</v>
      </c>
      <c r="I2521">
        <f>Tabla_owssvr__2[[#This Row],[Regiones]]</f>
        <v>0</v>
      </c>
      <c r="J2521" s="12">
        <f t="shared" si="261"/>
        <v>1</v>
      </c>
      <c r="K2521" s="13">
        <f t="shared" si="262"/>
        <v>41653</v>
      </c>
      <c r="L2521" s="12">
        <f t="shared" si="263"/>
        <v>2014</v>
      </c>
      <c r="M2521" s="12">
        <f t="shared" si="264"/>
        <v>3</v>
      </c>
      <c r="N2521" s="12">
        <f t="shared" si="265"/>
        <v>1</v>
      </c>
      <c r="O2521" s="13" t="str">
        <f t="shared" ca="1" si="266"/>
        <v>CUMPLE</v>
      </c>
    </row>
    <row r="2522" spans="1:15" hidden="1">
      <c r="A2522">
        <f>Tabla_owssvr__2[[#This Row],[ID]]</f>
        <v>2689</v>
      </c>
      <c r="B2522" t="str">
        <f>Tabla_owssvr__2[[#This Row],[Título]]</f>
        <v xml:space="preserve"> Roaming Diario - Abonado 91618467 CRM:0718675</v>
      </c>
      <c r="C2522" t="str">
        <f>Tabla_owssvr__2[[#This Row],[Solicitante]]</f>
        <v>Orellana Sepulveda, Andres Alejandro, CAM</v>
      </c>
      <c r="D2522" s="4">
        <f>Tabla_owssvr__2[[#This Row],[Fecha Solicitud]]</f>
        <v>41649</v>
      </c>
      <c r="E2522" t="str">
        <f>Tabla_owssvr__2[[#This Row],[Estado]]</f>
        <v>Realizado</v>
      </c>
      <c r="F2522" s="4">
        <f>Tabla_owssvr__2[[#This Row],[Fecha Cierre]]</f>
        <v>41649</v>
      </c>
      <c r="G2522" t="str">
        <f>Tabla_owssvr__2[[#This Row],[Categoria]]</f>
        <v>Roaming</v>
      </c>
      <c r="H2522">
        <f>Tabla_owssvr__2[[#This Row],[Enviado a TI]]</f>
        <v>0</v>
      </c>
      <c r="I2522">
        <f>Tabla_owssvr__2[[#This Row],[Regiones]]</f>
        <v>0</v>
      </c>
      <c r="J2522" s="12">
        <f t="shared" si="261"/>
        <v>1</v>
      </c>
      <c r="K2522" s="13">
        <f t="shared" si="262"/>
        <v>41652</v>
      </c>
      <c r="L2522" s="12">
        <f t="shared" si="263"/>
        <v>2014</v>
      </c>
      <c r="M2522" s="12">
        <f t="shared" si="264"/>
        <v>3</v>
      </c>
      <c r="N2522" s="12">
        <f t="shared" si="265"/>
        <v>1</v>
      </c>
      <c r="O2522" s="13" t="str">
        <f t="shared" ca="1" si="266"/>
        <v>CUMPLE</v>
      </c>
    </row>
    <row r="2523" spans="1:15" hidden="1">
      <c r="A2523">
        <f>Tabla_owssvr__2[[#This Row],[ID]]</f>
        <v>2688</v>
      </c>
      <c r="B2523" t="str">
        <f>Tabla_owssvr__2[[#This Row],[Título]]</f>
        <v>Cambio de Contraseña.</v>
      </c>
      <c r="C2523" t="str">
        <f>Tabla_owssvr__2[[#This Row],[Solicitante]]</f>
        <v>Herrera Andrade, Carlos Omar, CAM</v>
      </c>
      <c r="D2523" s="4">
        <f>Tabla_owssvr__2[[#This Row],[Fecha Solicitud]]</f>
        <v>41652</v>
      </c>
      <c r="E2523" t="str">
        <f>Tabla_owssvr__2[[#This Row],[Estado]]</f>
        <v>Realizado</v>
      </c>
      <c r="F2523" s="4">
        <f>Tabla_owssvr__2[[#This Row],[Fecha Cierre]]</f>
        <v>41652</v>
      </c>
      <c r="G2523" t="str">
        <f>Tabla_owssvr__2[[#This Row],[Categoria]]</f>
        <v>Creación, modificación activación y desactivación de cuentas de red y correo electrónico.</v>
      </c>
      <c r="H2523">
        <f>Tabla_owssvr__2[[#This Row],[Enviado a TI]]</f>
        <v>0</v>
      </c>
      <c r="I2523">
        <f>Tabla_owssvr__2[[#This Row],[Regiones]]</f>
        <v>0</v>
      </c>
      <c r="J2523" s="12">
        <f t="shared" si="261"/>
        <v>1</v>
      </c>
      <c r="K2523" s="13">
        <f t="shared" si="262"/>
        <v>41653</v>
      </c>
      <c r="L2523" s="12">
        <f t="shared" si="263"/>
        <v>2014</v>
      </c>
      <c r="M2523" s="12">
        <f t="shared" si="264"/>
        <v>3</v>
      </c>
      <c r="N2523" s="12">
        <f t="shared" si="265"/>
        <v>1</v>
      </c>
      <c r="O2523" s="13" t="str">
        <f t="shared" ca="1" si="266"/>
        <v>CUMPLE</v>
      </c>
    </row>
    <row r="2524" spans="1:15" hidden="1">
      <c r="A2524">
        <f>Tabla_owssvr__2[[#This Row],[ID]]</f>
        <v>2687</v>
      </c>
      <c r="B2524" t="str">
        <f>Tabla_owssvr__2[[#This Row],[Título]]</f>
        <v>Minutos NET</v>
      </c>
      <c r="C2524" t="str">
        <f>Tabla_owssvr__2[[#This Row],[Solicitante]]</f>
        <v>Morales Diaz, Mauricio Enrique, CAM</v>
      </c>
      <c r="D2524" s="4">
        <f>Tabla_owssvr__2[[#This Row],[Fecha Solicitud]]</f>
        <v>41649</v>
      </c>
      <c r="E2524" t="str">
        <f>Tabla_owssvr__2[[#This Row],[Estado]]</f>
        <v>Rechazado</v>
      </c>
      <c r="F2524" s="4">
        <f>Tabla_owssvr__2[[#This Row],[Fecha Cierre]]</f>
        <v>41649</v>
      </c>
      <c r="G2524" t="str">
        <f>Tabla_owssvr__2[[#This Row],[Categoria]]</f>
        <v>Habilitación de servicios de telefonía celular, aumento de minutos, cambio de perfil.</v>
      </c>
      <c r="H2524">
        <f>Tabla_owssvr__2[[#This Row],[Enviado a TI]]</f>
        <v>0</v>
      </c>
      <c r="I2524">
        <f>Tabla_owssvr__2[[#This Row],[Regiones]]</f>
        <v>0</v>
      </c>
      <c r="J2524" s="12">
        <f t="shared" si="261"/>
        <v>1</v>
      </c>
      <c r="K2524" s="13">
        <f t="shared" si="262"/>
        <v>41652</v>
      </c>
      <c r="L2524" s="12">
        <f t="shared" si="263"/>
        <v>2014</v>
      </c>
      <c r="M2524" s="12">
        <f t="shared" si="264"/>
        <v>3</v>
      </c>
      <c r="N2524" s="12">
        <f t="shared" si="265"/>
        <v>1</v>
      </c>
      <c r="O2524" s="13" t="str">
        <f t="shared" ca="1" si="266"/>
        <v>CUMPLE</v>
      </c>
    </row>
    <row r="2525" spans="1:15" hidden="1">
      <c r="A2525">
        <f>Tabla_owssvr__2[[#This Row],[ID]]</f>
        <v>2686</v>
      </c>
      <c r="B2525" t="str">
        <f>Tabla_owssvr__2[[#This Row],[Título]]</f>
        <v>Carpeta CheckList</v>
      </c>
      <c r="C2525" t="str">
        <f>Tabla_owssvr__2[[#This Row],[Solicitante]]</f>
        <v>Ruiz Guzman, Elisa del Carmen, CAM</v>
      </c>
      <c r="D2525" s="4">
        <f>Tabla_owssvr__2[[#This Row],[Fecha Solicitud]]</f>
        <v>41647</v>
      </c>
      <c r="E2525" t="str">
        <f>Tabla_owssvr__2[[#This Row],[Estado]]</f>
        <v>Realizado</v>
      </c>
      <c r="F2525" s="4">
        <f>Tabla_owssvr__2[[#This Row],[Fecha Cierre]]</f>
        <v>41647</v>
      </c>
      <c r="G2525" t="str">
        <f>Tabla_owssvr__2[[#This Row],[Categoria]]</f>
        <v>Habilitación de carpetas compartidas o sitios de Sharepoint. O asignación y/o modificación de permisos.</v>
      </c>
      <c r="H2525">
        <f>Tabla_owssvr__2[[#This Row],[Enviado a TI]]</f>
        <v>0</v>
      </c>
      <c r="I2525">
        <f>Tabla_owssvr__2[[#This Row],[Regiones]]</f>
        <v>0</v>
      </c>
      <c r="J2525" s="12">
        <f t="shared" si="261"/>
        <v>1</v>
      </c>
      <c r="K2525" s="13">
        <f t="shared" si="262"/>
        <v>41648</v>
      </c>
      <c r="L2525" s="12">
        <f t="shared" si="263"/>
        <v>2014</v>
      </c>
      <c r="M2525" s="12">
        <f t="shared" si="264"/>
        <v>2</v>
      </c>
      <c r="N2525" s="12">
        <f t="shared" si="265"/>
        <v>1</v>
      </c>
      <c r="O2525" s="13" t="str">
        <f t="shared" ca="1" si="266"/>
        <v>CUMPLE</v>
      </c>
    </row>
    <row r="2526" spans="1:15" hidden="1">
      <c r="A2526">
        <f>Tabla_owssvr__2[[#This Row],[ID]]</f>
        <v>2685</v>
      </c>
      <c r="B2526" t="str">
        <f>Tabla_owssvr__2[[#This Row],[Título]]</f>
        <v>don david apruebe los minutos RE: Favor devolver los minutos pediente</v>
      </c>
      <c r="C2526" t="str">
        <f>Tabla_owssvr__2[[#This Row],[Solicitante]]</f>
        <v>Medrano Ortega, Mario Ariel, CAM</v>
      </c>
      <c r="D2526" s="4">
        <f>Tabla_owssvr__2[[#This Row],[Fecha Solicitud]]</f>
        <v>41647</v>
      </c>
      <c r="E2526" t="str">
        <f>Tabla_owssvr__2[[#This Row],[Estado]]</f>
        <v>Realizado</v>
      </c>
      <c r="F2526" s="4">
        <f>Tabla_owssvr__2[[#This Row],[Fecha Cierre]]</f>
        <v>41648</v>
      </c>
      <c r="G2526" t="str">
        <f>Tabla_owssvr__2[[#This Row],[Categoria]]</f>
        <v>Habilitación de servicios de telefonía celular, aumento de minutos, cambio de perfil.</v>
      </c>
      <c r="H2526">
        <f>Tabla_owssvr__2[[#This Row],[Enviado a TI]]</f>
        <v>0</v>
      </c>
      <c r="I2526">
        <f>Tabla_owssvr__2[[#This Row],[Regiones]]</f>
        <v>0</v>
      </c>
      <c r="J2526" s="12">
        <f t="shared" si="261"/>
        <v>1</v>
      </c>
      <c r="K2526" s="13">
        <f t="shared" si="262"/>
        <v>41648</v>
      </c>
      <c r="L2526" s="12">
        <f t="shared" si="263"/>
        <v>2014</v>
      </c>
      <c r="M2526" s="12">
        <f t="shared" si="264"/>
        <v>2</v>
      </c>
      <c r="N2526" s="12">
        <f t="shared" si="265"/>
        <v>1</v>
      </c>
      <c r="O2526" s="13" t="str">
        <f t="shared" ca="1" si="266"/>
        <v>CUMPLE</v>
      </c>
    </row>
    <row r="2527" spans="1:15" hidden="1">
      <c r="A2527">
        <f>Tabla_owssvr__2[[#This Row],[ID]]</f>
        <v>2684</v>
      </c>
      <c r="B2527" t="str">
        <f>Tabla_owssvr__2[[#This Row],[Título]]</f>
        <v>Aumento de Minutos</v>
      </c>
      <c r="C2527" t="str">
        <f>Tabla_owssvr__2[[#This Row],[Solicitante]]</f>
        <v>Valdes Navarrete, David Exequiel, CAM</v>
      </c>
      <c r="D2527" s="4">
        <f>Tabla_owssvr__2[[#This Row],[Fecha Solicitud]]</f>
        <v>41648</v>
      </c>
      <c r="E2527" t="str">
        <f>Tabla_owssvr__2[[#This Row],[Estado]]</f>
        <v>Realizado</v>
      </c>
      <c r="F2527" s="4">
        <f>Tabla_owssvr__2[[#This Row],[Fecha Cierre]]</f>
        <v>41648</v>
      </c>
      <c r="G2527" t="str">
        <f>Tabla_owssvr__2[[#This Row],[Categoria]]</f>
        <v>Habilitación de servicios de telefonía celular, aumento de minutos, cambio de perfil.</v>
      </c>
      <c r="H2527">
        <f>Tabla_owssvr__2[[#This Row],[Enviado a TI]]</f>
        <v>0</v>
      </c>
      <c r="I2527">
        <f>Tabla_owssvr__2[[#This Row],[Regiones]]</f>
        <v>0</v>
      </c>
      <c r="J2527" s="12">
        <f t="shared" si="261"/>
        <v>1</v>
      </c>
      <c r="K2527" s="13">
        <f t="shared" si="262"/>
        <v>41649</v>
      </c>
      <c r="L2527" s="12">
        <f t="shared" si="263"/>
        <v>2014</v>
      </c>
      <c r="M2527" s="12">
        <f t="shared" si="264"/>
        <v>2</v>
      </c>
      <c r="N2527" s="12">
        <f t="shared" si="265"/>
        <v>1</v>
      </c>
      <c r="O2527" s="13" t="str">
        <f t="shared" ca="1" si="266"/>
        <v>CUMPLE</v>
      </c>
    </row>
    <row r="2528" spans="1:15" hidden="1">
      <c r="A2528">
        <f>Tabla_owssvr__2[[#This Row],[ID]]</f>
        <v>2683</v>
      </c>
      <c r="B2528" t="str">
        <f>Tabla_owssvr__2[[#This Row],[Título]]</f>
        <v>Carga de Minutos On net - 93227303</v>
      </c>
      <c r="C2528" t="str">
        <f>Tabla_owssvr__2[[#This Row],[Solicitante]]</f>
        <v>Diaz Letelier, Vladimir Andres, CAM</v>
      </c>
      <c r="D2528" s="4">
        <f>Tabla_owssvr__2[[#This Row],[Fecha Solicitud]]</f>
        <v>41648</v>
      </c>
      <c r="E2528" t="str">
        <f>Tabla_owssvr__2[[#This Row],[Estado]]</f>
        <v>Realizado</v>
      </c>
      <c r="F2528" s="4">
        <f>Tabla_owssvr__2[[#This Row],[Fecha Cierre]]</f>
        <v>41648</v>
      </c>
      <c r="G2528" t="str">
        <f>Tabla_owssvr__2[[#This Row],[Categoria]]</f>
        <v>Habilitación de servicios de telefonía celular, aumento de minutos, cambio de perfil.</v>
      </c>
      <c r="H2528">
        <f>Tabla_owssvr__2[[#This Row],[Enviado a TI]]</f>
        <v>0</v>
      </c>
      <c r="I2528">
        <f>Tabla_owssvr__2[[#This Row],[Regiones]]</f>
        <v>0</v>
      </c>
      <c r="J2528" s="12">
        <f t="shared" si="261"/>
        <v>1</v>
      </c>
      <c r="K2528" s="13">
        <f t="shared" si="262"/>
        <v>41649</v>
      </c>
      <c r="L2528" s="12">
        <f t="shared" si="263"/>
        <v>2014</v>
      </c>
      <c r="M2528" s="12">
        <f t="shared" si="264"/>
        <v>2</v>
      </c>
      <c r="N2528" s="12">
        <f t="shared" si="265"/>
        <v>1</v>
      </c>
      <c r="O2528" s="13" t="str">
        <f t="shared" ca="1" si="266"/>
        <v>CUMPLE</v>
      </c>
    </row>
    <row r="2529" spans="1:15" hidden="1">
      <c r="A2529">
        <f>Tabla_owssvr__2[[#This Row],[ID]]</f>
        <v>2682</v>
      </c>
      <c r="B2529" t="str">
        <f>Tabla_owssvr__2[[#This Row],[Título]]</f>
        <v>Computador Andres Soto</v>
      </c>
      <c r="C2529" t="str">
        <f>Tabla_owssvr__2[[#This Row],[Solicitante]]</f>
        <v>Abarca Cerda, Cristian Andres, CAM</v>
      </c>
      <c r="D2529" s="4">
        <f>Tabla_owssvr__2[[#This Row],[Fecha Solicitud]]</f>
        <v>41648</v>
      </c>
      <c r="E2529" t="str">
        <f>Tabla_owssvr__2[[#This Row],[Estado]]</f>
        <v>Realizado</v>
      </c>
      <c r="F2529" s="4">
        <f>Tabla_owssvr__2[[#This Row],[Fecha Cierre]]</f>
        <v>41648</v>
      </c>
      <c r="G2529" t="str">
        <f>Tabla_owssvr__2[[#This Row],[Categoria]]</f>
        <v>Asignación de equipamiento estándar.</v>
      </c>
      <c r="H2529" t="str">
        <f>Tabla_owssvr__2[[#This Row],[Enviado a TI]]</f>
        <v>No</v>
      </c>
      <c r="I2529">
        <f>Tabla_owssvr__2[[#This Row],[Regiones]]</f>
        <v>0</v>
      </c>
      <c r="J2529" s="12">
        <f t="shared" si="261"/>
        <v>4</v>
      </c>
      <c r="K2529" s="13">
        <f t="shared" si="262"/>
        <v>41654</v>
      </c>
      <c r="L2529" s="12">
        <f t="shared" si="263"/>
        <v>2014</v>
      </c>
      <c r="M2529" s="12">
        <f t="shared" si="264"/>
        <v>3</v>
      </c>
      <c r="N2529" s="12">
        <f t="shared" si="265"/>
        <v>1</v>
      </c>
      <c r="O2529" s="13" t="str">
        <f t="shared" ca="1" si="266"/>
        <v>CUMPLE</v>
      </c>
    </row>
    <row r="2530" spans="1:15" hidden="1">
      <c r="A2530">
        <f>Tabla_owssvr__2[[#This Row],[ID]]</f>
        <v>2681</v>
      </c>
      <c r="B2530" t="str">
        <f>Tabla_owssvr__2[[#This Row],[Título]]</f>
        <v>Baja telefonía celular ENTEL</v>
      </c>
      <c r="C2530" t="str">
        <f>Tabla_owssvr__2[[#This Row],[Solicitante]]</f>
        <v>Salinas Bustos, Max Leonardo, CAM</v>
      </c>
      <c r="D2530" s="4">
        <f>Tabla_owssvr__2[[#This Row],[Fecha Solicitud]]</f>
        <v>41648</v>
      </c>
      <c r="E2530" t="str">
        <f>Tabla_owssvr__2[[#This Row],[Estado]]</f>
        <v>Realizado</v>
      </c>
      <c r="F2530" s="4">
        <f>Tabla_owssvr__2[[#This Row],[Fecha Cierre]]</f>
        <v>41648</v>
      </c>
      <c r="G2530" t="str">
        <f>Tabla_owssvr__2[[#This Row],[Categoria]]</f>
        <v>Asignación y/o entrega de equipos celulares estándar nuevos o sus componentes. (chips)</v>
      </c>
      <c r="H2530" t="str">
        <f>Tabla_owssvr__2[[#This Row],[Enviado a TI]]</f>
        <v>Si</v>
      </c>
      <c r="I2530">
        <f>Tabla_owssvr__2[[#This Row],[Regiones]]</f>
        <v>0</v>
      </c>
      <c r="J2530" s="12">
        <f t="shared" si="261"/>
        <v>7</v>
      </c>
      <c r="K2530" s="13">
        <f t="shared" si="262"/>
        <v>41659</v>
      </c>
      <c r="L2530" s="12">
        <f t="shared" si="263"/>
        <v>2014</v>
      </c>
      <c r="M2530" s="12">
        <f t="shared" si="264"/>
        <v>4</v>
      </c>
      <c r="N2530" s="12">
        <f t="shared" si="265"/>
        <v>1</v>
      </c>
      <c r="O2530" s="13" t="str">
        <f t="shared" ca="1" si="266"/>
        <v>CUMPLE</v>
      </c>
    </row>
    <row r="2531" spans="1:15" hidden="1">
      <c r="A2531">
        <f>Tabla_owssvr__2[[#This Row],[ID]]</f>
        <v>2680</v>
      </c>
      <c r="B2531" t="str">
        <f>Tabla_owssvr__2[[#This Row],[Título]]</f>
        <v>Aumento On Net</v>
      </c>
      <c r="C2531" t="str">
        <f>Tabla_owssvr__2[[#This Row],[Solicitante]]</f>
        <v>Ramirez Figueroa, Miguel Angel, CAM</v>
      </c>
      <c r="D2531" s="4">
        <f>Tabla_owssvr__2[[#This Row],[Fecha Solicitud]]</f>
        <v>41648</v>
      </c>
      <c r="E2531" t="str">
        <f>Tabla_owssvr__2[[#This Row],[Estado]]</f>
        <v>Realizado</v>
      </c>
      <c r="F2531" s="4">
        <f>Tabla_owssvr__2[[#This Row],[Fecha Cierre]]</f>
        <v>41648</v>
      </c>
      <c r="G2531" t="str">
        <f>Tabla_owssvr__2[[#This Row],[Categoria]]</f>
        <v>Habilitación de servicios de telefonía celular, aumento de minutos, cambio de perfil.</v>
      </c>
      <c r="H2531">
        <f>Tabla_owssvr__2[[#This Row],[Enviado a TI]]</f>
        <v>0</v>
      </c>
      <c r="I2531">
        <f>Tabla_owssvr__2[[#This Row],[Regiones]]</f>
        <v>0</v>
      </c>
      <c r="J2531" s="12">
        <f t="shared" si="261"/>
        <v>1</v>
      </c>
      <c r="K2531" s="13">
        <f t="shared" si="262"/>
        <v>41649</v>
      </c>
      <c r="L2531" s="12">
        <f t="shared" si="263"/>
        <v>2014</v>
      </c>
      <c r="M2531" s="12">
        <f t="shared" si="264"/>
        <v>2</v>
      </c>
      <c r="N2531" s="12">
        <f t="shared" si="265"/>
        <v>1</v>
      </c>
      <c r="O2531" s="13" t="str">
        <f t="shared" ca="1" si="266"/>
        <v>CUMPLE</v>
      </c>
    </row>
    <row r="2532" spans="1:15" hidden="1">
      <c r="A2532">
        <f>Tabla_owssvr__2[[#This Row],[ID]]</f>
        <v>2679</v>
      </c>
      <c r="B2532" t="str">
        <f>Tabla_owssvr__2[[#This Row],[Título]]</f>
        <v>cámara para pantalla del señor Winkler</v>
      </c>
      <c r="C2532" t="str">
        <f>Tabla_owssvr__2[[#This Row],[Solicitante]]</f>
        <v>Caraa Carraha, Paula, CAM</v>
      </c>
      <c r="D2532" s="4">
        <f>Tabla_owssvr__2[[#This Row],[Fecha Solicitud]]</f>
        <v>41648</v>
      </c>
      <c r="E2532" t="str">
        <f>Tabla_owssvr__2[[#This Row],[Estado]]</f>
        <v>Realizado</v>
      </c>
      <c r="F2532" s="4">
        <f>Tabla_owssvr__2[[#This Row],[Fecha Cierre]]</f>
        <v>41648</v>
      </c>
      <c r="G2532" t="str">
        <f>Tabla_owssvr__2[[#This Row],[Categoria]]</f>
        <v>Compra de equipamiento no habitual</v>
      </c>
      <c r="H2532" t="str">
        <f>Tabla_owssvr__2[[#This Row],[Enviado a TI]]</f>
        <v>Si</v>
      </c>
      <c r="I2532">
        <f>Tabla_owssvr__2[[#This Row],[Regiones]]</f>
        <v>0</v>
      </c>
      <c r="J2532" s="12">
        <f t="shared" si="261"/>
        <v>5</v>
      </c>
      <c r="K2532" s="13">
        <f t="shared" si="262"/>
        <v>41655</v>
      </c>
      <c r="L2532" s="12">
        <f t="shared" si="263"/>
        <v>2014</v>
      </c>
      <c r="M2532" s="12">
        <f t="shared" si="264"/>
        <v>3</v>
      </c>
      <c r="N2532" s="12">
        <f t="shared" si="265"/>
        <v>1</v>
      </c>
      <c r="O2532" s="13" t="str">
        <f t="shared" ca="1" si="266"/>
        <v>CUMPLE</v>
      </c>
    </row>
    <row r="2533" spans="1:15" hidden="1">
      <c r="A2533">
        <f>Tabla_owssvr__2[[#This Row],[ID]]</f>
        <v>2678</v>
      </c>
      <c r="B2533" t="str">
        <f>Tabla_owssvr__2[[#This Row],[Título]]</f>
        <v>Devolución de minutos a fono móvil.</v>
      </c>
      <c r="C2533" t="str">
        <f>Tabla_owssvr__2[[#This Row],[Solicitante]]</f>
        <v>Olmedo Vergara, Ivan Mauricio, CAM</v>
      </c>
      <c r="D2533" s="4">
        <f>Tabla_owssvr__2[[#This Row],[Fecha Solicitud]]</f>
        <v>41648</v>
      </c>
      <c r="E2533" t="str">
        <f>Tabla_owssvr__2[[#This Row],[Estado]]</f>
        <v>Realizado</v>
      </c>
      <c r="F2533" s="4">
        <f>Tabla_owssvr__2[[#This Row],[Fecha Cierre]]</f>
        <v>41648</v>
      </c>
      <c r="G2533" t="str">
        <f>Tabla_owssvr__2[[#This Row],[Categoria]]</f>
        <v>Habilitación de servicios de telefonía celular, aumento de minutos, cambio de perfil.</v>
      </c>
      <c r="H2533">
        <f>Tabla_owssvr__2[[#This Row],[Enviado a TI]]</f>
        <v>0</v>
      </c>
      <c r="I2533">
        <f>Tabla_owssvr__2[[#This Row],[Regiones]]</f>
        <v>0</v>
      </c>
      <c r="J2533" s="12">
        <f t="shared" si="261"/>
        <v>1</v>
      </c>
      <c r="K2533" s="13">
        <f t="shared" si="262"/>
        <v>41649</v>
      </c>
      <c r="L2533" s="12">
        <f t="shared" si="263"/>
        <v>2014</v>
      </c>
      <c r="M2533" s="12">
        <f t="shared" si="264"/>
        <v>2</v>
      </c>
      <c r="N2533" s="12">
        <f t="shared" si="265"/>
        <v>1</v>
      </c>
      <c r="O2533" s="13" t="str">
        <f t="shared" ca="1" si="266"/>
        <v>CUMPLE</v>
      </c>
    </row>
    <row r="2534" spans="1:15" hidden="1">
      <c r="A2534">
        <f>Tabla_owssvr__2[[#This Row],[ID]]</f>
        <v>2677</v>
      </c>
      <c r="B2534" t="str">
        <f>Tabla_owssvr__2[[#This Row],[Título]]</f>
        <v>Se necesita obtener el siguiente archivo  ApplicationTrace.xm</v>
      </c>
      <c r="C2534" t="str">
        <f>Tabla_owssvr__2[[#This Row],[Solicitante]]</f>
        <v>Gonzalez Arredondo, Enrique Eduardo, CAM</v>
      </c>
      <c r="D2534" s="4">
        <f>Tabla_owssvr__2[[#This Row],[Fecha Solicitud]]</f>
        <v>41648</v>
      </c>
      <c r="E2534" t="str">
        <f>Tabla_owssvr__2[[#This Row],[Estado]]</f>
        <v>Realizado</v>
      </c>
      <c r="F2534" s="4">
        <f>Tabla_owssvr__2[[#This Row],[Fecha Cierre]]</f>
        <v>41648</v>
      </c>
      <c r="G2534" t="str">
        <f>Tabla_owssvr__2[[#This Row],[Categoria]]</f>
        <v>Habilitación de carpetas compartidas o sitios de Sharepoint. O asignación y/o modificación de permisos.</v>
      </c>
      <c r="H2534">
        <f>Tabla_owssvr__2[[#This Row],[Enviado a TI]]</f>
        <v>0</v>
      </c>
      <c r="I2534">
        <f>Tabla_owssvr__2[[#This Row],[Regiones]]</f>
        <v>0</v>
      </c>
      <c r="J2534" s="12">
        <f t="shared" si="261"/>
        <v>1</v>
      </c>
      <c r="K2534" s="13">
        <f t="shared" si="262"/>
        <v>41649</v>
      </c>
      <c r="L2534" s="12">
        <f t="shared" si="263"/>
        <v>2014</v>
      </c>
      <c r="M2534" s="12">
        <f t="shared" si="264"/>
        <v>2</v>
      </c>
      <c r="N2534" s="12">
        <f t="shared" si="265"/>
        <v>1</v>
      </c>
      <c r="O2534" s="13" t="str">
        <f t="shared" ca="1" si="266"/>
        <v>CUMPLE</v>
      </c>
    </row>
    <row r="2535" spans="1:15" hidden="1">
      <c r="A2535">
        <f>Tabla_owssvr__2[[#This Row],[ID]]</f>
        <v>2676</v>
      </c>
      <c r="B2535" t="str">
        <f>Tabla_owssvr__2[[#This Row],[Título]]</f>
        <v>Aumento Minutos - Abonado 74775931</v>
      </c>
      <c r="C2535" t="str">
        <f>Tabla_owssvr__2[[#This Row],[Solicitante]]</f>
        <v>Zarate Avila, Moises, CAM</v>
      </c>
      <c r="D2535" s="4">
        <f>Tabla_owssvr__2[[#This Row],[Fecha Solicitud]]</f>
        <v>41648</v>
      </c>
      <c r="E2535" t="str">
        <f>Tabla_owssvr__2[[#This Row],[Estado]]</f>
        <v>Realizado</v>
      </c>
      <c r="F2535" s="4">
        <f>Tabla_owssvr__2[[#This Row],[Fecha Cierre]]</f>
        <v>41648</v>
      </c>
      <c r="G2535" t="str">
        <f>Tabla_owssvr__2[[#This Row],[Categoria]]</f>
        <v>Habilitación de servicios de telefonía celular, aumento de minutos, cambio de perfil.</v>
      </c>
      <c r="H2535">
        <f>Tabla_owssvr__2[[#This Row],[Enviado a TI]]</f>
        <v>0</v>
      </c>
      <c r="I2535">
        <f>Tabla_owssvr__2[[#This Row],[Regiones]]</f>
        <v>0</v>
      </c>
      <c r="J2535" s="12">
        <f t="shared" si="261"/>
        <v>1</v>
      </c>
      <c r="K2535" s="13">
        <f t="shared" si="262"/>
        <v>41649</v>
      </c>
      <c r="L2535" s="12">
        <f t="shared" si="263"/>
        <v>2014</v>
      </c>
      <c r="M2535" s="12">
        <f t="shared" si="264"/>
        <v>2</v>
      </c>
      <c r="N2535" s="12">
        <f t="shared" si="265"/>
        <v>1</v>
      </c>
      <c r="O2535" s="13" t="str">
        <f t="shared" ca="1" si="266"/>
        <v>CUMPLE</v>
      </c>
    </row>
    <row r="2536" spans="1:15" hidden="1">
      <c r="A2536">
        <f>Tabla_owssvr__2[[#This Row],[ID]]</f>
        <v>2675</v>
      </c>
      <c r="B2536" t="str">
        <f>Tabla_owssvr__2[[#This Row],[Título]]</f>
        <v xml:space="preserve"> Instalacion Version 8 PrimeWeB CRM:0030355</v>
      </c>
      <c r="C2536" t="str">
        <f>Tabla_owssvr__2[[#This Row],[Solicitante]]</f>
        <v>Gonzalez Arredondo, Enrique Eduardo, CAM</v>
      </c>
      <c r="D2536" s="4">
        <f>Tabla_owssvr__2[[#This Row],[Fecha Solicitud]]</f>
        <v>41648</v>
      </c>
      <c r="E2536" t="str">
        <f>Tabla_owssvr__2[[#This Row],[Estado]]</f>
        <v>Realizado</v>
      </c>
      <c r="F2536" s="4">
        <f>Tabla_owssvr__2[[#This Row],[Fecha Cierre]]</f>
        <v>41648</v>
      </c>
      <c r="G2536" t="str">
        <f>Tabla_owssvr__2[[#This Row],[Categoria]]</f>
        <v>Habilitación de carpetas compartidas o sitios de Sharepoint. O asignación y/o modificación de permisos.</v>
      </c>
      <c r="H2536">
        <f>Tabla_owssvr__2[[#This Row],[Enviado a TI]]</f>
        <v>0</v>
      </c>
      <c r="I2536">
        <f>Tabla_owssvr__2[[#This Row],[Regiones]]</f>
        <v>0</v>
      </c>
      <c r="J2536" s="12">
        <f t="shared" si="261"/>
        <v>1</v>
      </c>
      <c r="K2536" s="13">
        <f t="shared" si="262"/>
        <v>41649</v>
      </c>
      <c r="L2536" s="12">
        <f t="shared" si="263"/>
        <v>2014</v>
      </c>
      <c r="M2536" s="12">
        <f t="shared" si="264"/>
        <v>2</v>
      </c>
      <c r="N2536" s="12">
        <f t="shared" si="265"/>
        <v>1</v>
      </c>
      <c r="O2536" s="13" t="str">
        <f t="shared" ca="1" si="266"/>
        <v>CUMPLE</v>
      </c>
    </row>
    <row r="2537" spans="1:15" hidden="1">
      <c r="A2537">
        <f>Tabla_owssvr__2[[#This Row],[ID]]</f>
        <v>2674</v>
      </c>
      <c r="B2537" t="str">
        <f>Tabla_owssvr__2[[#This Row],[Título]]</f>
        <v>Configurar Perfil NTB - CL132372241 PJMC</v>
      </c>
      <c r="C2537" t="str">
        <f>Tabla_owssvr__2[[#This Row],[Solicitante]]</f>
        <v>Herrera Valdes, Ramon, CAM</v>
      </c>
      <c r="D2537" s="4">
        <f>Tabla_owssvr__2[[#This Row],[Fecha Solicitud]]</f>
        <v>41648</v>
      </c>
      <c r="E2537" t="str">
        <f>Tabla_owssvr__2[[#This Row],[Estado]]</f>
        <v>Realizado</v>
      </c>
      <c r="F2537" s="4">
        <f>Tabla_owssvr__2[[#This Row],[Fecha Cierre]]</f>
        <v>41648</v>
      </c>
      <c r="G2537" t="str">
        <f>Tabla_owssvr__2[[#This Row],[Categoria]]</f>
        <v>Asignación de equipamiento estándar.</v>
      </c>
      <c r="H2537">
        <f>Tabla_owssvr__2[[#This Row],[Enviado a TI]]</f>
        <v>0</v>
      </c>
      <c r="I2537">
        <f>Tabla_owssvr__2[[#This Row],[Regiones]]</f>
        <v>0</v>
      </c>
      <c r="J2537" s="12">
        <f t="shared" si="261"/>
        <v>4</v>
      </c>
      <c r="K2537" s="13">
        <f t="shared" si="262"/>
        <v>41654</v>
      </c>
      <c r="L2537" s="12">
        <f t="shared" si="263"/>
        <v>2014</v>
      </c>
      <c r="M2537" s="12">
        <f t="shared" si="264"/>
        <v>3</v>
      </c>
      <c r="N2537" s="12">
        <f t="shared" si="265"/>
        <v>1</v>
      </c>
      <c r="O2537" s="13" t="str">
        <f t="shared" ca="1" si="266"/>
        <v>CUMPLE</v>
      </c>
    </row>
    <row r="2538" spans="1:15" hidden="1">
      <c r="A2538">
        <f>Tabla_owssvr__2[[#This Row],[ID]]</f>
        <v>2673</v>
      </c>
      <c r="B2538" t="str">
        <f>Tabla_owssvr__2[[#This Row],[Título]]</f>
        <v>Problemas Con Oracle</v>
      </c>
      <c r="C2538" t="str">
        <f>Tabla_owssvr__2[[#This Row],[Solicitante]]</f>
        <v>Andrade Escobar, Agustina Mabel, CAM</v>
      </c>
      <c r="D2538" s="4">
        <f>Tabla_owssvr__2[[#This Row],[Fecha Solicitud]]</f>
        <v>41648</v>
      </c>
      <c r="E2538" t="str">
        <f>Tabla_owssvr__2[[#This Row],[Estado]]</f>
        <v>Realizado</v>
      </c>
      <c r="F2538" s="4">
        <f>Tabla_owssvr__2[[#This Row],[Fecha Cierre]]</f>
        <v>41648</v>
      </c>
      <c r="G2538" t="str">
        <f>Tabla_owssvr__2[[#This Row],[Categoria]]</f>
        <v>Reporte de incidencias de servicio externos (Oracle, SAP, Synergia, GOM ….)</v>
      </c>
      <c r="H2538" t="str">
        <f>Tabla_owssvr__2[[#This Row],[Enviado a TI]]</f>
        <v>Si</v>
      </c>
      <c r="I2538">
        <f>Tabla_owssvr__2[[#This Row],[Regiones]]</f>
        <v>0</v>
      </c>
      <c r="J2538" s="12">
        <f t="shared" si="261"/>
        <v>1</v>
      </c>
      <c r="K2538" s="13">
        <f t="shared" si="262"/>
        <v>41649</v>
      </c>
      <c r="L2538" s="12">
        <f t="shared" si="263"/>
        <v>2014</v>
      </c>
      <c r="M2538" s="12">
        <f t="shared" si="264"/>
        <v>2</v>
      </c>
      <c r="N2538" s="12">
        <f t="shared" si="265"/>
        <v>1</v>
      </c>
      <c r="O2538" s="13" t="str">
        <f t="shared" ca="1" si="266"/>
        <v>CUMPLE</v>
      </c>
    </row>
    <row r="2539" spans="1:15" hidden="1">
      <c r="A2539">
        <f>Tabla_owssvr__2[[#This Row],[ID]]</f>
        <v>2672</v>
      </c>
      <c r="B2539" t="str">
        <f>Tabla_owssvr__2[[#This Row],[Título]]</f>
        <v>Cambio de celular 68437461</v>
      </c>
      <c r="C2539" t="str">
        <f>Tabla_owssvr__2[[#This Row],[Solicitante]]</f>
        <v>Jerez Valdebenito, Rodrigo Esteban, CAM</v>
      </c>
      <c r="D2539" s="4">
        <f>Tabla_owssvr__2[[#This Row],[Fecha Solicitud]]</f>
        <v>41648</v>
      </c>
      <c r="E2539" t="str">
        <f>Tabla_owssvr__2[[#This Row],[Estado]]</f>
        <v>Realizado</v>
      </c>
      <c r="F2539" s="4">
        <f>Tabla_owssvr__2[[#This Row],[Fecha Cierre]]</f>
        <v>41649</v>
      </c>
      <c r="G2539" t="str">
        <f>Tabla_owssvr__2[[#This Row],[Categoria]]</f>
        <v>Asignación y/o entrega de equipos celulares estándar nuevos o sus componentes. (chips)</v>
      </c>
      <c r="H2539" t="str">
        <f>Tabla_owssvr__2[[#This Row],[Enviado a TI]]</f>
        <v>Si</v>
      </c>
      <c r="I2539">
        <f>Tabla_owssvr__2[[#This Row],[Regiones]]</f>
        <v>0</v>
      </c>
      <c r="J2539" s="12">
        <f t="shared" si="261"/>
        <v>7</v>
      </c>
      <c r="K2539" s="13">
        <f t="shared" si="262"/>
        <v>41659</v>
      </c>
      <c r="L2539" s="12">
        <f t="shared" si="263"/>
        <v>2014</v>
      </c>
      <c r="M2539" s="12">
        <f t="shared" si="264"/>
        <v>4</v>
      </c>
      <c r="N2539" s="12">
        <f t="shared" si="265"/>
        <v>1</v>
      </c>
      <c r="O2539" s="13" t="str">
        <f t="shared" ca="1" si="266"/>
        <v>CUMPLE</v>
      </c>
    </row>
    <row r="2540" spans="1:15" hidden="1">
      <c r="A2540">
        <f>Tabla_owssvr__2[[#This Row],[ID]]</f>
        <v>2671</v>
      </c>
      <c r="B2540" t="str">
        <f>Tabla_owssvr__2[[#This Row],[Título]]</f>
        <v>Clave Oracle</v>
      </c>
      <c r="C2540" t="str">
        <f>Tabla_owssvr__2[[#This Row],[Solicitante]]</f>
        <v>Brantt Zumarán, Claudia Andrea, CAM</v>
      </c>
      <c r="D2540" s="4">
        <f>Tabla_owssvr__2[[#This Row],[Fecha Solicitud]]</f>
        <v>41648</v>
      </c>
      <c r="E2540" t="str">
        <f>Tabla_owssvr__2[[#This Row],[Estado]]</f>
        <v>Realizado</v>
      </c>
      <c r="F2540" s="4">
        <f>Tabla_owssvr__2[[#This Row],[Fecha Cierre]]</f>
        <v>41648</v>
      </c>
      <c r="G2540" t="str">
        <f>Tabla_owssvr__2[[#This Row],[Categoria]]</f>
        <v>Reporte de incidencias de servicio externos (Oracle, SAP, Synergia, GOM ….)</v>
      </c>
      <c r="H2540" t="str">
        <f>Tabla_owssvr__2[[#This Row],[Enviado a TI]]</f>
        <v>Si</v>
      </c>
      <c r="I2540">
        <f>Tabla_owssvr__2[[#This Row],[Regiones]]</f>
        <v>0</v>
      </c>
      <c r="J2540" s="12">
        <f t="shared" si="261"/>
        <v>1</v>
      </c>
      <c r="K2540" s="13">
        <f t="shared" si="262"/>
        <v>41649</v>
      </c>
      <c r="L2540" s="12">
        <f t="shared" si="263"/>
        <v>2014</v>
      </c>
      <c r="M2540" s="12">
        <f t="shared" si="264"/>
        <v>2</v>
      </c>
      <c r="N2540" s="12">
        <f t="shared" si="265"/>
        <v>1</v>
      </c>
      <c r="O2540" s="13" t="str">
        <f t="shared" ca="1" si="266"/>
        <v>CUMPLE</v>
      </c>
    </row>
    <row r="2541" spans="1:15" hidden="1">
      <c r="A2541">
        <f>Tabla_owssvr__2[[#This Row],[ID]]</f>
        <v>2670</v>
      </c>
      <c r="B2541" t="str">
        <f>Tabla_owssvr__2[[#This Row],[Título]]</f>
        <v>Punto de red control de accesos laboratorio</v>
      </c>
      <c r="C2541" t="str">
        <f>Tabla_owssvr__2[[#This Row],[Solicitante]]</f>
        <v>Duarte Fuentes, Luis Alfredo, CAM</v>
      </c>
      <c r="D2541" s="4">
        <f>Tabla_owssvr__2[[#This Row],[Fecha Solicitud]]</f>
        <v>41648</v>
      </c>
      <c r="E2541" t="str">
        <f>Tabla_owssvr__2[[#This Row],[Estado]]</f>
        <v>Realizado</v>
      </c>
      <c r="F2541" s="4">
        <f>Tabla_owssvr__2[[#This Row],[Fecha Cierre]]</f>
        <v>41648</v>
      </c>
      <c r="G2541" t="str">
        <f>Tabla_owssvr__2[[#This Row],[Categoria]]</f>
        <v>Instalación o revisión de puntos de red.</v>
      </c>
      <c r="H2541" t="str">
        <f>Tabla_owssvr__2[[#This Row],[Enviado a TI]]</f>
        <v>Si</v>
      </c>
      <c r="I2541">
        <f>Tabla_owssvr__2[[#This Row],[Regiones]]</f>
        <v>0</v>
      </c>
      <c r="J2541" s="12">
        <f t="shared" si="261"/>
        <v>3</v>
      </c>
      <c r="K2541" s="13">
        <f t="shared" si="262"/>
        <v>41653</v>
      </c>
      <c r="L2541" s="12">
        <f t="shared" si="263"/>
        <v>2014</v>
      </c>
      <c r="M2541" s="12">
        <f t="shared" si="264"/>
        <v>3</v>
      </c>
      <c r="N2541" s="12">
        <f t="shared" si="265"/>
        <v>1</v>
      </c>
      <c r="O2541" s="13" t="str">
        <f t="shared" ca="1" si="266"/>
        <v>CUMPLE</v>
      </c>
    </row>
    <row r="2542" spans="1:15" hidden="1">
      <c r="A2542">
        <f>Tabla_owssvr__2[[#This Row],[ID]]</f>
        <v>2669</v>
      </c>
      <c r="B2542" t="str">
        <f>Tabla_owssvr__2[[#This Row],[Título]]</f>
        <v>Solicitud 50 Nuevas Simcards - Cliente 7289635</v>
      </c>
      <c r="C2542" t="str">
        <f>Tabla_owssvr__2[[#This Row],[Solicitante]]</f>
        <v>Salinas Bustos, Max Leonardo, CAM</v>
      </c>
      <c r="D2542" s="4">
        <f>Tabla_owssvr__2[[#This Row],[Fecha Solicitud]]</f>
        <v>41648</v>
      </c>
      <c r="E2542" t="str">
        <f>Tabla_owssvr__2[[#This Row],[Estado]]</f>
        <v>Realizado</v>
      </c>
      <c r="F2542" s="4">
        <f>Tabla_owssvr__2[[#This Row],[Fecha Cierre]]</f>
        <v>41654</v>
      </c>
      <c r="G2542" t="str">
        <f>Tabla_owssvr__2[[#This Row],[Categoria]]</f>
        <v>Asignación y/o entrega de equipos celulares estándar nuevos o sus componentes. (chips)</v>
      </c>
      <c r="H2542" t="str">
        <f>Tabla_owssvr__2[[#This Row],[Enviado a TI]]</f>
        <v>Si</v>
      </c>
      <c r="I2542">
        <f>Tabla_owssvr__2[[#This Row],[Regiones]]</f>
        <v>0</v>
      </c>
      <c r="J2542" s="12">
        <f t="shared" si="261"/>
        <v>7</v>
      </c>
      <c r="K2542" s="13">
        <f t="shared" si="262"/>
        <v>41659</v>
      </c>
      <c r="L2542" s="12">
        <f t="shared" si="263"/>
        <v>2014</v>
      </c>
      <c r="M2542" s="12">
        <f t="shared" si="264"/>
        <v>4</v>
      </c>
      <c r="N2542" s="12">
        <f t="shared" si="265"/>
        <v>1</v>
      </c>
      <c r="O2542" s="13" t="str">
        <f t="shared" ca="1" si="266"/>
        <v>CUMPLE</v>
      </c>
    </row>
    <row r="2543" spans="1:15" hidden="1">
      <c r="A2543">
        <f>Tabla_owssvr__2[[#This Row],[ID]]</f>
        <v>2668</v>
      </c>
      <c r="B2543" t="str">
        <f>Tabla_owssvr__2[[#This Row],[Título]]</f>
        <v>Configurar Perfil NTB - CL155103841 RAMU</v>
      </c>
      <c r="C2543" t="str">
        <f>Tabla_owssvr__2[[#This Row],[Solicitante]]</f>
        <v>Bulnes Vergara, Marco Aurelio, CAM</v>
      </c>
      <c r="D2543" s="4">
        <f>Tabla_owssvr__2[[#This Row],[Fecha Solicitud]]</f>
        <v>41648</v>
      </c>
      <c r="E2543" t="str">
        <f>Tabla_owssvr__2[[#This Row],[Estado]]</f>
        <v>Realizado</v>
      </c>
      <c r="F2543" s="4">
        <f>Tabla_owssvr__2[[#This Row],[Fecha Cierre]]</f>
        <v>41648</v>
      </c>
      <c r="G2543" t="str">
        <f>Tabla_owssvr__2[[#This Row],[Categoria]]</f>
        <v>Asignación de equipamiento estándar.</v>
      </c>
      <c r="H2543" t="str">
        <f>Tabla_owssvr__2[[#This Row],[Enviado a TI]]</f>
        <v>Si</v>
      </c>
      <c r="I2543">
        <f>Tabla_owssvr__2[[#This Row],[Regiones]]</f>
        <v>0</v>
      </c>
      <c r="J2543" s="12">
        <f t="shared" si="261"/>
        <v>4</v>
      </c>
      <c r="K2543" s="13">
        <f t="shared" si="262"/>
        <v>41654</v>
      </c>
      <c r="L2543" s="12">
        <f t="shared" si="263"/>
        <v>2014</v>
      </c>
      <c r="M2543" s="12">
        <f t="shared" si="264"/>
        <v>3</v>
      </c>
      <c r="N2543" s="12">
        <f t="shared" si="265"/>
        <v>1</v>
      </c>
      <c r="O2543" s="13" t="str">
        <f t="shared" ca="1" si="266"/>
        <v>CUMPLE</v>
      </c>
    </row>
    <row r="2544" spans="1:15" hidden="1">
      <c r="A2544">
        <f>Tabla_owssvr__2[[#This Row],[ID]]</f>
        <v>2667</v>
      </c>
      <c r="B2544" t="str">
        <f>Tabla_owssvr__2[[#This Row],[Título]]</f>
        <v>MINUTOS CAM (61914016)</v>
      </c>
      <c r="C2544" t="str">
        <f>Tabla_owssvr__2[[#This Row],[Solicitante]]</f>
        <v>Toloza Garrido, Samuel Isaac, CAM</v>
      </c>
      <c r="D2544" s="4">
        <f>Tabla_owssvr__2[[#This Row],[Fecha Solicitud]]</f>
        <v>41648</v>
      </c>
      <c r="E2544" t="str">
        <f>Tabla_owssvr__2[[#This Row],[Estado]]</f>
        <v>Realizado</v>
      </c>
      <c r="F2544" s="4">
        <f>Tabla_owssvr__2[[#This Row],[Fecha Cierre]]</f>
        <v>41648</v>
      </c>
      <c r="G2544" t="str">
        <f>Tabla_owssvr__2[[#This Row],[Categoria]]</f>
        <v>Habilitación de servicios de telefonía celular, aumento de minutos, cambio de perfil.</v>
      </c>
      <c r="H2544">
        <f>Tabla_owssvr__2[[#This Row],[Enviado a TI]]</f>
        <v>0</v>
      </c>
      <c r="I2544">
        <f>Tabla_owssvr__2[[#This Row],[Regiones]]</f>
        <v>0</v>
      </c>
      <c r="J2544" s="12">
        <f t="shared" si="261"/>
        <v>1</v>
      </c>
      <c r="K2544" s="13">
        <f t="shared" si="262"/>
        <v>41649</v>
      </c>
      <c r="L2544" s="12">
        <f t="shared" si="263"/>
        <v>2014</v>
      </c>
      <c r="M2544" s="12">
        <f t="shared" si="264"/>
        <v>2</v>
      </c>
      <c r="N2544" s="12">
        <f t="shared" si="265"/>
        <v>1</v>
      </c>
      <c r="O2544" s="13" t="str">
        <f t="shared" ca="1" si="266"/>
        <v>CUMPLE</v>
      </c>
    </row>
    <row r="2545" spans="1:15" hidden="1">
      <c r="A2545">
        <f>Tabla_owssvr__2[[#This Row],[ID]]</f>
        <v>2666</v>
      </c>
      <c r="B2545" t="str">
        <f>Tabla_owssvr__2[[#This Row],[Título]]</f>
        <v>Minutos Celular 9 162 4997</v>
      </c>
      <c r="C2545" t="str">
        <f>Tabla_owssvr__2[[#This Row],[Solicitante]]</f>
        <v>Carrasco Velarde, Luis Alberto, CAM</v>
      </c>
      <c r="D2545" s="4">
        <f>Tabla_owssvr__2[[#This Row],[Fecha Solicitud]]</f>
        <v>41648</v>
      </c>
      <c r="E2545" t="str">
        <f>Tabla_owssvr__2[[#This Row],[Estado]]</f>
        <v>Realizado</v>
      </c>
      <c r="F2545" s="4">
        <f>Tabla_owssvr__2[[#This Row],[Fecha Cierre]]</f>
        <v>41648</v>
      </c>
      <c r="G2545" t="str">
        <f>Tabla_owssvr__2[[#This Row],[Categoria]]</f>
        <v>Habilitación de servicios de telefonía celular, aumento de minutos, cambio de perfil.</v>
      </c>
      <c r="H2545">
        <f>Tabla_owssvr__2[[#This Row],[Enviado a TI]]</f>
        <v>0</v>
      </c>
      <c r="I2545">
        <f>Tabla_owssvr__2[[#This Row],[Regiones]]</f>
        <v>0</v>
      </c>
      <c r="J2545" s="12">
        <f t="shared" si="261"/>
        <v>1</v>
      </c>
      <c r="K2545" s="13">
        <f t="shared" si="262"/>
        <v>41649</v>
      </c>
      <c r="L2545" s="12">
        <f t="shared" si="263"/>
        <v>2014</v>
      </c>
      <c r="M2545" s="12">
        <f t="shared" si="264"/>
        <v>2</v>
      </c>
      <c r="N2545" s="12">
        <f t="shared" si="265"/>
        <v>1</v>
      </c>
      <c r="O2545" s="13" t="str">
        <f t="shared" ca="1" si="266"/>
        <v>CUMPLE</v>
      </c>
    </row>
    <row r="2546" spans="1:15" hidden="1">
      <c r="A2546">
        <f>Tabla_owssvr__2[[#This Row],[ID]]</f>
        <v>2665</v>
      </c>
      <c r="B2546" t="str">
        <f>Tabla_owssvr__2[[#This Row],[Título]]</f>
        <v>Roaming voz y datos</v>
      </c>
      <c r="C2546" t="str">
        <f>Tabla_owssvr__2[[#This Row],[Solicitante]]</f>
        <v>Espinoza Morral, Sergio Rodrigo, CAM</v>
      </c>
      <c r="D2546" s="4">
        <f>Tabla_owssvr__2[[#This Row],[Fecha Solicitud]]</f>
        <v>41647</v>
      </c>
      <c r="E2546" t="str">
        <f>Tabla_owssvr__2[[#This Row],[Estado]]</f>
        <v>Realizado</v>
      </c>
      <c r="F2546" s="4">
        <f>Tabla_owssvr__2[[#This Row],[Fecha Cierre]]</f>
        <v>41647</v>
      </c>
      <c r="G2546" t="str">
        <f>Tabla_owssvr__2[[#This Row],[Categoria]]</f>
        <v>Roaming</v>
      </c>
      <c r="H2546" t="str">
        <f>Tabla_owssvr__2[[#This Row],[Enviado a TI]]</f>
        <v>No</v>
      </c>
      <c r="I2546">
        <f>Tabla_owssvr__2[[#This Row],[Regiones]]</f>
        <v>0</v>
      </c>
      <c r="J2546" s="12">
        <f t="shared" si="261"/>
        <v>1</v>
      </c>
      <c r="K2546" s="13">
        <f t="shared" si="262"/>
        <v>41648</v>
      </c>
      <c r="L2546" s="12">
        <f t="shared" si="263"/>
        <v>2014</v>
      </c>
      <c r="M2546" s="12">
        <f t="shared" si="264"/>
        <v>2</v>
      </c>
      <c r="N2546" s="12">
        <f t="shared" si="265"/>
        <v>1</v>
      </c>
      <c r="O2546" s="13" t="str">
        <f t="shared" ca="1" si="266"/>
        <v>CUMPLE</v>
      </c>
    </row>
    <row r="2547" spans="1:15" hidden="1">
      <c r="A2547">
        <f>Tabla_owssvr__2[[#This Row],[ID]]</f>
        <v>2664</v>
      </c>
      <c r="B2547" t="str">
        <f>Tabla_owssvr__2[[#This Row],[Título]]</f>
        <v>Celular Luis Reyes</v>
      </c>
      <c r="C2547" t="str">
        <f>Tabla_owssvr__2[[#This Row],[Solicitante]]</f>
        <v>Belmar Ramirez, Nelson Andres, CAM</v>
      </c>
      <c r="D2547" s="4">
        <f>Tabla_owssvr__2[[#This Row],[Fecha Solicitud]]</f>
        <v>41642</v>
      </c>
      <c r="E2547" t="str">
        <f>Tabla_owssvr__2[[#This Row],[Estado]]</f>
        <v>Realizado</v>
      </c>
      <c r="F2547" s="4">
        <f>Tabla_owssvr__2[[#This Row],[Fecha Cierre]]</f>
        <v>41642</v>
      </c>
      <c r="G2547" t="str">
        <f>Tabla_owssvr__2[[#This Row],[Categoria]]</f>
        <v>Habilitación de servicios de telefonía celular, aumento de minutos, cambio de perfil.</v>
      </c>
      <c r="H2547">
        <f>Tabla_owssvr__2[[#This Row],[Enviado a TI]]</f>
        <v>0</v>
      </c>
      <c r="I2547">
        <f>Tabla_owssvr__2[[#This Row],[Regiones]]</f>
        <v>0</v>
      </c>
      <c r="J2547" s="12">
        <f t="shared" si="261"/>
        <v>1</v>
      </c>
      <c r="K2547" s="13">
        <f t="shared" si="262"/>
        <v>41645</v>
      </c>
      <c r="L2547" s="12">
        <f t="shared" si="263"/>
        <v>2014</v>
      </c>
      <c r="M2547" s="12">
        <f t="shared" si="264"/>
        <v>2</v>
      </c>
      <c r="N2547" s="12">
        <f t="shared" si="265"/>
        <v>1</v>
      </c>
      <c r="O2547" s="13" t="str">
        <f t="shared" ca="1" si="266"/>
        <v>CUMPLE</v>
      </c>
    </row>
    <row r="2548" spans="1:15" hidden="1">
      <c r="A2548">
        <f>Tabla_owssvr__2[[#This Row],[ID]]</f>
        <v>2663</v>
      </c>
      <c r="B2548" t="str">
        <f>Tabla_owssvr__2[[#This Row],[Título]]</f>
        <v>Habilitar Anexo Fijo</v>
      </c>
      <c r="C2548" t="str">
        <f>Tabla_owssvr__2[[#This Row],[Solicitante]]</f>
        <v>Bravo Contanzo, Jaime, CAM</v>
      </c>
      <c r="D2548" s="4">
        <f>Tabla_owssvr__2[[#This Row],[Fecha Solicitud]]</f>
        <v>41646</v>
      </c>
      <c r="E2548" t="str">
        <f>Tabla_owssvr__2[[#This Row],[Estado]]</f>
        <v>Realizado</v>
      </c>
      <c r="F2548" s="4">
        <f>Tabla_owssvr__2[[#This Row],[Fecha Cierre]]</f>
        <v>41646</v>
      </c>
      <c r="G2548" t="str">
        <f>Tabla_owssvr__2[[#This Row],[Categoria]]</f>
        <v>Creación, modificación activación y desactivación de anexos telefónicos.</v>
      </c>
      <c r="H2548">
        <f>Tabla_owssvr__2[[#This Row],[Enviado a TI]]</f>
        <v>0</v>
      </c>
      <c r="I2548">
        <f>Tabla_owssvr__2[[#This Row],[Regiones]]</f>
        <v>0</v>
      </c>
      <c r="J2548" s="12">
        <f t="shared" si="261"/>
        <v>1</v>
      </c>
      <c r="K2548" s="13">
        <f t="shared" si="262"/>
        <v>41647</v>
      </c>
      <c r="L2548" s="12">
        <f t="shared" si="263"/>
        <v>2014</v>
      </c>
      <c r="M2548" s="12">
        <f t="shared" si="264"/>
        <v>2</v>
      </c>
      <c r="N2548" s="12">
        <f t="shared" si="265"/>
        <v>1</v>
      </c>
      <c r="O2548" s="13" t="str">
        <f t="shared" ca="1" si="266"/>
        <v>CUMPLE</v>
      </c>
    </row>
    <row r="2549" spans="1:15" hidden="1">
      <c r="A2549">
        <f>Tabla_owssvr__2[[#This Row],[ID]]</f>
        <v>2662</v>
      </c>
      <c r="B2549" t="str">
        <f>Tabla_owssvr__2[[#This Row],[Título]]</f>
        <v xml:space="preserve">Ed Indumotora Av Las Condes 11774 ENVIO ANTECEDENTES COMPLETOS SEGURIDAD CAM  </v>
      </c>
      <c r="C2549" t="str">
        <f>Tabla_owssvr__2[[#This Row],[Solicitante]]</f>
        <v>Paredes Aravena, Rodrigo Alexis, CAM</v>
      </c>
      <c r="D2549" s="4">
        <f>Tabla_owssvr__2[[#This Row],[Fecha Solicitud]]</f>
        <v>41646</v>
      </c>
      <c r="E2549" t="str">
        <f>Tabla_owssvr__2[[#This Row],[Estado]]</f>
        <v>Realizado</v>
      </c>
      <c r="F2549" s="4">
        <f>Tabla_owssvr__2[[#This Row],[Fecha Cierre]]</f>
        <v>41646</v>
      </c>
      <c r="G2549" t="str">
        <f>Tabla_owssvr__2[[#This Row],[Categoria]]</f>
        <v>Habilitación de carpetas compartidas o sitios de Sharepoint. O asignación y/o modificación de permisos.</v>
      </c>
      <c r="H2549">
        <f>Tabla_owssvr__2[[#This Row],[Enviado a TI]]</f>
        <v>0</v>
      </c>
      <c r="I2549">
        <f>Tabla_owssvr__2[[#This Row],[Regiones]]</f>
        <v>0</v>
      </c>
      <c r="J2549" s="12">
        <f t="shared" si="261"/>
        <v>1</v>
      </c>
      <c r="K2549" s="13">
        <f t="shared" si="262"/>
        <v>41647</v>
      </c>
      <c r="L2549" s="12">
        <f t="shared" si="263"/>
        <v>2014</v>
      </c>
      <c r="M2549" s="12">
        <f t="shared" si="264"/>
        <v>2</v>
      </c>
      <c r="N2549" s="12">
        <f t="shared" si="265"/>
        <v>1</v>
      </c>
      <c r="O2549" s="13" t="str">
        <f t="shared" ca="1" si="266"/>
        <v>CUMPLE</v>
      </c>
    </row>
    <row r="2550" spans="1:15" hidden="1">
      <c r="A2550">
        <f>Tabla_owssvr__2[[#This Row],[ID]]</f>
        <v>2661</v>
      </c>
      <c r="B2550" t="str">
        <f>Tabla_owssvr__2[[#This Row],[Título]]</f>
        <v>SOLICITUD DE ACCESO</v>
      </c>
      <c r="C2550" t="str">
        <f>Tabla_owssvr__2[[#This Row],[Solicitante]]</f>
        <v>Valdes Navarrete, David Exequiel, CAM</v>
      </c>
      <c r="D2550" s="4">
        <f>Tabla_owssvr__2[[#This Row],[Fecha Solicitud]]</f>
        <v>41646</v>
      </c>
      <c r="E2550" t="str">
        <f>Tabla_owssvr__2[[#This Row],[Estado]]</f>
        <v>Realizado</v>
      </c>
      <c r="F2550" s="4">
        <f>Tabla_owssvr__2[[#This Row],[Fecha Cierre]]</f>
        <v>41646</v>
      </c>
      <c r="G2550" t="str">
        <f>Tabla_owssvr__2[[#This Row],[Categoria]]</f>
        <v>Creación, modificación activación y desactivación de cuentas de red y correo electrónico.</v>
      </c>
      <c r="H2550">
        <f>Tabla_owssvr__2[[#This Row],[Enviado a TI]]</f>
        <v>0</v>
      </c>
      <c r="I2550">
        <f>Tabla_owssvr__2[[#This Row],[Regiones]]</f>
        <v>0</v>
      </c>
      <c r="J2550" s="12">
        <f t="shared" si="261"/>
        <v>1</v>
      </c>
      <c r="K2550" s="13">
        <f t="shared" si="262"/>
        <v>41647</v>
      </c>
      <c r="L2550" s="12">
        <f t="shared" si="263"/>
        <v>2014</v>
      </c>
      <c r="M2550" s="12">
        <f t="shared" si="264"/>
        <v>2</v>
      </c>
      <c r="N2550" s="12">
        <f t="shared" si="265"/>
        <v>1</v>
      </c>
      <c r="O2550" s="13" t="str">
        <f t="shared" ca="1" si="266"/>
        <v>CUMPLE</v>
      </c>
    </row>
    <row r="2551" spans="1:15" hidden="1">
      <c r="A2551">
        <f>Tabla_owssvr__2[[#This Row],[ID]]</f>
        <v>2660</v>
      </c>
      <c r="B2551" t="str">
        <f>Tabla_owssvr__2[[#This Row],[Título]]</f>
        <v>SOLICITUD DE ACCESO</v>
      </c>
      <c r="C2551" t="str">
        <f>Tabla_owssvr__2[[#This Row],[Solicitante]]</f>
        <v>Valdes Navarrete, David Exequiel, CAM</v>
      </c>
      <c r="D2551" s="4">
        <f>Tabla_owssvr__2[[#This Row],[Fecha Solicitud]]</f>
        <v>41646</v>
      </c>
      <c r="E2551" t="str">
        <f>Tabla_owssvr__2[[#This Row],[Estado]]</f>
        <v>Realizado</v>
      </c>
      <c r="F2551" s="4">
        <f>Tabla_owssvr__2[[#This Row],[Fecha Cierre]]</f>
        <v>41646</v>
      </c>
      <c r="G2551" t="str">
        <f>Tabla_owssvr__2[[#This Row],[Categoria]]</f>
        <v>Habilitación de carpetas compartidas o sitios de Sharepoint. O asignación y/o modificación de permisos.</v>
      </c>
      <c r="H2551">
        <f>Tabla_owssvr__2[[#This Row],[Enviado a TI]]</f>
        <v>0</v>
      </c>
      <c r="I2551">
        <f>Tabla_owssvr__2[[#This Row],[Regiones]]</f>
        <v>0</v>
      </c>
      <c r="J2551" s="12">
        <f t="shared" si="261"/>
        <v>1</v>
      </c>
      <c r="K2551" s="13">
        <f t="shared" si="262"/>
        <v>41647</v>
      </c>
      <c r="L2551" s="12">
        <f t="shared" si="263"/>
        <v>2014</v>
      </c>
      <c r="M2551" s="12">
        <f t="shared" si="264"/>
        <v>2</v>
      </c>
      <c r="N2551" s="12">
        <f t="shared" si="265"/>
        <v>1</v>
      </c>
      <c r="O2551" s="13" t="str">
        <f t="shared" ca="1" si="266"/>
        <v>CUMPLE</v>
      </c>
    </row>
    <row r="2552" spans="1:15" hidden="1">
      <c r="A2552">
        <f>Tabla_owssvr__2[[#This Row],[ID]]</f>
        <v>2659</v>
      </c>
      <c r="B2552" t="str">
        <f>Tabla_owssvr__2[[#This Row],[Título]]</f>
        <v>telefonos celulares</v>
      </c>
      <c r="C2552" t="str">
        <f>Tabla_owssvr__2[[#This Row],[Solicitante]]</f>
        <v>Belmar Ramirez, Nelson Andres, CAM</v>
      </c>
      <c r="D2552" s="4">
        <f>Tabla_owssvr__2[[#This Row],[Fecha Solicitud]]</f>
        <v>41646</v>
      </c>
      <c r="E2552" t="str">
        <f>Tabla_owssvr__2[[#This Row],[Estado]]</f>
        <v>Realizado</v>
      </c>
      <c r="F2552" s="4">
        <f>Tabla_owssvr__2[[#This Row],[Fecha Cierre]]</f>
        <v>41649</v>
      </c>
      <c r="G2552" t="str">
        <f>Tabla_owssvr__2[[#This Row],[Categoria]]</f>
        <v>Asignación y/o entrega de equipos celulares estándar nuevos o sus componentes. (chips)</v>
      </c>
      <c r="H2552" t="str">
        <f>Tabla_owssvr__2[[#This Row],[Enviado a TI]]</f>
        <v>Si</v>
      </c>
      <c r="I2552">
        <f>Tabla_owssvr__2[[#This Row],[Regiones]]</f>
        <v>0</v>
      </c>
      <c r="J2552" s="12">
        <f t="shared" si="261"/>
        <v>7</v>
      </c>
      <c r="K2552" s="13">
        <f t="shared" si="262"/>
        <v>41655</v>
      </c>
      <c r="L2552" s="12">
        <f t="shared" si="263"/>
        <v>2014</v>
      </c>
      <c r="M2552" s="12">
        <f t="shared" si="264"/>
        <v>3</v>
      </c>
      <c r="N2552" s="12">
        <f t="shared" si="265"/>
        <v>1</v>
      </c>
      <c r="O2552" s="13" t="str">
        <f t="shared" ca="1" si="266"/>
        <v>CUMPLE</v>
      </c>
    </row>
    <row r="2553" spans="1:15" hidden="1">
      <c r="A2553">
        <f>Tabla_owssvr__2[[#This Row],[ID]]</f>
        <v>2658</v>
      </c>
      <c r="B2553" t="str">
        <f>Tabla_owssvr__2[[#This Row],[Título]]</f>
        <v>failure notice</v>
      </c>
      <c r="C2553" t="str">
        <f>Tabla_owssvr__2[[#This Row],[Solicitante]]</f>
        <v>Palma Campos, Alejandra Beatriz, CAM</v>
      </c>
      <c r="D2553" s="4">
        <f>Tabla_owssvr__2[[#This Row],[Fecha Solicitud]]</f>
        <v>41646</v>
      </c>
      <c r="E2553" t="str">
        <f>Tabla_owssvr__2[[#This Row],[Estado]]</f>
        <v>Realizado</v>
      </c>
      <c r="F2553" s="4">
        <f>Tabla_owssvr__2[[#This Row],[Fecha Cierre]]</f>
        <v>41646</v>
      </c>
      <c r="G2553" t="str">
        <f>Tabla_owssvr__2[[#This Row],[Categoria]]</f>
        <v>Creación, modificación activación y desactivación de cuentas de red y correo electrónico.</v>
      </c>
      <c r="H2553">
        <f>Tabla_owssvr__2[[#This Row],[Enviado a TI]]</f>
        <v>0</v>
      </c>
      <c r="I2553">
        <f>Tabla_owssvr__2[[#This Row],[Regiones]]</f>
        <v>0</v>
      </c>
      <c r="J2553" s="12">
        <f t="shared" si="261"/>
        <v>1</v>
      </c>
      <c r="K2553" s="13">
        <f t="shared" si="262"/>
        <v>41647</v>
      </c>
      <c r="L2553" s="12">
        <f t="shared" si="263"/>
        <v>2014</v>
      </c>
      <c r="M2553" s="12">
        <f t="shared" si="264"/>
        <v>2</v>
      </c>
      <c r="N2553" s="12">
        <f t="shared" si="265"/>
        <v>1</v>
      </c>
      <c r="O2553" s="13" t="str">
        <f t="shared" ca="1" si="266"/>
        <v>CUMPLE</v>
      </c>
    </row>
    <row r="2554" spans="1:15" hidden="1">
      <c r="A2554">
        <f>Tabla_owssvr__2[[#This Row],[ID]]</f>
        <v>2657</v>
      </c>
      <c r="B2554" t="str">
        <f>Tabla_owssvr__2[[#This Row],[Título]]</f>
        <v>Habilitacion celular 64072948</v>
      </c>
      <c r="C2554" t="str">
        <f>Tabla_owssvr__2[[#This Row],[Solicitante]]</f>
        <v>Quiñones Vargas, Jose Ramón, CAM</v>
      </c>
      <c r="D2554" s="4">
        <f>Tabla_owssvr__2[[#This Row],[Fecha Solicitud]]</f>
        <v>41646</v>
      </c>
      <c r="E2554" t="str">
        <f>Tabla_owssvr__2[[#This Row],[Estado]]</f>
        <v>Realizado</v>
      </c>
      <c r="F2554" s="4">
        <f>Tabla_owssvr__2[[#This Row],[Fecha Cierre]]</f>
        <v>41646</v>
      </c>
      <c r="G2554" t="str">
        <f>Tabla_owssvr__2[[#This Row],[Categoria]]</f>
        <v>Habilitación de servicios de telefonía celular, aumento de minutos, cambio de perfil.</v>
      </c>
      <c r="H2554">
        <f>Tabla_owssvr__2[[#This Row],[Enviado a TI]]</f>
        <v>0</v>
      </c>
      <c r="I2554">
        <f>Tabla_owssvr__2[[#This Row],[Regiones]]</f>
        <v>0</v>
      </c>
      <c r="J2554" s="12">
        <f t="shared" si="261"/>
        <v>1</v>
      </c>
      <c r="K2554" s="13">
        <f t="shared" si="262"/>
        <v>41647</v>
      </c>
      <c r="L2554" s="12">
        <f t="shared" si="263"/>
        <v>2014</v>
      </c>
      <c r="M2554" s="12">
        <f t="shared" si="264"/>
        <v>2</v>
      </c>
      <c r="N2554" s="12">
        <f t="shared" si="265"/>
        <v>1</v>
      </c>
      <c r="O2554" s="13" t="str">
        <f t="shared" ca="1" si="266"/>
        <v>CUMPLE</v>
      </c>
    </row>
    <row r="2555" spans="1:15" hidden="1">
      <c r="A2555">
        <f>Tabla_owssvr__2[[#This Row],[ID]]</f>
        <v>2656</v>
      </c>
      <c r="B2555" t="str">
        <f>Tabla_owssvr__2[[#This Row],[Título]]</f>
        <v>Minutos NET</v>
      </c>
      <c r="C2555" t="str">
        <f>Tabla_owssvr__2[[#This Row],[Solicitante]]</f>
        <v>Morales Diaz, Mauricio Enrique, CAM</v>
      </c>
      <c r="D2555" s="4">
        <f>Tabla_owssvr__2[[#This Row],[Fecha Solicitud]]</f>
        <v>41646</v>
      </c>
      <c r="E2555" t="str">
        <f>Tabla_owssvr__2[[#This Row],[Estado]]</f>
        <v>Realizado</v>
      </c>
      <c r="F2555" s="4">
        <f>Tabla_owssvr__2[[#This Row],[Fecha Cierre]]</f>
        <v>41646</v>
      </c>
      <c r="G2555" t="str">
        <f>Tabla_owssvr__2[[#This Row],[Categoria]]</f>
        <v>Habilitación de servicios de telefonía celular, aumento de minutos, cambio de perfil.</v>
      </c>
      <c r="H2555">
        <f>Tabla_owssvr__2[[#This Row],[Enviado a TI]]</f>
        <v>0</v>
      </c>
      <c r="I2555">
        <f>Tabla_owssvr__2[[#This Row],[Regiones]]</f>
        <v>0</v>
      </c>
      <c r="J2555" s="12">
        <f t="shared" si="261"/>
        <v>1</v>
      </c>
      <c r="K2555" s="13">
        <f t="shared" si="262"/>
        <v>41647</v>
      </c>
      <c r="L2555" s="12">
        <f t="shared" si="263"/>
        <v>2014</v>
      </c>
      <c r="M2555" s="12">
        <f t="shared" si="264"/>
        <v>2</v>
      </c>
      <c r="N2555" s="12">
        <f t="shared" si="265"/>
        <v>1</v>
      </c>
      <c r="O2555" s="13" t="str">
        <f t="shared" ca="1" si="266"/>
        <v>CUMPLE</v>
      </c>
    </row>
    <row r="2556" spans="1:15" hidden="1">
      <c r="A2556">
        <f>Tabla_owssvr__2[[#This Row],[ID]]</f>
        <v>2655</v>
      </c>
      <c r="B2556" t="str">
        <f>Tabla_owssvr__2[[#This Row],[Título]]</f>
        <v>Minutos On Net</v>
      </c>
      <c r="C2556" t="str">
        <f>Tabla_owssvr__2[[#This Row],[Solicitante]]</f>
        <v>Abrigo Elgueda, Juan Andres, CAM</v>
      </c>
      <c r="D2556" s="4">
        <f>Tabla_owssvr__2[[#This Row],[Fecha Solicitud]]</f>
        <v>41646</v>
      </c>
      <c r="E2556" t="str">
        <f>Tabla_owssvr__2[[#This Row],[Estado]]</f>
        <v>Realizado</v>
      </c>
      <c r="F2556" s="4">
        <f>Tabla_owssvr__2[[#This Row],[Fecha Cierre]]</f>
        <v>41646</v>
      </c>
      <c r="G2556" t="str">
        <f>Tabla_owssvr__2[[#This Row],[Categoria]]</f>
        <v>Habilitación de servicios de telefonía celular, aumento de minutos, cambio de perfil.</v>
      </c>
      <c r="H2556">
        <f>Tabla_owssvr__2[[#This Row],[Enviado a TI]]</f>
        <v>0</v>
      </c>
      <c r="I2556">
        <f>Tabla_owssvr__2[[#This Row],[Regiones]]</f>
        <v>0</v>
      </c>
      <c r="J2556" s="12">
        <f t="shared" si="261"/>
        <v>1</v>
      </c>
      <c r="K2556" s="13">
        <f t="shared" si="262"/>
        <v>41647</v>
      </c>
      <c r="L2556" s="12">
        <f t="shared" si="263"/>
        <v>2014</v>
      </c>
      <c r="M2556" s="12">
        <f t="shared" si="264"/>
        <v>2</v>
      </c>
      <c r="N2556" s="12">
        <f t="shared" si="265"/>
        <v>1</v>
      </c>
      <c r="O2556" s="13" t="str">
        <f t="shared" ca="1" si="266"/>
        <v>CUMPLE</v>
      </c>
    </row>
    <row r="2557" spans="1:15" hidden="1">
      <c r="A2557">
        <f>Tabla_owssvr__2[[#This Row],[ID]]</f>
        <v>2654</v>
      </c>
      <c r="B2557" t="str">
        <f>Tabla_owssvr__2[[#This Row],[Título]]</f>
        <v>Minutos NET</v>
      </c>
      <c r="C2557" t="str">
        <f>Tabla_owssvr__2[[#This Row],[Solicitante]]</f>
        <v>Morales Diaz, Mauricio Enrique, CAM</v>
      </c>
      <c r="D2557" s="4">
        <f>Tabla_owssvr__2[[#This Row],[Fecha Solicitud]]</f>
        <v>41646</v>
      </c>
      <c r="E2557" t="str">
        <f>Tabla_owssvr__2[[#This Row],[Estado]]</f>
        <v>Realizado</v>
      </c>
      <c r="F2557" s="4">
        <f>Tabla_owssvr__2[[#This Row],[Fecha Cierre]]</f>
        <v>41646</v>
      </c>
      <c r="G2557" t="str">
        <f>Tabla_owssvr__2[[#This Row],[Categoria]]</f>
        <v>Habilitación de servicios de telefonía celular, aumento de minutos, cambio de perfil.</v>
      </c>
      <c r="H2557">
        <f>Tabla_owssvr__2[[#This Row],[Enviado a TI]]</f>
        <v>0</v>
      </c>
      <c r="I2557">
        <f>Tabla_owssvr__2[[#This Row],[Regiones]]</f>
        <v>0</v>
      </c>
      <c r="J2557" s="12">
        <f t="shared" si="261"/>
        <v>1</v>
      </c>
      <c r="K2557" s="13">
        <f t="shared" si="262"/>
        <v>41647</v>
      </c>
      <c r="L2557" s="12">
        <f t="shared" si="263"/>
        <v>2014</v>
      </c>
      <c r="M2557" s="12">
        <f t="shared" si="264"/>
        <v>2</v>
      </c>
      <c r="N2557" s="12">
        <f t="shared" si="265"/>
        <v>1</v>
      </c>
      <c r="O2557" s="13" t="str">
        <f t="shared" ca="1" si="266"/>
        <v>CUMPLE</v>
      </c>
    </row>
    <row r="2558" spans="1:15" hidden="1">
      <c r="A2558">
        <f>Tabla_owssvr__2[[#This Row],[ID]]</f>
        <v>2653</v>
      </c>
      <c r="B2558" t="str">
        <f>Tabla_owssvr__2[[#This Row],[Título]]</f>
        <v>Permisos Carpeta A&amp;F Chile</v>
      </c>
      <c r="C2558" t="str">
        <f>Tabla_owssvr__2[[#This Row],[Solicitante]]</f>
        <v>Carrasco Briones, Rodrigo, CAM</v>
      </c>
      <c r="D2558" s="4">
        <f>Tabla_owssvr__2[[#This Row],[Fecha Solicitud]]</f>
        <v>41646</v>
      </c>
      <c r="E2558" t="str">
        <f>Tabla_owssvr__2[[#This Row],[Estado]]</f>
        <v>Realizado</v>
      </c>
      <c r="F2558" s="4">
        <f>Tabla_owssvr__2[[#This Row],[Fecha Cierre]]</f>
        <v>41646</v>
      </c>
      <c r="G2558" t="str">
        <f>Tabla_owssvr__2[[#This Row],[Categoria]]</f>
        <v>Habilitación de carpetas compartidas o sitios de Sharepoint. O asignación y/o modificación de permisos.</v>
      </c>
      <c r="H2558">
        <f>Tabla_owssvr__2[[#This Row],[Enviado a TI]]</f>
        <v>0</v>
      </c>
      <c r="I2558">
        <f>Tabla_owssvr__2[[#This Row],[Regiones]]</f>
        <v>0</v>
      </c>
      <c r="J2558" s="12">
        <f t="shared" si="261"/>
        <v>1</v>
      </c>
      <c r="K2558" s="13">
        <f t="shared" si="262"/>
        <v>41647</v>
      </c>
      <c r="L2558" s="12">
        <f t="shared" si="263"/>
        <v>2014</v>
      </c>
      <c r="M2558" s="12">
        <f t="shared" si="264"/>
        <v>2</v>
      </c>
      <c r="N2558" s="12">
        <f t="shared" si="265"/>
        <v>1</v>
      </c>
      <c r="O2558" s="13" t="str">
        <f t="shared" ca="1" si="266"/>
        <v>CUMPLE</v>
      </c>
    </row>
    <row r="2559" spans="1:15" hidden="1">
      <c r="A2559">
        <f>Tabla_owssvr__2[[#This Row],[ID]]</f>
        <v>2652</v>
      </c>
      <c r="B2559" t="str">
        <f>Tabla_owssvr__2[[#This Row],[Título]]</f>
        <v xml:space="preserve">Problemas con el celular 94691357 </v>
      </c>
      <c r="C2559" t="str">
        <f>Tabla_owssvr__2[[#This Row],[Solicitante]]</f>
        <v>Cortez Flores, Gerson Eduardo, CAM</v>
      </c>
      <c r="D2559" s="4">
        <f>Tabla_owssvr__2[[#This Row],[Fecha Solicitud]]</f>
        <v>41646</v>
      </c>
      <c r="E2559" t="str">
        <f>Tabla_owssvr__2[[#This Row],[Estado]]</f>
        <v>Realizado</v>
      </c>
      <c r="F2559" s="4">
        <f>Tabla_owssvr__2[[#This Row],[Fecha Cierre]]</f>
        <v>41647</v>
      </c>
      <c r="G2559" t="str">
        <f>Tabla_owssvr__2[[#This Row],[Categoria]]</f>
        <v>Reporte de problemas de comunicaciones  VOZ.</v>
      </c>
      <c r="H2559" t="str">
        <f>Tabla_owssvr__2[[#This Row],[Enviado a TI]]</f>
        <v>No</v>
      </c>
      <c r="I2559">
        <f>Tabla_owssvr__2[[#This Row],[Regiones]]</f>
        <v>0</v>
      </c>
      <c r="J2559" s="12">
        <f t="shared" si="261"/>
        <v>1</v>
      </c>
      <c r="K2559" s="13">
        <f t="shared" si="262"/>
        <v>41647</v>
      </c>
      <c r="L2559" s="12">
        <f t="shared" si="263"/>
        <v>2014</v>
      </c>
      <c r="M2559" s="12">
        <f t="shared" si="264"/>
        <v>2</v>
      </c>
      <c r="N2559" s="12">
        <f t="shared" si="265"/>
        <v>1</v>
      </c>
      <c r="O2559" s="13" t="str">
        <f t="shared" ca="1" si="266"/>
        <v>CUMPLE</v>
      </c>
    </row>
    <row r="2560" spans="1:15" hidden="1">
      <c r="A2560">
        <f>Tabla_owssvr__2[[#This Row],[ID]]</f>
        <v>2651</v>
      </c>
      <c r="B2560" t="str">
        <f>Tabla_owssvr__2[[#This Row],[Título]]</f>
        <v xml:space="preserve">TICKET 774521 - CUENTA DE RED ALTA </v>
      </c>
      <c r="C2560" t="str">
        <f>Tabla_owssvr__2[[#This Row],[Solicitante]]</f>
        <v>Dossi Muñoz, Carolina, CAM</v>
      </c>
      <c r="D2560" s="4">
        <f>Tabla_owssvr__2[[#This Row],[Fecha Solicitud]]</f>
        <v>41645</v>
      </c>
      <c r="E2560" t="str">
        <f>Tabla_owssvr__2[[#This Row],[Estado]]</f>
        <v>Realizado</v>
      </c>
      <c r="F2560" s="4">
        <f>Tabla_owssvr__2[[#This Row],[Fecha Cierre]]</f>
        <v>41646</v>
      </c>
      <c r="G2560" t="str">
        <f>Tabla_owssvr__2[[#This Row],[Categoria]]</f>
        <v>Creación, modificación activación y desactivación de cuentas de red y correo electrónico.</v>
      </c>
      <c r="H2560">
        <f>Tabla_owssvr__2[[#This Row],[Enviado a TI]]</f>
        <v>0</v>
      </c>
      <c r="I2560">
        <f>Tabla_owssvr__2[[#This Row],[Regiones]]</f>
        <v>0</v>
      </c>
      <c r="J2560" s="12">
        <f t="shared" si="261"/>
        <v>1</v>
      </c>
      <c r="K2560" s="13">
        <f t="shared" si="262"/>
        <v>41646</v>
      </c>
      <c r="L2560" s="12">
        <f t="shared" si="263"/>
        <v>2014</v>
      </c>
      <c r="M2560" s="12">
        <f t="shared" si="264"/>
        <v>2</v>
      </c>
      <c r="N2560" s="12">
        <f t="shared" si="265"/>
        <v>1</v>
      </c>
      <c r="O2560" s="13" t="str">
        <f t="shared" ca="1" si="266"/>
        <v>CUMPLE</v>
      </c>
    </row>
    <row r="2561" spans="1:15" hidden="1">
      <c r="A2561">
        <f>Tabla_owssvr__2[[#This Row],[ID]]</f>
        <v>2650</v>
      </c>
      <c r="B2561" t="str">
        <f>Tabla_owssvr__2[[#This Row],[Título]]</f>
        <v xml:space="preserve">TICKET 774522 - AD REGISTRO DE HOST </v>
      </c>
      <c r="C2561" t="str">
        <f>Tabla_owssvr__2[[#This Row],[Solicitante]]</f>
        <v>Técnico Mesa de Ayuda, Externo</v>
      </c>
      <c r="D2561" s="4">
        <f>Tabla_owssvr__2[[#This Row],[Fecha Solicitud]]</f>
        <v>41646</v>
      </c>
      <c r="E2561" t="str">
        <f>Tabla_owssvr__2[[#This Row],[Estado]]</f>
        <v>Realizado</v>
      </c>
      <c r="F2561" s="4">
        <f>Tabla_owssvr__2[[#This Row],[Fecha Cierre]]</f>
        <v>41646</v>
      </c>
      <c r="G2561" t="str">
        <f>Tabla_owssvr__2[[#This Row],[Categoria]]</f>
        <v>Creación, modificación activación y desactivación de cuentas de red y correo electrónico.</v>
      </c>
      <c r="H2561">
        <f>Tabla_owssvr__2[[#This Row],[Enviado a TI]]</f>
        <v>0</v>
      </c>
      <c r="I2561">
        <f>Tabla_owssvr__2[[#This Row],[Regiones]]</f>
        <v>0</v>
      </c>
      <c r="J2561" s="12">
        <f t="shared" si="261"/>
        <v>1</v>
      </c>
      <c r="K2561" s="13">
        <f t="shared" si="262"/>
        <v>41647</v>
      </c>
      <c r="L2561" s="12">
        <f t="shared" si="263"/>
        <v>2014</v>
      </c>
      <c r="M2561" s="12">
        <f t="shared" si="264"/>
        <v>2</v>
      </c>
      <c r="N2561" s="12">
        <f t="shared" si="265"/>
        <v>1</v>
      </c>
      <c r="O2561" s="13" t="str">
        <f t="shared" ca="1" si="266"/>
        <v>CUMPLE</v>
      </c>
    </row>
    <row r="2562" spans="1:15" hidden="1">
      <c r="A2562">
        <f>Tabla_owssvr__2[[#This Row],[ID]]</f>
        <v>2649</v>
      </c>
      <c r="B2562" t="str">
        <f>Tabla_owssvr__2[[#This Row],[Título]]</f>
        <v xml:space="preserve">Alta Estacion de trabajo </v>
      </c>
      <c r="C2562" t="str">
        <f>Tabla_owssvr__2[[#This Row],[Solicitante]]</f>
        <v>Técnico Mesa de Ayuda, Externo</v>
      </c>
      <c r="D2562" s="4">
        <f>Tabla_owssvr__2[[#This Row],[Fecha Solicitud]]</f>
        <v>41646</v>
      </c>
      <c r="E2562" t="str">
        <f>Tabla_owssvr__2[[#This Row],[Estado]]</f>
        <v>Realizado</v>
      </c>
      <c r="F2562" s="4">
        <f>Tabla_owssvr__2[[#This Row],[Fecha Cierre]]</f>
        <v>41646</v>
      </c>
      <c r="G2562" t="str">
        <f>Tabla_owssvr__2[[#This Row],[Categoria]]</f>
        <v>Creación, modificación activación y desactivación de cuentas de red y correo electrónico.</v>
      </c>
      <c r="H2562">
        <f>Tabla_owssvr__2[[#This Row],[Enviado a TI]]</f>
        <v>0</v>
      </c>
      <c r="I2562">
        <f>Tabla_owssvr__2[[#This Row],[Regiones]]</f>
        <v>0</v>
      </c>
      <c r="J2562" s="12">
        <f t="shared" ref="J2562:J2625" si="267">VLOOKUP(G2562,servicios,2,FALSE)</f>
        <v>1</v>
      </c>
      <c r="K2562" s="13">
        <f t="shared" ref="K2562:K2625" si="268">WORKDAY(D2562*1,J2562,festivos)</f>
        <v>41647</v>
      </c>
      <c r="L2562" s="12">
        <f t="shared" ref="L2562:L2625" si="269">YEAR(K2562)</f>
        <v>2014</v>
      </c>
      <c r="M2562" s="12">
        <f t="shared" ref="M2562:M2625" si="270">WEEKNUM(K2562,2)</f>
        <v>2</v>
      </c>
      <c r="N2562" s="12">
        <f t="shared" ref="N2562:N2625" si="271">MONTH(K2562)</f>
        <v>1</v>
      </c>
      <c r="O2562" s="13" t="str">
        <f t="shared" ref="O2562:O2625" ca="1" si="272">IF(F2562=0,IF(AND(TODAY()&lt;=K2562),"EN TIEMPO","FUERA"),IF(AND(F2562&lt;=K2562),"CUMPLE","NO CUMPLE"))</f>
        <v>CUMPLE</v>
      </c>
    </row>
    <row r="2563" spans="1:15" hidden="1">
      <c r="A2563">
        <f>Tabla_owssvr__2[[#This Row],[ID]]</f>
        <v>2648</v>
      </c>
      <c r="B2563" t="str">
        <f>Tabla_owssvr__2[[#This Row],[Título]]</f>
        <v>Plataformar NTB - CL166833140 MBV</v>
      </c>
      <c r="C2563" t="str">
        <f>Tabla_owssvr__2[[#This Row],[Solicitante]]</f>
        <v>Zarate Avila, Moises, CAM</v>
      </c>
      <c r="D2563" s="4">
        <f>Tabla_owssvr__2[[#This Row],[Fecha Solicitud]]</f>
        <v>41646</v>
      </c>
      <c r="E2563" t="str">
        <f>Tabla_owssvr__2[[#This Row],[Estado]]</f>
        <v>Realizado</v>
      </c>
      <c r="F2563" s="4">
        <f>Tabla_owssvr__2[[#This Row],[Fecha Cierre]]</f>
        <v>41646</v>
      </c>
      <c r="G2563" t="str">
        <f>Tabla_owssvr__2[[#This Row],[Categoria]]</f>
        <v>Asignación de equipamiento estándar.</v>
      </c>
      <c r="H2563">
        <f>Tabla_owssvr__2[[#This Row],[Enviado a TI]]</f>
        <v>0</v>
      </c>
      <c r="I2563">
        <f>Tabla_owssvr__2[[#This Row],[Regiones]]</f>
        <v>0</v>
      </c>
      <c r="J2563" s="12">
        <f t="shared" si="267"/>
        <v>4</v>
      </c>
      <c r="K2563" s="13">
        <f t="shared" si="268"/>
        <v>41652</v>
      </c>
      <c r="L2563" s="12">
        <f t="shared" si="269"/>
        <v>2014</v>
      </c>
      <c r="M2563" s="12">
        <f t="shared" si="270"/>
        <v>3</v>
      </c>
      <c r="N2563" s="12">
        <f t="shared" si="271"/>
        <v>1</v>
      </c>
      <c r="O2563" s="13" t="str">
        <f t="shared" ca="1" si="272"/>
        <v>CUMPLE</v>
      </c>
    </row>
    <row r="2564" spans="1:15" hidden="1">
      <c r="A2564">
        <f>Tabla_owssvr__2[[#This Row],[ID]]</f>
        <v>2647</v>
      </c>
      <c r="B2564" t="str">
        <f>Tabla_owssvr__2[[#This Row],[Título]]</f>
        <v>RV: Cotización - Proyect. Automatización</v>
      </c>
      <c r="C2564" t="str">
        <f>Tabla_owssvr__2[[#This Row],[Solicitante]]</f>
        <v>Bascuñan Reyes, Juan Ignacio, CAM</v>
      </c>
      <c r="D2564" s="4">
        <f>Tabla_owssvr__2[[#This Row],[Fecha Solicitud]]</f>
        <v>41645</v>
      </c>
      <c r="E2564" t="str">
        <f>Tabla_owssvr__2[[#This Row],[Estado]]</f>
        <v>Realizado</v>
      </c>
      <c r="F2564" s="4">
        <f>Tabla_owssvr__2[[#This Row],[Fecha Cierre]]</f>
        <v>41645</v>
      </c>
      <c r="G2564" t="str">
        <f>Tabla_owssvr__2[[#This Row],[Categoria]]</f>
        <v>Compra de equipamiento no habitual</v>
      </c>
      <c r="H2564" t="str">
        <f>Tabla_owssvr__2[[#This Row],[Enviado a TI]]</f>
        <v>Si</v>
      </c>
      <c r="I2564">
        <f>Tabla_owssvr__2[[#This Row],[Regiones]]</f>
        <v>0</v>
      </c>
      <c r="J2564" s="12">
        <f t="shared" si="267"/>
        <v>5</v>
      </c>
      <c r="K2564" s="13">
        <f t="shared" si="268"/>
        <v>41652</v>
      </c>
      <c r="L2564" s="12">
        <f t="shared" si="269"/>
        <v>2014</v>
      </c>
      <c r="M2564" s="12">
        <f t="shared" si="270"/>
        <v>3</v>
      </c>
      <c r="N2564" s="12">
        <f t="shared" si="271"/>
        <v>1</v>
      </c>
      <c r="O2564" s="13" t="str">
        <f t="shared" ca="1" si="272"/>
        <v>CUMPLE</v>
      </c>
    </row>
    <row r="2565" spans="1:15" hidden="1">
      <c r="A2565">
        <f>Tabla_owssvr__2[[#This Row],[ID]]</f>
        <v>2646</v>
      </c>
      <c r="B2565" t="str">
        <f>Tabla_owssvr__2[[#This Row],[Título]]</f>
        <v>Solicitud Mantención Impresora</v>
      </c>
      <c r="C2565" t="str">
        <f>Tabla_owssvr__2[[#This Row],[Solicitante]]</f>
        <v>Araneda Mancilla, Guillermo Osvaldo, CAM</v>
      </c>
      <c r="D2565" s="4">
        <f>Tabla_owssvr__2[[#This Row],[Fecha Solicitud]]</f>
        <v>41645</v>
      </c>
      <c r="E2565" t="str">
        <f>Tabla_owssvr__2[[#This Row],[Estado]]</f>
        <v>Realizado</v>
      </c>
      <c r="F2565" s="4">
        <f>Tabla_owssvr__2[[#This Row],[Fecha Cierre]]</f>
        <v>41645</v>
      </c>
      <c r="G2565" t="str">
        <f>Tabla_owssvr__2[[#This Row],[Categoria]]</f>
        <v>Reporte de problemas de Impresoras en Outsourcing</v>
      </c>
      <c r="H2565" t="str">
        <f>Tabla_owssvr__2[[#This Row],[Enviado a TI]]</f>
        <v>Si</v>
      </c>
      <c r="I2565">
        <f>Tabla_owssvr__2[[#This Row],[Regiones]]</f>
        <v>0</v>
      </c>
      <c r="J2565" s="12">
        <f t="shared" si="267"/>
        <v>1</v>
      </c>
      <c r="K2565" s="13">
        <f t="shared" si="268"/>
        <v>41646</v>
      </c>
      <c r="L2565" s="12">
        <f t="shared" si="269"/>
        <v>2014</v>
      </c>
      <c r="M2565" s="12">
        <f t="shared" si="270"/>
        <v>2</v>
      </c>
      <c r="N2565" s="12">
        <f t="shared" si="271"/>
        <v>1</v>
      </c>
      <c r="O2565" s="13" t="str">
        <f t="shared" ca="1" si="272"/>
        <v>CUMPLE</v>
      </c>
    </row>
    <row r="2566" spans="1:15" hidden="1">
      <c r="A2566">
        <f>Tabla_owssvr__2[[#This Row],[ID]]</f>
        <v>2645</v>
      </c>
      <c r="B2566" t="str">
        <f>Tabla_owssvr__2[[#This Row],[Título]]</f>
        <v>recarga de minutos</v>
      </c>
      <c r="C2566" t="str">
        <f>Tabla_owssvr__2[[#This Row],[Solicitante]]</f>
        <v>Soto Aranguiz, Francisco Javier, CAM</v>
      </c>
      <c r="D2566" s="4">
        <f>Tabla_owssvr__2[[#This Row],[Fecha Solicitud]]</f>
        <v>41645</v>
      </c>
      <c r="E2566" t="str">
        <f>Tabla_owssvr__2[[#This Row],[Estado]]</f>
        <v>Realizado</v>
      </c>
      <c r="F2566" s="4">
        <f>Tabla_owssvr__2[[#This Row],[Fecha Cierre]]</f>
        <v>41645</v>
      </c>
      <c r="G2566" t="str">
        <f>Tabla_owssvr__2[[#This Row],[Categoria]]</f>
        <v>Habilitación de servicios de telefonía celular, aumento de minutos, cambio de perfil.</v>
      </c>
      <c r="H2566">
        <f>Tabla_owssvr__2[[#This Row],[Enviado a TI]]</f>
        <v>0</v>
      </c>
      <c r="I2566">
        <f>Tabla_owssvr__2[[#This Row],[Regiones]]</f>
        <v>0</v>
      </c>
      <c r="J2566" s="12">
        <f t="shared" si="267"/>
        <v>1</v>
      </c>
      <c r="K2566" s="13">
        <f t="shared" si="268"/>
        <v>41646</v>
      </c>
      <c r="L2566" s="12">
        <f t="shared" si="269"/>
        <v>2014</v>
      </c>
      <c r="M2566" s="12">
        <f t="shared" si="270"/>
        <v>2</v>
      </c>
      <c r="N2566" s="12">
        <f t="shared" si="271"/>
        <v>1</v>
      </c>
      <c r="O2566" s="13" t="str">
        <f t="shared" ca="1" si="272"/>
        <v>CUMPLE</v>
      </c>
    </row>
    <row r="2567" spans="1:15">
      <c r="A2567">
        <f>Tabla_owssvr__2[[#This Row],[ID]]</f>
        <v>2644</v>
      </c>
      <c r="B2567" t="str">
        <f>Tabla_owssvr__2[[#This Row],[Título]]</f>
        <v>RE: Telefonos celulares para Conexiones</v>
      </c>
      <c r="C2567" t="str">
        <f>Tabla_owssvr__2[[#This Row],[Solicitante]]</f>
        <v>Hernandez Briones, Hans Alejandro, CAM</v>
      </c>
      <c r="D2567" s="4">
        <f>Tabla_owssvr__2[[#This Row],[Fecha Solicitud]]</f>
        <v>41628</v>
      </c>
      <c r="E2567" t="str">
        <f>Tabla_owssvr__2[[#This Row],[Estado]]</f>
        <v>Realizado</v>
      </c>
      <c r="F2567" s="4">
        <f>Tabla_owssvr__2[[#This Row],[Fecha Cierre]]</f>
        <v>41645</v>
      </c>
      <c r="G2567" t="str">
        <f>Tabla_owssvr__2[[#This Row],[Categoria]]</f>
        <v>Asignación y/o entrega de equipos celulares estándar nuevos o sus componentes. (chips)</v>
      </c>
      <c r="H2567">
        <f>Tabla_owssvr__2[[#This Row],[Enviado a TI]]</f>
        <v>0</v>
      </c>
      <c r="I2567">
        <f>Tabla_owssvr__2[[#This Row],[Regiones]]</f>
        <v>0</v>
      </c>
      <c r="J2567" s="12">
        <f t="shared" si="267"/>
        <v>7</v>
      </c>
      <c r="K2567" s="13">
        <f t="shared" si="268"/>
        <v>41642</v>
      </c>
      <c r="L2567" s="12">
        <f t="shared" si="269"/>
        <v>2014</v>
      </c>
      <c r="M2567" s="12">
        <f t="shared" si="270"/>
        <v>1</v>
      </c>
      <c r="N2567" s="12">
        <f t="shared" si="271"/>
        <v>1</v>
      </c>
      <c r="O2567" s="13" t="str">
        <f t="shared" ca="1" si="272"/>
        <v>NO CUMPLE</v>
      </c>
    </row>
    <row r="2568" spans="1:15" hidden="1">
      <c r="A2568">
        <f>Tabla_owssvr__2[[#This Row],[ID]]</f>
        <v>2643</v>
      </c>
      <c r="B2568" t="str">
        <f>Tabla_owssvr__2[[#This Row],[Título]]</f>
        <v>Solicitud de Chip Telefónico - Inspector Gestión de Pérdidas</v>
      </c>
      <c r="C2568" t="str">
        <f>Tabla_owssvr__2[[#This Row],[Solicitante]]</f>
        <v>Bulnes Vergara, Marco Aurelio, CAM</v>
      </c>
      <c r="D2568" s="4">
        <f>Tabla_owssvr__2[[#This Row],[Fecha Solicitud]]</f>
        <v>41631</v>
      </c>
      <c r="E2568" t="str">
        <f>Tabla_owssvr__2[[#This Row],[Estado]]</f>
        <v>Realizado</v>
      </c>
      <c r="F2568" s="4">
        <f>Tabla_owssvr__2[[#This Row],[Fecha Cierre]]</f>
        <v>41645</v>
      </c>
      <c r="G2568" t="str">
        <f>Tabla_owssvr__2[[#This Row],[Categoria]]</f>
        <v>Asignación y/o entrega de equipos celulares estándar nuevos o sus componentes. (chips)</v>
      </c>
      <c r="H2568">
        <f>Tabla_owssvr__2[[#This Row],[Enviado a TI]]</f>
        <v>0</v>
      </c>
      <c r="I2568">
        <f>Tabla_owssvr__2[[#This Row],[Regiones]]</f>
        <v>0</v>
      </c>
      <c r="J2568" s="12">
        <f t="shared" si="267"/>
        <v>7</v>
      </c>
      <c r="K2568" s="13">
        <f t="shared" si="268"/>
        <v>41645</v>
      </c>
      <c r="L2568" s="12">
        <f t="shared" si="269"/>
        <v>2014</v>
      </c>
      <c r="M2568" s="12">
        <f t="shared" si="270"/>
        <v>2</v>
      </c>
      <c r="N2568" s="12">
        <f t="shared" si="271"/>
        <v>1</v>
      </c>
      <c r="O2568" s="13" t="str">
        <f t="shared" ca="1" si="272"/>
        <v>CUMPLE</v>
      </c>
    </row>
    <row r="2569" spans="1:15" hidden="1">
      <c r="A2569">
        <f>Tabla_owssvr__2[[#This Row],[ID]]</f>
        <v>2642</v>
      </c>
      <c r="B2569" t="str">
        <f>Tabla_owssvr__2[[#This Row],[Título]]</f>
        <v xml:space="preserve"> Traslado Alicia Flores</v>
      </c>
      <c r="C2569" t="str">
        <f>Tabla_owssvr__2[[#This Row],[Solicitante]]</f>
        <v>Flores Ramirez, Alicia Alejandra, CAM</v>
      </c>
      <c r="D2569" s="4">
        <f>Tabla_owssvr__2[[#This Row],[Fecha Solicitud]]</f>
        <v>41645</v>
      </c>
      <c r="E2569" t="str">
        <f>Tabla_owssvr__2[[#This Row],[Estado]]</f>
        <v>Realizado</v>
      </c>
      <c r="F2569" s="4">
        <f>Tabla_owssvr__2[[#This Row],[Fecha Cierre]]</f>
        <v>41645</v>
      </c>
      <c r="G2569" t="str">
        <f>Tabla_owssvr__2[[#This Row],[Categoria]]</f>
        <v>Otros no sujetos a ANS</v>
      </c>
      <c r="H2569">
        <f>Tabla_owssvr__2[[#This Row],[Enviado a TI]]</f>
        <v>0</v>
      </c>
      <c r="I2569">
        <f>Tabla_owssvr__2[[#This Row],[Regiones]]</f>
        <v>0</v>
      </c>
      <c r="J2569" s="12">
        <f t="shared" si="267"/>
        <v>100</v>
      </c>
      <c r="K2569" s="13">
        <f t="shared" si="268"/>
        <v>41789</v>
      </c>
      <c r="L2569" s="12">
        <f t="shared" si="269"/>
        <v>2014</v>
      </c>
      <c r="M2569" s="12">
        <f t="shared" si="270"/>
        <v>22</v>
      </c>
      <c r="N2569" s="12">
        <f t="shared" si="271"/>
        <v>5</v>
      </c>
      <c r="O2569" s="13" t="str">
        <f t="shared" ca="1" si="272"/>
        <v>CUMPLE</v>
      </c>
    </row>
    <row r="2570" spans="1:15" hidden="1">
      <c r="A2570">
        <f>Tabla_owssvr__2[[#This Row],[ID]]</f>
        <v>2641</v>
      </c>
      <c r="B2570" t="str">
        <f>Tabla_owssvr__2[[#This Row],[Título]]</f>
        <v xml:space="preserve"> camila@promake.cl has sent you a file via WeTransfer</v>
      </c>
      <c r="C2570" t="str">
        <f>Tabla_owssvr__2[[#This Row],[Solicitante]]</f>
        <v>Baez Mella, Patricia Andrea, CAM</v>
      </c>
      <c r="D2570" s="4">
        <f>Tabla_owssvr__2[[#This Row],[Fecha Solicitud]]</f>
        <v>41645</v>
      </c>
      <c r="E2570" t="str">
        <f>Tabla_owssvr__2[[#This Row],[Estado]]</f>
        <v>Realizado</v>
      </c>
      <c r="F2570" s="4">
        <f>Tabla_owssvr__2[[#This Row],[Fecha Cierre]]</f>
        <v>41645</v>
      </c>
      <c r="G2570" t="str">
        <f>Tabla_owssvr__2[[#This Row],[Categoria]]</f>
        <v>Habilitación de carpetas compartidas o sitios de Sharepoint. O asignación y/o modificación de permisos.</v>
      </c>
      <c r="H2570">
        <f>Tabla_owssvr__2[[#This Row],[Enviado a TI]]</f>
        <v>0</v>
      </c>
      <c r="I2570">
        <f>Tabla_owssvr__2[[#This Row],[Regiones]]</f>
        <v>0</v>
      </c>
      <c r="J2570" s="12">
        <f t="shared" si="267"/>
        <v>1</v>
      </c>
      <c r="K2570" s="13">
        <f t="shared" si="268"/>
        <v>41646</v>
      </c>
      <c r="L2570" s="12">
        <f t="shared" si="269"/>
        <v>2014</v>
      </c>
      <c r="M2570" s="12">
        <f t="shared" si="270"/>
        <v>2</v>
      </c>
      <c r="N2570" s="12">
        <f t="shared" si="271"/>
        <v>1</v>
      </c>
      <c r="O2570" s="13" t="str">
        <f t="shared" ca="1" si="272"/>
        <v>CUMPLE</v>
      </c>
    </row>
    <row r="2571" spans="1:15" hidden="1">
      <c r="A2571">
        <f>Tabla_owssvr__2[[#This Row],[ID]]</f>
        <v>2640</v>
      </c>
      <c r="B2571" t="str">
        <f>Tabla_owssvr__2[[#This Row],[Título]]</f>
        <v>Bloqueo de correo</v>
      </c>
      <c r="C2571" t="str">
        <f>Tabla_owssvr__2[[#This Row],[Solicitante]]</f>
        <v>Martinez Fuentealba, Victor Alonso, CAM</v>
      </c>
      <c r="D2571" s="4">
        <f>Tabla_owssvr__2[[#This Row],[Fecha Solicitud]]</f>
        <v>41645</v>
      </c>
      <c r="E2571" t="str">
        <f>Tabla_owssvr__2[[#This Row],[Estado]]</f>
        <v>Realizado</v>
      </c>
      <c r="F2571" s="4">
        <f>Tabla_owssvr__2[[#This Row],[Fecha Cierre]]</f>
        <v>41645</v>
      </c>
      <c r="G2571" t="str">
        <f>Tabla_owssvr__2[[#This Row],[Categoria]]</f>
        <v>Creación, modificación activación y desactivación de cuentas de red y correo electrónico.</v>
      </c>
      <c r="H2571">
        <f>Tabla_owssvr__2[[#This Row],[Enviado a TI]]</f>
        <v>0</v>
      </c>
      <c r="I2571">
        <f>Tabla_owssvr__2[[#This Row],[Regiones]]</f>
        <v>0</v>
      </c>
      <c r="J2571" s="12">
        <f t="shared" si="267"/>
        <v>1</v>
      </c>
      <c r="K2571" s="13">
        <f t="shared" si="268"/>
        <v>41646</v>
      </c>
      <c r="L2571" s="12">
        <f t="shared" si="269"/>
        <v>2014</v>
      </c>
      <c r="M2571" s="12">
        <f t="shared" si="270"/>
        <v>2</v>
      </c>
      <c r="N2571" s="12">
        <f t="shared" si="271"/>
        <v>1</v>
      </c>
      <c r="O2571" s="13" t="str">
        <f t="shared" ca="1" si="272"/>
        <v>CUMPLE</v>
      </c>
    </row>
    <row r="2572" spans="1:15" hidden="1">
      <c r="A2572">
        <f>Tabla_owssvr__2[[#This Row],[ID]]</f>
        <v>2639</v>
      </c>
      <c r="B2572" t="str">
        <f>Tabla_owssvr__2[[#This Row],[Título]]</f>
        <v>CUENTA BLOQUEADA</v>
      </c>
      <c r="C2572" t="str">
        <f>Tabla_owssvr__2[[#This Row],[Solicitante]]</f>
        <v>Herrera Andrade, Carlos Omar, CAM</v>
      </c>
      <c r="D2572" s="4">
        <f>Tabla_owssvr__2[[#This Row],[Fecha Solicitud]]</f>
        <v>41645</v>
      </c>
      <c r="E2572" t="str">
        <f>Tabla_owssvr__2[[#This Row],[Estado]]</f>
        <v>Realizado</v>
      </c>
      <c r="F2572" s="4">
        <f>Tabla_owssvr__2[[#This Row],[Fecha Cierre]]</f>
        <v>41645</v>
      </c>
      <c r="G2572" t="str">
        <f>Tabla_owssvr__2[[#This Row],[Categoria]]</f>
        <v>Creación, modificación activación y desactivación de cuentas de red y correo electrónico.</v>
      </c>
      <c r="H2572">
        <f>Tabla_owssvr__2[[#This Row],[Enviado a TI]]</f>
        <v>0</v>
      </c>
      <c r="I2572">
        <f>Tabla_owssvr__2[[#This Row],[Regiones]]</f>
        <v>0</v>
      </c>
      <c r="J2572" s="12">
        <f t="shared" si="267"/>
        <v>1</v>
      </c>
      <c r="K2572" s="13">
        <f t="shared" si="268"/>
        <v>41646</v>
      </c>
      <c r="L2572" s="12">
        <f t="shared" si="269"/>
        <v>2014</v>
      </c>
      <c r="M2572" s="12">
        <f t="shared" si="270"/>
        <v>2</v>
      </c>
      <c r="N2572" s="12">
        <f t="shared" si="271"/>
        <v>1</v>
      </c>
      <c r="O2572" s="13" t="str">
        <f t="shared" ca="1" si="272"/>
        <v>CUMPLE</v>
      </c>
    </row>
    <row r="2573" spans="1:15" hidden="1">
      <c r="A2573">
        <f>Tabla_owssvr__2[[#This Row],[ID]]</f>
        <v>2638</v>
      </c>
      <c r="B2573" t="str">
        <f>Tabla_owssvr__2[[#This Row],[Título]]</f>
        <v xml:space="preserve">TICKET 774419 - AD REGISTRO DE HOST </v>
      </c>
      <c r="C2573" t="str">
        <f>Tabla_owssvr__2[[#This Row],[Solicitante]]</f>
        <v>Técnico Mesa de Ayuda, Externo</v>
      </c>
      <c r="D2573" s="4">
        <f>Tabla_owssvr__2[[#This Row],[Fecha Solicitud]]</f>
        <v>41645</v>
      </c>
      <c r="E2573" t="str">
        <f>Tabla_owssvr__2[[#This Row],[Estado]]</f>
        <v>Realizado</v>
      </c>
      <c r="F2573" s="4">
        <f>Tabla_owssvr__2[[#This Row],[Fecha Cierre]]</f>
        <v>41645</v>
      </c>
      <c r="G2573" t="str">
        <f>Tabla_owssvr__2[[#This Row],[Categoria]]</f>
        <v>Creación, modificación activación y desactivación de cuentas de red y correo electrónico.</v>
      </c>
      <c r="H2573">
        <f>Tabla_owssvr__2[[#This Row],[Enviado a TI]]</f>
        <v>0</v>
      </c>
      <c r="I2573">
        <f>Tabla_owssvr__2[[#This Row],[Regiones]]</f>
        <v>0</v>
      </c>
      <c r="J2573" s="12">
        <f t="shared" si="267"/>
        <v>1</v>
      </c>
      <c r="K2573" s="13">
        <f t="shared" si="268"/>
        <v>41646</v>
      </c>
      <c r="L2573" s="12">
        <f t="shared" si="269"/>
        <v>2014</v>
      </c>
      <c r="M2573" s="12">
        <f t="shared" si="270"/>
        <v>2</v>
      </c>
      <c r="N2573" s="12">
        <f t="shared" si="271"/>
        <v>1</v>
      </c>
      <c r="O2573" s="13" t="str">
        <f t="shared" ca="1" si="272"/>
        <v>CUMPLE</v>
      </c>
    </row>
    <row r="2574" spans="1:15" hidden="1">
      <c r="A2574">
        <f>Tabla_owssvr__2[[#This Row],[ID]]</f>
        <v>2637</v>
      </c>
      <c r="B2574" t="str">
        <f>Tabla_owssvr__2[[#This Row],[Título]]</f>
        <v xml:space="preserve"> RE: SOLICITUD N°300312017304 </v>
      </c>
      <c r="C2574" t="str">
        <f>Tabla_owssvr__2[[#This Row],[Solicitante]]</f>
        <v>Andrade Escobar, Agustina Mabel, CAM</v>
      </c>
      <c r="D2574" s="4">
        <f>Tabla_owssvr__2[[#This Row],[Fecha Solicitud]]</f>
        <v>41645</v>
      </c>
      <c r="E2574" t="str">
        <f>Tabla_owssvr__2[[#This Row],[Estado]]</f>
        <v>Realizado</v>
      </c>
      <c r="F2574" s="4">
        <f>Tabla_owssvr__2[[#This Row],[Fecha Cierre]]</f>
        <v>41645</v>
      </c>
      <c r="G2574" t="str">
        <f>Tabla_owssvr__2[[#This Row],[Categoria]]</f>
        <v>Reporte de incidencias de servicio externos (Oracle, SAP, Synergia, GOM ….)</v>
      </c>
      <c r="H2574">
        <f>Tabla_owssvr__2[[#This Row],[Enviado a TI]]</f>
        <v>0</v>
      </c>
      <c r="I2574">
        <f>Tabla_owssvr__2[[#This Row],[Regiones]]</f>
        <v>0</v>
      </c>
      <c r="J2574" s="12">
        <f t="shared" si="267"/>
        <v>1</v>
      </c>
      <c r="K2574" s="13">
        <f t="shared" si="268"/>
        <v>41646</v>
      </c>
      <c r="L2574" s="12">
        <f t="shared" si="269"/>
        <v>2014</v>
      </c>
      <c r="M2574" s="12">
        <f t="shared" si="270"/>
        <v>2</v>
      </c>
      <c r="N2574" s="12">
        <f t="shared" si="271"/>
        <v>1</v>
      </c>
      <c r="O2574" s="13" t="str">
        <f t="shared" ca="1" si="272"/>
        <v>CUMPLE</v>
      </c>
    </row>
    <row r="2575" spans="1:15" hidden="1">
      <c r="A2575">
        <f>Tabla_owssvr__2[[#This Row],[ID]]</f>
        <v>2636</v>
      </c>
      <c r="B2575" t="str">
        <f>Tabla_owssvr__2[[#This Row],[Título]]</f>
        <v>Anexo para mi oficina en Zenteno</v>
      </c>
      <c r="C2575" t="str">
        <f>Tabla_owssvr__2[[#This Row],[Solicitante]]</f>
        <v>Bulnes Vergara, Marco Aurelio, CAM</v>
      </c>
      <c r="D2575" s="4">
        <f>Tabla_owssvr__2[[#This Row],[Fecha Solicitud]]</f>
        <v>41639</v>
      </c>
      <c r="E2575" t="str">
        <f>Tabla_owssvr__2[[#This Row],[Estado]]</f>
        <v>Realizado</v>
      </c>
      <c r="F2575" s="4">
        <f>Tabla_owssvr__2[[#This Row],[Fecha Cierre]]</f>
        <v>41641</v>
      </c>
      <c r="G2575" t="str">
        <f>Tabla_owssvr__2[[#This Row],[Categoria]]</f>
        <v>Creación, modificación activación y desactivación de anexos telefónicos.</v>
      </c>
      <c r="H2575">
        <f>Tabla_owssvr__2[[#This Row],[Enviado a TI]]</f>
        <v>0</v>
      </c>
      <c r="I2575">
        <f>Tabla_owssvr__2[[#This Row],[Regiones]]</f>
        <v>0</v>
      </c>
      <c r="J2575" s="12">
        <f t="shared" si="267"/>
        <v>1</v>
      </c>
      <c r="K2575" s="13">
        <f t="shared" si="268"/>
        <v>41641</v>
      </c>
      <c r="L2575" s="12">
        <f t="shared" si="269"/>
        <v>2014</v>
      </c>
      <c r="M2575" s="12">
        <f t="shared" si="270"/>
        <v>1</v>
      </c>
      <c r="N2575" s="12">
        <f t="shared" si="271"/>
        <v>1</v>
      </c>
      <c r="O2575" s="13" t="str">
        <f t="shared" ca="1" si="272"/>
        <v>CUMPLE</v>
      </c>
    </row>
    <row r="2576" spans="1:15" hidden="1">
      <c r="A2576">
        <f>Tabla_owssvr__2[[#This Row],[ID]]</f>
        <v>2635</v>
      </c>
      <c r="B2576" t="str">
        <f>Tabla_owssvr__2[[#This Row],[Título]]</f>
        <v>Telefono Celular</v>
      </c>
      <c r="C2576" t="str">
        <f>Tabla_owssvr__2[[#This Row],[Solicitante]]</f>
        <v>Sepulveda Salas, Vladimir Arnoldo, CAM</v>
      </c>
      <c r="D2576" s="4">
        <f>Tabla_owssvr__2[[#This Row],[Fecha Solicitud]]</f>
        <v>41641</v>
      </c>
      <c r="E2576" t="str">
        <f>Tabla_owssvr__2[[#This Row],[Estado]]</f>
        <v>Realizado</v>
      </c>
      <c r="F2576" s="4">
        <f>Tabla_owssvr__2[[#This Row],[Fecha Cierre]]</f>
        <v>41641</v>
      </c>
      <c r="G2576" t="str">
        <f>Tabla_owssvr__2[[#This Row],[Categoria]]</f>
        <v>Habilitación de servicios de telefonía celular, aumento de minutos, cambio de perfil.</v>
      </c>
      <c r="H2576">
        <f>Tabla_owssvr__2[[#This Row],[Enviado a TI]]</f>
        <v>0</v>
      </c>
      <c r="I2576">
        <f>Tabla_owssvr__2[[#This Row],[Regiones]]</f>
        <v>0</v>
      </c>
      <c r="J2576" s="12">
        <f t="shared" si="267"/>
        <v>1</v>
      </c>
      <c r="K2576" s="13">
        <f t="shared" si="268"/>
        <v>41642</v>
      </c>
      <c r="L2576" s="12">
        <f t="shared" si="269"/>
        <v>2014</v>
      </c>
      <c r="M2576" s="12">
        <f t="shared" si="270"/>
        <v>1</v>
      </c>
      <c r="N2576" s="12">
        <f t="shared" si="271"/>
        <v>1</v>
      </c>
      <c r="O2576" s="13" t="str">
        <f t="shared" ca="1" si="272"/>
        <v>CUMPLE</v>
      </c>
    </row>
    <row r="2577" spans="1:15" hidden="1">
      <c r="A2577">
        <f>Tabla_owssvr__2[[#This Row],[ID]]</f>
        <v>2634</v>
      </c>
      <c r="B2577" t="str">
        <f>Tabla_owssvr__2[[#This Row],[Título]]</f>
        <v>solicitud  aviso aprobación en Oracle</v>
      </c>
      <c r="C2577" t="str">
        <f>Tabla_owssvr__2[[#This Row],[Solicitante]]</f>
        <v>Jorquera Sanhueza, Jeannette del Rosario, CAM</v>
      </c>
      <c r="D2577" s="4">
        <f>Tabla_owssvr__2[[#This Row],[Fecha Solicitud]]</f>
        <v>41641</v>
      </c>
      <c r="E2577" t="str">
        <f>Tabla_owssvr__2[[#This Row],[Estado]]</f>
        <v>Realizado</v>
      </c>
      <c r="F2577" s="4">
        <f>Tabla_owssvr__2[[#This Row],[Fecha Cierre]]</f>
        <v>41641</v>
      </c>
      <c r="G2577" t="str">
        <f>Tabla_owssvr__2[[#This Row],[Categoria]]</f>
        <v>Reporte de incidencias de servicio externos (Oracle, SAP, Synergia, GOM ….)</v>
      </c>
      <c r="H2577">
        <f>Tabla_owssvr__2[[#This Row],[Enviado a TI]]</f>
        <v>0</v>
      </c>
      <c r="I2577">
        <f>Tabla_owssvr__2[[#This Row],[Regiones]]</f>
        <v>0</v>
      </c>
      <c r="J2577" s="12">
        <f t="shared" si="267"/>
        <v>1</v>
      </c>
      <c r="K2577" s="13">
        <f t="shared" si="268"/>
        <v>41642</v>
      </c>
      <c r="L2577" s="12">
        <f t="shared" si="269"/>
        <v>2014</v>
      </c>
      <c r="M2577" s="12">
        <f t="shared" si="270"/>
        <v>1</v>
      </c>
      <c r="N2577" s="12">
        <f t="shared" si="271"/>
        <v>1</v>
      </c>
      <c r="O2577" s="13" t="str">
        <f t="shared" ca="1" si="272"/>
        <v>CUMPLE</v>
      </c>
    </row>
    <row r="2578" spans="1:15" hidden="1">
      <c r="A2578">
        <f>Tabla_owssvr__2[[#This Row],[ID]]</f>
        <v>2633</v>
      </c>
      <c r="B2578" t="str">
        <f>Tabla_owssvr__2[[#This Row],[Título]]</f>
        <v>Problemas ORACLE Cuenta CL089610478</v>
      </c>
      <c r="C2578" t="str">
        <f>Tabla_owssvr__2[[#This Row],[Solicitante]]</f>
        <v>Pavez Torres, Hector Alejandro, CAM</v>
      </c>
      <c r="D2578" s="4">
        <f>Tabla_owssvr__2[[#This Row],[Fecha Solicitud]]</f>
        <v>41639</v>
      </c>
      <c r="E2578" t="str">
        <f>Tabla_owssvr__2[[#This Row],[Estado]]</f>
        <v>Realizado</v>
      </c>
      <c r="F2578" s="4">
        <f>Tabla_owssvr__2[[#This Row],[Fecha Cierre]]</f>
        <v>41639</v>
      </c>
      <c r="G2578" t="str">
        <f>Tabla_owssvr__2[[#This Row],[Categoria]]</f>
        <v>Reporte de incidencias de servicio externos (Oracle, SAP, Synergia, GOM ….)</v>
      </c>
      <c r="H2578">
        <f>Tabla_owssvr__2[[#This Row],[Enviado a TI]]</f>
        <v>0</v>
      </c>
      <c r="I2578">
        <f>Tabla_owssvr__2[[#This Row],[Regiones]]</f>
        <v>0</v>
      </c>
      <c r="J2578" s="12">
        <f t="shared" si="267"/>
        <v>1</v>
      </c>
      <c r="K2578" s="13">
        <f t="shared" si="268"/>
        <v>41641</v>
      </c>
      <c r="L2578" s="12">
        <f t="shared" si="269"/>
        <v>2014</v>
      </c>
      <c r="M2578" s="12">
        <f t="shared" si="270"/>
        <v>1</v>
      </c>
      <c r="N2578" s="12">
        <f t="shared" si="271"/>
        <v>1</v>
      </c>
      <c r="O2578" s="13" t="str">
        <f t="shared" ca="1" si="272"/>
        <v>CUMPLE</v>
      </c>
    </row>
    <row r="2579" spans="1:15" hidden="1">
      <c r="A2579">
        <f>Tabla_owssvr__2[[#This Row],[ID]]</f>
        <v>2632</v>
      </c>
      <c r="B2579" t="str">
        <f>Tabla_owssvr__2[[#This Row],[Título]]</f>
        <v>Error</v>
      </c>
      <c r="C2579" t="str">
        <f>Tabla_owssvr__2[[#This Row],[Solicitante]]</f>
        <v>Zuñiga Vasquez, Jorge Alberto, CAM</v>
      </c>
      <c r="D2579" s="4">
        <f>Tabla_owssvr__2[[#This Row],[Fecha Solicitud]]</f>
        <v>41641</v>
      </c>
      <c r="E2579" t="str">
        <f>Tabla_owssvr__2[[#This Row],[Estado]]</f>
        <v>Realizado</v>
      </c>
      <c r="F2579" s="4">
        <f>Tabla_owssvr__2[[#This Row],[Fecha Cierre]]</f>
        <v>41641</v>
      </c>
      <c r="G2579" t="str">
        <f>Tabla_owssvr__2[[#This Row],[Categoria]]</f>
        <v>Reporte de incidencias de servicio externos (Oracle, SAP, Synergia, GOM ….)</v>
      </c>
      <c r="H2579">
        <f>Tabla_owssvr__2[[#This Row],[Enviado a TI]]</f>
        <v>0</v>
      </c>
      <c r="I2579">
        <f>Tabla_owssvr__2[[#This Row],[Regiones]]</f>
        <v>0</v>
      </c>
      <c r="J2579" s="12">
        <f t="shared" si="267"/>
        <v>1</v>
      </c>
      <c r="K2579" s="13">
        <f t="shared" si="268"/>
        <v>41642</v>
      </c>
      <c r="L2579" s="12">
        <f t="shared" si="269"/>
        <v>2014</v>
      </c>
      <c r="M2579" s="12">
        <f t="shared" si="270"/>
        <v>1</v>
      </c>
      <c r="N2579" s="12">
        <f t="shared" si="271"/>
        <v>1</v>
      </c>
      <c r="O2579" s="13" t="str">
        <f t="shared" ca="1" si="272"/>
        <v>CUMPLE</v>
      </c>
    </row>
    <row r="2580" spans="1:15" hidden="1">
      <c r="A2580">
        <f>Tabla_owssvr__2[[#This Row],[ID]]</f>
        <v>2631</v>
      </c>
      <c r="B2580" t="str">
        <f>Tabla_owssvr__2[[#This Row],[Título]]</f>
        <v>Verificar roaming</v>
      </c>
      <c r="C2580" t="str">
        <f>Tabla_owssvr__2[[#This Row],[Solicitante]]</f>
        <v>Orellana Sepulveda, Andres Alejandro, CAM</v>
      </c>
      <c r="D2580" s="4">
        <f>Tabla_owssvr__2[[#This Row],[Fecha Solicitud]]</f>
        <v>41641</v>
      </c>
      <c r="E2580" t="str">
        <f>Tabla_owssvr__2[[#This Row],[Estado]]</f>
        <v>Realizado</v>
      </c>
      <c r="F2580" s="4">
        <f>Tabla_owssvr__2[[#This Row],[Fecha Cierre]]</f>
        <v>41641</v>
      </c>
      <c r="G2580" t="str">
        <f>Tabla_owssvr__2[[#This Row],[Categoria]]</f>
        <v>Habilitación de servicios de telefonía celular, aumento de minutos, cambio de perfil.</v>
      </c>
      <c r="H2580">
        <f>Tabla_owssvr__2[[#This Row],[Enviado a TI]]</f>
        <v>0</v>
      </c>
      <c r="I2580">
        <f>Tabla_owssvr__2[[#This Row],[Regiones]]</f>
        <v>0</v>
      </c>
      <c r="J2580" s="12">
        <f t="shared" si="267"/>
        <v>1</v>
      </c>
      <c r="K2580" s="13">
        <f t="shared" si="268"/>
        <v>41642</v>
      </c>
      <c r="L2580" s="12">
        <f t="shared" si="269"/>
        <v>2014</v>
      </c>
      <c r="M2580" s="12">
        <f t="shared" si="270"/>
        <v>1</v>
      </c>
      <c r="N2580" s="12">
        <f t="shared" si="271"/>
        <v>1</v>
      </c>
      <c r="O2580" s="13" t="str">
        <f t="shared" ca="1" si="272"/>
        <v>CUMPLE</v>
      </c>
    </row>
    <row r="2581" spans="1:15" hidden="1">
      <c r="A2581">
        <f>Tabla_owssvr__2[[#This Row],[ID]]</f>
        <v>2630</v>
      </c>
      <c r="B2581" t="str">
        <f>Tabla_owssvr__2[[#This Row],[Título]]</f>
        <v>TICKET 774126 - AD REGISTRO DE HOST</v>
      </c>
      <c r="C2581" t="str">
        <f>Tabla_owssvr__2[[#This Row],[Solicitante]]</f>
        <v>Técnico Mesa de Ayuda, Externo</v>
      </c>
      <c r="D2581" s="4">
        <f>Tabla_owssvr__2[[#This Row],[Fecha Solicitud]]</f>
        <v>41641</v>
      </c>
      <c r="E2581" t="str">
        <f>Tabla_owssvr__2[[#This Row],[Estado]]</f>
        <v>Realizado</v>
      </c>
      <c r="F2581" s="4">
        <f>Tabla_owssvr__2[[#This Row],[Fecha Cierre]]</f>
        <v>41641</v>
      </c>
      <c r="G2581" t="str">
        <f>Tabla_owssvr__2[[#This Row],[Categoria]]</f>
        <v>Creación, modificación activación y desactivación de cuentas asociadas a servicios externos.</v>
      </c>
      <c r="H2581">
        <f>Tabla_owssvr__2[[#This Row],[Enviado a TI]]</f>
        <v>0</v>
      </c>
      <c r="I2581">
        <f>Tabla_owssvr__2[[#This Row],[Regiones]]</f>
        <v>0</v>
      </c>
      <c r="J2581" s="12">
        <f t="shared" si="267"/>
        <v>1</v>
      </c>
      <c r="K2581" s="13">
        <f t="shared" si="268"/>
        <v>41642</v>
      </c>
      <c r="L2581" s="12">
        <f t="shared" si="269"/>
        <v>2014</v>
      </c>
      <c r="M2581" s="12">
        <f t="shared" si="270"/>
        <v>1</v>
      </c>
      <c r="N2581" s="12">
        <f t="shared" si="271"/>
        <v>1</v>
      </c>
      <c r="O2581" s="13" t="str">
        <f t="shared" ca="1" si="272"/>
        <v>CUMPLE</v>
      </c>
    </row>
    <row r="2582" spans="1:15" hidden="1">
      <c r="A2582">
        <f>Tabla_owssvr__2[[#This Row],[ID]]</f>
        <v>2629</v>
      </c>
      <c r="B2582" t="str">
        <f>Tabla_owssvr__2[[#This Row],[Título]]</f>
        <v>Asignación de puesto de trabajo</v>
      </c>
      <c r="C2582" t="str">
        <f>Tabla_owssvr__2[[#This Row],[Solicitante]]</f>
        <v>Belmar Ramirez, Nelson Andres, CAM</v>
      </c>
      <c r="D2582" s="4">
        <f>Tabla_owssvr__2[[#This Row],[Fecha Solicitud]]</f>
        <v>41641</v>
      </c>
      <c r="E2582" t="str">
        <f>Tabla_owssvr__2[[#This Row],[Estado]]</f>
        <v>Realizado</v>
      </c>
      <c r="F2582" s="4">
        <f>Tabla_owssvr__2[[#This Row],[Fecha Cierre]]</f>
        <v>41641</v>
      </c>
      <c r="G2582" t="str">
        <f>Tabla_owssvr__2[[#This Row],[Categoria]]</f>
        <v>Instalación o revisión de puntos de red.</v>
      </c>
      <c r="H2582">
        <f>Tabla_owssvr__2[[#This Row],[Enviado a TI]]</f>
        <v>0</v>
      </c>
      <c r="I2582">
        <f>Tabla_owssvr__2[[#This Row],[Regiones]]</f>
        <v>0</v>
      </c>
      <c r="J2582" s="12">
        <f t="shared" si="267"/>
        <v>3</v>
      </c>
      <c r="K2582" s="13">
        <f t="shared" si="268"/>
        <v>41646</v>
      </c>
      <c r="L2582" s="12">
        <f t="shared" si="269"/>
        <v>2014</v>
      </c>
      <c r="M2582" s="12">
        <f t="shared" si="270"/>
        <v>2</v>
      </c>
      <c r="N2582" s="12">
        <f t="shared" si="271"/>
        <v>1</v>
      </c>
      <c r="O2582" s="13" t="str">
        <f t="shared" ca="1" si="272"/>
        <v>CUMPLE</v>
      </c>
    </row>
    <row r="2583" spans="1:15" hidden="1">
      <c r="A2583">
        <f>Tabla_owssvr__2[[#This Row],[ID]]</f>
        <v>2628</v>
      </c>
      <c r="B2583" t="str">
        <f>Tabla_owssvr__2[[#This Row],[Título]]</f>
        <v>Anexo Juan Becerra</v>
      </c>
      <c r="C2583" t="str">
        <f>Tabla_owssvr__2[[#This Row],[Solicitante]]</f>
        <v>Belmar Ramirez, Nelson Andres, CAM</v>
      </c>
      <c r="D2583" s="4">
        <f>Tabla_owssvr__2[[#This Row],[Fecha Solicitud]]</f>
        <v>41641</v>
      </c>
      <c r="E2583" t="str">
        <f>Tabla_owssvr__2[[#This Row],[Estado]]</f>
        <v>Realizado</v>
      </c>
      <c r="F2583" s="4">
        <f>Tabla_owssvr__2[[#This Row],[Fecha Cierre]]</f>
        <v>41641</v>
      </c>
      <c r="G2583" t="str">
        <f>Tabla_owssvr__2[[#This Row],[Categoria]]</f>
        <v>Creación, modificación activación y desactivación de anexos telefónicos.</v>
      </c>
      <c r="H2583">
        <f>Tabla_owssvr__2[[#This Row],[Enviado a TI]]</f>
        <v>0</v>
      </c>
      <c r="I2583">
        <f>Tabla_owssvr__2[[#This Row],[Regiones]]</f>
        <v>0</v>
      </c>
      <c r="J2583" s="12">
        <f t="shared" si="267"/>
        <v>1</v>
      </c>
      <c r="K2583" s="13">
        <f t="shared" si="268"/>
        <v>41642</v>
      </c>
      <c r="L2583" s="12">
        <f t="shared" si="269"/>
        <v>2014</v>
      </c>
      <c r="M2583" s="12">
        <f t="shared" si="270"/>
        <v>1</v>
      </c>
      <c r="N2583" s="12">
        <f t="shared" si="271"/>
        <v>1</v>
      </c>
      <c r="O2583" s="13" t="str">
        <f t="shared" ca="1" si="272"/>
        <v>CUMPLE</v>
      </c>
    </row>
    <row r="2584" spans="1:15" hidden="1">
      <c r="A2584">
        <f>Tabla_owssvr__2[[#This Row],[ID]]</f>
        <v>2627</v>
      </c>
      <c r="B2584" t="str">
        <f>Tabla_owssvr__2[[#This Row],[Título]]</f>
        <v>Instalacíón y Alta PC</v>
      </c>
      <c r="C2584" t="str">
        <f>Tabla_owssvr__2[[#This Row],[Solicitante]]</f>
        <v>Belmar Ramirez, Nelson Andres, CAM</v>
      </c>
      <c r="D2584" s="4">
        <f>Tabla_owssvr__2[[#This Row],[Fecha Solicitud]]</f>
        <v>41641</v>
      </c>
      <c r="E2584" t="str">
        <f>Tabla_owssvr__2[[#This Row],[Estado]]</f>
        <v>Realizado</v>
      </c>
      <c r="F2584" s="4">
        <f>Tabla_owssvr__2[[#This Row],[Fecha Cierre]]</f>
        <v>41641</v>
      </c>
      <c r="G2584" t="str">
        <f>Tabla_owssvr__2[[#This Row],[Categoria]]</f>
        <v>Asignación de equipamiento estándar.</v>
      </c>
      <c r="H2584">
        <f>Tabla_owssvr__2[[#This Row],[Enviado a TI]]</f>
        <v>0</v>
      </c>
      <c r="I2584">
        <f>Tabla_owssvr__2[[#This Row],[Regiones]]</f>
        <v>0</v>
      </c>
      <c r="J2584" s="12">
        <f t="shared" si="267"/>
        <v>4</v>
      </c>
      <c r="K2584" s="13">
        <f t="shared" si="268"/>
        <v>41647</v>
      </c>
      <c r="L2584" s="12">
        <f t="shared" si="269"/>
        <v>2014</v>
      </c>
      <c r="M2584" s="12">
        <f t="shared" si="270"/>
        <v>2</v>
      </c>
      <c r="N2584" s="12">
        <f t="shared" si="271"/>
        <v>1</v>
      </c>
      <c r="O2584" s="13" t="str">
        <f t="shared" ca="1" si="272"/>
        <v>CUMPLE</v>
      </c>
    </row>
    <row r="2585" spans="1:15" hidden="1">
      <c r="A2585">
        <f>Tabla_owssvr__2[[#This Row],[ID]]</f>
        <v>2626</v>
      </c>
      <c r="B2585" t="str">
        <f>Tabla_owssvr__2[[#This Row],[Título]]</f>
        <v>Desbloqueo Cuenta</v>
      </c>
      <c r="C2585" t="str">
        <f>Tabla_owssvr__2[[#This Row],[Solicitante]]</f>
        <v>Baez Mella, Patricia Andrea, CAM</v>
      </c>
      <c r="D2585" s="4">
        <f>Tabla_owssvr__2[[#This Row],[Fecha Solicitud]]</f>
        <v>41641</v>
      </c>
      <c r="E2585" t="str">
        <f>Tabla_owssvr__2[[#This Row],[Estado]]</f>
        <v>Realizado</v>
      </c>
      <c r="F2585" s="4">
        <f>Tabla_owssvr__2[[#This Row],[Fecha Cierre]]</f>
        <v>41641</v>
      </c>
      <c r="G2585" t="str">
        <f>Tabla_owssvr__2[[#This Row],[Categoria]]</f>
        <v>Creación, modificación activación y desactivación de cuentas de red y correo electrónico.</v>
      </c>
      <c r="H2585">
        <f>Tabla_owssvr__2[[#This Row],[Enviado a TI]]</f>
        <v>0</v>
      </c>
      <c r="I2585">
        <f>Tabla_owssvr__2[[#This Row],[Regiones]]</f>
        <v>0</v>
      </c>
      <c r="J2585" s="12">
        <f t="shared" si="267"/>
        <v>1</v>
      </c>
      <c r="K2585" s="13">
        <f t="shared" si="268"/>
        <v>41642</v>
      </c>
      <c r="L2585" s="12">
        <f t="shared" si="269"/>
        <v>2014</v>
      </c>
      <c r="M2585" s="12">
        <f t="shared" si="270"/>
        <v>1</v>
      </c>
      <c r="N2585" s="12">
        <f t="shared" si="271"/>
        <v>1</v>
      </c>
      <c r="O2585" s="13" t="str">
        <f t="shared" ca="1" si="272"/>
        <v>CUMPLE</v>
      </c>
    </row>
    <row r="2586" spans="1:15" hidden="1">
      <c r="A2586">
        <f>Tabla_owssvr__2[[#This Row],[ID]]</f>
        <v>2625</v>
      </c>
      <c r="B2586" t="str">
        <f>Tabla_owssvr__2[[#This Row],[Título]]</f>
        <v xml:space="preserve">2013 para realizar cierre contable. </v>
      </c>
      <c r="C2586" t="str">
        <f>Tabla_owssvr__2[[#This Row],[Solicitante]]</f>
        <v>Urrutia Villarroel, Mauricio, CAM</v>
      </c>
      <c r="D2586" s="4">
        <f>Tabla_owssvr__2[[#This Row],[Fecha Solicitud]]</f>
        <v>41641</v>
      </c>
      <c r="E2586" t="str">
        <f>Tabla_owssvr__2[[#This Row],[Estado]]</f>
        <v>Realizado</v>
      </c>
      <c r="F2586" s="4">
        <f>Tabla_owssvr__2[[#This Row],[Fecha Cierre]]</f>
        <v>41641</v>
      </c>
      <c r="G2586" t="str">
        <f>Tabla_owssvr__2[[#This Row],[Categoria]]</f>
        <v>Reporte de incidencias de servicio externos (Oracle, SAP, Synergia, GOM ….)</v>
      </c>
      <c r="H2586" t="str">
        <f>Tabla_owssvr__2[[#This Row],[Enviado a TI]]</f>
        <v>Si</v>
      </c>
      <c r="I2586">
        <f>Tabla_owssvr__2[[#This Row],[Regiones]]</f>
        <v>0</v>
      </c>
      <c r="J2586" s="12">
        <f t="shared" si="267"/>
        <v>1</v>
      </c>
      <c r="K2586" s="13">
        <f t="shared" si="268"/>
        <v>41642</v>
      </c>
      <c r="L2586" s="12">
        <f t="shared" si="269"/>
        <v>2014</v>
      </c>
      <c r="M2586" s="12">
        <f t="shared" si="270"/>
        <v>1</v>
      </c>
      <c r="N2586" s="12">
        <f t="shared" si="271"/>
        <v>1</v>
      </c>
      <c r="O2586" s="13" t="str">
        <f t="shared" ca="1" si="272"/>
        <v>CUMPLE</v>
      </c>
    </row>
    <row r="2587" spans="1:15" hidden="1">
      <c r="A2587">
        <f>Tabla_owssvr__2[[#This Row],[ID]]</f>
        <v>2624</v>
      </c>
      <c r="B2587" t="str">
        <f>Tabla_owssvr__2[[#This Row],[Título]]</f>
        <v>Problemas ORACLE Cuenta CL089610478</v>
      </c>
      <c r="C2587" t="str">
        <f>Tabla_owssvr__2[[#This Row],[Solicitante]]</f>
        <v>Pavez Torres, Hector Alejandro, CAM</v>
      </c>
      <c r="D2587" s="4">
        <f>Tabla_owssvr__2[[#This Row],[Fecha Solicitud]]</f>
        <v>41639</v>
      </c>
      <c r="E2587" t="str">
        <f>Tabla_owssvr__2[[#This Row],[Estado]]</f>
        <v>Realizado</v>
      </c>
      <c r="F2587" s="4">
        <f>Tabla_owssvr__2[[#This Row],[Fecha Cierre]]</f>
        <v>41639</v>
      </c>
      <c r="G2587" t="str">
        <f>Tabla_owssvr__2[[#This Row],[Categoria]]</f>
        <v>Reporte de incidencias de servicio externos (Oracle, SAP, Synergia, GOM ….)</v>
      </c>
      <c r="H2587">
        <f>Tabla_owssvr__2[[#This Row],[Enviado a TI]]</f>
        <v>0</v>
      </c>
      <c r="I2587">
        <f>Tabla_owssvr__2[[#This Row],[Regiones]]</f>
        <v>0</v>
      </c>
      <c r="J2587" s="12">
        <f t="shared" si="267"/>
        <v>1</v>
      </c>
      <c r="K2587" s="13">
        <f t="shared" si="268"/>
        <v>41641</v>
      </c>
      <c r="L2587" s="12">
        <f t="shared" si="269"/>
        <v>2014</v>
      </c>
      <c r="M2587" s="12">
        <f t="shared" si="270"/>
        <v>1</v>
      </c>
      <c r="N2587" s="12">
        <f t="shared" si="271"/>
        <v>1</v>
      </c>
      <c r="O2587" s="13" t="str">
        <f t="shared" ca="1" si="272"/>
        <v>CUMPLE</v>
      </c>
    </row>
    <row r="2588" spans="1:15" hidden="1">
      <c r="A2588">
        <f>Tabla_owssvr__2[[#This Row],[ID]]</f>
        <v>2623</v>
      </c>
      <c r="B2588" t="str">
        <f>Tabla_owssvr__2[[#This Row],[Título]]</f>
        <v>Problemas de conectividad con servidor</v>
      </c>
      <c r="C2588" t="str">
        <f>Tabla_owssvr__2[[#This Row],[Solicitante]]</f>
        <v>Zuñiga Vasquez, Jorge Alberto, CAM</v>
      </c>
      <c r="D2588" s="4">
        <f>Tabla_owssvr__2[[#This Row],[Fecha Solicitud]]</f>
        <v>41638</v>
      </c>
      <c r="E2588" t="str">
        <f>Tabla_owssvr__2[[#This Row],[Estado]]</f>
        <v>Realizado</v>
      </c>
      <c r="F2588" s="4">
        <f>Tabla_owssvr__2[[#This Row],[Fecha Cierre]]</f>
        <v>41638</v>
      </c>
      <c r="G2588" t="str">
        <f>Tabla_owssvr__2[[#This Row],[Categoria]]</f>
        <v>Creación, modificación activación y desactivación de cuentas de red y correo electrónico.</v>
      </c>
      <c r="H2588">
        <f>Tabla_owssvr__2[[#This Row],[Enviado a TI]]</f>
        <v>0</v>
      </c>
      <c r="I2588">
        <f>Tabla_owssvr__2[[#This Row],[Regiones]]</f>
        <v>0</v>
      </c>
      <c r="J2588" s="12">
        <f t="shared" si="267"/>
        <v>1</v>
      </c>
      <c r="K2588" s="13">
        <f t="shared" si="268"/>
        <v>41641</v>
      </c>
      <c r="L2588" s="12">
        <f t="shared" si="269"/>
        <v>2014</v>
      </c>
      <c r="M2588" s="12">
        <f t="shared" si="270"/>
        <v>1</v>
      </c>
      <c r="N2588" s="12">
        <f t="shared" si="271"/>
        <v>1</v>
      </c>
      <c r="O2588" s="13" t="str">
        <f t="shared" ca="1" si="272"/>
        <v>CUMPLE</v>
      </c>
    </row>
    <row r="2589" spans="1:15" hidden="1">
      <c r="A2589">
        <f>Tabla_owssvr__2[[#This Row],[ID]]</f>
        <v>2622</v>
      </c>
      <c r="B2589" t="str">
        <f>Tabla_owssvr__2[[#This Row],[Título]]</f>
        <v>Desbloquear clave oracle</v>
      </c>
      <c r="C2589" t="str">
        <f>Tabla_owssvr__2[[#This Row],[Solicitante]]</f>
        <v>Yañez Castillo, Luis Felipe, CAM</v>
      </c>
      <c r="D2589" s="4">
        <f>Tabla_owssvr__2[[#This Row],[Fecha Solicitud]]</f>
        <v>41635</v>
      </c>
      <c r="E2589" t="str">
        <f>Tabla_owssvr__2[[#This Row],[Estado]]</f>
        <v>Realizado</v>
      </c>
      <c r="F2589" s="4">
        <f>Tabla_owssvr__2[[#This Row],[Fecha Cierre]]</f>
        <v>41635</v>
      </c>
      <c r="G2589" t="str">
        <f>Tabla_owssvr__2[[#This Row],[Categoria]]</f>
        <v>Reporte de incidencias de servicio externos (Oracle, SAP, Synergia, GOM ….)</v>
      </c>
      <c r="H2589">
        <f>Tabla_owssvr__2[[#This Row],[Enviado a TI]]</f>
        <v>0</v>
      </c>
      <c r="I2589">
        <f>Tabla_owssvr__2[[#This Row],[Regiones]]</f>
        <v>0</v>
      </c>
      <c r="J2589" s="12">
        <f t="shared" si="267"/>
        <v>1</v>
      </c>
      <c r="K2589" s="13">
        <f t="shared" si="268"/>
        <v>41638</v>
      </c>
      <c r="L2589" s="12">
        <f t="shared" si="269"/>
        <v>2013</v>
      </c>
      <c r="M2589" s="12">
        <f t="shared" si="270"/>
        <v>53</v>
      </c>
      <c r="N2589" s="12">
        <f t="shared" si="271"/>
        <v>12</v>
      </c>
      <c r="O2589" s="13" t="str">
        <f t="shared" ca="1" si="272"/>
        <v>CUMPLE</v>
      </c>
    </row>
    <row r="2590" spans="1:15" hidden="1">
      <c r="A2590">
        <f>Tabla_owssvr__2[[#This Row],[ID]]</f>
        <v>2621</v>
      </c>
      <c r="B2590" t="str">
        <f>Tabla_owssvr__2[[#This Row],[Título]]</f>
        <v>telefono Michel Castro</v>
      </c>
      <c r="C2590" t="str">
        <f>Tabla_owssvr__2[[#This Row],[Solicitante]]</f>
        <v>Castro Morales, Michel Fabian, CAM</v>
      </c>
      <c r="D2590" s="4">
        <f>Tabla_owssvr__2[[#This Row],[Fecha Solicitud]]</f>
        <v>41635</v>
      </c>
      <c r="E2590" t="str">
        <f>Tabla_owssvr__2[[#This Row],[Estado]]</f>
        <v>Realizado</v>
      </c>
      <c r="F2590" s="4">
        <f>Tabla_owssvr__2[[#This Row],[Fecha Cierre]]</f>
        <v>41635</v>
      </c>
      <c r="G2590" t="str">
        <f>Tabla_owssvr__2[[#This Row],[Categoria]]</f>
        <v>Creación, modificación activación y desactivación de anexos telefónicos.</v>
      </c>
      <c r="H2590">
        <f>Tabla_owssvr__2[[#This Row],[Enviado a TI]]</f>
        <v>0</v>
      </c>
      <c r="I2590">
        <f>Tabla_owssvr__2[[#This Row],[Regiones]]</f>
        <v>0</v>
      </c>
      <c r="J2590" s="12">
        <f t="shared" si="267"/>
        <v>1</v>
      </c>
      <c r="K2590" s="13">
        <f t="shared" si="268"/>
        <v>41638</v>
      </c>
      <c r="L2590" s="12">
        <f t="shared" si="269"/>
        <v>2013</v>
      </c>
      <c r="M2590" s="12">
        <f t="shared" si="270"/>
        <v>53</v>
      </c>
      <c r="N2590" s="12">
        <f t="shared" si="271"/>
        <v>12</v>
      </c>
      <c r="O2590" s="13" t="str">
        <f t="shared" ca="1" si="272"/>
        <v>CUMPLE</v>
      </c>
    </row>
    <row r="2591" spans="1:15" hidden="1">
      <c r="A2591">
        <f>Tabla_owssvr__2[[#This Row],[ID]]</f>
        <v>2620</v>
      </c>
      <c r="B2591" t="str">
        <f>Tabla_owssvr__2[[#This Row],[Título]]</f>
        <v>SIN SERVICIO PRIMEWEB</v>
      </c>
      <c r="C2591" t="str">
        <f>Tabla_owssvr__2[[#This Row],[Solicitante]]</f>
        <v>Pavez Nuñez, Walter, CAM</v>
      </c>
      <c r="D2591" s="4">
        <f>Tabla_owssvr__2[[#This Row],[Fecha Solicitud]]</f>
        <v>41638</v>
      </c>
      <c r="E2591" t="str">
        <f>Tabla_owssvr__2[[#This Row],[Estado]]</f>
        <v>Realizado</v>
      </c>
      <c r="F2591" s="4">
        <f>Tabla_owssvr__2[[#This Row],[Fecha Cierre]]</f>
        <v>41638</v>
      </c>
      <c r="G2591" t="str">
        <f>Tabla_owssvr__2[[#This Row],[Categoria]]</f>
        <v>Habilitación de carpetas compartidas o sitios de Sharepoint. O asignación y/o modificación de permisos.</v>
      </c>
      <c r="H2591">
        <f>Tabla_owssvr__2[[#This Row],[Enviado a TI]]</f>
        <v>0</v>
      </c>
      <c r="I2591">
        <f>Tabla_owssvr__2[[#This Row],[Regiones]]</f>
        <v>0</v>
      </c>
      <c r="J2591" s="12">
        <f t="shared" si="267"/>
        <v>1</v>
      </c>
      <c r="K2591" s="13">
        <f t="shared" si="268"/>
        <v>41641</v>
      </c>
      <c r="L2591" s="12">
        <f t="shared" si="269"/>
        <v>2014</v>
      </c>
      <c r="M2591" s="12">
        <f t="shared" si="270"/>
        <v>1</v>
      </c>
      <c r="N2591" s="12">
        <f t="shared" si="271"/>
        <v>1</v>
      </c>
      <c r="O2591" s="13" t="str">
        <f t="shared" ca="1" si="272"/>
        <v>CUMPLE</v>
      </c>
    </row>
    <row r="2592" spans="1:15" hidden="1">
      <c r="A2592">
        <f>Tabla_owssvr__2[[#This Row],[ID]]</f>
        <v>2619</v>
      </c>
      <c r="B2592" t="str">
        <f>Tabla_owssvr__2[[#This Row],[Título]]</f>
        <v>Reinicio contraseña</v>
      </c>
      <c r="C2592" t="str">
        <f>Tabla_owssvr__2[[#This Row],[Solicitante]]</f>
        <v>Camaggi Garrido, Marcelo Andrés, EXTERNO</v>
      </c>
      <c r="D2592" s="4">
        <f>Tabla_owssvr__2[[#This Row],[Fecha Solicitud]]</f>
        <v>41638</v>
      </c>
      <c r="E2592" t="str">
        <f>Tabla_owssvr__2[[#This Row],[Estado]]</f>
        <v>Realizado</v>
      </c>
      <c r="F2592" s="4">
        <f>Tabla_owssvr__2[[#This Row],[Fecha Cierre]]</f>
        <v>41638</v>
      </c>
      <c r="G2592" t="str">
        <f>Tabla_owssvr__2[[#This Row],[Categoria]]</f>
        <v>Creación, modificación activación y desactivación de cuentas de red y correo electrónico.</v>
      </c>
      <c r="H2592">
        <f>Tabla_owssvr__2[[#This Row],[Enviado a TI]]</f>
        <v>0</v>
      </c>
      <c r="I2592">
        <f>Tabla_owssvr__2[[#This Row],[Regiones]]</f>
        <v>0</v>
      </c>
      <c r="J2592" s="12">
        <f t="shared" si="267"/>
        <v>1</v>
      </c>
      <c r="K2592" s="13">
        <f t="shared" si="268"/>
        <v>41641</v>
      </c>
      <c r="L2592" s="12">
        <f t="shared" si="269"/>
        <v>2014</v>
      </c>
      <c r="M2592" s="12">
        <f t="shared" si="270"/>
        <v>1</v>
      </c>
      <c r="N2592" s="12">
        <f t="shared" si="271"/>
        <v>1</v>
      </c>
      <c r="O2592" s="13" t="str">
        <f t="shared" ca="1" si="272"/>
        <v>CUMPLE</v>
      </c>
    </row>
    <row r="2593" spans="1:15" hidden="1">
      <c r="A2593">
        <f>Tabla_owssvr__2[[#This Row],[ID]]</f>
        <v>2618</v>
      </c>
      <c r="B2593" t="str">
        <f>Tabla_owssvr__2[[#This Row],[Título]]</f>
        <v>SOLICITUD DE GESTION - LISTA DE USUARIOS</v>
      </c>
      <c r="C2593" t="str">
        <f>Tabla_owssvr__2[[#This Row],[Solicitante]]</f>
        <v>Ruz Salinas, Richard Alberto, CAM</v>
      </c>
      <c r="D2593" s="4">
        <f>Tabla_owssvr__2[[#This Row],[Fecha Solicitud]]</f>
        <v>41635</v>
      </c>
      <c r="E2593" t="str">
        <f>Tabla_owssvr__2[[#This Row],[Estado]]</f>
        <v>Rechazado</v>
      </c>
      <c r="F2593" s="4">
        <f>Tabla_owssvr__2[[#This Row],[Fecha Cierre]]</f>
        <v>41635</v>
      </c>
      <c r="G2593" t="str">
        <f>Tabla_owssvr__2[[#This Row],[Categoria]]</f>
        <v>Reporte de incidencias de servicio externos (Oracle, SAP, Synergia, GOM ….)</v>
      </c>
      <c r="H2593">
        <f>Tabla_owssvr__2[[#This Row],[Enviado a TI]]</f>
        <v>0</v>
      </c>
      <c r="I2593">
        <f>Tabla_owssvr__2[[#This Row],[Regiones]]</f>
        <v>0</v>
      </c>
      <c r="J2593" s="12">
        <f t="shared" si="267"/>
        <v>1</v>
      </c>
      <c r="K2593" s="13">
        <f t="shared" si="268"/>
        <v>41638</v>
      </c>
      <c r="L2593" s="12">
        <f t="shared" si="269"/>
        <v>2013</v>
      </c>
      <c r="M2593" s="12">
        <f t="shared" si="270"/>
        <v>53</v>
      </c>
      <c r="N2593" s="12">
        <f t="shared" si="271"/>
        <v>12</v>
      </c>
      <c r="O2593" s="13" t="str">
        <f t="shared" ca="1" si="272"/>
        <v>CUMPLE</v>
      </c>
    </row>
    <row r="2594" spans="1:15" hidden="1">
      <c r="A2594">
        <f>Tabla_owssvr__2[[#This Row],[ID]]</f>
        <v>2617</v>
      </c>
      <c r="B2594" t="str">
        <f>Tabla_owssvr__2[[#This Row],[Título]]</f>
        <v>Consulta</v>
      </c>
      <c r="C2594" t="str">
        <f>Tabla_owssvr__2[[#This Row],[Solicitante]]</f>
        <v>Lagos Acuña, Christopher Joseph, CAM</v>
      </c>
      <c r="D2594" s="4">
        <f>Tabla_owssvr__2[[#This Row],[Fecha Solicitud]]</f>
        <v>41638</v>
      </c>
      <c r="E2594" t="str">
        <f>Tabla_owssvr__2[[#This Row],[Estado]]</f>
        <v>Realizado</v>
      </c>
      <c r="F2594" s="4">
        <f>Tabla_owssvr__2[[#This Row],[Fecha Cierre]]</f>
        <v>41638</v>
      </c>
      <c r="G2594" t="str">
        <f>Tabla_owssvr__2[[#This Row],[Categoria]]</f>
        <v>Habilitación de servicios de telefonía celular, aumento de minutos, cambio de perfil.</v>
      </c>
      <c r="H2594">
        <f>Tabla_owssvr__2[[#This Row],[Enviado a TI]]</f>
        <v>0</v>
      </c>
      <c r="I2594">
        <f>Tabla_owssvr__2[[#This Row],[Regiones]]</f>
        <v>0</v>
      </c>
      <c r="J2594" s="12">
        <f t="shared" si="267"/>
        <v>1</v>
      </c>
      <c r="K2594" s="13">
        <f t="shared" si="268"/>
        <v>41641</v>
      </c>
      <c r="L2594" s="12">
        <f t="shared" si="269"/>
        <v>2014</v>
      </c>
      <c r="M2594" s="12">
        <f t="shared" si="270"/>
        <v>1</v>
      </c>
      <c r="N2594" s="12">
        <f t="shared" si="271"/>
        <v>1</v>
      </c>
      <c r="O2594" s="13" t="str">
        <f t="shared" ca="1" si="272"/>
        <v>CUMPLE</v>
      </c>
    </row>
    <row r="2595" spans="1:15" hidden="1">
      <c r="A2595">
        <f>Tabla_owssvr__2[[#This Row],[ID]]</f>
        <v>2616</v>
      </c>
      <c r="B2595" t="str">
        <f>Tabla_owssvr__2[[#This Row],[Título]]</f>
        <v>Alias Correo RR.HH</v>
      </c>
      <c r="C2595" t="str">
        <f>Tabla_owssvr__2[[#This Row],[Solicitante]]</f>
        <v>Salazar Acuña, Ivan Andrés, CAM</v>
      </c>
      <c r="D2595" s="4">
        <f>Tabla_owssvr__2[[#This Row],[Fecha Solicitud]]</f>
        <v>41638</v>
      </c>
      <c r="E2595" t="str">
        <f>Tabla_owssvr__2[[#This Row],[Estado]]</f>
        <v>Realizado</v>
      </c>
      <c r="F2595" s="4">
        <f>Tabla_owssvr__2[[#This Row],[Fecha Cierre]]</f>
        <v>41638</v>
      </c>
      <c r="G2595" t="str">
        <f>Tabla_owssvr__2[[#This Row],[Categoria]]</f>
        <v>Creación, modificación activación y desactivación de cuentas de red y correo electrónico.</v>
      </c>
      <c r="H2595">
        <f>Tabla_owssvr__2[[#This Row],[Enviado a TI]]</f>
        <v>0</v>
      </c>
      <c r="I2595">
        <f>Tabla_owssvr__2[[#This Row],[Regiones]]</f>
        <v>0</v>
      </c>
      <c r="J2595" s="12">
        <f t="shared" si="267"/>
        <v>1</v>
      </c>
      <c r="K2595" s="13">
        <f t="shared" si="268"/>
        <v>41641</v>
      </c>
      <c r="L2595" s="12">
        <f t="shared" si="269"/>
        <v>2014</v>
      </c>
      <c r="M2595" s="12">
        <f t="shared" si="270"/>
        <v>1</v>
      </c>
      <c r="N2595" s="12">
        <f t="shared" si="271"/>
        <v>1</v>
      </c>
      <c r="O2595" s="13" t="str">
        <f t="shared" ca="1" si="272"/>
        <v>CUMPLE</v>
      </c>
    </row>
    <row r="2596" spans="1:15" hidden="1">
      <c r="A2596">
        <f>Tabla_owssvr__2[[#This Row],[ID]]</f>
        <v>2615</v>
      </c>
      <c r="B2596" t="str">
        <f>Tabla_owssvr__2[[#This Row],[Título]]</f>
        <v>ALTA EQUIPOS</v>
      </c>
      <c r="C2596" t="str">
        <f>Tabla_owssvr__2[[#This Row],[Solicitante]]</f>
        <v>Técnico Mesa de Ayuda, Externo</v>
      </c>
      <c r="D2596" s="4">
        <f>Tabla_owssvr__2[[#This Row],[Fecha Solicitud]]</f>
        <v>41638</v>
      </c>
      <c r="E2596" t="str">
        <f>Tabla_owssvr__2[[#This Row],[Estado]]</f>
        <v>Realizado</v>
      </c>
      <c r="F2596" s="4">
        <f>Tabla_owssvr__2[[#This Row],[Fecha Cierre]]</f>
        <v>41638</v>
      </c>
      <c r="G2596" t="str">
        <f>Tabla_owssvr__2[[#This Row],[Categoria]]</f>
        <v>Creación, modificación activación y desactivación de cuentas de red y correo electrónico.</v>
      </c>
      <c r="H2596">
        <f>Tabla_owssvr__2[[#This Row],[Enviado a TI]]</f>
        <v>0</v>
      </c>
      <c r="I2596">
        <f>Tabla_owssvr__2[[#This Row],[Regiones]]</f>
        <v>0</v>
      </c>
      <c r="J2596" s="12">
        <f t="shared" si="267"/>
        <v>1</v>
      </c>
      <c r="K2596" s="13">
        <f t="shared" si="268"/>
        <v>41641</v>
      </c>
      <c r="L2596" s="12">
        <f t="shared" si="269"/>
        <v>2014</v>
      </c>
      <c r="M2596" s="12">
        <f t="shared" si="270"/>
        <v>1</v>
      </c>
      <c r="N2596" s="12">
        <f t="shared" si="271"/>
        <v>1</v>
      </c>
      <c r="O2596" s="13" t="str">
        <f t="shared" ca="1" si="272"/>
        <v>CUMPLE</v>
      </c>
    </row>
    <row r="2597" spans="1:15" hidden="1">
      <c r="A2597">
        <f>Tabla_owssvr__2[[#This Row],[ID]]</f>
        <v>2614</v>
      </c>
      <c r="B2597" t="str">
        <f>Tabla_owssvr__2[[#This Row],[Título]]</f>
        <v>Habilitación Roaming internacional</v>
      </c>
      <c r="C2597" t="str">
        <f>Tabla_owssvr__2[[#This Row],[Solicitante]]</f>
        <v>Orellana Sepulveda, Andres Alejandro, CAM</v>
      </c>
      <c r="D2597" s="4">
        <f>Tabla_owssvr__2[[#This Row],[Fecha Solicitud]]</f>
        <v>41638</v>
      </c>
      <c r="E2597" t="str">
        <f>Tabla_owssvr__2[[#This Row],[Estado]]</f>
        <v>Realizado</v>
      </c>
      <c r="F2597" s="4">
        <f>Tabla_owssvr__2[[#This Row],[Fecha Cierre]]</f>
        <v>41638</v>
      </c>
      <c r="G2597" t="str">
        <f>Tabla_owssvr__2[[#This Row],[Categoria]]</f>
        <v>Roaming</v>
      </c>
      <c r="H2597">
        <f>Tabla_owssvr__2[[#This Row],[Enviado a TI]]</f>
        <v>0</v>
      </c>
      <c r="I2597">
        <f>Tabla_owssvr__2[[#This Row],[Regiones]]</f>
        <v>0</v>
      </c>
      <c r="J2597" s="12">
        <f t="shared" si="267"/>
        <v>1</v>
      </c>
      <c r="K2597" s="13">
        <f t="shared" si="268"/>
        <v>41641</v>
      </c>
      <c r="L2597" s="12">
        <f t="shared" si="269"/>
        <v>2014</v>
      </c>
      <c r="M2597" s="12">
        <f t="shared" si="270"/>
        <v>1</v>
      </c>
      <c r="N2597" s="12">
        <f t="shared" si="271"/>
        <v>1</v>
      </c>
      <c r="O2597" s="13" t="str">
        <f t="shared" ca="1" si="272"/>
        <v>CUMPLE</v>
      </c>
    </row>
    <row r="2598" spans="1:15" hidden="1">
      <c r="A2598">
        <f>Tabla_owssvr__2[[#This Row],[ID]]</f>
        <v>2613</v>
      </c>
      <c r="B2598" t="str">
        <f>Tabla_owssvr__2[[#This Row],[Título]]</f>
        <v>bloqueo correo</v>
      </c>
      <c r="C2598" t="str">
        <f>Tabla_owssvr__2[[#This Row],[Solicitante]]</f>
        <v>Martinez Fuentealba, Victor Alonso, CAM</v>
      </c>
      <c r="D2598" s="4">
        <f>Tabla_owssvr__2[[#This Row],[Fecha Solicitud]]</f>
        <v>41638</v>
      </c>
      <c r="E2598" t="str">
        <f>Tabla_owssvr__2[[#This Row],[Estado]]</f>
        <v>Realizado</v>
      </c>
      <c r="F2598" s="4">
        <f>Tabla_owssvr__2[[#This Row],[Fecha Cierre]]</f>
        <v>41638</v>
      </c>
      <c r="G2598" t="str">
        <f>Tabla_owssvr__2[[#This Row],[Categoria]]</f>
        <v>Creación, modificación activación y desactivación de cuentas de red y correo electrónico.</v>
      </c>
      <c r="H2598">
        <f>Tabla_owssvr__2[[#This Row],[Enviado a TI]]</f>
        <v>0</v>
      </c>
      <c r="I2598">
        <f>Tabla_owssvr__2[[#This Row],[Regiones]]</f>
        <v>0</v>
      </c>
      <c r="J2598" s="12">
        <f t="shared" si="267"/>
        <v>1</v>
      </c>
      <c r="K2598" s="13">
        <f t="shared" si="268"/>
        <v>41641</v>
      </c>
      <c r="L2598" s="12">
        <f t="shared" si="269"/>
        <v>2014</v>
      </c>
      <c r="M2598" s="12">
        <f t="shared" si="270"/>
        <v>1</v>
      </c>
      <c r="N2598" s="12">
        <f t="shared" si="271"/>
        <v>1</v>
      </c>
      <c r="O2598" s="13" t="str">
        <f t="shared" ca="1" si="272"/>
        <v>CUMPLE</v>
      </c>
    </row>
    <row r="2599" spans="1:15" hidden="1">
      <c r="A2599">
        <f>Tabla_owssvr__2[[#This Row],[ID]]</f>
        <v>2612</v>
      </c>
      <c r="B2599" t="str">
        <f>Tabla_owssvr__2[[#This Row],[Título]]</f>
        <v>Acceso a Compartido de prevencion de riesgos</v>
      </c>
      <c r="C2599" t="str">
        <f>Tabla_owssvr__2[[#This Row],[Solicitante]]</f>
        <v>Garrido Saavedra, Mario Andres, CAM</v>
      </c>
      <c r="D2599" s="4">
        <f>Tabla_owssvr__2[[#This Row],[Fecha Solicitud]]</f>
        <v>41638</v>
      </c>
      <c r="E2599" t="str">
        <f>Tabla_owssvr__2[[#This Row],[Estado]]</f>
        <v>Realizado</v>
      </c>
      <c r="F2599" s="4">
        <f>Tabla_owssvr__2[[#This Row],[Fecha Cierre]]</f>
        <v>41638</v>
      </c>
      <c r="G2599" t="str">
        <f>Tabla_owssvr__2[[#This Row],[Categoria]]</f>
        <v>Habilitación de carpetas compartidas o sitios de Sharepoint. O asignación y/o modificación de permisos.</v>
      </c>
      <c r="H2599">
        <f>Tabla_owssvr__2[[#This Row],[Enviado a TI]]</f>
        <v>0</v>
      </c>
      <c r="I2599">
        <f>Tabla_owssvr__2[[#This Row],[Regiones]]</f>
        <v>0</v>
      </c>
      <c r="J2599" s="12">
        <f t="shared" si="267"/>
        <v>1</v>
      </c>
      <c r="K2599" s="13">
        <f t="shared" si="268"/>
        <v>41641</v>
      </c>
      <c r="L2599" s="12">
        <f t="shared" si="269"/>
        <v>2014</v>
      </c>
      <c r="M2599" s="12">
        <f t="shared" si="270"/>
        <v>1</v>
      </c>
      <c r="N2599" s="12">
        <f t="shared" si="271"/>
        <v>1</v>
      </c>
      <c r="O2599" s="13" t="str">
        <f t="shared" ca="1" si="272"/>
        <v>CUMPLE</v>
      </c>
    </row>
    <row r="2600" spans="1:15" hidden="1">
      <c r="A2600">
        <f>Tabla_owssvr__2[[#This Row],[ID]]</f>
        <v>2611</v>
      </c>
      <c r="B2600" t="str">
        <f>Tabla_owssvr__2[[#This Row],[Título]]</f>
        <v>Configurar Anexo</v>
      </c>
      <c r="C2600" t="str">
        <f>Tabla_owssvr__2[[#This Row],[Solicitante]]</f>
        <v>Gonzalez Canales, Carolina Alejandra, CAM</v>
      </c>
      <c r="D2600" s="4">
        <f>Tabla_owssvr__2[[#This Row],[Fecha Solicitud]]</f>
        <v>41638</v>
      </c>
      <c r="E2600" t="str">
        <f>Tabla_owssvr__2[[#This Row],[Estado]]</f>
        <v>Realizado</v>
      </c>
      <c r="F2600" s="4">
        <f>Tabla_owssvr__2[[#This Row],[Fecha Cierre]]</f>
        <v>41638</v>
      </c>
      <c r="G2600" t="str">
        <f>Tabla_owssvr__2[[#This Row],[Categoria]]</f>
        <v>Creación, modificación activación y desactivación de anexos telefónicos.</v>
      </c>
      <c r="H2600">
        <f>Tabla_owssvr__2[[#This Row],[Enviado a TI]]</f>
        <v>0</v>
      </c>
      <c r="I2600">
        <f>Tabla_owssvr__2[[#This Row],[Regiones]]</f>
        <v>0</v>
      </c>
      <c r="J2600" s="12">
        <f t="shared" si="267"/>
        <v>1</v>
      </c>
      <c r="K2600" s="13">
        <f t="shared" si="268"/>
        <v>41641</v>
      </c>
      <c r="L2600" s="12">
        <f t="shared" si="269"/>
        <v>2014</v>
      </c>
      <c r="M2600" s="12">
        <f t="shared" si="270"/>
        <v>1</v>
      </c>
      <c r="N2600" s="12">
        <f t="shared" si="271"/>
        <v>1</v>
      </c>
      <c r="O2600" s="13" t="str">
        <f t="shared" ca="1" si="272"/>
        <v>CUMPLE</v>
      </c>
    </row>
    <row r="2601" spans="1:15" hidden="1">
      <c r="A2601">
        <f>Tabla_owssvr__2[[#This Row],[ID]]</f>
        <v>2610</v>
      </c>
      <c r="B2601" t="str">
        <f>Tabla_owssvr__2[[#This Row],[Título]]</f>
        <v>wifi naranjo</v>
      </c>
      <c r="C2601" t="str">
        <f>Tabla_owssvr__2[[#This Row],[Solicitante]]</f>
        <v>Froemel Diaz, Juan Enrique, CAM</v>
      </c>
      <c r="D2601" s="4">
        <f>Tabla_owssvr__2[[#This Row],[Fecha Solicitud]]</f>
        <v>41634</v>
      </c>
      <c r="E2601" t="str">
        <f>Tabla_owssvr__2[[#This Row],[Estado]]</f>
        <v>Realizado</v>
      </c>
      <c r="F2601" s="4">
        <f>Tabla_owssvr__2[[#This Row],[Fecha Cierre]]</f>
        <v>41634</v>
      </c>
      <c r="G2601" t="str">
        <f>Tabla_owssvr__2[[#This Row],[Categoria]]</f>
        <v>Otros no sujetos a ANS</v>
      </c>
      <c r="H2601">
        <f>Tabla_owssvr__2[[#This Row],[Enviado a TI]]</f>
        <v>0</v>
      </c>
      <c r="I2601">
        <f>Tabla_owssvr__2[[#This Row],[Regiones]]</f>
        <v>0</v>
      </c>
      <c r="J2601" s="12">
        <f t="shared" si="267"/>
        <v>100</v>
      </c>
      <c r="K2601" s="13">
        <f t="shared" si="268"/>
        <v>41781</v>
      </c>
      <c r="L2601" s="12">
        <f t="shared" si="269"/>
        <v>2014</v>
      </c>
      <c r="M2601" s="12">
        <f t="shared" si="270"/>
        <v>21</v>
      </c>
      <c r="N2601" s="12">
        <f t="shared" si="271"/>
        <v>5</v>
      </c>
      <c r="O2601" s="13" t="str">
        <f t="shared" ca="1" si="272"/>
        <v>CUMPLE</v>
      </c>
    </row>
    <row r="2602" spans="1:15" hidden="1">
      <c r="A2602">
        <f>Tabla_owssvr__2[[#This Row],[ID]]</f>
        <v>2609</v>
      </c>
      <c r="B2602" t="str">
        <f>Tabla_owssvr__2[[#This Row],[Título]]</f>
        <v xml:space="preserve">TICKET 773664 - AD REGISTRO DE HOST </v>
      </c>
      <c r="C2602" t="str">
        <f>Tabla_owssvr__2[[#This Row],[Solicitante]]</f>
        <v>Técnico Mesa de Ayuda, Externo</v>
      </c>
      <c r="D2602" s="4">
        <f>Tabla_owssvr__2[[#This Row],[Fecha Solicitud]]</f>
        <v>41634</v>
      </c>
      <c r="E2602" t="str">
        <f>Tabla_owssvr__2[[#This Row],[Estado]]</f>
        <v>Realizado</v>
      </c>
      <c r="F2602" s="4">
        <f>Tabla_owssvr__2[[#This Row],[Fecha Cierre]]</f>
        <v>41634</v>
      </c>
      <c r="G2602" t="str">
        <f>Tabla_owssvr__2[[#This Row],[Categoria]]</f>
        <v>Creación, modificación activación y desactivación de cuentas de red y correo electrónico.</v>
      </c>
      <c r="H2602">
        <f>Tabla_owssvr__2[[#This Row],[Enviado a TI]]</f>
        <v>0</v>
      </c>
      <c r="I2602">
        <f>Tabla_owssvr__2[[#This Row],[Regiones]]</f>
        <v>0</v>
      </c>
      <c r="J2602" s="12">
        <f t="shared" si="267"/>
        <v>1</v>
      </c>
      <c r="K2602" s="13">
        <f t="shared" si="268"/>
        <v>41635</v>
      </c>
      <c r="L2602" s="12">
        <f t="shared" si="269"/>
        <v>2013</v>
      </c>
      <c r="M2602" s="12">
        <f t="shared" si="270"/>
        <v>52</v>
      </c>
      <c r="N2602" s="12">
        <f t="shared" si="271"/>
        <v>12</v>
      </c>
      <c r="O2602" s="13" t="str">
        <f t="shared" ca="1" si="272"/>
        <v>CUMPLE</v>
      </c>
    </row>
    <row r="2603" spans="1:15" hidden="1">
      <c r="A2603">
        <f>Tabla_owssvr__2[[#This Row],[ID]]</f>
        <v>2608</v>
      </c>
      <c r="B2603" t="str">
        <f>Tabla_owssvr__2[[#This Row],[Título]]</f>
        <v>Ficha de contratación Juan Becerra Manríquez</v>
      </c>
      <c r="C2603" t="str">
        <f>Tabla_owssvr__2[[#This Row],[Solicitante]]</f>
        <v>Belmar Ramirez, Nelson Andres, CAM</v>
      </c>
      <c r="D2603" s="4">
        <f>Tabla_owssvr__2[[#This Row],[Fecha Solicitud]]</f>
        <v>41634</v>
      </c>
      <c r="E2603" t="str">
        <f>Tabla_owssvr__2[[#This Row],[Estado]]</f>
        <v>Realizado</v>
      </c>
      <c r="F2603" s="4">
        <f>Tabla_owssvr__2[[#This Row],[Fecha Cierre]]</f>
        <v>41634</v>
      </c>
      <c r="G2603" t="str">
        <f>Tabla_owssvr__2[[#This Row],[Categoria]]</f>
        <v>Creación, modificación activación y desactivación de cuentas de red y correo electrónico.</v>
      </c>
      <c r="H2603">
        <f>Tabla_owssvr__2[[#This Row],[Enviado a TI]]</f>
        <v>0</v>
      </c>
      <c r="I2603">
        <f>Tabla_owssvr__2[[#This Row],[Regiones]]</f>
        <v>0</v>
      </c>
      <c r="J2603" s="12">
        <f t="shared" si="267"/>
        <v>1</v>
      </c>
      <c r="K2603" s="13">
        <f t="shared" si="268"/>
        <v>41635</v>
      </c>
      <c r="L2603" s="12">
        <f t="shared" si="269"/>
        <v>2013</v>
      </c>
      <c r="M2603" s="12">
        <f t="shared" si="270"/>
        <v>52</v>
      </c>
      <c r="N2603" s="12">
        <f t="shared" si="271"/>
        <v>12</v>
      </c>
      <c r="O2603" s="13" t="str">
        <f t="shared" ca="1" si="272"/>
        <v>CUMPLE</v>
      </c>
    </row>
    <row r="2604" spans="1:15" hidden="1">
      <c r="A2604">
        <f>Tabla_owssvr__2[[#This Row],[ID]]</f>
        <v>2607</v>
      </c>
      <c r="B2604" t="str">
        <f>Tabla_owssvr__2[[#This Row],[Título]]</f>
        <v>No puedo bajar correos en el celular</v>
      </c>
      <c r="C2604" t="str">
        <f>Tabla_owssvr__2[[#This Row],[Solicitante]]</f>
        <v>Cano Zamalloa, Daniel, CAM</v>
      </c>
      <c r="D2604" s="4">
        <f>Tabla_owssvr__2[[#This Row],[Fecha Solicitud]]</f>
        <v>41634</v>
      </c>
      <c r="E2604" t="str">
        <f>Tabla_owssvr__2[[#This Row],[Estado]]</f>
        <v>Realizado</v>
      </c>
      <c r="F2604" s="4">
        <f>Tabla_owssvr__2[[#This Row],[Fecha Cierre]]</f>
        <v>41634</v>
      </c>
      <c r="G2604" t="str">
        <f>Tabla_owssvr__2[[#This Row],[Categoria]]</f>
        <v>Creación, modificación activación y desactivación de cuentas de red y correo electrónico.</v>
      </c>
      <c r="H2604">
        <f>Tabla_owssvr__2[[#This Row],[Enviado a TI]]</f>
        <v>0</v>
      </c>
      <c r="I2604">
        <f>Tabla_owssvr__2[[#This Row],[Regiones]]</f>
        <v>0</v>
      </c>
      <c r="J2604" s="12">
        <f t="shared" si="267"/>
        <v>1</v>
      </c>
      <c r="K2604" s="13">
        <f t="shared" si="268"/>
        <v>41635</v>
      </c>
      <c r="L2604" s="12">
        <f t="shared" si="269"/>
        <v>2013</v>
      </c>
      <c r="M2604" s="12">
        <f t="shared" si="270"/>
        <v>52</v>
      </c>
      <c r="N2604" s="12">
        <f t="shared" si="271"/>
        <v>12</v>
      </c>
      <c r="O2604" s="13" t="str">
        <f t="shared" ca="1" si="272"/>
        <v>CUMPLE</v>
      </c>
    </row>
    <row r="2605" spans="1:15" hidden="1">
      <c r="A2605">
        <f>Tabla_owssvr__2[[#This Row],[ID]]</f>
        <v>2606</v>
      </c>
      <c r="B2605" t="str">
        <f>Tabla_owssvr__2[[#This Row],[Título]]</f>
        <v>desbloqueo</v>
      </c>
      <c r="C2605" t="str">
        <f>Tabla_owssvr__2[[#This Row],[Solicitante]]</f>
        <v>Loncopan Calfumil, Jose Enrique, CAM</v>
      </c>
      <c r="D2605" s="4">
        <f>Tabla_owssvr__2[[#This Row],[Fecha Solicitud]]</f>
        <v>41634</v>
      </c>
      <c r="E2605" t="str">
        <f>Tabla_owssvr__2[[#This Row],[Estado]]</f>
        <v>Realizado</v>
      </c>
      <c r="F2605" s="4">
        <f>Tabla_owssvr__2[[#This Row],[Fecha Cierre]]</f>
        <v>41634</v>
      </c>
      <c r="G2605" t="str">
        <f>Tabla_owssvr__2[[#This Row],[Categoria]]</f>
        <v>Creación, modificación activación y desactivación de cuentas de red y correo electrónico.</v>
      </c>
      <c r="H2605">
        <f>Tabla_owssvr__2[[#This Row],[Enviado a TI]]</f>
        <v>0</v>
      </c>
      <c r="I2605">
        <f>Tabla_owssvr__2[[#This Row],[Regiones]]</f>
        <v>0</v>
      </c>
      <c r="J2605" s="12">
        <f t="shared" si="267"/>
        <v>1</v>
      </c>
      <c r="K2605" s="13">
        <f t="shared" si="268"/>
        <v>41635</v>
      </c>
      <c r="L2605" s="12">
        <f t="shared" si="269"/>
        <v>2013</v>
      </c>
      <c r="M2605" s="12">
        <f t="shared" si="270"/>
        <v>52</v>
      </c>
      <c r="N2605" s="12">
        <f t="shared" si="271"/>
        <v>12</v>
      </c>
      <c r="O2605" s="13" t="str">
        <f t="shared" ca="1" si="272"/>
        <v>CUMPLE</v>
      </c>
    </row>
    <row r="2606" spans="1:15" hidden="1">
      <c r="A2606">
        <f>Tabla_owssvr__2[[#This Row],[ID]]</f>
        <v>2605</v>
      </c>
      <c r="B2606" t="str">
        <f>Tabla_owssvr__2[[#This Row],[Título]]</f>
        <v>URGENTE!! RE: Fotocopiadora ( Area Medición y pérdidas )</v>
      </c>
      <c r="C2606" t="str">
        <f>Tabla_owssvr__2[[#This Row],[Solicitante]]</f>
        <v>Bulnes Vergara, Marco Aurelio, CAM</v>
      </c>
      <c r="D2606" s="4">
        <f>Tabla_owssvr__2[[#This Row],[Fecha Solicitud]]</f>
        <v>41631</v>
      </c>
      <c r="E2606" t="str">
        <f>Tabla_owssvr__2[[#This Row],[Estado]]</f>
        <v>Realizado</v>
      </c>
      <c r="F2606" s="4">
        <f>Tabla_owssvr__2[[#This Row],[Fecha Cierre]]</f>
        <v>41631</v>
      </c>
      <c r="G2606" t="str">
        <f>Tabla_owssvr__2[[#This Row],[Categoria]]</f>
        <v>Reporte de problemas de Impresoras en Outsourcing</v>
      </c>
      <c r="H2606">
        <f>Tabla_owssvr__2[[#This Row],[Enviado a TI]]</f>
        <v>0</v>
      </c>
      <c r="I2606">
        <f>Tabla_owssvr__2[[#This Row],[Regiones]]</f>
        <v>0</v>
      </c>
      <c r="J2606" s="12">
        <f t="shared" si="267"/>
        <v>1</v>
      </c>
      <c r="K2606" s="13">
        <f t="shared" si="268"/>
        <v>41632</v>
      </c>
      <c r="L2606" s="12">
        <f t="shared" si="269"/>
        <v>2013</v>
      </c>
      <c r="M2606" s="12">
        <f t="shared" si="270"/>
        <v>52</v>
      </c>
      <c r="N2606" s="12">
        <f t="shared" si="271"/>
        <v>12</v>
      </c>
      <c r="O2606" s="13" t="str">
        <f t="shared" ca="1" si="272"/>
        <v>CUMPLE</v>
      </c>
    </row>
    <row r="2607" spans="1:15" hidden="1">
      <c r="A2607">
        <f>Tabla_owssvr__2[[#This Row],[ID]]</f>
        <v>2604</v>
      </c>
      <c r="B2607" t="str">
        <f>Tabla_owssvr__2[[#This Row],[Título]]</f>
        <v>Configuración Impresora</v>
      </c>
      <c r="C2607" t="str">
        <f>Tabla_owssvr__2[[#This Row],[Solicitante]]</f>
        <v>Banda Maulen, Luis Amable, CAM</v>
      </c>
      <c r="D2607" s="4">
        <f>Tabla_owssvr__2[[#This Row],[Fecha Solicitud]]</f>
        <v>41631</v>
      </c>
      <c r="E2607" t="str">
        <f>Tabla_owssvr__2[[#This Row],[Estado]]</f>
        <v>Realizado</v>
      </c>
      <c r="F2607" s="4">
        <f>Tabla_owssvr__2[[#This Row],[Fecha Cierre]]</f>
        <v>41631</v>
      </c>
      <c r="G2607" t="str">
        <f>Tabla_owssvr__2[[#This Row],[Categoria]]</f>
        <v>Reporte de problemas de Impresoras en Outsourcing</v>
      </c>
      <c r="H2607">
        <f>Tabla_owssvr__2[[#This Row],[Enviado a TI]]</f>
        <v>0</v>
      </c>
      <c r="I2607">
        <f>Tabla_owssvr__2[[#This Row],[Regiones]]</f>
        <v>0</v>
      </c>
      <c r="J2607" s="12">
        <f t="shared" si="267"/>
        <v>1</v>
      </c>
      <c r="K2607" s="13">
        <f t="shared" si="268"/>
        <v>41632</v>
      </c>
      <c r="L2607" s="12">
        <f t="shared" si="269"/>
        <v>2013</v>
      </c>
      <c r="M2607" s="12">
        <f t="shared" si="270"/>
        <v>52</v>
      </c>
      <c r="N2607" s="12">
        <f t="shared" si="271"/>
        <v>12</v>
      </c>
      <c r="O2607" s="13" t="str">
        <f t="shared" ca="1" si="272"/>
        <v>CUMPLE</v>
      </c>
    </row>
    <row r="2608" spans="1:15" hidden="1">
      <c r="A2608">
        <f>Tabla_owssvr__2[[#This Row],[ID]]</f>
        <v>2603</v>
      </c>
      <c r="B2608" t="str">
        <f>Tabla_owssvr__2[[#This Row],[Título]]</f>
        <v>Romaing jueves y viermes</v>
      </c>
      <c r="C2608" t="str">
        <f>Tabla_owssvr__2[[#This Row],[Solicitante]]</f>
        <v>Moreno Chavez, Benito, CAM</v>
      </c>
      <c r="D2608" s="4">
        <f>Tabla_owssvr__2[[#This Row],[Fecha Solicitud]]</f>
        <v>41631</v>
      </c>
      <c r="E2608" t="str">
        <f>Tabla_owssvr__2[[#This Row],[Estado]]</f>
        <v>Realizado</v>
      </c>
      <c r="F2608" s="4">
        <f>Tabla_owssvr__2[[#This Row],[Fecha Cierre]]</f>
        <v>41631</v>
      </c>
      <c r="G2608" t="str">
        <f>Tabla_owssvr__2[[#This Row],[Categoria]]</f>
        <v>Roaming</v>
      </c>
      <c r="H2608">
        <f>Tabla_owssvr__2[[#This Row],[Enviado a TI]]</f>
        <v>0</v>
      </c>
      <c r="I2608">
        <f>Tabla_owssvr__2[[#This Row],[Regiones]]</f>
        <v>0</v>
      </c>
      <c r="J2608" s="12">
        <f t="shared" si="267"/>
        <v>1</v>
      </c>
      <c r="K2608" s="13">
        <f t="shared" si="268"/>
        <v>41632</v>
      </c>
      <c r="L2608" s="12">
        <f t="shared" si="269"/>
        <v>2013</v>
      </c>
      <c r="M2608" s="12">
        <f t="shared" si="270"/>
        <v>52</v>
      </c>
      <c r="N2608" s="12">
        <f t="shared" si="271"/>
        <v>12</v>
      </c>
      <c r="O2608" s="13" t="str">
        <f t="shared" ca="1" si="272"/>
        <v>CUMPLE</v>
      </c>
    </row>
    <row r="2609" spans="1:15" hidden="1">
      <c r="A2609">
        <f>Tabla_owssvr__2[[#This Row],[ID]]</f>
        <v>2602</v>
      </c>
      <c r="B2609" t="str">
        <f>Tabla_owssvr__2[[#This Row],[Título]]</f>
        <v>Reiniciar Claves</v>
      </c>
      <c r="C2609" t="str">
        <f>Tabla_owssvr__2[[#This Row],[Solicitante]]</f>
        <v>Gomez Valdebenito, Karina Andrea, CAM Brasil</v>
      </c>
      <c r="D2609" s="4">
        <f>Tabla_owssvr__2[[#This Row],[Fecha Solicitud]]</f>
        <v>41631</v>
      </c>
      <c r="E2609" t="str">
        <f>Tabla_owssvr__2[[#This Row],[Estado]]</f>
        <v>Realizado</v>
      </c>
      <c r="F2609" s="4">
        <f>Tabla_owssvr__2[[#This Row],[Fecha Cierre]]</f>
        <v>41631</v>
      </c>
      <c r="G2609" t="str">
        <f>Tabla_owssvr__2[[#This Row],[Categoria]]</f>
        <v>Creación, modificación activación y desactivación de cuentas asociadas a servicios externos.</v>
      </c>
      <c r="H2609">
        <f>Tabla_owssvr__2[[#This Row],[Enviado a TI]]</f>
        <v>0</v>
      </c>
      <c r="I2609">
        <f>Tabla_owssvr__2[[#This Row],[Regiones]]</f>
        <v>0</v>
      </c>
      <c r="J2609" s="12">
        <f t="shared" si="267"/>
        <v>1</v>
      </c>
      <c r="K2609" s="13">
        <f t="shared" si="268"/>
        <v>41632</v>
      </c>
      <c r="L2609" s="12">
        <f t="shared" si="269"/>
        <v>2013</v>
      </c>
      <c r="M2609" s="12">
        <f t="shared" si="270"/>
        <v>52</v>
      </c>
      <c r="N2609" s="12">
        <f t="shared" si="271"/>
        <v>12</v>
      </c>
      <c r="O2609" s="13" t="str">
        <f t="shared" ca="1" si="272"/>
        <v>CUMPLE</v>
      </c>
    </row>
    <row r="2610" spans="1:15" hidden="1">
      <c r="A2610">
        <f>Tabla_owssvr__2[[#This Row],[ID]]</f>
        <v>2601</v>
      </c>
      <c r="B2610" t="str">
        <f>Tabla_owssvr__2[[#This Row],[Título]]</f>
        <v>Dar de alta equipo en el AD</v>
      </c>
      <c r="C2610" t="str">
        <f>Tabla_owssvr__2[[#This Row],[Solicitante]]</f>
        <v>Técnico Mesa de Ayuda, Externo</v>
      </c>
      <c r="D2610" s="4">
        <f>Tabla_owssvr__2[[#This Row],[Fecha Solicitud]]</f>
        <v>41631</v>
      </c>
      <c r="E2610" t="str">
        <f>Tabla_owssvr__2[[#This Row],[Estado]]</f>
        <v>Realizado</v>
      </c>
      <c r="F2610" s="4">
        <f>Tabla_owssvr__2[[#This Row],[Fecha Cierre]]</f>
        <v>41631</v>
      </c>
      <c r="G2610" t="str">
        <f>Tabla_owssvr__2[[#This Row],[Categoria]]</f>
        <v>Creación, modificación activación y desactivación de cuentas de red y correo electrónico.</v>
      </c>
      <c r="H2610">
        <f>Tabla_owssvr__2[[#This Row],[Enviado a TI]]</f>
        <v>0</v>
      </c>
      <c r="I2610">
        <f>Tabla_owssvr__2[[#This Row],[Regiones]]</f>
        <v>0</v>
      </c>
      <c r="J2610" s="12">
        <f t="shared" si="267"/>
        <v>1</v>
      </c>
      <c r="K2610" s="13">
        <f t="shared" si="268"/>
        <v>41632</v>
      </c>
      <c r="L2610" s="12">
        <f t="shared" si="269"/>
        <v>2013</v>
      </c>
      <c r="M2610" s="12">
        <f t="shared" si="270"/>
        <v>52</v>
      </c>
      <c r="N2610" s="12">
        <f t="shared" si="271"/>
        <v>12</v>
      </c>
      <c r="O2610" s="13" t="str">
        <f t="shared" ca="1" si="272"/>
        <v>CUMPLE</v>
      </c>
    </row>
    <row r="2611" spans="1:15" hidden="1">
      <c r="A2611">
        <f>Tabla_owssvr__2[[#This Row],[ID]]</f>
        <v>2600</v>
      </c>
      <c r="B2611" t="str">
        <f>Tabla_owssvr__2[[#This Row],[Título]]</f>
        <v>purzua@3logia.cl has sent you a file via WeTransfer</v>
      </c>
      <c r="C2611" t="str">
        <f>Tabla_owssvr__2[[#This Row],[Solicitante]]</f>
        <v>Meza Madariaga, Daniella Fernanda, CAM</v>
      </c>
      <c r="D2611" s="4">
        <f>Tabla_owssvr__2[[#This Row],[Fecha Solicitud]]</f>
        <v>41631</v>
      </c>
      <c r="E2611" t="str">
        <f>Tabla_owssvr__2[[#This Row],[Estado]]</f>
        <v>Realizado</v>
      </c>
      <c r="F2611" s="4">
        <f>Tabla_owssvr__2[[#This Row],[Fecha Cierre]]</f>
        <v>41631</v>
      </c>
      <c r="G2611" t="str">
        <f>Tabla_owssvr__2[[#This Row],[Categoria]]</f>
        <v>Habilitación de carpetas compartidas o sitios de Sharepoint. O asignación y/o modificación de permisos.</v>
      </c>
      <c r="H2611">
        <f>Tabla_owssvr__2[[#This Row],[Enviado a TI]]</f>
        <v>0</v>
      </c>
      <c r="I2611">
        <f>Tabla_owssvr__2[[#This Row],[Regiones]]</f>
        <v>0</v>
      </c>
      <c r="J2611" s="12">
        <f t="shared" si="267"/>
        <v>1</v>
      </c>
      <c r="K2611" s="13">
        <f t="shared" si="268"/>
        <v>41632</v>
      </c>
      <c r="L2611" s="12">
        <f t="shared" si="269"/>
        <v>2013</v>
      </c>
      <c r="M2611" s="12">
        <f t="shared" si="270"/>
        <v>52</v>
      </c>
      <c r="N2611" s="12">
        <f t="shared" si="271"/>
        <v>12</v>
      </c>
      <c r="O2611" s="13" t="str">
        <f t="shared" ca="1" si="272"/>
        <v>CUMPLE</v>
      </c>
    </row>
    <row r="2612" spans="1:15" hidden="1">
      <c r="A2612">
        <f>Tabla_owssvr__2[[#This Row],[ID]]</f>
        <v>2599</v>
      </c>
      <c r="B2612" t="str">
        <f>Tabla_owssvr__2[[#This Row],[Título]]</f>
        <v>27282: Configurar correo en Scanner</v>
      </c>
      <c r="C2612" t="str">
        <f>Tabla_owssvr__2[[#This Row],[Solicitante]]</f>
        <v>Jerez Pérez, Marlene Alejandra, CAM</v>
      </c>
      <c r="D2612" s="4">
        <f>Tabla_owssvr__2[[#This Row],[Fecha Solicitud]]</f>
        <v>41628</v>
      </c>
      <c r="E2612" t="str">
        <f>Tabla_owssvr__2[[#This Row],[Estado]]</f>
        <v>Realizado</v>
      </c>
      <c r="F2612" s="4">
        <f>Tabla_owssvr__2[[#This Row],[Fecha Cierre]]</f>
        <v>41628</v>
      </c>
      <c r="G2612" t="str">
        <f>Tabla_owssvr__2[[#This Row],[Categoria]]</f>
        <v>Habilitación de carpetas compartidas o sitios de Sharepoint. O asignación y/o modificación de permisos.</v>
      </c>
      <c r="H2612">
        <f>Tabla_owssvr__2[[#This Row],[Enviado a TI]]</f>
        <v>0</v>
      </c>
      <c r="I2612">
        <f>Tabla_owssvr__2[[#This Row],[Regiones]]</f>
        <v>0</v>
      </c>
      <c r="J2612" s="12">
        <f t="shared" si="267"/>
        <v>1</v>
      </c>
      <c r="K2612" s="13">
        <f t="shared" si="268"/>
        <v>41631</v>
      </c>
      <c r="L2612" s="12">
        <f t="shared" si="269"/>
        <v>2013</v>
      </c>
      <c r="M2612" s="12">
        <f t="shared" si="270"/>
        <v>52</v>
      </c>
      <c r="N2612" s="12">
        <f t="shared" si="271"/>
        <v>12</v>
      </c>
      <c r="O2612" s="13" t="str">
        <f t="shared" ca="1" si="272"/>
        <v>CUMPLE</v>
      </c>
    </row>
    <row r="2613" spans="1:15" hidden="1">
      <c r="A2613">
        <f>Tabla_owssvr__2[[#This Row],[ID]]</f>
        <v>2598</v>
      </c>
      <c r="B2613" t="str">
        <f>Tabla_owssvr__2[[#This Row],[Título]]</f>
        <v>pagina no accesible</v>
      </c>
      <c r="C2613" t="str">
        <f>Tabla_owssvr__2[[#This Row],[Solicitante]]</f>
        <v>Dossi Muñoz, Carolina, CAM</v>
      </c>
      <c r="D2613" s="4">
        <f>Tabla_owssvr__2[[#This Row],[Fecha Solicitud]]</f>
        <v>41631</v>
      </c>
      <c r="E2613" t="str">
        <f>Tabla_owssvr__2[[#This Row],[Estado]]</f>
        <v>Realizado</v>
      </c>
      <c r="F2613" s="4">
        <f>Tabla_owssvr__2[[#This Row],[Fecha Cierre]]</f>
        <v>41631</v>
      </c>
      <c r="G2613" t="str">
        <f>Tabla_owssvr__2[[#This Row],[Categoria]]</f>
        <v>Habilitación de carpetas compartidas o sitios de Sharepoint. O asignación y/o modificación de permisos.</v>
      </c>
      <c r="H2613">
        <f>Tabla_owssvr__2[[#This Row],[Enviado a TI]]</f>
        <v>0</v>
      </c>
      <c r="I2613">
        <f>Tabla_owssvr__2[[#This Row],[Regiones]]</f>
        <v>0</v>
      </c>
      <c r="J2613" s="12">
        <f t="shared" si="267"/>
        <v>1</v>
      </c>
      <c r="K2613" s="13">
        <f t="shared" si="268"/>
        <v>41632</v>
      </c>
      <c r="L2613" s="12">
        <f t="shared" si="269"/>
        <v>2013</v>
      </c>
      <c r="M2613" s="12">
        <f t="shared" si="270"/>
        <v>52</v>
      </c>
      <c r="N2613" s="12">
        <f t="shared" si="271"/>
        <v>12</v>
      </c>
      <c r="O2613" s="13" t="str">
        <f t="shared" ca="1" si="272"/>
        <v>CUMPLE</v>
      </c>
    </row>
    <row r="2614" spans="1:15" hidden="1">
      <c r="A2614">
        <f>Tabla_owssvr__2[[#This Row],[ID]]</f>
        <v>2597</v>
      </c>
      <c r="B2614" t="str">
        <f>Tabla_owssvr__2[[#This Row],[Título]]</f>
        <v>Problemas telefonicos</v>
      </c>
      <c r="C2614" t="str">
        <f>Tabla_owssvr__2[[#This Row],[Solicitante]]</f>
        <v>Banda Maulen, Luis Amable, CAM</v>
      </c>
      <c r="D2614" s="4">
        <f>Tabla_owssvr__2[[#This Row],[Fecha Solicitud]]</f>
        <v>41631</v>
      </c>
      <c r="E2614" t="str">
        <f>Tabla_owssvr__2[[#This Row],[Estado]]</f>
        <v>Realizado</v>
      </c>
      <c r="F2614" s="4">
        <f>Tabla_owssvr__2[[#This Row],[Fecha Cierre]]</f>
        <v>41631</v>
      </c>
      <c r="G2614" t="str">
        <f>Tabla_owssvr__2[[#This Row],[Categoria]]</f>
        <v>Creación, modificación activación y desactivación de anexos telefónicos.</v>
      </c>
      <c r="H2614">
        <f>Tabla_owssvr__2[[#This Row],[Enviado a TI]]</f>
        <v>0</v>
      </c>
      <c r="I2614">
        <f>Tabla_owssvr__2[[#This Row],[Regiones]]</f>
        <v>0</v>
      </c>
      <c r="J2614" s="12">
        <f t="shared" si="267"/>
        <v>1</v>
      </c>
      <c r="K2614" s="13">
        <f t="shared" si="268"/>
        <v>41632</v>
      </c>
      <c r="L2614" s="12">
        <f t="shared" si="269"/>
        <v>2013</v>
      </c>
      <c r="M2614" s="12">
        <f t="shared" si="270"/>
        <v>52</v>
      </c>
      <c r="N2614" s="12">
        <f t="shared" si="271"/>
        <v>12</v>
      </c>
      <c r="O2614" s="13" t="str">
        <f t="shared" ca="1" si="272"/>
        <v>CUMPLE</v>
      </c>
    </row>
    <row r="2615" spans="1:15" hidden="1">
      <c r="A2615">
        <f>Tabla_owssvr__2[[#This Row],[ID]]</f>
        <v>2596</v>
      </c>
      <c r="B2615" t="str">
        <f>Tabla_owssvr__2[[#This Row],[Título]]</f>
        <v>Dar de al.ta equipo en el AD</v>
      </c>
      <c r="C2615" t="str">
        <f>Tabla_owssvr__2[[#This Row],[Solicitante]]</f>
        <v>Técnico Mesa de Ayuda, Externo</v>
      </c>
      <c r="D2615" s="4">
        <f>Tabla_owssvr__2[[#This Row],[Fecha Solicitud]]</f>
        <v>41631</v>
      </c>
      <c r="E2615" t="str">
        <f>Tabla_owssvr__2[[#This Row],[Estado]]</f>
        <v>Realizado</v>
      </c>
      <c r="F2615" s="4">
        <f>Tabla_owssvr__2[[#This Row],[Fecha Cierre]]</f>
        <v>41631</v>
      </c>
      <c r="G2615" t="str">
        <f>Tabla_owssvr__2[[#This Row],[Categoria]]</f>
        <v>Creación, modificación activación y desactivación de cuentas de red y correo electrónico.</v>
      </c>
      <c r="H2615">
        <f>Tabla_owssvr__2[[#This Row],[Enviado a TI]]</f>
        <v>0</v>
      </c>
      <c r="I2615">
        <f>Tabla_owssvr__2[[#This Row],[Regiones]]</f>
        <v>0</v>
      </c>
      <c r="J2615" s="12">
        <f t="shared" si="267"/>
        <v>1</v>
      </c>
      <c r="K2615" s="13">
        <f t="shared" si="268"/>
        <v>41632</v>
      </c>
      <c r="L2615" s="12">
        <f t="shared" si="269"/>
        <v>2013</v>
      </c>
      <c r="M2615" s="12">
        <f t="shared" si="270"/>
        <v>52</v>
      </c>
      <c r="N2615" s="12">
        <f t="shared" si="271"/>
        <v>12</v>
      </c>
      <c r="O2615" s="13" t="str">
        <f t="shared" ca="1" si="272"/>
        <v>CUMPLE</v>
      </c>
    </row>
    <row r="2616" spans="1:15" hidden="1">
      <c r="A2616">
        <f>Tabla_owssvr__2[[#This Row],[ID]]</f>
        <v>2595</v>
      </c>
      <c r="B2616" t="str">
        <f>Tabla_owssvr__2[[#This Row],[Título]]</f>
        <v>TELEFONO CON FALLA 74318253</v>
      </c>
      <c r="C2616" t="str">
        <f>Tabla_owssvr__2[[#This Row],[Solicitante]]</f>
        <v>Caceres Sarabia, Francisco Antonio, CAM</v>
      </c>
      <c r="D2616" s="4">
        <f>Tabla_owssvr__2[[#This Row],[Fecha Solicitud]]</f>
        <v>41631</v>
      </c>
      <c r="E2616" t="str">
        <f>Tabla_owssvr__2[[#This Row],[Estado]]</f>
        <v>Realizado</v>
      </c>
      <c r="F2616" s="4">
        <f>Tabla_owssvr__2[[#This Row],[Fecha Cierre]]</f>
        <v>41631</v>
      </c>
      <c r="G2616" t="str">
        <f>Tabla_owssvr__2[[#This Row],[Categoria]]</f>
        <v>Habilitación de servicios de telefonía celular, aumento de minutos, cambio de perfil.</v>
      </c>
      <c r="H2616">
        <f>Tabla_owssvr__2[[#This Row],[Enviado a TI]]</f>
        <v>0</v>
      </c>
      <c r="I2616">
        <f>Tabla_owssvr__2[[#This Row],[Regiones]]</f>
        <v>0</v>
      </c>
      <c r="J2616" s="12">
        <f t="shared" si="267"/>
        <v>1</v>
      </c>
      <c r="K2616" s="13">
        <f t="shared" si="268"/>
        <v>41632</v>
      </c>
      <c r="L2616" s="12">
        <f t="shared" si="269"/>
        <v>2013</v>
      </c>
      <c r="M2616" s="12">
        <f t="shared" si="270"/>
        <v>52</v>
      </c>
      <c r="N2616" s="12">
        <f t="shared" si="271"/>
        <v>12</v>
      </c>
      <c r="O2616" s="13" t="str">
        <f t="shared" ca="1" si="272"/>
        <v>CUMPLE</v>
      </c>
    </row>
    <row r="2617" spans="1:15" hidden="1">
      <c r="A2617">
        <f>Tabla_owssvr__2[[#This Row],[ID]]</f>
        <v>2594</v>
      </c>
      <c r="B2617" t="str">
        <f>Tabla_owssvr__2[[#This Row],[Título]]</f>
        <v>clave bloqueada</v>
      </c>
      <c r="C2617" t="str">
        <f>Tabla_owssvr__2[[#This Row],[Solicitante]]</f>
        <v>Zambrano Zuñiga, Paulina Yesenia, CAM</v>
      </c>
      <c r="D2617" s="4">
        <f>Tabla_owssvr__2[[#This Row],[Fecha Solicitud]]</f>
        <v>41631</v>
      </c>
      <c r="E2617" t="str">
        <f>Tabla_owssvr__2[[#This Row],[Estado]]</f>
        <v>Realizado</v>
      </c>
      <c r="F2617" s="4">
        <f>Tabla_owssvr__2[[#This Row],[Fecha Cierre]]</f>
        <v>41631</v>
      </c>
      <c r="G2617" t="str">
        <f>Tabla_owssvr__2[[#This Row],[Categoria]]</f>
        <v>Creación, modificación activación y desactivación de cuentas de red y correo electrónico.</v>
      </c>
      <c r="H2617">
        <f>Tabla_owssvr__2[[#This Row],[Enviado a TI]]</f>
        <v>0</v>
      </c>
      <c r="I2617">
        <f>Tabla_owssvr__2[[#This Row],[Regiones]]</f>
        <v>0</v>
      </c>
      <c r="J2617" s="12">
        <f t="shared" si="267"/>
        <v>1</v>
      </c>
      <c r="K2617" s="13">
        <f t="shared" si="268"/>
        <v>41632</v>
      </c>
      <c r="L2617" s="12">
        <f t="shared" si="269"/>
        <v>2013</v>
      </c>
      <c r="M2617" s="12">
        <f t="shared" si="270"/>
        <v>52</v>
      </c>
      <c r="N2617" s="12">
        <f t="shared" si="271"/>
        <v>12</v>
      </c>
      <c r="O2617" s="13" t="str">
        <f t="shared" ca="1" si="272"/>
        <v>CUMPLE</v>
      </c>
    </row>
    <row r="2618" spans="1:15" hidden="1">
      <c r="A2618">
        <f>Tabla_owssvr__2[[#This Row],[ID]]</f>
        <v>2593</v>
      </c>
      <c r="B2618" t="str">
        <f>Tabla_owssvr__2[[#This Row],[Título]]</f>
        <v>No ingreso a la red</v>
      </c>
      <c r="C2618" t="str">
        <f>Tabla_owssvr__2[[#This Row],[Solicitante]]</f>
        <v>Acuña Olivares, Paola Sayonara, EXTERNO</v>
      </c>
      <c r="D2618" s="4">
        <f>Tabla_owssvr__2[[#This Row],[Fecha Solicitud]]</f>
        <v>41631</v>
      </c>
      <c r="E2618" t="str">
        <f>Tabla_owssvr__2[[#This Row],[Estado]]</f>
        <v>Realizado</v>
      </c>
      <c r="F2618" s="4">
        <f>Tabla_owssvr__2[[#This Row],[Fecha Cierre]]</f>
        <v>41631</v>
      </c>
      <c r="G2618" t="str">
        <f>Tabla_owssvr__2[[#This Row],[Categoria]]</f>
        <v>Creación, modificación activación y desactivación de cuentas de red y correo electrónico.</v>
      </c>
      <c r="H2618">
        <f>Tabla_owssvr__2[[#This Row],[Enviado a TI]]</f>
        <v>0</v>
      </c>
      <c r="I2618">
        <f>Tabla_owssvr__2[[#This Row],[Regiones]]</f>
        <v>0</v>
      </c>
      <c r="J2618" s="12">
        <f t="shared" si="267"/>
        <v>1</v>
      </c>
      <c r="K2618" s="13">
        <f t="shared" si="268"/>
        <v>41632</v>
      </c>
      <c r="L2618" s="12">
        <f t="shared" si="269"/>
        <v>2013</v>
      </c>
      <c r="M2618" s="12">
        <f t="shared" si="270"/>
        <v>52</v>
      </c>
      <c r="N2618" s="12">
        <f t="shared" si="271"/>
        <v>12</v>
      </c>
      <c r="O2618" s="13" t="str">
        <f t="shared" ca="1" si="272"/>
        <v>CUMPLE</v>
      </c>
    </row>
    <row r="2619" spans="1:15" hidden="1">
      <c r="A2619">
        <f>Tabla_owssvr__2[[#This Row],[ID]]</f>
        <v>2592</v>
      </c>
      <c r="B2619" t="str">
        <f>Tabla_owssvr__2[[#This Row],[Título]]</f>
        <v>Reset contraseña de red</v>
      </c>
      <c r="C2619" t="str">
        <f>Tabla_owssvr__2[[#This Row],[Solicitante]]</f>
        <v>Cortez Flores, Gerson Eduardo, CAM</v>
      </c>
      <c r="D2619" s="4">
        <f>Tabla_owssvr__2[[#This Row],[Fecha Solicitud]]</f>
        <v>41631</v>
      </c>
      <c r="E2619" t="str">
        <f>Tabla_owssvr__2[[#This Row],[Estado]]</f>
        <v>Realizado</v>
      </c>
      <c r="F2619" s="4">
        <f>Tabla_owssvr__2[[#This Row],[Fecha Cierre]]</f>
        <v>41631</v>
      </c>
      <c r="G2619" t="str">
        <f>Tabla_owssvr__2[[#This Row],[Categoria]]</f>
        <v>Creación, modificación activación y desactivación de cuentas de red y correo electrónico.</v>
      </c>
      <c r="H2619">
        <f>Tabla_owssvr__2[[#This Row],[Enviado a TI]]</f>
        <v>0</v>
      </c>
      <c r="I2619">
        <f>Tabla_owssvr__2[[#This Row],[Regiones]]</f>
        <v>0</v>
      </c>
      <c r="J2619" s="12">
        <f t="shared" si="267"/>
        <v>1</v>
      </c>
      <c r="K2619" s="13">
        <f t="shared" si="268"/>
        <v>41632</v>
      </c>
      <c r="L2619" s="12">
        <f t="shared" si="269"/>
        <v>2013</v>
      </c>
      <c r="M2619" s="12">
        <f t="shared" si="270"/>
        <v>52</v>
      </c>
      <c r="N2619" s="12">
        <f t="shared" si="271"/>
        <v>12</v>
      </c>
      <c r="O2619" s="13" t="str">
        <f t="shared" ca="1" si="272"/>
        <v>CUMPLE</v>
      </c>
    </row>
    <row r="2620" spans="1:15" hidden="1">
      <c r="A2620">
        <f>Tabla_owssvr__2[[#This Row],[ID]]</f>
        <v>2591</v>
      </c>
      <c r="B2620" t="str">
        <f>Tabla_owssvr__2[[#This Row],[Título]]</f>
        <v>Habilitacion Red-Telefonos Laboratorio.</v>
      </c>
      <c r="C2620" t="str">
        <f>Tabla_owssvr__2[[#This Row],[Solicitante]]</f>
        <v>Castillo Castillo, Luis Julian Ariel, CAM</v>
      </c>
      <c r="D2620" s="4">
        <f>Tabla_owssvr__2[[#This Row],[Fecha Solicitud]]</f>
        <v>41627</v>
      </c>
      <c r="E2620" t="str">
        <f>Tabla_owssvr__2[[#This Row],[Estado]]</f>
        <v>Realizado</v>
      </c>
      <c r="F2620" s="4">
        <f>Tabla_owssvr__2[[#This Row],[Fecha Cierre]]</f>
        <v>41627</v>
      </c>
      <c r="G2620" t="str">
        <f>Tabla_owssvr__2[[#This Row],[Categoria]]</f>
        <v>Creación, modificación activación y desactivación de anexos telefónicos.</v>
      </c>
      <c r="H2620">
        <f>Tabla_owssvr__2[[#This Row],[Enviado a TI]]</f>
        <v>0</v>
      </c>
      <c r="I2620">
        <f>Tabla_owssvr__2[[#This Row],[Regiones]]</f>
        <v>0</v>
      </c>
      <c r="J2620" s="12">
        <f t="shared" si="267"/>
        <v>1</v>
      </c>
      <c r="K2620" s="13">
        <f t="shared" si="268"/>
        <v>41628</v>
      </c>
      <c r="L2620" s="12">
        <f t="shared" si="269"/>
        <v>2013</v>
      </c>
      <c r="M2620" s="12">
        <f t="shared" si="270"/>
        <v>51</v>
      </c>
      <c r="N2620" s="12">
        <f t="shared" si="271"/>
        <v>12</v>
      </c>
      <c r="O2620" s="13" t="str">
        <f t="shared" ca="1" si="272"/>
        <v>CUMPLE</v>
      </c>
    </row>
    <row r="2621" spans="1:15" hidden="1">
      <c r="A2621">
        <f>Tabla_owssvr__2[[#This Row],[ID]]</f>
        <v>2590</v>
      </c>
      <c r="B2621" t="str">
        <f>Tabla_owssvr__2[[#This Row],[Título]]</f>
        <v xml:space="preserve"> acceso a sap</v>
      </c>
      <c r="C2621" t="str">
        <f>Tabla_owssvr__2[[#This Row],[Solicitante]]</f>
        <v>Salas Redondo, Luis Miguel, CAM</v>
      </c>
      <c r="D2621" s="4">
        <f>Tabla_owssvr__2[[#This Row],[Fecha Solicitud]]</f>
        <v>41627</v>
      </c>
      <c r="E2621" t="str">
        <f>Tabla_owssvr__2[[#This Row],[Estado]]</f>
        <v>Realizado</v>
      </c>
      <c r="F2621" s="4">
        <f>Tabla_owssvr__2[[#This Row],[Fecha Cierre]]</f>
        <v>41627</v>
      </c>
      <c r="G2621" t="str">
        <f>Tabla_owssvr__2[[#This Row],[Categoria]]</f>
        <v>Reporte de incidencias de servicio externos (Oracle, SAP, Synergia, GOM ….)</v>
      </c>
      <c r="H2621">
        <f>Tabla_owssvr__2[[#This Row],[Enviado a TI]]</f>
        <v>0</v>
      </c>
      <c r="I2621">
        <f>Tabla_owssvr__2[[#This Row],[Regiones]]</f>
        <v>0</v>
      </c>
      <c r="J2621" s="12">
        <f t="shared" si="267"/>
        <v>1</v>
      </c>
      <c r="K2621" s="13">
        <f t="shared" si="268"/>
        <v>41628</v>
      </c>
      <c r="L2621" s="12">
        <f t="shared" si="269"/>
        <v>2013</v>
      </c>
      <c r="M2621" s="12">
        <f t="shared" si="270"/>
        <v>51</v>
      </c>
      <c r="N2621" s="12">
        <f t="shared" si="271"/>
        <v>12</v>
      </c>
      <c r="O2621" s="13" t="str">
        <f t="shared" ca="1" si="272"/>
        <v>CUMPLE</v>
      </c>
    </row>
    <row r="2622" spans="1:15" hidden="1">
      <c r="A2622">
        <f>Tabla_owssvr__2[[#This Row],[ID]]</f>
        <v>2589</v>
      </c>
      <c r="B2622" t="str">
        <f>Tabla_owssvr__2[[#This Row],[Título]]</f>
        <v>Habilitación anexos e impresora</v>
      </c>
      <c r="C2622" t="str">
        <f>Tabla_owssvr__2[[#This Row],[Solicitante]]</f>
        <v>Araneda Mancilla, Guillermo Osvaldo, CAM</v>
      </c>
      <c r="D2622" s="4">
        <f>Tabla_owssvr__2[[#This Row],[Fecha Solicitud]]</f>
        <v>41627</v>
      </c>
      <c r="E2622" t="str">
        <f>Tabla_owssvr__2[[#This Row],[Estado]]</f>
        <v>Realizado</v>
      </c>
      <c r="F2622" s="4">
        <f>Tabla_owssvr__2[[#This Row],[Fecha Cierre]]</f>
        <v>41627</v>
      </c>
      <c r="G2622" t="str">
        <f>Tabla_owssvr__2[[#This Row],[Categoria]]</f>
        <v>Creación, modificación activación y desactivación de anexos telefónicos.</v>
      </c>
      <c r="H2622">
        <f>Tabla_owssvr__2[[#This Row],[Enviado a TI]]</f>
        <v>0</v>
      </c>
      <c r="I2622">
        <f>Tabla_owssvr__2[[#This Row],[Regiones]]</f>
        <v>0</v>
      </c>
      <c r="J2622" s="12">
        <f t="shared" si="267"/>
        <v>1</v>
      </c>
      <c r="K2622" s="13">
        <f t="shared" si="268"/>
        <v>41628</v>
      </c>
      <c r="L2622" s="12">
        <f t="shared" si="269"/>
        <v>2013</v>
      </c>
      <c r="M2622" s="12">
        <f t="shared" si="270"/>
        <v>51</v>
      </c>
      <c r="N2622" s="12">
        <f t="shared" si="271"/>
        <v>12</v>
      </c>
      <c r="O2622" s="13" t="str">
        <f t="shared" ca="1" si="272"/>
        <v>CUMPLE</v>
      </c>
    </row>
    <row r="2623" spans="1:15" hidden="1">
      <c r="A2623">
        <f>Tabla_owssvr__2[[#This Row],[ID]]</f>
        <v>2588</v>
      </c>
      <c r="B2623" t="str">
        <f>Tabla_owssvr__2[[#This Row],[Título]]</f>
        <v>Configurar Salida Porteria Celulares</v>
      </c>
      <c r="C2623" t="str">
        <f>Tabla_owssvr__2[[#This Row],[Solicitante]]</f>
        <v>Duarte Fuentes, Luis Alfredo, CAM</v>
      </c>
      <c r="D2623" s="4">
        <f>Tabla_owssvr__2[[#This Row],[Fecha Solicitud]]</f>
        <v>41627</v>
      </c>
      <c r="E2623" t="str">
        <f>Tabla_owssvr__2[[#This Row],[Estado]]</f>
        <v>Realizado</v>
      </c>
      <c r="F2623" s="4">
        <f>Tabla_owssvr__2[[#This Row],[Fecha Cierre]]</f>
        <v>41627</v>
      </c>
      <c r="G2623" t="str">
        <f>Tabla_owssvr__2[[#This Row],[Categoria]]</f>
        <v>Creación, modificación activación y desactivación de anexos telefónicos.</v>
      </c>
      <c r="H2623">
        <f>Tabla_owssvr__2[[#This Row],[Enviado a TI]]</f>
        <v>0</v>
      </c>
      <c r="I2623">
        <f>Tabla_owssvr__2[[#This Row],[Regiones]]</f>
        <v>0</v>
      </c>
      <c r="J2623" s="12">
        <f t="shared" si="267"/>
        <v>1</v>
      </c>
      <c r="K2623" s="13">
        <f t="shared" si="268"/>
        <v>41628</v>
      </c>
      <c r="L2623" s="12">
        <f t="shared" si="269"/>
        <v>2013</v>
      </c>
      <c r="M2623" s="12">
        <f t="shared" si="270"/>
        <v>51</v>
      </c>
      <c r="N2623" s="12">
        <f t="shared" si="271"/>
        <v>12</v>
      </c>
      <c r="O2623" s="13" t="str">
        <f t="shared" ca="1" si="272"/>
        <v>CUMPLE</v>
      </c>
    </row>
    <row r="2624" spans="1:15" hidden="1">
      <c r="A2624">
        <f>Tabla_owssvr__2[[#This Row],[ID]]</f>
        <v>2587</v>
      </c>
      <c r="B2624" t="str">
        <f>Tabla_owssvr__2[[#This Row],[Título]]</f>
        <v>Bloqueo de equipo</v>
      </c>
      <c r="C2624" t="str">
        <f>Tabla_owssvr__2[[#This Row],[Solicitante]]</f>
        <v>Escobar Pizarro, Jeannette Alejandra, CAM</v>
      </c>
      <c r="D2624" s="4">
        <f>Tabla_owssvr__2[[#This Row],[Fecha Solicitud]]</f>
        <v>41627</v>
      </c>
      <c r="E2624" t="str">
        <f>Tabla_owssvr__2[[#This Row],[Estado]]</f>
        <v>Realizado</v>
      </c>
      <c r="F2624" s="4">
        <f>Tabla_owssvr__2[[#This Row],[Fecha Cierre]]</f>
        <v>41627</v>
      </c>
      <c r="G2624" t="str">
        <f>Tabla_owssvr__2[[#This Row],[Categoria]]</f>
        <v>Habilitación de servicios de telefonía celular, aumento de minutos, cambio de perfil.</v>
      </c>
      <c r="H2624">
        <f>Tabla_owssvr__2[[#This Row],[Enviado a TI]]</f>
        <v>0</v>
      </c>
      <c r="I2624">
        <f>Tabla_owssvr__2[[#This Row],[Regiones]]</f>
        <v>0</v>
      </c>
      <c r="J2624" s="12">
        <f t="shared" si="267"/>
        <v>1</v>
      </c>
      <c r="K2624" s="13">
        <f t="shared" si="268"/>
        <v>41628</v>
      </c>
      <c r="L2624" s="12">
        <f t="shared" si="269"/>
        <v>2013</v>
      </c>
      <c r="M2624" s="12">
        <f t="shared" si="270"/>
        <v>51</v>
      </c>
      <c r="N2624" s="12">
        <f t="shared" si="271"/>
        <v>12</v>
      </c>
      <c r="O2624" s="13" t="str">
        <f t="shared" ca="1" si="272"/>
        <v>CUMPLE</v>
      </c>
    </row>
    <row r="2625" spans="1:15" hidden="1">
      <c r="A2625">
        <f>Tabla_owssvr__2[[#This Row],[ID]]</f>
        <v>2586</v>
      </c>
      <c r="B2625" t="str">
        <f>Tabla_owssvr__2[[#This Row],[Título]]</f>
        <v>Configurar impresora</v>
      </c>
      <c r="C2625" t="str">
        <f>Tabla_owssvr__2[[#This Row],[Solicitante]]</f>
        <v>Quiñones Vargas, Jose Ramón, CAM</v>
      </c>
      <c r="D2625" s="4">
        <f>Tabla_owssvr__2[[#This Row],[Fecha Solicitud]]</f>
        <v>41627</v>
      </c>
      <c r="E2625" t="str">
        <f>Tabla_owssvr__2[[#This Row],[Estado]]</f>
        <v>Realizado</v>
      </c>
      <c r="F2625" s="4">
        <f>Tabla_owssvr__2[[#This Row],[Fecha Cierre]]</f>
        <v>41627</v>
      </c>
      <c r="G2625" t="str">
        <f>Tabla_owssvr__2[[#This Row],[Categoria]]</f>
        <v>Instalación de nuevos software en los computadores.</v>
      </c>
      <c r="H2625">
        <f>Tabla_owssvr__2[[#This Row],[Enviado a TI]]</f>
        <v>0</v>
      </c>
      <c r="I2625">
        <f>Tabla_owssvr__2[[#This Row],[Regiones]]</f>
        <v>0</v>
      </c>
      <c r="J2625" s="12">
        <f t="shared" si="267"/>
        <v>1</v>
      </c>
      <c r="K2625" s="13">
        <f t="shared" si="268"/>
        <v>41628</v>
      </c>
      <c r="L2625" s="12">
        <f t="shared" si="269"/>
        <v>2013</v>
      </c>
      <c r="M2625" s="12">
        <f t="shared" si="270"/>
        <v>51</v>
      </c>
      <c r="N2625" s="12">
        <f t="shared" si="271"/>
        <v>12</v>
      </c>
      <c r="O2625" s="13" t="str">
        <f t="shared" ca="1" si="272"/>
        <v>CUMPLE</v>
      </c>
    </row>
    <row r="2626" spans="1:15" hidden="1">
      <c r="A2626">
        <f>Tabla_owssvr__2[[#This Row],[ID]]</f>
        <v>2585</v>
      </c>
      <c r="B2626" t="str">
        <f>Tabla_owssvr__2[[#This Row],[Título]]</f>
        <v>Solicitud Aumento Minutos Carla Moraga</v>
      </c>
      <c r="C2626" t="str">
        <f>Tabla_owssvr__2[[#This Row],[Solicitante]]</f>
        <v>Diaz Castro, Olivier Guillermo, CAM</v>
      </c>
      <c r="D2626" s="4">
        <f>Tabla_owssvr__2[[#This Row],[Fecha Solicitud]]</f>
        <v>41626</v>
      </c>
      <c r="E2626" t="str">
        <f>Tabla_owssvr__2[[#This Row],[Estado]]</f>
        <v>Realizado</v>
      </c>
      <c r="F2626" s="4">
        <f>Tabla_owssvr__2[[#This Row],[Fecha Cierre]]</f>
        <v>41627</v>
      </c>
      <c r="G2626" t="str">
        <f>Tabla_owssvr__2[[#This Row],[Categoria]]</f>
        <v>Habilitación de servicios de telefonía celular, aumento de minutos, cambio de perfil.</v>
      </c>
      <c r="H2626">
        <f>Tabla_owssvr__2[[#This Row],[Enviado a TI]]</f>
        <v>0</v>
      </c>
      <c r="I2626">
        <f>Tabla_owssvr__2[[#This Row],[Regiones]]</f>
        <v>0</v>
      </c>
      <c r="J2626" s="12">
        <f t="shared" ref="J2626:J2689" si="273">VLOOKUP(G2626,servicios,2,FALSE)</f>
        <v>1</v>
      </c>
      <c r="K2626" s="13">
        <f t="shared" ref="K2626:K2689" si="274">WORKDAY(D2626*1,J2626,festivos)</f>
        <v>41627</v>
      </c>
      <c r="L2626" s="12">
        <f t="shared" ref="L2626:L2689" si="275">YEAR(K2626)</f>
        <v>2013</v>
      </c>
      <c r="M2626" s="12">
        <f t="shared" ref="M2626:M2689" si="276">WEEKNUM(K2626,2)</f>
        <v>51</v>
      </c>
      <c r="N2626" s="12">
        <f t="shared" ref="N2626:N2689" si="277">MONTH(K2626)</f>
        <v>12</v>
      </c>
      <c r="O2626" s="13" t="str">
        <f t="shared" ref="O2626:O2689" ca="1" si="278">IF(F2626=0,IF(AND(TODAY()&lt;=K2626),"EN TIEMPO","FUERA"),IF(AND(F2626&lt;=K2626),"CUMPLE","NO CUMPLE"))</f>
        <v>CUMPLE</v>
      </c>
    </row>
    <row r="2627" spans="1:15" hidden="1">
      <c r="A2627">
        <f>Tabla_owssvr__2[[#This Row],[ID]]</f>
        <v>2584</v>
      </c>
      <c r="B2627" t="str">
        <f>Tabla_owssvr__2[[#This Row],[Título]]</f>
        <v>TICKET 773266 - CUENTA DE RED ALTA</v>
      </c>
      <c r="C2627" t="str">
        <f>Tabla_owssvr__2[[#This Row],[Solicitante]]</f>
        <v>Herrera Valdes, Ramon, CAM</v>
      </c>
      <c r="D2627" s="4">
        <f>Tabla_owssvr__2[[#This Row],[Fecha Solicitud]]</f>
        <v>41627</v>
      </c>
      <c r="E2627" t="str">
        <f>Tabla_owssvr__2[[#This Row],[Estado]]</f>
        <v>Realizado</v>
      </c>
      <c r="F2627" s="4">
        <f>Tabla_owssvr__2[[#This Row],[Fecha Cierre]]</f>
        <v>41627</v>
      </c>
      <c r="G2627" t="str">
        <f>Tabla_owssvr__2[[#This Row],[Categoria]]</f>
        <v>Creación, modificación activación y desactivación de cuentas de red y correo electrónico.</v>
      </c>
      <c r="H2627">
        <f>Tabla_owssvr__2[[#This Row],[Enviado a TI]]</f>
        <v>0</v>
      </c>
      <c r="I2627">
        <f>Tabla_owssvr__2[[#This Row],[Regiones]]</f>
        <v>0</v>
      </c>
      <c r="J2627" s="12">
        <f t="shared" si="273"/>
        <v>1</v>
      </c>
      <c r="K2627" s="13">
        <f t="shared" si="274"/>
        <v>41628</v>
      </c>
      <c r="L2627" s="12">
        <f t="shared" si="275"/>
        <v>2013</v>
      </c>
      <c r="M2627" s="12">
        <f t="shared" si="276"/>
        <v>51</v>
      </c>
      <c r="N2627" s="12">
        <f t="shared" si="277"/>
        <v>12</v>
      </c>
      <c r="O2627" s="13" t="str">
        <f t="shared" ca="1" si="278"/>
        <v>CUMPLE</v>
      </c>
    </row>
    <row r="2628" spans="1:15" hidden="1">
      <c r="A2628">
        <f>Tabla_owssvr__2[[#This Row],[ID]]</f>
        <v>2583</v>
      </c>
      <c r="B2628" t="str">
        <f>Tabla_owssvr__2[[#This Row],[Título]]</f>
        <v>Computador Alumno en practica</v>
      </c>
      <c r="C2628" t="str">
        <f>Tabla_owssvr__2[[#This Row],[Solicitante]]</f>
        <v>Garrido Saavedra, Mario Andres, CAM</v>
      </c>
      <c r="D2628" s="4">
        <f>Tabla_owssvr__2[[#This Row],[Fecha Solicitud]]</f>
        <v>41625</v>
      </c>
      <c r="E2628" t="str">
        <f>Tabla_owssvr__2[[#This Row],[Estado]]</f>
        <v>Realizado</v>
      </c>
      <c r="F2628" s="4">
        <f>Tabla_owssvr__2[[#This Row],[Fecha Cierre]]</f>
        <v>41627</v>
      </c>
      <c r="G2628" t="str">
        <f>Tabla_owssvr__2[[#This Row],[Categoria]]</f>
        <v>Asignación de equipamiento estándar.</v>
      </c>
      <c r="H2628">
        <f>Tabla_owssvr__2[[#This Row],[Enviado a TI]]</f>
        <v>0</v>
      </c>
      <c r="I2628">
        <f>Tabla_owssvr__2[[#This Row],[Regiones]]</f>
        <v>0</v>
      </c>
      <c r="J2628" s="12">
        <f t="shared" si="273"/>
        <v>4</v>
      </c>
      <c r="K2628" s="13">
        <f t="shared" si="274"/>
        <v>41631</v>
      </c>
      <c r="L2628" s="12">
        <f t="shared" si="275"/>
        <v>2013</v>
      </c>
      <c r="M2628" s="12">
        <f t="shared" si="276"/>
        <v>52</v>
      </c>
      <c r="N2628" s="12">
        <f t="shared" si="277"/>
        <v>12</v>
      </c>
      <c r="O2628" s="13" t="str">
        <f t="shared" ca="1" si="278"/>
        <v>CUMPLE</v>
      </c>
    </row>
    <row r="2629" spans="1:15" hidden="1">
      <c r="A2629">
        <f>Tabla_owssvr__2[[#This Row],[ID]]</f>
        <v>2582</v>
      </c>
      <c r="B2629" t="str">
        <f>Tabla_owssvr__2[[#This Row],[Título]]</f>
        <v>SistOrdMT (\\camfserver)</v>
      </c>
      <c r="C2629" t="str">
        <f>Tabla_owssvr__2[[#This Row],[Solicitante]]</f>
        <v>Jerez Valdebenito, Rodrigo Esteban, CAM</v>
      </c>
      <c r="D2629" s="4">
        <f>Tabla_owssvr__2[[#This Row],[Fecha Solicitud]]</f>
        <v>41627</v>
      </c>
      <c r="E2629" t="str">
        <f>Tabla_owssvr__2[[#This Row],[Estado]]</f>
        <v>Realizado</v>
      </c>
      <c r="F2629" s="4">
        <f>Tabla_owssvr__2[[#This Row],[Fecha Cierre]]</f>
        <v>41627</v>
      </c>
      <c r="G2629" t="str">
        <f>Tabla_owssvr__2[[#This Row],[Categoria]]</f>
        <v>Habilitación de carpetas compartidas o sitios de Sharepoint. O asignación y/o modificación de permisos.</v>
      </c>
      <c r="H2629">
        <f>Tabla_owssvr__2[[#This Row],[Enviado a TI]]</f>
        <v>0</v>
      </c>
      <c r="I2629">
        <f>Tabla_owssvr__2[[#This Row],[Regiones]]</f>
        <v>0</v>
      </c>
      <c r="J2629" s="12">
        <f t="shared" si="273"/>
        <v>1</v>
      </c>
      <c r="K2629" s="13">
        <f t="shared" si="274"/>
        <v>41628</v>
      </c>
      <c r="L2629" s="12">
        <f t="shared" si="275"/>
        <v>2013</v>
      </c>
      <c r="M2629" s="12">
        <f t="shared" si="276"/>
        <v>51</v>
      </c>
      <c r="N2629" s="12">
        <f t="shared" si="277"/>
        <v>12</v>
      </c>
      <c r="O2629" s="13" t="str">
        <f t="shared" ca="1" si="278"/>
        <v>CUMPLE</v>
      </c>
    </row>
    <row r="2630" spans="1:15">
      <c r="A2630">
        <f>Tabla_owssvr__2[[#This Row],[ID]]</f>
        <v>2581</v>
      </c>
      <c r="B2630" t="str">
        <f>Tabla_owssvr__2[[#This Row],[Título]]</f>
        <v xml:space="preserve">Habilitar Anexo </v>
      </c>
      <c r="C2630" t="str">
        <f>Tabla_owssvr__2[[#This Row],[Solicitante]]</f>
        <v>Castro Marchant, Jorge, CAM</v>
      </c>
      <c r="D2630" s="4">
        <f>Tabla_owssvr__2[[#This Row],[Fecha Solicitud]]</f>
        <v>41624</v>
      </c>
      <c r="E2630" t="str">
        <f>Tabla_owssvr__2[[#This Row],[Estado]]</f>
        <v>Realizado</v>
      </c>
      <c r="F2630" s="4">
        <f>Tabla_owssvr__2[[#This Row],[Fecha Cierre]]</f>
        <v>41627</v>
      </c>
      <c r="G2630" t="str">
        <f>Tabla_owssvr__2[[#This Row],[Categoria]]</f>
        <v>Creación, modificación activación y desactivación de anexos telefónicos.</v>
      </c>
      <c r="H2630">
        <f>Tabla_owssvr__2[[#This Row],[Enviado a TI]]</f>
        <v>0</v>
      </c>
      <c r="I2630">
        <f>Tabla_owssvr__2[[#This Row],[Regiones]]</f>
        <v>0</v>
      </c>
      <c r="J2630" s="12">
        <f t="shared" si="273"/>
        <v>1</v>
      </c>
      <c r="K2630" s="13">
        <f t="shared" si="274"/>
        <v>41625</v>
      </c>
      <c r="L2630" s="12">
        <f t="shared" si="275"/>
        <v>2013</v>
      </c>
      <c r="M2630" s="12">
        <f t="shared" si="276"/>
        <v>51</v>
      </c>
      <c r="N2630" s="12">
        <f t="shared" si="277"/>
        <v>12</v>
      </c>
      <c r="O2630" s="13" t="str">
        <f t="shared" ca="1" si="278"/>
        <v>NO CUMPLE</v>
      </c>
    </row>
    <row r="2631" spans="1:15" hidden="1">
      <c r="A2631">
        <f>Tabla_owssvr__2[[#This Row],[ID]]</f>
        <v>2580</v>
      </c>
      <c r="B2631" t="str">
        <f>Tabla_owssvr__2[[#This Row],[Título]]</f>
        <v>PROBLEMAS DE CONECTIVIDAD EN BSM</v>
      </c>
      <c r="C2631" t="str">
        <f>Tabla_owssvr__2[[#This Row],[Solicitante]]</f>
        <v>Donoso Serey, Aldo Fabricio, CAM</v>
      </c>
      <c r="D2631" s="4">
        <f>Tabla_owssvr__2[[#This Row],[Fecha Solicitud]]</f>
        <v>41626</v>
      </c>
      <c r="E2631" t="str">
        <f>Tabla_owssvr__2[[#This Row],[Estado]]</f>
        <v>Realizado</v>
      </c>
      <c r="F2631" s="4">
        <f>Tabla_owssvr__2[[#This Row],[Fecha Cierre]]</f>
        <v>41626</v>
      </c>
      <c r="G2631" t="str">
        <f>Tabla_owssvr__2[[#This Row],[Categoria]]</f>
        <v>Instalación o revisión de puntos de red.</v>
      </c>
      <c r="H2631">
        <f>Tabla_owssvr__2[[#This Row],[Enviado a TI]]</f>
        <v>0</v>
      </c>
      <c r="I2631">
        <f>Tabla_owssvr__2[[#This Row],[Regiones]]</f>
        <v>0</v>
      </c>
      <c r="J2631" s="12">
        <f t="shared" si="273"/>
        <v>3</v>
      </c>
      <c r="K2631" s="13">
        <f t="shared" si="274"/>
        <v>41631</v>
      </c>
      <c r="L2631" s="12">
        <f t="shared" si="275"/>
        <v>2013</v>
      </c>
      <c r="M2631" s="12">
        <f t="shared" si="276"/>
        <v>52</v>
      </c>
      <c r="N2631" s="12">
        <f t="shared" si="277"/>
        <v>12</v>
      </c>
      <c r="O2631" s="13" t="str">
        <f t="shared" ca="1" si="278"/>
        <v>CUMPLE</v>
      </c>
    </row>
    <row r="2632" spans="1:15" hidden="1">
      <c r="A2632">
        <f>Tabla_owssvr__2[[#This Row],[ID]]</f>
        <v>2579</v>
      </c>
      <c r="B2632" t="str">
        <f>Tabla_owssvr__2[[#This Row],[Título]]</f>
        <v>Clave oracle</v>
      </c>
      <c r="C2632" t="str">
        <f>Tabla_owssvr__2[[#This Row],[Solicitante]]</f>
        <v>Brantt Zumarán, Claudia Andrea, CAM</v>
      </c>
      <c r="D2632" s="4">
        <f>Tabla_owssvr__2[[#This Row],[Fecha Solicitud]]</f>
        <v>41627</v>
      </c>
      <c r="E2632" t="str">
        <f>Tabla_owssvr__2[[#This Row],[Estado]]</f>
        <v>Realizado</v>
      </c>
      <c r="F2632" s="4">
        <f>Tabla_owssvr__2[[#This Row],[Fecha Cierre]]</f>
        <v>41627</v>
      </c>
      <c r="G2632" t="str">
        <f>Tabla_owssvr__2[[#This Row],[Categoria]]</f>
        <v>Reporte de incidencias de servicio externos (Oracle, SAP, Synergia, GOM ….)</v>
      </c>
      <c r="H2632">
        <f>Tabla_owssvr__2[[#This Row],[Enviado a TI]]</f>
        <v>0</v>
      </c>
      <c r="I2632">
        <f>Tabla_owssvr__2[[#This Row],[Regiones]]</f>
        <v>0</v>
      </c>
      <c r="J2632" s="12">
        <f t="shared" si="273"/>
        <v>1</v>
      </c>
      <c r="K2632" s="13">
        <f t="shared" si="274"/>
        <v>41628</v>
      </c>
      <c r="L2632" s="12">
        <f t="shared" si="275"/>
        <v>2013</v>
      </c>
      <c r="M2632" s="12">
        <f t="shared" si="276"/>
        <v>51</v>
      </c>
      <c r="N2632" s="12">
        <f t="shared" si="277"/>
        <v>12</v>
      </c>
      <c r="O2632" s="13" t="str">
        <f t="shared" ca="1" si="278"/>
        <v>CUMPLE</v>
      </c>
    </row>
    <row r="2633" spans="1:15" hidden="1">
      <c r="A2633">
        <f>Tabla_owssvr__2[[#This Row],[ID]]</f>
        <v>2578</v>
      </c>
      <c r="B2633" t="str">
        <f>Tabla_owssvr__2[[#This Row],[Título]]</f>
        <v>Solicita poder generar devolución minutos ON-NET Celular personal de Unidad de SSEE</v>
      </c>
      <c r="C2633" t="str">
        <f>Tabla_owssvr__2[[#This Row],[Solicitante]]</f>
        <v>Garay Espinoza, Jorge Andres, CAM</v>
      </c>
      <c r="D2633" s="4">
        <f>Tabla_owssvr__2[[#This Row],[Fecha Solicitud]]</f>
        <v>41626</v>
      </c>
      <c r="E2633" t="str">
        <f>Tabla_owssvr__2[[#This Row],[Estado]]</f>
        <v>Realizado</v>
      </c>
      <c r="F2633" s="4">
        <f>Tabla_owssvr__2[[#This Row],[Fecha Cierre]]</f>
        <v>41626</v>
      </c>
      <c r="G2633" t="str">
        <f>Tabla_owssvr__2[[#This Row],[Categoria]]</f>
        <v>Habilitación de servicios de telefonía celular, aumento de minutos, cambio de perfil.</v>
      </c>
      <c r="H2633">
        <f>Tabla_owssvr__2[[#This Row],[Enviado a TI]]</f>
        <v>0</v>
      </c>
      <c r="I2633">
        <f>Tabla_owssvr__2[[#This Row],[Regiones]]</f>
        <v>0</v>
      </c>
      <c r="J2633" s="12">
        <f t="shared" si="273"/>
        <v>1</v>
      </c>
      <c r="K2633" s="13">
        <f t="shared" si="274"/>
        <v>41627</v>
      </c>
      <c r="L2633" s="12">
        <f t="shared" si="275"/>
        <v>2013</v>
      </c>
      <c r="M2633" s="12">
        <f t="shared" si="276"/>
        <v>51</v>
      </c>
      <c r="N2633" s="12">
        <f t="shared" si="277"/>
        <v>12</v>
      </c>
      <c r="O2633" s="13" t="str">
        <f t="shared" ca="1" si="278"/>
        <v>CUMPLE</v>
      </c>
    </row>
    <row r="2634" spans="1:15" hidden="1">
      <c r="A2634">
        <f>Tabla_owssvr__2[[#This Row],[ID]]</f>
        <v>2577</v>
      </c>
      <c r="B2634" t="str">
        <f>Tabla_owssvr__2[[#This Row],[Título]]</f>
        <v>WiFi No conecta en ninguna parte</v>
      </c>
      <c r="C2634" t="str">
        <f>Tabla_owssvr__2[[#This Row],[Solicitante]]</f>
        <v>Valdes Navarrete, David Exequiel, CAM</v>
      </c>
      <c r="D2634" s="4">
        <f>Tabla_owssvr__2[[#This Row],[Fecha Solicitud]]</f>
        <v>41626</v>
      </c>
      <c r="E2634" t="str">
        <f>Tabla_owssvr__2[[#This Row],[Estado]]</f>
        <v>Realizado</v>
      </c>
      <c r="F2634" s="4">
        <f>Tabla_owssvr__2[[#This Row],[Fecha Cierre]]</f>
        <v>41626</v>
      </c>
      <c r="G2634" t="str">
        <f>Tabla_owssvr__2[[#This Row],[Categoria]]</f>
        <v>Instalación de nuevos software en los computadores.</v>
      </c>
      <c r="H2634">
        <f>Tabla_owssvr__2[[#This Row],[Enviado a TI]]</f>
        <v>0</v>
      </c>
      <c r="I2634">
        <f>Tabla_owssvr__2[[#This Row],[Regiones]]</f>
        <v>0</v>
      </c>
      <c r="J2634" s="12">
        <f t="shared" si="273"/>
        <v>1</v>
      </c>
      <c r="K2634" s="13">
        <f t="shared" si="274"/>
        <v>41627</v>
      </c>
      <c r="L2634" s="12">
        <f t="shared" si="275"/>
        <v>2013</v>
      </c>
      <c r="M2634" s="12">
        <f t="shared" si="276"/>
        <v>51</v>
      </c>
      <c r="N2634" s="12">
        <f t="shared" si="277"/>
        <v>12</v>
      </c>
      <c r="O2634" s="13" t="str">
        <f t="shared" ca="1" si="278"/>
        <v>CUMPLE</v>
      </c>
    </row>
    <row r="2635" spans="1:15" hidden="1">
      <c r="A2635">
        <f>Tabla_owssvr__2[[#This Row],[ID]]</f>
        <v>2576</v>
      </c>
      <c r="B2635" t="str">
        <f>Tabla_owssvr__2[[#This Row],[Título]]</f>
        <v>Problemas con Synergia</v>
      </c>
      <c r="C2635" t="str">
        <f>Tabla_owssvr__2[[#This Row],[Solicitante]]</f>
        <v>Ríos Leiva, Carolina de los Angeles, CAM</v>
      </c>
      <c r="D2635" s="4">
        <f>Tabla_owssvr__2[[#This Row],[Fecha Solicitud]]</f>
        <v>41627</v>
      </c>
      <c r="E2635" t="str">
        <f>Tabla_owssvr__2[[#This Row],[Estado]]</f>
        <v>Realizado</v>
      </c>
      <c r="F2635" s="4">
        <f>Tabla_owssvr__2[[#This Row],[Fecha Cierre]]</f>
        <v>41627</v>
      </c>
      <c r="G2635" t="str">
        <f>Tabla_owssvr__2[[#This Row],[Categoria]]</f>
        <v>Reporte de incidencias de servicio externos (Oracle, SAP, Synergia, GOM ….)</v>
      </c>
      <c r="H2635">
        <f>Tabla_owssvr__2[[#This Row],[Enviado a TI]]</f>
        <v>0</v>
      </c>
      <c r="I2635">
        <f>Tabla_owssvr__2[[#This Row],[Regiones]]</f>
        <v>0</v>
      </c>
      <c r="J2635" s="12">
        <f t="shared" si="273"/>
        <v>1</v>
      </c>
      <c r="K2635" s="13">
        <f t="shared" si="274"/>
        <v>41628</v>
      </c>
      <c r="L2635" s="12">
        <f t="shared" si="275"/>
        <v>2013</v>
      </c>
      <c r="M2635" s="12">
        <f t="shared" si="276"/>
        <v>51</v>
      </c>
      <c r="N2635" s="12">
        <f t="shared" si="277"/>
        <v>12</v>
      </c>
      <c r="O2635" s="13" t="str">
        <f t="shared" ca="1" si="278"/>
        <v>CUMPLE</v>
      </c>
    </row>
    <row r="2636" spans="1:15" hidden="1">
      <c r="A2636">
        <f>Tabla_owssvr__2[[#This Row],[ID]]</f>
        <v>2575</v>
      </c>
      <c r="B2636" t="str">
        <f>Tabla_owssvr__2[[#This Row],[Título]]</f>
        <v>Solicitud cambio aparato celular.</v>
      </c>
      <c r="C2636" t="str">
        <f>Tabla_owssvr__2[[#This Row],[Solicitante]]</f>
        <v>Gutierrez Avendaño, Orietta Marisol, CAM</v>
      </c>
      <c r="D2636" s="4">
        <f>Tabla_owssvr__2[[#This Row],[Fecha Solicitud]]</f>
        <v>41626</v>
      </c>
      <c r="E2636" t="str">
        <f>Tabla_owssvr__2[[#This Row],[Estado]]</f>
        <v>Realizado</v>
      </c>
      <c r="F2636" s="4">
        <f>Tabla_owssvr__2[[#This Row],[Fecha Cierre]]</f>
        <v>41627</v>
      </c>
      <c r="G2636" t="str">
        <f>Tabla_owssvr__2[[#This Row],[Categoria]]</f>
        <v>Habilitación de servicios de telefonía celular, aumento de minutos, cambio de perfil.</v>
      </c>
      <c r="H2636">
        <f>Tabla_owssvr__2[[#This Row],[Enviado a TI]]</f>
        <v>0</v>
      </c>
      <c r="I2636">
        <f>Tabla_owssvr__2[[#This Row],[Regiones]]</f>
        <v>0</v>
      </c>
      <c r="J2636" s="12">
        <f t="shared" si="273"/>
        <v>1</v>
      </c>
      <c r="K2636" s="13">
        <f t="shared" si="274"/>
        <v>41627</v>
      </c>
      <c r="L2636" s="12">
        <f t="shared" si="275"/>
        <v>2013</v>
      </c>
      <c r="M2636" s="12">
        <f t="shared" si="276"/>
        <v>51</v>
      </c>
      <c r="N2636" s="12">
        <f t="shared" si="277"/>
        <v>12</v>
      </c>
      <c r="O2636" s="13" t="str">
        <f t="shared" ca="1" si="278"/>
        <v>CUMPLE</v>
      </c>
    </row>
    <row r="2637" spans="1:15" hidden="1">
      <c r="A2637">
        <f>Tabla_owssvr__2[[#This Row],[ID]]</f>
        <v>2574</v>
      </c>
      <c r="B2637" t="str">
        <f>Tabla_owssvr__2[[#This Row],[Título]]</f>
        <v xml:space="preserve"> 2 Celulares con Corrreo</v>
      </c>
      <c r="C2637" t="str">
        <f>Tabla_owssvr__2[[#This Row],[Solicitante]]</f>
        <v>Bulnes Vergara, Marco Aurelio, CAM</v>
      </c>
      <c r="D2637" s="4">
        <f>Tabla_owssvr__2[[#This Row],[Fecha Solicitud]]</f>
        <v>41624</v>
      </c>
      <c r="E2637" t="str">
        <f>Tabla_owssvr__2[[#This Row],[Estado]]</f>
        <v>Realizado</v>
      </c>
      <c r="F2637" s="4">
        <f>Tabla_owssvr__2[[#This Row],[Fecha Cierre]]</f>
        <v>41624</v>
      </c>
      <c r="G2637" t="str">
        <f>Tabla_owssvr__2[[#This Row],[Categoria]]</f>
        <v>Asignación y/o entrega de equipos celulares estándar nuevos o sus componentes. (chips)</v>
      </c>
      <c r="H2637">
        <f>Tabla_owssvr__2[[#This Row],[Enviado a TI]]</f>
        <v>0</v>
      </c>
      <c r="I2637">
        <f>Tabla_owssvr__2[[#This Row],[Regiones]]</f>
        <v>0</v>
      </c>
      <c r="J2637" s="12">
        <f t="shared" si="273"/>
        <v>7</v>
      </c>
      <c r="K2637" s="13">
        <f t="shared" si="274"/>
        <v>41634</v>
      </c>
      <c r="L2637" s="12">
        <f t="shared" si="275"/>
        <v>2013</v>
      </c>
      <c r="M2637" s="12">
        <f t="shared" si="276"/>
        <v>52</v>
      </c>
      <c r="N2637" s="12">
        <f t="shared" si="277"/>
        <v>12</v>
      </c>
      <c r="O2637" s="13" t="str">
        <f t="shared" ca="1" si="278"/>
        <v>CUMPLE</v>
      </c>
    </row>
    <row r="2638" spans="1:15" hidden="1">
      <c r="A2638">
        <f>Tabla_owssvr__2[[#This Row],[ID]]</f>
        <v>2573</v>
      </c>
      <c r="B2638" t="str">
        <f>Tabla_owssvr__2[[#This Row],[Título]]</f>
        <v>Solicita minutos a celular.</v>
      </c>
      <c r="C2638" t="str">
        <f>Tabla_owssvr__2[[#This Row],[Solicitante]]</f>
        <v>Hormazábal Ortiz, Leonardo Antonio, CAM</v>
      </c>
      <c r="D2638" s="4">
        <f>Tabla_owssvr__2[[#This Row],[Fecha Solicitud]]</f>
        <v>41626</v>
      </c>
      <c r="E2638" t="str">
        <f>Tabla_owssvr__2[[#This Row],[Estado]]</f>
        <v>Realizado</v>
      </c>
      <c r="F2638" s="4">
        <f>Tabla_owssvr__2[[#This Row],[Fecha Cierre]]</f>
        <v>41626</v>
      </c>
      <c r="G2638" t="str">
        <f>Tabla_owssvr__2[[#This Row],[Categoria]]</f>
        <v>Habilitación de servicios de telefonía celular, aumento de minutos, cambio de perfil.</v>
      </c>
      <c r="H2638">
        <f>Tabla_owssvr__2[[#This Row],[Enviado a TI]]</f>
        <v>0</v>
      </c>
      <c r="I2638">
        <f>Tabla_owssvr__2[[#This Row],[Regiones]]</f>
        <v>0</v>
      </c>
      <c r="J2638" s="12">
        <f t="shared" si="273"/>
        <v>1</v>
      </c>
      <c r="K2638" s="13">
        <f t="shared" si="274"/>
        <v>41627</v>
      </c>
      <c r="L2638" s="12">
        <f t="shared" si="275"/>
        <v>2013</v>
      </c>
      <c r="M2638" s="12">
        <f t="shared" si="276"/>
        <v>51</v>
      </c>
      <c r="N2638" s="12">
        <f t="shared" si="277"/>
        <v>12</v>
      </c>
      <c r="O2638" s="13" t="str">
        <f t="shared" ca="1" si="278"/>
        <v>CUMPLE</v>
      </c>
    </row>
    <row r="2639" spans="1:15" hidden="1">
      <c r="A2639">
        <f>Tabla_owssvr__2[[#This Row],[ID]]</f>
        <v>2572</v>
      </c>
      <c r="B2639" t="str">
        <f>Tabla_owssvr__2[[#This Row],[Título]]</f>
        <v>Habilitación anexos e impresora</v>
      </c>
      <c r="C2639" t="str">
        <f>Tabla_owssvr__2[[#This Row],[Solicitante]]</f>
        <v>Rojas Solis, Eladio Andres, CAM</v>
      </c>
      <c r="D2639" s="4">
        <f>Tabla_owssvr__2[[#This Row],[Fecha Solicitud]]</f>
        <v>41626</v>
      </c>
      <c r="E2639" t="str">
        <f>Tabla_owssvr__2[[#This Row],[Estado]]</f>
        <v>Realizado</v>
      </c>
      <c r="F2639" s="4">
        <f>Tabla_owssvr__2[[#This Row],[Fecha Cierre]]</f>
        <v>41626</v>
      </c>
      <c r="G2639" t="str">
        <f>Tabla_owssvr__2[[#This Row],[Categoria]]</f>
        <v>Creación, modificación activación y desactivación de anexos telefónicos.</v>
      </c>
      <c r="H2639">
        <f>Tabla_owssvr__2[[#This Row],[Enviado a TI]]</f>
        <v>0</v>
      </c>
      <c r="I2639">
        <f>Tabla_owssvr__2[[#This Row],[Regiones]]</f>
        <v>0</v>
      </c>
      <c r="J2639" s="12">
        <f t="shared" si="273"/>
        <v>1</v>
      </c>
      <c r="K2639" s="13">
        <f t="shared" si="274"/>
        <v>41627</v>
      </c>
      <c r="L2639" s="12">
        <f t="shared" si="275"/>
        <v>2013</v>
      </c>
      <c r="M2639" s="12">
        <f t="shared" si="276"/>
        <v>51</v>
      </c>
      <c r="N2639" s="12">
        <f t="shared" si="277"/>
        <v>12</v>
      </c>
      <c r="O2639" s="13" t="str">
        <f t="shared" ca="1" si="278"/>
        <v>CUMPLE</v>
      </c>
    </row>
    <row r="2640" spans="1:15" hidden="1">
      <c r="A2640">
        <f>Tabla_owssvr__2[[#This Row],[ID]]</f>
        <v>2571</v>
      </c>
      <c r="B2640" t="str">
        <f>Tabla_owssvr__2[[#This Row],[Título]]</f>
        <v>Copia de Solicitud Equipo Telefónico CO OO (2).xlsx</v>
      </c>
      <c r="C2640" t="str">
        <f>Tabla_owssvr__2[[#This Row],[Solicitante]]</f>
        <v>Orellana Sepulveda, Andres Alejandro, CAM</v>
      </c>
      <c r="D2640" s="4">
        <f>Tabla_owssvr__2[[#This Row],[Fecha Solicitud]]</f>
        <v>41626</v>
      </c>
      <c r="E2640" t="str">
        <f>Tabla_owssvr__2[[#This Row],[Estado]]</f>
        <v>Realizado</v>
      </c>
      <c r="F2640" s="4">
        <f>Tabla_owssvr__2[[#This Row],[Fecha Cierre]]</f>
        <v>41626</v>
      </c>
      <c r="G2640" t="str">
        <f>Tabla_owssvr__2[[#This Row],[Categoria]]</f>
        <v>Asignación y/o entrega de equipos celulares estándar nuevos o sus componentes. (chips)</v>
      </c>
      <c r="H2640">
        <f>Tabla_owssvr__2[[#This Row],[Enviado a TI]]</f>
        <v>0</v>
      </c>
      <c r="I2640">
        <f>Tabla_owssvr__2[[#This Row],[Regiones]]</f>
        <v>0</v>
      </c>
      <c r="J2640" s="12">
        <f t="shared" si="273"/>
        <v>7</v>
      </c>
      <c r="K2640" s="13">
        <f t="shared" si="274"/>
        <v>41638</v>
      </c>
      <c r="L2640" s="12">
        <f t="shared" si="275"/>
        <v>2013</v>
      </c>
      <c r="M2640" s="12">
        <f t="shared" si="276"/>
        <v>53</v>
      </c>
      <c r="N2640" s="12">
        <f t="shared" si="277"/>
        <v>12</v>
      </c>
      <c r="O2640" s="13" t="str">
        <f t="shared" ca="1" si="278"/>
        <v>CUMPLE</v>
      </c>
    </row>
    <row r="2641" spans="1:15" hidden="1">
      <c r="A2641">
        <f>Tabla_owssvr__2[[#This Row],[ID]]</f>
        <v>2570</v>
      </c>
      <c r="B2641" t="str">
        <f>Tabla_owssvr__2[[#This Row],[Título]]</f>
        <v>Carpeta seguimiento provisiones</v>
      </c>
      <c r="C2641" t="str">
        <f>Tabla_owssvr__2[[#This Row],[Solicitante]]</f>
        <v>Espinosa Palau, María Jesús, CAM</v>
      </c>
      <c r="D2641" s="4">
        <f>Tabla_owssvr__2[[#This Row],[Fecha Solicitud]]</f>
        <v>41626</v>
      </c>
      <c r="E2641" t="str">
        <f>Tabla_owssvr__2[[#This Row],[Estado]]</f>
        <v>Realizado</v>
      </c>
      <c r="F2641" s="4">
        <f>Tabla_owssvr__2[[#This Row],[Fecha Cierre]]</f>
        <v>41626</v>
      </c>
      <c r="G2641" t="str">
        <f>Tabla_owssvr__2[[#This Row],[Categoria]]</f>
        <v>Habilitación de carpetas compartidas o sitios de Sharepoint. O asignación y/o modificación de permisos.</v>
      </c>
      <c r="H2641">
        <f>Tabla_owssvr__2[[#This Row],[Enviado a TI]]</f>
        <v>0</v>
      </c>
      <c r="I2641">
        <f>Tabla_owssvr__2[[#This Row],[Regiones]]</f>
        <v>0</v>
      </c>
      <c r="J2641" s="12">
        <f t="shared" si="273"/>
        <v>1</v>
      </c>
      <c r="K2641" s="13">
        <f t="shared" si="274"/>
        <v>41627</v>
      </c>
      <c r="L2641" s="12">
        <f t="shared" si="275"/>
        <v>2013</v>
      </c>
      <c r="M2641" s="12">
        <f t="shared" si="276"/>
        <v>51</v>
      </c>
      <c r="N2641" s="12">
        <f t="shared" si="277"/>
        <v>12</v>
      </c>
      <c r="O2641" s="13" t="str">
        <f t="shared" ca="1" si="278"/>
        <v>CUMPLE</v>
      </c>
    </row>
    <row r="2642" spans="1:15" hidden="1">
      <c r="A2642">
        <f>Tabla_owssvr__2[[#This Row],[ID]]</f>
        <v>2569</v>
      </c>
      <c r="B2642" t="str">
        <f>Tabla_owssvr__2[[#This Row],[Título]]</f>
        <v>Inclusión a Cam Gestión Chile</v>
      </c>
      <c r="C2642" t="str">
        <f>Tabla_owssvr__2[[#This Row],[Solicitante]]</f>
        <v>Espinosa Palau, María Jesús, CAM</v>
      </c>
      <c r="D2642" s="4">
        <f>Tabla_owssvr__2[[#This Row],[Fecha Solicitud]]</f>
        <v>41626</v>
      </c>
      <c r="E2642" t="str">
        <f>Tabla_owssvr__2[[#This Row],[Estado]]</f>
        <v>Realizado</v>
      </c>
      <c r="F2642" s="4">
        <f>Tabla_owssvr__2[[#This Row],[Fecha Cierre]]</f>
        <v>41626</v>
      </c>
      <c r="G2642" t="str">
        <f>Tabla_owssvr__2[[#This Row],[Categoria]]</f>
        <v>Creación, modificación activación y desactivación de cuentas de red y correo electrónico.</v>
      </c>
      <c r="H2642">
        <f>Tabla_owssvr__2[[#This Row],[Enviado a TI]]</f>
        <v>0</v>
      </c>
      <c r="I2642">
        <f>Tabla_owssvr__2[[#This Row],[Regiones]]</f>
        <v>0</v>
      </c>
      <c r="J2642" s="12">
        <f t="shared" si="273"/>
        <v>1</v>
      </c>
      <c r="K2642" s="13">
        <f t="shared" si="274"/>
        <v>41627</v>
      </c>
      <c r="L2642" s="12">
        <f t="shared" si="275"/>
        <v>2013</v>
      </c>
      <c r="M2642" s="12">
        <f t="shared" si="276"/>
        <v>51</v>
      </c>
      <c r="N2642" s="12">
        <f t="shared" si="277"/>
        <v>12</v>
      </c>
      <c r="O2642" s="13" t="str">
        <f t="shared" ca="1" si="278"/>
        <v>CUMPLE</v>
      </c>
    </row>
    <row r="2643" spans="1:15" hidden="1">
      <c r="A2643">
        <f>Tabla_owssvr__2[[#This Row],[ID]]</f>
        <v>2568</v>
      </c>
      <c r="B2643" t="str">
        <f>Tabla_owssvr__2[[#This Row],[Título]]</f>
        <v>Solicita habilitar comunicación a celular empresa.</v>
      </c>
      <c r="C2643" t="str">
        <f>Tabla_owssvr__2[[#This Row],[Solicitante]]</f>
        <v>Salinas Bustos, Max Leonardo, CAM</v>
      </c>
      <c r="D2643" s="4">
        <f>Tabla_owssvr__2[[#This Row],[Fecha Solicitud]]</f>
        <v>41626</v>
      </c>
      <c r="E2643" t="str">
        <f>Tabla_owssvr__2[[#This Row],[Estado]]</f>
        <v>Realizado</v>
      </c>
      <c r="F2643" s="4">
        <f>Tabla_owssvr__2[[#This Row],[Fecha Cierre]]</f>
        <v>41626</v>
      </c>
      <c r="G2643" t="str">
        <f>Tabla_owssvr__2[[#This Row],[Categoria]]</f>
        <v>Habilitación de servicios de telefonía celular, aumento de minutos, cambio de perfil.</v>
      </c>
      <c r="H2643">
        <f>Tabla_owssvr__2[[#This Row],[Enviado a TI]]</f>
        <v>0</v>
      </c>
      <c r="I2643">
        <f>Tabla_owssvr__2[[#This Row],[Regiones]]</f>
        <v>0</v>
      </c>
      <c r="J2643" s="12">
        <f t="shared" si="273"/>
        <v>1</v>
      </c>
      <c r="K2643" s="13">
        <f t="shared" si="274"/>
        <v>41627</v>
      </c>
      <c r="L2643" s="12">
        <f t="shared" si="275"/>
        <v>2013</v>
      </c>
      <c r="M2643" s="12">
        <f t="shared" si="276"/>
        <v>51</v>
      </c>
      <c r="N2643" s="12">
        <f t="shared" si="277"/>
        <v>12</v>
      </c>
      <c r="O2643" s="13" t="str">
        <f t="shared" ca="1" si="278"/>
        <v>CUMPLE</v>
      </c>
    </row>
    <row r="2644" spans="1:15" hidden="1">
      <c r="A2644">
        <f>Tabla_owssvr__2[[#This Row],[ID]]</f>
        <v>2567</v>
      </c>
      <c r="B2644" t="str">
        <f>Tabla_owssvr__2[[#This Row],[Título]]</f>
        <v>PROBLEMAS DE CONECTIVIDAD EN BSM</v>
      </c>
      <c r="C2644" t="str">
        <f>Tabla_owssvr__2[[#This Row],[Solicitante]]</f>
        <v>Ruz Salinas, Richard Alberto, CAM</v>
      </c>
      <c r="D2644" s="4">
        <f>Tabla_owssvr__2[[#This Row],[Fecha Solicitud]]</f>
        <v>41626</v>
      </c>
      <c r="E2644" t="str">
        <f>Tabla_owssvr__2[[#This Row],[Estado]]</f>
        <v>Realizado</v>
      </c>
      <c r="F2644" s="4">
        <f>Tabla_owssvr__2[[#This Row],[Fecha Cierre]]</f>
        <v>41626</v>
      </c>
      <c r="G2644" t="str">
        <f>Tabla_owssvr__2[[#This Row],[Categoria]]</f>
        <v>Instalación o revisión de puntos de red.</v>
      </c>
      <c r="H2644">
        <f>Tabla_owssvr__2[[#This Row],[Enviado a TI]]</f>
        <v>0</v>
      </c>
      <c r="I2644">
        <f>Tabla_owssvr__2[[#This Row],[Regiones]]</f>
        <v>0</v>
      </c>
      <c r="J2644" s="12">
        <f t="shared" si="273"/>
        <v>3</v>
      </c>
      <c r="K2644" s="13">
        <f t="shared" si="274"/>
        <v>41631</v>
      </c>
      <c r="L2644" s="12">
        <f t="shared" si="275"/>
        <v>2013</v>
      </c>
      <c r="M2644" s="12">
        <f t="shared" si="276"/>
        <v>52</v>
      </c>
      <c r="N2644" s="12">
        <f t="shared" si="277"/>
        <v>12</v>
      </c>
      <c r="O2644" s="13" t="str">
        <f t="shared" ca="1" si="278"/>
        <v>CUMPLE</v>
      </c>
    </row>
    <row r="2645" spans="1:15" hidden="1">
      <c r="A2645">
        <f>Tabla_owssvr__2[[#This Row],[ID]]</f>
        <v>2566</v>
      </c>
      <c r="B2645" t="str">
        <f>Tabla_owssvr__2[[#This Row],[Título]]</f>
        <v>Aumento Minutos - Abonado 6 334 44 50</v>
      </c>
      <c r="C2645" t="str">
        <f>Tabla_owssvr__2[[#This Row],[Solicitante]]</f>
        <v>Vergara Belmar, Jaime Antonio, CAM</v>
      </c>
      <c r="D2645" s="4">
        <f>Tabla_owssvr__2[[#This Row],[Fecha Solicitud]]</f>
        <v>41626</v>
      </c>
      <c r="E2645" t="str">
        <f>Tabla_owssvr__2[[#This Row],[Estado]]</f>
        <v>Realizado</v>
      </c>
      <c r="F2645" s="4">
        <f>Tabla_owssvr__2[[#This Row],[Fecha Cierre]]</f>
        <v>41626</v>
      </c>
      <c r="G2645" t="str">
        <f>Tabla_owssvr__2[[#This Row],[Categoria]]</f>
        <v>Habilitación de servicios de telefonía celular, aumento de minutos, cambio de perfil.</v>
      </c>
      <c r="H2645">
        <f>Tabla_owssvr__2[[#This Row],[Enviado a TI]]</f>
        <v>0</v>
      </c>
      <c r="I2645">
        <f>Tabla_owssvr__2[[#This Row],[Regiones]]</f>
        <v>0</v>
      </c>
      <c r="J2645" s="12">
        <f t="shared" si="273"/>
        <v>1</v>
      </c>
      <c r="K2645" s="13">
        <f t="shared" si="274"/>
        <v>41627</v>
      </c>
      <c r="L2645" s="12">
        <f t="shared" si="275"/>
        <v>2013</v>
      </c>
      <c r="M2645" s="12">
        <f t="shared" si="276"/>
        <v>51</v>
      </c>
      <c r="N2645" s="12">
        <f t="shared" si="277"/>
        <v>12</v>
      </c>
      <c r="O2645" s="13" t="str">
        <f t="shared" ca="1" si="278"/>
        <v>CUMPLE</v>
      </c>
    </row>
    <row r="2646" spans="1:15" hidden="1">
      <c r="A2646">
        <f>Tabla_owssvr__2[[#This Row],[ID]]</f>
        <v>2565</v>
      </c>
      <c r="B2646" t="str">
        <f>Tabla_owssvr__2[[#This Row],[Título]]</f>
        <v>solicitud de repuesto Tóner</v>
      </c>
      <c r="C2646" t="str">
        <f>Tabla_owssvr__2[[#This Row],[Solicitante]]</f>
        <v>Gonzalez R., Enrique, CAM</v>
      </c>
      <c r="D2646" s="4">
        <f>Tabla_owssvr__2[[#This Row],[Fecha Solicitud]]</f>
        <v>41626</v>
      </c>
      <c r="E2646" t="str">
        <f>Tabla_owssvr__2[[#This Row],[Estado]]</f>
        <v>Realizado</v>
      </c>
      <c r="F2646" s="4">
        <f>Tabla_owssvr__2[[#This Row],[Fecha Cierre]]</f>
        <v>41626</v>
      </c>
      <c r="G2646" t="str">
        <f>Tabla_owssvr__2[[#This Row],[Categoria]]</f>
        <v>Reporte de problemas de Impresoras en Outsourcing</v>
      </c>
      <c r="H2646">
        <f>Tabla_owssvr__2[[#This Row],[Enviado a TI]]</f>
        <v>0</v>
      </c>
      <c r="I2646">
        <f>Tabla_owssvr__2[[#This Row],[Regiones]]</f>
        <v>0</v>
      </c>
      <c r="J2646" s="12">
        <f t="shared" si="273"/>
        <v>1</v>
      </c>
      <c r="K2646" s="13">
        <f t="shared" si="274"/>
        <v>41627</v>
      </c>
      <c r="L2646" s="12">
        <f t="shared" si="275"/>
        <v>2013</v>
      </c>
      <c r="M2646" s="12">
        <f t="shared" si="276"/>
        <v>51</v>
      </c>
      <c r="N2646" s="12">
        <f t="shared" si="277"/>
        <v>12</v>
      </c>
      <c r="O2646" s="13" t="str">
        <f t="shared" ca="1" si="278"/>
        <v>CUMPLE</v>
      </c>
    </row>
    <row r="2647" spans="1:15" hidden="1">
      <c r="A2647">
        <f>Tabla_owssvr__2[[#This Row],[ID]]</f>
        <v>2564</v>
      </c>
      <c r="B2647" t="str">
        <f>Tabla_owssvr__2[[#This Row],[Título]]</f>
        <v>Cambio de ubicación traslado de Anexo</v>
      </c>
      <c r="C2647" t="str">
        <f>Tabla_owssvr__2[[#This Row],[Solicitante]]</f>
        <v>Barraza Ramos, Boris, CAM</v>
      </c>
      <c r="D2647" s="4">
        <f>Tabla_owssvr__2[[#This Row],[Fecha Solicitud]]</f>
        <v>41626</v>
      </c>
      <c r="E2647" t="str">
        <f>Tabla_owssvr__2[[#This Row],[Estado]]</f>
        <v>Realizado</v>
      </c>
      <c r="F2647" s="4">
        <f>Tabla_owssvr__2[[#This Row],[Fecha Cierre]]</f>
        <v>41626</v>
      </c>
      <c r="G2647" t="str">
        <f>Tabla_owssvr__2[[#This Row],[Categoria]]</f>
        <v>Habilitación de servicios de telefonía celular, aumento de minutos, cambio de perfil.</v>
      </c>
      <c r="H2647">
        <f>Tabla_owssvr__2[[#This Row],[Enviado a TI]]</f>
        <v>0</v>
      </c>
      <c r="I2647">
        <f>Tabla_owssvr__2[[#This Row],[Regiones]]</f>
        <v>0</v>
      </c>
      <c r="J2647" s="12">
        <f t="shared" si="273"/>
        <v>1</v>
      </c>
      <c r="K2647" s="13">
        <f t="shared" si="274"/>
        <v>41627</v>
      </c>
      <c r="L2647" s="12">
        <f t="shared" si="275"/>
        <v>2013</v>
      </c>
      <c r="M2647" s="12">
        <f t="shared" si="276"/>
        <v>51</v>
      </c>
      <c r="N2647" s="12">
        <f t="shared" si="277"/>
        <v>12</v>
      </c>
      <c r="O2647" s="13" t="str">
        <f t="shared" ca="1" si="278"/>
        <v>CUMPLE</v>
      </c>
    </row>
    <row r="2648" spans="1:15" hidden="1">
      <c r="A2648">
        <f>Tabla_owssvr__2[[#This Row],[ID]]</f>
        <v>2563</v>
      </c>
      <c r="B2648" t="str">
        <f>Tabla_owssvr__2[[#This Row],[Título]]</f>
        <v>SOLICITUD ACCCESO A WIFI</v>
      </c>
      <c r="C2648" t="str">
        <f>Tabla_owssvr__2[[#This Row],[Solicitante]]</f>
        <v>Pavez Nuñez, Walter, CAM</v>
      </c>
      <c r="D2648" s="4">
        <f>Tabla_owssvr__2[[#This Row],[Fecha Solicitud]]</f>
        <v>41626</v>
      </c>
      <c r="E2648" t="str">
        <f>Tabla_owssvr__2[[#This Row],[Estado]]</f>
        <v>Rechazado</v>
      </c>
      <c r="F2648" s="4">
        <f>Tabla_owssvr__2[[#This Row],[Fecha Cierre]]</f>
        <v>41626</v>
      </c>
      <c r="G2648" t="str">
        <f>Tabla_owssvr__2[[#This Row],[Categoria]]</f>
        <v>Habilitación de carpetas compartidas o sitios de Sharepoint. O asignación y/o modificación de permisos.</v>
      </c>
      <c r="H2648">
        <f>Tabla_owssvr__2[[#This Row],[Enviado a TI]]</f>
        <v>0</v>
      </c>
      <c r="I2648">
        <f>Tabla_owssvr__2[[#This Row],[Regiones]]</f>
        <v>0</v>
      </c>
      <c r="J2648" s="12">
        <f t="shared" si="273"/>
        <v>1</v>
      </c>
      <c r="K2648" s="13">
        <f t="shared" si="274"/>
        <v>41627</v>
      </c>
      <c r="L2648" s="12">
        <f t="shared" si="275"/>
        <v>2013</v>
      </c>
      <c r="M2648" s="12">
        <f t="shared" si="276"/>
        <v>51</v>
      </c>
      <c r="N2648" s="12">
        <f t="shared" si="277"/>
        <v>12</v>
      </c>
      <c r="O2648" s="13" t="str">
        <f t="shared" ca="1" si="278"/>
        <v>CUMPLE</v>
      </c>
    </row>
    <row r="2649" spans="1:15" hidden="1">
      <c r="A2649">
        <f>Tabla_owssvr__2[[#This Row],[ID]]</f>
        <v>2562</v>
      </c>
      <c r="B2649" t="str">
        <f>Tabla_owssvr__2[[#This Row],[Título]]</f>
        <v xml:space="preserve"> Telefonía fija Cristobal Nilo</v>
      </c>
      <c r="C2649" t="str">
        <f>Tabla_owssvr__2[[#This Row],[Solicitante]]</f>
        <v>Nilo Elgueta, Cristobal Ignacio, CAM</v>
      </c>
      <c r="D2649" s="4">
        <f>Tabla_owssvr__2[[#This Row],[Fecha Solicitud]]</f>
        <v>41626</v>
      </c>
      <c r="E2649" t="str">
        <f>Tabla_owssvr__2[[#This Row],[Estado]]</f>
        <v>Realizado</v>
      </c>
      <c r="F2649" s="4">
        <f>Tabla_owssvr__2[[#This Row],[Fecha Cierre]]</f>
        <v>41626</v>
      </c>
      <c r="G2649" t="str">
        <f>Tabla_owssvr__2[[#This Row],[Categoria]]</f>
        <v>Creación, modificación activación y desactivación de anexos telefónicos.</v>
      </c>
      <c r="H2649">
        <f>Tabla_owssvr__2[[#This Row],[Enviado a TI]]</f>
        <v>0</v>
      </c>
      <c r="I2649">
        <f>Tabla_owssvr__2[[#This Row],[Regiones]]</f>
        <v>0</v>
      </c>
      <c r="J2649" s="12">
        <f t="shared" si="273"/>
        <v>1</v>
      </c>
      <c r="K2649" s="13">
        <f t="shared" si="274"/>
        <v>41627</v>
      </c>
      <c r="L2649" s="12">
        <f t="shared" si="275"/>
        <v>2013</v>
      </c>
      <c r="M2649" s="12">
        <f t="shared" si="276"/>
        <v>51</v>
      </c>
      <c r="N2649" s="12">
        <f t="shared" si="277"/>
        <v>12</v>
      </c>
      <c r="O2649" s="13" t="str">
        <f t="shared" ca="1" si="278"/>
        <v>CUMPLE</v>
      </c>
    </row>
    <row r="2650" spans="1:15" hidden="1">
      <c r="A2650">
        <f>Tabla_owssvr__2[[#This Row],[ID]]</f>
        <v>2561</v>
      </c>
      <c r="B2650" t="str">
        <f>Tabla_owssvr__2[[#This Row],[Título]]</f>
        <v>Impresora Ricoh - Zenteno 2</v>
      </c>
      <c r="C2650" t="str">
        <f>Tabla_owssvr__2[[#This Row],[Solicitante]]</f>
        <v>Herrera Valdes, Ramon, CAM</v>
      </c>
      <c r="D2650" s="4">
        <f>Tabla_owssvr__2[[#This Row],[Fecha Solicitud]]</f>
        <v>41626</v>
      </c>
      <c r="E2650" t="str">
        <f>Tabla_owssvr__2[[#This Row],[Estado]]</f>
        <v>Realizado</v>
      </c>
      <c r="F2650" s="4">
        <f>Tabla_owssvr__2[[#This Row],[Fecha Cierre]]</f>
        <v>41626</v>
      </c>
      <c r="G2650" t="str">
        <f>Tabla_owssvr__2[[#This Row],[Categoria]]</f>
        <v>Reporte de problemas de Impresoras en Outsourcing</v>
      </c>
      <c r="H2650">
        <f>Tabla_owssvr__2[[#This Row],[Enviado a TI]]</f>
        <v>0</v>
      </c>
      <c r="I2650">
        <f>Tabla_owssvr__2[[#This Row],[Regiones]]</f>
        <v>0</v>
      </c>
      <c r="J2650" s="12">
        <f t="shared" si="273"/>
        <v>1</v>
      </c>
      <c r="K2650" s="13">
        <f t="shared" si="274"/>
        <v>41627</v>
      </c>
      <c r="L2650" s="12">
        <f t="shared" si="275"/>
        <v>2013</v>
      </c>
      <c r="M2650" s="12">
        <f t="shared" si="276"/>
        <v>51</v>
      </c>
      <c r="N2650" s="12">
        <f t="shared" si="277"/>
        <v>12</v>
      </c>
      <c r="O2650" s="13" t="str">
        <f t="shared" ca="1" si="278"/>
        <v>CUMPLE</v>
      </c>
    </row>
    <row r="2651" spans="1:15" hidden="1">
      <c r="A2651">
        <f>Tabla_owssvr__2[[#This Row],[ID]]</f>
        <v>2560</v>
      </c>
      <c r="B2651" t="str">
        <f>Tabla_owssvr__2[[#This Row],[Título]]</f>
        <v>solicitud minutos On Net</v>
      </c>
      <c r="C2651" t="str">
        <f>Tabla_owssvr__2[[#This Row],[Solicitante]]</f>
        <v>Sepulveda Badillo, Nicolas Alejandro, CAM</v>
      </c>
      <c r="D2651" s="4">
        <f>Tabla_owssvr__2[[#This Row],[Fecha Solicitud]]</f>
        <v>41626</v>
      </c>
      <c r="E2651" t="str">
        <f>Tabla_owssvr__2[[#This Row],[Estado]]</f>
        <v>Realizado</v>
      </c>
      <c r="F2651" s="4">
        <f>Tabla_owssvr__2[[#This Row],[Fecha Cierre]]</f>
        <v>41626</v>
      </c>
      <c r="G2651" t="str">
        <f>Tabla_owssvr__2[[#This Row],[Categoria]]</f>
        <v>Habilitación de servicios de telefonía celular, aumento de minutos, cambio de perfil.</v>
      </c>
      <c r="H2651">
        <f>Tabla_owssvr__2[[#This Row],[Enviado a TI]]</f>
        <v>0</v>
      </c>
      <c r="I2651">
        <f>Tabla_owssvr__2[[#This Row],[Regiones]]</f>
        <v>0</v>
      </c>
      <c r="J2651" s="12">
        <f t="shared" si="273"/>
        <v>1</v>
      </c>
      <c r="K2651" s="13">
        <f t="shared" si="274"/>
        <v>41627</v>
      </c>
      <c r="L2651" s="12">
        <f t="shared" si="275"/>
        <v>2013</v>
      </c>
      <c r="M2651" s="12">
        <f t="shared" si="276"/>
        <v>51</v>
      </c>
      <c r="N2651" s="12">
        <f t="shared" si="277"/>
        <v>12</v>
      </c>
      <c r="O2651" s="13" t="str">
        <f t="shared" ca="1" si="278"/>
        <v>CUMPLE</v>
      </c>
    </row>
    <row r="2652" spans="1:15" hidden="1">
      <c r="A2652">
        <f>Tabla_owssvr__2[[#This Row],[ID]]</f>
        <v>2559</v>
      </c>
      <c r="B2652" t="str">
        <f>Tabla_owssvr__2[[#This Row],[Título]]</f>
        <v>MINUTOS ENTRE COMPAÑIA</v>
      </c>
      <c r="C2652" t="str">
        <f>Tabla_owssvr__2[[#This Row],[Solicitante]]</f>
        <v>Ramirez Figueroa, Miguel Angel, CAM</v>
      </c>
      <c r="D2652" s="4">
        <f>Tabla_owssvr__2[[#This Row],[Fecha Solicitud]]</f>
        <v>41626</v>
      </c>
      <c r="E2652" t="str">
        <f>Tabla_owssvr__2[[#This Row],[Estado]]</f>
        <v>Realizado</v>
      </c>
      <c r="F2652" s="4">
        <f>Tabla_owssvr__2[[#This Row],[Fecha Cierre]]</f>
        <v>41626</v>
      </c>
      <c r="G2652" t="str">
        <f>Tabla_owssvr__2[[#This Row],[Categoria]]</f>
        <v>Habilitación de servicios de telefonía celular, aumento de minutos, cambio de perfil.</v>
      </c>
      <c r="H2652">
        <f>Tabla_owssvr__2[[#This Row],[Enviado a TI]]</f>
        <v>0</v>
      </c>
      <c r="I2652">
        <f>Tabla_owssvr__2[[#This Row],[Regiones]]</f>
        <v>0</v>
      </c>
      <c r="J2652" s="12">
        <f t="shared" si="273"/>
        <v>1</v>
      </c>
      <c r="K2652" s="13">
        <f t="shared" si="274"/>
        <v>41627</v>
      </c>
      <c r="L2652" s="12">
        <f t="shared" si="275"/>
        <v>2013</v>
      </c>
      <c r="M2652" s="12">
        <f t="shared" si="276"/>
        <v>51</v>
      </c>
      <c r="N2652" s="12">
        <f t="shared" si="277"/>
        <v>12</v>
      </c>
      <c r="O2652" s="13" t="str">
        <f t="shared" ca="1" si="278"/>
        <v>CUMPLE</v>
      </c>
    </row>
    <row r="2653" spans="1:15" hidden="1">
      <c r="A2653">
        <f>Tabla_owssvr__2[[#This Row],[ID]]</f>
        <v>2558</v>
      </c>
      <c r="B2653" t="str">
        <f>Tabla_owssvr__2[[#This Row],[Título]]</f>
        <v>Solicita poder generar devolución minutos ON-NET Celulares personal de Unidad de SSEE</v>
      </c>
      <c r="C2653" t="str">
        <f>Tabla_owssvr__2[[#This Row],[Solicitante]]</f>
        <v>Garay Espinoza, Jorge Andres, CAM</v>
      </c>
      <c r="D2653" s="4">
        <f>Tabla_owssvr__2[[#This Row],[Fecha Solicitud]]</f>
        <v>41626</v>
      </c>
      <c r="E2653" t="str">
        <f>Tabla_owssvr__2[[#This Row],[Estado]]</f>
        <v>Realizado</v>
      </c>
      <c r="F2653" s="4">
        <f>Tabla_owssvr__2[[#This Row],[Fecha Cierre]]</f>
        <v>41626</v>
      </c>
      <c r="G2653" t="str">
        <f>Tabla_owssvr__2[[#This Row],[Categoria]]</f>
        <v>Habilitación de servicios de telefonía celular, aumento de minutos, cambio de perfil.</v>
      </c>
      <c r="H2653">
        <f>Tabla_owssvr__2[[#This Row],[Enviado a TI]]</f>
        <v>0</v>
      </c>
      <c r="I2653">
        <f>Tabla_owssvr__2[[#This Row],[Regiones]]</f>
        <v>0</v>
      </c>
      <c r="J2653" s="12">
        <f t="shared" si="273"/>
        <v>1</v>
      </c>
      <c r="K2653" s="13">
        <f t="shared" si="274"/>
        <v>41627</v>
      </c>
      <c r="L2653" s="12">
        <f t="shared" si="275"/>
        <v>2013</v>
      </c>
      <c r="M2653" s="12">
        <f t="shared" si="276"/>
        <v>51</v>
      </c>
      <c r="N2653" s="12">
        <f t="shared" si="277"/>
        <v>12</v>
      </c>
      <c r="O2653" s="13" t="str">
        <f t="shared" ca="1" si="278"/>
        <v>CUMPLE</v>
      </c>
    </row>
    <row r="2654" spans="1:15" hidden="1">
      <c r="A2654">
        <f>Tabla_owssvr__2[[#This Row],[ID]]</f>
        <v>2557</v>
      </c>
      <c r="B2654" t="str">
        <f>Tabla_owssvr__2[[#This Row],[Título]]</f>
        <v>reset cuenta usuario</v>
      </c>
      <c r="C2654" t="str">
        <f>Tabla_owssvr__2[[#This Row],[Solicitante]]</f>
        <v>Técnico Mesa de Ayuda, Externo</v>
      </c>
      <c r="D2654" s="4">
        <f>Tabla_owssvr__2[[#This Row],[Fecha Solicitud]]</f>
        <v>41625</v>
      </c>
      <c r="E2654" t="str">
        <f>Tabla_owssvr__2[[#This Row],[Estado]]</f>
        <v>Realizado</v>
      </c>
      <c r="F2654" s="4">
        <f>Tabla_owssvr__2[[#This Row],[Fecha Cierre]]</f>
        <v>41625</v>
      </c>
      <c r="G2654" t="str">
        <f>Tabla_owssvr__2[[#This Row],[Categoria]]</f>
        <v>Creación, modificación activación y desactivación de cuentas de red y correo electrónico.</v>
      </c>
      <c r="H2654">
        <f>Tabla_owssvr__2[[#This Row],[Enviado a TI]]</f>
        <v>0</v>
      </c>
      <c r="I2654">
        <f>Tabla_owssvr__2[[#This Row],[Regiones]]</f>
        <v>0</v>
      </c>
      <c r="J2654" s="12">
        <f t="shared" si="273"/>
        <v>1</v>
      </c>
      <c r="K2654" s="13">
        <f t="shared" si="274"/>
        <v>41626</v>
      </c>
      <c r="L2654" s="12">
        <f t="shared" si="275"/>
        <v>2013</v>
      </c>
      <c r="M2654" s="12">
        <f t="shared" si="276"/>
        <v>51</v>
      </c>
      <c r="N2654" s="12">
        <f t="shared" si="277"/>
        <v>12</v>
      </c>
      <c r="O2654" s="13" t="str">
        <f t="shared" ca="1" si="278"/>
        <v>CUMPLE</v>
      </c>
    </row>
    <row r="2655" spans="1:15" hidden="1">
      <c r="A2655">
        <f>Tabla_owssvr__2[[#This Row],[ID]]</f>
        <v>2556</v>
      </c>
      <c r="B2655" t="str">
        <f>Tabla_owssvr__2[[#This Row],[Título]]</f>
        <v>conexión a red inalámbrica para reunión de hoy 14:00 hrs.</v>
      </c>
      <c r="C2655" t="str">
        <f>Tabla_owssvr__2[[#This Row],[Solicitante]]</f>
        <v>Caraa Carraha, Paula, CAM</v>
      </c>
      <c r="D2655" s="4">
        <f>Tabla_owssvr__2[[#This Row],[Fecha Solicitud]]</f>
        <v>41625</v>
      </c>
      <c r="E2655" t="str">
        <f>Tabla_owssvr__2[[#This Row],[Estado]]</f>
        <v>Rechazado</v>
      </c>
      <c r="F2655" s="4">
        <f>Tabla_owssvr__2[[#This Row],[Fecha Cierre]]</f>
        <v>41625</v>
      </c>
      <c r="G2655" t="str">
        <f>Tabla_owssvr__2[[#This Row],[Categoria]]</f>
        <v>Habilitación de carpetas compartidas o sitios de Sharepoint. O asignación y/o modificación de permisos.</v>
      </c>
      <c r="H2655">
        <f>Tabla_owssvr__2[[#This Row],[Enviado a TI]]</f>
        <v>0</v>
      </c>
      <c r="I2655">
        <f>Tabla_owssvr__2[[#This Row],[Regiones]]</f>
        <v>0</v>
      </c>
      <c r="J2655" s="12">
        <f t="shared" si="273"/>
        <v>1</v>
      </c>
      <c r="K2655" s="13">
        <f t="shared" si="274"/>
        <v>41626</v>
      </c>
      <c r="L2655" s="12">
        <f t="shared" si="275"/>
        <v>2013</v>
      </c>
      <c r="M2655" s="12">
        <f t="shared" si="276"/>
        <v>51</v>
      </c>
      <c r="N2655" s="12">
        <f t="shared" si="277"/>
        <v>12</v>
      </c>
      <c r="O2655" s="13" t="str">
        <f t="shared" ca="1" si="278"/>
        <v>CUMPLE</v>
      </c>
    </row>
    <row r="2656" spans="1:15" hidden="1">
      <c r="A2656">
        <f>Tabla_owssvr__2[[#This Row],[ID]]</f>
        <v>2555</v>
      </c>
      <c r="B2656" t="str">
        <f>Tabla_owssvr__2[[#This Row],[Título]]</f>
        <v>Habilitación minutos On Net</v>
      </c>
      <c r="C2656" t="str">
        <f>Tabla_owssvr__2[[#This Row],[Solicitante]]</f>
        <v>Jerez Valdebenito, Rodrigo Esteban, CAM</v>
      </c>
      <c r="D2656" s="4">
        <f>Tabla_owssvr__2[[#This Row],[Fecha Solicitud]]</f>
        <v>41625</v>
      </c>
      <c r="E2656" t="str">
        <f>Tabla_owssvr__2[[#This Row],[Estado]]</f>
        <v>Realizado</v>
      </c>
      <c r="F2656" s="4">
        <f>Tabla_owssvr__2[[#This Row],[Fecha Cierre]]</f>
        <v>41625</v>
      </c>
      <c r="G2656" t="str">
        <f>Tabla_owssvr__2[[#This Row],[Categoria]]</f>
        <v>Habilitación de servicios de telefonía celular, aumento de minutos, cambio de perfil.</v>
      </c>
      <c r="H2656">
        <f>Tabla_owssvr__2[[#This Row],[Enviado a TI]]</f>
        <v>0</v>
      </c>
      <c r="I2656">
        <f>Tabla_owssvr__2[[#This Row],[Regiones]]</f>
        <v>0</v>
      </c>
      <c r="J2656" s="12">
        <f t="shared" si="273"/>
        <v>1</v>
      </c>
      <c r="K2656" s="13">
        <f t="shared" si="274"/>
        <v>41626</v>
      </c>
      <c r="L2656" s="12">
        <f t="shared" si="275"/>
        <v>2013</v>
      </c>
      <c r="M2656" s="12">
        <f t="shared" si="276"/>
        <v>51</v>
      </c>
      <c r="N2656" s="12">
        <f t="shared" si="277"/>
        <v>12</v>
      </c>
      <c r="O2656" s="13" t="str">
        <f t="shared" ca="1" si="278"/>
        <v>CUMPLE</v>
      </c>
    </row>
    <row r="2657" spans="1:15" hidden="1">
      <c r="A2657">
        <f>Tabla_owssvr__2[[#This Row],[ID]]</f>
        <v>2554</v>
      </c>
      <c r="B2657" t="str">
        <f>Tabla_owssvr__2[[#This Row],[Título]]</f>
        <v>Móvil 94691356</v>
      </c>
      <c r="C2657" t="str">
        <f>Tabla_owssvr__2[[#This Row],[Solicitante]]</f>
        <v>Duarte Fuentes, Luis Alfredo, CAM</v>
      </c>
      <c r="D2657" s="4">
        <f>Tabla_owssvr__2[[#This Row],[Fecha Solicitud]]</f>
        <v>41625</v>
      </c>
      <c r="E2657" t="str">
        <f>Tabla_owssvr__2[[#This Row],[Estado]]</f>
        <v>Realizado</v>
      </c>
      <c r="F2657" s="4">
        <f>Tabla_owssvr__2[[#This Row],[Fecha Cierre]]</f>
        <v>41625</v>
      </c>
      <c r="G2657" t="str">
        <f>Tabla_owssvr__2[[#This Row],[Categoria]]</f>
        <v>Habitación de servicios en el celular, (correo electrónico, Wifi, Watsup)</v>
      </c>
      <c r="H2657">
        <f>Tabla_owssvr__2[[#This Row],[Enviado a TI]]</f>
        <v>0</v>
      </c>
      <c r="I2657">
        <f>Tabla_owssvr__2[[#This Row],[Regiones]]</f>
        <v>0</v>
      </c>
      <c r="J2657" s="12">
        <f t="shared" si="273"/>
        <v>1</v>
      </c>
      <c r="K2657" s="13">
        <f t="shared" si="274"/>
        <v>41626</v>
      </c>
      <c r="L2657" s="12">
        <f t="shared" si="275"/>
        <v>2013</v>
      </c>
      <c r="M2657" s="12">
        <f t="shared" si="276"/>
        <v>51</v>
      </c>
      <c r="N2657" s="12">
        <f t="shared" si="277"/>
        <v>12</v>
      </c>
      <c r="O2657" s="13" t="str">
        <f t="shared" ca="1" si="278"/>
        <v>CUMPLE</v>
      </c>
    </row>
    <row r="2658" spans="1:15" hidden="1">
      <c r="A2658">
        <f>Tabla_owssvr__2[[#This Row],[ID]]</f>
        <v>2553</v>
      </c>
      <c r="B2658" t="str">
        <f>Tabla_owssvr__2[[#This Row],[Título]]</f>
        <v>Configurar Perfil - CL138972631 JPOS</v>
      </c>
      <c r="C2658" t="str">
        <f>Tabla_owssvr__2[[#This Row],[Solicitante]]</f>
        <v>Dossi Muñoz, Carolina, CAM</v>
      </c>
      <c r="D2658" s="4">
        <f>Tabla_owssvr__2[[#This Row],[Fecha Solicitud]]</f>
        <v>41625</v>
      </c>
      <c r="E2658" t="str">
        <f>Tabla_owssvr__2[[#This Row],[Estado]]</f>
        <v>Realizado</v>
      </c>
      <c r="F2658" s="4">
        <f>Tabla_owssvr__2[[#This Row],[Fecha Cierre]]</f>
        <v>41625</v>
      </c>
      <c r="G2658" t="str">
        <f>Tabla_owssvr__2[[#This Row],[Categoria]]</f>
        <v>Creación, modificación activación y desactivación de cuentas de red y correo electrónico.</v>
      </c>
      <c r="H2658">
        <f>Tabla_owssvr__2[[#This Row],[Enviado a TI]]</f>
        <v>0</v>
      </c>
      <c r="I2658">
        <f>Tabla_owssvr__2[[#This Row],[Regiones]]</f>
        <v>0</v>
      </c>
      <c r="J2658" s="12">
        <f t="shared" si="273"/>
        <v>1</v>
      </c>
      <c r="K2658" s="13">
        <f t="shared" si="274"/>
        <v>41626</v>
      </c>
      <c r="L2658" s="12">
        <f t="shared" si="275"/>
        <v>2013</v>
      </c>
      <c r="M2658" s="12">
        <f t="shared" si="276"/>
        <v>51</v>
      </c>
      <c r="N2658" s="12">
        <f t="shared" si="277"/>
        <v>12</v>
      </c>
      <c r="O2658" s="13" t="str">
        <f t="shared" ca="1" si="278"/>
        <v>CUMPLE</v>
      </c>
    </row>
    <row r="2659" spans="1:15" hidden="1">
      <c r="A2659">
        <f>Tabla_owssvr__2[[#This Row],[ID]]</f>
        <v>2552</v>
      </c>
      <c r="B2659" t="str">
        <f>Tabla_owssvr__2[[#This Row],[Título]]</f>
        <v>Aumento Minutos</v>
      </c>
      <c r="C2659" t="str">
        <f>Tabla_owssvr__2[[#This Row],[Solicitante]]</f>
        <v>Carrasco Velarde, Luis Alberto, CAM</v>
      </c>
      <c r="D2659" s="4">
        <f>Tabla_owssvr__2[[#This Row],[Fecha Solicitud]]</f>
        <v>41625</v>
      </c>
      <c r="E2659" t="str">
        <f>Tabla_owssvr__2[[#This Row],[Estado]]</f>
        <v>Realizado</v>
      </c>
      <c r="F2659" s="4">
        <f>Tabla_owssvr__2[[#This Row],[Fecha Cierre]]</f>
        <v>41625</v>
      </c>
      <c r="G2659" t="str">
        <f>Tabla_owssvr__2[[#This Row],[Categoria]]</f>
        <v>Habilitación de servicios de telefonía celular, aumento de minutos, cambio de perfil.</v>
      </c>
      <c r="H2659">
        <f>Tabla_owssvr__2[[#This Row],[Enviado a TI]]</f>
        <v>0</v>
      </c>
      <c r="I2659">
        <f>Tabla_owssvr__2[[#This Row],[Regiones]]</f>
        <v>0</v>
      </c>
      <c r="J2659" s="12">
        <f t="shared" si="273"/>
        <v>1</v>
      </c>
      <c r="K2659" s="13">
        <f t="shared" si="274"/>
        <v>41626</v>
      </c>
      <c r="L2659" s="12">
        <f t="shared" si="275"/>
        <v>2013</v>
      </c>
      <c r="M2659" s="12">
        <f t="shared" si="276"/>
        <v>51</v>
      </c>
      <c r="N2659" s="12">
        <f t="shared" si="277"/>
        <v>12</v>
      </c>
      <c r="O2659" s="13" t="str">
        <f t="shared" ca="1" si="278"/>
        <v>CUMPLE</v>
      </c>
    </row>
    <row r="2660" spans="1:15" hidden="1">
      <c r="A2660">
        <f>Tabla_owssvr__2[[#This Row],[ID]]</f>
        <v>2551</v>
      </c>
      <c r="B2660" t="str">
        <f>Tabla_owssvr__2[[#This Row],[Título]]</f>
        <v>Problemas ingreso Oracle</v>
      </c>
      <c r="C2660" t="str">
        <f>Tabla_owssvr__2[[#This Row],[Solicitante]]</f>
        <v>Jerez Pérez, Marlene Alejandra, CAM</v>
      </c>
      <c r="D2660" s="4">
        <f>Tabla_owssvr__2[[#This Row],[Fecha Solicitud]]</f>
        <v>41625</v>
      </c>
      <c r="E2660" t="str">
        <f>Tabla_owssvr__2[[#This Row],[Estado]]</f>
        <v>Realizado</v>
      </c>
      <c r="F2660" s="4">
        <f>Tabla_owssvr__2[[#This Row],[Fecha Cierre]]</f>
        <v>41625</v>
      </c>
      <c r="G2660" t="str">
        <f>Tabla_owssvr__2[[#This Row],[Categoria]]</f>
        <v>Reporte de incidencias de servicio externos (Oracle, SAP, Synergia, GOM ….)</v>
      </c>
      <c r="H2660">
        <f>Tabla_owssvr__2[[#This Row],[Enviado a TI]]</f>
        <v>0</v>
      </c>
      <c r="I2660">
        <f>Tabla_owssvr__2[[#This Row],[Regiones]]</f>
        <v>0</v>
      </c>
      <c r="J2660" s="12">
        <f t="shared" si="273"/>
        <v>1</v>
      </c>
      <c r="K2660" s="13">
        <f t="shared" si="274"/>
        <v>41626</v>
      </c>
      <c r="L2660" s="12">
        <f t="shared" si="275"/>
        <v>2013</v>
      </c>
      <c r="M2660" s="12">
        <f t="shared" si="276"/>
        <v>51</v>
      </c>
      <c r="N2660" s="12">
        <f t="shared" si="277"/>
        <v>12</v>
      </c>
      <c r="O2660" s="13" t="str">
        <f t="shared" ca="1" si="278"/>
        <v>CUMPLE</v>
      </c>
    </row>
    <row r="2661" spans="1:15" hidden="1">
      <c r="A2661">
        <f>Tabla_owssvr__2[[#This Row],[ID]]</f>
        <v>2550</v>
      </c>
      <c r="B2661" t="str">
        <f>Tabla_owssvr__2[[#This Row],[Título]]</f>
        <v>purzua@3logia.cl has sent you a file via WeTransfer</v>
      </c>
      <c r="C2661" t="str">
        <f>Tabla_owssvr__2[[#This Row],[Solicitante]]</f>
        <v>Meza Madariaga, Daniella Fernanda, CAM</v>
      </c>
      <c r="D2661" s="4">
        <f>Tabla_owssvr__2[[#This Row],[Fecha Solicitud]]</f>
        <v>41625</v>
      </c>
      <c r="E2661" t="str">
        <f>Tabla_owssvr__2[[#This Row],[Estado]]</f>
        <v>Realizado</v>
      </c>
      <c r="F2661" s="4">
        <f>Tabla_owssvr__2[[#This Row],[Fecha Cierre]]</f>
        <v>41625</v>
      </c>
      <c r="G2661" t="str">
        <f>Tabla_owssvr__2[[#This Row],[Categoria]]</f>
        <v>Habilitación de carpetas compartidas o sitios de Sharepoint. O asignación y/o modificación de permisos.</v>
      </c>
      <c r="H2661">
        <f>Tabla_owssvr__2[[#This Row],[Enviado a TI]]</f>
        <v>0</v>
      </c>
      <c r="I2661">
        <f>Tabla_owssvr__2[[#This Row],[Regiones]]</f>
        <v>0</v>
      </c>
      <c r="J2661" s="12">
        <f t="shared" si="273"/>
        <v>1</v>
      </c>
      <c r="K2661" s="13">
        <f t="shared" si="274"/>
        <v>41626</v>
      </c>
      <c r="L2661" s="12">
        <f t="shared" si="275"/>
        <v>2013</v>
      </c>
      <c r="M2661" s="12">
        <f t="shared" si="276"/>
        <v>51</v>
      </c>
      <c r="N2661" s="12">
        <f t="shared" si="277"/>
        <v>12</v>
      </c>
      <c r="O2661" s="13" t="str">
        <f t="shared" ca="1" si="278"/>
        <v>CUMPLE</v>
      </c>
    </row>
    <row r="2662" spans="1:15" hidden="1">
      <c r="A2662">
        <f>Tabla_owssvr__2[[#This Row],[ID]]</f>
        <v>2549</v>
      </c>
      <c r="B2662" t="str">
        <f>Tabla_owssvr__2[[#This Row],[Título]]</f>
        <v>Solicitud Serv. Técnico - ID:W662H500090</v>
      </c>
      <c r="C2662" t="str">
        <f>Tabla_owssvr__2[[#This Row],[Solicitante]]</f>
        <v>Zuñiga Vasquez, Jorge Alberto, CAM</v>
      </c>
      <c r="D2662" s="4">
        <f>Tabla_owssvr__2[[#This Row],[Fecha Solicitud]]</f>
        <v>41625</v>
      </c>
      <c r="E2662" t="str">
        <f>Tabla_owssvr__2[[#This Row],[Estado]]</f>
        <v>Realizado</v>
      </c>
      <c r="F2662" s="4">
        <f>Tabla_owssvr__2[[#This Row],[Fecha Cierre]]</f>
        <v>41625</v>
      </c>
      <c r="G2662" t="str">
        <f>Tabla_owssvr__2[[#This Row],[Categoria]]</f>
        <v>Reporte de problemas de Impresoras en Outsourcing</v>
      </c>
      <c r="H2662">
        <f>Tabla_owssvr__2[[#This Row],[Enviado a TI]]</f>
        <v>0</v>
      </c>
      <c r="I2662">
        <f>Tabla_owssvr__2[[#This Row],[Regiones]]</f>
        <v>0</v>
      </c>
      <c r="J2662" s="12">
        <f t="shared" si="273"/>
        <v>1</v>
      </c>
      <c r="K2662" s="13">
        <f t="shared" si="274"/>
        <v>41626</v>
      </c>
      <c r="L2662" s="12">
        <f t="shared" si="275"/>
        <v>2013</v>
      </c>
      <c r="M2662" s="12">
        <f t="shared" si="276"/>
        <v>51</v>
      </c>
      <c r="N2662" s="12">
        <f t="shared" si="277"/>
        <v>12</v>
      </c>
      <c r="O2662" s="13" t="str">
        <f t="shared" ca="1" si="278"/>
        <v>CUMPLE</v>
      </c>
    </row>
    <row r="2663" spans="1:15" hidden="1">
      <c r="A2663">
        <f>Tabla_owssvr__2[[#This Row],[ID]]</f>
        <v>2548</v>
      </c>
      <c r="B2663" t="str">
        <f>Tabla_owssvr__2[[#This Row],[Título]]</f>
        <v xml:space="preserve">Solicitud de Correo para sala de reunión </v>
      </c>
      <c r="C2663" t="str">
        <f>Tabla_owssvr__2[[#This Row],[Solicitante]]</f>
        <v>Muñoz Contreras, Raul, CAM</v>
      </c>
      <c r="D2663" s="4">
        <f>Tabla_owssvr__2[[#This Row],[Fecha Solicitud]]</f>
        <v>41625</v>
      </c>
      <c r="E2663" t="str">
        <f>Tabla_owssvr__2[[#This Row],[Estado]]</f>
        <v>Realizado</v>
      </c>
      <c r="F2663" s="4">
        <f>Tabla_owssvr__2[[#This Row],[Fecha Cierre]]</f>
        <v>41625</v>
      </c>
      <c r="G2663" t="str">
        <f>Tabla_owssvr__2[[#This Row],[Categoria]]</f>
        <v>Creación, modificación activación y desactivación de cuentas de red y correo electrónico.</v>
      </c>
      <c r="H2663">
        <f>Tabla_owssvr__2[[#This Row],[Enviado a TI]]</f>
        <v>0</v>
      </c>
      <c r="I2663">
        <f>Tabla_owssvr__2[[#This Row],[Regiones]]</f>
        <v>0</v>
      </c>
      <c r="J2663" s="12">
        <f t="shared" si="273"/>
        <v>1</v>
      </c>
      <c r="K2663" s="13">
        <f t="shared" si="274"/>
        <v>41626</v>
      </c>
      <c r="L2663" s="12">
        <f t="shared" si="275"/>
        <v>2013</v>
      </c>
      <c r="M2663" s="12">
        <f t="shared" si="276"/>
        <v>51</v>
      </c>
      <c r="N2663" s="12">
        <f t="shared" si="277"/>
        <v>12</v>
      </c>
      <c r="O2663" s="13" t="str">
        <f t="shared" ca="1" si="278"/>
        <v>CUMPLE</v>
      </c>
    </row>
    <row r="2664" spans="1:15" hidden="1">
      <c r="A2664">
        <f>Tabla_owssvr__2[[#This Row],[ID]]</f>
        <v>2547</v>
      </c>
      <c r="B2664" t="str">
        <f>Tabla_owssvr__2[[#This Row],[Título]]</f>
        <v>clave bloqueado</v>
      </c>
      <c r="C2664" t="str">
        <f>Tabla_owssvr__2[[#This Row],[Solicitante]]</f>
        <v>Ureta Perez, Paola, CAM</v>
      </c>
      <c r="D2664" s="4">
        <f>Tabla_owssvr__2[[#This Row],[Fecha Solicitud]]</f>
        <v>41625</v>
      </c>
      <c r="E2664" t="str">
        <f>Tabla_owssvr__2[[#This Row],[Estado]]</f>
        <v>Realizado</v>
      </c>
      <c r="F2664" s="4">
        <f>Tabla_owssvr__2[[#This Row],[Fecha Cierre]]</f>
        <v>41625</v>
      </c>
      <c r="G2664" t="str">
        <f>Tabla_owssvr__2[[#This Row],[Categoria]]</f>
        <v>Creación, modificación activación y desactivación de cuentas de red y correo electrónico.</v>
      </c>
      <c r="H2664">
        <f>Tabla_owssvr__2[[#This Row],[Enviado a TI]]</f>
        <v>0</v>
      </c>
      <c r="I2664">
        <f>Tabla_owssvr__2[[#This Row],[Regiones]]</f>
        <v>0</v>
      </c>
      <c r="J2664" s="12">
        <f t="shared" si="273"/>
        <v>1</v>
      </c>
      <c r="K2664" s="13">
        <f t="shared" si="274"/>
        <v>41626</v>
      </c>
      <c r="L2664" s="12">
        <f t="shared" si="275"/>
        <v>2013</v>
      </c>
      <c r="M2664" s="12">
        <f t="shared" si="276"/>
        <v>51</v>
      </c>
      <c r="N2664" s="12">
        <f t="shared" si="277"/>
        <v>12</v>
      </c>
      <c r="O2664" s="13" t="str">
        <f t="shared" ca="1" si="278"/>
        <v>CUMPLE</v>
      </c>
    </row>
    <row r="2665" spans="1:15" hidden="1">
      <c r="A2665">
        <f>Tabla_owssvr__2[[#This Row],[ID]]</f>
        <v>2546</v>
      </c>
      <c r="B2665" t="str">
        <f>Tabla_owssvr__2[[#This Row],[Título]]</f>
        <v>Creación de correo proceso de negocio</v>
      </c>
      <c r="C2665" t="str">
        <f>Tabla_owssvr__2[[#This Row],[Solicitante]]</f>
        <v>Vasquez Opazo, Maria Jose, CAM</v>
      </c>
      <c r="D2665" s="4">
        <f>Tabla_owssvr__2[[#This Row],[Fecha Solicitud]]</f>
        <v>41625</v>
      </c>
      <c r="E2665" t="str">
        <f>Tabla_owssvr__2[[#This Row],[Estado]]</f>
        <v>Realizado</v>
      </c>
      <c r="F2665" s="4">
        <f>Tabla_owssvr__2[[#This Row],[Fecha Cierre]]</f>
        <v>41625</v>
      </c>
      <c r="G2665" t="str">
        <f>Tabla_owssvr__2[[#This Row],[Categoria]]</f>
        <v>Creación, modificación activación y desactivación de cuentas de red y correo electrónico.</v>
      </c>
      <c r="H2665">
        <f>Tabla_owssvr__2[[#This Row],[Enviado a TI]]</f>
        <v>0</v>
      </c>
      <c r="I2665">
        <f>Tabla_owssvr__2[[#This Row],[Regiones]]</f>
        <v>0</v>
      </c>
      <c r="J2665" s="12">
        <f t="shared" si="273"/>
        <v>1</v>
      </c>
      <c r="K2665" s="13">
        <f t="shared" si="274"/>
        <v>41626</v>
      </c>
      <c r="L2665" s="12">
        <f t="shared" si="275"/>
        <v>2013</v>
      </c>
      <c r="M2665" s="12">
        <f t="shared" si="276"/>
        <v>51</v>
      </c>
      <c r="N2665" s="12">
        <f t="shared" si="277"/>
        <v>12</v>
      </c>
      <c r="O2665" s="13" t="str">
        <f t="shared" ca="1" si="278"/>
        <v>CUMPLE</v>
      </c>
    </row>
    <row r="2666" spans="1:15" hidden="1">
      <c r="A2666">
        <f>Tabla_owssvr__2[[#This Row],[ID]]</f>
        <v>2545</v>
      </c>
      <c r="B2666" t="str">
        <f>Tabla_owssvr__2[[#This Row],[Título]]</f>
        <v>Derivación Correo Roberto Martis</v>
      </c>
      <c r="C2666" t="str">
        <f>Tabla_owssvr__2[[#This Row],[Solicitante]]</f>
        <v>Diaz Castro, Olivier Guillermo, CAM</v>
      </c>
      <c r="D2666" s="4">
        <f>Tabla_owssvr__2[[#This Row],[Fecha Solicitud]]</f>
        <v>41624</v>
      </c>
      <c r="E2666" t="str">
        <f>Tabla_owssvr__2[[#This Row],[Estado]]</f>
        <v>Realizado</v>
      </c>
      <c r="F2666" s="4">
        <f>Tabla_owssvr__2[[#This Row],[Fecha Cierre]]</f>
        <v>41624</v>
      </c>
      <c r="G2666" t="str">
        <f>Tabla_owssvr__2[[#This Row],[Categoria]]</f>
        <v>Creación, modificación activación y desactivación de cuentas de red y correo electrónico.</v>
      </c>
      <c r="H2666">
        <f>Tabla_owssvr__2[[#This Row],[Enviado a TI]]</f>
        <v>0</v>
      </c>
      <c r="I2666">
        <f>Tabla_owssvr__2[[#This Row],[Regiones]]</f>
        <v>0</v>
      </c>
      <c r="J2666" s="12">
        <f t="shared" si="273"/>
        <v>1</v>
      </c>
      <c r="K2666" s="13">
        <f t="shared" si="274"/>
        <v>41625</v>
      </c>
      <c r="L2666" s="12">
        <f t="shared" si="275"/>
        <v>2013</v>
      </c>
      <c r="M2666" s="12">
        <f t="shared" si="276"/>
        <v>51</v>
      </c>
      <c r="N2666" s="12">
        <f t="shared" si="277"/>
        <v>12</v>
      </c>
      <c r="O2666" s="13" t="str">
        <f t="shared" ca="1" si="278"/>
        <v>CUMPLE</v>
      </c>
    </row>
    <row r="2667" spans="1:15" hidden="1">
      <c r="A2667">
        <f>Tabla_owssvr__2[[#This Row],[ID]]</f>
        <v>2544</v>
      </c>
      <c r="B2667" t="str">
        <f>Tabla_owssvr__2[[#This Row],[Título]]</f>
        <v>Modificación de cuenta del remplazo Francisca Saldias.</v>
      </c>
      <c r="C2667" t="str">
        <f>Tabla_owssvr__2[[#This Row],[Solicitante]]</f>
        <v>Dossi Muñoz, Carolina, CAM</v>
      </c>
      <c r="D2667" s="4">
        <f>Tabla_owssvr__2[[#This Row],[Fecha Solicitud]]</f>
        <v>41624</v>
      </c>
      <c r="E2667" t="str">
        <f>Tabla_owssvr__2[[#This Row],[Estado]]</f>
        <v>Realizado</v>
      </c>
      <c r="F2667" s="4">
        <f>Tabla_owssvr__2[[#This Row],[Fecha Cierre]]</f>
        <v>41624</v>
      </c>
      <c r="G2667" t="str">
        <f>Tabla_owssvr__2[[#This Row],[Categoria]]</f>
        <v>Creación, modificación activación y desactivación de cuentas de red y correo electrónico.</v>
      </c>
      <c r="H2667">
        <f>Tabla_owssvr__2[[#This Row],[Enviado a TI]]</f>
        <v>0</v>
      </c>
      <c r="I2667">
        <f>Tabla_owssvr__2[[#This Row],[Regiones]]</f>
        <v>0</v>
      </c>
      <c r="J2667" s="12">
        <f t="shared" si="273"/>
        <v>1</v>
      </c>
      <c r="K2667" s="13">
        <f t="shared" si="274"/>
        <v>41625</v>
      </c>
      <c r="L2667" s="12">
        <f t="shared" si="275"/>
        <v>2013</v>
      </c>
      <c r="M2667" s="12">
        <f t="shared" si="276"/>
        <v>51</v>
      </c>
      <c r="N2667" s="12">
        <f t="shared" si="277"/>
        <v>12</v>
      </c>
      <c r="O2667" s="13" t="str">
        <f t="shared" ca="1" si="278"/>
        <v>CUMPLE</v>
      </c>
    </row>
    <row r="2668" spans="1:15" hidden="1">
      <c r="A2668">
        <f>Tabla_owssvr__2[[#This Row],[ID]]</f>
        <v>2543</v>
      </c>
      <c r="B2668" t="str">
        <f>Tabla_owssvr__2[[#This Row],[Título]]</f>
        <v>Baja Cuenta Corporativa</v>
      </c>
      <c r="C2668" t="str">
        <f>Tabla_owssvr__2[[#This Row],[Solicitante]]</f>
        <v>Donoso Serey, Aldo Fabricio, CAM</v>
      </c>
      <c r="D2668" s="4">
        <f>Tabla_owssvr__2[[#This Row],[Fecha Solicitud]]</f>
        <v>41624</v>
      </c>
      <c r="E2668" t="str">
        <f>Tabla_owssvr__2[[#This Row],[Estado]]</f>
        <v>Realizado</v>
      </c>
      <c r="F2668" s="4">
        <f>Tabla_owssvr__2[[#This Row],[Fecha Cierre]]</f>
        <v>41624</v>
      </c>
      <c r="G2668" t="str">
        <f>Tabla_owssvr__2[[#This Row],[Categoria]]</f>
        <v>Creación, modificación activación y desactivación de cuentas de red y correo electrónico.</v>
      </c>
      <c r="H2668">
        <f>Tabla_owssvr__2[[#This Row],[Enviado a TI]]</f>
        <v>0</v>
      </c>
      <c r="I2668">
        <f>Tabla_owssvr__2[[#This Row],[Regiones]]</f>
        <v>0</v>
      </c>
      <c r="J2668" s="12">
        <f t="shared" si="273"/>
        <v>1</v>
      </c>
      <c r="K2668" s="13">
        <f t="shared" si="274"/>
        <v>41625</v>
      </c>
      <c r="L2668" s="12">
        <f t="shared" si="275"/>
        <v>2013</v>
      </c>
      <c r="M2668" s="12">
        <f t="shared" si="276"/>
        <v>51</v>
      </c>
      <c r="N2668" s="12">
        <f t="shared" si="277"/>
        <v>12</v>
      </c>
      <c r="O2668" s="13" t="str">
        <f t="shared" ca="1" si="278"/>
        <v>CUMPLE</v>
      </c>
    </row>
    <row r="2669" spans="1:15" hidden="1">
      <c r="A2669">
        <f>Tabla_owssvr__2[[#This Row],[ID]]</f>
        <v>2542</v>
      </c>
      <c r="B2669" t="str">
        <f>Tabla_owssvr__2[[#This Row],[Título]]</f>
        <v>Baja Lineas M2M - Cliente 19196833</v>
      </c>
      <c r="C2669" t="str">
        <f>Tabla_owssvr__2[[#This Row],[Solicitante]]</f>
        <v>Salinas Bustos, Max Leonardo, CAM</v>
      </c>
      <c r="D2669" s="4">
        <f>Tabla_owssvr__2[[#This Row],[Fecha Solicitud]]</f>
        <v>41624</v>
      </c>
      <c r="E2669" t="str">
        <f>Tabla_owssvr__2[[#This Row],[Estado]]</f>
        <v>Realizado</v>
      </c>
      <c r="F2669" s="4">
        <f>Tabla_owssvr__2[[#This Row],[Fecha Cierre]]</f>
        <v>41624</v>
      </c>
      <c r="G2669" t="str">
        <f>Tabla_owssvr__2[[#This Row],[Categoria]]</f>
        <v>Habilitación de servicios de telefonía celular, aumento de minutos, cambio de perfil.</v>
      </c>
      <c r="H2669">
        <f>Tabla_owssvr__2[[#This Row],[Enviado a TI]]</f>
        <v>0</v>
      </c>
      <c r="I2669">
        <f>Tabla_owssvr__2[[#This Row],[Regiones]]</f>
        <v>0</v>
      </c>
      <c r="J2669" s="12">
        <f t="shared" si="273"/>
        <v>1</v>
      </c>
      <c r="K2669" s="13">
        <f t="shared" si="274"/>
        <v>41625</v>
      </c>
      <c r="L2669" s="12">
        <f t="shared" si="275"/>
        <v>2013</v>
      </c>
      <c r="M2669" s="12">
        <f t="shared" si="276"/>
        <v>51</v>
      </c>
      <c r="N2669" s="12">
        <f t="shared" si="277"/>
        <v>12</v>
      </c>
      <c r="O2669" s="13" t="str">
        <f t="shared" ca="1" si="278"/>
        <v>CUMPLE</v>
      </c>
    </row>
    <row r="2670" spans="1:15" hidden="1">
      <c r="A2670">
        <f>Tabla_owssvr__2[[#This Row],[ID]]</f>
        <v>2541</v>
      </c>
      <c r="B2670" t="str">
        <f>Tabla_owssvr__2[[#This Row],[Título]]</f>
        <v xml:space="preserve">Activación de Minutos </v>
      </c>
      <c r="C2670" t="str">
        <f>Tabla_owssvr__2[[#This Row],[Solicitante]]</f>
        <v>Ramirez Vergara, Joseline, CAM</v>
      </c>
      <c r="D2670" s="4">
        <f>Tabla_owssvr__2[[#This Row],[Fecha Solicitud]]</f>
        <v>41624</v>
      </c>
      <c r="E2670" t="str">
        <f>Tabla_owssvr__2[[#This Row],[Estado]]</f>
        <v>Realizado</v>
      </c>
      <c r="F2670" s="4">
        <f>Tabla_owssvr__2[[#This Row],[Fecha Cierre]]</f>
        <v>41624</v>
      </c>
      <c r="G2670" t="str">
        <f>Tabla_owssvr__2[[#This Row],[Categoria]]</f>
        <v>Habilitación de servicios de telefonía celular, aumento de minutos, cambio de perfil.</v>
      </c>
      <c r="H2670">
        <f>Tabla_owssvr__2[[#This Row],[Enviado a TI]]</f>
        <v>0</v>
      </c>
      <c r="I2670">
        <f>Tabla_owssvr__2[[#This Row],[Regiones]]</f>
        <v>0</v>
      </c>
      <c r="J2670" s="12">
        <f t="shared" si="273"/>
        <v>1</v>
      </c>
      <c r="K2670" s="13">
        <f t="shared" si="274"/>
        <v>41625</v>
      </c>
      <c r="L2670" s="12">
        <f t="shared" si="275"/>
        <v>2013</v>
      </c>
      <c r="M2670" s="12">
        <f t="shared" si="276"/>
        <v>51</v>
      </c>
      <c r="N2670" s="12">
        <f t="shared" si="277"/>
        <v>12</v>
      </c>
      <c r="O2670" s="13" t="str">
        <f t="shared" ca="1" si="278"/>
        <v>CUMPLE</v>
      </c>
    </row>
    <row r="2671" spans="1:15" hidden="1">
      <c r="A2671">
        <f>Tabla_owssvr__2[[#This Row],[ID]]</f>
        <v>2540</v>
      </c>
      <c r="B2671" t="str">
        <f>Tabla_owssvr__2[[#This Row],[Título]]</f>
        <v xml:space="preserve"> Ingreso control de Gestión</v>
      </c>
      <c r="C2671" t="str">
        <f>Tabla_owssvr__2[[#This Row],[Solicitante]]</f>
        <v>Brantt Zumarán, Claudia Andrea, CAM</v>
      </c>
      <c r="D2671" s="4">
        <f>Tabla_owssvr__2[[#This Row],[Fecha Solicitud]]</f>
        <v>41624</v>
      </c>
      <c r="E2671" t="str">
        <f>Tabla_owssvr__2[[#This Row],[Estado]]</f>
        <v>Realizado</v>
      </c>
      <c r="F2671" s="4">
        <f>Tabla_owssvr__2[[#This Row],[Fecha Cierre]]</f>
        <v>41624</v>
      </c>
      <c r="G2671" t="str">
        <f>Tabla_owssvr__2[[#This Row],[Categoria]]</f>
        <v>Habilitación de carpetas compartidas o sitios de Sharepoint. O asignación y/o modificación de permisos.</v>
      </c>
      <c r="H2671">
        <f>Tabla_owssvr__2[[#This Row],[Enviado a TI]]</f>
        <v>0</v>
      </c>
      <c r="I2671">
        <f>Tabla_owssvr__2[[#This Row],[Regiones]]</f>
        <v>0</v>
      </c>
      <c r="J2671" s="12">
        <f t="shared" si="273"/>
        <v>1</v>
      </c>
      <c r="K2671" s="13">
        <f t="shared" si="274"/>
        <v>41625</v>
      </c>
      <c r="L2671" s="12">
        <f t="shared" si="275"/>
        <v>2013</v>
      </c>
      <c r="M2671" s="12">
        <f t="shared" si="276"/>
        <v>51</v>
      </c>
      <c r="N2671" s="12">
        <f t="shared" si="277"/>
        <v>12</v>
      </c>
      <c r="O2671" s="13" t="str">
        <f t="shared" ca="1" si="278"/>
        <v>CUMPLE</v>
      </c>
    </row>
    <row r="2672" spans="1:15" hidden="1">
      <c r="A2672">
        <f>Tabla_owssvr__2[[#This Row],[ID]]</f>
        <v>2539</v>
      </c>
      <c r="B2672" t="str">
        <f>Tabla_owssvr__2[[#This Row],[Título]]</f>
        <v>Ticket Nº 27236 Configuracion de Usuario en scannear</v>
      </c>
      <c r="C2672" t="str">
        <f>Tabla_owssvr__2[[#This Row],[Solicitante]]</f>
        <v>Ruiz Guzman, Elisa del Carmen, CAM</v>
      </c>
      <c r="D2672" s="4">
        <f>Tabla_owssvr__2[[#This Row],[Fecha Solicitud]]</f>
        <v>41624</v>
      </c>
      <c r="E2672" t="str">
        <f>Tabla_owssvr__2[[#This Row],[Estado]]</f>
        <v>Realizado</v>
      </c>
      <c r="F2672" s="4">
        <f>Tabla_owssvr__2[[#This Row],[Fecha Cierre]]</f>
        <v>41624</v>
      </c>
      <c r="G2672" t="str">
        <f>Tabla_owssvr__2[[#This Row],[Categoria]]</f>
        <v>Instalación de nuevos software en los computadores.</v>
      </c>
      <c r="H2672">
        <f>Tabla_owssvr__2[[#This Row],[Enviado a TI]]</f>
        <v>0</v>
      </c>
      <c r="I2672">
        <f>Tabla_owssvr__2[[#This Row],[Regiones]]</f>
        <v>0</v>
      </c>
      <c r="J2672" s="12">
        <f t="shared" si="273"/>
        <v>1</v>
      </c>
      <c r="K2672" s="13">
        <f t="shared" si="274"/>
        <v>41625</v>
      </c>
      <c r="L2672" s="12">
        <f t="shared" si="275"/>
        <v>2013</v>
      </c>
      <c r="M2672" s="12">
        <f t="shared" si="276"/>
        <v>51</v>
      </c>
      <c r="N2672" s="12">
        <f t="shared" si="277"/>
        <v>12</v>
      </c>
      <c r="O2672" s="13" t="str">
        <f t="shared" ca="1" si="278"/>
        <v>CUMPLE</v>
      </c>
    </row>
    <row r="2673" spans="1:15" hidden="1">
      <c r="A2673">
        <f>Tabla_owssvr__2[[#This Row],[ID]]</f>
        <v>2538</v>
      </c>
      <c r="B2673" t="str">
        <f>Tabla_owssvr__2[[#This Row],[Título]]</f>
        <v>Solicita reposicion de minutos</v>
      </c>
      <c r="C2673" t="str">
        <f>Tabla_owssvr__2[[#This Row],[Solicitante]]</f>
        <v>Pavez Torres, Hector Alejandro, CAM</v>
      </c>
      <c r="D2673" s="4">
        <f>Tabla_owssvr__2[[#This Row],[Fecha Solicitud]]</f>
        <v>41624</v>
      </c>
      <c r="E2673" t="str">
        <f>Tabla_owssvr__2[[#This Row],[Estado]]</f>
        <v>Realizado</v>
      </c>
      <c r="F2673" s="4">
        <f>Tabla_owssvr__2[[#This Row],[Fecha Cierre]]</f>
        <v>41624</v>
      </c>
      <c r="G2673" t="str">
        <f>Tabla_owssvr__2[[#This Row],[Categoria]]</f>
        <v>Habilitación de servicios de telefonía celular, aumento de minutos, cambio de perfil.</v>
      </c>
      <c r="H2673">
        <f>Tabla_owssvr__2[[#This Row],[Enviado a TI]]</f>
        <v>0</v>
      </c>
      <c r="I2673">
        <f>Tabla_owssvr__2[[#This Row],[Regiones]]</f>
        <v>0</v>
      </c>
      <c r="J2673" s="12">
        <f t="shared" si="273"/>
        <v>1</v>
      </c>
      <c r="K2673" s="13">
        <f t="shared" si="274"/>
        <v>41625</v>
      </c>
      <c r="L2673" s="12">
        <f t="shared" si="275"/>
        <v>2013</v>
      </c>
      <c r="M2673" s="12">
        <f t="shared" si="276"/>
        <v>51</v>
      </c>
      <c r="N2673" s="12">
        <f t="shared" si="277"/>
        <v>12</v>
      </c>
      <c r="O2673" s="13" t="str">
        <f t="shared" ca="1" si="278"/>
        <v>CUMPLE</v>
      </c>
    </row>
    <row r="2674" spans="1:15" hidden="1">
      <c r="A2674">
        <f>Tabla_owssvr__2[[#This Row],[ID]]</f>
        <v>2537</v>
      </c>
      <c r="B2674" t="str">
        <f>Tabla_owssvr__2[[#This Row],[Título]]</f>
        <v xml:space="preserve">Favor habilitar Numero </v>
      </c>
      <c r="C2674" t="str">
        <f>Tabla_owssvr__2[[#This Row],[Solicitante]]</f>
        <v>Martinez Fuentealba, Victor Alonso, CAM</v>
      </c>
      <c r="D2674" s="4">
        <f>Tabla_owssvr__2[[#This Row],[Fecha Solicitud]]</f>
        <v>41618</v>
      </c>
      <c r="E2674" t="str">
        <f>Tabla_owssvr__2[[#This Row],[Estado]]</f>
        <v>Realizado</v>
      </c>
      <c r="F2674" s="4">
        <f>Tabla_owssvr__2[[#This Row],[Fecha Cierre]]</f>
        <v>41618</v>
      </c>
      <c r="G2674" t="str">
        <f>Tabla_owssvr__2[[#This Row],[Categoria]]</f>
        <v>Habilitación de servicios de telefonía celular, aumento de minutos, cambio de perfil.</v>
      </c>
      <c r="H2674">
        <f>Tabla_owssvr__2[[#This Row],[Enviado a TI]]</f>
        <v>0</v>
      </c>
      <c r="I2674">
        <f>Tabla_owssvr__2[[#This Row],[Regiones]]</f>
        <v>0</v>
      </c>
      <c r="J2674" s="12">
        <f t="shared" si="273"/>
        <v>1</v>
      </c>
      <c r="K2674" s="13">
        <f t="shared" si="274"/>
        <v>41619</v>
      </c>
      <c r="L2674" s="12">
        <f t="shared" si="275"/>
        <v>2013</v>
      </c>
      <c r="M2674" s="12">
        <f t="shared" si="276"/>
        <v>50</v>
      </c>
      <c r="N2674" s="12">
        <f t="shared" si="277"/>
        <v>12</v>
      </c>
      <c r="O2674" s="13" t="str">
        <f t="shared" ca="1" si="278"/>
        <v>CUMPLE</v>
      </c>
    </row>
    <row r="2675" spans="1:15" hidden="1">
      <c r="A2675">
        <f>Tabla_owssvr__2[[#This Row],[ID]]</f>
        <v>2536</v>
      </c>
      <c r="B2675" t="str">
        <f>Tabla_owssvr__2[[#This Row],[Título]]</f>
        <v>Liberación acceso ORACLE</v>
      </c>
      <c r="C2675" t="str">
        <f>Tabla_owssvr__2[[#This Row],[Solicitante]]</f>
        <v>Lazo Contreras, Victor Julio, CAM</v>
      </c>
      <c r="D2675" s="4">
        <f>Tabla_owssvr__2[[#This Row],[Fecha Solicitud]]</f>
        <v>41624</v>
      </c>
      <c r="E2675" t="str">
        <f>Tabla_owssvr__2[[#This Row],[Estado]]</f>
        <v>Realizado</v>
      </c>
      <c r="F2675" s="4">
        <f>Tabla_owssvr__2[[#This Row],[Fecha Cierre]]</f>
        <v>41624</v>
      </c>
      <c r="G2675" t="str">
        <f>Tabla_owssvr__2[[#This Row],[Categoria]]</f>
        <v>Reporte de incidencias de servicio externos (Oracle, SAP, Synergia, GOM ….)</v>
      </c>
      <c r="H2675">
        <f>Tabla_owssvr__2[[#This Row],[Enviado a TI]]</f>
        <v>0</v>
      </c>
      <c r="I2675">
        <f>Tabla_owssvr__2[[#This Row],[Regiones]]</f>
        <v>0</v>
      </c>
      <c r="J2675" s="12">
        <f t="shared" si="273"/>
        <v>1</v>
      </c>
      <c r="K2675" s="13">
        <f t="shared" si="274"/>
        <v>41625</v>
      </c>
      <c r="L2675" s="12">
        <f t="shared" si="275"/>
        <v>2013</v>
      </c>
      <c r="M2675" s="12">
        <f t="shared" si="276"/>
        <v>51</v>
      </c>
      <c r="N2675" s="12">
        <f t="shared" si="277"/>
        <v>12</v>
      </c>
      <c r="O2675" s="13" t="str">
        <f t="shared" ca="1" si="278"/>
        <v>CUMPLE</v>
      </c>
    </row>
    <row r="2676" spans="1:15" hidden="1">
      <c r="A2676">
        <f>Tabla_owssvr__2[[#This Row],[ID]]</f>
        <v>2535</v>
      </c>
      <c r="B2676" t="str">
        <f>Tabla_owssvr__2[[#This Row],[Título]]</f>
        <v>Minutos net</v>
      </c>
      <c r="C2676" t="str">
        <f>Tabla_owssvr__2[[#This Row],[Solicitante]]</f>
        <v>Morales Diaz, Mauricio Enrique, CAM</v>
      </c>
      <c r="D2676" s="4">
        <f>Tabla_owssvr__2[[#This Row],[Fecha Solicitud]]</f>
        <v>41624</v>
      </c>
      <c r="E2676" t="str">
        <f>Tabla_owssvr__2[[#This Row],[Estado]]</f>
        <v>Realizado</v>
      </c>
      <c r="F2676" s="4">
        <f>Tabla_owssvr__2[[#This Row],[Fecha Cierre]]</f>
        <v>41624</v>
      </c>
      <c r="G2676" t="str">
        <f>Tabla_owssvr__2[[#This Row],[Categoria]]</f>
        <v>Habilitación de servicios de telefonía celular, aumento de minutos, cambio de perfil.</v>
      </c>
      <c r="H2676">
        <f>Tabla_owssvr__2[[#This Row],[Enviado a TI]]</f>
        <v>0</v>
      </c>
      <c r="I2676">
        <f>Tabla_owssvr__2[[#This Row],[Regiones]]</f>
        <v>0</v>
      </c>
      <c r="J2676" s="12">
        <f t="shared" si="273"/>
        <v>1</v>
      </c>
      <c r="K2676" s="13">
        <f t="shared" si="274"/>
        <v>41625</v>
      </c>
      <c r="L2676" s="12">
        <f t="shared" si="275"/>
        <v>2013</v>
      </c>
      <c r="M2676" s="12">
        <f t="shared" si="276"/>
        <v>51</v>
      </c>
      <c r="N2676" s="12">
        <f t="shared" si="277"/>
        <v>12</v>
      </c>
      <c r="O2676" s="13" t="str">
        <f t="shared" ca="1" si="278"/>
        <v>CUMPLE</v>
      </c>
    </row>
    <row r="2677" spans="1:15" hidden="1">
      <c r="A2677">
        <f>Tabla_owssvr__2[[#This Row],[ID]]</f>
        <v>2534</v>
      </c>
      <c r="B2677" t="str">
        <f>Tabla_owssvr__2[[#This Row],[Título]]</f>
        <v xml:space="preserve"> Carga de Minutos On net - 93227303</v>
      </c>
      <c r="C2677" t="str">
        <f>Tabla_owssvr__2[[#This Row],[Solicitante]]</f>
        <v>Diaz Letelier, Vladimir Andres, CAM</v>
      </c>
      <c r="D2677" s="4">
        <f>Tabla_owssvr__2[[#This Row],[Fecha Solicitud]]</f>
        <v>41624</v>
      </c>
      <c r="E2677" t="str">
        <f>Tabla_owssvr__2[[#This Row],[Estado]]</f>
        <v>Realizado</v>
      </c>
      <c r="F2677" s="4">
        <f>Tabla_owssvr__2[[#This Row],[Fecha Cierre]]</f>
        <v>41624</v>
      </c>
      <c r="G2677" t="str">
        <f>Tabla_owssvr__2[[#This Row],[Categoria]]</f>
        <v>Habilitación de servicios de telefonía celular, aumento de minutos, cambio de perfil.</v>
      </c>
      <c r="H2677">
        <f>Tabla_owssvr__2[[#This Row],[Enviado a TI]]</f>
        <v>0</v>
      </c>
      <c r="I2677">
        <f>Tabla_owssvr__2[[#This Row],[Regiones]]</f>
        <v>0</v>
      </c>
      <c r="J2677" s="12">
        <f t="shared" si="273"/>
        <v>1</v>
      </c>
      <c r="K2677" s="13">
        <f t="shared" si="274"/>
        <v>41625</v>
      </c>
      <c r="L2677" s="12">
        <f t="shared" si="275"/>
        <v>2013</v>
      </c>
      <c r="M2677" s="12">
        <f t="shared" si="276"/>
        <v>51</v>
      </c>
      <c r="N2677" s="12">
        <f t="shared" si="277"/>
        <v>12</v>
      </c>
      <c r="O2677" s="13" t="str">
        <f t="shared" ca="1" si="278"/>
        <v>CUMPLE</v>
      </c>
    </row>
    <row r="2678" spans="1:15" hidden="1">
      <c r="A2678">
        <f>Tabla_owssvr__2[[#This Row],[ID]]</f>
        <v>2533</v>
      </c>
      <c r="B2678" t="str">
        <f>Tabla_owssvr__2[[#This Row],[Título]]</f>
        <v>Solicita minutos para celular.</v>
      </c>
      <c r="C2678" t="str">
        <f>Tabla_owssvr__2[[#This Row],[Solicitante]]</f>
        <v>Hormazábal Ortiz, Leonardo Antonio, CAM</v>
      </c>
      <c r="D2678" s="4">
        <f>Tabla_owssvr__2[[#This Row],[Fecha Solicitud]]</f>
        <v>41621</v>
      </c>
      <c r="E2678" t="str">
        <f>Tabla_owssvr__2[[#This Row],[Estado]]</f>
        <v>Realizado</v>
      </c>
      <c r="F2678" s="4">
        <f>Tabla_owssvr__2[[#This Row],[Fecha Cierre]]</f>
        <v>41621</v>
      </c>
      <c r="G2678" t="str">
        <f>Tabla_owssvr__2[[#This Row],[Categoria]]</f>
        <v>Habilitación de servicios de telefonía celular, aumento de minutos, cambio de perfil.</v>
      </c>
      <c r="H2678">
        <f>Tabla_owssvr__2[[#This Row],[Enviado a TI]]</f>
        <v>0</v>
      </c>
      <c r="I2678">
        <f>Tabla_owssvr__2[[#This Row],[Regiones]]</f>
        <v>0</v>
      </c>
      <c r="J2678" s="12">
        <f t="shared" si="273"/>
        <v>1</v>
      </c>
      <c r="K2678" s="13">
        <f t="shared" si="274"/>
        <v>41624</v>
      </c>
      <c r="L2678" s="12">
        <f t="shared" si="275"/>
        <v>2013</v>
      </c>
      <c r="M2678" s="12">
        <f t="shared" si="276"/>
        <v>51</v>
      </c>
      <c r="N2678" s="12">
        <f t="shared" si="277"/>
        <v>12</v>
      </c>
      <c r="O2678" s="13" t="str">
        <f t="shared" ca="1" si="278"/>
        <v>CUMPLE</v>
      </c>
    </row>
    <row r="2679" spans="1:15" hidden="1">
      <c r="A2679">
        <f>Tabla_owssvr__2[[#This Row],[ID]]</f>
        <v>2532</v>
      </c>
      <c r="B2679" t="str">
        <f>Tabla_owssvr__2[[#This Row],[Título]]</f>
        <v>Punto de Red Porteria BSM - No hay Conexión</v>
      </c>
      <c r="C2679" t="str">
        <f>Tabla_owssvr__2[[#This Row],[Solicitante]]</f>
        <v>Herrera Valdes, Ramon, CAM</v>
      </c>
      <c r="D2679" s="4">
        <f>Tabla_owssvr__2[[#This Row],[Fecha Solicitud]]</f>
        <v>41624</v>
      </c>
      <c r="E2679" t="str">
        <f>Tabla_owssvr__2[[#This Row],[Estado]]</f>
        <v>Realizado</v>
      </c>
      <c r="F2679" s="4">
        <f>Tabla_owssvr__2[[#This Row],[Fecha Cierre]]</f>
        <v>41624</v>
      </c>
      <c r="G2679" t="str">
        <f>Tabla_owssvr__2[[#This Row],[Categoria]]</f>
        <v>Instalación o revisión de puntos de red.</v>
      </c>
      <c r="H2679">
        <f>Tabla_owssvr__2[[#This Row],[Enviado a TI]]</f>
        <v>0</v>
      </c>
      <c r="I2679">
        <f>Tabla_owssvr__2[[#This Row],[Regiones]]</f>
        <v>0</v>
      </c>
      <c r="J2679" s="12">
        <f t="shared" si="273"/>
        <v>3</v>
      </c>
      <c r="K2679" s="13">
        <f t="shared" si="274"/>
        <v>41627</v>
      </c>
      <c r="L2679" s="12">
        <f t="shared" si="275"/>
        <v>2013</v>
      </c>
      <c r="M2679" s="12">
        <f t="shared" si="276"/>
        <v>51</v>
      </c>
      <c r="N2679" s="12">
        <f t="shared" si="277"/>
        <v>12</v>
      </c>
      <c r="O2679" s="13" t="str">
        <f t="shared" ca="1" si="278"/>
        <v>CUMPLE</v>
      </c>
    </row>
    <row r="2680" spans="1:15" hidden="1">
      <c r="A2680">
        <f>Tabla_owssvr__2[[#This Row],[ID]]</f>
        <v>2531</v>
      </c>
      <c r="B2680" t="str">
        <f>Tabla_owssvr__2[[#This Row],[Título]]</f>
        <v xml:space="preserve"> favor devolver los minutos pediente</v>
      </c>
      <c r="C2680" t="str">
        <f>Tabla_owssvr__2[[#This Row],[Solicitante]]</f>
        <v>Medrano Ortega, Mario Ariel, CAM</v>
      </c>
      <c r="D2680" s="4">
        <f>Tabla_owssvr__2[[#This Row],[Fecha Solicitud]]</f>
        <v>41624</v>
      </c>
      <c r="E2680" t="str">
        <f>Tabla_owssvr__2[[#This Row],[Estado]]</f>
        <v>Realizado</v>
      </c>
      <c r="F2680" s="4">
        <f>Tabla_owssvr__2[[#This Row],[Fecha Cierre]]</f>
        <v>41624</v>
      </c>
      <c r="G2680" t="str">
        <f>Tabla_owssvr__2[[#This Row],[Categoria]]</f>
        <v>Habilitación de servicios de telefonía celular, aumento de minutos, cambio de perfil.</v>
      </c>
      <c r="H2680">
        <f>Tabla_owssvr__2[[#This Row],[Enviado a TI]]</f>
        <v>0</v>
      </c>
      <c r="I2680">
        <f>Tabla_owssvr__2[[#This Row],[Regiones]]</f>
        <v>0</v>
      </c>
      <c r="J2680" s="12">
        <f t="shared" si="273"/>
        <v>1</v>
      </c>
      <c r="K2680" s="13">
        <f t="shared" si="274"/>
        <v>41625</v>
      </c>
      <c r="L2680" s="12">
        <f t="shared" si="275"/>
        <v>2013</v>
      </c>
      <c r="M2680" s="12">
        <f t="shared" si="276"/>
        <v>51</v>
      </c>
      <c r="N2680" s="12">
        <f t="shared" si="277"/>
        <v>12</v>
      </c>
      <c r="O2680" s="13" t="str">
        <f t="shared" ca="1" si="278"/>
        <v>CUMPLE</v>
      </c>
    </row>
    <row r="2681" spans="1:15" hidden="1">
      <c r="A2681">
        <f>Tabla_owssvr__2[[#This Row],[ID]]</f>
        <v>2530</v>
      </c>
      <c r="B2681" t="str">
        <f>Tabla_owssvr__2[[#This Row],[Título]]</f>
        <v>umento Minutos - Abonado 74317234</v>
      </c>
      <c r="C2681" t="str">
        <f>Tabla_owssvr__2[[#This Row],[Solicitante]]</f>
        <v>Zarate Avila, Moises, CAM</v>
      </c>
      <c r="D2681" s="4">
        <f>Tabla_owssvr__2[[#This Row],[Fecha Solicitud]]</f>
        <v>41624</v>
      </c>
      <c r="E2681" t="str">
        <f>Tabla_owssvr__2[[#This Row],[Estado]]</f>
        <v>Realizado</v>
      </c>
      <c r="F2681" s="4">
        <f>Tabla_owssvr__2[[#This Row],[Fecha Cierre]]</f>
        <v>41624</v>
      </c>
      <c r="G2681" t="str">
        <f>Tabla_owssvr__2[[#This Row],[Categoria]]</f>
        <v>Habilitación de servicios de telefonía celular, aumento de minutos, cambio de perfil.</v>
      </c>
      <c r="H2681">
        <f>Tabla_owssvr__2[[#This Row],[Enviado a TI]]</f>
        <v>0</v>
      </c>
      <c r="I2681">
        <f>Tabla_owssvr__2[[#This Row],[Regiones]]</f>
        <v>0</v>
      </c>
      <c r="J2681" s="12">
        <f t="shared" si="273"/>
        <v>1</v>
      </c>
      <c r="K2681" s="13">
        <f t="shared" si="274"/>
        <v>41625</v>
      </c>
      <c r="L2681" s="12">
        <f t="shared" si="275"/>
        <v>2013</v>
      </c>
      <c r="M2681" s="12">
        <f t="shared" si="276"/>
        <v>51</v>
      </c>
      <c r="N2681" s="12">
        <f t="shared" si="277"/>
        <v>12</v>
      </c>
      <c r="O2681" s="13" t="str">
        <f t="shared" ca="1" si="278"/>
        <v>CUMPLE</v>
      </c>
    </row>
    <row r="2682" spans="1:15" hidden="1">
      <c r="A2682">
        <f>Tabla_owssvr__2[[#This Row],[ID]]</f>
        <v>2529</v>
      </c>
      <c r="B2682" t="str">
        <f>Tabla_owssvr__2[[#This Row],[Título]]</f>
        <v xml:space="preserve">Bloqueó cuenta </v>
      </c>
      <c r="C2682" t="str">
        <f>Tabla_owssvr__2[[#This Row],[Solicitante]]</f>
        <v>Jara San Martin, Rene Mauricio, CAM</v>
      </c>
      <c r="D2682" s="4">
        <f>Tabla_owssvr__2[[#This Row],[Fecha Solicitud]]</f>
        <v>41621</v>
      </c>
      <c r="E2682" t="str">
        <f>Tabla_owssvr__2[[#This Row],[Estado]]</f>
        <v>Realizado</v>
      </c>
      <c r="F2682" s="4">
        <f>Tabla_owssvr__2[[#This Row],[Fecha Cierre]]</f>
        <v>41621</v>
      </c>
      <c r="G2682" t="str">
        <f>Tabla_owssvr__2[[#This Row],[Categoria]]</f>
        <v>Creación, modificación activación y desactivación de cuentas de red y correo electrónico.</v>
      </c>
      <c r="H2682">
        <f>Tabla_owssvr__2[[#This Row],[Enviado a TI]]</f>
        <v>0</v>
      </c>
      <c r="I2682">
        <f>Tabla_owssvr__2[[#This Row],[Regiones]]</f>
        <v>0</v>
      </c>
      <c r="J2682" s="12">
        <f t="shared" si="273"/>
        <v>1</v>
      </c>
      <c r="K2682" s="13">
        <f t="shared" si="274"/>
        <v>41624</v>
      </c>
      <c r="L2682" s="12">
        <f t="shared" si="275"/>
        <v>2013</v>
      </c>
      <c r="M2682" s="12">
        <f t="shared" si="276"/>
        <v>51</v>
      </c>
      <c r="N2682" s="12">
        <f t="shared" si="277"/>
        <v>12</v>
      </c>
      <c r="O2682" s="13" t="str">
        <f t="shared" ca="1" si="278"/>
        <v>CUMPLE</v>
      </c>
    </row>
    <row r="2683" spans="1:15" hidden="1">
      <c r="A2683">
        <f>Tabla_owssvr__2[[#This Row],[ID]]</f>
        <v>2528</v>
      </c>
      <c r="B2683" t="str">
        <f>Tabla_owssvr__2[[#This Row],[Título]]</f>
        <v>Alta Estación de Trabajo</v>
      </c>
      <c r="C2683" t="str">
        <f>Tabla_owssvr__2[[#This Row],[Solicitante]]</f>
        <v>Técnico Mesa de Ayuda, Externo</v>
      </c>
      <c r="D2683" s="4">
        <f>Tabla_owssvr__2[[#This Row],[Fecha Solicitud]]</f>
        <v>41621</v>
      </c>
      <c r="E2683" t="str">
        <f>Tabla_owssvr__2[[#This Row],[Estado]]</f>
        <v>Realizado</v>
      </c>
      <c r="F2683" s="4">
        <f>Tabla_owssvr__2[[#This Row],[Fecha Cierre]]</f>
        <v>41621</v>
      </c>
      <c r="G2683" t="str">
        <f>Tabla_owssvr__2[[#This Row],[Categoria]]</f>
        <v>Creación, modificación activación y desactivación de cuentas de red y correo electrónico.</v>
      </c>
      <c r="H2683">
        <f>Tabla_owssvr__2[[#This Row],[Enviado a TI]]</f>
        <v>0</v>
      </c>
      <c r="I2683">
        <f>Tabla_owssvr__2[[#This Row],[Regiones]]</f>
        <v>0</v>
      </c>
      <c r="J2683" s="12">
        <f t="shared" si="273"/>
        <v>1</v>
      </c>
      <c r="K2683" s="13">
        <f t="shared" si="274"/>
        <v>41624</v>
      </c>
      <c r="L2683" s="12">
        <f t="shared" si="275"/>
        <v>2013</v>
      </c>
      <c r="M2683" s="12">
        <f t="shared" si="276"/>
        <v>51</v>
      </c>
      <c r="N2683" s="12">
        <f t="shared" si="277"/>
        <v>12</v>
      </c>
      <c r="O2683" s="13" t="str">
        <f t="shared" ca="1" si="278"/>
        <v>CUMPLE</v>
      </c>
    </row>
    <row r="2684" spans="1:15" hidden="1">
      <c r="A2684">
        <f>Tabla_owssvr__2[[#This Row],[ID]]</f>
        <v>2527</v>
      </c>
      <c r="B2684" t="str">
        <f>Tabla_owssvr__2[[#This Row],[Título]]</f>
        <v xml:space="preserve"> GSI13-705 RV REQ00019648  Soporte a usuarios Oracle</v>
      </c>
      <c r="C2684" t="str">
        <f>Tabla_owssvr__2[[#This Row],[Solicitante]]</f>
        <v>Ruz Salinas, Richard Alberto, CAM</v>
      </c>
      <c r="D2684" s="4">
        <f>Tabla_owssvr__2[[#This Row],[Fecha Solicitud]]</f>
        <v>41621</v>
      </c>
      <c r="E2684" t="str">
        <f>Tabla_owssvr__2[[#This Row],[Estado]]</f>
        <v>Realizado</v>
      </c>
      <c r="F2684" s="4">
        <f>Tabla_owssvr__2[[#This Row],[Fecha Cierre]]</f>
        <v>41621</v>
      </c>
      <c r="G2684" t="str">
        <f>Tabla_owssvr__2[[#This Row],[Categoria]]</f>
        <v>Reporte de incidencias de servicio externos (Oracle, SAP, Synergia, GOM ….)</v>
      </c>
      <c r="H2684">
        <f>Tabla_owssvr__2[[#This Row],[Enviado a TI]]</f>
        <v>0</v>
      </c>
      <c r="I2684">
        <f>Tabla_owssvr__2[[#This Row],[Regiones]]</f>
        <v>0</v>
      </c>
      <c r="J2684" s="12">
        <f t="shared" si="273"/>
        <v>1</v>
      </c>
      <c r="K2684" s="13">
        <f t="shared" si="274"/>
        <v>41624</v>
      </c>
      <c r="L2684" s="12">
        <f t="shared" si="275"/>
        <v>2013</v>
      </c>
      <c r="M2684" s="12">
        <f t="shared" si="276"/>
        <v>51</v>
      </c>
      <c r="N2684" s="12">
        <f t="shared" si="277"/>
        <v>12</v>
      </c>
      <c r="O2684" s="13" t="str">
        <f t="shared" ca="1" si="278"/>
        <v>CUMPLE</v>
      </c>
    </row>
    <row r="2685" spans="1:15" hidden="1">
      <c r="A2685">
        <f>Tabla_owssvr__2[[#This Row],[ID]]</f>
        <v>2526</v>
      </c>
      <c r="B2685" t="str">
        <f>Tabla_owssvr__2[[#This Row],[Título]]</f>
        <v>Celular</v>
      </c>
      <c r="C2685" t="str">
        <f>Tabla_owssvr__2[[#This Row],[Solicitante]]</f>
        <v>Morales Zuñiga, Jaime, CAM</v>
      </c>
      <c r="D2685" s="4">
        <f>Tabla_owssvr__2[[#This Row],[Fecha Solicitud]]</f>
        <v>41621</v>
      </c>
      <c r="E2685" t="str">
        <f>Tabla_owssvr__2[[#This Row],[Estado]]</f>
        <v>Realizado</v>
      </c>
      <c r="F2685" s="4">
        <f>Tabla_owssvr__2[[#This Row],[Fecha Cierre]]</f>
        <v>41625</v>
      </c>
      <c r="G2685" t="str">
        <f>Tabla_owssvr__2[[#This Row],[Categoria]]</f>
        <v>Asignación y/o entrega de equipos celulares estándar nuevos o sus componentes. (chips)</v>
      </c>
      <c r="H2685">
        <f>Tabla_owssvr__2[[#This Row],[Enviado a TI]]</f>
        <v>0</v>
      </c>
      <c r="I2685">
        <f>Tabla_owssvr__2[[#This Row],[Regiones]]</f>
        <v>0</v>
      </c>
      <c r="J2685" s="12">
        <f t="shared" si="273"/>
        <v>7</v>
      </c>
      <c r="K2685" s="13">
        <f t="shared" si="274"/>
        <v>41632</v>
      </c>
      <c r="L2685" s="12">
        <f t="shared" si="275"/>
        <v>2013</v>
      </c>
      <c r="M2685" s="12">
        <f t="shared" si="276"/>
        <v>52</v>
      </c>
      <c r="N2685" s="12">
        <f t="shared" si="277"/>
        <v>12</v>
      </c>
      <c r="O2685" s="13" t="str">
        <f t="shared" ca="1" si="278"/>
        <v>CUMPLE</v>
      </c>
    </row>
    <row r="2686" spans="1:15" hidden="1">
      <c r="A2686">
        <f>Tabla_owssvr__2[[#This Row],[ID]]</f>
        <v>2525</v>
      </c>
      <c r="B2686" t="str">
        <f>Tabla_owssvr__2[[#This Row],[Título]]</f>
        <v>Favor cargar minutos NET</v>
      </c>
      <c r="C2686" t="str">
        <f>Tabla_owssvr__2[[#This Row],[Solicitante]]</f>
        <v>Mena Bolvaran, Manuel Roberto, CAM</v>
      </c>
      <c r="D2686" s="4">
        <f>Tabla_owssvr__2[[#This Row],[Fecha Solicitud]]</f>
        <v>41621</v>
      </c>
      <c r="E2686" t="str">
        <f>Tabla_owssvr__2[[#This Row],[Estado]]</f>
        <v>Realizado</v>
      </c>
      <c r="F2686" s="4">
        <f>Tabla_owssvr__2[[#This Row],[Fecha Cierre]]</f>
        <v>41621</v>
      </c>
      <c r="G2686" t="str">
        <f>Tabla_owssvr__2[[#This Row],[Categoria]]</f>
        <v>Habilitación de servicios de telefonía celular, aumento de minutos, cambio de perfil.</v>
      </c>
      <c r="H2686">
        <f>Tabla_owssvr__2[[#This Row],[Enviado a TI]]</f>
        <v>0</v>
      </c>
      <c r="I2686">
        <f>Tabla_owssvr__2[[#This Row],[Regiones]]</f>
        <v>0</v>
      </c>
      <c r="J2686" s="12">
        <f t="shared" si="273"/>
        <v>1</v>
      </c>
      <c r="K2686" s="13">
        <f t="shared" si="274"/>
        <v>41624</v>
      </c>
      <c r="L2686" s="12">
        <f t="shared" si="275"/>
        <v>2013</v>
      </c>
      <c r="M2686" s="12">
        <f t="shared" si="276"/>
        <v>51</v>
      </c>
      <c r="N2686" s="12">
        <f t="shared" si="277"/>
        <v>12</v>
      </c>
      <c r="O2686" s="13" t="str">
        <f t="shared" ca="1" si="278"/>
        <v>CUMPLE</v>
      </c>
    </row>
    <row r="2687" spans="1:15" hidden="1">
      <c r="A2687">
        <f>Tabla_owssvr__2[[#This Row],[ID]]</f>
        <v>2524</v>
      </c>
      <c r="B2687" t="str">
        <f>Tabla_owssvr__2[[#This Row],[Título]]</f>
        <v>AUMENTO MINUTOS - 94691413</v>
      </c>
      <c r="C2687" t="str">
        <f>Tabla_owssvr__2[[#This Row],[Solicitante]]</f>
        <v>Valdes Navarrete, David Exequiel, CAM</v>
      </c>
      <c r="D2687" s="4">
        <f>Tabla_owssvr__2[[#This Row],[Fecha Solicitud]]</f>
        <v>41621</v>
      </c>
      <c r="E2687" t="str">
        <f>Tabla_owssvr__2[[#This Row],[Estado]]</f>
        <v>Realizado</v>
      </c>
      <c r="F2687" s="4">
        <f>Tabla_owssvr__2[[#This Row],[Fecha Cierre]]</f>
        <v>41621</v>
      </c>
      <c r="G2687" t="str">
        <f>Tabla_owssvr__2[[#This Row],[Categoria]]</f>
        <v>Habilitación de servicios de telefonía celular, aumento de minutos, cambio de perfil.</v>
      </c>
      <c r="H2687">
        <f>Tabla_owssvr__2[[#This Row],[Enviado a TI]]</f>
        <v>0</v>
      </c>
      <c r="I2687">
        <f>Tabla_owssvr__2[[#This Row],[Regiones]]</f>
        <v>0</v>
      </c>
      <c r="J2687" s="12">
        <f t="shared" si="273"/>
        <v>1</v>
      </c>
      <c r="K2687" s="13">
        <f t="shared" si="274"/>
        <v>41624</v>
      </c>
      <c r="L2687" s="12">
        <f t="shared" si="275"/>
        <v>2013</v>
      </c>
      <c r="M2687" s="12">
        <f t="shared" si="276"/>
        <v>51</v>
      </c>
      <c r="N2687" s="12">
        <f t="shared" si="277"/>
        <v>12</v>
      </c>
      <c r="O2687" s="13" t="str">
        <f t="shared" ca="1" si="278"/>
        <v>CUMPLE</v>
      </c>
    </row>
    <row r="2688" spans="1:15" hidden="1">
      <c r="A2688">
        <f>Tabla_owssvr__2[[#This Row],[ID]]</f>
        <v>2523</v>
      </c>
      <c r="B2688" t="str">
        <f>Tabla_owssvr__2[[#This Row],[Título]]</f>
        <v>Deshabilitación Equipos P. Canales</v>
      </c>
      <c r="C2688" t="str">
        <f>Tabla_owssvr__2[[#This Row],[Solicitante]]</f>
        <v>Torrejón Osorio, Marcela Alejandra, CAM</v>
      </c>
      <c r="D2688" s="4">
        <f>Tabla_owssvr__2[[#This Row],[Fecha Solicitud]]</f>
        <v>41621</v>
      </c>
      <c r="E2688" t="str">
        <f>Tabla_owssvr__2[[#This Row],[Estado]]</f>
        <v>Realizado</v>
      </c>
      <c r="F2688" s="4">
        <f>Tabla_owssvr__2[[#This Row],[Fecha Cierre]]</f>
        <v>41621</v>
      </c>
      <c r="G2688" t="str">
        <f>Tabla_owssvr__2[[#This Row],[Categoria]]</f>
        <v>Creación, modificación activación y desactivación de cuentas de red y correo electrónico.</v>
      </c>
      <c r="H2688">
        <f>Tabla_owssvr__2[[#This Row],[Enviado a TI]]</f>
        <v>0</v>
      </c>
      <c r="I2688">
        <f>Tabla_owssvr__2[[#This Row],[Regiones]]</f>
        <v>0</v>
      </c>
      <c r="J2688" s="12">
        <f t="shared" si="273"/>
        <v>1</v>
      </c>
      <c r="K2688" s="13">
        <f t="shared" si="274"/>
        <v>41624</v>
      </c>
      <c r="L2688" s="12">
        <f t="shared" si="275"/>
        <v>2013</v>
      </c>
      <c r="M2688" s="12">
        <f t="shared" si="276"/>
        <v>51</v>
      </c>
      <c r="N2688" s="12">
        <f t="shared" si="277"/>
        <v>12</v>
      </c>
      <c r="O2688" s="13" t="str">
        <f t="shared" ca="1" si="278"/>
        <v>CUMPLE</v>
      </c>
    </row>
    <row r="2689" spans="1:15" hidden="1">
      <c r="A2689">
        <f>Tabla_owssvr__2[[#This Row],[ID]]</f>
        <v>2522</v>
      </c>
      <c r="B2689" t="str">
        <f>Tabla_owssvr__2[[#This Row],[Título]]</f>
        <v>Televisores Pérdidas</v>
      </c>
      <c r="C2689" t="str">
        <f>Tabla_owssvr__2[[#This Row],[Solicitante]]</f>
        <v>Diaz Castro, Olivier Guillermo, CAM</v>
      </c>
      <c r="D2689" s="4">
        <f>Tabla_owssvr__2[[#This Row],[Fecha Solicitud]]</f>
        <v>41621</v>
      </c>
      <c r="E2689" t="str">
        <f>Tabla_owssvr__2[[#This Row],[Estado]]</f>
        <v>Realizado</v>
      </c>
      <c r="F2689" s="4">
        <f>Tabla_owssvr__2[[#This Row],[Fecha Cierre]]</f>
        <v>41621</v>
      </c>
      <c r="G2689" t="str">
        <f>Tabla_owssvr__2[[#This Row],[Categoria]]</f>
        <v>Compra de equipamiento no habitual</v>
      </c>
      <c r="H2689">
        <f>Tabla_owssvr__2[[#This Row],[Enviado a TI]]</f>
        <v>0</v>
      </c>
      <c r="I2689">
        <f>Tabla_owssvr__2[[#This Row],[Regiones]]</f>
        <v>0</v>
      </c>
      <c r="J2689" s="12">
        <f t="shared" si="273"/>
        <v>5</v>
      </c>
      <c r="K2689" s="13">
        <f t="shared" si="274"/>
        <v>41628</v>
      </c>
      <c r="L2689" s="12">
        <f t="shared" si="275"/>
        <v>2013</v>
      </c>
      <c r="M2689" s="12">
        <f t="shared" si="276"/>
        <v>51</v>
      </c>
      <c r="N2689" s="12">
        <f t="shared" si="277"/>
        <v>12</v>
      </c>
      <c r="O2689" s="13" t="str">
        <f t="shared" ca="1" si="278"/>
        <v>CUMPLE</v>
      </c>
    </row>
    <row r="2690" spans="1:15" hidden="1">
      <c r="A2690">
        <f>Tabla_owssvr__2[[#This Row],[ID]]</f>
        <v>2521</v>
      </c>
      <c r="B2690" t="str">
        <f>Tabla_owssvr__2[[#This Row],[Título]]</f>
        <v>Alta de equipo en A.D.</v>
      </c>
      <c r="C2690" t="str">
        <f>Tabla_owssvr__2[[#This Row],[Solicitante]]</f>
        <v>Técnico Mesa de Ayuda, Externo</v>
      </c>
      <c r="D2690" s="4">
        <f>Tabla_owssvr__2[[#This Row],[Fecha Solicitud]]</f>
        <v>41621</v>
      </c>
      <c r="E2690" t="str">
        <f>Tabla_owssvr__2[[#This Row],[Estado]]</f>
        <v>Realizado</v>
      </c>
      <c r="F2690" s="4">
        <f>Tabla_owssvr__2[[#This Row],[Fecha Cierre]]</f>
        <v>41621</v>
      </c>
      <c r="G2690" t="str">
        <f>Tabla_owssvr__2[[#This Row],[Categoria]]</f>
        <v>Creación, modificación activación y desactivación de cuentas de red y correo electrónico.</v>
      </c>
      <c r="H2690">
        <f>Tabla_owssvr__2[[#This Row],[Enviado a TI]]</f>
        <v>0</v>
      </c>
      <c r="I2690">
        <f>Tabla_owssvr__2[[#This Row],[Regiones]]</f>
        <v>0</v>
      </c>
      <c r="J2690" s="12">
        <f t="shared" ref="J2690:J2753" si="279">VLOOKUP(G2690,servicios,2,FALSE)</f>
        <v>1</v>
      </c>
      <c r="K2690" s="13">
        <f t="shared" ref="K2690:K2753" si="280">WORKDAY(D2690*1,J2690,festivos)</f>
        <v>41624</v>
      </c>
      <c r="L2690" s="12">
        <f t="shared" ref="L2690:L2753" si="281">YEAR(K2690)</f>
        <v>2013</v>
      </c>
      <c r="M2690" s="12">
        <f t="shared" ref="M2690:M2753" si="282">WEEKNUM(K2690,2)</f>
        <v>51</v>
      </c>
      <c r="N2690" s="12">
        <f t="shared" ref="N2690:N2753" si="283">MONTH(K2690)</f>
        <v>12</v>
      </c>
      <c r="O2690" s="13" t="str">
        <f t="shared" ref="O2690:O2753" ca="1" si="284">IF(F2690=0,IF(AND(TODAY()&lt;=K2690),"EN TIEMPO","FUERA"),IF(AND(F2690&lt;=K2690),"CUMPLE","NO CUMPLE"))</f>
        <v>CUMPLE</v>
      </c>
    </row>
    <row r="2691" spans="1:15" hidden="1">
      <c r="A2691">
        <f>Tabla_owssvr__2[[#This Row],[ID]]</f>
        <v>2520</v>
      </c>
      <c r="B2691" t="str">
        <f>Tabla_owssvr__2[[#This Row],[Título]]</f>
        <v xml:space="preserve"> Activación de Minutos</v>
      </c>
      <c r="C2691" t="str">
        <f>Tabla_owssvr__2[[#This Row],[Solicitante]]</f>
        <v>Moreno Pailañir, Eugenio, EXTERNO</v>
      </c>
      <c r="D2691" s="4">
        <f>Tabla_owssvr__2[[#This Row],[Fecha Solicitud]]</f>
        <v>41621</v>
      </c>
      <c r="E2691" t="str">
        <f>Tabla_owssvr__2[[#This Row],[Estado]]</f>
        <v>Realizado</v>
      </c>
      <c r="F2691" s="4">
        <f>Tabla_owssvr__2[[#This Row],[Fecha Cierre]]</f>
        <v>41621</v>
      </c>
      <c r="G2691" t="str">
        <f>Tabla_owssvr__2[[#This Row],[Categoria]]</f>
        <v>Habilitación de servicios de telefonía celular, aumento de minutos, cambio de perfil.</v>
      </c>
      <c r="H2691">
        <f>Tabla_owssvr__2[[#This Row],[Enviado a TI]]</f>
        <v>0</v>
      </c>
      <c r="I2691">
        <f>Tabla_owssvr__2[[#This Row],[Regiones]]</f>
        <v>0</v>
      </c>
      <c r="J2691" s="12">
        <f t="shared" si="279"/>
        <v>1</v>
      </c>
      <c r="K2691" s="13">
        <f t="shared" si="280"/>
        <v>41624</v>
      </c>
      <c r="L2691" s="12">
        <f t="shared" si="281"/>
        <v>2013</v>
      </c>
      <c r="M2691" s="12">
        <f t="shared" si="282"/>
        <v>51</v>
      </c>
      <c r="N2691" s="12">
        <f t="shared" si="283"/>
        <v>12</v>
      </c>
      <c r="O2691" s="13" t="str">
        <f t="shared" ca="1" si="284"/>
        <v>CUMPLE</v>
      </c>
    </row>
    <row r="2692" spans="1:15" hidden="1">
      <c r="A2692">
        <f>Tabla_owssvr__2[[#This Row],[ID]]</f>
        <v>2519</v>
      </c>
      <c r="B2692" t="str">
        <f>Tabla_owssvr__2[[#This Row],[Título]]</f>
        <v>Notebook con falla</v>
      </c>
      <c r="C2692" t="str">
        <f>Tabla_owssvr__2[[#This Row],[Solicitante]]</f>
        <v>Diaz Letelier, Vladimir Andres, CAM</v>
      </c>
      <c r="D2692" s="4">
        <f>Tabla_owssvr__2[[#This Row],[Fecha Solicitud]]</f>
        <v>41621</v>
      </c>
      <c r="E2692" t="str">
        <f>Tabla_owssvr__2[[#This Row],[Estado]]</f>
        <v>Realizado</v>
      </c>
      <c r="F2692" s="4">
        <f>Tabla_owssvr__2[[#This Row],[Fecha Cierre]]</f>
        <v>41621</v>
      </c>
      <c r="G2692" t="str">
        <f>Tabla_owssvr__2[[#This Row],[Categoria]]</f>
        <v>Replataformado del equipo.</v>
      </c>
      <c r="H2692">
        <f>Tabla_owssvr__2[[#This Row],[Enviado a TI]]</f>
        <v>0</v>
      </c>
      <c r="I2692">
        <f>Tabla_owssvr__2[[#This Row],[Regiones]]</f>
        <v>0</v>
      </c>
      <c r="J2692" s="12">
        <f t="shared" si="279"/>
        <v>3</v>
      </c>
      <c r="K2692" s="13">
        <f t="shared" si="280"/>
        <v>41626</v>
      </c>
      <c r="L2692" s="12">
        <f t="shared" si="281"/>
        <v>2013</v>
      </c>
      <c r="M2692" s="12">
        <f t="shared" si="282"/>
        <v>51</v>
      </c>
      <c r="N2692" s="12">
        <f t="shared" si="283"/>
        <v>12</v>
      </c>
      <c r="O2692" s="13" t="str">
        <f t="shared" ca="1" si="284"/>
        <v>CUMPLE</v>
      </c>
    </row>
    <row r="2693" spans="1:15" hidden="1">
      <c r="A2693">
        <f>Tabla_owssvr__2[[#This Row],[ID]]</f>
        <v>2518</v>
      </c>
      <c r="B2693" t="str">
        <f>Tabla_owssvr__2[[#This Row],[Título]]</f>
        <v>REQ00020156 : Soporte a usuarios oracle - Deshabilitar Cuenta Oracle</v>
      </c>
      <c r="C2693" t="str">
        <f>Tabla_owssvr__2[[#This Row],[Solicitante]]</f>
        <v>del Río Castro, Matías Eduardo, CAM</v>
      </c>
      <c r="D2693" s="4">
        <f>Tabla_owssvr__2[[#This Row],[Fecha Solicitud]]</f>
        <v>41621</v>
      </c>
      <c r="E2693" t="str">
        <f>Tabla_owssvr__2[[#This Row],[Estado]]</f>
        <v>Realizado</v>
      </c>
      <c r="F2693" s="4">
        <f>Tabla_owssvr__2[[#This Row],[Fecha Cierre]]</f>
        <v>41621</v>
      </c>
      <c r="G2693" t="str">
        <f>Tabla_owssvr__2[[#This Row],[Categoria]]</f>
        <v>Reporte de incidencias de servicio externos (Oracle, SAP, Synergia, GOM ….)</v>
      </c>
      <c r="H2693">
        <f>Tabla_owssvr__2[[#This Row],[Enviado a TI]]</f>
        <v>0</v>
      </c>
      <c r="I2693">
        <f>Tabla_owssvr__2[[#This Row],[Regiones]]</f>
        <v>0</v>
      </c>
      <c r="J2693" s="12">
        <f t="shared" si="279"/>
        <v>1</v>
      </c>
      <c r="K2693" s="13">
        <f t="shared" si="280"/>
        <v>41624</v>
      </c>
      <c r="L2693" s="12">
        <f t="shared" si="281"/>
        <v>2013</v>
      </c>
      <c r="M2693" s="12">
        <f t="shared" si="282"/>
        <v>51</v>
      </c>
      <c r="N2693" s="12">
        <f t="shared" si="283"/>
        <v>12</v>
      </c>
      <c r="O2693" s="13" t="str">
        <f t="shared" ca="1" si="284"/>
        <v>CUMPLE</v>
      </c>
    </row>
    <row r="2694" spans="1:15" hidden="1">
      <c r="A2694">
        <f>Tabla_owssvr__2[[#This Row],[ID]]</f>
        <v>2517</v>
      </c>
      <c r="B2694" t="str">
        <f>Tabla_owssvr__2[[#This Row],[Título]]</f>
        <v>Acceso Oracle</v>
      </c>
      <c r="C2694" t="str">
        <f>Tabla_owssvr__2[[#This Row],[Solicitante]]</f>
        <v>Diaz Letelier, Vladimir Andres, CAM</v>
      </c>
      <c r="D2694" s="4">
        <f>Tabla_owssvr__2[[#This Row],[Fecha Solicitud]]</f>
        <v>41620</v>
      </c>
      <c r="E2694" t="str">
        <f>Tabla_owssvr__2[[#This Row],[Estado]]</f>
        <v>Realizado</v>
      </c>
      <c r="F2694" s="4">
        <f>Tabla_owssvr__2[[#This Row],[Fecha Cierre]]</f>
        <v>41620</v>
      </c>
      <c r="G2694" t="str">
        <f>Tabla_owssvr__2[[#This Row],[Categoria]]</f>
        <v>Reporte de incidencias de servicio externos (Oracle, SAP, Synergia, GOM ….)</v>
      </c>
      <c r="H2694">
        <f>Tabla_owssvr__2[[#This Row],[Enviado a TI]]</f>
        <v>0</v>
      </c>
      <c r="I2694">
        <f>Tabla_owssvr__2[[#This Row],[Regiones]]</f>
        <v>0</v>
      </c>
      <c r="J2694" s="12">
        <f t="shared" si="279"/>
        <v>1</v>
      </c>
      <c r="K2694" s="13">
        <f t="shared" si="280"/>
        <v>41621</v>
      </c>
      <c r="L2694" s="12">
        <f t="shared" si="281"/>
        <v>2013</v>
      </c>
      <c r="M2694" s="12">
        <f t="shared" si="282"/>
        <v>50</v>
      </c>
      <c r="N2694" s="12">
        <f t="shared" si="283"/>
        <v>12</v>
      </c>
      <c r="O2694" s="13" t="str">
        <f t="shared" ca="1" si="284"/>
        <v>CUMPLE</v>
      </c>
    </row>
    <row r="2695" spans="1:15" hidden="1">
      <c r="A2695">
        <f>Tabla_owssvr__2[[#This Row],[ID]]</f>
        <v>2516</v>
      </c>
      <c r="B2695" t="str">
        <f>Tabla_owssvr__2[[#This Row],[Título]]</f>
        <v>TICKET 772621 - GPO CAMBIO DE POLITICA</v>
      </c>
      <c r="C2695" t="str">
        <f>Tabla_owssvr__2[[#This Row],[Solicitante]]</f>
        <v>Salas Redondo, Luis Miguel, CAM</v>
      </c>
      <c r="D2695" s="4">
        <f>Tabla_owssvr__2[[#This Row],[Fecha Solicitud]]</f>
        <v>41620</v>
      </c>
      <c r="E2695" t="str">
        <f>Tabla_owssvr__2[[#This Row],[Estado]]</f>
        <v>Realizado</v>
      </c>
      <c r="F2695" s="4">
        <f>Tabla_owssvr__2[[#This Row],[Fecha Cierre]]</f>
        <v>41620</v>
      </c>
      <c r="G2695" t="str">
        <f>Tabla_owssvr__2[[#This Row],[Categoria]]</f>
        <v>Habilitación de carpetas compartidas o sitios de Sharepoint. O asignación y/o modificación de permisos.</v>
      </c>
      <c r="H2695">
        <f>Tabla_owssvr__2[[#This Row],[Enviado a TI]]</f>
        <v>0</v>
      </c>
      <c r="I2695">
        <f>Tabla_owssvr__2[[#This Row],[Regiones]]</f>
        <v>0</v>
      </c>
      <c r="J2695" s="12">
        <f t="shared" si="279"/>
        <v>1</v>
      </c>
      <c r="K2695" s="13">
        <f t="shared" si="280"/>
        <v>41621</v>
      </c>
      <c r="L2695" s="12">
        <f t="shared" si="281"/>
        <v>2013</v>
      </c>
      <c r="M2695" s="12">
        <f t="shared" si="282"/>
        <v>50</v>
      </c>
      <c r="N2695" s="12">
        <f t="shared" si="283"/>
        <v>12</v>
      </c>
      <c r="O2695" s="13" t="str">
        <f t="shared" ca="1" si="284"/>
        <v>CUMPLE</v>
      </c>
    </row>
    <row r="2696" spans="1:15" hidden="1">
      <c r="A2696">
        <f>Tabla_owssvr__2[[#This Row],[ID]]</f>
        <v>2515</v>
      </c>
      <c r="B2696" t="str">
        <f>Tabla_owssvr__2[[#This Row],[Título]]</f>
        <v xml:space="preserve">minutos </v>
      </c>
      <c r="C2696" t="str">
        <f>Tabla_owssvr__2[[#This Row],[Solicitante]]</f>
        <v>Zarate Avila, Moises, CAM</v>
      </c>
      <c r="D2696" s="4">
        <f>Tabla_owssvr__2[[#This Row],[Fecha Solicitud]]</f>
        <v>41620</v>
      </c>
      <c r="E2696" t="str">
        <f>Tabla_owssvr__2[[#This Row],[Estado]]</f>
        <v>Realizado</v>
      </c>
      <c r="F2696" s="4">
        <f>Tabla_owssvr__2[[#This Row],[Fecha Cierre]]</f>
        <v>41620</v>
      </c>
      <c r="G2696" t="str">
        <f>Tabla_owssvr__2[[#This Row],[Categoria]]</f>
        <v>Habilitación de servicios de telefonía celular, aumento de minutos, cambio de perfil.</v>
      </c>
      <c r="H2696">
        <f>Tabla_owssvr__2[[#This Row],[Enviado a TI]]</f>
        <v>0</v>
      </c>
      <c r="I2696">
        <f>Tabla_owssvr__2[[#This Row],[Regiones]]</f>
        <v>0</v>
      </c>
      <c r="J2696" s="12">
        <f t="shared" si="279"/>
        <v>1</v>
      </c>
      <c r="K2696" s="13">
        <f t="shared" si="280"/>
        <v>41621</v>
      </c>
      <c r="L2696" s="12">
        <f t="shared" si="281"/>
        <v>2013</v>
      </c>
      <c r="M2696" s="12">
        <f t="shared" si="282"/>
        <v>50</v>
      </c>
      <c r="N2696" s="12">
        <f t="shared" si="283"/>
        <v>12</v>
      </c>
      <c r="O2696" s="13" t="str">
        <f t="shared" ca="1" si="284"/>
        <v>CUMPLE</v>
      </c>
    </row>
    <row r="2697" spans="1:15" hidden="1">
      <c r="A2697">
        <f>Tabla_owssvr__2[[#This Row],[ID]]</f>
        <v>2514</v>
      </c>
      <c r="B2697" t="str">
        <f>Tabla_owssvr__2[[#This Row],[Título]]</f>
        <v>Minutos On Net</v>
      </c>
      <c r="C2697" t="str">
        <f>Tabla_owssvr__2[[#This Row],[Solicitante]]</f>
        <v>Costa Campos, Juan, CAM</v>
      </c>
      <c r="D2697" s="4">
        <f>Tabla_owssvr__2[[#This Row],[Fecha Solicitud]]</f>
        <v>41620</v>
      </c>
      <c r="E2697" t="str">
        <f>Tabla_owssvr__2[[#This Row],[Estado]]</f>
        <v>Realizado</v>
      </c>
      <c r="F2697" s="4">
        <f>Tabla_owssvr__2[[#This Row],[Fecha Cierre]]</f>
        <v>41620</v>
      </c>
      <c r="G2697" t="str">
        <f>Tabla_owssvr__2[[#This Row],[Categoria]]</f>
        <v>Habilitación de servicios de telefonía celular, aumento de minutos, cambio de perfil.</v>
      </c>
      <c r="H2697">
        <f>Tabla_owssvr__2[[#This Row],[Enviado a TI]]</f>
        <v>0</v>
      </c>
      <c r="I2697">
        <f>Tabla_owssvr__2[[#This Row],[Regiones]]</f>
        <v>0</v>
      </c>
      <c r="J2697" s="12">
        <f t="shared" si="279"/>
        <v>1</v>
      </c>
      <c r="K2697" s="13">
        <f t="shared" si="280"/>
        <v>41621</v>
      </c>
      <c r="L2697" s="12">
        <f t="shared" si="281"/>
        <v>2013</v>
      </c>
      <c r="M2697" s="12">
        <f t="shared" si="282"/>
        <v>50</v>
      </c>
      <c r="N2697" s="12">
        <f t="shared" si="283"/>
        <v>12</v>
      </c>
      <c r="O2697" s="13" t="str">
        <f t="shared" ca="1" si="284"/>
        <v>CUMPLE</v>
      </c>
    </row>
    <row r="2698" spans="1:15" hidden="1">
      <c r="A2698">
        <f>Tabla_owssvr__2[[#This Row],[ID]]</f>
        <v>2513</v>
      </c>
      <c r="B2698" t="str">
        <f>Tabla_owssvr__2[[#This Row],[Título]]</f>
        <v>Cambio de usuario</v>
      </c>
      <c r="C2698" t="str">
        <f>Tabla_owssvr__2[[#This Row],[Solicitante]]</f>
        <v>Espinoza Morral, Sergio Rodrigo, CAM</v>
      </c>
      <c r="D2698" s="4">
        <f>Tabla_owssvr__2[[#This Row],[Fecha Solicitud]]</f>
        <v>41620</v>
      </c>
      <c r="E2698" t="str">
        <f>Tabla_owssvr__2[[#This Row],[Estado]]</f>
        <v>Realizado</v>
      </c>
      <c r="F2698" s="4">
        <f>Tabla_owssvr__2[[#This Row],[Fecha Cierre]]</f>
        <v>41620</v>
      </c>
      <c r="G2698" t="str">
        <f>Tabla_owssvr__2[[#This Row],[Categoria]]</f>
        <v>Creación, modificación activación y desactivación de anexos telefónicos.</v>
      </c>
      <c r="H2698">
        <f>Tabla_owssvr__2[[#This Row],[Enviado a TI]]</f>
        <v>0</v>
      </c>
      <c r="I2698">
        <f>Tabla_owssvr__2[[#This Row],[Regiones]]</f>
        <v>0</v>
      </c>
      <c r="J2698" s="12">
        <f t="shared" si="279"/>
        <v>1</v>
      </c>
      <c r="K2698" s="13">
        <f t="shared" si="280"/>
        <v>41621</v>
      </c>
      <c r="L2698" s="12">
        <f t="shared" si="281"/>
        <v>2013</v>
      </c>
      <c r="M2698" s="12">
        <f t="shared" si="282"/>
        <v>50</v>
      </c>
      <c r="N2698" s="12">
        <f t="shared" si="283"/>
        <v>12</v>
      </c>
      <c r="O2698" s="13" t="str">
        <f t="shared" ca="1" si="284"/>
        <v>CUMPLE</v>
      </c>
    </row>
    <row r="2699" spans="1:15" hidden="1">
      <c r="A2699">
        <f>Tabla_owssvr__2[[#This Row],[ID]]</f>
        <v>2512</v>
      </c>
      <c r="B2699" t="str">
        <f>Tabla_owssvr__2[[#This Row],[Título]]</f>
        <v>Solicita Carga fono 97435477</v>
      </c>
      <c r="C2699" t="str">
        <f>Tabla_owssvr__2[[#This Row],[Solicitante]]</f>
        <v>San Martin Toledo, Mauricio Ramon, CAM</v>
      </c>
      <c r="D2699" s="4">
        <f>Tabla_owssvr__2[[#This Row],[Fecha Solicitud]]</f>
        <v>41620</v>
      </c>
      <c r="E2699" t="str">
        <f>Tabla_owssvr__2[[#This Row],[Estado]]</f>
        <v>Realizado</v>
      </c>
      <c r="F2699" s="4">
        <f>Tabla_owssvr__2[[#This Row],[Fecha Cierre]]</f>
        <v>41620</v>
      </c>
      <c r="G2699" t="str">
        <f>Tabla_owssvr__2[[#This Row],[Categoria]]</f>
        <v>Habilitación de servicios de telefonía celular, aumento de minutos, cambio de perfil.</v>
      </c>
      <c r="H2699">
        <f>Tabla_owssvr__2[[#This Row],[Enviado a TI]]</f>
        <v>0</v>
      </c>
      <c r="I2699">
        <f>Tabla_owssvr__2[[#This Row],[Regiones]]</f>
        <v>0</v>
      </c>
      <c r="J2699" s="12">
        <f t="shared" si="279"/>
        <v>1</v>
      </c>
      <c r="K2699" s="13">
        <f t="shared" si="280"/>
        <v>41621</v>
      </c>
      <c r="L2699" s="12">
        <f t="shared" si="281"/>
        <v>2013</v>
      </c>
      <c r="M2699" s="12">
        <f t="shared" si="282"/>
        <v>50</v>
      </c>
      <c r="N2699" s="12">
        <f t="shared" si="283"/>
        <v>12</v>
      </c>
      <c r="O2699" s="13" t="str">
        <f t="shared" ca="1" si="284"/>
        <v>CUMPLE</v>
      </c>
    </row>
    <row r="2700" spans="1:15" hidden="1">
      <c r="A2700">
        <f>Tabla_owssvr__2[[#This Row],[ID]]</f>
        <v>2511</v>
      </c>
      <c r="B2700" t="str">
        <f>Tabla_owssvr__2[[#This Row],[Título]]</f>
        <v>CAMBIO DE EQUIPO (CELULAR)</v>
      </c>
      <c r="C2700" t="str">
        <f>Tabla_owssvr__2[[#This Row],[Solicitante]]</f>
        <v>Ruz Salinas, Richard Alberto, CAM</v>
      </c>
      <c r="D2700" s="4">
        <f>Tabla_owssvr__2[[#This Row],[Fecha Solicitud]]</f>
        <v>41620</v>
      </c>
      <c r="E2700" t="str">
        <f>Tabla_owssvr__2[[#This Row],[Estado]]</f>
        <v>Realizado</v>
      </c>
      <c r="F2700" s="4">
        <f>Tabla_owssvr__2[[#This Row],[Fecha Cierre]]</f>
        <v>41620</v>
      </c>
      <c r="G2700" t="str">
        <f>Tabla_owssvr__2[[#This Row],[Categoria]]</f>
        <v>Asignación y/o entrega de equipos celulares estándar nuevos o sus componentes. (chips)</v>
      </c>
      <c r="H2700">
        <f>Tabla_owssvr__2[[#This Row],[Enviado a TI]]</f>
        <v>0</v>
      </c>
      <c r="I2700">
        <f>Tabla_owssvr__2[[#This Row],[Regiones]]</f>
        <v>0</v>
      </c>
      <c r="J2700" s="12">
        <f t="shared" si="279"/>
        <v>7</v>
      </c>
      <c r="K2700" s="13">
        <f t="shared" si="280"/>
        <v>41631</v>
      </c>
      <c r="L2700" s="12">
        <f t="shared" si="281"/>
        <v>2013</v>
      </c>
      <c r="M2700" s="12">
        <f t="shared" si="282"/>
        <v>52</v>
      </c>
      <c r="N2700" s="12">
        <f t="shared" si="283"/>
        <v>12</v>
      </c>
      <c r="O2700" s="13" t="str">
        <f t="shared" ca="1" si="284"/>
        <v>CUMPLE</v>
      </c>
    </row>
    <row r="2701" spans="1:15" hidden="1">
      <c r="A2701">
        <f>Tabla_owssvr__2[[#This Row],[ID]]</f>
        <v>2510</v>
      </c>
      <c r="B2701" t="str">
        <f>Tabla_owssvr__2[[#This Row],[Título]]</f>
        <v>Cambio de usuario</v>
      </c>
      <c r="C2701" t="str">
        <f>Tabla_owssvr__2[[#This Row],[Solicitante]]</f>
        <v>Espinoza Morral, Sergio Rodrigo, CAM</v>
      </c>
      <c r="D2701" s="4">
        <f>Tabla_owssvr__2[[#This Row],[Fecha Solicitud]]</f>
        <v>41620</v>
      </c>
      <c r="E2701" t="str">
        <f>Tabla_owssvr__2[[#This Row],[Estado]]</f>
        <v>Realizado</v>
      </c>
      <c r="F2701" s="4">
        <f>Tabla_owssvr__2[[#This Row],[Fecha Cierre]]</f>
        <v>41620</v>
      </c>
      <c r="G2701" t="str">
        <f>Tabla_owssvr__2[[#This Row],[Categoria]]</f>
        <v>Asignación de equipamiento estándar.</v>
      </c>
      <c r="H2701">
        <f>Tabla_owssvr__2[[#This Row],[Enviado a TI]]</f>
        <v>0</v>
      </c>
      <c r="I2701">
        <f>Tabla_owssvr__2[[#This Row],[Regiones]]</f>
        <v>0</v>
      </c>
      <c r="J2701" s="12">
        <f t="shared" si="279"/>
        <v>4</v>
      </c>
      <c r="K2701" s="13">
        <f t="shared" si="280"/>
        <v>41626</v>
      </c>
      <c r="L2701" s="12">
        <f t="shared" si="281"/>
        <v>2013</v>
      </c>
      <c r="M2701" s="12">
        <f t="shared" si="282"/>
        <v>51</v>
      </c>
      <c r="N2701" s="12">
        <f t="shared" si="283"/>
        <v>12</v>
      </c>
      <c r="O2701" s="13" t="str">
        <f t="shared" ca="1" si="284"/>
        <v>CUMPLE</v>
      </c>
    </row>
    <row r="2702" spans="1:15" hidden="1">
      <c r="A2702">
        <f>Tabla_owssvr__2[[#This Row],[ID]]</f>
        <v>2509</v>
      </c>
      <c r="B2702" t="str">
        <f>Tabla_owssvr__2[[#This Row],[Título]]</f>
        <v xml:space="preserve">TICKET 772573 - CUENTA DE RED ALTA </v>
      </c>
      <c r="C2702" t="str">
        <f>Tabla_owssvr__2[[#This Row],[Solicitante]]</f>
        <v>Espinoza Morral, Sergio Rodrigo, CAM</v>
      </c>
      <c r="D2702" s="4">
        <f>Tabla_owssvr__2[[#This Row],[Fecha Solicitud]]</f>
        <v>41620</v>
      </c>
      <c r="E2702" t="str">
        <f>Tabla_owssvr__2[[#This Row],[Estado]]</f>
        <v>Realizado</v>
      </c>
      <c r="F2702" s="4">
        <f>Tabla_owssvr__2[[#This Row],[Fecha Cierre]]</f>
        <v>41620</v>
      </c>
      <c r="G2702" t="str">
        <f>Tabla_owssvr__2[[#This Row],[Categoria]]</f>
        <v>Creación, modificación activación y desactivación de cuentas de red y correo electrónico.</v>
      </c>
      <c r="H2702">
        <f>Tabla_owssvr__2[[#This Row],[Enviado a TI]]</f>
        <v>0</v>
      </c>
      <c r="I2702">
        <f>Tabla_owssvr__2[[#This Row],[Regiones]]</f>
        <v>0</v>
      </c>
      <c r="J2702" s="12">
        <f t="shared" si="279"/>
        <v>1</v>
      </c>
      <c r="K2702" s="13">
        <f t="shared" si="280"/>
        <v>41621</v>
      </c>
      <c r="L2702" s="12">
        <f t="shared" si="281"/>
        <v>2013</v>
      </c>
      <c r="M2702" s="12">
        <f t="shared" si="282"/>
        <v>50</v>
      </c>
      <c r="N2702" s="12">
        <f t="shared" si="283"/>
        <v>12</v>
      </c>
      <c r="O2702" s="13" t="str">
        <f t="shared" ca="1" si="284"/>
        <v>CUMPLE</v>
      </c>
    </row>
    <row r="2703" spans="1:15" hidden="1">
      <c r="A2703">
        <f>Tabla_owssvr__2[[#This Row],[ID]]</f>
        <v>2508</v>
      </c>
      <c r="B2703" t="str">
        <f>Tabla_owssvr__2[[#This Row],[Título]]</f>
        <v>Restitucion de minutos</v>
      </c>
      <c r="C2703" t="str">
        <f>Tabla_owssvr__2[[#This Row],[Solicitante]]</f>
        <v>Sepulveda Salas, Vladimir Arnoldo, CAM</v>
      </c>
      <c r="D2703" s="4">
        <f>Tabla_owssvr__2[[#This Row],[Fecha Solicitud]]</f>
        <v>41620</v>
      </c>
      <c r="E2703" t="str">
        <f>Tabla_owssvr__2[[#This Row],[Estado]]</f>
        <v>Realizado</v>
      </c>
      <c r="F2703" s="4">
        <f>Tabla_owssvr__2[[#This Row],[Fecha Cierre]]</f>
        <v>41620</v>
      </c>
      <c r="G2703" t="str">
        <f>Tabla_owssvr__2[[#This Row],[Categoria]]</f>
        <v>Habilitación de servicios de telefonía celular, aumento de minutos, cambio de perfil.</v>
      </c>
      <c r="H2703">
        <f>Tabla_owssvr__2[[#This Row],[Enviado a TI]]</f>
        <v>0</v>
      </c>
      <c r="I2703">
        <f>Tabla_owssvr__2[[#This Row],[Regiones]]</f>
        <v>0</v>
      </c>
      <c r="J2703" s="12">
        <f t="shared" si="279"/>
        <v>1</v>
      </c>
      <c r="K2703" s="13">
        <f t="shared" si="280"/>
        <v>41621</v>
      </c>
      <c r="L2703" s="12">
        <f t="shared" si="281"/>
        <v>2013</v>
      </c>
      <c r="M2703" s="12">
        <f t="shared" si="282"/>
        <v>50</v>
      </c>
      <c r="N2703" s="12">
        <f t="shared" si="283"/>
        <v>12</v>
      </c>
      <c r="O2703" s="13" t="str">
        <f t="shared" ca="1" si="284"/>
        <v>CUMPLE</v>
      </c>
    </row>
    <row r="2704" spans="1:15" hidden="1">
      <c r="A2704">
        <f>Tabla_owssvr__2[[#This Row],[ID]]</f>
        <v>2507</v>
      </c>
      <c r="B2704" t="str">
        <f>Tabla_owssvr__2[[#This Row],[Título]]</f>
        <v>Aceeso ORACLE antiguo.</v>
      </c>
      <c r="C2704" t="str">
        <f>Tabla_owssvr__2[[#This Row],[Solicitante]]</f>
        <v>Lazo Contreras, Victor Julio, CAM</v>
      </c>
      <c r="D2704" s="4">
        <f>Tabla_owssvr__2[[#This Row],[Fecha Solicitud]]</f>
        <v>41620</v>
      </c>
      <c r="E2704" t="str">
        <f>Tabla_owssvr__2[[#This Row],[Estado]]</f>
        <v>Realizado</v>
      </c>
      <c r="F2704" s="4">
        <f>Tabla_owssvr__2[[#This Row],[Fecha Cierre]]</f>
        <v>41620</v>
      </c>
      <c r="G2704" t="str">
        <f>Tabla_owssvr__2[[#This Row],[Categoria]]</f>
        <v>Reporte de incidencias de servicio externos (Oracle, SAP, Synergia, GOM ….)</v>
      </c>
      <c r="H2704">
        <f>Tabla_owssvr__2[[#This Row],[Enviado a TI]]</f>
        <v>0</v>
      </c>
      <c r="I2704">
        <f>Tabla_owssvr__2[[#This Row],[Regiones]]</f>
        <v>0</v>
      </c>
      <c r="J2704" s="12">
        <f t="shared" si="279"/>
        <v>1</v>
      </c>
      <c r="K2704" s="13">
        <f t="shared" si="280"/>
        <v>41621</v>
      </c>
      <c r="L2704" s="12">
        <f t="shared" si="281"/>
        <v>2013</v>
      </c>
      <c r="M2704" s="12">
        <f t="shared" si="282"/>
        <v>50</v>
      </c>
      <c r="N2704" s="12">
        <f t="shared" si="283"/>
        <v>12</v>
      </c>
      <c r="O2704" s="13" t="str">
        <f t="shared" ca="1" si="284"/>
        <v>CUMPLE</v>
      </c>
    </row>
    <row r="2705" spans="1:15" hidden="1">
      <c r="A2705">
        <f>Tabla_owssvr__2[[#This Row],[ID]]</f>
        <v>2506</v>
      </c>
      <c r="B2705" t="str">
        <f>Tabla_owssvr__2[[#This Row],[Título]]</f>
        <v>Solicita reposicion minutos</v>
      </c>
      <c r="C2705" t="str">
        <f>Tabla_owssvr__2[[#This Row],[Solicitante]]</f>
        <v>Pavez Torres, Hector Alejandro, CAM</v>
      </c>
      <c r="D2705" s="4">
        <f>Tabla_owssvr__2[[#This Row],[Fecha Solicitud]]</f>
        <v>41620</v>
      </c>
      <c r="E2705" t="str">
        <f>Tabla_owssvr__2[[#This Row],[Estado]]</f>
        <v>Realizado</v>
      </c>
      <c r="F2705" s="4">
        <f>Tabla_owssvr__2[[#This Row],[Fecha Cierre]]</f>
        <v>41620</v>
      </c>
      <c r="G2705" t="str">
        <f>Tabla_owssvr__2[[#This Row],[Categoria]]</f>
        <v>Habilitación de servicios de telefonía celular, aumento de minutos, cambio de perfil.</v>
      </c>
      <c r="H2705">
        <f>Tabla_owssvr__2[[#This Row],[Enviado a TI]]</f>
        <v>0</v>
      </c>
      <c r="I2705">
        <f>Tabla_owssvr__2[[#This Row],[Regiones]]</f>
        <v>0</v>
      </c>
      <c r="J2705" s="12">
        <f t="shared" si="279"/>
        <v>1</v>
      </c>
      <c r="K2705" s="13">
        <f t="shared" si="280"/>
        <v>41621</v>
      </c>
      <c r="L2705" s="12">
        <f t="shared" si="281"/>
        <v>2013</v>
      </c>
      <c r="M2705" s="12">
        <f t="shared" si="282"/>
        <v>50</v>
      </c>
      <c r="N2705" s="12">
        <f t="shared" si="283"/>
        <v>12</v>
      </c>
      <c r="O2705" s="13" t="str">
        <f t="shared" ca="1" si="284"/>
        <v>CUMPLE</v>
      </c>
    </row>
    <row r="2706" spans="1:15" hidden="1">
      <c r="A2706">
        <f>Tabla_owssvr__2[[#This Row],[ID]]</f>
        <v>2505</v>
      </c>
      <c r="B2706" t="str">
        <f>Tabla_owssvr__2[[#This Row],[Título]]</f>
        <v>Desbloqueo contraseña PC Fanny Urra</v>
      </c>
      <c r="C2706" t="str">
        <f>Tabla_owssvr__2[[#This Row],[Solicitante]]</f>
        <v>Monardes Letelier, Israel Rodolfo, CAM</v>
      </c>
      <c r="D2706" s="4">
        <f>Tabla_owssvr__2[[#This Row],[Fecha Solicitud]]</f>
        <v>41619</v>
      </c>
      <c r="E2706" t="str">
        <f>Tabla_owssvr__2[[#This Row],[Estado]]</f>
        <v>Realizado</v>
      </c>
      <c r="F2706" s="4">
        <f>Tabla_owssvr__2[[#This Row],[Fecha Cierre]]</f>
        <v>41619</v>
      </c>
      <c r="G2706" t="str">
        <f>Tabla_owssvr__2[[#This Row],[Categoria]]</f>
        <v>Creación, modificación activación y desactivación de cuentas de red y correo electrónico.</v>
      </c>
      <c r="H2706">
        <f>Tabla_owssvr__2[[#This Row],[Enviado a TI]]</f>
        <v>0</v>
      </c>
      <c r="I2706">
        <f>Tabla_owssvr__2[[#This Row],[Regiones]]</f>
        <v>0</v>
      </c>
      <c r="J2706" s="12">
        <f t="shared" si="279"/>
        <v>1</v>
      </c>
      <c r="K2706" s="13">
        <f t="shared" si="280"/>
        <v>41620</v>
      </c>
      <c r="L2706" s="12">
        <f t="shared" si="281"/>
        <v>2013</v>
      </c>
      <c r="M2706" s="12">
        <f t="shared" si="282"/>
        <v>50</v>
      </c>
      <c r="N2706" s="12">
        <f t="shared" si="283"/>
        <v>12</v>
      </c>
      <c r="O2706" s="13" t="str">
        <f t="shared" ca="1" si="284"/>
        <v>CUMPLE</v>
      </c>
    </row>
    <row r="2707" spans="1:15" hidden="1">
      <c r="A2707">
        <f>Tabla_owssvr__2[[#This Row],[ID]]</f>
        <v>2504</v>
      </c>
      <c r="B2707" t="str">
        <f>Tabla_owssvr__2[[#This Row],[Título]]</f>
        <v xml:space="preserve"> Activación de Minutos</v>
      </c>
      <c r="C2707" t="str">
        <f>Tabla_owssvr__2[[#This Row],[Solicitante]]</f>
        <v>Toloza Garrido, Samuel Isaac, CAM</v>
      </c>
      <c r="D2707" s="4">
        <f>Tabla_owssvr__2[[#This Row],[Fecha Solicitud]]</f>
        <v>41619</v>
      </c>
      <c r="E2707" t="str">
        <f>Tabla_owssvr__2[[#This Row],[Estado]]</f>
        <v>Realizado</v>
      </c>
      <c r="F2707" s="4">
        <f>Tabla_owssvr__2[[#This Row],[Fecha Cierre]]</f>
        <v>41619</v>
      </c>
      <c r="G2707" t="str">
        <f>Tabla_owssvr__2[[#This Row],[Categoria]]</f>
        <v>Habilitación de servicios de telefonía celular, aumento de minutos, cambio de perfil.</v>
      </c>
      <c r="H2707">
        <f>Tabla_owssvr__2[[#This Row],[Enviado a TI]]</f>
        <v>0</v>
      </c>
      <c r="I2707">
        <f>Tabla_owssvr__2[[#This Row],[Regiones]]</f>
        <v>0</v>
      </c>
      <c r="J2707" s="12">
        <f t="shared" si="279"/>
        <v>1</v>
      </c>
      <c r="K2707" s="13">
        <f t="shared" si="280"/>
        <v>41620</v>
      </c>
      <c r="L2707" s="12">
        <f t="shared" si="281"/>
        <v>2013</v>
      </c>
      <c r="M2707" s="12">
        <f t="shared" si="282"/>
        <v>50</v>
      </c>
      <c r="N2707" s="12">
        <f t="shared" si="283"/>
        <v>12</v>
      </c>
      <c r="O2707" s="13" t="str">
        <f t="shared" ca="1" si="284"/>
        <v>CUMPLE</v>
      </c>
    </row>
    <row r="2708" spans="1:15" hidden="1">
      <c r="A2708">
        <f>Tabla_owssvr__2[[#This Row],[ID]]</f>
        <v>2503</v>
      </c>
      <c r="B2708" t="str">
        <f>Tabla_owssvr__2[[#This Row],[Título]]</f>
        <v>Desbloqueo contraseña PC CLTelemedidamasiva</v>
      </c>
      <c r="C2708" t="str">
        <f>Tabla_owssvr__2[[#This Row],[Solicitante]]</f>
        <v>Monardes Letelier, Israel Rodolfo, CAM</v>
      </c>
      <c r="D2708" s="4">
        <f>Tabla_owssvr__2[[#This Row],[Fecha Solicitud]]</f>
        <v>41619</v>
      </c>
      <c r="E2708" t="str">
        <f>Tabla_owssvr__2[[#This Row],[Estado]]</f>
        <v>Realizado</v>
      </c>
      <c r="F2708" s="4">
        <f>Tabla_owssvr__2[[#This Row],[Fecha Cierre]]</f>
        <v>41619</v>
      </c>
      <c r="G2708" t="str">
        <f>Tabla_owssvr__2[[#This Row],[Categoria]]</f>
        <v>Creación, modificación activación y desactivación de cuentas de red y correo electrónico.</v>
      </c>
      <c r="H2708">
        <f>Tabla_owssvr__2[[#This Row],[Enviado a TI]]</f>
        <v>0</v>
      </c>
      <c r="I2708">
        <f>Tabla_owssvr__2[[#This Row],[Regiones]]</f>
        <v>0</v>
      </c>
      <c r="J2708" s="12">
        <f t="shared" si="279"/>
        <v>1</v>
      </c>
      <c r="K2708" s="13">
        <f t="shared" si="280"/>
        <v>41620</v>
      </c>
      <c r="L2708" s="12">
        <f t="shared" si="281"/>
        <v>2013</v>
      </c>
      <c r="M2708" s="12">
        <f t="shared" si="282"/>
        <v>50</v>
      </c>
      <c r="N2708" s="12">
        <f t="shared" si="283"/>
        <v>12</v>
      </c>
      <c r="O2708" s="13" t="str">
        <f t="shared" ca="1" si="284"/>
        <v>CUMPLE</v>
      </c>
    </row>
    <row r="2709" spans="1:15" hidden="1">
      <c r="A2709">
        <f>Tabla_owssvr__2[[#This Row],[ID]]</f>
        <v>2502</v>
      </c>
      <c r="B2709" t="str">
        <f>Tabla_owssvr__2[[#This Row],[Título]]</f>
        <v>Alta Cuenta Corporativa</v>
      </c>
      <c r="C2709" t="str">
        <f>Tabla_owssvr__2[[#This Row],[Solicitante]]</f>
        <v>Dossi Muñoz, Carolina, CAM</v>
      </c>
      <c r="D2709" s="4">
        <f>Tabla_owssvr__2[[#This Row],[Fecha Solicitud]]</f>
        <v>41619</v>
      </c>
      <c r="E2709" t="str">
        <f>Tabla_owssvr__2[[#This Row],[Estado]]</f>
        <v>Realizado</v>
      </c>
      <c r="F2709" s="4">
        <f>Tabla_owssvr__2[[#This Row],[Fecha Cierre]]</f>
        <v>41619</v>
      </c>
      <c r="G2709" t="str">
        <f>Tabla_owssvr__2[[#This Row],[Categoria]]</f>
        <v>Creación, modificación activación y desactivación de cuentas de red y correo electrónico.</v>
      </c>
      <c r="H2709">
        <f>Tabla_owssvr__2[[#This Row],[Enviado a TI]]</f>
        <v>0</v>
      </c>
      <c r="I2709">
        <f>Tabla_owssvr__2[[#This Row],[Regiones]]</f>
        <v>0</v>
      </c>
      <c r="J2709" s="12">
        <f t="shared" si="279"/>
        <v>1</v>
      </c>
      <c r="K2709" s="13">
        <f t="shared" si="280"/>
        <v>41620</v>
      </c>
      <c r="L2709" s="12">
        <f t="shared" si="281"/>
        <v>2013</v>
      </c>
      <c r="M2709" s="12">
        <f t="shared" si="282"/>
        <v>50</v>
      </c>
      <c r="N2709" s="12">
        <f t="shared" si="283"/>
        <v>12</v>
      </c>
      <c r="O2709" s="13" t="str">
        <f t="shared" ca="1" si="284"/>
        <v>CUMPLE</v>
      </c>
    </row>
    <row r="2710" spans="1:15" hidden="1">
      <c r="A2710">
        <f>Tabla_owssvr__2[[#This Row],[ID]]</f>
        <v>2501</v>
      </c>
      <c r="B2710" t="str">
        <f>Tabla_owssvr__2[[#This Row],[Título]]</f>
        <v>Plataformar NTB. - PyC Chile MARV</v>
      </c>
      <c r="C2710" t="str">
        <f>Tabla_owssvr__2[[#This Row],[Solicitante]]</f>
        <v>Brantt Zumarán, Claudia Andrea, CAM</v>
      </c>
      <c r="D2710" s="4">
        <f>Tabla_owssvr__2[[#This Row],[Fecha Solicitud]]</f>
        <v>41619</v>
      </c>
      <c r="E2710" t="str">
        <f>Tabla_owssvr__2[[#This Row],[Estado]]</f>
        <v>Realizado</v>
      </c>
      <c r="F2710" s="4">
        <f>Tabla_owssvr__2[[#This Row],[Fecha Cierre]]</f>
        <v>41619</v>
      </c>
      <c r="G2710" t="str">
        <f>Tabla_owssvr__2[[#This Row],[Categoria]]</f>
        <v>Asignación de equipamiento estándar.</v>
      </c>
      <c r="H2710">
        <f>Tabla_owssvr__2[[#This Row],[Enviado a TI]]</f>
        <v>0</v>
      </c>
      <c r="I2710">
        <f>Tabla_owssvr__2[[#This Row],[Regiones]]</f>
        <v>0</v>
      </c>
      <c r="J2710" s="12">
        <f t="shared" si="279"/>
        <v>4</v>
      </c>
      <c r="K2710" s="13">
        <f t="shared" si="280"/>
        <v>41625</v>
      </c>
      <c r="L2710" s="12">
        <f t="shared" si="281"/>
        <v>2013</v>
      </c>
      <c r="M2710" s="12">
        <f t="shared" si="282"/>
        <v>51</v>
      </c>
      <c r="N2710" s="12">
        <f t="shared" si="283"/>
        <v>12</v>
      </c>
      <c r="O2710" s="13" t="str">
        <f t="shared" ca="1" si="284"/>
        <v>CUMPLE</v>
      </c>
    </row>
    <row r="2711" spans="1:15" hidden="1">
      <c r="A2711">
        <f>Tabla_owssvr__2[[#This Row],[ID]]</f>
        <v>2500</v>
      </c>
      <c r="B2711" t="str">
        <f>Tabla_owssvr__2[[#This Row],[Título]]</f>
        <v>Carga de minutos</v>
      </c>
      <c r="C2711" t="str">
        <f>Tabla_owssvr__2[[#This Row],[Solicitante]]</f>
        <v>Bascuñan Reyes, Juan Ignacio, CAM</v>
      </c>
      <c r="D2711" s="4">
        <f>Tabla_owssvr__2[[#This Row],[Fecha Solicitud]]</f>
        <v>41619</v>
      </c>
      <c r="E2711" t="str">
        <f>Tabla_owssvr__2[[#This Row],[Estado]]</f>
        <v>Realizado</v>
      </c>
      <c r="F2711" s="4">
        <f>Tabla_owssvr__2[[#This Row],[Fecha Cierre]]</f>
        <v>41619</v>
      </c>
      <c r="G2711" t="str">
        <f>Tabla_owssvr__2[[#This Row],[Categoria]]</f>
        <v>Habilitación de servicios de telefonía celular, aumento de minutos, cambio de perfil.</v>
      </c>
      <c r="H2711">
        <f>Tabla_owssvr__2[[#This Row],[Enviado a TI]]</f>
        <v>0</v>
      </c>
      <c r="I2711">
        <f>Tabla_owssvr__2[[#This Row],[Regiones]]</f>
        <v>0</v>
      </c>
      <c r="J2711" s="12">
        <f t="shared" si="279"/>
        <v>1</v>
      </c>
      <c r="K2711" s="13">
        <f t="shared" si="280"/>
        <v>41620</v>
      </c>
      <c r="L2711" s="12">
        <f t="shared" si="281"/>
        <v>2013</v>
      </c>
      <c r="M2711" s="12">
        <f t="shared" si="282"/>
        <v>50</v>
      </c>
      <c r="N2711" s="12">
        <f t="shared" si="283"/>
        <v>12</v>
      </c>
      <c r="O2711" s="13" t="str">
        <f t="shared" ca="1" si="284"/>
        <v>CUMPLE</v>
      </c>
    </row>
    <row r="2712" spans="1:15" hidden="1">
      <c r="A2712">
        <f>Tabla_owssvr__2[[#This Row],[ID]]</f>
        <v>2499</v>
      </c>
      <c r="B2712" t="str">
        <f>Tabla_owssvr__2[[#This Row],[Título]]</f>
        <v xml:space="preserve">TICKET 772491 - EXCHANGE REGISTRO SPAM </v>
      </c>
      <c r="C2712" t="str">
        <f>Tabla_owssvr__2[[#This Row],[Solicitante]]</f>
        <v>Herrera Valdes, Ramon, CAM</v>
      </c>
      <c r="D2712" s="4">
        <f>Tabla_owssvr__2[[#This Row],[Fecha Solicitud]]</f>
        <v>41619</v>
      </c>
      <c r="E2712" t="str">
        <f>Tabla_owssvr__2[[#This Row],[Estado]]</f>
        <v>Realizado</v>
      </c>
      <c r="F2712" s="4">
        <f>Tabla_owssvr__2[[#This Row],[Fecha Cierre]]</f>
        <v>41619</v>
      </c>
      <c r="G2712" t="str">
        <f>Tabla_owssvr__2[[#This Row],[Categoria]]</f>
        <v>Habilitación de carpetas compartidas o sitios de Sharepoint. O asignación y/o modificación de permisos.</v>
      </c>
      <c r="H2712">
        <f>Tabla_owssvr__2[[#This Row],[Enviado a TI]]</f>
        <v>0</v>
      </c>
      <c r="I2712">
        <f>Tabla_owssvr__2[[#This Row],[Regiones]]</f>
        <v>0</v>
      </c>
      <c r="J2712" s="12">
        <f t="shared" si="279"/>
        <v>1</v>
      </c>
      <c r="K2712" s="13">
        <f t="shared" si="280"/>
        <v>41620</v>
      </c>
      <c r="L2712" s="12">
        <f t="shared" si="281"/>
        <v>2013</v>
      </c>
      <c r="M2712" s="12">
        <f t="shared" si="282"/>
        <v>50</v>
      </c>
      <c r="N2712" s="12">
        <f t="shared" si="283"/>
        <v>12</v>
      </c>
      <c r="O2712" s="13" t="str">
        <f t="shared" ca="1" si="284"/>
        <v>CUMPLE</v>
      </c>
    </row>
    <row r="2713" spans="1:15" hidden="1">
      <c r="A2713">
        <f>Tabla_owssvr__2[[#This Row],[ID]]</f>
        <v>2498</v>
      </c>
      <c r="B2713" t="str">
        <f>Tabla_owssvr__2[[#This Row],[Título]]</f>
        <v>Instalar Office 2010 32 bits</v>
      </c>
      <c r="C2713" t="str">
        <f>Tabla_owssvr__2[[#This Row],[Solicitante]]</f>
        <v>Carrasco Briones, Rodrigo, CAM</v>
      </c>
      <c r="D2713" s="4">
        <f>Tabla_owssvr__2[[#This Row],[Fecha Solicitud]]</f>
        <v>41619</v>
      </c>
      <c r="E2713" t="str">
        <f>Tabla_owssvr__2[[#This Row],[Estado]]</f>
        <v>Realizado</v>
      </c>
      <c r="F2713" s="4">
        <f>Tabla_owssvr__2[[#This Row],[Fecha Cierre]]</f>
        <v>41619</v>
      </c>
      <c r="G2713" t="str">
        <f>Tabla_owssvr__2[[#This Row],[Categoria]]</f>
        <v>Instalación de nuevos software en los computadores.</v>
      </c>
      <c r="H2713">
        <f>Tabla_owssvr__2[[#This Row],[Enviado a TI]]</f>
        <v>0</v>
      </c>
      <c r="I2713">
        <f>Tabla_owssvr__2[[#This Row],[Regiones]]</f>
        <v>0</v>
      </c>
      <c r="J2713" s="12">
        <f t="shared" si="279"/>
        <v>1</v>
      </c>
      <c r="K2713" s="13">
        <f t="shared" si="280"/>
        <v>41620</v>
      </c>
      <c r="L2713" s="12">
        <f t="shared" si="281"/>
        <v>2013</v>
      </c>
      <c r="M2713" s="12">
        <f t="shared" si="282"/>
        <v>50</v>
      </c>
      <c r="N2713" s="12">
        <f t="shared" si="283"/>
        <v>12</v>
      </c>
      <c r="O2713" s="13" t="str">
        <f t="shared" ca="1" si="284"/>
        <v>CUMPLE</v>
      </c>
    </row>
    <row r="2714" spans="1:15" hidden="1">
      <c r="A2714">
        <f>Tabla_owssvr__2[[#This Row],[ID]]</f>
        <v>2497</v>
      </c>
      <c r="B2714" t="str">
        <f>Tabla_owssvr__2[[#This Row],[Título]]</f>
        <v xml:space="preserve">RE: Activación de Minutos </v>
      </c>
      <c r="C2714" t="str">
        <f>Tabla_owssvr__2[[#This Row],[Solicitante]]</f>
        <v>Castillo Contreras, Rodrigo Guillermo, CAM</v>
      </c>
      <c r="D2714" s="4">
        <f>Tabla_owssvr__2[[#This Row],[Fecha Solicitud]]</f>
        <v>41619</v>
      </c>
      <c r="E2714" t="str">
        <f>Tabla_owssvr__2[[#This Row],[Estado]]</f>
        <v>Realizado</v>
      </c>
      <c r="F2714" s="4">
        <f>Tabla_owssvr__2[[#This Row],[Fecha Cierre]]</f>
        <v>41619</v>
      </c>
      <c r="G2714" t="str">
        <f>Tabla_owssvr__2[[#This Row],[Categoria]]</f>
        <v>Habilitación de servicios de telefonía celular, aumento de minutos, cambio de perfil.</v>
      </c>
      <c r="H2714">
        <f>Tabla_owssvr__2[[#This Row],[Enviado a TI]]</f>
        <v>0</v>
      </c>
      <c r="I2714">
        <f>Tabla_owssvr__2[[#This Row],[Regiones]]</f>
        <v>0</v>
      </c>
      <c r="J2714" s="12">
        <f t="shared" si="279"/>
        <v>1</v>
      </c>
      <c r="K2714" s="13">
        <f t="shared" si="280"/>
        <v>41620</v>
      </c>
      <c r="L2714" s="12">
        <f t="shared" si="281"/>
        <v>2013</v>
      </c>
      <c r="M2714" s="12">
        <f t="shared" si="282"/>
        <v>50</v>
      </c>
      <c r="N2714" s="12">
        <f t="shared" si="283"/>
        <v>12</v>
      </c>
      <c r="O2714" s="13" t="str">
        <f t="shared" ca="1" si="284"/>
        <v>CUMPLE</v>
      </c>
    </row>
    <row r="2715" spans="1:15" hidden="1">
      <c r="A2715">
        <f>Tabla_owssvr__2[[#This Row],[ID]]</f>
        <v>2496</v>
      </c>
      <c r="B2715" t="str">
        <f>Tabla_owssvr__2[[#This Row],[Título]]</f>
        <v>Carpeta compartida</v>
      </c>
      <c r="C2715" t="str">
        <f>Tabla_owssvr__2[[#This Row],[Solicitante]]</f>
        <v>Monardes Letelier, Israel Rodolfo, CAM</v>
      </c>
      <c r="D2715" s="4">
        <f>Tabla_owssvr__2[[#This Row],[Fecha Solicitud]]</f>
        <v>41619</v>
      </c>
      <c r="E2715" t="str">
        <f>Tabla_owssvr__2[[#This Row],[Estado]]</f>
        <v>Realizado</v>
      </c>
      <c r="F2715" s="4">
        <f>Tabla_owssvr__2[[#This Row],[Fecha Cierre]]</f>
        <v>41619</v>
      </c>
      <c r="G2715" t="str">
        <f>Tabla_owssvr__2[[#This Row],[Categoria]]</f>
        <v>Habilitación de carpetas compartidas o sitios de Sharepoint. O asignación y/o modificación de permisos.</v>
      </c>
      <c r="H2715">
        <f>Tabla_owssvr__2[[#This Row],[Enviado a TI]]</f>
        <v>0</v>
      </c>
      <c r="I2715">
        <f>Tabla_owssvr__2[[#This Row],[Regiones]]</f>
        <v>0</v>
      </c>
      <c r="J2715" s="12">
        <f t="shared" si="279"/>
        <v>1</v>
      </c>
      <c r="K2715" s="13">
        <f t="shared" si="280"/>
        <v>41620</v>
      </c>
      <c r="L2715" s="12">
        <f t="shared" si="281"/>
        <v>2013</v>
      </c>
      <c r="M2715" s="12">
        <f t="shared" si="282"/>
        <v>50</v>
      </c>
      <c r="N2715" s="12">
        <f t="shared" si="283"/>
        <v>12</v>
      </c>
      <c r="O2715" s="13" t="str">
        <f t="shared" ca="1" si="284"/>
        <v>CUMPLE</v>
      </c>
    </row>
    <row r="2716" spans="1:15" hidden="1">
      <c r="A2716">
        <f>Tabla_owssvr__2[[#This Row],[ID]]</f>
        <v>2495</v>
      </c>
      <c r="B2716" t="str">
        <f>Tabla_owssvr__2[[#This Row],[Título]]</f>
        <v>94691356</v>
      </c>
      <c r="C2716" t="str">
        <f>Tabla_owssvr__2[[#This Row],[Solicitante]]</f>
        <v>Duarte Fuentes, Luis Alfredo, CAM</v>
      </c>
      <c r="D2716" s="4">
        <f>Tabla_owssvr__2[[#This Row],[Fecha Solicitud]]</f>
        <v>41619</v>
      </c>
      <c r="E2716" t="str">
        <f>Tabla_owssvr__2[[#This Row],[Estado]]</f>
        <v>Realizado</v>
      </c>
      <c r="F2716" s="4">
        <f>Tabla_owssvr__2[[#This Row],[Fecha Cierre]]</f>
        <v>41619</v>
      </c>
      <c r="G2716" t="str">
        <f>Tabla_owssvr__2[[#This Row],[Categoria]]</f>
        <v>Habilitación de servicios de telefonía celular, aumento de minutos, cambio de perfil.</v>
      </c>
      <c r="H2716">
        <f>Tabla_owssvr__2[[#This Row],[Enviado a TI]]</f>
        <v>0</v>
      </c>
      <c r="I2716">
        <f>Tabla_owssvr__2[[#This Row],[Regiones]]</f>
        <v>0</v>
      </c>
      <c r="J2716" s="12">
        <f t="shared" si="279"/>
        <v>1</v>
      </c>
      <c r="K2716" s="13">
        <f t="shared" si="280"/>
        <v>41620</v>
      </c>
      <c r="L2716" s="12">
        <f t="shared" si="281"/>
        <v>2013</v>
      </c>
      <c r="M2716" s="12">
        <f t="shared" si="282"/>
        <v>50</v>
      </c>
      <c r="N2716" s="12">
        <f t="shared" si="283"/>
        <v>12</v>
      </c>
      <c r="O2716" s="13" t="str">
        <f t="shared" ca="1" si="284"/>
        <v>CUMPLE</v>
      </c>
    </row>
    <row r="2717" spans="1:15" hidden="1">
      <c r="A2717">
        <f>Tabla_owssvr__2[[#This Row],[ID]]</f>
        <v>2494</v>
      </c>
      <c r="B2717" t="str">
        <f>Tabla_owssvr__2[[#This Row],[Título]]</f>
        <v>Carga Minutos On Net</v>
      </c>
      <c r="C2717" t="str">
        <f>Tabla_owssvr__2[[#This Row],[Solicitante]]</f>
        <v>Orellana Sepulveda, Andres Alejandro, CAM</v>
      </c>
      <c r="D2717" s="4">
        <f>Tabla_owssvr__2[[#This Row],[Fecha Solicitud]]</f>
        <v>41618</v>
      </c>
      <c r="E2717" t="str">
        <f>Tabla_owssvr__2[[#This Row],[Estado]]</f>
        <v>Realizado</v>
      </c>
      <c r="F2717" s="4">
        <f>Tabla_owssvr__2[[#This Row],[Fecha Cierre]]</f>
        <v>41618</v>
      </c>
      <c r="G2717" t="str">
        <f>Tabla_owssvr__2[[#This Row],[Categoria]]</f>
        <v>Habilitación de servicios de telefonía celular, aumento de minutos, cambio de perfil.</v>
      </c>
      <c r="H2717">
        <f>Tabla_owssvr__2[[#This Row],[Enviado a TI]]</f>
        <v>0</v>
      </c>
      <c r="I2717">
        <f>Tabla_owssvr__2[[#This Row],[Regiones]]</f>
        <v>0</v>
      </c>
      <c r="J2717" s="12">
        <f t="shared" si="279"/>
        <v>1</v>
      </c>
      <c r="K2717" s="13">
        <f t="shared" si="280"/>
        <v>41619</v>
      </c>
      <c r="L2717" s="12">
        <f t="shared" si="281"/>
        <v>2013</v>
      </c>
      <c r="M2717" s="12">
        <f t="shared" si="282"/>
        <v>50</v>
      </c>
      <c r="N2717" s="12">
        <f t="shared" si="283"/>
        <v>12</v>
      </c>
      <c r="O2717" s="13" t="str">
        <f t="shared" ca="1" si="284"/>
        <v>CUMPLE</v>
      </c>
    </row>
    <row r="2718" spans="1:15" hidden="1">
      <c r="A2718">
        <f>Tabla_owssvr__2[[#This Row],[ID]]</f>
        <v>2493</v>
      </c>
      <c r="B2718" t="str">
        <f>Tabla_owssvr__2[[#This Row],[Título]]</f>
        <v>Reserva IP BSM - Requerimiento # 1755714</v>
      </c>
      <c r="C2718" t="str">
        <f>Tabla_owssvr__2[[#This Row],[Solicitante]]</f>
        <v>Salas Redondo, Luis Miguel, CAM</v>
      </c>
      <c r="D2718" s="4">
        <f>Tabla_owssvr__2[[#This Row],[Fecha Solicitud]]</f>
        <v>41619</v>
      </c>
      <c r="E2718" t="str">
        <f>Tabla_owssvr__2[[#This Row],[Estado]]</f>
        <v>Realizado</v>
      </c>
      <c r="F2718" s="4">
        <f>Tabla_owssvr__2[[#This Row],[Fecha Cierre]]</f>
        <v>41619</v>
      </c>
      <c r="G2718" t="str">
        <f>Tabla_owssvr__2[[#This Row],[Categoria]]</f>
        <v>Otros no sujetos a ANS</v>
      </c>
      <c r="H2718">
        <f>Tabla_owssvr__2[[#This Row],[Enviado a TI]]</f>
        <v>0</v>
      </c>
      <c r="I2718">
        <f>Tabla_owssvr__2[[#This Row],[Regiones]]</f>
        <v>0</v>
      </c>
      <c r="J2718" s="12">
        <f t="shared" si="279"/>
        <v>100</v>
      </c>
      <c r="K2718" s="13">
        <f t="shared" si="280"/>
        <v>41766</v>
      </c>
      <c r="L2718" s="12">
        <f t="shared" si="281"/>
        <v>2014</v>
      </c>
      <c r="M2718" s="12">
        <f t="shared" si="282"/>
        <v>19</v>
      </c>
      <c r="N2718" s="12">
        <f t="shared" si="283"/>
        <v>5</v>
      </c>
      <c r="O2718" s="13" t="str">
        <f t="shared" ca="1" si="284"/>
        <v>CUMPLE</v>
      </c>
    </row>
    <row r="2719" spans="1:15" hidden="1">
      <c r="A2719">
        <f>Tabla_owssvr__2[[#This Row],[ID]]</f>
        <v>2492</v>
      </c>
      <c r="B2719" t="str">
        <f>Tabla_owssvr__2[[#This Row],[Título]]</f>
        <v>Carga de Minutos On net - 74318253</v>
      </c>
      <c r="C2719" t="str">
        <f>Tabla_owssvr__2[[#This Row],[Solicitante]]</f>
        <v>Caceres Sarabia, Francisco Antonio, CAM</v>
      </c>
      <c r="D2719" s="4">
        <f>Tabla_owssvr__2[[#This Row],[Fecha Solicitud]]</f>
        <v>41619</v>
      </c>
      <c r="E2719" t="str">
        <f>Tabla_owssvr__2[[#This Row],[Estado]]</f>
        <v>Realizado</v>
      </c>
      <c r="F2719" s="4">
        <f>Tabla_owssvr__2[[#This Row],[Fecha Cierre]]</f>
        <v>41619</v>
      </c>
      <c r="G2719" t="str">
        <f>Tabla_owssvr__2[[#This Row],[Categoria]]</f>
        <v>Habilitación de servicios de telefonía celular, aumento de minutos, cambio de perfil.</v>
      </c>
      <c r="H2719">
        <f>Tabla_owssvr__2[[#This Row],[Enviado a TI]]</f>
        <v>0</v>
      </c>
      <c r="I2719">
        <f>Tabla_owssvr__2[[#This Row],[Regiones]]</f>
        <v>0</v>
      </c>
      <c r="J2719" s="12">
        <f t="shared" si="279"/>
        <v>1</v>
      </c>
      <c r="K2719" s="13">
        <f t="shared" si="280"/>
        <v>41620</v>
      </c>
      <c r="L2719" s="12">
        <f t="shared" si="281"/>
        <v>2013</v>
      </c>
      <c r="M2719" s="12">
        <f t="shared" si="282"/>
        <v>50</v>
      </c>
      <c r="N2719" s="12">
        <f t="shared" si="283"/>
        <v>12</v>
      </c>
      <c r="O2719" s="13" t="str">
        <f t="shared" ca="1" si="284"/>
        <v>CUMPLE</v>
      </c>
    </row>
    <row r="2720" spans="1:15" hidden="1">
      <c r="A2720">
        <f>Tabla_owssvr__2[[#This Row],[ID]]</f>
        <v>2491</v>
      </c>
      <c r="B2720" t="str">
        <f>Tabla_owssvr__2[[#This Row],[Título]]</f>
        <v xml:space="preserve">TICKET 772332 - CAMDC01 - MODIFICACION GPO </v>
      </c>
      <c r="C2720" t="str">
        <f>Tabla_owssvr__2[[#This Row],[Solicitante]]</f>
        <v>Salas Redondo, Luis Miguel, CAM</v>
      </c>
      <c r="D2720" s="4">
        <f>Tabla_owssvr__2[[#This Row],[Fecha Solicitud]]</f>
        <v>41618</v>
      </c>
      <c r="E2720" t="str">
        <f>Tabla_owssvr__2[[#This Row],[Estado]]</f>
        <v>Realizado</v>
      </c>
      <c r="F2720" s="4">
        <f>Tabla_owssvr__2[[#This Row],[Fecha Cierre]]</f>
        <v>41618</v>
      </c>
      <c r="G2720" t="str">
        <f>Tabla_owssvr__2[[#This Row],[Categoria]]</f>
        <v>Habilitación de carpetas compartidas o sitios de Sharepoint. O asignación y/o modificación de permisos.</v>
      </c>
      <c r="H2720">
        <f>Tabla_owssvr__2[[#This Row],[Enviado a TI]]</f>
        <v>0</v>
      </c>
      <c r="I2720">
        <f>Tabla_owssvr__2[[#This Row],[Regiones]]</f>
        <v>0</v>
      </c>
      <c r="J2720" s="12">
        <f t="shared" si="279"/>
        <v>1</v>
      </c>
      <c r="K2720" s="13">
        <f t="shared" si="280"/>
        <v>41619</v>
      </c>
      <c r="L2720" s="12">
        <f t="shared" si="281"/>
        <v>2013</v>
      </c>
      <c r="M2720" s="12">
        <f t="shared" si="282"/>
        <v>50</v>
      </c>
      <c r="N2720" s="12">
        <f t="shared" si="283"/>
        <v>12</v>
      </c>
      <c r="O2720" s="13" t="str">
        <f t="shared" ca="1" si="284"/>
        <v>CUMPLE</v>
      </c>
    </row>
    <row r="2721" spans="1:15" hidden="1">
      <c r="A2721">
        <f>Tabla_owssvr__2[[#This Row],[ID]]</f>
        <v>2490</v>
      </c>
      <c r="B2721" t="str">
        <f>Tabla_owssvr__2[[#This Row],[Título]]</f>
        <v>Permisos carpeta compartida</v>
      </c>
      <c r="C2721" t="str">
        <f>Tabla_owssvr__2[[#This Row],[Solicitante]]</f>
        <v>Diaz Letelier, Vladimir Andres, CAM</v>
      </c>
      <c r="D2721" s="4">
        <f>Tabla_owssvr__2[[#This Row],[Fecha Solicitud]]</f>
        <v>41618</v>
      </c>
      <c r="E2721" t="str">
        <f>Tabla_owssvr__2[[#This Row],[Estado]]</f>
        <v>Realizado</v>
      </c>
      <c r="F2721" s="4">
        <f>Tabla_owssvr__2[[#This Row],[Fecha Cierre]]</f>
        <v>41618</v>
      </c>
      <c r="G2721" t="str">
        <f>Tabla_owssvr__2[[#This Row],[Categoria]]</f>
        <v>Habilitación de carpetas compartidas o sitios de Sharepoint. O asignación y/o modificación de permisos.</v>
      </c>
      <c r="H2721">
        <f>Tabla_owssvr__2[[#This Row],[Enviado a TI]]</f>
        <v>0</v>
      </c>
      <c r="I2721">
        <f>Tabla_owssvr__2[[#This Row],[Regiones]]</f>
        <v>0</v>
      </c>
      <c r="J2721" s="12">
        <f t="shared" si="279"/>
        <v>1</v>
      </c>
      <c r="K2721" s="13">
        <f t="shared" si="280"/>
        <v>41619</v>
      </c>
      <c r="L2721" s="12">
        <f t="shared" si="281"/>
        <v>2013</v>
      </c>
      <c r="M2721" s="12">
        <f t="shared" si="282"/>
        <v>50</v>
      </c>
      <c r="N2721" s="12">
        <f t="shared" si="283"/>
        <v>12</v>
      </c>
      <c r="O2721" s="13" t="str">
        <f t="shared" ca="1" si="284"/>
        <v>CUMPLE</v>
      </c>
    </row>
    <row r="2722" spans="1:15" hidden="1">
      <c r="A2722">
        <f>Tabla_owssvr__2[[#This Row],[ID]]</f>
        <v>2489</v>
      </c>
      <c r="B2722" t="str">
        <f>Tabla_owssvr__2[[#This Row],[Título]]</f>
        <v>Reseteo Clave de Red</v>
      </c>
      <c r="C2722" t="str">
        <f>Tabla_owssvr__2[[#This Row],[Solicitante]]</f>
        <v>Araya Echeverria, Florencio Del Carmen, CAM</v>
      </c>
      <c r="D2722" s="4">
        <f>Tabla_owssvr__2[[#This Row],[Fecha Solicitud]]</f>
        <v>41618</v>
      </c>
      <c r="E2722" t="str">
        <f>Tabla_owssvr__2[[#This Row],[Estado]]</f>
        <v>Realizado</v>
      </c>
      <c r="F2722" s="4">
        <f>Tabla_owssvr__2[[#This Row],[Fecha Cierre]]</f>
        <v>41618</v>
      </c>
      <c r="G2722" t="str">
        <f>Tabla_owssvr__2[[#This Row],[Categoria]]</f>
        <v>Creación, modificación activación y desactivación de cuentas de red y correo electrónico.</v>
      </c>
      <c r="H2722">
        <f>Tabla_owssvr__2[[#This Row],[Enviado a TI]]</f>
        <v>0</v>
      </c>
      <c r="I2722">
        <f>Tabla_owssvr__2[[#This Row],[Regiones]]</f>
        <v>0</v>
      </c>
      <c r="J2722" s="12">
        <f t="shared" si="279"/>
        <v>1</v>
      </c>
      <c r="K2722" s="13">
        <f t="shared" si="280"/>
        <v>41619</v>
      </c>
      <c r="L2722" s="12">
        <f t="shared" si="281"/>
        <v>2013</v>
      </c>
      <c r="M2722" s="12">
        <f t="shared" si="282"/>
        <v>50</v>
      </c>
      <c r="N2722" s="12">
        <f t="shared" si="283"/>
        <v>12</v>
      </c>
      <c r="O2722" s="13" t="str">
        <f t="shared" ca="1" si="284"/>
        <v>CUMPLE</v>
      </c>
    </row>
    <row r="2723" spans="1:15" hidden="1">
      <c r="A2723">
        <f>Tabla_owssvr__2[[#This Row],[ID]]</f>
        <v>2488</v>
      </c>
      <c r="B2723" t="str">
        <f>Tabla_owssvr__2[[#This Row],[Título]]</f>
        <v>RV: Autorización equipo celular</v>
      </c>
      <c r="C2723" t="str">
        <f>Tabla_owssvr__2[[#This Row],[Solicitante]]</f>
        <v>Vasquez Opazo, Maria Jose, CAM</v>
      </c>
      <c r="D2723" s="4">
        <f>Tabla_owssvr__2[[#This Row],[Fecha Solicitud]]</f>
        <v>41611</v>
      </c>
      <c r="E2723" t="str">
        <f>Tabla_owssvr__2[[#This Row],[Estado]]</f>
        <v>Realizado</v>
      </c>
      <c r="F2723" s="4">
        <f>Tabla_owssvr__2[[#This Row],[Fecha Cierre]]</f>
        <v>41618</v>
      </c>
      <c r="G2723" t="str">
        <f>Tabla_owssvr__2[[#This Row],[Categoria]]</f>
        <v>Asignación y/o entrega de equipos celulares estándar nuevos o sus componentes. (chips)</v>
      </c>
      <c r="H2723">
        <f>Tabla_owssvr__2[[#This Row],[Enviado a TI]]</f>
        <v>0</v>
      </c>
      <c r="I2723">
        <f>Tabla_owssvr__2[[#This Row],[Regiones]]</f>
        <v>0</v>
      </c>
      <c r="J2723" s="12">
        <f t="shared" si="279"/>
        <v>7</v>
      </c>
      <c r="K2723" s="13">
        <f t="shared" si="280"/>
        <v>41620</v>
      </c>
      <c r="L2723" s="12">
        <f t="shared" si="281"/>
        <v>2013</v>
      </c>
      <c r="M2723" s="12">
        <f t="shared" si="282"/>
        <v>50</v>
      </c>
      <c r="N2723" s="12">
        <f t="shared" si="283"/>
        <v>12</v>
      </c>
      <c r="O2723" s="13" t="str">
        <f t="shared" ca="1" si="284"/>
        <v>CUMPLE</v>
      </c>
    </row>
    <row r="2724" spans="1:15" hidden="1">
      <c r="A2724">
        <f>Tabla_owssvr__2[[#This Row],[ID]]</f>
        <v>2487</v>
      </c>
      <c r="B2724" t="str">
        <f>Tabla_owssvr__2[[#This Row],[Título]]</f>
        <v>CAMBIO DE DISPLAY</v>
      </c>
      <c r="C2724" t="str">
        <f>Tabla_owssvr__2[[#This Row],[Solicitante]]</f>
        <v>Arancibia Ramirez, Julia Andrea, CAM</v>
      </c>
      <c r="D2724" s="4">
        <f>Tabla_owssvr__2[[#This Row],[Fecha Solicitud]]</f>
        <v>41618</v>
      </c>
      <c r="E2724" t="str">
        <f>Tabla_owssvr__2[[#This Row],[Estado]]</f>
        <v>Realizado</v>
      </c>
      <c r="F2724" s="4">
        <f>Tabla_owssvr__2[[#This Row],[Fecha Cierre]]</f>
        <v>41618</v>
      </c>
      <c r="G2724" t="str">
        <f>Tabla_owssvr__2[[#This Row],[Categoria]]</f>
        <v>Creación, modificación activación y desactivación de cuentas de red y correo electrónico.</v>
      </c>
      <c r="H2724">
        <f>Tabla_owssvr__2[[#This Row],[Enviado a TI]]</f>
        <v>0</v>
      </c>
      <c r="I2724">
        <f>Tabla_owssvr__2[[#This Row],[Regiones]]</f>
        <v>0</v>
      </c>
      <c r="J2724" s="12">
        <f t="shared" si="279"/>
        <v>1</v>
      </c>
      <c r="K2724" s="13">
        <f t="shared" si="280"/>
        <v>41619</v>
      </c>
      <c r="L2724" s="12">
        <f t="shared" si="281"/>
        <v>2013</v>
      </c>
      <c r="M2724" s="12">
        <f t="shared" si="282"/>
        <v>50</v>
      </c>
      <c r="N2724" s="12">
        <f t="shared" si="283"/>
        <v>12</v>
      </c>
      <c r="O2724" s="13" t="str">
        <f t="shared" ca="1" si="284"/>
        <v>CUMPLE</v>
      </c>
    </row>
    <row r="2725" spans="1:15" hidden="1">
      <c r="A2725">
        <f>Tabla_owssvr__2[[#This Row],[ID]]</f>
        <v>2486</v>
      </c>
      <c r="B2725" t="str">
        <f>Tabla_owssvr__2[[#This Row],[Título]]</f>
        <v>Alta Estacion de Trabajo</v>
      </c>
      <c r="C2725" t="str">
        <f>Tabla_owssvr__2[[#This Row],[Solicitante]]</f>
        <v>Técnico Mesa de Ayuda, Externo</v>
      </c>
      <c r="D2725" s="4">
        <f>Tabla_owssvr__2[[#This Row],[Fecha Solicitud]]</f>
        <v>41618</v>
      </c>
      <c r="E2725" t="str">
        <f>Tabla_owssvr__2[[#This Row],[Estado]]</f>
        <v>Realizado</v>
      </c>
      <c r="F2725" s="4">
        <f>Tabla_owssvr__2[[#This Row],[Fecha Cierre]]</f>
        <v>41618</v>
      </c>
      <c r="G2725" t="str">
        <f>Tabla_owssvr__2[[#This Row],[Categoria]]</f>
        <v>Creación, modificación activación y desactivación de cuentas de red y correo electrónico.</v>
      </c>
      <c r="H2725">
        <f>Tabla_owssvr__2[[#This Row],[Enviado a TI]]</f>
        <v>0</v>
      </c>
      <c r="I2725">
        <f>Tabla_owssvr__2[[#This Row],[Regiones]]</f>
        <v>0</v>
      </c>
      <c r="J2725" s="12">
        <f t="shared" si="279"/>
        <v>1</v>
      </c>
      <c r="K2725" s="13">
        <f t="shared" si="280"/>
        <v>41619</v>
      </c>
      <c r="L2725" s="12">
        <f t="shared" si="281"/>
        <v>2013</v>
      </c>
      <c r="M2725" s="12">
        <f t="shared" si="282"/>
        <v>50</v>
      </c>
      <c r="N2725" s="12">
        <f t="shared" si="283"/>
        <v>12</v>
      </c>
      <c r="O2725" s="13" t="str">
        <f t="shared" ca="1" si="284"/>
        <v>CUMPLE</v>
      </c>
    </row>
    <row r="2726" spans="1:15" hidden="1">
      <c r="A2726">
        <f>Tabla_owssvr__2[[#This Row],[ID]]</f>
        <v>2485</v>
      </c>
      <c r="B2726" t="str">
        <f>Tabla_owssvr__2[[#This Row],[Título]]</f>
        <v>Chip para telefono</v>
      </c>
      <c r="C2726" t="str">
        <f>Tabla_owssvr__2[[#This Row],[Solicitante]]</f>
        <v>Leyton Antognini, Werner Angel, CAM</v>
      </c>
      <c r="D2726" s="4">
        <f>Tabla_owssvr__2[[#This Row],[Fecha Solicitud]]</f>
        <v>41611</v>
      </c>
      <c r="E2726" t="str">
        <f>Tabla_owssvr__2[[#This Row],[Estado]]</f>
        <v>Realizado</v>
      </c>
      <c r="F2726" s="4">
        <f>Tabla_owssvr__2[[#This Row],[Fecha Cierre]]</f>
        <v>41615</v>
      </c>
      <c r="G2726" t="str">
        <f>Tabla_owssvr__2[[#This Row],[Categoria]]</f>
        <v>Asignación y/o entrega de equipos celulares estándar nuevos o sus componentes. (chips)</v>
      </c>
      <c r="H2726">
        <f>Tabla_owssvr__2[[#This Row],[Enviado a TI]]</f>
        <v>0</v>
      </c>
      <c r="I2726">
        <f>Tabla_owssvr__2[[#This Row],[Regiones]]</f>
        <v>0</v>
      </c>
      <c r="J2726" s="12">
        <f t="shared" si="279"/>
        <v>7</v>
      </c>
      <c r="K2726" s="13">
        <f t="shared" si="280"/>
        <v>41620</v>
      </c>
      <c r="L2726" s="12">
        <f t="shared" si="281"/>
        <v>2013</v>
      </c>
      <c r="M2726" s="12">
        <f t="shared" si="282"/>
        <v>50</v>
      </c>
      <c r="N2726" s="12">
        <f t="shared" si="283"/>
        <v>12</v>
      </c>
      <c r="O2726" s="13" t="str">
        <f t="shared" ca="1" si="284"/>
        <v>CUMPLE</v>
      </c>
    </row>
    <row r="2727" spans="1:15" hidden="1">
      <c r="A2727">
        <f>Tabla_owssvr__2[[#This Row],[ID]]</f>
        <v>2484</v>
      </c>
      <c r="B2727" t="str">
        <f>Tabla_owssvr__2[[#This Row],[Título]]</f>
        <v>Telefono Celular</v>
      </c>
      <c r="C2727" t="str">
        <f>Tabla_owssvr__2[[#This Row],[Solicitante]]</f>
        <v>Paredes Aravena, Rodrigo Alexis, CAM</v>
      </c>
      <c r="D2727" s="4">
        <f>Tabla_owssvr__2[[#This Row],[Fecha Solicitud]]</f>
        <v>41611</v>
      </c>
      <c r="E2727" t="str">
        <f>Tabla_owssvr__2[[#This Row],[Estado]]</f>
        <v>Realizado</v>
      </c>
      <c r="F2727" s="4">
        <f>Tabla_owssvr__2[[#This Row],[Fecha Cierre]]</f>
        <v>41618</v>
      </c>
      <c r="G2727" t="str">
        <f>Tabla_owssvr__2[[#This Row],[Categoria]]</f>
        <v>Asignación y/o entrega de equipos celulares estándar nuevos o sus componentes. (chips)</v>
      </c>
      <c r="H2727">
        <f>Tabla_owssvr__2[[#This Row],[Enviado a TI]]</f>
        <v>0</v>
      </c>
      <c r="I2727">
        <f>Tabla_owssvr__2[[#This Row],[Regiones]]</f>
        <v>0</v>
      </c>
      <c r="J2727" s="12">
        <f t="shared" si="279"/>
        <v>7</v>
      </c>
      <c r="K2727" s="13">
        <f t="shared" si="280"/>
        <v>41620</v>
      </c>
      <c r="L2727" s="12">
        <f t="shared" si="281"/>
        <v>2013</v>
      </c>
      <c r="M2727" s="12">
        <f t="shared" si="282"/>
        <v>50</v>
      </c>
      <c r="N2727" s="12">
        <f t="shared" si="283"/>
        <v>12</v>
      </c>
      <c r="O2727" s="13" t="str">
        <f t="shared" ca="1" si="284"/>
        <v>CUMPLE</v>
      </c>
    </row>
    <row r="2728" spans="1:15" hidden="1">
      <c r="A2728">
        <f>Tabla_owssvr__2[[#This Row],[ID]]</f>
        <v>2483</v>
      </c>
      <c r="B2728" t="str">
        <f>Tabla_owssvr__2[[#This Row],[Título]]</f>
        <v>Extravió de teléfono celular</v>
      </c>
      <c r="C2728" t="str">
        <f>Tabla_owssvr__2[[#This Row],[Solicitante]]</f>
        <v>Martinez Fuentealba, Victor Alonso, CAM</v>
      </c>
      <c r="D2728" s="4">
        <f>Tabla_owssvr__2[[#This Row],[Fecha Solicitud]]</f>
        <v>41612</v>
      </c>
      <c r="E2728" t="str">
        <f>Tabla_owssvr__2[[#This Row],[Estado]]</f>
        <v>Realizado</v>
      </c>
      <c r="F2728" s="4">
        <f>Tabla_owssvr__2[[#This Row],[Fecha Cierre]]</f>
        <v>41618</v>
      </c>
      <c r="G2728" t="str">
        <f>Tabla_owssvr__2[[#This Row],[Categoria]]</f>
        <v>Asignación y/o entrega de equipos celulares estándar nuevos o sus componentes. (chips)</v>
      </c>
      <c r="H2728">
        <f>Tabla_owssvr__2[[#This Row],[Enviado a TI]]</f>
        <v>0</v>
      </c>
      <c r="I2728">
        <f>Tabla_owssvr__2[[#This Row],[Regiones]]</f>
        <v>0</v>
      </c>
      <c r="J2728" s="12">
        <f t="shared" si="279"/>
        <v>7</v>
      </c>
      <c r="K2728" s="13">
        <f t="shared" si="280"/>
        <v>41621</v>
      </c>
      <c r="L2728" s="12">
        <f t="shared" si="281"/>
        <v>2013</v>
      </c>
      <c r="M2728" s="12">
        <f t="shared" si="282"/>
        <v>50</v>
      </c>
      <c r="N2728" s="12">
        <f t="shared" si="283"/>
        <v>12</v>
      </c>
      <c r="O2728" s="13" t="str">
        <f t="shared" ca="1" si="284"/>
        <v>CUMPLE</v>
      </c>
    </row>
    <row r="2729" spans="1:15" hidden="1">
      <c r="A2729">
        <f>Tabla_owssvr__2[[#This Row],[ID]]</f>
        <v>2482</v>
      </c>
      <c r="B2729" t="str">
        <f>Tabla_owssvr__2[[#This Row],[Título]]</f>
        <v>Configurar usuarios en el scanner</v>
      </c>
      <c r="C2729" t="str">
        <f>Tabla_owssvr__2[[#This Row],[Solicitante]]</f>
        <v>Diaz Castro, Olivier Guillermo, CAM</v>
      </c>
      <c r="D2729" s="4">
        <f>Tabla_owssvr__2[[#This Row],[Fecha Solicitud]]</f>
        <v>41616</v>
      </c>
      <c r="E2729" t="str">
        <f>Tabla_owssvr__2[[#This Row],[Estado]]</f>
        <v>Realizado</v>
      </c>
      <c r="F2729" s="4">
        <f>Tabla_owssvr__2[[#This Row],[Fecha Cierre]]</f>
        <v>41617</v>
      </c>
      <c r="G2729" t="str">
        <f>Tabla_owssvr__2[[#This Row],[Categoria]]</f>
        <v>Instalación de nuevos software en los computadores.</v>
      </c>
      <c r="H2729">
        <f>Tabla_owssvr__2[[#This Row],[Enviado a TI]]</f>
        <v>0</v>
      </c>
      <c r="I2729">
        <f>Tabla_owssvr__2[[#This Row],[Regiones]]</f>
        <v>0</v>
      </c>
      <c r="J2729" s="12">
        <f t="shared" si="279"/>
        <v>1</v>
      </c>
      <c r="K2729" s="13">
        <f t="shared" si="280"/>
        <v>41617</v>
      </c>
      <c r="L2729" s="12">
        <f t="shared" si="281"/>
        <v>2013</v>
      </c>
      <c r="M2729" s="12">
        <f t="shared" si="282"/>
        <v>50</v>
      </c>
      <c r="N2729" s="12">
        <f t="shared" si="283"/>
        <v>12</v>
      </c>
      <c r="O2729" s="13" t="str">
        <f t="shared" ca="1" si="284"/>
        <v>CUMPLE</v>
      </c>
    </row>
    <row r="2730" spans="1:15" hidden="1">
      <c r="A2730">
        <f>Tabla_owssvr__2[[#This Row],[ID]]</f>
        <v>2481</v>
      </c>
      <c r="B2730" t="str">
        <f>Tabla_owssvr__2[[#This Row],[Título]]</f>
        <v xml:space="preserve">Recuirsos para mañana de </v>
      </c>
      <c r="C2730" t="str">
        <f>Tabla_owssvr__2[[#This Row],[Solicitante]]</f>
        <v>Berrios Ortiz, Elias Eduardo, CAM</v>
      </c>
      <c r="D2730" s="4">
        <f>Tabla_owssvr__2[[#This Row],[Fecha Solicitud]]</f>
        <v>41618</v>
      </c>
      <c r="E2730" t="str">
        <f>Tabla_owssvr__2[[#This Row],[Estado]]</f>
        <v>Realizado</v>
      </c>
      <c r="F2730" s="4">
        <f>Tabla_owssvr__2[[#This Row],[Fecha Cierre]]</f>
        <v>41618</v>
      </c>
      <c r="G2730" t="str">
        <f>Tabla_owssvr__2[[#This Row],[Categoria]]</f>
        <v>Préstamo de equipos. (según disponibilidad)</v>
      </c>
      <c r="H2730">
        <f>Tabla_owssvr__2[[#This Row],[Enviado a TI]]</f>
        <v>0</v>
      </c>
      <c r="I2730">
        <f>Tabla_owssvr__2[[#This Row],[Regiones]]</f>
        <v>0</v>
      </c>
      <c r="J2730" s="12">
        <f t="shared" si="279"/>
        <v>1</v>
      </c>
      <c r="K2730" s="13">
        <f t="shared" si="280"/>
        <v>41619</v>
      </c>
      <c r="L2730" s="12">
        <f t="shared" si="281"/>
        <v>2013</v>
      </c>
      <c r="M2730" s="12">
        <f t="shared" si="282"/>
        <v>50</v>
      </c>
      <c r="N2730" s="12">
        <f t="shared" si="283"/>
        <v>12</v>
      </c>
      <c r="O2730" s="13" t="str">
        <f t="shared" ca="1" si="284"/>
        <v>CUMPLE</v>
      </c>
    </row>
    <row r="2731" spans="1:15" hidden="1">
      <c r="A2731">
        <f>Tabla_owssvr__2[[#This Row],[ID]]</f>
        <v>2480</v>
      </c>
      <c r="B2731" t="str">
        <f>Tabla_owssvr__2[[#This Row],[Título]]</f>
        <v>Cotización Proyector GG</v>
      </c>
      <c r="C2731" t="str">
        <f>Tabla_owssvr__2[[#This Row],[Solicitante]]</f>
        <v>Duarte Fuentes, Luis Alfredo, CAM</v>
      </c>
      <c r="D2731" s="4">
        <f>Tabla_owssvr__2[[#This Row],[Fecha Solicitud]]</f>
        <v>41614</v>
      </c>
      <c r="E2731" t="str">
        <f>Tabla_owssvr__2[[#This Row],[Estado]]</f>
        <v>Realizado</v>
      </c>
      <c r="F2731" s="4">
        <f>Tabla_owssvr__2[[#This Row],[Fecha Cierre]]</f>
        <v>41614</v>
      </c>
      <c r="G2731" t="str">
        <f>Tabla_owssvr__2[[#This Row],[Categoria]]</f>
        <v>Compra de equipamiento habitual no estándar.</v>
      </c>
      <c r="H2731">
        <f>Tabla_owssvr__2[[#This Row],[Enviado a TI]]</f>
        <v>0</v>
      </c>
      <c r="I2731">
        <f>Tabla_owssvr__2[[#This Row],[Regiones]]</f>
        <v>0</v>
      </c>
      <c r="J2731" s="12">
        <f t="shared" si="279"/>
        <v>10</v>
      </c>
      <c r="K2731" s="13">
        <f t="shared" si="280"/>
        <v>41628</v>
      </c>
      <c r="L2731" s="12">
        <f t="shared" si="281"/>
        <v>2013</v>
      </c>
      <c r="M2731" s="12">
        <f t="shared" si="282"/>
        <v>51</v>
      </c>
      <c r="N2731" s="12">
        <f t="shared" si="283"/>
        <v>12</v>
      </c>
      <c r="O2731" s="13" t="str">
        <f t="shared" ca="1" si="284"/>
        <v>CUMPLE</v>
      </c>
    </row>
    <row r="2732" spans="1:15" hidden="1">
      <c r="A2732">
        <f>Tabla_owssvr__2[[#This Row],[ID]]</f>
        <v>2479</v>
      </c>
      <c r="B2732" t="str">
        <f>Tabla_owssvr__2[[#This Row],[Título]]</f>
        <v>RV: NAS</v>
      </c>
      <c r="C2732" t="str">
        <f>Tabla_owssvr__2[[#This Row],[Solicitante]]</f>
        <v>Pardo Paez, Samuel Enrique, CAM</v>
      </c>
      <c r="D2732" s="4">
        <f>Tabla_owssvr__2[[#This Row],[Fecha Solicitud]]</f>
        <v>41614</v>
      </c>
      <c r="E2732" t="str">
        <f>Tabla_owssvr__2[[#This Row],[Estado]]</f>
        <v>Realizado</v>
      </c>
      <c r="F2732" s="4">
        <f>Tabla_owssvr__2[[#This Row],[Fecha Cierre]]</f>
        <v>41614</v>
      </c>
      <c r="G2732" t="str">
        <f>Tabla_owssvr__2[[#This Row],[Categoria]]</f>
        <v>Otros no sujetos a ANS</v>
      </c>
      <c r="H2732">
        <f>Tabla_owssvr__2[[#This Row],[Enviado a TI]]</f>
        <v>0</v>
      </c>
      <c r="I2732">
        <f>Tabla_owssvr__2[[#This Row],[Regiones]]</f>
        <v>0</v>
      </c>
      <c r="J2732" s="12">
        <f t="shared" si="279"/>
        <v>100</v>
      </c>
      <c r="K2732" s="13">
        <f t="shared" si="280"/>
        <v>41761</v>
      </c>
      <c r="L2732" s="12">
        <f t="shared" si="281"/>
        <v>2014</v>
      </c>
      <c r="M2732" s="12">
        <f t="shared" si="282"/>
        <v>18</v>
      </c>
      <c r="N2732" s="12">
        <f t="shared" si="283"/>
        <v>5</v>
      </c>
      <c r="O2732" s="13" t="str">
        <f t="shared" ca="1" si="284"/>
        <v>CUMPLE</v>
      </c>
    </row>
    <row r="2733" spans="1:15" hidden="1">
      <c r="A2733">
        <f>Tabla_owssvr__2[[#This Row],[ID]]</f>
        <v>2478</v>
      </c>
      <c r="B2733" t="str">
        <f>Tabla_owssvr__2[[#This Row],[Título]]</f>
        <v>Problemas acceso Synergia</v>
      </c>
      <c r="C2733" t="str">
        <f>Tabla_owssvr__2[[#This Row],[Solicitante]]</f>
        <v>Costa Campos, Juan, CAM</v>
      </c>
      <c r="D2733" s="4">
        <f>Tabla_owssvr__2[[#This Row],[Fecha Solicitud]]</f>
        <v>41617</v>
      </c>
      <c r="E2733" t="str">
        <f>Tabla_owssvr__2[[#This Row],[Estado]]</f>
        <v>Realizado</v>
      </c>
      <c r="F2733" s="4">
        <f>Tabla_owssvr__2[[#This Row],[Fecha Cierre]]</f>
        <v>41617</v>
      </c>
      <c r="G2733" t="str">
        <f>Tabla_owssvr__2[[#This Row],[Categoria]]</f>
        <v>Reporte de incidencias de servicio externos (Oracle, SAP, Synergia, GOM ….)</v>
      </c>
      <c r="H2733">
        <f>Tabla_owssvr__2[[#This Row],[Enviado a TI]]</f>
        <v>0</v>
      </c>
      <c r="I2733">
        <f>Tabla_owssvr__2[[#This Row],[Regiones]]</f>
        <v>0</v>
      </c>
      <c r="J2733" s="12">
        <f t="shared" si="279"/>
        <v>1</v>
      </c>
      <c r="K2733" s="13">
        <f t="shared" si="280"/>
        <v>41618</v>
      </c>
      <c r="L2733" s="12">
        <f t="shared" si="281"/>
        <v>2013</v>
      </c>
      <c r="M2733" s="12">
        <f t="shared" si="282"/>
        <v>50</v>
      </c>
      <c r="N2733" s="12">
        <f t="shared" si="283"/>
        <v>12</v>
      </c>
      <c r="O2733" s="13" t="str">
        <f t="shared" ca="1" si="284"/>
        <v>CUMPLE</v>
      </c>
    </row>
    <row r="2734" spans="1:15" hidden="1">
      <c r="A2734">
        <f>Tabla_owssvr__2[[#This Row],[ID]]</f>
        <v>2477</v>
      </c>
      <c r="B2734" t="str">
        <f>Tabla_owssvr__2[[#This Row],[Título]]</f>
        <v>Minutos  Celular</v>
      </c>
      <c r="C2734" t="str">
        <f>Tabla_owssvr__2[[#This Row],[Solicitante]]</f>
        <v>Palma Campos, Alejandra Beatriz, CAM</v>
      </c>
      <c r="D2734" s="4">
        <f>Tabla_owssvr__2[[#This Row],[Fecha Solicitud]]</f>
        <v>41617</v>
      </c>
      <c r="E2734" t="str">
        <f>Tabla_owssvr__2[[#This Row],[Estado]]</f>
        <v>Realizado</v>
      </c>
      <c r="F2734" s="4">
        <f>Tabla_owssvr__2[[#This Row],[Fecha Cierre]]</f>
        <v>41617</v>
      </c>
      <c r="G2734" t="str">
        <f>Tabla_owssvr__2[[#This Row],[Categoria]]</f>
        <v>Habilitación de servicios de telefonía celular, aumento de minutos, cambio de perfil.</v>
      </c>
      <c r="H2734">
        <f>Tabla_owssvr__2[[#This Row],[Enviado a TI]]</f>
        <v>0</v>
      </c>
      <c r="I2734">
        <f>Tabla_owssvr__2[[#This Row],[Regiones]]</f>
        <v>0</v>
      </c>
      <c r="J2734" s="12">
        <f t="shared" si="279"/>
        <v>1</v>
      </c>
      <c r="K2734" s="13">
        <f t="shared" si="280"/>
        <v>41618</v>
      </c>
      <c r="L2734" s="12">
        <f t="shared" si="281"/>
        <v>2013</v>
      </c>
      <c r="M2734" s="12">
        <f t="shared" si="282"/>
        <v>50</v>
      </c>
      <c r="N2734" s="12">
        <f t="shared" si="283"/>
        <v>12</v>
      </c>
      <c r="O2734" s="13" t="str">
        <f t="shared" ca="1" si="284"/>
        <v>CUMPLE</v>
      </c>
    </row>
    <row r="2735" spans="1:15" hidden="1">
      <c r="A2735">
        <f>Tabla_owssvr__2[[#This Row],[ID]]</f>
        <v>2476</v>
      </c>
      <c r="B2735" t="str">
        <f>Tabla_owssvr__2[[#This Row],[Título]]</f>
        <v>olicita poder generar devolución minutos ON-NET Celulares personal de Unidad de SSEE</v>
      </c>
      <c r="C2735" t="str">
        <f>Tabla_owssvr__2[[#This Row],[Solicitante]]</f>
        <v>Garay Espinoza, Jorge Andres, CAM</v>
      </c>
      <c r="D2735" s="4">
        <f>Tabla_owssvr__2[[#This Row],[Fecha Solicitud]]</f>
        <v>41617</v>
      </c>
      <c r="E2735" t="str">
        <f>Tabla_owssvr__2[[#This Row],[Estado]]</f>
        <v>Realizado</v>
      </c>
      <c r="F2735" s="4">
        <f>Tabla_owssvr__2[[#This Row],[Fecha Cierre]]</f>
        <v>41618</v>
      </c>
      <c r="G2735" t="str">
        <f>Tabla_owssvr__2[[#This Row],[Categoria]]</f>
        <v>Habilitación de servicios de telefonía celular, aumento de minutos, cambio de perfil.</v>
      </c>
      <c r="H2735">
        <f>Tabla_owssvr__2[[#This Row],[Enviado a TI]]</f>
        <v>0</v>
      </c>
      <c r="I2735">
        <f>Tabla_owssvr__2[[#This Row],[Regiones]]</f>
        <v>0</v>
      </c>
      <c r="J2735" s="12">
        <f t="shared" si="279"/>
        <v>1</v>
      </c>
      <c r="K2735" s="13">
        <f t="shared" si="280"/>
        <v>41618</v>
      </c>
      <c r="L2735" s="12">
        <f t="shared" si="281"/>
        <v>2013</v>
      </c>
      <c r="M2735" s="12">
        <f t="shared" si="282"/>
        <v>50</v>
      </c>
      <c r="N2735" s="12">
        <f t="shared" si="283"/>
        <v>12</v>
      </c>
      <c r="O2735" s="13" t="str">
        <f t="shared" ca="1" si="284"/>
        <v>CUMPLE</v>
      </c>
    </row>
    <row r="2736" spans="1:15" hidden="1">
      <c r="A2736">
        <f>Tabla_owssvr__2[[#This Row],[ID]]</f>
        <v>2475</v>
      </c>
      <c r="B2736" t="str">
        <f>Tabla_owssvr__2[[#This Row],[Título]]</f>
        <v>Acceso a dirección web</v>
      </c>
      <c r="C2736" t="str">
        <f>Tabla_owssvr__2[[#This Row],[Solicitante]]</f>
        <v>Neculhueque Silva, Juan Arturo, CAM</v>
      </c>
      <c r="D2736" s="4">
        <f>Tabla_owssvr__2[[#This Row],[Fecha Solicitud]]</f>
        <v>41617</v>
      </c>
      <c r="E2736" t="str">
        <f>Tabla_owssvr__2[[#This Row],[Estado]]</f>
        <v>Realizado</v>
      </c>
      <c r="F2736" s="4">
        <f>Tabla_owssvr__2[[#This Row],[Fecha Cierre]]</f>
        <v>41617</v>
      </c>
      <c r="G2736" t="str">
        <f>Tabla_owssvr__2[[#This Row],[Categoria]]</f>
        <v>Habilitación de carpetas compartidas o sitios de Sharepoint. O asignación y/o modificación de permisos.</v>
      </c>
      <c r="H2736">
        <f>Tabla_owssvr__2[[#This Row],[Enviado a TI]]</f>
        <v>0</v>
      </c>
      <c r="I2736">
        <f>Tabla_owssvr__2[[#This Row],[Regiones]]</f>
        <v>0</v>
      </c>
      <c r="J2736" s="12">
        <f t="shared" si="279"/>
        <v>1</v>
      </c>
      <c r="K2736" s="13">
        <f t="shared" si="280"/>
        <v>41618</v>
      </c>
      <c r="L2736" s="12">
        <f t="shared" si="281"/>
        <v>2013</v>
      </c>
      <c r="M2736" s="12">
        <f t="shared" si="282"/>
        <v>50</v>
      </c>
      <c r="N2736" s="12">
        <f t="shared" si="283"/>
        <v>12</v>
      </c>
      <c r="O2736" s="13" t="str">
        <f t="shared" ca="1" si="284"/>
        <v>CUMPLE</v>
      </c>
    </row>
    <row r="2737" spans="1:15" hidden="1">
      <c r="A2737">
        <f>Tabla_owssvr__2[[#This Row],[ID]]</f>
        <v>2474</v>
      </c>
      <c r="B2737" t="str">
        <f>Tabla_owssvr__2[[#This Row],[Título]]</f>
        <v>Minutos adicionales Cel N°94691335</v>
      </c>
      <c r="C2737" t="str">
        <f>Tabla_owssvr__2[[#This Row],[Solicitante]]</f>
        <v>Riffo Vera, Jose Raimundo, CAM</v>
      </c>
      <c r="D2737" s="4">
        <f>Tabla_owssvr__2[[#This Row],[Fecha Solicitud]]</f>
        <v>41614</v>
      </c>
      <c r="E2737" t="str">
        <f>Tabla_owssvr__2[[#This Row],[Estado]]</f>
        <v>Realizado</v>
      </c>
      <c r="F2737" s="4">
        <f>Tabla_owssvr__2[[#This Row],[Fecha Cierre]]</f>
        <v>41615</v>
      </c>
      <c r="G2737" t="str">
        <f>Tabla_owssvr__2[[#This Row],[Categoria]]</f>
        <v>Habilitación de servicios de telefonía celular, aumento de minutos, cambio de perfil.</v>
      </c>
      <c r="H2737">
        <f>Tabla_owssvr__2[[#This Row],[Enviado a TI]]</f>
        <v>0</v>
      </c>
      <c r="I2737">
        <f>Tabla_owssvr__2[[#This Row],[Regiones]]</f>
        <v>0</v>
      </c>
      <c r="J2737" s="12">
        <f t="shared" si="279"/>
        <v>1</v>
      </c>
      <c r="K2737" s="13">
        <f t="shared" si="280"/>
        <v>41617</v>
      </c>
      <c r="L2737" s="12">
        <f t="shared" si="281"/>
        <v>2013</v>
      </c>
      <c r="M2737" s="12">
        <f t="shared" si="282"/>
        <v>50</v>
      </c>
      <c r="N2737" s="12">
        <f t="shared" si="283"/>
        <v>12</v>
      </c>
      <c r="O2737" s="13" t="str">
        <f t="shared" ca="1" si="284"/>
        <v>CUMPLE</v>
      </c>
    </row>
    <row r="2738" spans="1:15" hidden="1">
      <c r="A2738">
        <f>Tabla_owssvr__2[[#This Row],[ID]]</f>
        <v>2473</v>
      </c>
      <c r="B2738" t="str">
        <f>Tabla_owssvr__2[[#This Row],[Título]]</f>
        <v>Cuenta ORACLE</v>
      </c>
      <c r="C2738" t="str">
        <f>Tabla_owssvr__2[[#This Row],[Solicitante]]</f>
        <v>Brantt Zumarán, Claudia Andrea, CAM</v>
      </c>
      <c r="D2738" s="4">
        <f>Tabla_owssvr__2[[#This Row],[Fecha Solicitud]]</f>
        <v>41618</v>
      </c>
      <c r="E2738" t="str">
        <f>Tabla_owssvr__2[[#This Row],[Estado]]</f>
        <v>Realizado</v>
      </c>
      <c r="F2738" s="4">
        <f>Tabla_owssvr__2[[#This Row],[Fecha Cierre]]</f>
        <v>41618</v>
      </c>
      <c r="G2738" t="str">
        <f>Tabla_owssvr__2[[#This Row],[Categoria]]</f>
        <v>Reporte de incidencias de servicio externos (Oracle, SAP, Synergia, GOM ….)</v>
      </c>
      <c r="H2738">
        <f>Tabla_owssvr__2[[#This Row],[Enviado a TI]]</f>
        <v>0</v>
      </c>
      <c r="I2738">
        <f>Tabla_owssvr__2[[#This Row],[Regiones]]</f>
        <v>0</v>
      </c>
      <c r="J2738" s="12">
        <f t="shared" si="279"/>
        <v>1</v>
      </c>
      <c r="K2738" s="13">
        <f t="shared" si="280"/>
        <v>41619</v>
      </c>
      <c r="L2738" s="12">
        <f t="shared" si="281"/>
        <v>2013</v>
      </c>
      <c r="M2738" s="12">
        <f t="shared" si="282"/>
        <v>50</v>
      </c>
      <c r="N2738" s="12">
        <f t="shared" si="283"/>
        <v>12</v>
      </c>
      <c r="O2738" s="13" t="str">
        <f t="shared" ca="1" si="284"/>
        <v>CUMPLE</v>
      </c>
    </row>
    <row r="2739" spans="1:15" hidden="1">
      <c r="A2739">
        <f>Tabla_owssvr__2[[#This Row],[ID]]</f>
        <v>2472</v>
      </c>
      <c r="B2739" t="str">
        <f>Tabla_owssvr__2[[#This Row],[Título]]</f>
        <v>Sol_Min_Cel.xls</v>
      </c>
      <c r="C2739" t="str">
        <f>Tabla_owssvr__2[[#This Row],[Solicitante]]</f>
        <v>Pajkuric Bustos, Ernesto Andrés, CAM</v>
      </c>
      <c r="D2739" s="4">
        <f>Tabla_owssvr__2[[#This Row],[Fecha Solicitud]]</f>
        <v>41618</v>
      </c>
      <c r="E2739" t="str">
        <f>Tabla_owssvr__2[[#This Row],[Estado]]</f>
        <v>Realizado</v>
      </c>
      <c r="F2739" s="4">
        <f>Tabla_owssvr__2[[#This Row],[Fecha Cierre]]</f>
        <v>41618</v>
      </c>
      <c r="G2739" t="str">
        <f>Tabla_owssvr__2[[#This Row],[Categoria]]</f>
        <v>Habilitación de servicios de telefonía celular, aumento de minutos, cambio de perfil.</v>
      </c>
      <c r="H2739">
        <f>Tabla_owssvr__2[[#This Row],[Enviado a TI]]</f>
        <v>0</v>
      </c>
      <c r="I2739">
        <f>Tabla_owssvr__2[[#This Row],[Regiones]]</f>
        <v>0</v>
      </c>
      <c r="J2739" s="12">
        <f t="shared" si="279"/>
        <v>1</v>
      </c>
      <c r="K2739" s="13">
        <f t="shared" si="280"/>
        <v>41619</v>
      </c>
      <c r="L2739" s="12">
        <f t="shared" si="281"/>
        <v>2013</v>
      </c>
      <c r="M2739" s="12">
        <f t="shared" si="282"/>
        <v>50</v>
      </c>
      <c r="N2739" s="12">
        <f t="shared" si="283"/>
        <v>12</v>
      </c>
      <c r="O2739" s="13" t="str">
        <f t="shared" ca="1" si="284"/>
        <v>CUMPLE</v>
      </c>
    </row>
    <row r="2740" spans="1:15" hidden="1">
      <c r="A2740">
        <f>Tabla_owssvr__2[[#This Row],[ID]]</f>
        <v>2471</v>
      </c>
      <c r="B2740" t="str">
        <f>Tabla_owssvr__2[[#This Row],[Título]]</f>
        <v>Solicitud de Minutos VPS Agosto.xls</v>
      </c>
      <c r="C2740" t="str">
        <f>Tabla_owssvr__2[[#This Row],[Solicitante]]</f>
        <v>Zarate Avila, Moises, CAM</v>
      </c>
      <c r="D2740" s="4">
        <f>Tabla_owssvr__2[[#This Row],[Fecha Solicitud]]</f>
        <v>41618</v>
      </c>
      <c r="E2740" t="str">
        <f>Tabla_owssvr__2[[#This Row],[Estado]]</f>
        <v>Realizado</v>
      </c>
      <c r="F2740" s="4">
        <f>Tabla_owssvr__2[[#This Row],[Fecha Cierre]]</f>
        <v>41618</v>
      </c>
      <c r="G2740" t="str">
        <f>Tabla_owssvr__2[[#This Row],[Categoria]]</f>
        <v>Habilitación de servicios de telefonía celular, aumento de minutos, cambio de perfil.</v>
      </c>
      <c r="H2740">
        <f>Tabla_owssvr__2[[#This Row],[Enviado a TI]]</f>
        <v>0</v>
      </c>
      <c r="I2740">
        <f>Tabla_owssvr__2[[#This Row],[Regiones]]</f>
        <v>0</v>
      </c>
      <c r="J2740" s="12">
        <f t="shared" si="279"/>
        <v>1</v>
      </c>
      <c r="K2740" s="13">
        <f t="shared" si="280"/>
        <v>41619</v>
      </c>
      <c r="L2740" s="12">
        <f t="shared" si="281"/>
        <v>2013</v>
      </c>
      <c r="M2740" s="12">
        <f t="shared" si="282"/>
        <v>50</v>
      </c>
      <c r="N2740" s="12">
        <f t="shared" si="283"/>
        <v>12</v>
      </c>
      <c r="O2740" s="13" t="str">
        <f t="shared" ca="1" si="284"/>
        <v>CUMPLE</v>
      </c>
    </row>
    <row r="2741" spans="1:15" hidden="1">
      <c r="A2741">
        <f>Tabla_owssvr__2[[#This Row],[ID]]</f>
        <v>2470</v>
      </c>
      <c r="B2741" t="str">
        <f>Tabla_owssvr__2[[#This Row],[Título]]</f>
        <v>solicitud de minutos</v>
      </c>
      <c r="C2741" t="str">
        <f>Tabla_owssvr__2[[#This Row],[Solicitante]]</f>
        <v>Sepulveda Badillo, Nicolas Alejandro, CAM</v>
      </c>
      <c r="D2741" s="4">
        <f>Tabla_owssvr__2[[#This Row],[Fecha Solicitud]]</f>
        <v>41618</v>
      </c>
      <c r="E2741" t="str">
        <f>Tabla_owssvr__2[[#This Row],[Estado]]</f>
        <v>Realizado</v>
      </c>
      <c r="F2741" s="4">
        <f>Tabla_owssvr__2[[#This Row],[Fecha Cierre]]</f>
        <v>41618</v>
      </c>
      <c r="G2741" t="str">
        <f>Tabla_owssvr__2[[#This Row],[Categoria]]</f>
        <v>Habilitación de servicios de telefonía celular, aumento de minutos, cambio de perfil.</v>
      </c>
      <c r="H2741">
        <f>Tabla_owssvr__2[[#This Row],[Enviado a TI]]</f>
        <v>0</v>
      </c>
      <c r="I2741">
        <f>Tabla_owssvr__2[[#This Row],[Regiones]]</f>
        <v>0</v>
      </c>
      <c r="J2741" s="12">
        <f t="shared" si="279"/>
        <v>1</v>
      </c>
      <c r="K2741" s="13">
        <f t="shared" si="280"/>
        <v>41619</v>
      </c>
      <c r="L2741" s="12">
        <f t="shared" si="281"/>
        <v>2013</v>
      </c>
      <c r="M2741" s="12">
        <f t="shared" si="282"/>
        <v>50</v>
      </c>
      <c r="N2741" s="12">
        <f t="shared" si="283"/>
        <v>12</v>
      </c>
      <c r="O2741" s="13" t="str">
        <f t="shared" ca="1" si="284"/>
        <v>CUMPLE</v>
      </c>
    </row>
    <row r="2742" spans="1:15" hidden="1">
      <c r="A2742">
        <f>Tabla_owssvr__2[[#This Row],[ID]]</f>
        <v>2469</v>
      </c>
      <c r="B2742" t="str">
        <f>Tabla_owssvr__2[[#This Row],[Título]]</f>
        <v xml:space="preserve">Celular con problemas </v>
      </c>
      <c r="C2742" t="str">
        <f>Tabla_owssvr__2[[#This Row],[Solicitante]]</f>
        <v>Palma Campos, Alejandra Beatriz, CAM</v>
      </c>
      <c r="D2742" s="4">
        <f>Tabla_owssvr__2[[#This Row],[Fecha Solicitud]]</f>
        <v>41618</v>
      </c>
      <c r="E2742" t="str">
        <f>Tabla_owssvr__2[[#This Row],[Estado]]</f>
        <v>Realizado</v>
      </c>
      <c r="F2742" s="4">
        <f>Tabla_owssvr__2[[#This Row],[Fecha Cierre]]</f>
        <v>41618</v>
      </c>
      <c r="G2742" t="str">
        <f>Tabla_owssvr__2[[#This Row],[Categoria]]</f>
        <v>Habilitación de servicios de telefonía celular, aumento de minutos, cambio de perfil.</v>
      </c>
      <c r="H2742">
        <f>Tabla_owssvr__2[[#This Row],[Enviado a TI]]</f>
        <v>0</v>
      </c>
      <c r="I2742">
        <f>Tabla_owssvr__2[[#This Row],[Regiones]]</f>
        <v>0</v>
      </c>
      <c r="J2742" s="12">
        <f t="shared" si="279"/>
        <v>1</v>
      </c>
      <c r="K2742" s="13">
        <f t="shared" si="280"/>
        <v>41619</v>
      </c>
      <c r="L2742" s="12">
        <f t="shared" si="281"/>
        <v>2013</v>
      </c>
      <c r="M2742" s="12">
        <f t="shared" si="282"/>
        <v>50</v>
      </c>
      <c r="N2742" s="12">
        <f t="shared" si="283"/>
        <v>12</v>
      </c>
      <c r="O2742" s="13" t="str">
        <f t="shared" ca="1" si="284"/>
        <v>CUMPLE</v>
      </c>
    </row>
    <row r="2743" spans="1:15" hidden="1">
      <c r="A2743">
        <f>Tabla_owssvr__2[[#This Row],[ID]]</f>
        <v>2468</v>
      </c>
      <c r="B2743" t="str">
        <f>Tabla_owssvr__2[[#This Row],[Título]]</f>
        <v>Habilitación minutos On Net cel 6-8437461</v>
      </c>
      <c r="C2743" t="str">
        <f>Tabla_owssvr__2[[#This Row],[Solicitante]]</f>
        <v>Jerez Valdebenito, Rodrigo Esteban, CAM</v>
      </c>
      <c r="D2743" s="4">
        <f>Tabla_owssvr__2[[#This Row],[Fecha Solicitud]]</f>
        <v>41617</v>
      </c>
      <c r="E2743" t="str">
        <f>Tabla_owssvr__2[[#This Row],[Estado]]</f>
        <v>Realizado</v>
      </c>
      <c r="F2743" s="4">
        <f>Tabla_owssvr__2[[#This Row],[Fecha Cierre]]</f>
        <v>41617</v>
      </c>
      <c r="G2743" t="str">
        <f>Tabla_owssvr__2[[#This Row],[Categoria]]</f>
        <v>Habilitación de servicios de telefonía celular, aumento de minutos, cambio de perfil.</v>
      </c>
      <c r="H2743">
        <f>Tabla_owssvr__2[[#This Row],[Enviado a TI]]</f>
        <v>0</v>
      </c>
      <c r="I2743">
        <f>Tabla_owssvr__2[[#This Row],[Regiones]]</f>
        <v>0</v>
      </c>
      <c r="J2743" s="12">
        <f t="shared" si="279"/>
        <v>1</v>
      </c>
      <c r="K2743" s="13">
        <f t="shared" si="280"/>
        <v>41618</v>
      </c>
      <c r="L2743" s="12">
        <f t="shared" si="281"/>
        <v>2013</v>
      </c>
      <c r="M2743" s="12">
        <f t="shared" si="282"/>
        <v>50</v>
      </c>
      <c r="N2743" s="12">
        <f t="shared" si="283"/>
        <v>12</v>
      </c>
      <c r="O2743" s="13" t="str">
        <f t="shared" ca="1" si="284"/>
        <v>CUMPLE</v>
      </c>
    </row>
    <row r="2744" spans="1:15" hidden="1">
      <c r="A2744">
        <f>Tabla_owssvr__2[[#This Row],[ID]]</f>
        <v>2467</v>
      </c>
      <c r="B2744" t="str">
        <f>Tabla_owssvr__2[[#This Row],[Título]]</f>
        <v xml:space="preserve">toner negro para impresora color </v>
      </c>
      <c r="C2744" t="str">
        <f>Tabla_owssvr__2[[#This Row],[Solicitante]]</f>
        <v>Caraa Carraha, Paula, CAM</v>
      </c>
      <c r="D2744" s="4">
        <f>Tabla_owssvr__2[[#This Row],[Fecha Solicitud]]</f>
        <v>41617</v>
      </c>
      <c r="E2744" t="str">
        <f>Tabla_owssvr__2[[#This Row],[Estado]]</f>
        <v>Realizado</v>
      </c>
      <c r="F2744" s="4">
        <f>Tabla_owssvr__2[[#This Row],[Fecha Cierre]]</f>
        <v>41617</v>
      </c>
      <c r="G2744" t="str">
        <f>Tabla_owssvr__2[[#This Row],[Categoria]]</f>
        <v>Reporte de problemas de Impresoras en Outsourcing</v>
      </c>
      <c r="H2744">
        <f>Tabla_owssvr__2[[#This Row],[Enviado a TI]]</f>
        <v>0</v>
      </c>
      <c r="I2744">
        <f>Tabla_owssvr__2[[#This Row],[Regiones]]</f>
        <v>0</v>
      </c>
      <c r="J2744" s="12">
        <f t="shared" si="279"/>
        <v>1</v>
      </c>
      <c r="K2744" s="13">
        <f t="shared" si="280"/>
        <v>41618</v>
      </c>
      <c r="L2744" s="12">
        <f t="shared" si="281"/>
        <v>2013</v>
      </c>
      <c r="M2744" s="12">
        <f t="shared" si="282"/>
        <v>50</v>
      </c>
      <c r="N2744" s="12">
        <f t="shared" si="283"/>
        <v>12</v>
      </c>
      <c r="O2744" s="13" t="str">
        <f t="shared" ca="1" si="284"/>
        <v>CUMPLE</v>
      </c>
    </row>
    <row r="2745" spans="1:15" hidden="1">
      <c r="A2745">
        <f>Tabla_owssvr__2[[#This Row],[ID]]</f>
        <v>2466</v>
      </c>
      <c r="B2745" t="str">
        <f>Tabla_owssvr__2[[#This Row],[Título]]</f>
        <v>Soporte equipos Jorge Zuñiga (Zenteno 1646)</v>
      </c>
      <c r="C2745" t="str">
        <f>Tabla_owssvr__2[[#This Row],[Solicitante]]</f>
        <v>Salazar Henriquez, Jose Miguel, CAM</v>
      </c>
      <c r="D2745" s="4">
        <f>Tabla_owssvr__2[[#This Row],[Fecha Solicitud]]</f>
        <v>41617</v>
      </c>
      <c r="E2745" t="str">
        <f>Tabla_owssvr__2[[#This Row],[Estado]]</f>
        <v>Realizado</v>
      </c>
      <c r="F2745" s="4">
        <f>Tabla_owssvr__2[[#This Row],[Fecha Cierre]]</f>
        <v>41617</v>
      </c>
      <c r="G2745" t="str">
        <f>Tabla_owssvr__2[[#This Row],[Categoria]]</f>
        <v>Otros no sujetos a ANS</v>
      </c>
      <c r="H2745">
        <f>Tabla_owssvr__2[[#This Row],[Enviado a TI]]</f>
        <v>0</v>
      </c>
      <c r="I2745">
        <f>Tabla_owssvr__2[[#This Row],[Regiones]]</f>
        <v>0</v>
      </c>
      <c r="J2745" s="12">
        <f t="shared" si="279"/>
        <v>100</v>
      </c>
      <c r="K2745" s="13">
        <f t="shared" si="280"/>
        <v>41764</v>
      </c>
      <c r="L2745" s="12">
        <f t="shared" si="281"/>
        <v>2014</v>
      </c>
      <c r="M2745" s="12">
        <f t="shared" si="282"/>
        <v>19</v>
      </c>
      <c r="N2745" s="12">
        <f t="shared" si="283"/>
        <v>5</v>
      </c>
      <c r="O2745" s="13" t="str">
        <f t="shared" ca="1" si="284"/>
        <v>CUMPLE</v>
      </c>
    </row>
    <row r="2746" spans="1:15" hidden="1">
      <c r="A2746">
        <f>Tabla_owssvr__2[[#This Row],[ID]]</f>
        <v>2465</v>
      </c>
      <c r="B2746" t="str">
        <f>Tabla_owssvr__2[[#This Row],[Título]]</f>
        <v>Minutos celular 6-4963118</v>
      </c>
      <c r="C2746" t="str">
        <f>Tabla_owssvr__2[[#This Row],[Solicitante]]</f>
        <v>Belmar Ramirez, Nelson Andres, CAM</v>
      </c>
      <c r="D2746" s="4">
        <f>Tabla_owssvr__2[[#This Row],[Fecha Solicitud]]</f>
        <v>41617</v>
      </c>
      <c r="E2746" t="str">
        <f>Tabla_owssvr__2[[#This Row],[Estado]]</f>
        <v>Realizado</v>
      </c>
      <c r="F2746" s="4">
        <f>Tabla_owssvr__2[[#This Row],[Fecha Cierre]]</f>
        <v>41617</v>
      </c>
      <c r="G2746" t="str">
        <f>Tabla_owssvr__2[[#This Row],[Categoria]]</f>
        <v>Habilitación de servicios de telefonía celular, aumento de minutos, cambio de perfil.</v>
      </c>
      <c r="H2746">
        <f>Tabla_owssvr__2[[#This Row],[Enviado a TI]]</f>
        <v>0</v>
      </c>
      <c r="I2746">
        <f>Tabla_owssvr__2[[#This Row],[Regiones]]</f>
        <v>0</v>
      </c>
      <c r="J2746" s="12">
        <f t="shared" si="279"/>
        <v>1</v>
      </c>
      <c r="K2746" s="13">
        <f t="shared" si="280"/>
        <v>41618</v>
      </c>
      <c r="L2746" s="12">
        <f t="shared" si="281"/>
        <v>2013</v>
      </c>
      <c r="M2746" s="12">
        <f t="shared" si="282"/>
        <v>50</v>
      </c>
      <c r="N2746" s="12">
        <f t="shared" si="283"/>
        <v>12</v>
      </c>
      <c r="O2746" s="13" t="str">
        <f t="shared" ca="1" si="284"/>
        <v>CUMPLE</v>
      </c>
    </row>
    <row r="2747" spans="1:15" hidden="1">
      <c r="A2747">
        <f>Tabla_owssvr__2[[#This Row],[ID]]</f>
        <v>2464</v>
      </c>
      <c r="B2747" t="str">
        <f>Tabla_owssvr__2[[#This Row],[Título]]</f>
        <v>Habilitación Oficina de Subgerente Marco Bulnes</v>
      </c>
      <c r="C2747" t="str">
        <f>Tabla_owssvr__2[[#This Row],[Solicitante]]</f>
        <v>Diaz Castro, Olivier Guillermo, CAM</v>
      </c>
      <c r="D2747" s="4">
        <f>Tabla_owssvr__2[[#This Row],[Fecha Solicitud]]</f>
        <v>41617</v>
      </c>
      <c r="E2747" t="str">
        <f>Tabla_owssvr__2[[#This Row],[Estado]]</f>
        <v>Realizado</v>
      </c>
      <c r="F2747" s="4">
        <f>Tabla_owssvr__2[[#This Row],[Fecha Cierre]]</f>
        <v>41618</v>
      </c>
      <c r="G2747" t="str">
        <f>Tabla_owssvr__2[[#This Row],[Categoria]]</f>
        <v>Asignación de equipamiento habitual no estándar. (Monitor o teclado adicional, audífonos, disco externo…)</v>
      </c>
      <c r="H2747">
        <f>Tabla_owssvr__2[[#This Row],[Enviado a TI]]</f>
        <v>0</v>
      </c>
      <c r="I2747">
        <f>Tabla_owssvr__2[[#This Row],[Regiones]]</f>
        <v>0</v>
      </c>
      <c r="J2747" s="12">
        <f t="shared" si="279"/>
        <v>1</v>
      </c>
      <c r="K2747" s="13">
        <f t="shared" si="280"/>
        <v>41618</v>
      </c>
      <c r="L2747" s="12">
        <f t="shared" si="281"/>
        <v>2013</v>
      </c>
      <c r="M2747" s="12">
        <f t="shared" si="282"/>
        <v>50</v>
      </c>
      <c r="N2747" s="12">
        <f t="shared" si="283"/>
        <v>12</v>
      </c>
      <c r="O2747" s="13" t="str">
        <f t="shared" ca="1" si="284"/>
        <v>CUMPLE</v>
      </c>
    </row>
    <row r="2748" spans="1:15" hidden="1">
      <c r="A2748">
        <f>Tabla_owssvr__2[[#This Row],[ID]]</f>
        <v>2463</v>
      </c>
      <c r="B2748" t="str">
        <f>Tabla_owssvr__2[[#This Row],[Título]]</f>
        <v>Celular 90158529</v>
      </c>
      <c r="C2748" t="str">
        <f>Tabla_owssvr__2[[#This Row],[Solicitante]]</f>
        <v>Mena Guajardo, Erica Del Pilar, CAM</v>
      </c>
      <c r="D2748" s="4">
        <f>Tabla_owssvr__2[[#This Row],[Fecha Solicitud]]</f>
        <v>41617</v>
      </c>
      <c r="E2748" t="str">
        <f>Tabla_owssvr__2[[#This Row],[Estado]]</f>
        <v>Realizado</v>
      </c>
      <c r="F2748" s="4">
        <f>Tabla_owssvr__2[[#This Row],[Fecha Cierre]]</f>
        <v>41617</v>
      </c>
      <c r="G2748" t="str">
        <f>Tabla_owssvr__2[[#This Row],[Categoria]]</f>
        <v>Habilitación de servicios de telefonía celular, aumento de minutos, cambio de perfil.</v>
      </c>
      <c r="H2748">
        <f>Tabla_owssvr__2[[#This Row],[Enviado a TI]]</f>
        <v>0</v>
      </c>
      <c r="I2748">
        <f>Tabla_owssvr__2[[#This Row],[Regiones]]</f>
        <v>0</v>
      </c>
      <c r="J2748" s="12">
        <f t="shared" si="279"/>
        <v>1</v>
      </c>
      <c r="K2748" s="13">
        <f t="shared" si="280"/>
        <v>41618</v>
      </c>
      <c r="L2748" s="12">
        <f t="shared" si="281"/>
        <v>2013</v>
      </c>
      <c r="M2748" s="12">
        <f t="shared" si="282"/>
        <v>50</v>
      </c>
      <c r="N2748" s="12">
        <f t="shared" si="283"/>
        <v>12</v>
      </c>
      <c r="O2748" s="13" t="str">
        <f t="shared" ca="1" si="284"/>
        <v>CUMPLE</v>
      </c>
    </row>
    <row r="2749" spans="1:15" hidden="1">
      <c r="A2749">
        <f>Tabla_owssvr__2[[#This Row],[ID]]</f>
        <v>2462</v>
      </c>
      <c r="B2749" t="str">
        <f>Tabla_owssvr__2[[#This Row],[Título]]</f>
        <v>problemas con oracle</v>
      </c>
      <c r="C2749" t="str">
        <f>Tabla_owssvr__2[[#This Row],[Solicitante]]</f>
        <v>Espinoza Morales, Cynthia Karina, CAM</v>
      </c>
      <c r="D2749" s="4">
        <f>Tabla_owssvr__2[[#This Row],[Fecha Solicitud]]</f>
        <v>41618</v>
      </c>
      <c r="E2749" t="str">
        <f>Tabla_owssvr__2[[#This Row],[Estado]]</f>
        <v>Realizado</v>
      </c>
      <c r="F2749" s="4">
        <f>Tabla_owssvr__2[[#This Row],[Fecha Cierre]]</f>
        <v>41618</v>
      </c>
      <c r="G2749" t="str">
        <f>Tabla_owssvr__2[[#This Row],[Categoria]]</f>
        <v>Reporte de incidencias de servicio externos (Oracle, SAP, Synergia, GOM ….)</v>
      </c>
      <c r="H2749">
        <f>Tabla_owssvr__2[[#This Row],[Enviado a TI]]</f>
        <v>0</v>
      </c>
      <c r="I2749">
        <f>Tabla_owssvr__2[[#This Row],[Regiones]]</f>
        <v>0</v>
      </c>
      <c r="J2749" s="12">
        <f t="shared" si="279"/>
        <v>1</v>
      </c>
      <c r="K2749" s="13">
        <f t="shared" si="280"/>
        <v>41619</v>
      </c>
      <c r="L2749" s="12">
        <f t="shared" si="281"/>
        <v>2013</v>
      </c>
      <c r="M2749" s="12">
        <f t="shared" si="282"/>
        <v>50</v>
      </c>
      <c r="N2749" s="12">
        <f t="shared" si="283"/>
        <v>12</v>
      </c>
      <c r="O2749" s="13" t="str">
        <f t="shared" ca="1" si="284"/>
        <v>CUMPLE</v>
      </c>
    </row>
    <row r="2750" spans="1:15" hidden="1">
      <c r="A2750">
        <f>Tabla_owssvr__2[[#This Row],[ID]]</f>
        <v>2461</v>
      </c>
      <c r="B2750" t="str">
        <f>Tabla_owssvr__2[[#This Row],[Título]]</f>
        <v>Agregar Scanner</v>
      </c>
      <c r="C2750" t="str">
        <f>Tabla_owssvr__2[[#This Row],[Solicitante]]</f>
        <v>Escobar Chacon, Juan Pablo, CAM</v>
      </c>
      <c r="D2750" s="4">
        <f>Tabla_owssvr__2[[#This Row],[Fecha Solicitud]]</f>
        <v>41617</v>
      </c>
      <c r="E2750" t="str">
        <f>Tabla_owssvr__2[[#This Row],[Estado]]</f>
        <v>Realizado</v>
      </c>
      <c r="F2750" s="4">
        <f>Tabla_owssvr__2[[#This Row],[Fecha Cierre]]</f>
        <v>41617</v>
      </c>
      <c r="G2750" t="str">
        <f>Tabla_owssvr__2[[#This Row],[Categoria]]</f>
        <v>Creación, modificación activación y desactivación de cuentas de red y correo electrónico.</v>
      </c>
      <c r="H2750">
        <f>Tabla_owssvr__2[[#This Row],[Enviado a TI]]</f>
        <v>0</v>
      </c>
      <c r="I2750">
        <f>Tabla_owssvr__2[[#This Row],[Regiones]]</f>
        <v>0</v>
      </c>
      <c r="J2750" s="12">
        <f t="shared" si="279"/>
        <v>1</v>
      </c>
      <c r="K2750" s="13">
        <f t="shared" si="280"/>
        <v>41618</v>
      </c>
      <c r="L2750" s="12">
        <f t="shared" si="281"/>
        <v>2013</v>
      </c>
      <c r="M2750" s="12">
        <f t="shared" si="282"/>
        <v>50</v>
      </c>
      <c r="N2750" s="12">
        <f t="shared" si="283"/>
        <v>12</v>
      </c>
      <c r="O2750" s="13" t="str">
        <f t="shared" ca="1" si="284"/>
        <v>CUMPLE</v>
      </c>
    </row>
    <row r="2751" spans="1:15" hidden="1">
      <c r="A2751">
        <f>Tabla_owssvr__2[[#This Row],[ID]]</f>
        <v>2460</v>
      </c>
      <c r="B2751" t="str">
        <f>Tabla_owssvr__2[[#This Row],[Título]]</f>
        <v>Acción Requerida: El restablecimiento de contraseñas requiere aprobación.</v>
      </c>
      <c r="C2751" t="str">
        <f>Tabla_owssvr__2[[#This Row],[Solicitante]]</f>
        <v>Andrade Escobar, Agustina Mabel, CAM</v>
      </c>
      <c r="D2751" s="4">
        <f>Tabla_owssvr__2[[#This Row],[Fecha Solicitud]]</f>
        <v>41617</v>
      </c>
      <c r="E2751" t="str">
        <f>Tabla_owssvr__2[[#This Row],[Estado]]</f>
        <v>Realizado</v>
      </c>
      <c r="F2751" s="4">
        <f>Tabla_owssvr__2[[#This Row],[Fecha Cierre]]</f>
        <v>41617</v>
      </c>
      <c r="G2751" t="str">
        <f>Tabla_owssvr__2[[#This Row],[Categoria]]</f>
        <v>Reporte de incidencias de servicio externos (Oracle, SAP, Synergia, GOM ….)</v>
      </c>
      <c r="H2751">
        <f>Tabla_owssvr__2[[#This Row],[Enviado a TI]]</f>
        <v>0</v>
      </c>
      <c r="I2751">
        <f>Tabla_owssvr__2[[#This Row],[Regiones]]</f>
        <v>0</v>
      </c>
      <c r="J2751" s="12">
        <f t="shared" si="279"/>
        <v>1</v>
      </c>
      <c r="K2751" s="13">
        <f t="shared" si="280"/>
        <v>41618</v>
      </c>
      <c r="L2751" s="12">
        <f t="shared" si="281"/>
        <v>2013</v>
      </c>
      <c r="M2751" s="12">
        <f t="shared" si="282"/>
        <v>50</v>
      </c>
      <c r="N2751" s="12">
        <f t="shared" si="283"/>
        <v>12</v>
      </c>
      <c r="O2751" s="13" t="str">
        <f t="shared" ca="1" si="284"/>
        <v>CUMPLE</v>
      </c>
    </row>
    <row r="2752" spans="1:15" hidden="1">
      <c r="A2752">
        <f>Tabla_owssvr__2[[#This Row],[ID]]</f>
        <v>2459</v>
      </c>
      <c r="B2752" t="str">
        <f>Tabla_owssvr__2[[#This Row],[Título]]</f>
        <v>Reinicio Contraseña</v>
      </c>
      <c r="C2752" t="str">
        <f>Tabla_owssvr__2[[#This Row],[Solicitante]]</f>
        <v>Vergara Mera, Alejandro, CAM</v>
      </c>
      <c r="D2752" s="4">
        <f>Tabla_owssvr__2[[#This Row],[Fecha Solicitud]]</f>
        <v>41617</v>
      </c>
      <c r="E2752" t="str">
        <f>Tabla_owssvr__2[[#This Row],[Estado]]</f>
        <v>Realizado</v>
      </c>
      <c r="F2752" s="4">
        <f>Tabla_owssvr__2[[#This Row],[Fecha Cierre]]</f>
        <v>41617</v>
      </c>
      <c r="G2752" t="str">
        <f>Tabla_owssvr__2[[#This Row],[Categoria]]</f>
        <v>Creación, modificación activación y desactivación de cuentas de red y correo electrónico.</v>
      </c>
      <c r="H2752">
        <f>Tabla_owssvr__2[[#This Row],[Enviado a TI]]</f>
        <v>0</v>
      </c>
      <c r="I2752">
        <f>Tabla_owssvr__2[[#This Row],[Regiones]]</f>
        <v>0</v>
      </c>
      <c r="J2752" s="12">
        <f t="shared" si="279"/>
        <v>1</v>
      </c>
      <c r="K2752" s="13">
        <f t="shared" si="280"/>
        <v>41618</v>
      </c>
      <c r="L2752" s="12">
        <f t="shared" si="281"/>
        <v>2013</v>
      </c>
      <c r="M2752" s="12">
        <f t="shared" si="282"/>
        <v>50</v>
      </c>
      <c r="N2752" s="12">
        <f t="shared" si="283"/>
        <v>12</v>
      </c>
      <c r="O2752" s="13" t="str">
        <f t="shared" ca="1" si="284"/>
        <v>CUMPLE</v>
      </c>
    </row>
    <row r="2753" spans="1:15" hidden="1">
      <c r="A2753">
        <f>Tabla_owssvr__2[[#This Row],[ID]]</f>
        <v>2458</v>
      </c>
      <c r="B2753" t="str">
        <f>Tabla_owssvr__2[[#This Row],[Título]]</f>
        <v xml:space="preserve">MANTENCIÓN </v>
      </c>
      <c r="C2753" t="str">
        <f>Tabla_owssvr__2[[#This Row],[Solicitante]]</f>
        <v>Fuentes Maureira, Carla de Las Nieves, EXTERNO</v>
      </c>
      <c r="D2753" s="4">
        <f>Tabla_owssvr__2[[#This Row],[Fecha Solicitud]]</f>
        <v>41617</v>
      </c>
      <c r="E2753" t="str">
        <f>Tabla_owssvr__2[[#This Row],[Estado]]</f>
        <v>Realizado</v>
      </c>
      <c r="F2753" s="4">
        <f>Tabla_owssvr__2[[#This Row],[Fecha Cierre]]</f>
        <v>41617</v>
      </c>
      <c r="G2753" t="str">
        <f>Tabla_owssvr__2[[#This Row],[Categoria]]</f>
        <v>Reporte de problemas de Impresoras en Outsourcing</v>
      </c>
      <c r="H2753">
        <f>Tabla_owssvr__2[[#This Row],[Enviado a TI]]</f>
        <v>0</v>
      </c>
      <c r="I2753">
        <f>Tabla_owssvr__2[[#This Row],[Regiones]]</f>
        <v>0</v>
      </c>
      <c r="J2753" s="12">
        <f t="shared" si="279"/>
        <v>1</v>
      </c>
      <c r="K2753" s="13">
        <f t="shared" si="280"/>
        <v>41618</v>
      </c>
      <c r="L2753" s="12">
        <f t="shared" si="281"/>
        <v>2013</v>
      </c>
      <c r="M2753" s="12">
        <f t="shared" si="282"/>
        <v>50</v>
      </c>
      <c r="N2753" s="12">
        <f t="shared" si="283"/>
        <v>12</v>
      </c>
      <c r="O2753" s="13" t="str">
        <f t="shared" ca="1" si="284"/>
        <v>CUMPLE</v>
      </c>
    </row>
    <row r="2754" spans="1:15" hidden="1">
      <c r="A2754">
        <f>Tabla_owssvr__2[[#This Row],[ID]]</f>
        <v>2457</v>
      </c>
      <c r="B2754" t="str">
        <f>Tabla_owssvr__2[[#This Row],[Título]]</f>
        <v>Solicitud de Toner para impresora Ricoh</v>
      </c>
      <c r="C2754" t="str">
        <f>Tabla_owssvr__2[[#This Row],[Solicitante]]</f>
        <v>Banda Maulen, Luis Amable, CAM</v>
      </c>
      <c r="D2754" s="4">
        <f>Tabla_owssvr__2[[#This Row],[Fecha Solicitud]]</f>
        <v>41617</v>
      </c>
      <c r="E2754" t="str">
        <f>Tabla_owssvr__2[[#This Row],[Estado]]</f>
        <v>Realizado</v>
      </c>
      <c r="F2754" s="4">
        <f>Tabla_owssvr__2[[#This Row],[Fecha Cierre]]</f>
        <v>41617</v>
      </c>
      <c r="G2754" t="str">
        <f>Tabla_owssvr__2[[#This Row],[Categoria]]</f>
        <v>Reporte de problemas de Impresoras en Outsourcing</v>
      </c>
      <c r="H2754">
        <f>Tabla_owssvr__2[[#This Row],[Enviado a TI]]</f>
        <v>0</v>
      </c>
      <c r="I2754">
        <f>Tabla_owssvr__2[[#This Row],[Regiones]]</f>
        <v>0</v>
      </c>
      <c r="J2754" s="12">
        <f t="shared" ref="J2754:J2817" si="285">VLOOKUP(G2754,servicios,2,FALSE)</f>
        <v>1</v>
      </c>
      <c r="K2754" s="13">
        <f t="shared" ref="K2754:K2817" si="286">WORKDAY(D2754*1,J2754,festivos)</f>
        <v>41618</v>
      </c>
      <c r="L2754" s="12">
        <f t="shared" ref="L2754:L2817" si="287">YEAR(K2754)</f>
        <v>2013</v>
      </c>
      <c r="M2754" s="12">
        <f t="shared" ref="M2754:M2817" si="288">WEEKNUM(K2754,2)</f>
        <v>50</v>
      </c>
      <c r="N2754" s="12">
        <f t="shared" ref="N2754:N2817" si="289">MONTH(K2754)</f>
        <v>12</v>
      </c>
      <c r="O2754" s="13" t="str">
        <f t="shared" ref="O2754:O2817" ca="1" si="290">IF(F2754=0,IF(AND(TODAY()&lt;=K2754),"EN TIEMPO","FUERA"),IF(AND(F2754&lt;=K2754),"CUMPLE","NO CUMPLE"))</f>
        <v>CUMPLE</v>
      </c>
    </row>
    <row r="2755" spans="1:15" hidden="1">
      <c r="A2755">
        <f>Tabla_owssvr__2[[#This Row],[ID]]</f>
        <v>2456</v>
      </c>
      <c r="B2755" t="str">
        <f>Tabla_owssvr__2[[#This Row],[Título]]</f>
        <v>No puedo ingresar a la red</v>
      </c>
      <c r="C2755" t="str">
        <f>Tabla_owssvr__2[[#This Row],[Solicitante]]</f>
        <v>Aravena Avilés, Jose Erasmo, CAM</v>
      </c>
      <c r="D2755" s="4">
        <f>Tabla_owssvr__2[[#This Row],[Fecha Solicitud]]</f>
        <v>41618</v>
      </c>
      <c r="E2755" t="str">
        <f>Tabla_owssvr__2[[#This Row],[Estado]]</f>
        <v>Realizado</v>
      </c>
      <c r="F2755" s="4">
        <f>Tabla_owssvr__2[[#This Row],[Fecha Cierre]]</f>
        <v>41618</v>
      </c>
      <c r="G2755" t="str">
        <f>Tabla_owssvr__2[[#This Row],[Categoria]]</f>
        <v>Creación, modificación activación y desactivación de cuentas de red y correo electrónico.</v>
      </c>
      <c r="H2755">
        <f>Tabla_owssvr__2[[#This Row],[Enviado a TI]]</f>
        <v>0</v>
      </c>
      <c r="I2755">
        <f>Tabla_owssvr__2[[#This Row],[Regiones]]</f>
        <v>0</v>
      </c>
      <c r="J2755" s="12">
        <f t="shared" si="285"/>
        <v>1</v>
      </c>
      <c r="K2755" s="13">
        <f t="shared" si="286"/>
        <v>41619</v>
      </c>
      <c r="L2755" s="12">
        <f t="shared" si="287"/>
        <v>2013</v>
      </c>
      <c r="M2755" s="12">
        <f t="shared" si="288"/>
        <v>50</v>
      </c>
      <c r="N2755" s="12">
        <f t="shared" si="289"/>
        <v>12</v>
      </c>
      <c r="O2755" s="13" t="str">
        <f t="shared" ca="1" si="290"/>
        <v>CUMPLE</v>
      </c>
    </row>
    <row r="2756" spans="1:15" hidden="1">
      <c r="A2756">
        <f>Tabla_owssvr__2[[#This Row],[ID]]</f>
        <v>2455</v>
      </c>
      <c r="B2756" t="str">
        <f>Tabla_owssvr__2[[#This Row],[Título]]</f>
        <v>Desbloqueo Cuenta Usuario</v>
      </c>
      <c r="C2756" t="str">
        <f>Tabla_owssvr__2[[#This Row],[Solicitante]]</f>
        <v>Navarro Miranda, Olga Elizabeth, CAM</v>
      </c>
      <c r="D2756" s="4">
        <f>Tabla_owssvr__2[[#This Row],[Fecha Solicitud]]</f>
        <v>41618</v>
      </c>
      <c r="E2756" t="str">
        <f>Tabla_owssvr__2[[#This Row],[Estado]]</f>
        <v>Realizado</v>
      </c>
      <c r="F2756" s="4">
        <f>Tabla_owssvr__2[[#This Row],[Fecha Cierre]]</f>
        <v>41618</v>
      </c>
      <c r="G2756" t="str">
        <f>Tabla_owssvr__2[[#This Row],[Categoria]]</f>
        <v>Creación, modificación activación y desactivación de cuentas de red y correo electrónico.</v>
      </c>
      <c r="H2756">
        <f>Tabla_owssvr__2[[#This Row],[Enviado a TI]]</f>
        <v>0</v>
      </c>
      <c r="I2756">
        <f>Tabla_owssvr__2[[#This Row],[Regiones]]</f>
        <v>0</v>
      </c>
      <c r="J2756" s="12">
        <f t="shared" si="285"/>
        <v>1</v>
      </c>
      <c r="K2756" s="13">
        <f t="shared" si="286"/>
        <v>41619</v>
      </c>
      <c r="L2756" s="12">
        <f t="shared" si="287"/>
        <v>2013</v>
      </c>
      <c r="M2756" s="12">
        <f t="shared" si="288"/>
        <v>50</v>
      </c>
      <c r="N2756" s="12">
        <f t="shared" si="289"/>
        <v>12</v>
      </c>
      <c r="O2756" s="13" t="str">
        <f t="shared" ca="1" si="290"/>
        <v>CUMPLE</v>
      </c>
    </row>
    <row r="2757" spans="1:15" hidden="1">
      <c r="A2757">
        <f>Tabla_owssvr__2[[#This Row],[ID]]</f>
        <v>2454</v>
      </c>
      <c r="B2757" t="str">
        <f>Tabla_owssvr__2[[#This Row],[Título]]</f>
        <v>Sin ingreso a sharepoint</v>
      </c>
      <c r="C2757" t="str">
        <f>Tabla_owssvr__2[[#This Row],[Solicitante]]</f>
        <v>Cañete Tapia, Miguel Angel, CAM</v>
      </c>
      <c r="D2757" s="4">
        <f>Tabla_owssvr__2[[#This Row],[Fecha Solicitud]]</f>
        <v>41618</v>
      </c>
      <c r="E2757" t="str">
        <f>Tabla_owssvr__2[[#This Row],[Estado]]</f>
        <v>Realizado</v>
      </c>
      <c r="F2757" s="4">
        <f>Tabla_owssvr__2[[#This Row],[Fecha Cierre]]</f>
        <v>41618</v>
      </c>
      <c r="G2757" t="str">
        <f>Tabla_owssvr__2[[#This Row],[Categoria]]</f>
        <v>Replataformado del equipo.</v>
      </c>
      <c r="H2757">
        <f>Tabla_owssvr__2[[#This Row],[Enviado a TI]]</f>
        <v>0</v>
      </c>
      <c r="I2757">
        <f>Tabla_owssvr__2[[#This Row],[Regiones]]</f>
        <v>0</v>
      </c>
      <c r="J2757" s="12">
        <f t="shared" si="285"/>
        <v>3</v>
      </c>
      <c r="K2757" s="13">
        <f t="shared" si="286"/>
        <v>41621</v>
      </c>
      <c r="L2757" s="12">
        <f t="shared" si="287"/>
        <v>2013</v>
      </c>
      <c r="M2757" s="12">
        <f t="shared" si="288"/>
        <v>50</v>
      </c>
      <c r="N2757" s="12">
        <f t="shared" si="289"/>
        <v>12</v>
      </c>
      <c r="O2757" s="13" t="str">
        <f t="shared" ca="1" si="290"/>
        <v>CUMPLE</v>
      </c>
    </row>
    <row r="2758" spans="1:15" hidden="1">
      <c r="A2758">
        <f>Tabla_owssvr__2[[#This Row],[ID]]</f>
        <v>2453</v>
      </c>
      <c r="B2758" t="str">
        <f>Tabla_owssvr__2[[#This Row],[Título]]</f>
        <v>Bloqueo de celular</v>
      </c>
      <c r="C2758" t="str">
        <f>Tabla_owssvr__2[[#This Row],[Solicitante]]</f>
        <v>Abarca Cerda, Cristian Andres, CAM</v>
      </c>
      <c r="D2758" s="4">
        <f>Tabla_owssvr__2[[#This Row],[Fecha Solicitud]]</f>
        <v>41618</v>
      </c>
      <c r="E2758" t="str">
        <f>Tabla_owssvr__2[[#This Row],[Estado]]</f>
        <v>Realizado</v>
      </c>
      <c r="F2758" s="4">
        <f>Tabla_owssvr__2[[#This Row],[Fecha Cierre]]</f>
        <v>41618</v>
      </c>
      <c r="G2758" t="str">
        <f>Tabla_owssvr__2[[#This Row],[Categoria]]</f>
        <v>Asignación y/o entrega de equipos celulares estándar nuevos o sus componentes. (chips)</v>
      </c>
      <c r="H2758">
        <f>Tabla_owssvr__2[[#This Row],[Enviado a TI]]</f>
        <v>0</v>
      </c>
      <c r="I2758">
        <f>Tabla_owssvr__2[[#This Row],[Regiones]]</f>
        <v>0</v>
      </c>
      <c r="J2758" s="12">
        <f t="shared" si="285"/>
        <v>7</v>
      </c>
      <c r="K2758" s="13">
        <f t="shared" si="286"/>
        <v>41627</v>
      </c>
      <c r="L2758" s="12">
        <f t="shared" si="287"/>
        <v>2013</v>
      </c>
      <c r="M2758" s="12">
        <f t="shared" si="288"/>
        <v>51</v>
      </c>
      <c r="N2758" s="12">
        <f t="shared" si="289"/>
        <v>12</v>
      </c>
      <c r="O2758" s="13" t="str">
        <f t="shared" ca="1" si="290"/>
        <v>CUMPLE</v>
      </c>
    </row>
    <row r="2759" spans="1:15" hidden="1">
      <c r="A2759">
        <f>Tabla_owssvr__2[[#This Row],[ID]]</f>
        <v>2452</v>
      </c>
      <c r="B2759" t="str">
        <f>Tabla_owssvr__2[[#This Row],[Título]]</f>
        <v>Mail Forwarding - Chilectra</v>
      </c>
      <c r="C2759" t="str">
        <f>Tabla_owssvr__2[[#This Row],[Solicitante]]</f>
        <v>Herrera Valdes, Ramon, CAM</v>
      </c>
      <c r="D2759" s="4">
        <f>Tabla_owssvr__2[[#This Row],[Fecha Solicitud]]</f>
        <v>41618</v>
      </c>
      <c r="E2759" t="str">
        <f>Tabla_owssvr__2[[#This Row],[Estado]]</f>
        <v>Realizado</v>
      </c>
      <c r="F2759" s="4">
        <f>Tabla_owssvr__2[[#This Row],[Fecha Cierre]]</f>
        <v>41618</v>
      </c>
      <c r="G2759" t="str">
        <f>Tabla_owssvr__2[[#This Row],[Categoria]]</f>
        <v>Creación, modificación activación y desactivación de cuentas de red y correo electrónico.</v>
      </c>
      <c r="H2759">
        <f>Tabla_owssvr__2[[#This Row],[Enviado a TI]]</f>
        <v>0</v>
      </c>
      <c r="I2759">
        <f>Tabla_owssvr__2[[#This Row],[Regiones]]</f>
        <v>0</v>
      </c>
      <c r="J2759" s="12">
        <f t="shared" si="285"/>
        <v>1</v>
      </c>
      <c r="K2759" s="13">
        <f t="shared" si="286"/>
        <v>41619</v>
      </c>
      <c r="L2759" s="12">
        <f t="shared" si="287"/>
        <v>2013</v>
      </c>
      <c r="M2759" s="12">
        <f t="shared" si="288"/>
        <v>50</v>
      </c>
      <c r="N2759" s="12">
        <f t="shared" si="289"/>
        <v>12</v>
      </c>
      <c r="O2759" s="13" t="str">
        <f t="shared" ca="1" si="290"/>
        <v>CUMPLE</v>
      </c>
    </row>
    <row r="2760" spans="1:15" hidden="1">
      <c r="A2760">
        <f>Tabla_owssvr__2[[#This Row],[ID]]</f>
        <v>2451</v>
      </c>
      <c r="B2760" t="str">
        <f>Tabla_owssvr__2[[#This Row],[Título]]</f>
        <v>Aumento Minutos - Abonado 7 431 72 34</v>
      </c>
      <c r="C2760" t="str">
        <f>Tabla_owssvr__2[[#This Row],[Solicitante]]</f>
        <v>Vergara Belmar, Jaime Antonio, CAM</v>
      </c>
      <c r="D2760" s="4">
        <f>Tabla_owssvr__2[[#This Row],[Fecha Solicitud]]</f>
        <v>41618</v>
      </c>
      <c r="E2760" t="str">
        <f>Tabla_owssvr__2[[#This Row],[Estado]]</f>
        <v>Realizado</v>
      </c>
      <c r="F2760" s="4">
        <f>Tabla_owssvr__2[[#This Row],[Fecha Cierre]]</f>
        <v>41618</v>
      </c>
      <c r="G2760" t="str">
        <f>Tabla_owssvr__2[[#This Row],[Categoria]]</f>
        <v>Habilitación de servicios de telefonía celular, aumento de minutos, cambio de perfil.</v>
      </c>
      <c r="H2760">
        <f>Tabla_owssvr__2[[#This Row],[Enviado a TI]]</f>
        <v>0</v>
      </c>
      <c r="I2760">
        <f>Tabla_owssvr__2[[#This Row],[Regiones]]</f>
        <v>0</v>
      </c>
      <c r="J2760" s="12">
        <f t="shared" si="285"/>
        <v>1</v>
      </c>
      <c r="K2760" s="13">
        <f t="shared" si="286"/>
        <v>41619</v>
      </c>
      <c r="L2760" s="12">
        <f t="shared" si="287"/>
        <v>2013</v>
      </c>
      <c r="M2760" s="12">
        <f t="shared" si="288"/>
        <v>50</v>
      </c>
      <c r="N2760" s="12">
        <f t="shared" si="289"/>
        <v>12</v>
      </c>
      <c r="O2760" s="13" t="str">
        <f t="shared" ca="1" si="290"/>
        <v>CUMPLE</v>
      </c>
    </row>
    <row r="2761" spans="1:15" hidden="1">
      <c r="A2761">
        <f>Tabla_owssvr__2[[#This Row],[ID]]</f>
        <v>2450</v>
      </c>
      <c r="B2761" t="str">
        <f>Tabla_owssvr__2[[#This Row],[Título]]</f>
        <v>Minutos On Net</v>
      </c>
      <c r="C2761" t="str">
        <f>Tabla_owssvr__2[[#This Row],[Solicitante]]</f>
        <v>Castro Morales, Michel Fabian, CAM</v>
      </c>
      <c r="D2761" s="4">
        <f>Tabla_owssvr__2[[#This Row],[Fecha Solicitud]]</f>
        <v>41618</v>
      </c>
      <c r="E2761" t="str">
        <f>Tabla_owssvr__2[[#This Row],[Estado]]</f>
        <v>Realizado</v>
      </c>
      <c r="F2761" s="4">
        <f>Tabla_owssvr__2[[#This Row],[Fecha Cierre]]</f>
        <v>41618</v>
      </c>
      <c r="G2761" t="str">
        <f>Tabla_owssvr__2[[#This Row],[Categoria]]</f>
        <v>Habilitación de servicios de telefonía celular, aumento de minutos, cambio de perfil.</v>
      </c>
      <c r="H2761">
        <f>Tabla_owssvr__2[[#This Row],[Enviado a TI]]</f>
        <v>0</v>
      </c>
      <c r="I2761">
        <f>Tabla_owssvr__2[[#This Row],[Regiones]]</f>
        <v>0</v>
      </c>
      <c r="J2761" s="12">
        <f t="shared" si="285"/>
        <v>1</v>
      </c>
      <c r="K2761" s="13">
        <f t="shared" si="286"/>
        <v>41619</v>
      </c>
      <c r="L2761" s="12">
        <f t="shared" si="287"/>
        <v>2013</v>
      </c>
      <c r="M2761" s="12">
        <f t="shared" si="288"/>
        <v>50</v>
      </c>
      <c r="N2761" s="12">
        <f t="shared" si="289"/>
        <v>12</v>
      </c>
      <c r="O2761" s="13" t="str">
        <f t="shared" ca="1" si="290"/>
        <v>CUMPLE</v>
      </c>
    </row>
    <row r="2762" spans="1:15" hidden="1">
      <c r="A2762">
        <f>Tabla_owssvr__2[[#This Row],[ID]]</f>
        <v>2449</v>
      </c>
      <c r="B2762" t="str">
        <f>Tabla_owssvr__2[[#This Row],[Título]]</f>
        <v>Plataformar NTB. - GestPer</v>
      </c>
      <c r="C2762" t="str">
        <f>Tabla_owssvr__2[[#This Row],[Solicitante]]</f>
        <v>Herrera Valdes, Ramon, CAM</v>
      </c>
      <c r="D2762" s="4">
        <f>Tabla_owssvr__2[[#This Row],[Fecha Solicitud]]</f>
        <v>41617</v>
      </c>
      <c r="E2762" t="str">
        <f>Tabla_owssvr__2[[#This Row],[Estado]]</f>
        <v>Realizado</v>
      </c>
      <c r="F2762" s="4">
        <f>Tabla_owssvr__2[[#This Row],[Fecha Cierre]]</f>
        <v>41618</v>
      </c>
      <c r="G2762" t="str">
        <f>Tabla_owssvr__2[[#This Row],[Categoria]]</f>
        <v>Replataformado del equipo.</v>
      </c>
      <c r="H2762">
        <f>Tabla_owssvr__2[[#This Row],[Enviado a TI]]</f>
        <v>0</v>
      </c>
      <c r="I2762">
        <f>Tabla_owssvr__2[[#This Row],[Regiones]]</f>
        <v>0</v>
      </c>
      <c r="J2762" s="12">
        <f t="shared" si="285"/>
        <v>3</v>
      </c>
      <c r="K2762" s="13">
        <f t="shared" si="286"/>
        <v>41620</v>
      </c>
      <c r="L2762" s="12">
        <f t="shared" si="287"/>
        <v>2013</v>
      </c>
      <c r="M2762" s="12">
        <f t="shared" si="288"/>
        <v>50</v>
      </c>
      <c r="N2762" s="12">
        <f t="shared" si="289"/>
        <v>12</v>
      </c>
      <c r="O2762" s="13" t="str">
        <f t="shared" ca="1" si="290"/>
        <v>CUMPLE</v>
      </c>
    </row>
    <row r="2763" spans="1:15" hidden="1">
      <c r="A2763">
        <f>Tabla_owssvr__2[[#This Row],[ID]]</f>
        <v>2448</v>
      </c>
      <c r="B2763" t="str">
        <f>Tabla_owssvr__2[[#This Row],[Título]]</f>
        <v>Plataformar NTB. - OP REVM</v>
      </c>
      <c r="C2763" t="str">
        <f>Tabla_owssvr__2[[#This Row],[Solicitante]]</f>
        <v>Dossi Muñoz, Carolina, CAM</v>
      </c>
      <c r="D2763" s="4">
        <f>Tabla_owssvr__2[[#This Row],[Fecha Solicitud]]</f>
        <v>41613</v>
      </c>
      <c r="E2763" t="str">
        <f>Tabla_owssvr__2[[#This Row],[Estado]]</f>
        <v>Realizado</v>
      </c>
      <c r="F2763" s="4">
        <f>Tabla_owssvr__2[[#This Row],[Fecha Cierre]]</f>
        <v>41618</v>
      </c>
      <c r="G2763" t="str">
        <f>Tabla_owssvr__2[[#This Row],[Categoria]]</f>
        <v>Asignación de equipamiento estándar.</v>
      </c>
      <c r="H2763">
        <f>Tabla_owssvr__2[[#This Row],[Enviado a TI]]</f>
        <v>0</v>
      </c>
      <c r="I2763">
        <f>Tabla_owssvr__2[[#This Row],[Regiones]]</f>
        <v>0</v>
      </c>
      <c r="J2763" s="12">
        <f t="shared" si="285"/>
        <v>4</v>
      </c>
      <c r="K2763" s="13">
        <f t="shared" si="286"/>
        <v>41619</v>
      </c>
      <c r="L2763" s="12">
        <f t="shared" si="287"/>
        <v>2013</v>
      </c>
      <c r="M2763" s="12">
        <f t="shared" si="288"/>
        <v>50</v>
      </c>
      <c r="N2763" s="12">
        <f t="shared" si="289"/>
        <v>12</v>
      </c>
      <c r="O2763" s="13" t="str">
        <f t="shared" ca="1" si="290"/>
        <v>CUMPLE</v>
      </c>
    </row>
    <row r="2764" spans="1:15" hidden="1">
      <c r="A2764">
        <f>Tabla_owssvr__2[[#This Row],[ID]]</f>
        <v>2447</v>
      </c>
      <c r="B2764" t="str">
        <f>Tabla_owssvr__2[[#This Row],[Título]]</f>
        <v>Solicita poder generar devolución minutos ON-NET Celulares personal de Unidad de SSEE</v>
      </c>
      <c r="C2764" t="str">
        <f>Tabla_owssvr__2[[#This Row],[Solicitante]]</f>
        <v>Garay Espinoza, Jorge Andres, CAM</v>
      </c>
      <c r="D2764" s="4">
        <f>Tabla_owssvr__2[[#This Row],[Fecha Solicitud]]</f>
        <v>41617</v>
      </c>
      <c r="E2764" t="str">
        <f>Tabla_owssvr__2[[#This Row],[Estado]]</f>
        <v>Realizado</v>
      </c>
      <c r="F2764" s="4">
        <f>Tabla_owssvr__2[[#This Row],[Fecha Cierre]]</f>
        <v>41618</v>
      </c>
      <c r="G2764" t="str">
        <f>Tabla_owssvr__2[[#This Row],[Categoria]]</f>
        <v>Habilitación de servicios de telefonía celular, aumento de minutos, cambio de perfil.</v>
      </c>
      <c r="H2764">
        <f>Tabla_owssvr__2[[#This Row],[Enviado a TI]]</f>
        <v>0</v>
      </c>
      <c r="I2764">
        <f>Tabla_owssvr__2[[#This Row],[Regiones]]</f>
        <v>0</v>
      </c>
      <c r="J2764" s="12">
        <f t="shared" si="285"/>
        <v>1</v>
      </c>
      <c r="K2764" s="13">
        <f t="shared" si="286"/>
        <v>41618</v>
      </c>
      <c r="L2764" s="12">
        <f t="shared" si="287"/>
        <v>2013</v>
      </c>
      <c r="M2764" s="12">
        <f t="shared" si="288"/>
        <v>50</v>
      </c>
      <c r="N2764" s="12">
        <f t="shared" si="289"/>
        <v>12</v>
      </c>
      <c r="O2764" s="13" t="str">
        <f t="shared" ca="1" si="290"/>
        <v>CUMPLE</v>
      </c>
    </row>
    <row r="2765" spans="1:15" hidden="1">
      <c r="A2765">
        <f>Tabla_owssvr__2[[#This Row],[ID]]</f>
        <v>2446</v>
      </c>
      <c r="B2765" t="str">
        <f>Tabla_owssvr__2[[#This Row],[Título]]</f>
        <v>Carga de minutos</v>
      </c>
      <c r="C2765" t="str">
        <f>Tabla_owssvr__2[[#This Row],[Solicitante]]</f>
        <v>Bascuñan Reyes, Juan Ignacio, CAM</v>
      </c>
      <c r="D2765" s="4">
        <f>Tabla_owssvr__2[[#This Row],[Fecha Solicitud]]</f>
        <v>41618</v>
      </c>
      <c r="E2765" t="str">
        <f>Tabla_owssvr__2[[#This Row],[Estado]]</f>
        <v>Realizado</v>
      </c>
      <c r="F2765" s="4">
        <f>Tabla_owssvr__2[[#This Row],[Fecha Cierre]]</f>
        <v>41618</v>
      </c>
      <c r="G2765" t="str">
        <f>Tabla_owssvr__2[[#This Row],[Categoria]]</f>
        <v>Habilitación de servicios de telefonía celular, aumento de minutos, cambio de perfil.</v>
      </c>
      <c r="H2765">
        <f>Tabla_owssvr__2[[#This Row],[Enviado a TI]]</f>
        <v>0</v>
      </c>
      <c r="I2765">
        <f>Tabla_owssvr__2[[#This Row],[Regiones]]</f>
        <v>0</v>
      </c>
      <c r="J2765" s="12">
        <f t="shared" si="285"/>
        <v>1</v>
      </c>
      <c r="K2765" s="13">
        <f t="shared" si="286"/>
        <v>41619</v>
      </c>
      <c r="L2765" s="12">
        <f t="shared" si="287"/>
        <v>2013</v>
      </c>
      <c r="M2765" s="12">
        <f t="shared" si="288"/>
        <v>50</v>
      </c>
      <c r="N2765" s="12">
        <f t="shared" si="289"/>
        <v>12</v>
      </c>
      <c r="O2765" s="13" t="str">
        <f t="shared" ca="1" si="290"/>
        <v>CUMPLE</v>
      </c>
    </row>
    <row r="2766" spans="1:15" hidden="1">
      <c r="A2766">
        <f>Tabla_owssvr__2[[#This Row],[ID]]</f>
        <v>2445</v>
      </c>
      <c r="B2766" t="str">
        <f>Tabla_owssvr__2[[#This Row],[Título]]</f>
        <v>Minutos  Celular</v>
      </c>
      <c r="C2766" t="str">
        <f>Tabla_owssvr__2[[#This Row],[Solicitante]]</f>
        <v>Palma Campos, Alejandra Beatriz, CAM</v>
      </c>
      <c r="D2766" s="4">
        <f>Tabla_owssvr__2[[#This Row],[Fecha Solicitud]]</f>
        <v>41618</v>
      </c>
      <c r="E2766" t="str">
        <f>Tabla_owssvr__2[[#This Row],[Estado]]</f>
        <v>Realizado</v>
      </c>
      <c r="F2766" s="4">
        <f>Tabla_owssvr__2[[#This Row],[Fecha Cierre]]</f>
        <v>41618</v>
      </c>
      <c r="G2766" t="str">
        <f>Tabla_owssvr__2[[#This Row],[Categoria]]</f>
        <v>Habilitación de servicios de telefonía celular, aumento de minutos, cambio de perfil.</v>
      </c>
      <c r="H2766">
        <f>Tabla_owssvr__2[[#This Row],[Enviado a TI]]</f>
        <v>0</v>
      </c>
      <c r="I2766">
        <f>Tabla_owssvr__2[[#This Row],[Regiones]]</f>
        <v>0</v>
      </c>
      <c r="J2766" s="12">
        <f t="shared" si="285"/>
        <v>1</v>
      </c>
      <c r="K2766" s="13">
        <f t="shared" si="286"/>
        <v>41619</v>
      </c>
      <c r="L2766" s="12">
        <f t="shared" si="287"/>
        <v>2013</v>
      </c>
      <c r="M2766" s="12">
        <f t="shared" si="288"/>
        <v>50</v>
      </c>
      <c r="N2766" s="12">
        <f t="shared" si="289"/>
        <v>12</v>
      </c>
      <c r="O2766" s="13" t="str">
        <f t="shared" ca="1" si="290"/>
        <v>CUMPLE</v>
      </c>
    </row>
    <row r="2767" spans="1:15" hidden="1">
      <c r="A2767">
        <f>Tabla_owssvr__2[[#This Row],[ID]]</f>
        <v>2444</v>
      </c>
      <c r="B2767" t="str">
        <f>Tabla_owssvr__2[[#This Row],[Título]]</f>
        <v>conexión a red negro Directores</v>
      </c>
      <c r="C2767" t="str">
        <f>Tabla_owssvr__2[[#This Row],[Solicitante]]</f>
        <v>Caraa Carraha, Paula, CAM</v>
      </c>
      <c r="D2767" s="4">
        <f>Tabla_owssvr__2[[#This Row],[Fecha Solicitud]]</f>
        <v>41618</v>
      </c>
      <c r="E2767" t="str">
        <f>Tabla_owssvr__2[[#This Row],[Estado]]</f>
        <v>Realizado</v>
      </c>
      <c r="F2767" s="4">
        <f>Tabla_owssvr__2[[#This Row],[Fecha Cierre]]</f>
        <v>41618</v>
      </c>
      <c r="G2767" t="str">
        <f>Tabla_owssvr__2[[#This Row],[Categoria]]</f>
        <v>Otros no sujetos a ANS</v>
      </c>
      <c r="H2767">
        <f>Tabla_owssvr__2[[#This Row],[Enviado a TI]]</f>
        <v>0</v>
      </c>
      <c r="I2767">
        <f>Tabla_owssvr__2[[#This Row],[Regiones]]</f>
        <v>0</v>
      </c>
      <c r="J2767" s="12">
        <f t="shared" si="285"/>
        <v>100</v>
      </c>
      <c r="K2767" s="13">
        <f t="shared" si="286"/>
        <v>41765</v>
      </c>
      <c r="L2767" s="12">
        <f t="shared" si="287"/>
        <v>2014</v>
      </c>
      <c r="M2767" s="12">
        <f t="shared" si="288"/>
        <v>19</v>
      </c>
      <c r="N2767" s="12">
        <f t="shared" si="289"/>
        <v>5</v>
      </c>
      <c r="O2767" s="13" t="str">
        <f t="shared" ca="1" si="290"/>
        <v>CUMPLE</v>
      </c>
    </row>
    <row r="2768" spans="1:15" hidden="1">
      <c r="A2768">
        <f>Tabla_owssvr__2[[#This Row],[ID]]</f>
        <v>2443</v>
      </c>
      <c r="B2768" t="str">
        <f>Tabla_owssvr__2[[#This Row],[Título]]</f>
        <v>Problemas en la red</v>
      </c>
      <c r="C2768" t="str">
        <f>Tabla_owssvr__2[[#This Row],[Solicitante]]</f>
        <v>Sarria Obreque, Jose Hernan, CAM</v>
      </c>
      <c r="D2768" s="4">
        <f>Tabla_owssvr__2[[#This Row],[Fecha Solicitud]]</f>
        <v>41618</v>
      </c>
      <c r="E2768" t="str">
        <f>Tabla_owssvr__2[[#This Row],[Estado]]</f>
        <v>Realizado</v>
      </c>
      <c r="F2768" s="4">
        <f>Tabla_owssvr__2[[#This Row],[Fecha Cierre]]</f>
        <v>41618</v>
      </c>
      <c r="G2768" t="str">
        <f>Tabla_owssvr__2[[#This Row],[Categoria]]</f>
        <v>Habilitación de carpetas compartidas o sitios de Sharepoint. O asignación y/o modificación de permisos.</v>
      </c>
      <c r="H2768">
        <f>Tabla_owssvr__2[[#This Row],[Enviado a TI]]</f>
        <v>0</v>
      </c>
      <c r="I2768">
        <f>Tabla_owssvr__2[[#This Row],[Regiones]]</f>
        <v>0</v>
      </c>
      <c r="J2768" s="12">
        <f t="shared" si="285"/>
        <v>1</v>
      </c>
      <c r="K2768" s="13">
        <f t="shared" si="286"/>
        <v>41619</v>
      </c>
      <c r="L2768" s="12">
        <f t="shared" si="287"/>
        <v>2013</v>
      </c>
      <c r="M2768" s="12">
        <f t="shared" si="288"/>
        <v>50</v>
      </c>
      <c r="N2768" s="12">
        <f t="shared" si="289"/>
        <v>12</v>
      </c>
      <c r="O2768" s="13" t="str">
        <f t="shared" ca="1" si="290"/>
        <v>CUMPLE</v>
      </c>
    </row>
    <row r="2769" spans="1:15" hidden="1">
      <c r="A2769">
        <f>Tabla_owssvr__2[[#This Row],[ID]]</f>
        <v>2442</v>
      </c>
      <c r="B2769" t="str">
        <f>Tabla_owssvr__2[[#This Row],[Título]]</f>
        <v>nimutos net</v>
      </c>
      <c r="C2769" t="str">
        <f>Tabla_owssvr__2[[#This Row],[Solicitante]]</f>
        <v>Tudela Rojo, Eduardo Javier, CAM</v>
      </c>
      <c r="D2769" s="4">
        <f>Tabla_owssvr__2[[#This Row],[Fecha Solicitud]]</f>
        <v>41618</v>
      </c>
      <c r="E2769" t="str">
        <f>Tabla_owssvr__2[[#This Row],[Estado]]</f>
        <v>Realizado</v>
      </c>
      <c r="F2769" s="4">
        <f>Tabla_owssvr__2[[#This Row],[Fecha Cierre]]</f>
        <v>41618</v>
      </c>
      <c r="G2769" t="str">
        <f>Tabla_owssvr__2[[#This Row],[Categoria]]</f>
        <v>Habilitación de servicios de telefonía celular, aumento de minutos, cambio de perfil.</v>
      </c>
      <c r="H2769">
        <f>Tabla_owssvr__2[[#This Row],[Enviado a TI]]</f>
        <v>0</v>
      </c>
      <c r="I2769">
        <f>Tabla_owssvr__2[[#This Row],[Regiones]]</f>
        <v>0</v>
      </c>
      <c r="J2769" s="12">
        <f t="shared" si="285"/>
        <v>1</v>
      </c>
      <c r="K2769" s="13">
        <f t="shared" si="286"/>
        <v>41619</v>
      </c>
      <c r="L2769" s="12">
        <f t="shared" si="287"/>
        <v>2013</v>
      </c>
      <c r="M2769" s="12">
        <f t="shared" si="288"/>
        <v>50</v>
      </c>
      <c r="N2769" s="12">
        <f t="shared" si="289"/>
        <v>12</v>
      </c>
      <c r="O2769" s="13" t="str">
        <f t="shared" ca="1" si="290"/>
        <v>CUMPLE</v>
      </c>
    </row>
    <row r="2770" spans="1:15" hidden="1">
      <c r="A2770">
        <f>Tabla_owssvr__2[[#This Row],[ID]]</f>
        <v>2441</v>
      </c>
      <c r="B2770" t="str">
        <f>Tabla_owssvr__2[[#This Row],[Título]]</f>
        <v>Minutos on net</v>
      </c>
      <c r="C2770" t="str">
        <f>Tabla_owssvr__2[[#This Row],[Solicitante]]</f>
        <v>Mansilla Mansilla, Pascual Hugo, CAM</v>
      </c>
      <c r="D2770" s="4">
        <f>Tabla_owssvr__2[[#This Row],[Fecha Solicitud]]</f>
        <v>41618</v>
      </c>
      <c r="E2770" t="str">
        <f>Tabla_owssvr__2[[#This Row],[Estado]]</f>
        <v>Realizado</v>
      </c>
      <c r="F2770" s="4">
        <f>Tabla_owssvr__2[[#This Row],[Fecha Cierre]]</f>
        <v>41618</v>
      </c>
      <c r="G2770" t="str">
        <f>Tabla_owssvr__2[[#This Row],[Categoria]]</f>
        <v>Habilitación de servicios de telefonía celular, aumento de minutos, cambio de perfil.</v>
      </c>
      <c r="H2770">
        <f>Tabla_owssvr__2[[#This Row],[Enviado a TI]]</f>
        <v>0</v>
      </c>
      <c r="I2770">
        <f>Tabla_owssvr__2[[#This Row],[Regiones]]</f>
        <v>0</v>
      </c>
      <c r="J2770" s="12">
        <f t="shared" si="285"/>
        <v>1</v>
      </c>
      <c r="K2770" s="13">
        <f t="shared" si="286"/>
        <v>41619</v>
      </c>
      <c r="L2770" s="12">
        <f t="shared" si="287"/>
        <v>2013</v>
      </c>
      <c r="M2770" s="12">
        <f t="shared" si="288"/>
        <v>50</v>
      </c>
      <c r="N2770" s="12">
        <f t="shared" si="289"/>
        <v>12</v>
      </c>
      <c r="O2770" s="13" t="str">
        <f t="shared" ca="1" si="290"/>
        <v>CUMPLE</v>
      </c>
    </row>
    <row r="2771" spans="1:15" hidden="1">
      <c r="A2771">
        <f>Tabla_owssvr__2[[#This Row],[ID]]</f>
        <v>2440</v>
      </c>
      <c r="B2771" t="str">
        <f>Tabla_owssvr__2[[#This Row],[Título]]</f>
        <v>Minutos On Net</v>
      </c>
      <c r="C2771" t="str">
        <f>Tabla_owssvr__2[[#This Row],[Solicitante]]</f>
        <v>Matus Delgado, Katherine Andrea, CAM</v>
      </c>
      <c r="D2771" s="4">
        <f>Tabla_owssvr__2[[#This Row],[Fecha Solicitud]]</f>
        <v>41618</v>
      </c>
      <c r="E2771" t="str">
        <f>Tabla_owssvr__2[[#This Row],[Estado]]</f>
        <v>Realizado</v>
      </c>
      <c r="F2771" s="4">
        <f>Tabla_owssvr__2[[#This Row],[Fecha Cierre]]</f>
        <v>41618</v>
      </c>
      <c r="G2771" t="str">
        <f>Tabla_owssvr__2[[#This Row],[Categoria]]</f>
        <v>Habilitación de servicios de telefonía celular, aumento de minutos, cambio de perfil.</v>
      </c>
      <c r="H2771">
        <f>Tabla_owssvr__2[[#This Row],[Enviado a TI]]</f>
        <v>0</v>
      </c>
      <c r="I2771">
        <f>Tabla_owssvr__2[[#This Row],[Regiones]]</f>
        <v>0</v>
      </c>
      <c r="J2771" s="12">
        <f t="shared" si="285"/>
        <v>1</v>
      </c>
      <c r="K2771" s="13">
        <f t="shared" si="286"/>
        <v>41619</v>
      </c>
      <c r="L2771" s="12">
        <f t="shared" si="287"/>
        <v>2013</v>
      </c>
      <c r="M2771" s="12">
        <f t="shared" si="288"/>
        <v>50</v>
      </c>
      <c r="N2771" s="12">
        <f t="shared" si="289"/>
        <v>12</v>
      </c>
      <c r="O2771" s="13" t="str">
        <f t="shared" ca="1" si="290"/>
        <v>CUMPLE</v>
      </c>
    </row>
    <row r="2772" spans="1:15" hidden="1">
      <c r="A2772">
        <f>Tabla_owssvr__2[[#This Row],[ID]]</f>
        <v>2439</v>
      </c>
      <c r="B2772" t="str">
        <f>Tabla_owssvr__2[[#This Row],[Título]]</f>
        <v>Reseteo de contraseña Nº 27143</v>
      </c>
      <c r="C2772" t="str">
        <f>Tabla_owssvr__2[[#This Row],[Solicitante]]</f>
        <v>Ponce Olivares, Felipe Alexis, CAM</v>
      </c>
      <c r="D2772" s="4">
        <f>Tabla_owssvr__2[[#This Row],[Fecha Solicitud]]</f>
        <v>41617</v>
      </c>
      <c r="E2772" t="str">
        <f>Tabla_owssvr__2[[#This Row],[Estado]]</f>
        <v>Realizado</v>
      </c>
      <c r="F2772" s="4">
        <f>Tabla_owssvr__2[[#This Row],[Fecha Cierre]]</f>
        <v>41617</v>
      </c>
      <c r="G2772" t="str">
        <f>Tabla_owssvr__2[[#This Row],[Categoria]]</f>
        <v>Creación, modificación activación y desactivación de cuentas de red y correo electrónico.</v>
      </c>
      <c r="H2772">
        <f>Tabla_owssvr__2[[#This Row],[Enviado a TI]]</f>
        <v>0</v>
      </c>
      <c r="I2772">
        <f>Tabla_owssvr__2[[#This Row],[Regiones]]</f>
        <v>0</v>
      </c>
      <c r="J2772" s="12">
        <f t="shared" si="285"/>
        <v>1</v>
      </c>
      <c r="K2772" s="13">
        <f t="shared" si="286"/>
        <v>41618</v>
      </c>
      <c r="L2772" s="12">
        <f t="shared" si="287"/>
        <v>2013</v>
      </c>
      <c r="M2772" s="12">
        <f t="shared" si="288"/>
        <v>50</v>
      </c>
      <c r="N2772" s="12">
        <f t="shared" si="289"/>
        <v>12</v>
      </c>
      <c r="O2772" s="13" t="str">
        <f t="shared" ca="1" si="290"/>
        <v>CUMPLE</v>
      </c>
    </row>
    <row r="2773" spans="1:15" hidden="1">
      <c r="A2773">
        <f>Tabla_owssvr__2[[#This Row],[ID]]</f>
        <v>2438</v>
      </c>
      <c r="B2773" t="str">
        <f>Tabla_owssvr__2[[#This Row],[Título]]</f>
        <v>problemas con internet</v>
      </c>
      <c r="C2773" t="str">
        <f>Tabla_owssvr__2[[#This Row],[Solicitante]]</f>
        <v>Pardo Paez, Samuel Enrique, CAM</v>
      </c>
      <c r="D2773" s="4">
        <f>Tabla_owssvr__2[[#This Row],[Fecha Solicitud]]</f>
        <v>41614</v>
      </c>
      <c r="E2773" t="str">
        <f>Tabla_owssvr__2[[#This Row],[Estado]]</f>
        <v>Realizado</v>
      </c>
      <c r="F2773" s="4">
        <f>Tabla_owssvr__2[[#This Row],[Fecha Cierre]]</f>
        <v>41614</v>
      </c>
      <c r="G2773" t="str">
        <f>Tabla_owssvr__2[[#This Row],[Categoria]]</f>
        <v>Instalación o revisión de puntos de red.</v>
      </c>
      <c r="H2773">
        <f>Tabla_owssvr__2[[#This Row],[Enviado a TI]]</f>
        <v>0</v>
      </c>
      <c r="I2773">
        <f>Tabla_owssvr__2[[#This Row],[Regiones]]</f>
        <v>0</v>
      </c>
      <c r="J2773" s="12">
        <f t="shared" si="285"/>
        <v>3</v>
      </c>
      <c r="K2773" s="13">
        <f t="shared" si="286"/>
        <v>41619</v>
      </c>
      <c r="L2773" s="12">
        <f t="shared" si="287"/>
        <v>2013</v>
      </c>
      <c r="M2773" s="12">
        <f t="shared" si="288"/>
        <v>50</v>
      </c>
      <c r="N2773" s="12">
        <f t="shared" si="289"/>
        <v>12</v>
      </c>
      <c r="O2773" s="13" t="str">
        <f t="shared" ca="1" si="290"/>
        <v>CUMPLE</v>
      </c>
    </row>
    <row r="2774" spans="1:15" hidden="1">
      <c r="A2774">
        <f>Tabla_owssvr__2[[#This Row],[ID]]</f>
        <v>2437</v>
      </c>
      <c r="B2774" t="str">
        <f>Tabla_owssvr__2[[#This Row],[Título]]</f>
        <v>Plataformar PC Prev. - Práctica JAHV</v>
      </c>
      <c r="C2774" t="str">
        <f>Tabla_owssvr__2[[#This Row],[Solicitante]]</f>
        <v>Gonzalez Parra, Sergio Alberto, CAM</v>
      </c>
      <c r="D2774" s="4">
        <f>Tabla_owssvr__2[[#This Row],[Fecha Solicitud]]</f>
        <v>41612</v>
      </c>
      <c r="E2774" t="str">
        <f>Tabla_owssvr__2[[#This Row],[Estado]]</f>
        <v>Realizado</v>
      </c>
      <c r="F2774" s="4">
        <f>Tabla_owssvr__2[[#This Row],[Fecha Cierre]]</f>
        <v>41612</v>
      </c>
      <c r="G2774" t="str">
        <f>Tabla_owssvr__2[[#This Row],[Categoria]]</f>
        <v>Asignación de equipamiento estándar.</v>
      </c>
      <c r="H2774">
        <f>Tabla_owssvr__2[[#This Row],[Enviado a TI]]</f>
        <v>0</v>
      </c>
      <c r="I2774">
        <f>Tabla_owssvr__2[[#This Row],[Regiones]]</f>
        <v>0</v>
      </c>
      <c r="J2774" s="12">
        <f t="shared" si="285"/>
        <v>4</v>
      </c>
      <c r="K2774" s="13">
        <f t="shared" si="286"/>
        <v>41618</v>
      </c>
      <c r="L2774" s="12">
        <f t="shared" si="287"/>
        <v>2013</v>
      </c>
      <c r="M2774" s="12">
        <f t="shared" si="288"/>
        <v>50</v>
      </c>
      <c r="N2774" s="12">
        <f t="shared" si="289"/>
        <v>12</v>
      </c>
      <c r="O2774" s="13" t="str">
        <f t="shared" ca="1" si="290"/>
        <v>CUMPLE</v>
      </c>
    </row>
    <row r="2775" spans="1:15" hidden="1">
      <c r="A2775">
        <f>Tabla_owssvr__2[[#This Row],[ID]]</f>
        <v>2436</v>
      </c>
      <c r="B2775" t="str">
        <f>Tabla_owssvr__2[[#This Row],[Título]]</f>
        <v>Ticket Nº 27103 Resetear contraseña de usuario</v>
      </c>
      <c r="C2775" t="str">
        <f>Tabla_owssvr__2[[#This Row],[Solicitante]]</f>
        <v>Rodriguez Kolbach, Jorge Fernando, CAM</v>
      </c>
      <c r="D2775" s="4">
        <f>Tabla_owssvr__2[[#This Row],[Fecha Solicitud]]</f>
        <v>41613</v>
      </c>
      <c r="E2775" t="str">
        <f>Tabla_owssvr__2[[#This Row],[Estado]]</f>
        <v>Realizado</v>
      </c>
      <c r="F2775" s="4">
        <f>Tabla_owssvr__2[[#This Row],[Fecha Cierre]]</f>
        <v>41613</v>
      </c>
      <c r="G2775" t="str">
        <f>Tabla_owssvr__2[[#This Row],[Categoria]]</f>
        <v>Creación, modificación activación y desactivación de cuentas de red y correo electrónico.</v>
      </c>
      <c r="H2775">
        <f>Tabla_owssvr__2[[#This Row],[Enviado a TI]]</f>
        <v>0</v>
      </c>
      <c r="I2775">
        <f>Tabla_owssvr__2[[#This Row],[Regiones]]</f>
        <v>0</v>
      </c>
      <c r="J2775" s="12">
        <f t="shared" si="285"/>
        <v>1</v>
      </c>
      <c r="K2775" s="13">
        <f t="shared" si="286"/>
        <v>41614</v>
      </c>
      <c r="L2775" s="12">
        <f t="shared" si="287"/>
        <v>2013</v>
      </c>
      <c r="M2775" s="12">
        <f t="shared" si="288"/>
        <v>49</v>
      </c>
      <c r="N2775" s="12">
        <f t="shared" si="289"/>
        <v>12</v>
      </c>
      <c r="O2775" s="13" t="str">
        <f t="shared" ca="1" si="290"/>
        <v>CUMPLE</v>
      </c>
    </row>
    <row r="2776" spans="1:15" hidden="1">
      <c r="A2776">
        <f>Tabla_owssvr__2[[#This Row],[ID]]</f>
        <v>2435</v>
      </c>
      <c r="B2776" t="str">
        <f>Tabla_owssvr__2[[#This Row],[Título]]</f>
        <v>Estimados solicito clave para el ingreso a Oracle</v>
      </c>
      <c r="C2776" t="str">
        <f>Tabla_owssvr__2[[#This Row],[Solicitante]]</f>
        <v>Rodriguez Kolbach, Jorge Fernando, CAM</v>
      </c>
      <c r="D2776" s="4">
        <f>Tabla_owssvr__2[[#This Row],[Fecha Solicitud]]</f>
        <v>41613</v>
      </c>
      <c r="E2776" t="str">
        <f>Tabla_owssvr__2[[#This Row],[Estado]]</f>
        <v>Realizado</v>
      </c>
      <c r="F2776" s="4">
        <f>Tabla_owssvr__2[[#This Row],[Fecha Cierre]]</f>
        <v>41613</v>
      </c>
      <c r="G2776" t="str">
        <f>Tabla_owssvr__2[[#This Row],[Categoria]]</f>
        <v>Reporte de incidencias de servicio externos (Oracle, SAP, Synergia, GOM ….)</v>
      </c>
      <c r="H2776">
        <f>Tabla_owssvr__2[[#This Row],[Enviado a TI]]</f>
        <v>0</v>
      </c>
      <c r="I2776">
        <f>Tabla_owssvr__2[[#This Row],[Regiones]]</f>
        <v>0</v>
      </c>
      <c r="J2776" s="12">
        <f t="shared" si="285"/>
        <v>1</v>
      </c>
      <c r="K2776" s="13">
        <f t="shared" si="286"/>
        <v>41614</v>
      </c>
      <c r="L2776" s="12">
        <f t="shared" si="287"/>
        <v>2013</v>
      </c>
      <c r="M2776" s="12">
        <f t="shared" si="288"/>
        <v>49</v>
      </c>
      <c r="N2776" s="12">
        <f t="shared" si="289"/>
        <v>12</v>
      </c>
      <c r="O2776" s="13" t="str">
        <f t="shared" ca="1" si="290"/>
        <v>CUMPLE</v>
      </c>
    </row>
    <row r="2777" spans="1:15" hidden="1">
      <c r="A2777">
        <f>Tabla_owssvr__2[[#This Row],[ID]]</f>
        <v>2434</v>
      </c>
      <c r="B2777" t="str">
        <f>Tabla_owssvr__2[[#This Row],[Título]]</f>
        <v>Restitucion de minutos on-net</v>
      </c>
      <c r="C2777" t="str">
        <f>Tabla_owssvr__2[[#This Row],[Solicitante]]</f>
        <v>Elgueta Rojas, Deborah Lisset, CAM</v>
      </c>
      <c r="D2777" s="4">
        <f>Tabla_owssvr__2[[#This Row],[Fecha Solicitud]]</f>
        <v>41613</v>
      </c>
      <c r="E2777" t="str">
        <f>Tabla_owssvr__2[[#This Row],[Estado]]</f>
        <v>Realizado</v>
      </c>
      <c r="F2777" s="4">
        <f>Tabla_owssvr__2[[#This Row],[Fecha Cierre]]</f>
        <v>41614</v>
      </c>
      <c r="G2777" t="str">
        <f>Tabla_owssvr__2[[#This Row],[Categoria]]</f>
        <v>Habilitación de servicios de telefonía celular, aumento de minutos, cambio de perfil.</v>
      </c>
      <c r="H2777">
        <f>Tabla_owssvr__2[[#This Row],[Enviado a TI]]</f>
        <v>0</v>
      </c>
      <c r="I2777">
        <f>Tabla_owssvr__2[[#This Row],[Regiones]]</f>
        <v>0</v>
      </c>
      <c r="J2777" s="12">
        <f t="shared" si="285"/>
        <v>1</v>
      </c>
      <c r="K2777" s="13">
        <f t="shared" si="286"/>
        <v>41614</v>
      </c>
      <c r="L2777" s="12">
        <f t="shared" si="287"/>
        <v>2013</v>
      </c>
      <c r="M2777" s="12">
        <f t="shared" si="288"/>
        <v>49</v>
      </c>
      <c r="N2777" s="12">
        <f t="shared" si="289"/>
        <v>12</v>
      </c>
      <c r="O2777" s="13" t="str">
        <f t="shared" ca="1" si="290"/>
        <v>CUMPLE</v>
      </c>
    </row>
    <row r="2778" spans="1:15" hidden="1">
      <c r="A2778">
        <f>Tabla_owssvr__2[[#This Row],[ID]]</f>
        <v>2433</v>
      </c>
      <c r="B2778" t="str">
        <f>Tabla_owssvr__2[[#This Row],[Título]]</f>
        <v xml:space="preserve">MANTENCIÓN </v>
      </c>
      <c r="C2778" t="str">
        <f>Tabla_owssvr__2[[#This Row],[Solicitante]]</f>
        <v>Fuentes Maureira, Carla de Las Nieves, EXTERNO</v>
      </c>
      <c r="D2778" s="4">
        <f>Tabla_owssvr__2[[#This Row],[Fecha Solicitud]]</f>
        <v>41613</v>
      </c>
      <c r="E2778" t="str">
        <f>Tabla_owssvr__2[[#This Row],[Estado]]</f>
        <v>Realizado</v>
      </c>
      <c r="F2778" s="4">
        <f>Tabla_owssvr__2[[#This Row],[Fecha Cierre]]</f>
        <v>41613</v>
      </c>
      <c r="G2778" t="str">
        <f>Tabla_owssvr__2[[#This Row],[Categoria]]</f>
        <v>Reporte de problemas de Impresoras en Outsourcing</v>
      </c>
      <c r="H2778">
        <f>Tabla_owssvr__2[[#This Row],[Enviado a TI]]</f>
        <v>0</v>
      </c>
      <c r="I2778">
        <f>Tabla_owssvr__2[[#This Row],[Regiones]]</f>
        <v>0</v>
      </c>
      <c r="J2778" s="12">
        <f t="shared" si="285"/>
        <v>1</v>
      </c>
      <c r="K2778" s="13">
        <f t="shared" si="286"/>
        <v>41614</v>
      </c>
      <c r="L2778" s="12">
        <f t="shared" si="287"/>
        <v>2013</v>
      </c>
      <c r="M2778" s="12">
        <f t="shared" si="288"/>
        <v>49</v>
      </c>
      <c r="N2778" s="12">
        <f t="shared" si="289"/>
        <v>12</v>
      </c>
      <c r="O2778" s="13" t="str">
        <f t="shared" ca="1" si="290"/>
        <v>CUMPLE</v>
      </c>
    </row>
    <row r="2779" spans="1:15" hidden="1">
      <c r="A2779">
        <f>Tabla_owssvr__2[[#This Row],[ID]]</f>
        <v>2432</v>
      </c>
      <c r="B2779" t="str">
        <f>Tabla_owssvr__2[[#This Row],[Título]]</f>
        <v>MAC IP de Servidor CIT</v>
      </c>
      <c r="C2779" t="str">
        <f>Tabla_owssvr__2[[#This Row],[Solicitante]]</f>
        <v>Gonzalez Jamett, Daniel Esteban, CAM</v>
      </c>
      <c r="D2779" s="4">
        <f>Tabla_owssvr__2[[#This Row],[Fecha Solicitud]]</f>
        <v>41613</v>
      </c>
      <c r="E2779" t="str">
        <f>Tabla_owssvr__2[[#This Row],[Estado]]</f>
        <v>Realizado</v>
      </c>
      <c r="F2779" s="4">
        <f>Tabla_owssvr__2[[#This Row],[Fecha Cierre]]</f>
        <v>41613</v>
      </c>
      <c r="G2779" t="str">
        <f>Tabla_owssvr__2[[#This Row],[Categoria]]</f>
        <v>Otros no sujetos a ANS</v>
      </c>
      <c r="H2779">
        <f>Tabla_owssvr__2[[#This Row],[Enviado a TI]]</f>
        <v>0</v>
      </c>
      <c r="I2779">
        <f>Tabla_owssvr__2[[#This Row],[Regiones]]</f>
        <v>0</v>
      </c>
      <c r="J2779" s="12">
        <f t="shared" si="285"/>
        <v>100</v>
      </c>
      <c r="K2779" s="13">
        <f t="shared" si="286"/>
        <v>41759</v>
      </c>
      <c r="L2779" s="12">
        <f t="shared" si="287"/>
        <v>2014</v>
      </c>
      <c r="M2779" s="12">
        <f t="shared" si="288"/>
        <v>18</v>
      </c>
      <c r="N2779" s="12">
        <f t="shared" si="289"/>
        <v>4</v>
      </c>
      <c r="O2779" s="13" t="str">
        <f t="shared" ca="1" si="290"/>
        <v>CUMPLE</v>
      </c>
    </row>
    <row r="2780" spans="1:15" hidden="1">
      <c r="A2780">
        <f>Tabla_owssvr__2[[#This Row],[ID]]</f>
        <v>2431</v>
      </c>
      <c r="B2780" t="str">
        <f>Tabla_owssvr__2[[#This Row],[Título]]</f>
        <v>Carga de Minutos</v>
      </c>
      <c r="C2780" t="str">
        <f>Tabla_owssvr__2[[#This Row],[Solicitante]]</f>
        <v>Neculhueque Silva, Juan Arturo, CAM</v>
      </c>
      <c r="D2780" s="4">
        <f>Tabla_owssvr__2[[#This Row],[Fecha Solicitud]]</f>
        <v>41613</v>
      </c>
      <c r="E2780" t="str">
        <f>Tabla_owssvr__2[[#This Row],[Estado]]</f>
        <v>Realizado</v>
      </c>
      <c r="F2780" s="4">
        <f>Tabla_owssvr__2[[#This Row],[Fecha Cierre]]</f>
        <v>41614</v>
      </c>
      <c r="G2780" t="str">
        <f>Tabla_owssvr__2[[#This Row],[Categoria]]</f>
        <v>Habilitación de servicios de telefonía celular, aumento de minutos, cambio de perfil.</v>
      </c>
      <c r="H2780">
        <f>Tabla_owssvr__2[[#This Row],[Enviado a TI]]</f>
        <v>0</v>
      </c>
      <c r="I2780">
        <f>Tabla_owssvr__2[[#This Row],[Regiones]]</f>
        <v>0</v>
      </c>
      <c r="J2780" s="12">
        <f t="shared" si="285"/>
        <v>1</v>
      </c>
      <c r="K2780" s="13">
        <f t="shared" si="286"/>
        <v>41614</v>
      </c>
      <c r="L2780" s="12">
        <f t="shared" si="287"/>
        <v>2013</v>
      </c>
      <c r="M2780" s="12">
        <f t="shared" si="288"/>
        <v>49</v>
      </c>
      <c r="N2780" s="12">
        <f t="shared" si="289"/>
        <v>12</v>
      </c>
      <c r="O2780" s="13" t="str">
        <f t="shared" ca="1" si="290"/>
        <v>CUMPLE</v>
      </c>
    </row>
    <row r="2781" spans="1:15" hidden="1">
      <c r="A2781">
        <f>Tabla_owssvr__2[[#This Row],[ID]]</f>
        <v>2430</v>
      </c>
      <c r="B2781" t="str">
        <f>Tabla_owssvr__2[[#This Row],[Título]]</f>
        <v>Anexos Fijos</v>
      </c>
      <c r="C2781" t="str">
        <f>Tabla_owssvr__2[[#This Row],[Solicitante]]</f>
        <v>Martis Caceres, Roberto Jesus, CAM</v>
      </c>
      <c r="D2781" s="4">
        <f>Tabla_owssvr__2[[#This Row],[Fecha Solicitud]]</f>
        <v>41612</v>
      </c>
      <c r="E2781" t="str">
        <f>Tabla_owssvr__2[[#This Row],[Estado]]</f>
        <v>Realizado</v>
      </c>
      <c r="F2781" s="4">
        <f>Tabla_owssvr__2[[#This Row],[Fecha Cierre]]</f>
        <v>41613</v>
      </c>
      <c r="G2781" t="str">
        <f>Tabla_owssvr__2[[#This Row],[Categoria]]</f>
        <v>Creación, modificación activación y desactivación de anexos telefónicos.</v>
      </c>
      <c r="H2781">
        <f>Tabla_owssvr__2[[#This Row],[Enviado a TI]]</f>
        <v>0</v>
      </c>
      <c r="I2781">
        <f>Tabla_owssvr__2[[#This Row],[Regiones]]</f>
        <v>0</v>
      </c>
      <c r="J2781" s="12">
        <f t="shared" si="285"/>
        <v>1</v>
      </c>
      <c r="K2781" s="13">
        <f t="shared" si="286"/>
        <v>41613</v>
      </c>
      <c r="L2781" s="12">
        <f t="shared" si="287"/>
        <v>2013</v>
      </c>
      <c r="M2781" s="12">
        <f t="shared" si="288"/>
        <v>49</v>
      </c>
      <c r="N2781" s="12">
        <f t="shared" si="289"/>
        <v>12</v>
      </c>
      <c r="O2781" s="13" t="str">
        <f t="shared" ca="1" si="290"/>
        <v>CUMPLE</v>
      </c>
    </row>
    <row r="2782" spans="1:15" hidden="1">
      <c r="A2782">
        <f>Tabla_owssvr__2[[#This Row],[ID]]</f>
        <v>2429</v>
      </c>
      <c r="B2782" t="str">
        <f>Tabla_owssvr__2[[#This Row],[Título]]</f>
        <v>Aumento Minutos - Abonado 74775931</v>
      </c>
      <c r="C2782" t="str">
        <f>Tabla_owssvr__2[[#This Row],[Solicitante]]</f>
        <v>Vergara Belmar, Jaime Antonio, CAM</v>
      </c>
      <c r="D2782" s="4">
        <f>Tabla_owssvr__2[[#This Row],[Fecha Solicitud]]</f>
        <v>41613</v>
      </c>
      <c r="E2782" t="str">
        <f>Tabla_owssvr__2[[#This Row],[Estado]]</f>
        <v>Realizado</v>
      </c>
      <c r="F2782" s="4">
        <f>Tabla_owssvr__2[[#This Row],[Fecha Cierre]]</f>
        <v>41614</v>
      </c>
      <c r="G2782" t="str">
        <f>Tabla_owssvr__2[[#This Row],[Categoria]]</f>
        <v>Habilitación de servicios de telefonía celular, aumento de minutos, cambio de perfil.</v>
      </c>
      <c r="H2782">
        <f>Tabla_owssvr__2[[#This Row],[Enviado a TI]]</f>
        <v>0</v>
      </c>
      <c r="I2782">
        <f>Tabla_owssvr__2[[#This Row],[Regiones]]</f>
        <v>0</v>
      </c>
      <c r="J2782" s="12">
        <f t="shared" si="285"/>
        <v>1</v>
      </c>
      <c r="K2782" s="13">
        <f t="shared" si="286"/>
        <v>41614</v>
      </c>
      <c r="L2782" s="12">
        <f t="shared" si="287"/>
        <v>2013</v>
      </c>
      <c r="M2782" s="12">
        <f t="shared" si="288"/>
        <v>49</v>
      </c>
      <c r="N2782" s="12">
        <f t="shared" si="289"/>
        <v>12</v>
      </c>
      <c r="O2782" s="13" t="str">
        <f t="shared" ca="1" si="290"/>
        <v>CUMPLE</v>
      </c>
    </row>
    <row r="2783" spans="1:15" hidden="1">
      <c r="A2783">
        <f>Tabla_owssvr__2[[#This Row],[ID]]</f>
        <v>2428</v>
      </c>
      <c r="B2783" t="str">
        <f>Tabla_owssvr__2[[#This Row],[Título]]</f>
        <v>Minutos  Celular</v>
      </c>
      <c r="C2783" t="str">
        <f>Tabla_owssvr__2[[#This Row],[Solicitante]]</f>
        <v>Palma Campos, Alejandra Beatriz, CAM</v>
      </c>
      <c r="D2783" s="4">
        <f>Tabla_owssvr__2[[#This Row],[Fecha Solicitud]]</f>
        <v>41614</v>
      </c>
      <c r="E2783" t="str">
        <f>Tabla_owssvr__2[[#This Row],[Estado]]</f>
        <v>Realizado</v>
      </c>
      <c r="F2783" s="4">
        <f>Tabla_owssvr__2[[#This Row],[Fecha Cierre]]</f>
        <v>41614</v>
      </c>
      <c r="G2783" t="str">
        <f>Tabla_owssvr__2[[#This Row],[Categoria]]</f>
        <v>Habilitación de servicios de telefonía celular, aumento de minutos, cambio de perfil.</v>
      </c>
      <c r="H2783">
        <f>Tabla_owssvr__2[[#This Row],[Enviado a TI]]</f>
        <v>0</v>
      </c>
      <c r="I2783">
        <f>Tabla_owssvr__2[[#This Row],[Regiones]]</f>
        <v>0</v>
      </c>
      <c r="J2783" s="12">
        <f t="shared" si="285"/>
        <v>1</v>
      </c>
      <c r="K2783" s="13">
        <f t="shared" si="286"/>
        <v>41617</v>
      </c>
      <c r="L2783" s="12">
        <f t="shared" si="287"/>
        <v>2013</v>
      </c>
      <c r="M2783" s="12">
        <f t="shared" si="288"/>
        <v>50</v>
      </c>
      <c r="N2783" s="12">
        <f t="shared" si="289"/>
        <v>12</v>
      </c>
      <c r="O2783" s="13" t="str">
        <f t="shared" ca="1" si="290"/>
        <v>CUMPLE</v>
      </c>
    </row>
    <row r="2784" spans="1:15" hidden="1">
      <c r="A2784">
        <f>Tabla_owssvr__2[[#This Row],[ID]]</f>
        <v>2427</v>
      </c>
      <c r="B2784" t="str">
        <f>Tabla_owssvr__2[[#This Row],[Título]]</f>
        <v>Cambio de Correo</v>
      </c>
      <c r="C2784" t="str">
        <f>Tabla_owssvr__2[[#This Row],[Solicitante]]</f>
        <v>Moreno Pailañir, Eugenio, EXTERNO</v>
      </c>
      <c r="D2784" s="4">
        <f>Tabla_owssvr__2[[#This Row],[Fecha Solicitud]]</f>
        <v>41614</v>
      </c>
      <c r="E2784" t="str">
        <f>Tabla_owssvr__2[[#This Row],[Estado]]</f>
        <v>Realizado</v>
      </c>
      <c r="F2784" s="4">
        <f>Tabla_owssvr__2[[#This Row],[Fecha Cierre]]</f>
        <v>41614</v>
      </c>
      <c r="G2784" t="str">
        <f>Tabla_owssvr__2[[#This Row],[Categoria]]</f>
        <v>Creación, modificación activación y desactivación de cuentas de red y correo electrónico.</v>
      </c>
      <c r="H2784">
        <f>Tabla_owssvr__2[[#This Row],[Enviado a TI]]</f>
        <v>0</v>
      </c>
      <c r="I2784">
        <f>Tabla_owssvr__2[[#This Row],[Regiones]]</f>
        <v>0</v>
      </c>
      <c r="J2784" s="12">
        <f t="shared" si="285"/>
        <v>1</v>
      </c>
      <c r="K2784" s="13">
        <f t="shared" si="286"/>
        <v>41617</v>
      </c>
      <c r="L2784" s="12">
        <f t="shared" si="287"/>
        <v>2013</v>
      </c>
      <c r="M2784" s="12">
        <f t="shared" si="288"/>
        <v>50</v>
      </c>
      <c r="N2784" s="12">
        <f t="shared" si="289"/>
        <v>12</v>
      </c>
      <c r="O2784" s="13" t="str">
        <f t="shared" ca="1" si="290"/>
        <v>CUMPLE</v>
      </c>
    </row>
    <row r="2785" spans="1:15" hidden="1">
      <c r="A2785">
        <f>Tabla_owssvr__2[[#This Row],[ID]]</f>
        <v>2426</v>
      </c>
      <c r="B2785" t="str">
        <f>Tabla_owssvr__2[[#This Row],[Título]]</f>
        <v>Solicitud Serv. Técnico - ID:W662H500090</v>
      </c>
      <c r="C2785" t="str">
        <f>Tabla_owssvr__2[[#This Row],[Solicitante]]</f>
        <v>Moraga Cereceda, Carla Alejandra, CAM</v>
      </c>
      <c r="D2785" s="4">
        <f>Tabla_owssvr__2[[#This Row],[Fecha Solicitud]]</f>
        <v>41613</v>
      </c>
      <c r="E2785" t="str">
        <f>Tabla_owssvr__2[[#This Row],[Estado]]</f>
        <v>Realizado</v>
      </c>
      <c r="F2785" s="4">
        <f>Tabla_owssvr__2[[#This Row],[Fecha Cierre]]</f>
        <v>41613</v>
      </c>
      <c r="G2785" t="str">
        <f>Tabla_owssvr__2[[#This Row],[Categoria]]</f>
        <v>Reporte de problemas de Impresoras en Outsourcing</v>
      </c>
      <c r="H2785">
        <f>Tabla_owssvr__2[[#This Row],[Enviado a TI]]</f>
        <v>0</v>
      </c>
      <c r="I2785">
        <f>Tabla_owssvr__2[[#This Row],[Regiones]]</f>
        <v>0</v>
      </c>
      <c r="J2785" s="12">
        <f t="shared" si="285"/>
        <v>1</v>
      </c>
      <c r="K2785" s="13">
        <f t="shared" si="286"/>
        <v>41614</v>
      </c>
      <c r="L2785" s="12">
        <f t="shared" si="287"/>
        <v>2013</v>
      </c>
      <c r="M2785" s="12">
        <f t="shared" si="288"/>
        <v>49</v>
      </c>
      <c r="N2785" s="12">
        <f t="shared" si="289"/>
        <v>12</v>
      </c>
      <c r="O2785" s="13" t="str">
        <f t="shared" ca="1" si="290"/>
        <v>CUMPLE</v>
      </c>
    </row>
    <row r="2786" spans="1:15" hidden="1">
      <c r="A2786">
        <f>Tabla_owssvr__2[[#This Row],[ID]]</f>
        <v>2425</v>
      </c>
      <c r="B2786" t="str">
        <f>Tabla_owssvr__2[[#This Row],[Título]]</f>
        <v>Minutos de Celular</v>
      </c>
      <c r="C2786" t="str">
        <f>Tabla_owssvr__2[[#This Row],[Solicitante]]</f>
        <v>Abrigo Elgueda, Juan Andres, CAM</v>
      </c>
      <c r="D2786" s="4">
        <f>Tabla_owssvr__2[[#This Row],[Fecha Solicitud]]</f>
        <v>41612</v>
      </c>
      <c r="E2786" t="str">
        <f>Tabla_owssvr__2[[#This Row],[Estado]]</f>
        <v>Realizado</v>
      </c>
      <c r="F2786" s="4">
        <f>Tabla_owssvr__2[[#This Row],[Fecha Cierre]]</f>
        <v>41612</v>
      </c>
      <c r="G2786" t="str">
        <f>Tabla_owssvr__2[[#This Row],[Categoria]]</f>
        <v>Habilitación de servicios de telefonía celular, aumento de minutos, cambio de perfil.</v>
      </c>
      <c r="H2786">
        <f>Tabla_owssvr__2[[#This Row],[Enviado a TI]]</f>
        <v>0</v>
      </c>
      <c r="I2786">
        <f>Tabla_owssvr__2[[#This Row],[Regiones]]</f>
        <v>0</v>
      </c>
      <c r="J2786" s="12">
        <f t="shared" si="285"/>
        <v>1</v>
      </c>
      <c r="K2786" s="13">
        <f t="shared" si="286"/>
        <v>41613</v>
      </c>
      <c r="L2786" s="12">
        <f t="shared" si="287"/>
        <v>2013</v>
      </c>
      <c r="M2786" s="12">
        <f t="shared" si="288"/>
        <v>49</v>
      </c>
      <c r="N2786" s="12">
        <f t="shared" si="289"/>
        <v>12</v>
      </c>
      <c r="O2786" s="13" t="str">
        <f t="shared" ca="1" si="290"/>
        <v>CUMPLE</v>
      </c>
    </row>
    <row r="2787" spans="1:15" hidden="1">
      <c r="A2787">
        <f>Tabla_owssvr__2[[#This Row],[ID]]</f>
        <v>2424</v>
      </c>
      <c r="B2787" t="str">
        <f>Tabla_owssvr__2[[#This Row],[Título]]</f>
        <v>Activación de Minutos CELULAR 61914016</v>
      </c>
      <c r="C2787" t="str">
        <f>Tabla_owssvr__2[[#This Row],[Solicitante]]</f>
        <v>Toloza Garrido, Samuel Isaac, CAM</v>
      </c>
      <c r="D2787" s="4">
        <f>Tabla_owssvr__2[[#This Row],[Fecha Solicitud]]</f>
        <v>41612</v>
      </c>
      <c r="E2787" t="str">
        <f>Tabla_owssvr__2[[#This Row],[Estado]]</f>
        <v>Realizado</v>
      </c>
      <c r="F2787" s="4">
        <f>Tabla_owssvr__2[[#This Row],[Fecha Cierre]]</f>
        <v>41612</v>
      </c>
      <c r="G2787" t="str">
        <f>Tabla_owssvr__2[[#This Row],[Categoria]]</f>
        <v>Habilitación de servicios de telefonía celular, aumento de minutos, cambio de perfil.</v>
      </c>
      <c r="H2787">
        <f>Tabla_owssvr__2[[#This Row],[Enviado a TI]]</f>
        <v>0</v>
      </c>
      <c r="I2787">
        <f>Tabla_owssvr__2[[#This Row],[Regiones]]</f>
        <v>0</v>
      </c>
      <c r="J2787" s="12">
        <f t="shared" si="285"/>
        <v>1</v>
      </c>
      <c r="K2787" s="13">
        <f t="shared" si="286"/>
        <v>41613</v>
      </c>
      <c r="L2787" s="12">
        <f t="shared" si="287"/>
        <v>2013</v>
      </c>
      <c r="M2787" s="12">
        <f t="shared" si="288"/>
        <v>49</v>
      </c>
      <c r="N2787" s="12">
        <f t="shared" si="289"/>
        <v>12</v>
      </c>
      <c r="O2787" s="13" t="str">
        <f t="shared" ca="1" si="290"/>
        <v>CUMPLE</v>
      </c>
    </row>
    <row r="2788" spans="1:15" hidden="1">
      <c r="A2788">
        <f>Tabla_owssvr__2[[#This Row],[ID]]</f>
        <v>2423</v>
      </c>
      <c r="B2788" t="str">
        <f>Tabla_owssvr__2[[#This Row],[Título]]</f>
        <v>Telefonia Movil</v>
      </c>
      <c r="C2788" t="str">
        <f>Tabla_owssvr__2[[#This Row],[Solicitante]]</f>
        <v>Garrido Saavedra, Mario Andres, CAM</v>
      </c>
      <c r="D2788" s="4">
        <f>Tabla_owssvr__2[[#This Row],[Fecha Solicitud]]</f>
        <v>41612</v>
      </c>
      <c r="E2788" t="str">
        <f>Tabla_owssvr__2[[#This Row],[Estado]]</f>
        <v>Realizado</v>
      </c>
      <c r="F2788" s="4">
        <f>Tabla_owssvr__2[[#This Row],[Fecha Cierre]]</f>
        <v>41612</v>
      </c>
      <c r="G2788" t="str">
        <f>Tabla_owssvr__2[[#This Row],[Categoria]]</f>
        <v>Habilitación de servicios de telefonía celular, aumento de minutos, cambio de perfil.</v>
      </c>
      <c r="H2788">
        <f>Tabla_owssvr__2[[#This Row],[Enviado a TI]]</f>
        <v>0</v>
      </c>
      <c r="I2788">
        <f>Tabla_owssvr__2[[#This Row],[Regiones]]</f>
        <v>0</v>
      </c>
      <c r="J2788" s="12">
        <f t="shared" si="285"/>
        <v>1</v>
      </c>
      <c r="K2788" s="13">
        <f t="shared" si="286"/>
        <v>41613</v>
      </c>
      <c r="L2788" s="12">
        <f t="shared" si="287"/>
        <v>2013</v>
      </c>
      <c r="M2788" s="12">
        <f t="shared" si="288"/>
        <v>49</v>
      </c>
      <c r="N2788" s="12">
        <f t="shared" si="289"/>
        <v>12</v>
      </c>
      <c r="O2788" s="13" t="str">
        <f t="shared" ca="1" si="290"/>
        <v>CUMPLE</v>
      </c>
    </row>
    <row r="2789" spans="1:15">
      <c r="A2789">
        <f>Tabla_owssvr__2[[#This Row],[ID]]</f>
        <v>2422</v>
      </c>
      <c r="B2789" t="str">
        <f>Tabla_owssvr__2[[#This Row],[Título]]</f>
        <v>Anexo telefonico</v>
      </c>
      <c r="C2789" t="str">
        <f>Tabla_owssvr__2[[#This Row],[Solicitante]]</f>
        <v>Abarca Cerda, Cristian Andres, CAM</v>
      </c>
      <c r="D2789" s="4">
        <f>Tabla_owssvr__2[[#This Row],[Fecha Solicitud]]</f>
        <v>41605</v>
      </c>
      <c r="E2789" t="str">
        <f>Tabla_owssvr__2[[#This Row],[Estado]]</f>
        <v>Realizado</v>
      </c>
      <c r="F2789" s="4">
        <f>Tabla_owssvr__2[[#This Row],[Fecha Cierre]]</f>
        <v>41610</v>
      </c>
      <c r="G2789" t="str">
        <f>Tabla_owssvr__2[[#This Row],[Categoria]]</f>
        <v>Creación, modificación activación y desactivación de anexos telefónicos.</v>
      </c>
      <c r="H2789">
        <f>Tabla_owssvr__2[[#This Row],[Enviado a TI]]</f>
        <v>0</v>
      </c>
      <c r="I2789">
        <f>Tabla_owssvr__2[[#This Row],[Regiones]]</f>
        <v>0</v>
      </c>
      <c r="J2789" s="12">
        <f t="shared" si="285"/>
        <v>1</v>
      </c>
      <c r="K2789" s="13">
        <f t="shared" si="286"/>
        <v>41606</v>
      </c>
      <c r="L2789" s="12">
        <f t="shared" si="287"/>
        <v>2013</v>
      </c>
      <c r="M2789" s="12">
        <f t="shared" si="288"/>
        <v>48</v>
      </c>
      <c r="N2789" s="12">
        <f t="shared" si="289"/>
        <v>11</v>
      </c>
      <c r="O2789" s="13" t="str">
        <f t="shared" ca="1" si="290"/>
        <v>NO CUMPLE</v>
      </c>
    </row>
    <row r="2790" spans="1:15" hidden="1">
      <c r="A2790">
        <f>Tabla_owssvr__2[[#This Row],[ID]]</f>
        <v>2421</v>
      </c>
      <c r="B2790" t="str">
        <f>Tabla_owssvr__2[[#This Row],[Título]]</f>
        <v>Roaming señora Martha Parada</v>
      </c>
      <c r="C2790" t="str">
        <f>Tabla_owssvr__2[[#This Row],[Solicitante]]</f>
        <v>Caraa Carraha, Paula, CAM</v>
      </c>
      <c r="D2790" s="4">
        <f>Tabla_owssvr__2[[#This Row],[Fecha Solicitud]]</f>
        <v>41610</v>
      </c>
      <c r="E2790" t="str">
        <f>Tabla_owssvr__2[[#This Row],[Estado]]</f>
        <v>Realizado</v>
      </c>
      <c r="F2790" s="4">
        <f>Tabla_owssvr__2[[#This Row],[Fecha Cierre]]</f>
        <v>41610</v>
      </c>
      <c r="G2790" t="str">
        <f>Tabla_owssvr__2[[#This Row],[Categoria]]</f>
        <v>Roaming</v>
      </c>
      <c r="H2790">
        <f>Tabla_owssvr__2[[#This Row],[Enviado a TI]]</f>
        <v>0</v>
      </c>
      <c r="I2790">
        <f>Tabla_owssvr__2[[#This Row],[Regiones]]</f>
        <v>0</v>
      </c>
      <c r="J2790" s="12">
        <f t="shared" si="285"/>
        <v>1</v>
      </c>
      <c r="K2790" s="13">
        <f t="shared" si="286"/>
        <v>41611</v>
      </c>
      <c r="L2790" s="12">
        <f t="shared" si="287"/>
        <v>2013</v>
      </c>
      <c r="M2790" s="12">
        <f t="shared" si="288"/>
        <v>49</v>
      </c>
      <c r="N2790" s="12">
        <f t="shared" si="289"/>
        <v>12</v>
      </c>
      <c r="O2790" s="13" t="str">
        <f t="shared" ca="1" si="290"/>
        <v>CUMPLE</v>
      </c>
    </row>
    <row r="2791" spans="1:15" hidden="1">
      <c r="A2791">
        <f>Tabla_owssvr__2[[#This Row],[ID]]</f>
        <v>2420</v>
      </c>
      <c r="B2791" t="str">
        <f>Tabla_owssvr__2[[#This Row],[Título]]</f>
        <v>Minutos de Celular</v>
      </c>
      <c r="C2791" t="str">
        <f>Tabla_owssvr__2[[#This Row],[Solicitante]]</f>
        <v>Abrigo Elgueda, Juan Andres, CAM</v>
      </c>
      <c r="D2791" s="4">
        <f>Tabla_owssvr__2[[#This Row],[Fecha Solicitud]]</f>
        <v>41612</v>
      </c>
      <c r="E2791" t="str">
        <f>Tabla_owssvr__2[[#This Row],[Estado]]</f>
        <v>Realizado</v>
      </c>
      <c r="F2791" s="4">
        <f>Tabla_owssvr__2[[#This Row],[Fecha Cierre]]</f>
        <v>41612</v>
      </c>
      <c r="G2791" t="str">
        <f>Tabla_owssvr__2[[#This Row],[Categoria]]</f>
        <v>Habilitación de servicios de telefonía celular, aumento de minutos, cambio de perfil.</v>
      </c>
      <c r="H2791">
        <f>Tabla_owssvr__2[[#This Row],[Enviado a TI]]</f>
        <v>0</v>
      </c>
      <c r="I2791">
        <f>Tabla_owssvr__2[[#This Row],[Regiones]]</f>
        <v>0</v>
      </c>
      <c r="J2791" s="12">
        <f t="shared" si="285"/>
        <v>1</v>
      </c>
      <c r="K2791" s="13">
        <f t="shared" si="286"/>
        <v>41613</v>
      </c>
      <c r="L2791" s="12">
        <f t="shared" si="287"/>
        <v>2013</v>
      </c>
      <c r="M2791" s="12">
        <f t="shared" si="288"/>
        <v>49</v>
      </c>
      <c r="N2791" s="12">
        <f t="shared" si="289"/>
        <v>12</v>
      </c>
      <c r="O2791" s="13" t="str">
        <f t="shared" ca="1" si="290"/>
        <v>CUMPLE</v>
      </c>
    </row>
    <row r="2792" spans="1:15" hidden="1">
      <c r="A2792">
        <f>Tabla_owssvr__2[[#This Row],[ID]]</f>
        <v>2419</v>
      </c>
      <c r="B2792" t="str">
        <f>Tabla_owssvr__2[[#This Row],[Título]]</f>
        <v>Cambio Perfil Celular</v>
      </c>
      <c r="C2792" t="str">
        <f>Tabla_owssvr__2[[#This Row],[Solicitante]]</f>
        <v>Pajkuric Bustos, Ernesto Andrés, CAM</v>
      </c>
      <c r="D2792" s="4">
        <f>Tabla_owssvr__2[[#This Row],[Fecha Solicitud]]</f>
        <v>41612</v>
      </c>
      <c r="E2792" t="str">
        <f>Tabla_owssvr__2[[#This Row],[Estado]]</f>
        <v>Realizado</v>
      </c>
      <c r="F2792" s="4">
        <f>Tabla_owssvr__2[[#This Row],[Fecha Cierre]]</f>
        <v>41612</v>
      </c>
      <c r="G2792" t="str">
        <f>Tabla_owssvr__2[[#This Row],[Categoria]]</f>
        <v>Habilitación de servicios de telefonía celular, aumento de minutos, cambio de perfil.</v>
      </c>
      <c r="H2792">
        <f>Tabla_owssvr__2[[#This Row],[Enviado a TI]]</f>
        <v>0</v>
      </c>
      <c r="I2792">
        <f>Tabla_owssvr__2[[#This Row],[Regiones]]</f>
        <v>0</v>
      </c>
      <c r="J2792" s="12">
        <f t="shared" si="285"/>
        <v>1</v>
      </c>
      <c r="K2792" s="13">
        <f t="shared" si="286"/>
        <v>41613</v>
      </c>
      <c r="L2792" s="12">
        <f t="shared" si="287"/>
        <v>2013</v>
      </c>
      <c r="M2792" s="12">
        <f t="shared" si="288"/>
        <v>49</v>
      </c>
      <c r="N2792" s="12">
        <f t="shared" si="289"/>
        <v>12</v>
      </c>
      <c r="O2792" s="13" t="str">
        <f t="shared" ca="1" si="290"/>
        <v>CUMPLE</v>
      </c>
    </row>
    <row r="2793" spans="1:15" hidden="1">
      <c r="A2793">
        <f>Tabla_owssvr__2[[#This Row],[ID]]</f>
        <v>2418</v>
      </c>
      <c r="B2793" t="str">
        <f>Tabla_owssvr__2[[#This Row],[Título]]</f>
        <v>Carga de minutos</v>
      </c>
      <c r="C2793" t="str">
        <f>Tabla_owssvr__2[[#This Row],[Solicitante]]</f>
        <v>Bascuñan Reyes, Juan Ignacio, CAM</v>
      </c>
      <c r="D2793" s="4">
        <f>Tabla_owssvr__2[[#This Row],[Fecha Solicitud]]</f>
        <v>41612</v>
      </c>
      <c r="E2793" t="str">
        <f>Tabla_owssvr__2[[#This Row],[Estado]]</f>
        <v>Realizado</v>
      </c>
      <c r="F2793" s="4">
        <f>Tabla_owssvr__2[[#This Row],[Fecha Cierre]]</f>
        <v>41612</v>
      </c>
      <c r="G2793" t="str">
        <f>Tabla_owssvr__2[[#This Row],[Categoria]]</f>
        <v>Habilitación de servicios de telefonía celular, aumento de minutos, cambio de perfil.</v>
      </c>
      <c r="H2793">
        <f>Tabla_owssvr__2[[#This Row],[Enviado a TI]]</f>
        <v>0</v>
      </c>
      <c r="I2793">
        <f>Tabla_owssvr__2[[#This Row],[Regiones]]</f>
        <v>0</v>
      </c>
      <c r="J2793" s="12">
        <f t="shared" si="285"/>
        <v>1</v>
      </c>
      <c r="K2793" s="13">
        <f t="shared" si="286"/>
        <v>41613</v>
      </c>
      <c r="L2793" s="12">
        <f t="shared" si="287"/>
        <v>2013</v>
      </c>
      <c r="M2793" s="12">
        <f t="shared" si="288"/>
        <v>49</v>
      </c>
      <c r="N2793" s="12">
        <f t="shared" si="289"/>
        <v>12</v>
      </c>
      <c r="O2793" s="13" t="str">
        <f t="shared" ca="1" si="290"/>
        <v>CUMPLE</v>
      </c>
    </row>
    <row r="2794" spans="1:15" hidden="1">
      <c r="A2794">
        <f>Tabla_owssvr__2[[#This Row],[ID]]</f>
        <v>2417</v>
      </c>
      <c r="B2794" t="str">
        <f>Tabla_owssvr__2[[#This Row],[Título]]</f>
        <v>Restitución de minutos on-net</v>
      </c>
      <c r="C2794" t="str">
        <f>Tabla_owssvr__2[[#This Row],[Solicitante]]</f>
        <v>Elgueta Rojas, Deborah Lisset, CAM</v>
      </c>
      <c r="D2794" s="4">
        <f>Tabla_owssvr__2[[#This Row],[Fecha Solicitud]]</f>
        <v>41612</v>
      </c>
      <c r="E2794" t="str">
        <f>Tabla_owssvr__2[[#This Row],[Estado]]</f>
        <v>Realizado</v>
      </c>
      <c r="F2794" s="4">
        <f>Tabla_owssvr__2[[#This Row],[Fecha Cierre]]</f>
        <v>41612</v>
      </c>
      <c r="G2794" t="str">
        <f>Tabla_owssvr__2[[#This Row],[Categoria]]</f>
        <v>Habilitación de servicios de telefonía celular, aumento de minutos, cambio de perfil.</v>
      </c>
      <c r="H2794">
        <f>Tabla_owssvr__2[[#This Row],[Enviado a TI]]</f>
        <v>0</v>
      </c>
      <c r="I2794">
        <f>Tabla_owssvr__2[[#This Row],[Regiones]]</f>
        <v>0</v>
      </c>
      <c r="J2794" s="12">
        <f t="shared" si="285"/>
        <v>1</v>
      </c>
      <c r="K2794" s="13">
        <f t="shared" si="286"/>
        <v>41613</v>
      </c>
      <c r="L2794" s="12">
        <f t="shared" si="287"/>
        <v>2013</v>
      </c>
      <c r="M2794" s="12">
        <f t="shared" si="288"/>
        <v>49</v>
      </c>
      <c r="N2794" s="12">
        <f t="shared" si="289"/>
        <v>12</v>
      </c>
      <c r="O2794" s="13" t="str">
        <f t="shared" ca="1" si="290"/>
        <v>CUMPLE</v>
      </c>
    </row>
    <row r="2795" spans="1:15" hidden="1">
      <c r="A2795">
        <f>Tabla_owssvr__2[[#This Row],[ID]]</f>
        <v>2416</v>
      </c>
      <c r="B2795" t="str">
        <f>Tabla_owssvr__2[[#This Row],[Título]]</f>
        <v>Minutos On Net</v>
      </c>
      <c r="C2795" t="str">
        <f>Tabla_owssvr__2[[#This Row],[Solicitante]]</f>
        <v>Pajkuric Bustos, Ernesto Andrés, CAM</v>
      </c>
      <c r="D2795" s="4">
        <f>Tabla_owssvr__2[[#This Row],[Fecha Solicitud]]</f>
        <v>41612</v>
      </c>
      <c r="E2795" t="str">
        <f>Tabla_owssvr__2[[#This Row],[Estado]]</f>
        <v>Realizado</v>
      </c>
      <c r="F2795" s="4">
        <f>Tabla_owssvr__2[[#This Row],[Fecha Cierre]]</f>
        <v>41612</v>
      </c>
      <c r="G2795" t="str">
        <f>Tabla_owssvr__2[[#This Row],[Categoria]]</f>
        <v>Habilitación de servicios de telefonía celular, aumento de minutos, cambio de perfil.</v>
      </c>
      <c r="H2795">
        <f>Tabla_owssvr__2[[#This Row],[Enviado a TI]]</f>
        <v>0</v>
      </c>
      <c r="I2795">
        <f>Tabla_owssvr__2[[#This Row],[Regiones]]</f>
        <v>0</v>
      </c>
      <c r="J2795" s="12">
        <f t="shared" si="285"/>
        <v>1</v>
      </c>
      <c r="K2795" s="13">
        <f t="shared" si="286"/>
        <v>41613</v>
      </c>
      <c r="L2795" s="12">
        <f t="shared" si="287"/>
        <v>2013</v>
      </c>
      <c r="M2795" s="12">
        <f t="shared" si="288"/>
        <v>49</v>
      </c>
      <c r="N2795" s="12">
        <f t="shared" si="289"/>
        <v>12</v>
      </c>
      <c r="O2795" s="13" t="str">
        <f t="shared" ca="1" si="290"/>
        <v>CUMPLE</v>
      </c>
    </row>
    <row r="2796" spans="1:15" hidden="1">
      <c r="A2796">
        <f>Tabla_owssvr__2[[#This Row],[ID]]</f>
        <v>2415</v>
      </c>
      <c r="B2796" t="str">
        <f>Tabla_owssvr__2[[#This Row],[Título]]</f>
        <v>Acceso a Internet</v>
      </c>
      <c r="C2796" t="str">
        <f>Tabla_owssvr__2[[#This Row],[Solicitante]]</f>
        <v>Madariaga Guzmán, Valeska Jazmine, CAM</v>
      </c>
      <c r="D2796" s="4">
        <f>Tabla_owssvr__2[[#This Row],[Fecha Solicitud]]</f>
        <v>41611</v>
      </c>
      <c r="E2796" t="str">
        <f>Tabla_owssvr__2[[#This Row],[Estado]]</f>
        <v>Realizado</v>
      </c>
      <c r="F2796" s="4">
        <f>Tabla_owssvr__2[[#This Row],[Fecha Cierre]]</f>
        <v>41611</v>
      </c>
      <c r="G2796" t="str">
        <f>Tabla_owssvr__2[[#This Row],[Categoria]]</f>
        <v>Habilitación de carpetas compartidas o sitios de Sharepoint. O asignación y/o modificación de permisos.</v>
      </c>
      <c r="H2796">
        <f>Tabla_owssvr__2[[#This Row],[Enviado a TI]]</f>
        <v>0</v>
      </c>
      <c r="I2796">
        <f>Tabla_owssvr__2[[#This Row],[Regiones]]</f>
        <v>0</v>
      </c>
      <c r="J2796" s="12">
        <f t="shared" si="285"/>
        <v>1</v>
      </c>
      <c r="K2796" s="13">
        <f t="shared" si="286"/>
        <v>41612</v>
      </c>
      <c r="L2796" s="12">
        <f t="shared" si="287"/>
        <v>2013</v>
      </c>
      <c r="M2796" s="12">
        <f t="shared" si="288"/>
        <v>49</v>
      </c>
      <c r="N2796" s="12">
        <f t="shared" si="289"/>
        <v>12</v>
      </c>
      <c r="O2796" s="13" t="str">
        <f t="shared" ca="1" si="290"/>
        <v>CUMPLE</v>
      </c>
    </row>
    <row r="2797" spans="1:15" hidden="1">
      <c r="A2797">
        <f>Tabla_owssvr__2[[#This Row],[ID]]</f>
        <v>2414</v>
      </c>
      <c r="B2797" t="str">
        <f>Tabla_owssvr__2[[#This Row],[Título]]</f>
        <v>Notebook Gabriela Peña</v>
      </c>
      <c r="C2797" t="str">
        <f>Tabla_owssvr__2[[#This Row],[Solicitante]]</f>
        <v>Abrigo Elgueda, Juan Andres, CAM</v>
      </c>
      <c r="D2797" s="4">
        <f>Tabla_owssvr__2[[#This Row],[Fecha Solicitud]]</f>
        <v>41611</v>
      </c>
      <c r="E2797" t="str">
        <f>Tabla_owssvr__2[[#This Row],[Estado]]</f>
        <v>Realizado</v>
      </c>
      <c r="F2797" s="4">
        <f>Tabla_owssvr__2[[#This Row],[Fecha Cierre]]</f>
        <v>41611</v>
      </c>
      <c r="G2797" t="str">
        <f>Tabla_owssvr__2[[#This Row],[Categoria]]</f>
        <v>Asignación de equipamiento estándar.</v>
      </c>
      <c r="H2797">
        <f>Tabla_owssvr__2[[#This Row],[Enviado a TI]]</f>
        <v>0</v>
      </c>
      <c r="I2797">
        <f>Tabla_owssvr__2[[#This Row],[Regiones]]</f>
        <v>0</v>
      </c>
      <c r="J2797" s="12">
        <f t="shared" si="285"/>
        <v>4</v>
      </c>
      <c r="K2797" s="13">
        <f t="shared" si="286"/>
        <v>41617</v>
      </c>
      <c r="L2797" s="12">
        <f t="shared" si="287"/>
        <v>2013</v>
      </c>
      <c r="M2797" s="12">
        <f t="shared" si="288"/>
        <v>50</v>
      </c>
      <c r="N2797" s="12">
        <f t="shared" si="289"/>
        <v>12</v>
      </c>
      <c r="O2797" s="13" t="str">
        <f t="shared" ca="1" si="290"/>
        <v>CUMPLE</v>
      </c>
    </row>
    <row r="2798" spans="1:15" hidden="1">
      <c r="A2798">
        <f>Tabla_owssvr__2[[#This Row],[ID]]</f>
        <v>2413</v>
      </c>
      <c r="B2798" t="str">
        <f>Tabla_owssvr__2[[#This Row],[Título]]</f>
        <v>Minutos  Celular</v>
      </c>
      <c r="C2798" t="str">
        <f>Tabla_owssvr__2[[#This Row],[Solicitante]]</f>
        <v>Palma Campos, Alejandra Beatriz, CAM</v>
      </c>
      <c r="D2798" s="4">
        <f>Tabla_owssvr__2[[#This Row],[Fecha Solicitud]]</f>
        <v>41611</v>
      </c>
      <c r="E2798" t="str">
        <f>Tabla_owssvr__2[[#This Row],[Estado]]</f>
        <v>Realizado</v>
      </c>
      <c r="F2798" s="4">
        <f>Tabla_owssvr__2[[#This Row],[Fecha Cierre]]</f>
        <v>41611</v>
      </c>
      <c r="G2798" t="str">
        <f>Tabla_owssvr__2[[#This Row],[Categoria]]</f>
        <v>Habilitación de servicios de telefonía celular, aumento de minutos, cambio de perfil.</v>
      </c>
      <c r="H2798">
        <f>Tabla_owssvr__2[[#This Row],[Enviado a TI]]</f>
        <v>0</v>
      </c>
      <c r="I2798">
        <f>Tabla_owssvr__2[[#This Row],[Regiones]]</f>
        <v>0</v>
      </c>
      <c r="J2798" s="12">
        <f t="shared" si="285"/>
        <v>1</v>
      </c>
      <c r="K2798" s="13">
        <f t="shared" si="286"/>
        <v>41612</v>
      </c>
      <c r="L2798" s="12">
        <f t="shared" si="287"/>
        <v>2013</v>
      </c>
      <c r="M2798" s="12">
        <f t="shared" si="288"/>
        <v>49</v>
      </c>
      <c r="N2798" s="12">
        <f t="shared" si="289"/>
        <v>12</v>
      </c>
      <c r="O2798" s="13" t="str">
        <f t="shared" ca="1" si="290"/>
        <v>CUMPLE</v>
      </c>
    </row>
    <row r="2799" spans="1:15" hidden="1">
      <c r="A2799">
        <f>Tabla_owssvr__2[[#This Row],[ID]]</f>
        <v>2412</v>
      </c>
      <c r="B2799" t="str">
        <f>Tabla_owssvr__2[[#This Row],[Título]]</f>
        <v xml:space="preserve">TICKET 771457 - AD REGISTRO DE HOST </v>
      </c>
      <c r="C2799" t="str">
        <f>Tabla_owssvr__2[[#This Row],[Solicitante]]</f>
        <v>Técnico Mesa de Ayuda, Externo</v>
      </c>
      <c r="D2799" s="4">
        <f>Tabla_owssvr__2[[#This Row],[Fecha Solicitud]]</f>
        <v>41611</v>
      </c>
      <c r="E2799" t="str">
        <f>Tabla_owssvr__2[[#This Row],[Estado]]</f>
        <v>Realizado</v>
      </c>
      <c r="F2799" s="4">
        <f>Tabla_owssvr__2[[#This Row],[Fecha Cierre]]</f>
        <v>41611</v>
      </c>
      <c r="G2799" t="str">
        <f>Tabla_owssvr__2[[#This Row],[Categoria]]</f>
        <v>Creación, modificación activación y desactivación de cuentas de red y correo electrónico.</v>
      </c>
      <c r="H2799">
        <f>Tabla_owssvr__2[[#This Row],[Enviado a TI]]</f>
        <v>0</v>
      </c>
      <c r="I2799">
        <f>Tabla_owssvr__2[[#This Row],[Regiones]]</f>
        <v>0</v>
      </c>
      <c r="J2799" s="12">
        <f t="shared" si="285"/>
        <v>1</v>
      </c>
      <c r="K2799" s="13">
        <f t="shared" si="286"/>
        <v>41612</v>
      </c>
      <c r="L2799" s="12">
        <f t="shared" si="287"/>
        <v>2013</v>
      </c>
      <c r="M2799" s="12">
        <f t="shared" si="288"/>
        <v>49</v>
      </c>
      <c r="N2799" s="12">
        <f t="shared" si="289"/>
        <v>12</v>
      </c>
      <c r="O2799" s="13" t="str">
        <f t="shared" ca="1" si="290"/>
        <v>CUMPLE</v>
      </c>
    </row>
    <row r="2800" spans="1:15" hidden="1">
      <c r="A2800">
        <f>Tabla_owssvr__2[[#This Row],[ID]]</f>
        <v>2411</v>
      </c>
      <c r="B2800" t="str">
        <f>Tabla_owssvr__2[[#This Row],[Título]]</f>
        <v>Reinicio Clave - Rer Corporativa</v>
      </c>
      <c r="C2800" t="str">
        <f>Tabla_owssvr__2[[#This Row],[Solicitante]]</f>
        <v>Palma Campos, Alejandra Beatriz, CAM</v>
      </c>
      <c r="D2800" s="4">
        <f>Tabla_owssvr__2[[#This Row],[Fecha Solicitud]]</f>
        <v>41611</v>
      </c>
      <c r="E2800" t="str">
        <f>Tabla_owssvr__2[[#This Row],[Estado]]</f>
        <v>Realizado</v>
      </c>
      <c r="F2800" s="4">
        <f>Tabla_owssvr__2[[#This Row],[Fecha Cierre]]</f>
        <v>41612</v>
      </c>
      <c r="G2800" t="str">
        <f>Tabla_owssvr__2[[#This Row],[Categoria]]</f>
        <v>Creación, modificación activación y desactivación de cuentas de red y correo electrónico.</v>
      </c>
      <c r="H2800">
        <f>Tabla_owssvr__2[[#This Row],[Enviado a TI]]</f>
        <v>0</v>
      </c>
      <c r="I2800">
        <f>Tabla_owssvr__2[[#This Row],[Regiones]]</f>
        <v>0</v>
      </c>
      <c r="J2800" s="12">
        <f t="shared" si="285"/>
        <v>1</v>
      </c>
      <c r="K2800" s="13">
        <f t="shared" si="286"/>
        <v>41612</v>
      </c>
      <c r="L2800" s="12">
        <f t="shared" si="287"/>
        <v>2013</v>
      </c>
      <c r="M2800" s="12">
        <f t="shared" si="288"/>
        <v>49</v>
      </c>
      <c r="N2800" s="12">
        <f t="shared" si="289"/>
        <v>12</v>
      </c>
      <c r="O2800" s="13" t="str">
        <f t="shared" ca="1" si="290"/>
        <v>CUMPLE</v>
      </c>
    </row>
    <row r="2801" spans="1:15" hidden="1">
      <c r="A2801">
        <f>Tabla_owssvr__2[[#This Row],[ID]]</f>
        <v>2410</v>
      </c>
      <c r="B2801" t="str">
        <f>Tabla_owssvr__2[[#This Row],[Título]]</f>
        <v>TICKET 771466 - EXCHANGE REGISTRO ALIAS</v>
      </c>
      <c r="C2801" t="str">
        <f>Tabla_owssvr__2[[#This Row],[Solicitante]]</f>
        <v>Abrigo Elgueda, Juan Andres, CAM</v>
      </c>
      <c r="D2801" s="4">
        <f>Tabla_owssvr__2[[#This Row],[Fecha Solicitud]]</f>
        <v>41612</v>
      </c>
      <c r="E2801" t="str">
        <f>Tabla_owssvr__2[[#This Row],[Estado]]</f>
        <v>Realizado</v>
      </c>
      <c r="F2801" s="4">
        <f>Tabla_owssvr__2[[#This Row],[Fecha Cierre]]</f>
        <v>41612</v>
      </c>
      <c r="G2801" t="str">
        <f>Tabla_owssvr__2[[#This Row],[Categoria]]</f>
        <v>Creación, modificación activación y desactivación de cuentas de red y correo electrónico.</v>
      </c>
      <c r="H2801">
        <f>Tabla_owssvr__2[[#This Row],[Enviado a TI]]</f>
        <v>0</v>
      </c>
      <c r="I2801">
        <f>Tabla_owssvr__2[[#This Row],[Regiones]]</f>
        <v>0</v>
      </c>
      <c r="J2801" s="12">
        <f t="shared" si="285"/>
        <v>1</v>
      </c>
      <c r="K2801" s="13">
        <f t="shared" si="286"/>
        <v>41613</v>
      </c>
      <c r="L2801" s="12">
        <f t="shared" si="287"/>
        <v>2013</v>
      </c>
      <c r="M2801" s="12">
        <f t="shared" si="288"/>
        <v>49</v>
      </c>
      <c r="N2801" s="12">
        <f t="shared" si="289"/>
        <v>12</v>
      </c>
      <c r="O2801" s="13" t="str">
        <f t="shared" ca="1" si="290"/>
        <v>CUMPLE</v>
      </c>
    </row>
    <row r="2802" spans="1:15" hidden="1">
      <c r="A2802">
        <f>Tabla_owssvr__2[[#This Row],[ID]]</f>
        <v>2409</v>
      </c>
      <c r="B2802" t="str">
        <f>Tabla_owssvr__2[[#This Row],[Título]]</f>
        <v>Modificación Anexo G.Peña</v>
      </c>
      <c r="C2802" t="str">
        <f>Tabla_owssvr__2[[#This Row],[Solicitante]]</f>
        <v>Abrigo Elgueda, Juan Andres, CAM</v>
      </c>
      <c r="D2802" s="4">
        <f>Tabla_owssvr__2[[#This Row],[Fecha Solicitud]]</f>
        <v>41612</v>
      </c>
      <c r="E2802" t="str">
        <f>Tabla_owssvr__2[[#This Row],[Estado]]</f>
        <v>Realizado</v>
      </c>
      <c r="F2802" s="4">
        <f>Tabla_owssvr__2[[#This Row],[Fecha Cierre]]</f>
        <v>41612</v>
      </c>
      <c r="G2802" t="str">
        <f>Tabla_owssvr__2[[#This Row],[Categoria]]</f>
        <v>Creación, modificación activación y desactivación de anexos telefónicos.</v>
      </c>
      <c r="H2802">
        <f>Tabla_owssvr__2[[#This Row],[Enviado a TI]]</f>
        <v>0</v>
      </c>
      <c r="I2802">
        <f>Tabla_owssvr__2[[#This Row],[Regiones]]</f>
        <v>0</v>
      </c>
      <c r="J2802" s="12">
        <f t="shared" si="285"/>
        <v>1</v>
      </c>
      <c r="K2802" s="13">
        <f t="shared" si="286"/>
        <v>41613</v>
      </c>
      <c r="L2802" s="12">
        <f t="shared" si="287"/>
        <v>2013</v>
      </c>
      <c r="M2802" s="12">
        <f t="shared" si="288"/>
        <v>49</v>
      </c>
      <c r="N2802" s="12">
        <f t="shared" si="289"/>
        <v>12</v>
      </c>
      <c r="O2802" s="13" t="str">
        <f t="shared" ca="1" si="290"/>
        <v>CUMPLE</v>
      </c>
    </row>
    <row r="2803" spans="1:15" hidden="1">
      <c r="A2803">
        <f>Tabla_owssvr__2[[#This Row],[ID]]</f>
        <v>2408</v>
      </c>
      <c r="B2803" t="str">
        <f>Tabla_owssvr__2[[#This Row],[Título]]</f>
        <v>Minutos  Celular</v>
      </c>
      <c r="C2803" t="str">
        <f>Tabla_owssvr__2[[#This Row],[Solicitante]]</f>
        <v>Palma Campos, Alejandra Beatriz, CAM</v>
      </c>
      <c r="D2803" s="4">
        <f>Tabla_owssvr__2[[#This Row],[Fecha Solicitud]]</f>
        <v>41612</v>
      </c>
      <c r="E2803" t="str">
        <f>Tabla_owssvr__2[[#This Row],[Estado]]</f>
        <v>Realizado</v>
      </c>
      <c r="F2803" s="4">
        <f>Tabla_owssvr__2[[#This Row],[Fecha Cierre]]</f>
        <v>41612</v>
      </c>
      <c r="G2803" t="str">
        <f>Tabla_owssvr__2[[#This Row],[Categoria]]</f>
        <v>Habilitación de servicios de telefonía celular, aumento de minutos, cambio de perfil.</v>
      </c>
      <c r="H2803">
        <f>Tabla_owssvr__2[[#This Row],[Enviado a TI]]</f>
        <v>0</v>
      </c>
      <c r="I2803">
        <f>Tabla_owssvr__2[[#This Row],[Regiones]]</f>
        <v>0</v>
      </c>
      <c r="J2803" s="12">
        <f t="shared" si="285"/>
        <v>1</v>
      </c>
      <c r="K2803" s="13">
        <f t="shared" si="286"/>
        <v>41613</v>
      </c>
      <c r="L2803" s="12">
        <f t="shared" si="287"/>
        <v>2013</v>
      </c>
      <c r="M2803" s="12">
        <f t="shared" si="288"/>
        <v>49</v>
      </c>
      <c r="N2803" s="12">
        <f t="shared" si="289"/>
        <v>12</v>
      </c>
      <c r="O2803" s="13" t="str">
        <f t="shared" ca="1" si="290"/>
        <v>CUMPLE</v>
      </c>
    </row>
    <row r="2804" spans="1:15" hidden="1">
      <c r="A2804">
        <f>Tabla_owssvr__2[[#This Row],[ID]]</f>
        <v>2407</v>
      </c>
      <c r="B2804" t="str">
        <f>Tabla_owssvr__2[[#This Row],[Título]]</f>
        <v>TICKET 771376 - AD REGISTRO DE HOST</v>
      </c>
      <c r="C2804" t="str">
        <f>Tabla_owssvr__2[[#This Row],[Solicitante]]</f>
        <v>Técnico Mesa de Ayuda, Externo</v>
      </c>
      <c r="D2804" s="4">
        <f>Tabla_owssvr__2[[#This Row],[Fecha Solicitud]]</f>
        <v>41611</v>
      </c>
      <c r="E2804" t="str">
        <f>Tabla_owssvr__2[[#This Row],[Estado]]</f>
        <v>Realizado</v>
      </c>
      <c r="F2804" s="4">
        <f>Tabla_owssvr__2[[#This Row],[Fecha Cierre]]</f>
        <v>41611</v>
      </c>
      <c r="G2804" t="str">
        <f>Tabla_owssvr__2[[#This Row],[Categoria]]</f>
        <v>Creación, modificación activación y desactivación de cuentas de red y correo electrónico.</v>
      </c>
      <c r="H2804">
        <f>Tabla_owssvr__2[[#This Row],[Enviado a TI]]</f>
        <v>0</v>
      </c>
      <c r="I2804">
        <f>Tabla_owssvr__2[[#This Row],[Regiones]]</f>
        <v>0</v>
      </c>
      <c r="J2804" s="12">
        <f t="shared" si="285"/>
        <v>1</v>
      </c>
      <c r="K2804" s="13">
        <f t="shared" si="286"/>
        <v>41612</v>
      </c>
      <c r="L2804" s="12">
        <f t="shared" si="287"/>
        <v>2013</v>
      </c>
      <c r="M2804" s="12">
        <f t="shared" si="288"/>
        <v>49</v>
      </c>
      <c r="N2804" s="12">
        <f t="shared" si="289"/>
        <v>12</v>
      </c>
      <c r="O2804" s="13" t="str">
        <f t="shared" ca="1" si="290"/>
        <v>CUMPLE</v>
      </c>
    </row>
    <row r="2805" spans="1:15" hidden="1">
      <c r="A2805">
        <f>Tabla_owssvr__2[[#This Row],[ID]]</f>
        <v>2406</v>
      </c>
      <c r="B2805" t="str">
        <f>Tabla_owssvr__2[[#This Row],[Título]]</f>
        <v>Error al generar nota de credito</v>
      </c>
      <c r="C2805" t="str">
        <f>Tabla_owssvr__2[[#This Row],[Solicitante]]</f>
        <v>Robles Garcia, Karem Elizabeth, CAM</v>
      </c>
      <c r="D2805" s="4">
        <f>Tabla_owssvr__2[[#This Row],[Fecha Solicitud]]</f>
        <v>41610</v>
      </c>
      <c r="E2805" t="str">
        <f>Tabla_owssvr__2[[#This Row],[Estado]]</f>
        <v>Realizado</v>
      </c>
      <c r="F2805" s="4">
        <f>Tabla_owssvr__2[[#This Row],[Fecha Cierre]]</f>
        <v>41610</v>
      </c>
      <c r="G2805" t="str">
        <f>Tabla_owssvr__2[[#This Row],[Categoria]]</f>
        <v>Reporte de incidencias de servicio externos (Oracle, SAP, Synergia, GOM ….)</v>
      </c>
      <c r="H2805">
        <f>Tabla_owssvr__2[[#This Row],[Enviado a TI]]</f>
        <v>0</v>
      </c>
      <c r="I2805">
        <f>Tabla_owssvr__2[[#This Row],[Regiones]]</f>
        <v>0</v>
      </c>
      <c r="J2805" s="12">
        <f t="shared" si="285"/>
        <v>1</v>
      </c>
      <c r="K2805" s="13">
        <f t="shared" si="286"/>
        <v>41611</v>
      </c>
      <c r="L2805" s="12">
        <f t="shared" si="287"/>
        <v>2013</v>
      </c>
      <c r="M2805" s="12">
        <f t="shared" si="288"/>
        <v>49</v>
      </c>
      <c r="N2805" s="12">
        <f t="shared" si="289"/>
        <v>12</v>
      </c>
      <c r="O2805" s="13" t="str">
        <f t="shared" ca="1" si="290"/>
        <v>CUMPLE</v>
      </c>
    </row>
    <row r="2806" spans="1:15" hidden="1">
      <c r="A2806">
        <f>Tabla_owssvr__2[[#This Row],[ID]]</f>
        <v>2405</v>
      </c>
      <c r="B2806" t="str">
        <f>Tabla_owssvr__2[[#This Row],[Título]]</f>
        <v>descarga videos</v>
      </c>
      <c r="C2806" t="str">
        <f>Tabla_owssvr__2[[#This Row],[Solicitante]]</f>
        <v>Castro Moreno, Claudio Francisco, CAM</v>
      </c>
      <c r="D2806" s="4">
        <f>Tabla_owssvr__2[[#This Row],[Fecha Solicitud]]</f>
        <v>41611</v>
      </c>
      <c r="E2806" t="str">
        <f>Tabla_owssvr__2[[#This Row],[Estado]]</f>
        <v>Realizado</v>
      </c>
      <c r="F2806" s="4">
        <f>Tabla_owssvr__2[[#This Row],[Fecha Cierre]]</f>
        <v>41611</v>
      </c>
      <c r="G2806" t="str">
        <f>Tabla_owssvr__2[[#This Row],[Categoria]]</f>
        <v>Instalación de nuevos software en los computadores.</v>
      </c>
      <c r="H2806">
        <f>Tabla_owssvr__2[[#This Row],[Enviado a TI]]</f>
        <v>0</v>
      </c>
      <c r="I2806">
        <f>Tabla_owssvr__2[[#This Row],[Regiones]]</f>
        <v>0</v>
      </c>
      <c r="J2806" s="12">
        <f t="shared" si="285"/>
        <v>1</v>
      </c>
      <c r="K2806" s="13">
        <f t="shared" si="286"/>
        <v>41612</v>
      </c>
      <c r="L2806" s="12">
        <f t="shared" si="287"/>
        <v>2013</v>
      </c>
      <c r="M2806" s="12">
        <f t="shared" si="288"/>
        <v>49</v>
      </c>
      <c r="N2806" s="12">
        <f t="shared" si="289"/>
        <v>12</v>
      </c>
      <c r="O2806" s="13" t="str">
        <f t="shared" ca="1" si="290"/>
        <v>CUMPLE</v>
      </c>
    </row>
    <row r="2807" spans="1:15" hidden="1">
      <c r="A2807">
        <f>Tabla_owssvr__2[[#This Row],[ID]]</f>
        <v>2404</v>
      </c>
      <c r="B2807" t="str">
        <f>Tabla_owssvr__2[[#This Row],[Título]]</f>
        <v>Alta Cuenta Corporativa</v>
      </c>
      <c r="C2807" t="str">
        <f>Tabla_owssvr__2[[#This Row],[Solicitante]]</f>
        <v>Dossi Muñoz, Carolina, CAM</v>
      </c>
      <c r="D2807" s="4">
        <f>Tabla_owssvr__2[[#This Row],[Fecha Solicitud]]</f>
        <v>41610</v>
      </c>
      <c r="E2807" t="str">
        <f>Tabla_owssvr__2[[#This Row],[Estado]]</f>
        <v>Realizado</v>
      </c>
      <c r="F2807" s="4">
        <f>Tabla_owssvr__2[[#This Row],[Fecha Cierre]]</f>
        <v>41610</v>
      </c>
      <c r="G2807" t="str">
        <f>Tabla_owssvr__2[[#This Row],[Categoria]]</f>
        <v>Creación, modificación activación y desactivación de cuentas de red y correo electrónico.</v>
      </c>
      <c r="H2807">
        <f>Tabla_owssvr__2[[#This Row],[Enviado a TI]]</f>
        <v>0</v>
      </c>
      <c r="I2807">
        <f>Tabla_owssvr__2[[#This Row],[Regiones]]</f>
        <v>0</v>
      </c>
      <c r="J2807" s="12">
        <f t="shared" si="285"/>
        <v>1</v>
      </c>
      <c r="K2807" s="13">
        <f t="shared" si="286"/>
        <v>41611</v>
      </c>
      <c r="L2807" s="12">
        <f t="shared" si="287"/>
        <v>2013</v>
      </c>
      <c r="M2807" s="12">
        <f t="shared" si="288"/>
        <v>49</v>
      </c>
      <c r="N2807" s="12">
        <f t="shared" si="289"/>
        <v>12</v>
      </c>
      <c r="O2807" s="13" t="str">
        <f t="shared" ca="1" si="290"/>
        <v>CUMPLE</v>
      </c>
    </row>
    <row r="2808" spans="1:15" hidden="1">
      <c r="A2808">
        <f>Tabla_owssvr__2[[#This Row],[ID]]</f>
        <v>2403</v>
      </c>
      <c r="B2808" t="str">
        <f>Tabla_owssvr__2[[#This Row],[Título]]</f>
        <v>Alta Cuenta Corporativa</v>
      </c>
      <c r="C2808" t="str">
        <f>Tabla_owssvr__2[[#This Row],[Solicitante]]</f>
        <v>Dossi Muñoz, Carolina, CAM</v>
      </c>
      <c r="D2808" s="4">
        <f>Tabla_owssvr__2[[#This Row],[Fecha Solicitud]]</f>
        <v>41610</v>
      </c>
      <c r="E2808" t="str">
        <f>Tabla_owssvr__2[[#This Row],[Estado]]</f>
        <v>Realizado</v>
      </c>
      <c r="F2808" s="4">
        <f>Tabla_owssvr__2[[#This Row],[Fecha Cierre]]</f>
        <v>41610</v>
      </c>
      <c r="G2808" t="str">
        <f>Tabla_owssvr__2[[#This Row],[Categoria]]</f>
        <v>Creación, modificación activación y desactivación de cuentas de red y correo electrónico.</v>
      </c>
      <c r="H2808">
        <f>Tabla_owssvr__2[[#This Row],[Enviado a TI]]</f>
        <v>0</v>
      </c>
      <c r="I2808">
        <f>Tabla_owssvr__2[[#This Row],[Regiones]]</f>
        <v>0</v>
      </c>
      <c r="J2808" s="12">
        <f t="shared" si="285"/>
        <v>1</v>
      </c>
      <c r="K2808" s="13">
        <f t="shared" si="286"/>
        <v>41611</v>
      </c>
      <c r="L2808" s="12">
        <f t="shared" si="287"/>
        <v>2013</v>
      </c>
      <c r="M2808" s="12">
        <f t="shared" si="288"/>
        <v>49</v>
      </c>
      <c r="N2808" s="12">
        <f t="shared" si="289"/>
        <v>12</v>
      </c>
      <c r="O2808" s="13" t="str">
        <f t="shared" ca="1" si="290"/>
        <v>CUMPLE</v>
      </c>
    </row>
    <row r="2809" spans="1:15" hidden="1">
      <c r="A2809">
        <f>Tabla_owssvr__2[[#This Row],[ID]]</f>
        <v>2402</v>
      </c>
      <c r="B2809" t="str">
        <f>Tabla_owssvr__2[[#This Row],[Título]]</f>
        <v xml:space="preserve">Hospital  Salvador, Instituto  Nacional de Geriatría   ( ORIGINAL  </v>
      </c>
      <c r="C2809" t="str">
        <f>Tabla_owssvr__2[[#This Row],[Solicitante]]</f>
        <v>Garrido Fredes, Eduardo Adrian, CAM</v>
      </c>
      <c r="D2809" s="4">
        <f>Tabla_owssvr__2[[#This Row],[Fecha Solicitud]]</f>
        <v>41610</v>
      </c>
      <c r="E2809" t="str">
        <f>Tabla_owssvr__2[[#This Row],[Estado]]</f>
        <v>Realizado</v>
      </c>
      <c r="F2809" s="4">
        <f>Tabla_owssvr__2[[#This Row],[Fecha Cierre]]</f>
        <v>41610</v>
      </c>
      <c r="G2809" t="str">
        <f>Tabla_owssvr__2[[#This Row],[Categoria]]</f>
        <v>Habilitación de carpetas compartidas o sitios de Sharepoint. O asignación y/o modificación de permisos.</v>
      </c>
      <c r="H2809">
        <f>Tabla_owssvr__2[[#This Row],[Enviado a TI]]</f>
        <v>0</v>
      </c>
      <c r="I2809">
        <f>Tabla_owssvr__2[[#This Row],[Regiones]]</f>
        <v>0</v>
      </c>
      <c r="J2809" s="12">
        <f t="shared" si="285"/>
        <v>1</v>
      </c>
      <c r="K2809" s="13">
        <f t="shared" si="286"/>
        <v>41611</v>
      </c>
      <c r="L2809" s="12">
        <f t="shared" si="287"/>
        <v>2013</v>
      </c>
      <c r="M2809" s="12">
        <f t="shared" si="288"/>
        <v>49</v>
      </c>
      <c r="N2809" s="12">
        <f t="shared" si="289"/>
        <v>12</v>
      </c>
      <c r="O2809" s="13" t="str">
        <f t="shared" ca="1" si="290"/>
        <v>CUMPLE</v>
      </c>
    </row>
    <row r="2810" spans="1:15" hidden="1">
      <c r="A2810">
        <f>Tabla_owssvr__2[[#This Row],[ID]]</f>
        <v>2401</v>
      </c>
      <c r="B2810" t="str">
        <f>Tabla_owssvr__2[[#This Row],[Título]]</f>
        <v>Cambio Zenteno Inspecciones de Perdidas</v>
      </c>
      <c r="C2810" t="str">
        <f>Tabla_owssvr__2[[#This Row],[Solicitante]]</f>
        <v>Diaz Castro, Olivier Guillermo, CAM</v>
      </c>
      <c r="D2810" s="4">
        <f>Tabla_owssvr__2[[#This Row],[Fecha Solicitud]]</f>
        <v>41610</v>
      </c>
      <c r="E2810" t="str">
        <f>Tabla_owssvr__2[[#This Row],[Estado]]</f>
        <v>Realizado</v>
      </c>
      <c r="F2810" s="4">
        <f>Tabla_owssvr__2[[#This Row],[Fecha Cierre]]</f>
        <v>41611</v>
      </c>
      <c r="G2810" t="str">
        <f>Tabla_owssvr__2[[#This Row],[Categoria]]</f>
        <v>Asignación de equipamiento estándar.</v>
      </c>
      <c r="H2810">
        <f>Tabla_owssvr__2[[#This Row],[Enviado a TI]]</f>
        <v>0</v>
      </c>
      <c r="I2810">
        <f>Tabla_owssvr__2[[#This Row],[Regiones]]</f>
        <v>0</v>
      </c>
      <c r="J2810" s="12">
        <f t="shared" si="285"/>
        <v>4</v>
      </c>
      <c r="K2810" s="13">
        <f t="shared" si="286"/>
        <v>41614</v>
      </c>
      <c r="L2810" s="12">
        <f t="shared" si="287"/>
        <v>2013</v>
      </c>
      <c r="M2810" s="12">
        <f t="shared" si="288"/>
        <v>49</v>
      </c>
      <c r="N2810" s="12">
        <f t="shared" si="289"/>
        <v>12</v>
      </c>
      <c r="O2810" s="13" t="str">
        <f t="shared" ca="1" si="290"/>
        <v>CUMPLE</v>
      </c>
    </row>
    <row r="2811" spans="1:15" hidden="1">
      <c r="A2811">
        <f>Tabla_owssvr__2[[#This Row],[ID]]</f>
        <v>2400</v>
      </c>
      <c r="B2811" t="str">
        <f>Tabla_owssvr__2[[#This Row],[Título]]</f>
        <v>Solicitud de minutos</v>
      </c>
      <c r="C2811" t="str">
        <f>Tabla_owssvr__2[[#This Row],[Solicitante]]</f>
        <v>Hernandez Briones, Hans Alejandro, CAM</v>
      </c>
      <c r="D2811" s="4">
        <f>Tabla_owssvr__2[[#This Row],[Fecha Solicitud]]</f>
        <v>41610</v>
      </c>
      <c r="E2811" t="str">
        <f>Tabla_owssvr__2[[#This Row],[Estado]]</f>
        <v>Realizado</v>
      </c>
      <c r="F2811" s="4">
        <f>Tabla_owssvr__2[[#This Row],[Fecha Cierre]]</f>
        <v>41611</v>
      </c>
      <c r="G2811" t="str">
        <f>Tabla_owssvr__2[[#This Row],[Categoria]]</f>
        <v>Habilitación de servicios de telefonía celular, aumento de minutos, cambio de perfil.</v>
      </c>
      <c r="H2811">
        <f>Tabla_owssvr__2[[#This Row],[Enviado a TI]]</f>
        <v>0</v>
      </c>
      <c r="I2811">
        <f>Tabla_owssvr__2[[#This Row],[Regiones]]</f>
        <v>0</v>
      </c>
      <c r="J2811" s="12">
        <f t="shared" si="285"/>
        <v>1</v>
      </c>
      <c r="K2811" s="13">
        <f t="shared" si="286"/>
        <v>41611</v>
      </c>
      <c r="L2811" s="12">
        <f t="shared" si="287"/>
        <v>2013</v>
      </c>
      <c r="M2811" s="12">
        <f t="shared" si="288"/>
        <v>49</v>
      </c>
      <c r="N2811" s="12">
        <f t="shared" si="289"/>
        <v>12</v>
      </c>
      <c r="O2811" s="13" t="str">
        <f t="shared" ca="1" si="290"/>
        <v>CUMPLE</v>
      </c>
    </row>
    <row r="2812" spans="1:15" hidden="1">
      <c r="A2812">
        <f>Tabla_owssvr__2[[#This Row],[ID]]</f>
        <v>2399</v>
      </c>
      <c r="B2812" t="str">
        <f>Tabla_owssvr__2[[#This Row],[Título]]</f>
        <v>Minutos de Celular</v>
      </c>
      <c r="C2812" t="str">
        <f>Tabla_owssvr__2[[#This Row],[Solicitante]]</f>
        <v>Abrigo Elgueda, Juan Andres, CAM</v>
      </c>
      <c r="D2812" s="4">
        <f>Tabla_owssvr__2[[#This Row],[Fecha Solicitud]]</f>
        <v>41611</v>
      </c>
      <c r="E2812" t="str">
        <f>Tabla_owssvr__2[[#This Row],[Estado]]</f>
        <v>Realizado</v>
      </c>
      <c r="F2812" s="4">
        <f>Tabla_owssvr__2[[#This Row],[Fecha Cierre]]</f>
        <v>41611</v>
      </c>
      <c r="G2812" t="str">
        <f>Tabla_owssvr__2[[#This Row],[Categoria]]</f>
        <v>Habilitación de servicios de telefonía celular, aumento de minutos, cambio de perfil.</v>
      </c>
      <c r="H2812">
        <f>Tabla_owssvr__2[[#This Row],[Enviado a TI]]</f>
        <v>0</v>
      </c>
      <c r="I2812">
        <f>Tabla_owssvr__2[[#This Row],[Regiones]]</f>
        <v>0</v>
      </c>
      <c r="J2812" s="12">
        <f t="shared" si="285"/>
        <v>1</v>
      </c>
      <c r="K2812" s="13">
        <f t="shared" si="286"/>
        <v>41612</v>
      </c>
      <c r="L2812" s="12">
        <f t="shared" si="287"/>
        <v>2013</v>
      </c>
      <c r="M2812" s="12">
        <f t="shared" si="288"/>
        <v>49</v>
      </c>
      <c r="N2812" s="12">
        <f t="shared" si="289"/>
        <v>12</v>
      </c>
      <c r="O2812" s="13" t="str">
        <f t="shared" ca="1" si="290"/>
        <v>CUMPLE</v>
      </c>
    </row>
    <row r="2813" spans="1:15" hidden="1">
      <c r="A2813">
        <f>Tabla_owssvr__2[[#This Row],[ID]]</f>
        <v>2398</v>
      </c>
      <c r="B2813" t="str">
        <f>Tabla_owssvr__2[[#This Row],[Título]]</f>
        <v>Información Ministerio</v>
      </c>
      <c r="C2813" t="str">
        <f>Tabla_owssvr__2[[#This Row],[Solicitante]]</f>
        <v>Carvajal Caceres, Luis Maximo, CAM</v>
      </c>
      <c r="D2813" s="4">
        <f>Tabla_owssvr__2[[#This Row],[Fecha Solicitud]]</f>
        <v>41611</v>
      </c>
      <c r="E2813" t="str">
        <f>Tabla_owssvr__2[[#This Row],[Estado]]</f>
        <v>Realizado</v>
      </c>
      <c r="F2813" s="4">
        <f>Tabla_owssvr__2[[#This Row],[Fecha Cierre]]</f>
        <v>41611</v>
      </c>
      <c r="G2813" t="str">
        <f>Tabla_owssvr__2[[#This Row],[Categoria]]</f>
        <v>Habilitación de carpetas compartidas o sitios de Sharepoint. O asignación y/o modificación de permisos.</v>
      </c>
      <c r="H2813">
        <f>Tabla_owssvr__2[[#This Row],[Enviado a TI]]</f>
        <v>0</v>
      </c>
      <c r="I2813">
        <f>Tabla_owssvr__2[[#This Row],[Regiones]]</f>
        <v>0</v>
      </c>
      <c r="J2813" s="12">
        <f t="shared" si="285"/>
        <v>1</v>
      </c>
      <c r="K2813" s="13">
        <f t="shared" si="286"/>
        <v>41612</v>
      </c>
      <c r="L2813" s="12">
        <f t="shared" si="287"/>
        <v>2013</v>
      </c>
      <c r="M2813" s="12">
        <f t="shared" si="288"/>
        <v>49</v>
      </c>
      <c r="N2813" s="12">
        <f t="shared" si="289"/>
        <v>12</v>
      </c>
      <c r="O2813" s="13" t="str">
        <f t="shared" ca="1" si="290"/>
        <v>CUMPLE</v>
      </c>
    </row>
    <row r="2814" spans="1:15" hidden="1">
      <c r="A2814">
        <f>Tabla_owssvr__2[[#This Row],[ID]]</f>
        <v>2397</v>
      </c>
      <c r="B2814" t="str">
        <f>Tabla_owssvr__2[[#This Row],[Título]]</f>
        <v xml:space="preserve">Favor Urgente descargar esta información desde este link para </v>
      </c>
      <c r="C2814" t="str">
        <f>Tabla_owssvr__2[[#This Row],[Solicitante]]</f>
        <v>Gonzalez Arredondo, Enrique Eduardo, CAM</v>
      </c>
      <c r="D2814" s="4">
        <f>Tabla_owssvr__2[[#This Row],[Fecha Solicitud]]</f>
        <v>41611</v>
      </c>
      <c r="E2814" t="str">
        <f>Tabla_owssvr__2[[#This Row],[Estado]]</f>
        <v>Realizado</v>
      </c>
      <c r="F2814" s="4">
        <f>Tabla_owssvr__2[[#This Row],[Fecha Cierre]]</f>
        <v>41611</v>
      </c>
      <c r="G2814" t="str">
        <f>Tabla_owssvr__2[[#This Row],[Categoria]]</f>
        <v>Habilitación de carpetas compartidas o sitios de Sharepoint. O asignación y/o modificación de permisos.</v>
      </c>
      <c r="H2814">
        <f>Tabla_owssvr__2[[#This Row],[Enviado a TI]]</f>
        <v>0</v>
      </c>
      <c r="I2814">
        <f>Tabla_owssvr__2[[#This Row],[Regiones]]</f>
        <v>0</v>
      </c>
      <c r="J2814" s="12">
        <f t="shared" si="285"/>
        <v>1</v>
      </c>
      <c r="K2814" s="13">
        <f t="shared" si="286"/>
        <v>41612</v>
      </c>
      <c r="L2814" s="12">
        <f t="shared" si="287"/>
        <v>2013</v>
      </c>
      <c r="M2814" s="12">
        <f t="shared" si="288"/>
        <v>49</v>
      </c>
      <c r="N2814" s="12">
        <f t="shared" si="289"/>
        <v>12</v>
      </c>
      <c r="O2814" s="13" t="str">
        <f t="shared" ca="1" si="290"/>
        <v>CUMPLE</v>
      </c>
    </row>
    <row r="2815" spans="1:15" hidden="1">
      <c r="A2815">
        <f>Tabla_owssvr__2[[#This Row],[ID]]</f>
        <v>2396</v>
      </c>
      <c r="B2815" t="str">
        <f>Tabla_owssvr__2[[#This Row],[Título]]</f>
        <v>Minutos  Celular</v>
      </c>
      <c r="C2815" t="str">
        <f>Tabla_owssvr__2[[#This Row],[Solicitante]]</f>
        <v>Palma Campos, Alejandra Beatriz, CAM</v>
      </c>
      <c r="D2815" s="4">
        <f>Tabla_owssvr__2[[#This Row],[Fecha Solicitud]]</f>
        <v>41611</v>
      </c>
      <c r="E2815" t="str">
        <f>Tabla_owssvr__2[[#This Row],[Estado]]</f>
        <v>Realizado</v>
      </c>
      <c r="F2815" s="4">
        <f>Tabla_owssvr__2[[#This Row],[Fecha Cierre]]</f>
        <v>41611</v>
      </c>
      <c r="G2815" t="str">
        <f>Tabla_owssvr__2[[#This Row],[Categoria]]</f>
        <v>Habilitación de servicios de telefonía celular, aumento de minutos, cambio de perfil.</v>
      </c>
      <c r="H2815">
        <f>Tabla_owssvr__2[[#This Row],[Enviado a TI]]</f>
        <v>0</v>
      </c>
      <c r="I2815">
        <f>Tabla_owssvr__2[[#This Row],[Regiones]]</f>
        <v>0</v>
      </c>
      <c r="J2815" s="12">
        <f t="shared" si="285"/>
        <v>1</v>
      </c>
      <c r="K2815" s="13">
        <f t="shared" si="286"/>
        <v>41612</v>
      </c>
      <c r="L2815" s="12">
        <f t="shared" si="287"/>
        <v>2013</v>
      </c>
      <c r="M2815" s="12">
        <f t="shared" si="288"/>
        <v>49</v>
      </c>
      <c r="N2815" s="12">
        <f t="shared" si="289"/>
        <v>12</v>
      </c>
      <c r="O2815" s="13" t="str">
        <f t="shared" ca="1" si="290"/>
        <v>CUMPLE</v>
      </c>
    </row>
    <row r="2816" spans="1:15" hidden="1">
      <c r="A2816">
        <f>Tabla_owssvr__2[[#This Row],[ID]]</f>
        <v>2395</v>
      </c>
      <c r="B2816" t="str">
        <f>Tabla_owssvr__2[[#This Row],[Título]]</f>
        <v>Bloqueo de celular</v>
      </c>
      <c r="C2816" t="str">
        <f>Tabla_owssvr__2[[#This Row],[Solicitante]]</f>
        <v>Sepulveda Badillo, Nicolas Alejandro, CAM</v>
      </c>
      <c r="D2816" s="4">
        <f>Tabla_owssvr__2[[#This Row],[Fecha Solicitud]]</f>
        <v>41610</v>
      </c>
      <c r="E2816" t="str">
        <f>Tabla_owssvr__2[[#This Row],[Estado]]</f>
        <v>Realizado</v>
      </c>
      <c r="F2816" s="4">
        <f>Tabla_owssvr__2[[#This Row],[Fecha Cierre]]</f>
        <v>41610</v>
      </c>
      <c r="G2816" t="str">
        <f>Tabla_owssvr__2[[#This Row],[Categoria]]</f>
        <v>Habilitación de servicios de telefonía celular, aumento de minutos, cambio de perfil.</v>
      </c>
      <c r="H2816">
        <f>Tabla_owssvr__2[[#This Row],[Enviado a TI]]</f>
        <v>0</v>
      </c>
      <c r="I2816">
        <f>Tabla_owssvr__2[[#This Row],[Regiones]]</f>
        <v>0</v>
      </c>
      <c r="J2816" s="12">
        <f t="shared" si="285"/>
        <v>1</v>
      </c>
      <c r="K2816" s="13">
        <f t="shared" si="286"/>
        <v>41611</v>
      </c>
      <c r="L2816" s="12">
        <f t="shared" si="287"/>
        <v>2013</v>
      </c>
      <c r="M2816" s="12">
        <f t="shared" si="288"/>
        <v>49</v>
      </c>
      <c r="N2816" s="12">
        <f t="shared" si="289"/>
        <v>12</v>
      </c>
      <c r="O2816" s="13" t="str">
        <f t="shared" ca="1" si="290"/>
        <v>CUMPLE</v>
      </c>
    </row>
    <row r="2817" spans="1:15" hidden="1">
      <c r="A2817">
        <f>Tabla_owssvr__2[[#This Row],[ID]]</f>
        <v>2394</v>
      </c>
      <c r="B2817" t="str">
        <f>Tabla_owssvr__2[[#This Row],[Título]]</f>
        <v>Minutos Celular</v>
      </c>
      <c r="C2817" t="str">
        <f>Tabla_owssvr__2[[#This Row],[Solicitante]]</f>
        <v>Pajkuric Bustos, Ernesto Andrés, CAM</v>
      </c>
      <c r="D2817" s="4">
        <f>Tabla_owssvr__2[[#This Row],[Fecha Solicitud]]</f>
        <v>41610</v>
      </c>
      <c r="E2817" t="str">
        <f>Tabla_owssvr__2[[#This Row],[Estado]]</f>
        <v>Realizado</v>
      </c>
      <c r="F2817" s="4">
        <f>Tabla_owssvr__2[[#This Row],[Fecha Cierre]]</f>
        <v>41610</v>
      </c>
      <c r="G2817" t="str">
        <f>Tabla_owssvr__2[[#This Row],[Categoria]]</f>
        <v>Habilitación de servicios de telefonía celular, aumento de minutos, cambio de perfil.</v>
      </c>
      <c r="H2817">
        <f>Tabla_owssvr__2[[#This Row],[Enviado a TI]]</f>
        <v>0</v>
      </c>
      <c r="I2817">
        <f>Tabla_owssvr__2[[#This Row],[Regiones]]</f>
        <v>0</v>
      </c>
      <c r="J2817" s="12">
        <f t="shared" si="285"/>
        <v>1</v>
      </c>
      <c r="K2817" s="13">
        <f t="shared" si="286"/>
        <v>41611</v>
      </c>
      <c r="L2817" s="12">
        <f t="shared" si="287"/>
        <v>2013</v>
      </c>
      <c r="M2817" s="12">
        <f t="shared" si="288"/>
        <v>49</v>
      </c>
      <c r="N2817" s="12">
        <f t="shared" si="289"/>
        <v>12</v>
      </c>
      <c r="O2817" s="13" t="str">
        <f t="shared" ca="1" si="290"/>
        <v>CUMPLE</v>
      </c>
    </row>
    <row r="2818" spans="1:15">
      <c r="A2818">
        <f>Tabla_owssvr__2[[#This Row],[ID]]</f>
        <v>2393</v>
      </c>
      <c r="B2818" t="str">
        <f>Tabla_owssvr__2[[#This Row],[Título]]</f>
        <v>Anexo telefonico</v>
      </c>
      <c r="C2818" t="str">
        <f>Tabla_owssvr__2[[#This Row],[Solicitante]]</f>
        <v>Abarca Cerda, Cristian Andres, CAM</v>
      </c>
      <c r="D2818" s="4">
        <f>Tabla_owssvr__2[[#This Row],[Fecha Solicitud]]</f>
        <v>41605</v>
      </c>
      <c r="E2818" t="str">
        <f>Tabla_owssvr__2[[#This Row],[Estado]]</f>
        <v>Realizado</v>
      </c>
      <c r="F2818" s="4">
        <f>Tabla_owssvr__2[[#This Row],[Fecha Cierre]]</f>
        <v>41610</v>
      </c>
      <c r="G2818" t="str">
        <f>Tabla_owssvr__2[[#This Row],[Categoria]]</f>
        <v>Creación, modificación activación y desactivación de anexos telefónicos.</v>
      </c>
      <c r="H2818">
        <f>Tabla_owssvr__2[[#This Row],[Enviado a TI]]</f>
        <v>0</v>
      </c>
      <c r="I2818">
        <f>Tabla_owssvr__2[[#This Row],[Regiones]]</f>
        <v>0</v>
      </c>
      <c r="J2818" s="12">
        <f t="shared" ref="J2818:J2881" si="291">VLOOKUP(G2818,servicios,2,FALSE)</f>
        <v>1</v>
      </c>
      <c r="K2818" s="13">
        <f t="shared" ref="K2818:K2881" si="292">WORKDAY(D2818*1,J2818,festivos)</f>
        <v>41606</v>
      </c>
      <c r="L2818" s="12">
        <f t="shared" ref="L2818:L2881" si="293">YEAR(K2818)</f>
        <v>2013</v>
      </c>
      <c r="M2818" s="12">
        <f t="shared" ref="M2818:M2881" si="294">WEEKNUM(K2818,2)</f>
        <v>48</v>
      </c>
      <c r="N2818" s="12">
        <f t="shared" ref="N2818:N2881" si="295">MONTH(K2818)</f>
        <v>11</v>
      </c>
      <c r="O2818" s="13" t="str">
        <f t="shared" ref="O2818:O2881" ca="1" si="296">IF(F2818=0,IF(AND(TODAY()&lt;=K2818),"EN TIEMPO","FUERA"),IF(AND(F2818&lt;=K2818),"CUMPLE","NO CUMPLE"))</f>
        <v>NO CUMPLE</v>
      </c>
    </row>
    <row r="2819" spans="1:15" hidden="1">
      <c r="A2819">
        <f>Tabla_owssvr__2[[#This Row],[ID]]</f>
        <v>2392</v>
      </c>
      <c r="B2819" t="str">
        <f>Tabla_owssvr__2[[#This Row],[Título]]</f>
        <v>Desvinculados</v>
      </c>
      <c r="C2819" t="str">
        <f>Tabla_owssvr__2[[#This Row],[Solicitante]]</f>
        <v>Torrejón Osorio, Marcela Alejandra, CAM</v>
      </c>
      <c r="D2819" s="4">
        <f>Tabla_owssvr__2[[#This Row],[Fecha Solicitud]]</f>
        <v>41610</v>
      </c>
      <c r="E2819" t="str">
        <f>Tabla_owssvr__2[[#This Row],[Estado]]</f>
        <v>Realizado</v>
      </c>
      <c r="F2819" s="4">
        <f>Tabla_owssvr__2[[#This Row],[Fecha Cierre]]</f>
        <v>41610</v>
      </c>
      <c r="G2819" t="str">
        <f>Tabla_owssvr__2[[#This Row],[Categoria]]</f>
        <v>Creación, modificación activación y desactivación de cuentas de red y correo electrónico.</v>
      </c>
      <c r="H2819">
        <f>Tabla_owssvr__2[[#This Row],[Enviado a TI]]</f>
        <v>0</v>
      </c>
      <c r="I2819">
        <f>Tabla_owssvr__2[[#This Row],[Regiones]]</f>
        <v>0</v>
      </c>
      <c r="J2819" s="12">
        <f t="shared" si="291"/>
        <v>1</v>
      </c>
      <c r="K2819" s="13">
        <f t="shared" si="292"/>
        <v>41611</v>
      </c>
      <c r="L2819" s="12">
        <f t="shared" si="293"/>
        <v>2013</v>
      </c>
      <c r="M2819" s="12">
        <f t="shared" si="294"/>
        <v>49</v>
      </c>
      <c r="N2819" s="12">
        <f t="shared" si="295"/>
        <v>12</v>
      </c>
      <c r="O2819" s="13" t="str">
        <f t="shared" ca="1" si="296"/>
        <v>CUMPLE</v>
      </c>
    </row>
    <row r="2820" spans="1:15" hidden="1">
      <c r="A2820">
        <f>Tabla_owssvr__2[[#This Row],[ID]]</f>
        <v>2391</v>
      </c>
      <c r="B2820" t="str">
        <f>Tabla_owssvr__2[[#This Row],[Título]]</f>
        <v>Reiniciar Contraseña</v>
      </c>
      <c r="C2820" t="str">
        <f>Tabla_owssvr__2[[#This Row],[Solicitante]]</f>
        <v>Hormazábal Ortiz, Leonardo Antonio, CAM</v>
      </c>
      <c r="D2820" s="4">
        <f>Tabla_owssvr__2[[#This Row],[Fecha Solicitud]]</f>
        <v>41610</v>
      </c>
      <c r="E2820" t="str">
        <f>Tabla_owssvr__2[[#This Row],[Estado]]</f>
        <v>Realizado</v>
      </c>
      <c r="F2820" s="4">
        <f>Tabla_owssvr__2[[#This Row],[Fecha Cierre]]</f>
        <v>41610</v>
      </c>
      <c r="G2820" t="str">
        <f>Tabla_owssvr__2[[#This Row],[Categoria]]</f>
        <v>Creación, modificación activación y desactivación de cuentas de red y correo electrónico.</v>
      </c>
      <c r="H2820">
        <f>Tabla_owssvr__2[[#This Row],[Enviado a TI]]</f>
        <v>0</v>
      </c>
      <c r="I2820">
        <f>Tabla_owssvr__2[[#This Row],[Regiones]]</f>
        <v>0</v>
      </c>
      <c r="J2820" s="12">
        <f t="shared" si="291"/>
        <v>1</v>
      </c>
      <c r="K2820" s="13">
        <f t="shared" si="292"/>
        <v>41611</v>
      </c>
      <c r="L2820" s="12">
        <f t="shared" si="293"/>
        <v>2013</v>
      </c>
      <c r="M2820" s="12">
        <f t="shared" si="294"/>
        <v>49</v>
      </c>
      <c r="N2820" s="12">
        <f t="shared" si="295"/>
        <v>12</v>
      </c>
      <c r="O2820" s="13" t="str">
        <f t="shared" ca="1" si="296"/>
        <v>CUMPLE</v>
      </c>
    </row>
    <row r="2821" spans="1:15" hidden="1">
      <c r="A2821">
        <f>Tabla_owssvr__2[[#This Row],[ID]]</f>
        <v>2390</v>
      </c>
      <c r="B2821" t="str">
        <f>Tabla_owssvr__2[[#This Row],[Título]]</f>
        <v>Carga de minutos</v>
      </c>
      <c r="C2821" t="str">
        <f>Tabla_owssvr__2[[#This Row],[Solicitante]]</f>
        <v>Bascuñan Reyes, Juan Ignacio, CAM</v>
      </c>
      <c r="D2821" s="4">
        <f>Tabla_owssvr__2[[#This Row],[Fecha Solicitud]]</f>
        <v>41606</v>
      </c>
      <c r="E2821" t="str">
        <f>Tabla_owssvr__2[[#This Row],[Estado]]</f>
        <v>Realizado</v>
      </c>
      <c r="F2821" s="4">
        <f>Tabla_owssvr__2[[#This Row],[Fecha Cierre]]</f>
        <v>41606</v>
      </c>
      <c r="G2821" t="str">
        <f>Tabla_owssvr__2[[#This Row],[Categoria]]</f>
        <v>Habilitación de servicios de telefonía celular, aumento de minutos, cambio de perfil.</v>
      </c>
      <c r="H2821">
        <f>Tabla_owssvr__2[[#This Row],[Enviado a TI]]</f>
        <v>0</v>
      </c>
      <c r="I2821">
        <f>Tabla_owssvr__2[[#This Row],[Regiones]]</f>
        <v>0</v>
      </c>
      <c r="J2821" s="12">
        <f t="shared" si="291"/>
        <v>1</v>
      </c>
      <c r="K2821" s="13">
        <f t="shared" si="292"/>
        <v>41607</v>
      </c>
      <c r="L2821" s="12">
        <f t="shared" si="293"/>
        <v>2013</v>
      </c>
      <c r="M2821" s="12">
        <f t="shared" si="294"/>
        <v>48</v>
      </c>
      <c r="N2821" s="12">
        <f t="shared" si="295"/>
        <v>11</v>
      </c>
      <c r="O2821" s="13" t="str">
        <f t="shared" ca="1" si="296"/>
        <v>CUMPLE</v>
      </c>
    </row>
    <row r="2822" spans="1:15" hidden="1">
      <c r="A2822">
        <f>Tabla_owssvr__2[[#This Row],[ID]]</f>
        <v>2389</v>
      </c>
      <c r="B2822" t="str">
        <f>Tabla_owssvr__2[[#This Row],[Título]]</f>
        <v xml:space="preserve">RE: Solicita reposicion de minutos </v>
      </c>
      <c r="C2822" t="str">
        <f>Tabla_owssvr__2[[#This Row],[Solicitante]]</f>
        <v>Pavez Torres, Hector Alejandro, CAM</v>
      </c>
      <c r="D2822" s="4">
        <f>Tabla_owssvr__2[[#This Row],[Fecha Solicitud]]</f>
        <v>41606</v>
      </c>
      <c r="E2822" t="str">
        <f>Tabla_owssvr__2[[#This Row],[Estado]]</f>
        <v>Realizado</v>
      </c>
      <c r="F2822" s="4">
        <f>Tabla_owssvr__2[[#This Row],[Fecha Cierre]]</f>
        <v>41606</v>
      </c>
      <c r="G2822" t="str">
        <f>Tabla_owssvr__2[[#This Row],[Categoria]]</f>
        <v>Habilitación de servicios de telefonía celular, aumento de minutos, cambio de perfil.</v>
      </c>
      <c r="H2822">
        <f>Tabla_owssvr__2[[#This Row],[Enviado a TI]]</f>
        <v>0</v>
      </c>
      <c r="I2822">
        <f>Tabla_owssvr__2[[#This Row],[Regiones]]</f>
        <v>0</v>
      </c>
      <c r="J2822" s="12">
        <f t="shared" si="291"/>
        <v>1</v>
      </c>
      <c r="K2822" s="13">
        <f t="shared" si="292"/>
        <v>41607</v>
      </c>
      <c r="L2822" s="12">
        <f t="shared" si="293"/>
        <v>2013</v>
      </c>
      <c r="M2822" s="12">
        <f t="shared" si="294"/>
        <v>48</v>
      </c>
      <c r="N2822" s="12">
        <f t="shared" si="295"/>
        <v>11</v>
      </c>
      <c r="O2822" s="13" t="str">
        <f t="shared" ca="1" si="296"/>
        <v>CUMPLE</v>
      </c>
    </row>
    <row r="2823" spans="1:15" hidden="1">
      <c r="A2823">
        <f>Tabla_owssvr__2[[#This Row],[ID]]</f>
        <v>2388</v>
      </c>
      <c r="B2823" t="str">
        <f>Tabla_owssvr__2[[#This Row],[Título]]</f>
        <v>RV: Encuesta de Liderazgo - Programa NOC (CAM Chile)</v>
      </c>
      <c r="C2823" t="str">
        <f>Tabla_owssvr__2[[#This Row],[Solicitante]]</f>
        <v>Parada Vizcaino, Martha Cecilia, CAM</v>
      </c>
      <c r="D2823" s="4">
        <f>Tabla_owssvr__2[[#This Row],[Fecha Solicitud]]</f>
        <v>41606</v>
      </c>
      <c r="E2823" t="str">
        <f>Tabla_owssvr__2[[#This Row],[Estado]]</f>
        <v>Realizado</v>
      </c>
      <c r="F2823" s="4">
        <f>Tabla_owssvr__2[[#This Row],[Fecha Cierre]]</f>
        <v>41606</v>
      </c>
      <c r="G2823" t="str">
        <f>Tabla_owssvr__2[[#This Row],[Categoria]]</f>
        <v>Habilitación de carpetas compartidas o sitios de Sharepoint. O asignación y/o modificación de permisos.</v>
      </c>
      <c r="H2823">
        <f>Tabla_owssvr__2[[#This Row],[Enviado a TI]]</f>
        <v>0</v>
      </c>
      <c r="I2823">
        <f>Tabla_owssvr__2[[#This Row],[Regiones]]</f>
        <v>0</v>
      </c>
      <c r="J2823" s="12">
        <f t="shared" si="291"/>
        <v>1</v>
      </c>
      <c r="K2823" s="13">
        <f t="shared" si="292"/>
        <v>41607</v>
      </c>
      <c r="L2823" s="12">
        <f t="shared" si="293"/>
        <v>2013</v>
      </c>
      <c r="M2823" s="12">
        <f t="shared" si="294"/>
        <v>48</v>
      </c>
      <c r="N2823" s="12">
        <f t="shared" si="295"/>
        <v>11</v>
      </c>
      <c r="O2823" s="13" t="str">
        <f t="shared" ca="1" si="296"/>
        <v>CUMPLE</v>
      </c>
    </row>
    <row r="2824" spans="1:15" hidden="1">
      <c r="A2824">
        <f>Tabla_owssvr__2[[#This Row],[ID]]</f>
        <v>2387</v>
      </c>
      <c r="B2824" t="str">
        <f>Tabla_owssvr__2[[#This Row],[Título]]</f>
        <v xml:space="preserve">Descargar actualización de PrimeRead Mobile </v>
      </c>
      <c r="C2824" t="str">
        <f>Tabla_owssvr__2[[#This Row],[Solicitante]]</f>
        <v>Gonzalez Arredondo, Enrique Eduardo, CAM</v>
      </c>
      <c r="D2824" s="4">
        <f>Tabla_owssvr__2[[#This Row],[Fecha Solicitud]]</f>
        <v>41606</v>
      </c>
      <c r="E2824" t="str">
        <f>Tabla_owssvr__2[[#This Row],[Estado]]</f>
        <v>Realizado</v>
      </c>
      <c r="F2824" s="4">
        <f>Tabla_owssvr__2[[#This Row],[Fecha Cierre]]</f>
        <v>41606</v>
      </c>
      <c r="G2824" t="str">
        <f>Tabla_owssvr__2[[#This Row],[Categoria]]</f>
        <v>Habilitación de carpetas compartidas o sitios de Sharepoint. O asignación y/o modificación de permisos.</v>
      </c>
      <c r="H2824">
        <f>Tabla_owssvr__2[[#This Row],[Enviado a TI]]</f>
        <v>0</v>
      </c>
      <c r="I2824">
        <f>Tabla_owssvr__2[[#This Row],[Regiones]]</f>
        <v>0</v>
      </c>
      <c r="J2824" s="12">
        <f t="shared" si="291"/>
        <v>1</v>
      </c>
      <c r="K2824" s="13">
        <f t="shared" si="292"/>
        <v>41607</v>
      </c>
      <c r="L2824" s="12">
        <f t="shared" si="293"/>
        <v>2013</v>
      </c>
      <c r="M2824" s="12">
        <f t="shared" si="294"/>
        <v>48</v>
      </c>
      <c r="N2824" s="12">
        <f t="shared" si="295"/>
        <v>11</v>
      </c>
      <c r="O2824" s="13" t="str">
        <f t="shared" ca="1" si="296"/>
        <v>CUMPLE</v>
      </c>
    </row>
    <row r="2825" spans="1:15" hidden="1">
      <c r="A2825">
        <f>Tabla_owssvr__2[[#This Row],[ID]]</f>
        <v>2386</v>
      </c>
      <c r="B2825" t="str">
        <f>Tabla_owssvr__2[[#This Row],[Título]]</f>
        <v>RV: Factura TECNISUR reparación DSFX-78 16-11-2013</v>
      </c>
      <c r="C2825" t="str">
        <f>Tabla_owssvr__2[[#This Row],[Solicitante]]</f>
        <v>Andrade Escobar, Agustina Mabel, CAM</v>
      </c>
      <c r="D2825" s="4">
        <f>Tabla_owssvr__2[[#This Row],[Fecha Solicitud]]</f>
        <v>41606</v>
      </c>
      <c r="E2825" t="str">
        <f>Tabla_owssvr__2[[#This Row],[Estado]]</f>
        <v>Realizado</v>
      </c>
      <c r="F2825" s="4">
        <f>Tabla_owssvr__2[[#This Row],[Fecha Cierre]]</f>
        <v>41606</v>
      </c>
      <c r="G2825" t="str">
        <f>Tabla_owssvr__2[[#This Row],[Categoria]]</f>
        <v>Reporte de incidencias de servicio externos (Oracle, SAP, Synergia, GOM ….)</v>
      </c>
      <c r="H2825">
        <f>Tabla_owssvr__2[[#This Row],[Enviado a TI]]</f>
        <v>0</v>
      </c>
      <c r="I2825">
        <f>Tabla_owssvr__2[[#This Row],[Regiones]]</f>
        <v>0</v>
      </c>
      <c r="J2825" s="12">
        <f t="shared" si="291"/>
        <v>1</v>
      </c>
      <c r="K2825" s="13">
        <f t="shared" si="292"/>
        <v>41607</v>
      </c>
      <c r="L2825" s="12">
        <f t="shared" si="293"/>
        <v>2013</v>
      </c>
      <c r="M2825" s="12">
        <f t="shared" si="294"/>
        <v>48</v>
      </c>
      <c r="N2825" s="12">
        <f t="shared" si="295"/>
        <v>11</v>
      </c>
      <c r="O2825" s="13" t="str">
        <f t="shared" ca="1" si="296"/>
        <v>CUMPLE</v>
      </c>
    </row>
    <row r="2826" spans="1:15" hidden="1">
      <c r="A2826">
        <f>Tabla_owssvr__2[[#This Row],[ID]]</f>
        <v>2385</v>
      </c>
      <c r="B2826" t="str">
        <f>Tabla_owssvr__2[[#This Row],[Título]]</f>
        <v>Bloqueo de correo</v>
      </c>
      <c r="C2826" t="str">
        <f>Tabla_owssvr__2[[#This Row],[Solicitante]]</f>
        <v>Martinez Fuentealba, Victor Alonso, CAM</v>
      </c>
      <c r="D2826" s="4">
        <f>Tabla_owssvr__2[[#This Row],[Fecha Solicitud]]</f>
        <v>41606</v>
      </c>
      <c r="E2826" t="str">
        <f>Tabla_owssvr__2[[#This Row],[Estado]]</f>
        <v>Realizado</v>
      </c>
      <c r="F2826" s="4">
        <f>Tabla_owssvr__2[[#This Row],[Fecha Cierre]]</f>
        <v>41606</v>
      </c>
      <c r="G2826" t="str">
        <f>Tabla_owssvr__2[[#This Row],[Categoria]]</f>
        <v>Creación, modificación activación y desactivación de cuentas de red y correo electrónico.</v>
      </c>
      <c r="H2826">
        <f>Tabla_owssvr__2[[#This Row],[Enviado a TI]]</f>
        <v>0</v>
      </c>
      <c r="I2826">
        <f>Tabla_owssvr__2[[#This Row],[Regiones]]</f>
        <v>0</v>
      </c>
      <c r="J2826" s="12">
        <f t="shared" si="291"/>
        <v>1</v>
      </c>
      <c r="K2826" s="13">
        <f t="shared" si="292"/>
        <v>41607</v>
      </c>
      <c r="L2826" s="12">
        <f t="shared" si="293"/>
        <v>2013</v>
      </c>
      <c r="M2826" s="12">
        <f t="shared" si="294"/>
        <v>48</v>
      </c>
      <c r="N2826" s="12">
        <f t="shared" si="295"/>
        <v>11</v>
      </c>
      <c r="O2826" s="13" t="str">
        <f t="shared" ca="1" si="296"/>
        <v>CUMPLE</v>
      </c>
    </row>
    <row r="2827" spans="1:15" hidden="1">
      <c r="A2827">
        <f>Tabla_owssvr__2[[#This Row],[ID]]</f>
        <v>2384</v>
      </c>
      <c r="B2827" t="str">
        <f>Tabla_owssvr__2[[#This Row],[Título]]</f>
        <v>Visualizador Autocad</v>
      </c>
      <c r="C2827" t="str">
        <f>Tabla_owssvr__2[[#This Row],[Solicitante]]</f>
        <v>Castro Marchant, Jorge, CAM</v>
      </c>
      <c r="D2827" s="4">
        <f>Tabla_owssvr__2[[#This Row],[Fecha Solicitud]]</f>
        <v>41606</v>
      </c>
      <c r="E2827" t="str">
        <f>Tabla_owssvr__2[[#This Row],[Estado]]</f>
        <v>Realizado</v>
      </c>
      <c r="F2827" s="4">
        <f>Tabla_owssvr__2[[#This Row],[Fecha Cierre]]</f>
        <v>41606</v>
      </c>
      <c r="G2827" t="str">
        <f>Tabla_owssvr__2[[#This Row],[Categoria]]</f>
        <v>Instalación de nuevos software en los computadores.</v>
      </c>
      <c r="H2827">
        <f>Tabla_owssvr__2[[#This Row],[Enviado a TI]]</f>
        <v>0</v>
      </c>
      <c r="I2827">
        <f>Tabla_owssvr__2[[#This Row],[Regiones]]</f>
        <v>0</v>
      </c>
      <c r="J2827" s="12">
        <f t="shared" si="291"/>
        <v>1</v>
      </c>
      <c r="K2827" s="13">
        <f t="shared" si="292"/>
        <v>41607</v>
      </c>
      <c r="L2827" s="12">
        <f t="shared" si="293"/>
        <v>2013</v>
      </c>
      <c r="M2827" s="12">
        <f t="shared" si="294"/>
        <v>48</v>
      </c>
      <c r="N2827" s="12">
        <f t="shared" si="295"/>
        <v>11</v>
      </c>
      <c r="O2827" s="13" t="str">
        <f t="shared" ca="1" si="296"/>
        <v>CUMPLE</v>
      </c>
    </row>
    <row r="2828" spans="1:15" hidden="1">
      <c r="A2828">
        <f>Tabla_owssvr__2[[#This Row],[ID]]</f>
        <v>2383</v>
      </c>
      <c r="B2828" t="str">
        <f>Tabla_owssvr__2[[#This Row],[Título]]</f>
        <v>MINUTOS CELULAR</v>
      </c>
      <c r="C2828" t="str">
        <f>Tabla_owssvr__2[[#This Row],[Solicitante]]</f>
        <v>Pajkuric Bustos, Ernesto Andrés, CAM</v>
      </c>
      <c r="D2828" s="4">
        <f>Tabla_owssvr__2[[#This Row],[Fecha Solicitud]]</f>
        <v>41606</v>
      </c>
      <c r="E2828" t="str">
        <f>Tabla_owssvr__2[[#This Row],[Estado]]</f>
        <v>Realizado</v>
      </c>
      <c r="F2828" s="4">
        <f>Tabla_owssvr__2[[#This Row],[Fecha Cierre]]</f>
        <v>41606</v>
      </c>
      <c r="G2828" t="str">
        <f>Tabla_owssvr__2[[#This Row],[Categoria]]</f>
        <v>Habilitación de servicios de telefonía celular, aumento de minutos, cambio de perfil.</v>
      </c>
      <c r="H2828">
        <f>Tabla_owssvr__2[[#This Row],[Enviado a TI]]</f>
        <v>0</v>
      </c>
      <c r="I2828">
        <f>Tabla_owssvr__2[[#This Row],[Regiones]]</f>
        <v>0</v>
      </c>
      <c r="J2828" s="12">
        <f t="shared" si="291"/>
        <v>1</v>
      </c>
      <c r="K2828" s="13">
        <f t="shared" si="292"/>
        <v>41607</v>
      </c>
      <c r="L2828" s="12">
        <f t="shared" si="293"/>
        <v>2013</v>
      </c>
      <c r="M2828" s="12">
        <f t="shared" si="294"/>
        <v>48</v>
      </c>
      <c r="N2828" s="12">
        <f t="shared" si="295"/>
        <v>11</v>
      </c>
      <c r="O2828" s="13" t="str">
        <f t="shared" ca="1" si="296"/>
        <v>CUMPLE</v>
      </c>
    </row>
    <row r="2829" spans="1:15" hidden="1">
      <c r="A2829">
        <f>Tabla_owssvr__2[[#This Row],[ID]]</f>
        <v>2382</v>
      </c>
      <c r="B2829" t="str">
        <f>Tabla_owssvr__2[[#This Row],[Título]]</f>
        <v>RESTITUCIÓN DE MINUTOS ON-NET</v>
      </c>
      <c r="C2829" t="str">
        <f>Tabla_owssvr__2[[#This Row],[Solicitante]]</f>
        <v>Elgueta Rojas, Deborah Lisset, CAM</v>
      </c>
      <c r="D2829" s="4">
        <f>Tabla_owssvr__2[[#This Row],[Fecha Solicitud]]</f>
        <v>41605</v>
      </c>
      <c r="E2829" t="str">
        <f>Tabla_owssvr__2[[#This Row],[Estado]]</f>
        <v>Realizado</v>
      </c>
      <c r="F2829" s="4">
        <f>Tabla_owssvr__2[[#This Row],[Fecha Cierre]]</f>
        <v>41605</v>
      </c>
      <c r="G2829" t="str">
        <f>Tabla_owssvr__2[[#This Row],[Categoria]]</f>
        <v>Habilitación de servicios de telefonía celular, aumento de minutos, cambio de perfil.</v>
      </c>
      <c r="H2829">
        <f>Tabla_owssvr__2[[#This Row],[Enviado a TI]]</f>
        <v>0</v>
      </c>
      <c r="I2829">
        <f>Tabla_owssvr__2[[#This Row],[Regiones]]</f>
        <v>0</v>
      </c>
      <c r="J2829" s="12">
        <f t="shared" si="291"/>
        <v>1</v>
      </c>
      <c r="K2829" s="13">
        <f t="shared" si="292"/>
        <v>41606</v>
      </c>
      <c r="L2829" s="12">
        <f t="shared" si="293"/>
        <v>2013</v>
      </c>
      <c r="M2829" s="12">
        <f t="shared" si="294"/>
        <v>48</v>
      </c>
      <c r="N2829" s="12">
        <f t="shared" si="295"/>
        <v>11</v>
      </c>
      <c r="O2829" s="13" t="str">
        <f t="shared" ca="1" si="296"/>
        <v>CUMPLE</v>
      </c>
    </row>
    <row r="2830" spans="1:15" hidden="1">
      <c r="A2830">
        <f>Tabla_owssvr__2[[#This Row],[ID]]</f>
        <v>2381</v>
      </c>
      <c r="B2830" t="str">
        <f>Tabla_owssvr__2[[#This Row],[Título]]</f>
        <v>Cotización</v>
      </c>
      <c r="C2830" t="str">
        <f>Tabla_owssvr__2[[#This Row],[Solicitante]]</f>
        <v>Bascuñan Reyes, Juan Ignacio, CAM</v>
      </c>
      <c r="D2830" s="4">
        <f>Tabla_owssvr__2[[#This Row],[Fecha Solicitud]]</f>
        <v>41604</v>
      </c>
      <c r="E2830" t="str">
        <f>Tabla_owssvr__2[[#This Row],[Estado]]</f>
        <v>Realizado</v>
      </c>
      <c r="F2830" s="4">
        <f>Tabla_owssvr__2[[#This Row],[Fecha Cierre]]</f>
        <v>41605</v>
      </c>
      <c r="G2830" t="str">
        <f>Tabla_owssvr__2[[#This Row],[Categoria]]</f>
        <v>Compra de equipamiento no habitual</v>
      </c>
      <c r="H2830">
        <f>Tabla_owssvr__2[[#This Row],[Enviado a TI]]</f>
        <v>0</v>
      </c>
      <c r="I2830">
        <f>Tabla_owssvr__2[[#This Row],[Regiones]]</f>
        <v>0</v>
      </c>
      <c r="J2830" s="12">
        <f t="shared" si="291"/>
        <v>5</v>
      </c>
      <c r="K2830" s="13">
        <f t="shared" si="292"/>
        <v>41611</v>
      </c>
      <c r="L2830" s="12">
        <f t="shared" si="293"/>
        <v>2013</v>
      </c>
      <c r="M2830" s="12">
        <f t="shared" si="294"/>
        <v>49</v>
      </c>
      <c r="N2830" s="12">
        <f t="shared" si="295"/>
        <v>12</v>
      </c>
      <c r="O2830" s="13" t="str">
        <f t="shared" ca="1" si="296"/>
        <v>CUMPLE</v>
      </c>
    </row>
    <row r="2831" spans="1:15" hidden="1">
      <c r="A2831">
        <f>Tabla_owssvr__2[[#This Row],[ID]]</f>
        <v>2380</v>
      </c>
      <c r="B2831" t="str">
        <f>Tabla_owssvr__2[[#This Row],[Título]]</f>
        <v>problemas correos</v>
      </c>
      <c r="C2831" t="str">
        <f>Tabla_owssvr__2[[#This Row],[Solicitante]]</f>
        <v>Belmar Ramirez, Nelson Andres, CAM</v>
      </c>
      <c r="D2831" s="4">
        <f>Tabla_owssvr__2[[#This Row],[Fecha Solicitud]]</f>
        <v>41605</v>
      </c>
      <c r="E2831" t="str">
        <f>Tabla_owssvr__2[[#This Row],[Estado]]</f>
        <v>Realizado</v>
      </c>
      <c r="F2831" s="4">
        <f>Tabla_owssvr__2[[#This Row],[Fecha Cierre]]</f>
        <v>41605</v>
      </c>
      <c r="G2831" t="str">
        <f>Tabla_owssvr__2[[#This Row],[Categoria]]</f>
        <v>Reporte de problemas de comunicaciones. Datos.</v>
      </c>
      <c r="H2831">
        <f>Tabla_owssvr__2[[#This Row],[Enviado a TI]]</f>
        <v>0</v>
      </c>
      <c r="I2831">
        <f>Tabla_owssvr__2[[#This Row],[Regiones]]</f>
        <v>0</v>
      </c>
      <c r="J2831" s="12">
        <f t="shared" si="291"/>
        <v>1</v>
      </c>
      <c r="K2831" s="13">
        <f t="shared" si="292"/>
        <v>41606</v>
      </c>
      <c r="L2831" s="12">
        <f t="shared" si="293"/>
        <v>2013</v>
      </c>
      <c r="M2831" s="12">
        <f t="shared" si="294"/>
        <v>48</v>
      </c>
      <c r="N2831" s="12">
        <f t="shared" si="295"/>
        <v>11</v>
      </c>
      <c r="O2831" s="13" t="str">
        <f t="shared" ca="1" si="296"/>
        <v>CUMPLE</v>
      </c>
    </row>
    <row r="2832" spans="1:15" hidden="1">
      <c r="A2832">
        <f>Tabla_owssvr__2[[#This Row],[ID]]</f>
        <v>2379</v>
      </c>
      <c r="B2832" t="str">
        <f>Tabla_owssvr__2[[#This Row],[Título]]</f>
        <v>Minutos On Net</v>
      </c>
      <c r="C2832" t="str">
        <f>Tabla_owssvr__2[[#This Row],[Solicitante]]</f>
        <v>Pajkuric Bustos, Ernesto Andrés, CAM</v>
      </c>
      <c r="D2832" s="4">
        <f>Tabla_owssvr__2[[#This Row],[Fecha Solicitud]]</f>
        <v>41605</v>
      </c>
      <c r="E2832" t="str">
        <f>Tabla_owssvr__2[[#This Row],[Estado]]</f>
        <v>Realizado</v>
      </c>
      <c r="F2832" s="4">
        <f>Tabla_owssvr__2[[#This Row],[Fecha Cierre]]</f>
        <v>41605</v>
      </c>
      <c r="G2832" t="str">
        <f>Tabla_owssvr__2[[#This Row],[Categoria]]</f>
        <v>Habilitación de servicios de telefonía celular, aumento de minutos, cambio de perfil.</v>
      </c>
      <c r="H2832">
        <f>Tabla_owssvr__2[[#This Row],[Enviado a TI]]</f>
        <v>0</v>
      </c>
      <c r="I2832">
        <f>Tabla_owssvr__2[[#This Row],[Regiones]]</f>
        <v>0</v>
      </c>
      <c r="J2832" s="12">
        <f t="shared" si="291"/>
        <v>1</v>
      </c>
      <c r="K2832" s="13">
        <f t="shared" si="292"/>
        <v>41606</v>
      </c>
      <c r="L2832" s="12">
        <f t="shared" si="293"/>
        <v>2013</v>
      </c>
      <c r="M2832" s="12">
        <f t="shared" si="294"/>
        <v>48</v>
      </c>
      <c r="N2832" s="12">
        <f t="shared" si="295"/>
        <v>11</v>
      </c>
      <c r="O2832" s="13" t="str">
        <f t="shared" ca="1" si="296"/>
        <v>CUMPLE</v>
      </c>
    </row>
    <row r="2833" spans="1:15" hidden="1">
      <c r="A2833">
        <f>Tabla_owssvr__2[[#This Row],[ID]]</f>
        <v>2378</v>
      </c>
      <c r="B2833" t="str">
        <f>Tabla_owssvr__2[[#This Row],[Título]]</f>
        <v>Solicitud alta de equipo Elisa Ruíz</v>
      </c>
      <c r="C2833" t="str">
        <f>Tabla_owssvr__2[[#This Row],[Solicitante]]</f>
        <v>Técnico Mesa de Ayuda, Externo</v>
      </c>
      <c r="D2833" s="4">
        <f>Tabla_owssvr__2[[#This Row],[Fecha Solicitud]]</f>
        <v>41605</v>
      </c>
      <c r="E2833" t="str">
        <f>Tabla_owssvr__2[[#This Row],[Estado]]</f>
        <v>Realizado</v>
      </c>
      <c r="F2833" s="4">
        <f>Tabla_owssvr__2[[#This Row],[Fecha Cierre]]</f>
        <v>41605</v>
      </c>
      <c r="G2833" t="str">
        <f>Tabla_owssvr__2[[#This Row],[Categoria]]</f>
        <v>Creación, modificación activación y desactivación de cuentas de red y correo electrónico.</v>
      </c>
      <c r="H2833">
        <f>Tabla_owssvr__2[[#This Row],[Enviado a TI]]</f>
        <v>0</v>
      </c>
      <c r="I2833">
        <f>Tabla_owssvr__2[[#This Row],[Regiones]]</f>
        <v>0</v>
      </c>
      <c r="J2833" s="12">
        <f t="shared" si="291"/>
        <v>1</v>
      </c>
      <c r="K2833" s="13">
        <f t="shared" si="292"/>
        <v>41606</v>
      </c>
      <c r="L2833" s="12">
        <f t="shared" si="293"/>
        <v>2013</v>
      </c>
      <c r="M2833" s="12">
        <f t="shared" si="294"/>
        <v>48</v>
      </c>
      <c r="N2833" s="12">
        <f t="shared" si="295"/>
        <v>11</v>
      </c>
      <c r="O2833" s="13" t="str">
        <f t="shared" ca="1" si="296"/>
        <v>CUMPLE</v>
      </c>
    </row>
    <row r="2834" spans="1:15" hidden="1">
      <c r="A2834">
        <f>Tabla_owssvr__2[[#This Row],[ID]]</f>
        <v>2377</v>
      </c>
      <c r="B2834" t="str">
        <f>Tabla_owssvr__2[[#This Row],[Título]]</f>
        <v>Minutos Celular</v>
      </c>
      <c r="C2834" t="str">
        <f>Tabla_owssvr__2[[#This Row],[Solicitante]]</f>
        <v>Palma Campos, Alejandra Beatriz, CAM</v>
      </c>
      <c r="D2834" s="4">
        <f>Tabla_owssvr__2[[#This Row],[Fecha Solicitud]]</f>
        <v>41605</v>
      </c>
      <c r="E2834" t="str">
        <f>Tabla_owssvr__2[[#This Row],[Estado]]</f>
        <v>Realizado</v>
      </c>
      <c r="F2834" s="4">
        <f>Tabla_owssvr__2[[#This Row],[Fecha Cierre]]</f>
        <v>41605</v>
      </c>
      <c r="G2834" t="str">
        <f>Tabla_owssvr__2[[#This Row],[Categoria]]</f>
        <v>Habilitación de servicios de telefonía celular, aumento de minutos, cambio de perfil.</v>
      </c>
      <c r="H2834">
        <f>Tabla_owssvr__2[[#This Row],[Enviado a TI]]</f>
        <v>0</v>
      </c>
      <c r="I2834">
        <f>Tabla_owssvr__2[[#This Row],[Regiones]]</f>
        <v>0</v>
      </c>
      <c r="J2834" s="12">
        <f t="shared" si="291"/>
        <v>1</v>
      </c>
      <c r="K2834" s="13">
        <f t="shared" si="292"/>
        <v>41606</v>
      </c>
      <c r="L2834" s="12">
        <f t="shared" si="293"/>
        <v>2013</v>
      </c>
      <c r="M2834" s="12">
        <f t="shared" si="294"/>
        <v>48</v>
      </c>
      <c r="N2834" s="12">
        <f t="shared" si="295"/>
        <v>11</v>
      </c>
      <c r="O2834" s="13" t="str">
        <f t="shared" ca="1" si="296"/>
        <v>CUMPLE</v>
      </c>
    </row>
    <row r="2835" spans="1:15" hidden="1">
      <c r="A2835">
        <f>Tabla_owssvr__2[[#This Row],[ID]]</f>
        <v>2376</v>
      </c>
      <c r="B2835" t="str">
        <f>Tabla_owssvr__2[[#This Row],[Título]]</f>
        <v>Habilitación de Anexo</v>
      </c>
      <c r="C2835" t="str">
        <f>Tabla_owssvr__2[[#This Row],[Solicitante]]</f>
        <v>Muñoz Contreras, Raul, CAM</v>
      </c>
      <c r="D2835" s="4">
        <f>Tabla_owssvr__2[[#This Row],[Fecha Solicitud]]</f>
        <v>41604</v>
      </c>
      <c r="E2835" t="str">
        <f>Tabla_owssvr__2[[#This Row],[Estado]]</f>
        <v>Realizado</v>
      </c>
      <c r="F2835" s="4">
        <f>Tabla_owssvr__2[[#This Row],[Fecha Cierre]]</f>
        <v>41604</v>
      </c>
      <c r="G2835" t="str">
        <f>Tabla_owssvr__2[[#This Row],[Categoria]]</f>
        <v>Creación, modificación activación y desactivación de anexos telefónicos.</v>
      </c>
      <c r="H2835">
        <f>Tabla_owssvr__2[[#This Row],[Enviado a TI]]</f>
        <v>0</v>
      </c>
      <c r="I2835">
        <f>Tabla_owssvr__2[[#This Row],[Regiones]]</f>
        <v>0</v>
      </c>
      <c r="J2835" s="12">
        <f t="shared" si="291"/>
        <v>1</v>
      </c>
      <c r="K2835" s="13">
        <f t="shared" si="292"/>
        <v>41605</v>
      </c>
      <c r="L2835" s="12">
        <f t="shared" si="293"/>
        <v>2013</v>
      </c>
      <c r="M2835" s="12">
        <f t="shared" si="294"/>
        <v>48</v>
      </c>
      <c r="N2835" s="12">
        <f t="shared" si="295"/>
        <v>11</v>
      </c>
      <c r="O2835" s="13" t="str">
        <f t="shared" ca="1" si="296"/>
        <v>CUMPLE</v>
      </c>
    </row>
    <row r="2836" spans="1:15" hidden="1">
      <c r="A2836">
        <f>Tabla_owssvr__2[[#This Row],[ID]]</f>
        <v>2375</v>
      </c>
      <c r="B2836" t="str">
        <f>Tabla_owssvr__2[[#This Row],[Título]]</f>
        <v>Solicitud de Compra PC Proyecto E-CL</v>
      </c>
      <c r="C2836" t="str">
        <f>Tabla_owssvr__2[[#This Row],[Solicitante]]</f>
        <v>Herrera Andrade, Carlos Omar, CAM</v>
      </c>
      <c r="D2836" s="4">
        <f>Tabla_owssvr__2[[#This Row],[Fecha Solicitud]]</f>
        <v>41604</v>
      </c>
      <c r="E2836" t="str">
        <f>Tabla_owssvr__2[[#This Row],[Estado]]</f>
        <v>Realizado</v>
      </c>
      <c r="F2836" s="4">
        <f>Tabla_owssvr__2[[#This Row],[Fecha Cierre]]</f>
        <v>41604</v>
      </c>
      <c r="G2836" t="str">
        <f>Tabla_owssvr__2[[#This Row],[Categoria]]</f>
        <v>Compra de equipamiento estándar.</v>
      </c>
      <c r="H2836">
        <f>Tabla_owssvr__2[[#This Row],[Enviado a TI]]</f>
        <v>0</v>
      </c>
      <c r="I2836">
        <f>Tabla_owssvr__2[[#This Row],[Regiones]]</f>
        <v>0</v>
      </c>
      <c r="J2836" s="12">
        <f t="shared" si="291"/>
        <v>10</v>
      </c>
      <c r="K2836" s="13">
        <f t="shared" si="292"/>
        <v>41618</v>
      </c>
      <c r="L2836" s="12">
        <f t="shared" si="293"/>
        <v>2013</v>
      </c>
      <c r="M2836" s="12">
        <f t="shared" si="294"/>
        <v>50</v>
      </c>
      <c r="N2836" s="12">
        <f t="shared" si="295"/>
        <v>12</v>
      </c>
      <c r="O2836" s="13" t="str">
        <f t="shared" ca="1" si="296"/>
        <v>CUMPLE</v>
      </c>
    </row>
    <row r="2837" spans="1:15" hidden="1">
      <c r="A2837">
        <f>Tabla_owssvr__2[[#This Row],[ID]]</f>
        <v>2374</v>
      </c>
      <c r="B2837" t="str">
        <f>Tabla_owssvr__2[[#This Row],[Título]]</f>
        <v>Permisos carpeta compartida</v>
      </c>
      <c r="C2837" t="str">
        <f>Tabla_owssvr__2[[#This Row],[Solicitante]]</f>
        <v>Peña Caceres, Gabriela, CAM</v>
      </c>
      <c r="D2837" s="4">
        <f>Tabla_owssvr__2[[#This Row],[Fecha Solicitud]]</f>
        <v>41604</v>
      </c>
      <c r="E2837" t="str">
        <f>Tabla_owssvr__2[[#This Row],[Estado]]</f>
        <v>Realizado</v>
      </c>
      <c r="F2837" s="4">
        <f>Tabla_owssvr__2[[#This Row],[Fecha Cierre]]</f>
        <v>41604</v>
      </c>
      <c r="G2837" t="str">
        <f>Tabla_owssvr__2[[#This Row],[Categoria]]</f>
        <v>Habilitación de carpetas compartidas o sitios de Sharepoint. O asignación y/o modificación de permisos.</v>
      </c>
      <c r="H2837">
        <f>Tabla_owssvr__2[[#This Row],[Enviado a TI]]</f>
        <v>0</v>
      </c>
      <c r="I2837">
        <f>Tabla_owssvr__2[[#This Row],[Regiones]]</f>
        <v>0</v>
      </c>
      <c r="J2837" s="12">
        <f t="shared" si="291"/>
        <v>1</v>
      </c>
      <c r="K2837" s="13">
        <f t="shared" si="292"/>
        <v>41605</v>
      </c>
      <c r="L2837" s="12">
        <f t="shared" si="293"/>
        <v>2013</v>
      </c>
      <c r="M2837" s="12">
        <f t="shared" si="294"/>
        <v>48</v>
      </c>
      <c r="N2837" s="12">
        <f t="shared" si="295"/>
        <v>11</v>
      </c>
      <c r="O2837" s="13" t="str">
        <f t="shared" ca="1" si="296"/>
        <v>CUMPLE</v>
      </c>
    </row>
    <row r="2838" spans="1:15" hidden="1">
      <c r="A2838">
        <f>Tabla_owssvr__2[[#This Row],[ID]]</f>
        <v>2373</v>
      </c>
      <c r="B2838" t="str">
        <f>Tabla_owssvr__2[[#This Row],[Título]]</f>
        <v>Plataformar Renovación NTB - OP EOVR</v>
      </c>
      <c r="C2838" t="str">
        <f>Tabla_owssvr__2[[#This Row],[Solicitante]]</f>
        <v>Vasquez Ramirez, Enzo Omar, CAM</v>
      </c>
      <c r="D2838" s="4">
        <f>Tabla_owssvr__2[[#This Row],[Fecha Solicitud]]</f>
        <v>41604</v>
      </c>
      <c r="E2838" t="str">
        <f>Tabla_owssvr__2[[#This Row],[Estado]]</f>
        <v>Realizado</v>
      </c>
      <c r="F2838" s="4">
        <f>Tabla_owssvr__2[[#This Row],[Fecha Cierre]]</f>
        <v>41604</v>
      </c>
      <c r="G2838" t="str">
        <f>Tabla_owssvr__2[[#This Row],[Categoria]]</f>
        <v>Asignación de equipamiento estándar.</v>
      </c>
      <c r="H2838">
        <f>Tabla_owssvr__2[[#This Row],[Enviado a TI]]</f>
        <v>0</v>
      </c>
      <c r="I2838">
        <f>Tabla_owssvr__2[[#This Row],[Regiones]]</f>
        <v>0</v>
      </c>
      <c r="J2838" s="12">
        <f t="shared" si="291"/>
        <v>4</v>
      </c>
      <c r="K2838" s="13">
        <f t="shared" si="292"/>
        <v>41610</v>
      </c>
      <c r="L2838" s="12">
        <f t="shared" si="293"/>
        <v>2013</v>
      </c>
      <c r="M2838" s="12">
        <f t="shared" si="294"/>
        <v>49</v>
      </c>
      <c r="N2838" s="12">
        <f t="shared" si="295"/>
        <v>12</v>
      </c>
      <c r="O2838" s="13" t="str">
        <f t="shared" ca="1" si="296"/>
        <v>CUMPLE</v>
      </c>
    </row>
    <row r="2839" spans="1:15" hidden="1">
      <c r="A2839">
        <f>Tabla_owssvr__2[[#This Row],[ID]]</f>
        <v>2372</v>
      </c>
      <c r="B2839" t="str">
        <f>Tabla_owssvr__2[[#This Row],[Título]]</f>
        <v>Alta Estacion de Trabajo</v>
      </c>
      <c r="C2839" t="str">
        <f>Tabla_owssvr__2[[#This Row],[Solicitante]]</f>
        <v>Técnico Mesa de Ayuda, Externo</v>
      </c>
      <c r="D2839" s="4">
        <f>Tabla_owssvr__2[[#This Row],[Fecha Solicitud]]</f>
        <v>41604</v>
      </c>
      <c r="E2839" t="str">
        <f>Tabla_owssvr__2[[#This Row],[Estado]]</f>
        <v>Realizado</v>
      </c>
      <c r="F2839" s="4">
        <f>Tabla_owssvr__2[[#This Row],[Fecha Cierre]]</f>
        <v>41604</v>
      </c>
      <c r="G2839" t="str">
        <f>Tabla_owssvr__2[[#This Row],[Categoria]]</f>
        <v>Creación, modificación activación y desactivación de cuentas de red y correo electrónico.</v>
      </c>
      <c r="H2839">
        <f>Tabla_owssvr__2[[#This Row],[Enviado a TI]]</f>
        <v>0</v>
      </c>
      <c r="I2839">
        <f>Tabla_owssvr__2[[#This Row],[Regiones]]</f>
        <v>0</v>
      </c>
      <c r="J2839" s="12">
        <f t="shared" si="291"/>
        <v>1</v>
      </c>
      <c r="K2839" s="13">
        <f t="shared" si="292"/>
        <v>41605</v>
      </c>
      <c r="L2839" s="12">
        <f t="shared" si="293"/>
        <v>2013</v>
      </c>
      <c r="M2839" s="12">
        <f t="shared" si="294"/>
        <v>48</v>
      </c>
      <c r="N2839" s="12">
        <f t="shared" si="295"/>
        <v>11</v>
      </c>
      <c r="O2839" s="13" t="str">
        <f t="shared" ca="1" si="296"/>
        <v>CUMPLE</v>
      </c>
    </row>
    <row r="2840" spans="1:15" hidden="1">
      <c r="A2840">
        <f>Tabla_owssvr__2[[#This Row],[ID]]</f>
        <v>2371</v>
      </c>
      <c r="B2840" t="str">
        <f>Tabla_owssvr__2[[#This Row],[Título]]</f>
        <v>instalacion de programas</v>
      </c>
      <c r="C2840" t="str">
        <f>Tabla_owssvr__2[[#This Row],[Solicitante]]</f>
        <v>Vega Duran, Freddy Orlando, CAM</v>
      </c>
      <c r="D2840" s="4">
        <f>Tabla_owssvr__2[[#This Row],[Fecha Solicitud]]</f>
        <v>41604</v>
      </c>
      <c r="E2840" t="str">
        <f>Tabla_owssvr__2[[#This Row],[Estado]]</f>
        <v>Realizado</v>
      </c>
      <c r="F2840" s="4">
        <f>Tabla_owssvr__2[[#This Row],[Fecha Cierre]]</f>
        <v>41604</v>
      </c>
      <c r="G2840" t="str">
        <f>Tabla_owssvr__2[[#This Row],[Categoria]]</f>
        <v>Instalación de nuevos software en los computadores.</v>
      </c>
      <c r="H2840">
        <f>Tabla_owssvr__2[[#This Row],[Enviado a TI]]</f>
        <v>0</v>
      </c>
      <c r="I2840">
        <f>Tabla_owssvr__2[[#This Row],[Regiones]]</f>
        <v>0</v>
      </c>
      <c r="J2840" s="12">
        <f t="shared" si="291"/>
        <v>1</v>
      </c>
      <c r="K2840" s="13">
        <f t="shared" si="292"/>
        <v>41605</v>
      </c>
      <c r="L2840" s="12">
        <f t="shared" si="293"/>
        <v>2013</v>
      </c>
      <c r="M2840" s="12">
        <f t="shared" si="294"/>
        <v>48</v>
      </c>
      <c r="N2840" s="12">
        <f t="shared" si="295"/>
        <v>11</v>
      </c>
      <c r="O2840" s="13" t="str">
        <f t="shared" ca="1" si="296"/>
        <v>CUMPLE</v>
      </c>
    </row>
    <row r="2841" spans="1:15" hidden="1">
      <c r="A2841">
        <f>Tabla_owssvr__2[[#This Row],[ID]]</f>
        <v>2370</v>
      </c>
      <c r="B2841" t="str">
        <f>Tabla_owssvr__2[[#This Row],[Título]]</f>
        <v>Activiacion de Correo Corporativo</v>
      </c>
      <c r="C2841" t="str">
        <f>Tabla_owssvr__2[[#This Row],[Solicitante]]</f>
        <v>Eslava Bustos, Roberto Carlo, CAM</v>
      </c>
      <c r="D2841" s="4">
        <f>Tabla_owssvr__2[[#This Row],[Fecha Solicitud]]</f>
        <v>41603</v>
      </c>
      <c r="E2841" t="str">
        <f>Tabla_owssvr__2[[#This Row],[Estado]]</f>
        <v>Realizado</v>
      </c>
      <c r="F2841" s="4">
        <f>Tabla_owssvr__2[[#This Row],[Fecha Cierre]]</f>
        <v>41603</v>
      </c>
      <c r="G2841" t="str">
        <f>Tabla_owssvr__2[[#This Row],[Categoria]]</f>
        <v>Creación, modificación activación y desactivación de cuentas de red y correo electrónico.</v>
      </c>
      <c r="H2841">
        <f>Tabla_owssvr__2[[#This Row],[Enviado a TI]]</f>
        <v>0</v>
      </c>
      <c r="I2841">
        <f>Tabla_owssvr__2[[#This Row],[Regiones]]</f>
        <v>0</v>
      </c>
      <c r="J2841" s="12">
        <f t="shared" si="291"/>
        <v>1</v>
      </c>
      <c r="K2841" s="13">
        <f t="shared" si="292"/>
        <v>41604</v>
      </c>
      <c r="L2841" s="12">
        <f t="shared" si="293"/>
        <v>2013</v>
      </c>
      <c r="M2841" s="12">
        <f t="shared" si="294"/>
        <v>48</v>
      </c>
      <c r="N2841" s="12">
        <f t="shared" si="295"/>
        <v>11</v>
      </c>
      <c r="O2841" s="13" t="str">
        <f t="shared" ca="1" si="296"/>
        <v>CUMPLE</v>
      </c>
    </row>
    <row r="2842" spans="1:15" hidden="1">
      <c r="A2842">
        <f>Tabla_owssvr__2[[#This Row],[ID]]</f>
        <v>2369</v>
      </c>
      <c r="B2842" t="str">
        <f>Tabla_owssvr__2[[#This Row],[Título]]</f>
        <v>Instalación de programa</v>
      </c>
      <c r="C2842" t="str">
        <f>Tabla_owssvr__2[[#This Row],[Solicitante]]</f>
        <v>Pozo Muñoz, Cristian Gabriel, CAM</v>
      </c>
      <c r="D2842" s="4">
        <f>Tabla_owssvr__2[[#This Row],[Fecha Solicitud]]</f>
        <v>41603</v>
      </c>
      <c r="E2842" t="str">
        <f>Tabla_owssvr__2[[#This Row],[Estado]]</f>
        <v>Realizado</v>
      </c>
      <c r="F2842" s="4">
        <f>Tabla_owssvr__2[[#This Row],[Fecha Cierre]]</f>
        <v>41603</v>
      </c>
      <c r="G2842" t="str">
        <f>Tabla_owssvr__2[[#This Row],[Categoria]]</f>
        <v>Instalación de nuevos software en los computadores.</v>
      </c>
      <c r="H2842">
        <f>Tabla_owssvr__2[[#This Row],[Enviado a TI]]</f>
        <v>0</v>
      </c>
      <c r="I2842">
        <f>Tabla_owssvr__2[[#This Row],[Regiones]]</f>
        <v>0</v>
      </c>
      <c r="J2842" s="12">
        <f t="shared" si="291"/>
        <v>1</v>
      </c>
      <c r="K2842" s="13">
        <f t="shared" si="292"/>
        <v>41604</v>
      </c>
      <c r="L2842" s="12">
        <f t="shared" si="293"/>
        <v>2013</v>
      </c>
      <c r="M2842" s="12">
        <f t="shared" si="294"/>
        <v>48</v>
      </c>
      <c r="N2842" s="12">
        <f t="shared" si="295"/>
        <v>11</v>
      </c>
      <c r="O2842" s="13" t="str">
        <f t="shared" ca="1" si="296"/>
        <v>CUMPLE</v>
      </c>
    </row>
    <row r="2843" spans="1:15" hidden="1">
      <c r="A2843">
        <f>Tabla_owssvr__2[[#This Row],[ID]]</f>
        <v>2368</v>
      </c>
      <c r="B2843" t="str">
        <f>Tabla_owssvr__2[[#This Row],[Título]]</f>
        <v>Cotización HDD Externo 2Teras</v>
      </c>
      <c r="C2843" t="str">
        <f>Tabla_owssvr__2[[#This Row],[Solicitante]]</f>
        <v>Castro Morales, Michel Fabian, CAM</v>
      </c>
      <c r="D2843" s="4">
        <f>Tabla_owssvr__2[[#This Row],[Fecha Solicitud]]</f>
        <v>41603</v>
      </c>
      <c r="E2843" t="str">
        <f>Tabla_owssvr__2[[#This Row],[Estado]]</f>
        <v>Realizado</v>
      </c>
      <c r="F2843" s="4">
        <f>Tabla_owssvr__2[[#This Row],[Fecha Cierre]]</f>
        <v>41603</v>
      </c>
      <c r="G2843" t="str">
        <f>Tabla_owssvr__2[[#This Row],[Categoria]]</f>
        <v>Compra de equipamiento no habitual</v>
      </c>
      <c r="H2843">
        <f>Tabla_owssvr__2[[#This Row],[Enviado a TI]]</f>
        <v>0</v>
      </c>
      <c r="I2843">
        <f>Tabla_owssvr__2[[#This Row],[Regiones]]</f>
        <v>0</v>
      </c>
      <c r="J2843" s="12">
        <f t="shared" si="291"/>
        <v>5</v>
      </c>
      <c r="K2843" s="13">
        <f t="shared" si="292"/>
        <v>41610</v>
      </c>
      <c r="L2843" s="12">
        <f t="shared" si="293"/>
        <v>2013</v>
      </c>
      <c r="M2843" s="12">
        <f t="shared" si="294"/>
        <v>49</v>
      </c>
      <c r="N2843" s="12">
        <f t="shared" si="295"/>
        <v>12</v>
      </c>
      <c r="O2843" s="13" t="str">
        <f t="shared" ca="1" si="296"/>
        <v>CUMPLE</v>
      </c>
    </row>
    <row r="2844" spans="1:15" hidden="1">
      <c r="A2844">
        <f>Tabla_owssvr__2[[#This Row],[ID]]</f>
        <v>2367</v>
      </c>
      <c r="B2844" t="str">
        <f>Tabla_owssvr__2[[#This Row],[Título]]</f>
        <v>Insumos de Impresora Ricoh</v>
      </c>
      <c r="C2844" t="str">
        <f>Tabla_owssvr__2[[#This Row],[Solicitante]]</f>
        <v>Storch Perez, Juan Carlos, CAM</v>
      </c>
      <c r="D2844" s="4">
        <f>Tabla_owssvr__2[[#This Row],[Fecha Solicitud]]</f>
        <v>41603</v>
      </c>
      <c r="E2844" t="str">
        <f>Tabla_owssvr__2[[#This Row],[Estado]]</f>
        <v>Realizado</v>
      </c>
      <c r="F2844" s="4">
        <f>Tabla_owssvr__2[[#This Row],[Fecha Cierre]]</f>
        <v>41603</v>
      </c>
      <c r="G2844" t="str">
        <f>Tabla_owssvr__2[[#This Row],[Categoria]]</f>
        <v>Reporte de problemas de Impresoras en Outsourcing</v>
      </c>
      <c r="H2844">
        <f>Tabla_owssvr__2[[#This Row],[Enviado a TI]]</f>
        <v>0</v>
      </c>
      <c r="I2844">
        <f>Tabla_owssvr__2[[#This Row],[Regiones]]</f>
        <v>0</v>
      </c>
      <c r="J2844" s="12">
        <f t="shared" si="291"/>
        <v>1</v>
      </c>
      <c r="K2844" s="13">
        <f t="shared" si="292"/>
        <v>41604</v>
      </c>
      <c r="L2844" s="12">
        <f t="shared" si="293"/>
        <v>2013</v>
      </c>
      <c r="M2844" s="12">
        <f t="shared" si="294"/>
        <v>48</v>
      </c>
      <c r="N2844" s="12">
        <f t="shared" si="295"/>
        <v>11</v>
      </c>
      <c r="O2844" s="13" t="str">
        <f t="shared" ca="1" si="296"/>
        <v>CUMPLE</v>
      </c>
    </row>
    <row r="2845" spans="1:15" hidden="1">
      <c r="A2845">
        <f>Tabla_owssvr__2[[#This Row],[ID]]</f>
        <v>2366</v>
      </c>
      <c r="B2845" t="str">
        <f>Tabla_owssvr__2[[#This Row],[Título]]</f>
        <v>mantención impresora  edificio 85 el cortijo piso 1</v>
      </c>
      <c r="C2845" t="str">
        <f>Tabla_owssvr__2[[#This Row],[Solicitante]]</f>
        <v>Storch Perez, Juan Carlos, CAM</v>
      </c>
      <c r="D2845" s="4">
        <f>Tabla_owssvr__2[[#This Row],[Fecha Solicitud]]</f>
        <v>41603</v>
      </c>
      <c r="E2845" t="str">
        <f>Tabla_owssvr__2[[#This Row],[Estado]]</f>
        <v>Realizado</v>
      </c>
      <c r="F2845" s="4">
        <f>Tabla_owssvr__2[[#This Row],[Fecha Cierre]]</f>
        <v>41603</v>
      </c>
      <c r="G2845" t="str">
        <f>Tabla_owssvr__2[[#This Row],[Categoria]]</f>
        <v>Reporte de problemas de Impresoras en Outsourcing</v>
      </c>
      <c r="H2845">
        <f>Tabla_owssvr__2[[#This Row],[Enviado a TI]]</f>
        <v>0</v>
      </c>
      <c r="I2845">
        <f>Tabla_owssvr__2[[#This Row],[Regiones]]</f>
        <v>0</v>
      </c>
      <c r="J2845" s="12">
        <f t="shared" si="291"/>
        <v>1</v>
      </c>
      <c r="K2845" s="13">
        <f t="shared" si="292"/>
        <v>41604</v>
      </c>
      <c r="L2845" s="12">
        <f t="shared" si="293"/>
        <v>2013</v>
      </c>
      <c r="M2845" s="12">
        <f t="shared" si="294"/>
        <v>48</v>
      </c>
      <c r="N2845" s="12">
        <f t="shared" si="295"/>
        <v>11</v>
      </c>
      <c r="O2845" s="13" t="str">
        <f t="shared" ca="1" si="296"/>
        <v>CUMPLE</v>
      </c>
    </row>
    <row r="2846" spans="1:15" hidden="1">
      <c r="A2846">
        <f>Tabla_owssvr__2[[#This Row],[ID]]</f>
        <v>2365</v>
      </c>
      <c r="B2846" t="str">
        <f>Tabla_owssvr__2[[#This Row],[Título]]</f>
        <v>SIN INTENET DEPENDENCIAS DE ZENTENO 1 y 2</v>
      </c>
      <c r="C2846" t="str">
        <f>Tabla_owssvr__2[[#This Row],[Solicitante]]</f>
        <v>Castro Mery,Yeimei, CAM</v>
      </c>
      <c r="D2846" s="4">
        <f>Tabla_owssvr__2[[#This Row],[Fecha Solicitud]]</f>
        <v>41600</v>
      </c>
      <c r="E2846" t="str">
        <f>Tabla_owssvr__2[[#This Row],[Estado]]</f>
        <v>Realizado</v>
      </c>
      <c r="F2846" s="4">
        <f>Tabla_owssvr__2[[#This Row],[Fecha Cierre]]</f>
        <v>41600</v>
      </c>
      <c r="G2846" t="str">
        <f>Tabla_owssvr__2[[#This Row],[Categoria]]</f>
        <v>Reporte de problemas de comunicaciones. Datos.</v>
      </c>
      <c r="H2846">
        <f>Tabla_owssvr__2[[#This Row],[Enviado a TI]]</f>
        <v>0</v>
      </c>
      <c r="I2846">
        <f>Tabla_owssvr__2[[#This Row],[Regiones]]</f>
        <v>0</v>
      </c>
      <c r="J2846" s="12">
        <f t="shared" si="291"/>
        <v>1</v>
      </c>
      <c r="K2846" s="13">
        <f t="shared" si="292"/>
        <v>41603</v>
      </c>
      <c r="L2846" s="12">
        <f t="shared" si="293"/>
        <v>2013</v>
      </c>
      <c r="M2846" s="12">
        <f t="shared" si="294"/>
        <v>48</v>
      </c>
      <c r="N2846" s="12">
        <f t="shared" si="295"/>
        <v>11</v>
      </c>
      <c r="O2846" s="13" t="str">
        <f t="shared" ca="1" si="296"/>
        <v>CUMPLE</v>
      </c>
    </row>
    <row r="2847" spans="1:15" hidden="1">
      <c r="A2847">
        <f>Tabla_owssvr__2[[#This Row],[ID]]</f>
        <v>2364</v>
      </c>
      <c r="B2847" t="str">
        <f>Tabla_owssvr__2[[#This Row],[Título]]</f>
        <v>correo</v>
      </c>
      <c r="C2847" t="str">
        <f>Tabla_owssvr__2[[#This Row],[Solicitante]]</f>
        <v>Sepulveda Salas, Vladimir Arnoldo, CAM</v>
      </c>
      <c r="D2847" s="4">
        <f>Tabla_owssvr__2[[#This Row],[Fecha Solicitud]]</f>
        <v>41603</v>
      </c>
      <c r="E2847" t="str">
        <f>Tabla_owssvr__2[[#This Row],[Estado]]</f>
        <v>Realizado</v>
      </c>
      <c r="F2847" s="4">
        <f>Tabla_owssvr__2[[#This Row],[Fecha Cierre]]</f>
        <v>41603</v>
      </c>
      <c r="G2847" t="str">
        <f>Tabla_owssvr__2[[#This Row],[Categoria]]</f>
        <v>Creación, modificación activación y desactivación de cuentas de red y correo electrónico.</v>
      </c>
      <c r="H2847">
        <f>Tabla_owssvr__2[[#This Row],[Enviado a TI]]</f>
        <v>0</v>
      </c>
      <c r="I2847">
        <f>Tabla_owssvr__2[[#This Row],[Regiones]]</f>
        <v>0</v>
      </c>
      <c r="J2847" s="12">
        <f t="shared" si="291"/>
        <v>1</v>
      </c>
      <c r="K2847" s="13">
        <f t="shared" si="292"/>
        <v>41604</v>
      </c>
      <c r="L2847" s="12">
        <f t="shared" si="293"/>
        <v>2013</v>
      </c>
      <c r="M2847" s="12">
        <f t="shared" si="294"/>
        <v>48</v>
      </c>
      <c r="N2847" s="12">
        <f t="shared" si="295"/>
        <v>11</v>
      </c>
      <c r="O2847" s="13" t="str">
        <f t="shared" ca="1" si="296"/>
        <v>CUMPLE</v>
      </c>
    </row>
    <row r="2848" spans="1:15" hidden="1">
      <c r="A2848">
        <f>Tabla_owssvr__2[[#This Row],[ID]]</f>
        <v>2363</v>
      </c>
      <c r="B2848" t="str">
        <f>Tabla_owssvr__2[[#This Row],[Título]]</f>
        <v>Roaming viaje a Brasil</v>
      </c>
      <c r="C2848" t="str">
        <f>Tabla_owssvr__2[[#This Row],[Solicitante]]</f>
        <v>Moreno Chavez, Benito, CAM</v>
      </c>
      <c r="D2848" s="4">
        <f>Tabla_owssvr__2[[#This Row],[Fecha Solicitud]]</f>
        <v>41603</v>
      </c>
      <c r="E2848" t="str">
        <f>Tabla_owssvr__2[[#This Row],[Estado]]</f>
        <v>Realizado</v>
      </c>
      <c r="F2848" s="4">
        <f>Tabla_owssvr__2[[#This Row],[Fecha Cierre]]</f>
        <v>41603</v>
      </c>
      <c r="G2848" t="str">
        <f>Tabla_owssvr__2[[#This Row],[Categoria]]</f>
        <v>Roaming</v>
      </c>
      <c r="H2848">
        <f>Tabla_owssvr__2[[#This Row],[Enviado a TI]]</f>
        <v>0</v>
      </c>
      <c r="I2848">
        <f>Tabla_owssvr__2[[#This Row],[Regiones]]</f>
        <v>0</v>
      </c>
      <c r="J2848" s="12">
        <f t="shared" si="291"/>
        <v>1</v>
      </c>
      <c r="K2848" s="13">
        <f t="shared" si="292"/>
        <v>41604</v>
      </c>
      <c r="L2848" s="12">
        <f t="shared" si="293"/>
        <v>2013</v>
      </c>
      <c r="M2848" s="12">
        <f t="shared" si="294"/>
        <v>48</v>
      </c>
      <c r="N2848" s="12">
        <f t="shared" si="295"/>
        <v>11</v>
      </c>
      <c r="O2848" s="13" t="str">
        <f t="shared" ca="1" si="296"/>
        <v>CUMPLE</v>
      </c>
    </row>
    <row r="2849" spans="1:15" hidden="1">
      <c r="A2849">
        <f>Tabla_owssvr__2[[#This Row],[ID]]</f>
        <v>2362</v>
      </c>
      <c r="B2849" t="str">
        <f>Tabla_owssvr__2[[#This Row],[Título]]</f>
        <v xml:space="preserve">Alta Equipo </v>
      </c>
      <c r="C2849" t="str">
        <f>Tabla_owssvr__2[[#This Row],[Solicitante]]</f>
        <v>Técnico Mesa de Ayuda, Externo</v>
      </c>
      <c r="D2849" s="4">
        <f>Tabla_owssvr__2[[#This Row],[Fecha Solicitud]]</f>
        <v>41600</v>
      </c>
      <c r="E2849" t="str">
        <f>Tabla_owssvr__2[[#This Row],[Estado]]</f>
        <v>Realizado</v>
      </c>
      <c r="F2849" s="4">
        <f>Tabla_owssvr__2[[#This Row],[Fecha Cierre]]</f>
        <v>41600</v>
      </c>
      <c r="G2849" t="str">
        <f>Tabla_owssvr__2[[#This Row],[Categoria]]</f>
        <v>Creación, modificación activación y desactivación de cuentas de red y correo electrónico.</v>
      </c>
      <c r="H2849">
        <f>Tabla_owssvr__2[[#This Row],[Enviado a TI]]</f>
        <v>0</v>
      </c>
      <c r="I2849">
        <f>Tabla_owssvr__2[[#This Row],[Regiones]]</f>
        <v>0</v>
      </c>
      <c r="J2849" s="12">
        <f t="shared" si="291"/>
        <v>1</v>
      </c>
      <c r="K2849" s="13">
        <f t="shared" si="292"/>
        <v>41603</v>
      </c>
      <c r="L2849" s="12">
        <f t="shared" si="293"/>
        <v>2013</v>
      </c>
      <c r="M2849" s="12">
        <f t="shared" si="294"/>
        <v>48</v>
      </c>
      <c r="N2849" s="12">
        <f t="shared" si="295"/>
        <v>11</v>
      </c>
      <c r="O2849" s="13" t="str">
        <f t="shared" ca="1" si="296"/>
        <v>CUMPLE</v>
      </c>
    </row>
    <row r="2850" spans="1:15" hidden="1">
      <c r="A2850">
        <f>Tabla_owssvr__2[[#This Row],[ID]]</f>
        <v>2361</v>
      </c>
      <c r="B2850" t="str">
        <f>Tabla_owssvr__2[[#This Row],[Título]]</f>
        <v>NO PERMITE INGRESO AMBIENTE ANTIGUO ORACLE</v>
      </c>
      <c r="C2850" t="str">
        <f>Tabla_owssvr__2[[#This Row],[Solicitante]]</f>
        <v>Ruz Salinas, Richard Alberto, CAM</v>
      </c>
      <c r="D2850" s="4">
        <f>Tabla_owssvr__2[[#This Row],[Fecha Solicitud]]</f>
        <v>41600</v>
      </c>
      <c r="E2850" t="str">
        <f>Tabla_owssvr__2[[#This Row],[Estado]]</f>
        <v>Realizado</v>
      </c>
      <c r="F2850" s="4">
        <f>Tabla_owssvr__2[[#This Row],[Fecha Cierre]]</f>
        <v>41600</v>
      </c>
      <c r="G2850" t="str">
        <f>Tabla_owssvr__2[[#This Row],[Categoria]]</f>
        <v>Reporte de incidencias de servicio externos (Oracle, SAP, Synergia, GOM ….)</v>
      </c>
      <c r="H2850">
        <f>Tabla_owssvr__2[[#This Row],[Enviado a TI]]</f>
        <v>0</v>
      </c>
      <c r="I2850">
        <f>Tabla_owssvr__2[[#This Row],[Regiones]]</f>
        <v>0</v>
      </c>
      <c r="J2850" s="12">
        <f t="shared" si="291"/>
        <v>1</v>
      </c>
      <c r="K2850" s="13">
        <f t="shared" si="292"/>
        <v>41603</v>
      </c>
      <c r="L2850" s="12">
        <f t="shared" si="293"/>
        <v>2013</v>
      </c>
      <c r="M2850" s="12">
        <f t="shared" si="294"/>
        <v>48</v>
      </c>
      <c r="N2850" s="12">
        <f t="shared" si="295"/>
        <v>11</v>
      </c>
      <c r="O2850" s="13" t="str">
        <f t="shared" ca="1" si="296"/>
        <v>CUMPLE</v>
      </c>
    </row>
    <row r="2851" spans="1:15" hidden="1">
      <c r="A2851">
        <f>Tabla_owssvr__2[[#This Row],[ID]]</f>
        <v>2360</v>
      </c>
      <c r="B2851" t="str">
        <f>Tabla_owssvr__2[[#This Row],[Título]]</f>
        <v>listado de anexos actualizado</v>
      </c>
      <c r="C2851" t="str">
        <f>Tabla_owssvr__2[[#This Row],[Solicitante]]</f>
        <v>Caraa Carraha, Paula, CAM</v>
      </c>
      <c r="D2851" s="4">
        <f>Tabla_owssvr__2[[#This Row],[Fecha Solicitud]]</f>
        <v>41599</v>
      </c>
      <c r="E2851" t="str">
        <f>Tabla_owssvr__2[[#This Row],[Estado]]</f>
        <v>Realizado</v>
      </c>
      <c r="F2851" s="4">
        <f>Tabla_owssvr__2[[#This Row],[Fecha Cierre]]</f>
        <v>41600</v>
      </c>
      <c r="G2851" t="str">
        <f>Tabla_owssvr__2[[#This Row],[Categoria]]</f>
        <v>Otros no sujetos a ANS</v>
      </c>
      <c r="H2851">
        <f>Tabla_owssvr__2[[#This Row],[Enviado a TI]]</f>
        <v>0</v>
      </c>
      <c r="I2851">
        <f>Tabla_owssvr__2[[#This Row],[Regiones]]</f>
        <v>0</v>
      </c>
      <c r="J2851" s="12">
        <f t="shared" si="291"/>
        <v>100</v>
      </c>
      <c r="K2851" s="13">
        <f t="shared" si="292"/>
        <v>41744</v>
      </c>
      <c r="L2851" s="12">
        <f t="shared" si="293"/>
        <v>2014</v>
      </c>
      <c r="M2851" s="12">
        <f t="shared" si="294"/>
        <v>16</v>
      </c>
      <c r="N2851" s="12">
        <f t="shared" si="295"/>
        <v>4</v>
      </c>
      <c r="O2851" s="13" t="str">
        <f t="shared" ca="1" si="296"/>
        <v>CUMPLE</v>
      </c>
    </row>
    <row r="2852" spans="1:15" hidden="1">
      <c r="A2852">
        <f>Tabla_owssvr__2[[#This Row],[ID]]</f>
        <v>2359</v>
      </c>
      <c r="B2852" t="str">
        <f>Tabla_owssvr__2[[#This Row],[Título]]</f>
        <v>Action Required: Password reset requires approval.</v>
      </c>
      <c r="C2852" t="str">
        <f>Tabla_owssvr__2[[#This Row],[Solicitante]]</f>
        <v>Peñaloza Ordenes, Enrique Antonio, CAM</v>
      </c>
      <c r="D2852" s="4">
        <f>Tabla_owssvr__2[[#This Row],[Fecha Solicitud]]</f>
        <v>41600</v>
      </c>
      <c r="E2852" t="str">
        <f>Tabla_owssvr__2[[#This Row],[Estado]]</f>
        <v>Realizado</v>
      </c>
      <c r="F2852" s="4">
        <f>Tabla_owssvr__2[[#This Row],[Fecha Cierre]]</f>
        <v>41600</v>
      </c>
      <c r="G2852" t="str">
        <f>Tabla_owssvr__2[[#This Row],[Categoria]]</f>
        <v>Reporte de incidencias de servicio externos (Oracle, SAP, Synergia, GOM ….)</v>
      </c>
      <c r="H2852">
        <f>Tabla_owssvr__2[[#This Row],[Enviado a TI]]</f>
        <v>0</v>
      </c>
      <c r="I2852">
        <f>Tabla_owssvr__2[[#This Row],[Regiones]]</f>
        <v>0</v>
      </c>
      <c r="J2852" s="12">
        <f t="shared" si="291"/>
        <v>1</v>
      </c>
      <c r="K2852" s="13">
        <f t="shared" si="292"/>
        <v>41603</v>
      </c>
      <c r="L2852" s="12">
        <f t="shared" si="293"/>
        <v>2013</v>
      </c>
      <c r="M2852" s="12">
        <f t="shared" si="294"/>
        <v>48</v>
      </c>
      <c r="N2852" s="12">
        <f t="shared" si="295"/>
        <v>11</v>
      </c>
      <c r="O2852" s="13" t="str">
        <f t="shared" ca="1" si="296"/>
        <v>CUMPLE</v>
      </c>
    </row>
    <row r="2853" spans="1:15" hidden="1">
      <c r="A2853">
        <f>Tabla_owssvr__2[[#This Row],[ID]]</f>
        <v>2358</v>
      </c>
      <c r="B2853" t="str">
        <f>Tabla_owssvr__2[[#This Row],[Título]]</f>
        <v>Renovar NTB - GG SREM</v>
      </c>
      <c r="C2853" t="str">
        <f>Tabla_owssvr__2[[#This Row],[Solicitante]]</f>
        <v>Herrera Valdes, Ramon, CAM</v>
      </c>
      <c r="D2853" s="4">
        <f>Tabla_owssvr__2[[#This Row],[Fecha Solicitud]]</f>
        <v>41600</v>
      </c>
      <c r="E2853" t="str">
        <f>Tabla_owssvr__2[[#This Row],[Estado]]</f>
        <v>Realizado</v>
      </c>
      <c r="F2853" s="4">
        <f>Tabla_owssvr__2[[#This Row],[Fecha Cierre]]</f>
        <v>41600</v>
      </c>
      <c r="G2853" t="str">
        <f>Tabla_owssvr__2[[#This Row],[Categoria]]</f>
        <v>Asignación de equipamiento estándar.</v>
      </c>
      <c r="H2853">
        <f>Tabla_owssvr__2[[#This Row],[Enviado a TI]]</f>
        <v>0</v>
      </c>
      <c r="I2853">
        <f>Tabla_owssvr__2[[#This Row],[Regiones]]</f>
        <v>0</v>
      </c>
      <c r="J2853" s="12">
        <f t="shared" si="291"/>
        <v>4</v>
      </c>
      <c r="K2853" s="13">
        <f t="shared" si="292"/>
        <v>41606</v>
      </c>
      <c r="L2853" s="12">
        <f t="shared" si="293"/>
        <v>2013</v>
      </c>
      <c r="M2853" s="12">
        <f t="shared" si="294"/>
        <v>48</v>
      </c>
      <c r="N2853" s="12">
        <f t="shared" si="295"/>
        <v>11</v>
      </c>
      <c r="O2853" s="13" t="str">
        <f t="shared" ca="1" si="296"/>
        <v>CUMPLE</v>
      </c>
    </row>
    <row r="2854" spans="1:15" hidden="1">
      <c r="A2854">
        <f>Tabla_owssvr__2[[#This Row],[ID]]</f>
        <v>2357</v>
      </c>
      <c r="B2854" t="str">
        <f>Tabla_owssvr__2[[#This Row],[Título]]</f>
        <v>Correos Externos - Administración y Equipos</v>
      </c>
      <c r="C2854" t="str">
        <f>Tabla_owssvr__2[[#This Row],[Solicitante]]</f>
        <v>Elgueta Rojas, Deborah Lisset, CAM</v>
      </c>
      <c r="D2854" s="4">
        <f>Tabla_owssvr__2[[#This Row],[Fecha Solicitud]]</f>
        <v>41600</v>
      </c>
      <c r="E2854" t="str">
        <f>Tabla_owssvr__2[[#This Row],[Estado]]</f>
        <v>Realizado</v>
      </c>
      <c r="F2854" s="4">
        <f>Tabla_owssvr__2[[#This Row],[Fecha Cierre]]</f>
        <v>41600</v>
      </c>
      <c r="G2854" t="str">
        <f>Tabla_owssvr__2[[#This Row],[Categoria]]</f>
        <v>Creación, modificación activación y desactivación de cuentas de red y correo electrónico.</v>
      </c>
      <c r="H2854">
        <f>Tabla_owssvr__2[[#This Row],[Enviado a TI]]</f>
        <v>0</v>
      </c>
      <c r="I2854">
        <f>Tabla_owssvr__2[[#This Row],[Regiones]]</f>
        <v>0</v>
      </c>
      <c r="J2854" s="12">
        <f t="shared" si="291"/>
        <v>1</v>
      </c>
      <c r="K2854" s="13">
        <f t="shared" si="292"/>
        <v>41603</v>
      </c>
      <c r="L2854" s="12">
        <f t="shared" si="293"/>
        <v>2013</v>
      </c>
      <c r="M2854" s="12">
        <f t="shared" si="294"/>
        <v>48</v>
      </c>
      <c r="N2854" s="12">
        <f t="shared" si="295"/>
        <v>11</v>
      </c>
      <c r="O2854" s="13" t="str">
        <f t="shared" ca="1" si="296"/>
        <v>CUMPLE</v>
      </c>
    </row>
    <row r="2855" spans="1:15" hidden="1">
      <c r="A2855">
        <f>Tabla_owssvr__2[[#This Row],[ID]]</f>
        <v>2356</v>
      </c>
      <c r="B2855" t="str">
        <f>Tabla_owssvr__2[[#This Row],[Título]]</f>
        <v>Alta Equipo Sergio Espinoza</v>
      </c>
      <c r="C2855" t="str">
        <f>Tabla_owssvr__2[[#This Row],[Solicitante]]</f>
        <v>Técnico Mesa de Ayuda, Externo</v>
      </c>
      <c r="D2855" s="4">
        <f>Tabla_owssvr__2[[#This Row],[Fecha Solicitud]]</f>
        <v>41599</v>
      </c>
      <c r="E2855" t="str">
        <f>Tabla_owssvr__2[[#This Row],[Estado]]</f>
        <v>Realizado</v>
      </c>
      <c r="F2855" s="4">
        <f>Tabla_owssvr__2[[#This Row],[Fecha Cierre]]</f>
        <v>41600</v>
      </c>
      <c r="G2855" t="str">
        <f>Tabla_owssvr__2[[#This Row],[Categoria]]</f>
        <v>Creación, modificación activación y desactivación de cuentas de red y correo electrónico.</v>
      </c>
      <c r="H2855">
        <f>Tabla_owssvr__2[[#This Row],[Enviado a TI]]</f>
        <v>0</v>
      </c>
      <c r="I2855">
        <f>Tabla_owssvr__2[[#This Row],[Regiones]]</f>
        <v>0</v>
      </c>
      <c r="J2855" s="12">
        <f t="shared" si="291"/>
        <v>1</v>
      </c>
      <c r="K2855" s="13">
        <f t="shared" si="292"/>
        <v>41600</v>
      </c>
      <c r="L2855" s="12">
        <f t="shared" si="293"/>
        <v>2013</v>
      </c>
      <c r="M2855" s="12">
        <f t="shared" si="294"/>
        <v>47</v>
      </c>
      <c r="N2855" s="12">
        <f t="shared" si="295"/>
        <v>11</v>
      </c>
      <c r="O2855" s="13" t="str">
        <f t="shared" ca="1" si="296"/>
        <v>CUMPLE</v>
      </c>
    </row>
    <row r="2856" spans="1:15" hidden="1">
      <c r="A2856">
        <f>Tabla_owssvr__2[[#This Row],[ID]]</f>
        <v>2355</v>
      </c>
      <c r="B2856" t="str">
        <f>Tabla_owssvr__2[[#This Row],[Título]]</f>
        <v>Win 8.1, Maverick support &amp; SMS commands for Android</v>
      </c>
      <c r="C2856" t="str">
        <f>Tabla_owssvr__2[[#This Row],[Solicitante]]</f>
        <v>Herrera Valdes, Ramon, CAM</v>
      </c>
      <c r="D2856" s="4">
        <f>Tabla_owssvr__2[[#This Row],[Fecha Solicitud]]</f>
        <v>41600</v>
      </c>
      <c r="E2856" t="str">
        <f>Tabla_owssvr__2[[#This Row],[Estado]]</f>
        <v>Realizado</v>
      </c>
      <c r="F2856" s="4">
        <f>Tabla_owssvr__2[[#This Row],[Fecha Cierre]]</f>
        <v>41600</v>
      </c>
      <c r="G2856" t="str">
        <f>Tabla_owssvr__2[[#This Row],[Categoria]]</f>
        <v>Habilitación de carpetas compartidas o sitios de Sharepoint. O asignación y/o modificación de permisos.</v>
      </c>
      <c r="H2856">
        <f>Tabla_owssvr__2[[#This Row],[Enviado a TI]]</f>
        <v>0</v>
      </c>
      <c r="I2856">
        <f>Tabla_owssvr__2[[#This Row],[Regiones]]</f>
        <v>0</v>
      </c>
      <c r="J2856" s="12">
        <f t="shared" si="291"/>
        <v>1</v>
      </c>
      <c r="K2856" s="13">
        <f t="shared" si="292"/>
        <v>41603</v>
      </c>
      <c r="L2856" s="12">
        <f t="shared" si="293"/>
        <v>2013</v>
      </c>
      <c r="M2856" s="12">
        <f t="shared" si="294"/>
        <v>48</v>
      </c>
      <c r="N2856" s="12">
        <f t="shared" si="295"/>
        <v>11</v>
      </c>
      <c r="O2856" s="13" t="str">
        <f t="shared" ca="1" si="296"/>
        <v>CUMPLE</v>
      </c>
    </row>
    <row r="2857" spans="1:15" hidden="1">
      <c r="A2857">
        <f>Tabla_owssvr__2[[#This Row],[ID]]</f>
        <v>2354</v>
      </c>
      <c r="B2857" t="str">
        <f>Tabla_owssvr__2[[#This Row],[Título]]</f>
        <v>CLAVE ORaCLE WF</v>
      </c>
      <c r="C2857" t="str">
        <f>Tabla_owssvr__2[[#This Row],[Solicitante]]</f>
        <v>Valdes Navarrete, David Exequiel, CAM</v>
      </c>
      <c r="D2857" s="4">
        <f>Tabla_owssvr__2[[#This Row],[Fecha Solicitud]]</f>
        <v>41599</v>
      </c>
      <c r="E2857" t="str">
        <f>Tabla_owssvr__2[[#This Row],[Estado]]</f>
        <v>Realizado</v>
      </c>
      <c r="F2857" s="4">
        <f>Tabla_owssvr__2[[#This Row],[Fecha Cierre]]</f>
        <v>41599</v>
      </c>
      <c r="G2857" t="str">
        <f>Tabla_owssvr__2[[#This Row],[Categoria]]</f>
        <v>Reporte de incidencias de servicio externos (Oracle, SAP, Synergia, GOM ….)</v>
      </c>
      <c r="H2857">
        <f>Tabla_owssvr__2[[#This Row],[Enviado a TI]]</f>
        <v>0</v>
      </c>
      <c r="I2857">
        <f>Tabla_owssvr__2[[#This Row],[Regiones]]</f>
        <v>0</v>
      </c>
      <c r="J2857" s="12">
        <f t="shared" si="291"/>
        <v>1</v>
      </c>
      <c r="K2857" s="13">
        <f t="shared" si="292"/>
        <v>41600</v>
      </c>
      <c r="L2857" s="12">
        <f t="shared" si="293"/>
        <v>2013</v>
      </c>
      <c r="M2857" s="12">
        <f t="shared" si="294"/>
        <v>47</v>
      </c>
      <c r="N2857" s="12">
        <f t="shared" si="295"/>
        <v>11</v>
      </c>
      <c r="O2857" s="13" t="str">
        <f t="shared" ca="1" si="296"/>
        <v>CUMPLE</v>
      </c>
    </row>
    <row r="2858" spans="1:15" hidden="1">
      <c r="A2858">
        <f>Tabla_owssvr__2[[#This Row],[ID]]</f>
        <v>2353</v>
      </c>
      <c r="B2858" t="str">
        <f>Tabla_owssvr__2[[#This Row],[Título]]</f>
        <v>Solicitud Serv. Técnico - ID:W522M950021</v>
      </c>
      <c r="C2858" t="str">
        <f>Tabla_owssvr__2[[#This Row],[Solicitante]]</f>
        <v>Castro Mery,Yeimei, CAM</v>
      </c>
      <c r="D2858" s="4">
        <f>Tabla_owssvr__2[[#This Row],[Fecha Solicitud]]</f>
        <v>41599</v>
      </c>
      <c r="E2858" t="str">
        <f>Tabla_owssvr__2[[#This Row],[Estado]]</f>
        <v>Realizado</v>
      </c>
      <c r="F2858" s="4">
        <f>Tabla_owssvr__2[[#This Row],[Fecha Cierre]]</f>
        <v>41599</v>
      </c>
      <c r="G2858" t="str">
        <f>Tabla_owssvr__2[[#This Row],[Categoria]]</f>
        <v>Reporte de problemas de Impresoras en Outsourcing</v>
      </c>
      <c r="H2858">
        <f>Tabla_owssvr__2[[#This Row],[Enviado a TI]]</f>
        <v>0</v>
      </c>
      <c r="I2858">
        <f>Tabla_owssvr__2[[#This Row],[Regiones]]</f>
        <v>0</v>
      </c>
      <c r="J2858" s="12">
        <f t="shared" si="291"/>
        <v>1</v>
      </c>
      <c r="K2858" s="13">
        <f t="shared" si="292"/>
        <v>41600</v>
      </c>
      <c r="L2858" s="12">
        <f t="shared" si="293"/>
        <v>2013</v>
      </c>
      <c r="M2858" s="12">
        <f t="shared" si="294"/>
        <v>47</v>
      </c>
      <c r="N2858" s="12">
        <f t="shared" si="295"/>
        <v>11</v>
      </c>
      <c r="O2858" s="13" t="str">
        <f t="shared" ca="1" si="296"/>
        <v>CUMPLE</v>
      </c>
    </row>
    <row r="2859" spans="1:15" hidden="1">
      <c r="A2859">
        <f>Tabla_owssvr__2[[#This Row],[ID]]</f>
        <v>2352</v>
      </c>
      <c r="B2859" t="str">
        <f>Tabla_owssvr__2[[#This Row],[Título]]</f>
        <v>Celular asignado a Carlos Norman.</v>
      </c>
      <c r="C2859" t="str">
        <f>Tabla_owssvr__2[[#This Row],[Solicitante]]</f>
        <v>Araneda Mancilla, Guillermo Osvaldo, CAM</v>
      </c>
      <c r="D2859" s="4">
        <f>Tabla_owssvr__2[[#This Row],[Fecha Solicitud]]</f>
        <v>41598</v>
      </c>
      <c r="E2859" t="str">
        <f>Tabla_owssvr__2[[#This Row],[Estado]]</f>
        <v>Realizado</v>
      </c>
      <c r="F2859" s="4">
        <f>Tabla_owssvr__2[[#This Row],[Fecha Cierre]]</f>
        <v>41603</v>
      </c>
      <c r="G2859" t="str">
        <f>Tabla_owssvr__2[[#This Row],[Categoria]]</f>
        <v>Asignación y/o entrega de equipos celulares estándar nuevos o sus componentes. (chips)</v>
      </c>
      <c r="H2859">
        <f>Tabla_owssvr__2[[#This Row],[Enviado a TI]]</f>
        <v>0</v>
      </c>
      <c r="I2859">
        <f>Tabla_owssvr__2[[#This Row],[Regiones]]</f>
        <v>0</v>
      </c>
      <c r="J2859" s="12">
        <f t="shared" si="291"/>
        <v>7</v>
      </c>
      <c r="K2859" s="13">
        <f t="shared" si="292"/>
        <v>41607</v>
      </c>
      <c r="L2859" s="12">
        <f t="shared" si="293"/>
        <v>2013</v>
      </c>
      <c r="M2859" s="12">
        <f t="shared" si="294"/>
        <v>48</v>
      </c>
      <c r="N2859" s="12">
        <f t="shared" si="295"/>
        <v>11</v>
      </c>
      <c r="O2859" s="13" t="str">
        <f t="shared" ca="1" si="296"/>
        <v>CUMPLE</v>
      </c>
    </row>
    <row r="2860" spans="1:15" hidden="1">
      <c r="A2860">
        <f>Tabla_owssvr__2[[#This Row],[ID]]</f>
        <v>2351</v>
      </c>
      <c r="B2860" t="str">
        <f>Tabla_owssvr__2[[#This Row],[Título]]</f>
        <v>SOLICITUD DE GESTION - NO SE GENERA DEVOLUCION DE PEDIDO DE VENTA</v>
      </c>
      <c r="C2860" t="str">
        <f>Tabla_owssvr__2[[#This Row],[Solicitante]]</f>
        <v>Ruz Salinas, Richard Alberto, CAM</v>
      </c>
      <c r="D2860" s="4">
        <f>Tabla_owssvr__2[[#This Row],[Fecha Solicitud]]</f>
        <v>41599</v>
      </c>
      <c r="E2860" t="str">
        <f>Tabla_owssvr__2[[#This Row],[Estado]]</f>
        <v>Realizado</v>
      </c>
      <c r="F2860" s="4">
        <f>Tabla_owssvr__2[[#This Row],[Fecha Cierre]]</f>
        <v>41599</v>
      </c>
      <c r="G2860" t="str">
        <f>Tabla_owssvr__2[[#This Row],[Categoria]]</f>
        <v>Reporte de incidencias de servicio externos (Oracle, SAP, Synergia, GOM ….)</v>
      </c>
      <c r="H2860">
        <f>Tabla_owssvr__2[[#This Row],[Enviado a TI]]</f>
        <v>0</v>
      </c>
      <c r="I2860">
        <f>Tabla_owssvr__2[[#This Row],[Regiones]]</f>
        <v>0</v>
      </c>
      <c r="J2860" s="12">
        <f t="shared" si="291"/>
        <v>1</v>
      </c>
      <c r="K2860" s="13">
        <f t="shared" si="292"/>
        <v>41600</v>
      </c>
      <c r="L2860" s="12">
        <f t="shared" si="293"/>
        <v>2013</v>
      </c>
      <c r="M2860" s="12">
        <f t="shared" si="294"/>
        <v>47</v>
      </c>
      <c r="N2860" s="12">
        <f t="shared" si="295"/>
        <v>11</v>
      </c>
      <c r="O2860" s="13" t="str">
        <f t="shared" ca="1" si="296"/>
        <v>CUMPLE</v>
      </c>
    </row>
    <row r="2861" spans="1:15" hidden="1">
      <c r="A2861">
        <f>Tabla_owssvr__2[[#This Row],[ID]]</f>
        <v>2350</v>
      </c>
      <c r="B2861" t="str">
        <f>Tabla_owssvr__2[[#This Row],[Título]]</f>
        <v>Plataformar PC Ing. Proy. - 32 a 64 bits JMR</v>
      </c>
      <c r="C2861" t="str">
        <f>Tabla_owssvr__2[[#This Row],[Solicitante]]</f>
        <v>Abarca Cerda, Cristian Andres, CAM</v>
      </c>
      <c r="D2861" s="4">
        <f>Tabla_owssvr__2[[#This Row],[Fecha Solicitud]]</f>
        <v>41599</v>
      </c>
      <c r="E2861" t="str">
        <f>Tabla_owssvr__2[[#This Row],[Estado]]</f>
        <v>Realizado</v>
      </c>
      <c r="F2861" s="4">
        <f>Tabla_owssvr__2[[#This Row],[Fecha Cierre]]</f>
        <v>41599</v>
      </c>
      <c r="G2861" t="str">
        <f>Tabla_owssvr__2[[#This Row],[Categoria]]</f>
        <v>Replataformado del equipo.</v>
      </c>
      <c r="H2861">
        <f>Tabla_owssvr__2[[#This Row],[Enviado a TI]]</f>
        <v>0</v>
      </c>
      <c r="I2861">
        <f>Tabla_owssvr__2[[#This Row],[Regiones]]</f>
        <v>0</v>
      </c>
      <c r="J2861" s="12">
        <f t="shared" si="291"/>
        <v>3</v>
      </c>
      <c r="K2861" s="13">
        <f t="shared" si="292"/>
        <v>41604</v>
      </c>
      <c r="L2861" s="12">
        <f t="shared" si="293"/>
        <v>2013</v>
      </c>
      <c r="M2861" s="12">
        <f t="shared" si="294"/>
        <v>48</v>
      </c>
      <c r="N2861" s="12">
        <f t="shared" si="295"/>
        <v>11</v>
      </c>
      <c r="O2861" s="13" t="str">
        <f t="shared" ca="1" si="296"/>
        <v>CUMPLE</v>
      </c>
    </row>
    <row r="2862" spans="1:15" hidden="1">
      <c r="A2862">
        <f>Tabla_owssvr__2[[#This Row],[ID]]</f>
        <v>2349</v>
      </c>
      <c r="B2862" t="str">
        <f>Tabla_owssvr__2[[#This Row],[Título]]</f>
        <v xml:space="preserve">Edificio rectoría  Universidad de Los Andes ( ACLARACION  CCDD  Y  </v>
      </c>
      <c r="C2862" t="str">
        <f>Tabla_owssvr__2[[#This Row],[Solicitante]]</f>
        <v>Paredes Aravena, Rodrigo Alexis, CAM</v>
      </c>
      <c r="D2862" s="4">
        <f>Tabla_owssvr__2[[#This Row],[Fecha Solicitud]]</f>
        <v>41599</v>
      </c>
      <c r="E2862" t="str">
        <f>Tabla_owssvr__2[[#This Row],[Estado]]</f>
        <v>Realizado</v>
      </c>
      <c r="F2862" s="4">
        <f>Tabla_owssvr__2[[#This Row],[Fecha Cierre]]</f>
        <v>41599</v>
      </c>
      <c r="G2862" t="str">
        <f>Tabla_owssvr__2[[#This Row],[Categoria]]</f>
        <v>Habilitación de carpetas compartidas o sitios de Sharepoint. O asignación y/o modificación de permisos.</v>
      </c>
      <c r="H2862">
        <f>Tabla_owssvr__2[[#This Row],[Enviado a TI]]</f>
        <v>0</v>
      </c>
      <c r="I2862">
        <f>Tabla_owssvr__2[[#This Row],[Regiones]]</f>
        <v>0</v>
      </c>
      <c r="J2862" s="12">
        <f t="shared" si="291"/>
        <v>1</v>
      </c>
      <c r="K2862" s="13">
        <f t="shared" si="292"/>
        <v>41600</v>
      </c>
      <c r="L2862" s="12">
        <f t="shared" si="293"/>
        <v>2013</v>
      </c>
      <c r="M2862" s="12">
        <f t="shared" si="294"/>
        <v>47</v>
      </c>
      <c r="N2862" s="12">
        <f t="shared" si="295"/>
        <v>11</v>
      </c>
      <c r="O2862" s="13" t="str">
        <f t="shared" ca="1" si="296"/>
        <v>CUMPLE</v>
      </c>
    </row>
    <row r="2863" spans="1:15" hidden="1">
      <c r="A2863">
        <f>Tabla_owssvr__2[[#This Row],[ID]]</f>
        <v>2348</v>
      </c>
      <c r="B2863" t="str">
        <f>Tabla_owssvr__2[[#This Row],[Título]]</f>
        <v>Reloj control</v>
      </c>
      <c r="C2863" t="str">
        <f>Tabla_owssvr__2[[#This Row],[Solicitante]]</f>
        <v>Salazar Acuña, Ivan Andrés, CAM</v>
      </c>
      <c r="D2863" s="4">
        <f>Tabla_owssvr__2[[#This Row],[Fecha Solicitud]]</f>
        <v>41596</v>
      </c>
      <c r="E2863" t="str">
        <f>Tabla_owssvr__2[[#This Row],[Estado]]</f>
        <v>Realizado</v>
      </c>
      <c r="F2863" s="4">
        <f>Tabla_owssvr__2[[#This Row],[Fecha Cierre]]</f>
        <v>41596</v>
      </c>
      <c r="G2863" t="str">
        <f>Tabla_owssvr__2[[#This Row],[Categoria]]</f>
        <v>Otros no sujetos a ANS</v>
      </c>
      <c r="H2863">
        <f>Tabla_owssvr__2[[#This Row],[Enviado a TI]]</f>
        <v>0</v>
      </c>
      <c r="I2863">
        <f>Tabla_owssvr__2[[#This Row],[Regiones]]</f>
        <v>0</v>
      </c>
      <c r="J2863" s="12">
        <f t="shared" si="291"/>
        <v>100</v>
      </c>
      <c r="K2863" s="13">
        <f t="shared" si="292"/>
        <v>41739</v>
      </c>
      <c r="L2863" s="12">
        <f t="shared" si="293"/>
        <v>2014</v>
      </c>
      <c r="M2863" s="12">
        <f t="shared" si="294"/>
        <v>15</v>
      </c>
      <c r="N2863" s="12">
        <f t="shared" si="295"/>
        <v>4</v>
      </c>
      <c r="O2863" s="13" t="str">
        <f t="shared" ca="1" si="296"/>
        <v>CUMPLE</v>
      </c>
    </row>
    <row r="2864" spans="1:15" hidden="1">
      <c r="A2864">
        <f>Tabla_owssvr__2[[#This Row],[ID]]</f>
        <v>2347</v>
      </c>
      <c r="B2864" t="str">
        <f>Tabla_owssvr__2[[#This Row],[Título]]</f>
        <v xml:space="preserve">desbloquear CL13486814-7 </v>
      </c>
      <c r="C2864" t="str">
        <f>Tabla_owssvr__2[[#This Row],[Solicitante]]</f>
        <v>Urrutia Villarroel, Mauricio, CAM</v>
      </c>
      <c r="D2864" s="4">
        <f>Tabla_owssvr__2[[#This Row],[Fecha Solicitud]]</f>
        <v>41598</v>
      </c>
      <c r="E2864" t="str">
        <f>Tabla_owssvr__2[[#This Row],[Estado]]</f>
        <v>Realizado</v>
      </c>
      <c r="F2864" s="4">
        <f>Tabla_owssvr__2[[#This Row],[Fecha Cierre]]</f>
        <v>41598</v>
      </c>
      <c r="G2864" t="str">
        <f>Tabla_owssvr__2[[#This Row],[Categoria]]</f>
        <v>Creación, modificación activación y desactivación de cuentas de red y correo electrónico.</v>
      </c>
      <c r="H2864">
        <f>Tabla_owssvr__2[[#This Row],[Enviado a TI]]</f>
        <v>0</v>
      </c>
      <c r="I2864">
        <f>Tabla_owssvr__2[[#This Row],[Regiones]]</f>
        <v>0</v>
      </c>
      <c r="J2864" s="12">
        <f t="shared" si="291"/>
        <v>1</v>
      </c>
      <c r="K2864" s="13">
        <f t="shared" si="292"/>
        <v>41599</v>
      </c>
      <c r="L2864" s="12">
        <f t="shared" si="293"/>
        <v>2013</v>
      </c>
      <c r="M2864" s="12">
        <f t="shared" si="294"/>
        <v>47</v>
      </c>
      <c r="N2864" s="12">
        <f t="shared" si="295"/>
        <v>11</v>
      </c>
      <c r="O2864" s="13" t="str">
        <f t="shared" ca="1" si="296"/>
        <v>CUMPLE</v>
      </c>
    </row>
    <row r="2865" spans="1:15" hidden="1">
      <c r="A2865">
        <f>Tabla_owssvr__2[[#This Row],[ID]]</f>
        <v>2346</v>
      </c>
      <c r="B2865" t="str">
        <f>Tabla_owssvr__2[[#This Row],[Título]]</f>
        <v>acceso a internet</v>
      </c>
      <c r="C2865" t="str">
        <f>Tabla_owssvr__2[[#This Row],[Solicitante]]</f>
        <v>Castro Morales, Michel Fabian, CAM</v>
      </c>
      <c r="D2865" s="4">
        <f>Tabla_owssvr__2[[#This Row],[Fecha Solicitud]]</f>
        <v>41598</v>
      </c>
      <c r="E2865" t="str">
        <f>Tabla_owssvr__2[[#This Row],[Estado]]</f>
        <v>Realizado</v>
      </c>
      <c r="F2865" s="4">
        <f>Tabla_owssvr__2[[#This Row],[Fecha Cierre]]</f>
        <v>41598</v>
      </c>
      <c r="G2865" t="str">
        <f>Tabla_owssvr__2[[#This Row],[Categoria]]</f>
        <v>Reporte de problemas de comunicaciones. Datos.</v>
      </c>
      <c r="H2865">
        <f>Tabla_owssvr__2[[#This Row],[Enviado a TI]]</f>
        <v>0</v>
      </c>
      <c r="I2865">
        <f>Tabla_owssvr__2[[#This Row],[Regiones]]</f>
        <v>0</v>
      </c>
      <c r="J2865" s="12">
        <f t="shared" si="291"/>
        <v>1</v>
      </c>
      <c r="K2865" s="13">
        <f t="shared" si="292"/>
        <v>41599</v>
      </c>
      <c r="L2865" s="12">
        <f t="shared" si="293"/>
        <v>2013</v>
      </c>
      <c r="M2865" s="12">
        <f t="shared" si="294"/>
        <v>47</v>
      </c>
      <c r="N2865" s="12">
        <f t="shared" si="295"/>
        <v>11</v>
      </c>
      <c r="O2865" s="13" t="str">
        <f t="shared" ca="1" si="296"/>
        <v>CUMPLE</v>
      </c>
    </row>
    <row r="2866" spans="1:15" hidden="1">
      <c r="A2866">
        <f>Tabla_owssvr__2[[#This Row],[ID]]</f>
        <v>2345</v>
      </c>
      <c r="B2866" t="str">
        <f>Tabla_owssvr__2[[#This Row],[Título]]</f>
        <v>Solicitud InstSalas Redondo, Luis Miguel, CAMalación PrimeRead servicio Micro y Macromedición + trifásicos</v>
      </c>
      <c r="C2866" t="str">
        <f>Tabla_owssvr__2[[#This Row],[Solicitante]]</f>
        <v>Monardes Letelier, Israel Rodolfo, CAM</v>
      </c>
      <c r="D2866" s="4">
        <f>Tabla_owssvr__2[[#This Row],[Fecha Solicitud]]</f>
        <v>41598</v>
      </c>
      <c r="E2866" t="str">
        <f>Tabla_owssvr__2[[#This Row],[Estado]]</f>
        <v>Realizado</v>
      </c>
      <c r="F2866" s="4">
        <f>Tabla_owssvr__2[[#This Row],[Fecha Cierre]]</f>
        <v>41598</v>
      </c>
      <c r="G2866" t="str">
        <f>Tabla_owssvr__2[[#This Row],[Categoria]]</f>
        <v>Instalación de nuevos software en los computadores.</v>
      </c>
      <c r="H2866">
        <f>Tabla_owssvr__2[[#This Row],[Enviado a TI]]</f>
        <v>0</v>
      </c>
      <c r="I2866">
        <f>Tabla_owssvr__2[[#This Row],[Regiones]]</f>
        <v>0</v>
      </c>
      <c r="J2866" s="12">
        <f t="shared" si="291"/>
        <v>1</v>
      </c>
      <c r="K2866" s="13">
        <f t="shared" si="292"/>
        <v>41599</v>
      </c>
      <c r="L2866" s="12">
        <f t="shared" si="293"/>
        <v>2013</v>
      </c>
      <c r="M2866" s="12">
        <f t="shared" si="294"/>
        <v>47</v>
      </c>
      <c r="N2866" s="12">
        <f t="shared" si="295"/>
        <v>11</v>
      </c>
      <c r="O2866" s="13" t="str">
        <f t="shared" ca="1" si="296"/>
        <v>CUMPLE</v>
      </c>
    </row>
    <row r="2867" spans="1:15" hidden="1">
      <c r="A2867">
        <f>Tabla_owssvr__2[[#This Row],[ID]]</f>
        <v>2344</v>
      </c>
      <c r="B2867" t="str">
        <f>Tabla_owssvr__2[[#This Row],[Título]]</f>
        <v>LENTITUD DE NAVIGATOR</v>
      </c>
      <c r="C2867" t="str">
        <f>Tabla_owssvr__2[[#This Row],[Solicitante]]</f>
        <v>Castro Mery,Yeimei, CAM</v>
      </c>
      <c r="D2867" s="4">
        <f>Tabla_owssvr__2[[#This Row],[Fecha Solicitud]]</f>
        <v>41599</v>
      </c>
      <c r="E2867" t="str">
        <f>Tabla_owssvr__2[[#This Row],[Estado]]</f>
        <v>Realizado</v>
      </c>
      <c r="F2867" s="4">
        <f>Tabla_owssvr__2[[#This Row],[Fecha Cierre]]</f>
        <v>41599</v>
      </c>
      <c r="G2867" t="str">
        <f>Tabla_owssvr__2[[#This Row],[Categoria]]</f>
        <v>Reporte de problemas de comunicaciones. Datos.</v>
      </c>
      <c r="H2867">
        <f>Tabla_owssvr__2[[#This Row],[Enviado a TI]]</f>
        <v>0</v>
      </c>
      <c r="I2867">
        <f>Tabla_owssvr__2[[#This Row],[Regiones]]</f>
        <v>0</v>
      </c>
      <c r="J2867" s="12">
        <f t="shared" si="291"/>
        <v>1</v>
      </c>
      <c r="K2867" s="13">
        <f t="shared" si="292"/>
        <v>41600</v>
      </c>
      <c r="L2867" s="12">
        <f t="shared" si="293"/>
        <v>2013</v>
      </c>
      <c r="M2867" s="12">
        <f t="shared" si="294"/>
        <v>47</v>
      </c>
      <c r="N2867" s="12">
        <f t="shared" si="295"/>
        <v>11</v>
      </c>
      <c r="O2867" s="13" t="str">
        <f t="shared" ca="1" si="296"/>
        <v>CUMPLE</v>
      </c>
    </row>
    <row r="2868" spans="1:15" hidden="1">
      <c r="A2868">
        <f>Tabla_owssvr__2[[#This Row],[ID]]</f>
        <v>2343</v>
      </c>
      <c r="B2868" t="str">
        <f>Tabla_owssvr__2[[#This Row],[Título]]</f>
        <v>sin fono ni correo</v>
      </c>
      <c r="C2868" t="str">
        <f>Tabla_owssvr__2[[#This Row],[Solicitante]]</f>
        <v>Caraa Carraha, Paula, CAM</v>
      </c>
      <c r="D2868" s="4">
        <f>Tabla_owssvr__2[[#This Row],[Fecha Solicitud]]</f>
        <v>41599</v>
      </c>
      <c r="E2868" t="str">
        <f>Tabla_owssvr__2[[#This Row],[Estado]]</f>
        <v>Realizado</v>
      </c>
      <c r="F2868" s="4">
        <f>Tabla_owssvr__2[[#This Row],[Fecha Cierre]]</f>
        <v>41599</v>
      </c>
      <c r="G2868" t="str">
        <f>Tabla_owssvr__2[[#This Row],[Categoria]]</f>
        <v>Creación, modificación activación y desactivación de anexos telefónicos.</v>
      </c>
      <c r="H2868">
        <f>Tabla_owssvr__2[[#This Row],[Enviado a TI]]</f>
        <v>0</v>
      </c>
      <c r="I2868">
        <f>Tabla_owssvr__2[[#This Row],[Regiones]]</f>
        <v>0</v>
      </c>
      <c r="J2868" s="12">
        <f t="shared" si="291"/>
        <v>1</v>
      </c>
      <c r="K2868" s="13">
        <f t="shared" si="292"/>
        <v>41600</v>
      </c>
      <c r="L2868" s="12">
        <f t="shared" si="293"/>
        <v>2013</v>
      </c>
      <c r="M2868" s="12">
        <f t="shared" si="294"/>
        <v>47</v>
      </c>
      <c r="N2868" s="12">
        <f t="shared" si="295"/>
        <v>11</v>
      </c>
      <c r="O2868" s="13" t="str">
        <f t="shared" ca="1" si="296"/>
        <v>CUMPLE</v>
      </c>
    </row>
    <row r="2869" spans="1:15" hidden="1">
      <c r="A2869">
        <f>Tabla_owssvr__2[[#This Row],[ID]]</f>
        <v>2342</v>
      </c>
      <c r="B2869" t="str">
        <f>Tabla_owssvr__2[[#This Row],[Título]]</f>
        <v xml:space="preserve">Solicitud Tóner - Serie ID:V4408705313  </v>
      </c>
      <c r="C2869" t="str">
        <f>Tabla_owssvr__2[[#This Row],[Solicitante]]</f>
        <v>Fuentes Maureira, Carla de Las Nieves, EXTERNO</v>
      </c>
      <c r="D2869" s="4">
        <f>Tabla_owssvr__2[[#This Row],[Fecha Solicitud]]</f>
        <v>41598</v>
      </c>
      <c r="E2869" t="str">
        <f>Tabla_owssvr__2[[#This Row],[Estado]]</f>
        <v>Realizado</v>
      </c>
      <c r="F2869" s="4">
        <f>Tabla_owssvr__2[[#This Row],[Fecha Cierre]]</f>
        <v>41598</v>
      </c>
      <c r="G2869" t="str">
        <f>Tabla_owssvr__2[[#This Row],[Categoria]]</f>
        <v>Reporte de problemas de Impresoras en Outsourcing</v>
      </c>
      <c r="H2869">
        <f>Tabla_owssvr__2[[#This Row],[Enviado a TI]]</f>
        <v>0</v>
      </c>
      <c r="I2869">
        <f>Tabla_owssvr__2[[#This Row],[Regiones]]</f>
        <v>0</v>
      </c>
      <c r="J2869" s="12">
        <f t="shared" si="291"/>
        <v>1</v>
      </c>
      <c r="K2869" s="13">
        <f t="shared" si="292"/>
        <v>41599</v>
      </c>
      <c r="L2869" s="12">
        <f t="shared" si="293"/>
        <v>2013</v>
      </c>
      <c r="M2869" s="12">
        <f t="shared" si="294"/>
        <v>47</v>
      </c>
      <c r="N2869" s="12">
        <f t="shared" si="295"/>
        <v>11</v>
      </c>
      <c r="O2869" s="13" t="str">
        <f t="shared" ca="1" si="296"/>
        <v>CUMPLE</v>
      </c>
    </row>
    <row r="2870" spans="1:15" hidden="1">
      <c r="A2870">
        <f>Tabla_owssvr__2[[#This Row],[ID]]</f>
        <v>2341</v>
      </c>
      <c r="B2870" t="str">
        <f>Tabla_owssvr__2[[#This Row],[Título]]</f>
        <v>Solicitud Tóner - Serie ID:W663H300029</v>
      </c>
      <c r="C2870" t="str">
        <f>Tabla_owssvr__2[[#This Row],[Solicitante]]</f>
        <v>Fuentes Maureira, Carla de Las Nieves, EXTERNO</v>
      </c>
      <c r="D2870" s="4">
        <f>Tabla_owssvr__2[[#This Row],[Fecha Solicitud]]</f>
        <v>41598</v>
      </c>
      <c r="E2870" t="str">
        <f>Tabla_owssvr__2[[#This Row],[Estado]]</f>
        <v>Realizado</v>
      </c>
      <c r="F2870" s="4">
        <f>Tabla_owssvr__2[[#This Row],[Fecha Cierre]]</f>
        <v>41598</v>
      </c>
      <c r="G2870" t="str">
        <f>Tabla_owssvr__2[[#This Row],[Categoria]]</f>
        <v>Reporte de problemas de Impresoras en Outsourcing</v>
      </c>
      <c r="H2870">
        <f>Tabla_owssvr__2[[#This Row],[Enviado a TI]]</f>
        <v>0</v>
      </c>
      <c r="I2870">
        <f>Tabla_owssvr__2[[#This Row],[Regiones]]</f>
        <v>0</v>
      </c>
      <c r="J2870" s="12">
        <f t="shared" si="291"/>
        <v>1</v>
      </c>
      <c r="K2870" s="13">
        <f t="shared" si="292"/>
        <v>41599</v>
      </c>
      <c r="L2870" s="12">
        <f t="shared" si="293"/>
        <v>2013</v>
      </c>
      <c r="M2870" s="12">
        <f t="shared" si="294"/>
        <v>47</v>
      </c>
      <c r="N2870" s="12">
        <f t="shared" si="295"/>
        <v>11</v>
      </c>
      <c r="O2870" s="13" t="str">
        <f t="shared" ca="1" si="296"/>
        <v>CUMPLE</v>
      </c>
    </row>
    <row r="2871" spans="1:15" hidden="1">
      <c r="A2871">
        <f>Tabla_owssvr__2[[#This Row],[ID]]</f>
        <v>2340</v>
      </c>
      <c r="B2871" t="str">
        <f>Tabla_owssvr__2[[#This Row],[Título]]</f>
        <v>Solicitud Tóner - Serie ID:W3029502990</v>
      </c>
      <c r="C2871" t="str">
        <f>Tabla_owssvr__2[[#This Row],[Solicitante]]</f>
        <v>Fuentes Maureira, Carla de Las Nieves, EXTERNO</v>
      </c>
      <c r="D2871" s="4">
        <f>Tabla_owssvr__2[[#This Row],[Fecha Solicitud]]</f>
        <v>41598</v>
      </c>
      <c r="E2871" t="str">
        <f>Tabla_owssvr__2[[#This Row],[Estado]]</f>
        <v>Realizado</v>
      </c>
      <c r="F2871" s="4">
        <f>Tabla_owssvr__2[[#This Row],[Fecha Cierre]]</f>
        <v>41598</v>
      </c>
      <c r="G2871" t="str">
        <f>Tabla_owssvr__2[[#This Row],[Categoria]]</f>
        <v>Reporte de problemas de Impresoras en Outsourcing</v>
      </c>
      <c r="H2871">
        <f>Tabla_owssvr__2[[#This Row],[Enviado a TI]]</f>
        <v>0</v>
      </c>
      <c r="I2871">
        <f>Tabla_owssvr__2[[#This Row],[Regiones]]</f>
        <v>0</v>
      </c>
      <c r="J2871" s="12">
        <f t="shared" si="291"/>
        <v>1</v>
      </c>
      <c r="K2871" s="13">
        <f t="shared" si="292"/>
        <v>41599</v>
      </c>
      <c r="L2871" s="12">
        <f t="shared" si="293"/>
        <v>2013</v>
      </c>
      <c r="M2871" s="12">
        <f t="shared" si="294"/>
        <v>47</v>
      </c>
      <c r="N2871" s="12">
        <f t="shared" si="295"/>
        <v>11</v>
      </c>
      <c r="O2871" s="13" t="str">
        <f t="shared" ca="1" si="296"/>
        <v>CUMPLE</v>
      </c>
    </row>
    <row r="2872" spans="1:15" hidden="1">
      <c r="A2872">
        <f>Tabla_owssvr__2[[#This Row],[ID]]</f>
        <v>2339</v>
      </c>
      <c r="B2872" t="str">
        <f>Tabla_owssvr__2[[#This Row],[Título]]</f>
        <v>Solicitud Insumos - ID:W673H600162</v>
      </c>
      <c r="C2872" t="str">
        <f>Tabla_owssvr__2[[#This Row],[Solicitante]]</f>
        <v>Alarcon Soto, Maribel Viviana, CAM</v>
      </c>
      <c r="D2872" s="4">
        <f>Tabla_owssvr__2[[#This Row],[Fecha Solicitud]]</f>
        <v>41598</v>
      </c>
      <c r="E2872" t="str">
        <f>Tabla_owssvr__2[[#This Row],[Estado]]</f>
        <v>Realizado</v>
      </c>
      <c r="F2872" s="4">
        <f>Tabla_owssvr__2[[#This Row],[Fecha Cierre]]</f>
        <v>41598</v>
      </c>
      <c r="G2872" t="str">
        <f>Tabla_owssvr__2[[#This Row],[Categoria]]</f>
        <v>Reporte de problemas de Impresoras en Outsourcing</v>
      </c>
      <c r="H2872">
        <f>Tabla_owssvr__2[[#This Row],[Enviado a TI]]</f>
        <v>0</v>
      </c>
      <c r="I2872">
        <f>Tabla_owssvr__2[[#This Row],[Regiones]]</f>
        <v>0</v>
      </c>
      <c r="J2872" s="12">
        <f t="shared" si="291"/>
        <v>1</v>
      </c>
      <c r="K2872" s="13">
        <f t="shared" si="292"/>
        <v>41599</v>
      </c>
      <c r="L2872" s="12">
        <f t="shared" si="293"/>
        <v>2013</v>
      </c>
      <c r="M2872" s="12">
        <f t="shared" si="294"/>
        <v>47</v>
      </c>
      <c r="N2872" s="12">
        <f t="shared" si="295"/>
        <v>11</v>
      </c>
      <c r="O2872" s="13" t="str">
        <f t="shared" ca="1" si="296"/>
        <v>CUMPLE</v>
      </c>
    </row>
    <row r="2873" spans="1:15" hidden="1">
      <c r="A2873">
        <f>Tabla_owssvr__2[[#This Row],[ID]]</f>
        <v>2338</v>
      </c>
      <c r="B2873" t="str">
        <f>Tabla_owssvr__2[[#This Row],[Título]]</f>
        <v>Alta Equipo</v>
      </c>
      <c r="C2873" t="str">
        <f>Tabla_owssvr__2[[#This Row],[Solicitante]]</f>
        <v>Técnico Mesa de Ayuda, Externo</v>
      </c>
      <c r="D2873" s="4">
        <f>Tabla_owssvr__2[[#This Row],[Fecha Solicitud]]</f>
        <v>41598</v>
      </c>
      <c r="E2873" t="str">
        <f>Tabla_owssvr__2[[#This Row],[Estado]]</f>
        <v>Realizado</v>
      </c>
      <c r="F2873" s="4">
        <f>Tabla_owssvr__2[[#This Row],[Fecha Cierre]]</f>
        <v>41598</v>
      </c>
      <c r="G2873" t="str">
        <f>Tabla_owssvr__2[[#This Row],[Categoria]]</f>
        <v>Creación, modificación activación y desactivación de cuentas de red y correo electrónico.</v>
      </c>
      <c r="H2873">
        <f>Tabla_owssvr__2[[#This Row],[Enviado a TI]]</f>
        <v>0</v>
      </c>
      <c r="I2873">
        <f>Tabla_owssvr__2[[#This Row],[Regiones]]</f>
        <v>0</v>
      </c>
      <c r="J2873" s="12">
        <f t="shared" si="291"/>
        <v>1</v>
      </c>
      <c r="K2873" s="13">
        <f t="shared" si="292"/>
        <v>41599</v>
      </c>
      <c r="L2873" s="12">
        <f t="shared" si="293"/>
        <v>2013</v>
      </c>
      <c r="M2873" s="12">
        <f t="shared" si="294"/>
        <v>47</v>
      </c>
      <c r="N2873" s="12">
        <f t="shared" si="295"/>
        <v>11</v>
      </c>
      <c r="O2873" s="13" t="str">
        <f t="shared" ca="1" si="296"/>
        <v>CUMPLE</v>
      </c>
    </row>
    <row r="2874" spans="1:15" hidden="1">
      <c r="A2874">
        <f>Tabla_owssvr__2[[#This Row],[ID]]</f>
        <v>2337</v>
      </c>
      <c r="B2874" t="str">
        <f>Tabla_owssvr__2[[#This Row],[Título]]</f>
        <v>PROBLEMAS CON INTERNET</v>
      </c>
      <c r="C2874" t="str">
        <f>Tabla_owssvr__2[[#This Row],[Solicitante]]</f>
        <v>Castro Mery,Yeimei, CAM</v>
      </c>
      <c r="D2874" s="4">
        <f>Tabla_owssvr__2[[#This Row],[Fecha Solicitud]]</f>
        <v>41598</v>
      </c>
      <c r="E2874" t="str">
        <f>Tabla_owssvr__2[[#This Row],[Estado]]</f>
        <v>Realizado</v>
      </c>
      <c r="F2874" s="4">
        <f>Tabla_owssvr__2[[#This Row],[Fecha Cierre]]</f>
        <v>41598</v>
      </c>
      <c r="G2874" t="str">
        <f>Tabla_owssvr__2[[#This Row],[Categoria]]</f>
        <v>Reporte de problemas de comunicaciones. Datos.</v>
      </c>
      <c r="H2874">
        <f>Tabla_owssvr__2[[#This Row],[Enviado a TI]]</f>
        <v>0</v>
      </c>
      <c r="I2874">
        <f>Tabla_owssvr__2[[#This Row],[Regiones]]</f>
        <v>0</v>
      </c>
      <c r="J2874" s="12">
        <f t="shared" si="291"/>
        <v>1</v>
      </c>
      <c r="K2874" s="13">
        <f t="shared" si="292"/>
        <v>41599</v>
      </c>
      <c r="L2874" s="12">
        <f t="shared" si="293"/>
        <v>2013</v>
      </c>
      <c r="M2874" s="12">
        <f t="shared" si="294"/>
        <v>47</v>
      </c>
      <c r="N2874" s="12">
        <f t="shared" si="295"/>
        <v>11</v>
      </c>
      <c r="O2874" s="13" t="str">
        <f t="shared" ca="1" si="296"/>
        <v>CUMPLE</v>
      </c>
    </row>
    <row r="2875" spans="1:15" hidden="1">
      <c r="A2875">
        <f>Tabla_owssvr__2[[#This Row],[ID]]</f>
        <v>2336</v>
      </c>
      <c r="B2875" t="str">
        <f>Tabla_owssvr__2[[#This Row],[Título]]</f>
        <v>Cuenta de Servicio - SQL Server</v>
      </c>
      <c r="C2875" t="str">
        <f>Tabla_owssvr__2[[#This Row],[Solicitante]]</f>
        <v>Herrera Valdes, Ramon, CAM</v>
      </c>
      <c r="D2875" s="4">
        <f>Tabla_owssvr__2[[#This Row],[Fecha Solicitud]]</f>
        <v>41598</v>
      </c>
      <c r="E2875" t="str">
        <f>Tabla_owssvr__2[[#This Row],[Estado]]</f>
        <v>Realizado</v>
      </c>
      <c r="F2875" s="4">
        <f>Tabla_owssvr__2[[#This Row],[Fecha Cierre]]</f>
        <v>41598</v>
      </c>
      <c r="G2875" t="str">
        <f>Tabla_owssvr__2[[#This Row],[Categoria]]</f>
        <v>Creación, modificación activación y desactivación de cuentas de red y correo electrónico.</v>
      </c>
      <c r="H2875">
        <f>Tabla_owssvr__2[[#This Row],[Enviado a TI]]</f>
        <v>0</v>
      </c>
      <c r="I2875">
        <f>Tabla_owssvr__2[[#This Row],[Regiones]]</f>
        <v>0</v>
      </c>
      <c r="J2875" s="12">
        <f t="shared" si="291"/>
        <v>1</v>
      </c>
      <c r="K2875" s="13">
        <f t="shared" si="292"/>
        <v>41599</v>
      </c>
      <c r="L2875" s="12">
        <f t="shared" si="293"/>
        <v>2013</v>
      </c>
      <c r="M2875" s="12">
        <f t="shared" si="294"/>
        <v>47</v>
      </c>
      <c r="N2875" s="12">
        <f t="shared" si="295"/>
        <v>11</v>
      </c>
      <c r="O2875" s="13" t="str">
        <f t="shared" ca="1" si="296"/>
        <v>CUMPLE</v>
      </c>
    </row>
    <row r="2876" spans="1:15" hidden="1">
      <c r="A2876">
        <f>Tabla_owssvr__2[[#This Row],[ID]]</f>
        <v>2335</v>
      </c>
      <c r="B2876" t="str">
        <f>Tabla_owssvr__2[[#This Row],[Título]]</f>
        <v>Revisión Puntos PyC</v>
      </c>
      <c r="C2876" t="str">
        <f>Tabla_owssvr__2[[#This Row],[Solicitante]]</f>
        <v>Salas Redondo, Luis Miguel, CAM</v>
      </c>
      <c r="D2876" s="4">
        <f>Tabla_owssvr__2[[#This Row],[Fecha Solicitud]]</f>
        <v>41598</v>
      </c>
      <c r="E2876" t="str">
        <f>Tabla_owssvr__2[[#This Row],[Estado]]</f>
        <v>Realizado</v>
      </c>
      <c r="F2876" s="4">
        <f>Tabla_owssvr__2[[#This Row],[Fecha Cierre]]</f>
        <v>41598</v>
      </c>
      <c r="G2876" t="str">
        <f>Tabla_owssvr__2[[#This Row],[Categoria]]</f>
        <v>Instalación o revisión de puntos de red.</v>
      </c>
      <c r="H2876">
        <f>Tabla_owssvr__2[[#This Row],[Enviado a TI]]</f>
        <v>0</v>
      </c>
      <c r="I2876">
        <f>Tabla_owssvr__2[[#This Row],[Regiones]]</f>
        <v>0</v>
      </c>
      <c r="J2876" s="12">
        <f t="shared" si="291"/>
        <v>3</v>
      </c>
      <c r="K2876" s="13">
        <f t="shared" si="292"/>
        <v>41603</v>
      </c>
      <c r="L2876" s="12">
        <f t="shared" si="293"/>
        <v>2013</v>
      </c>
      <c r="M2876" s="12">
        <f t="shared" si="294"/>
        <v>48</v>
      </c>
      <c r="N2876" s="12">
        <f t="shared" si="295"/>
        <v>11</v>
      </c>
      <c r="O2876" s="13" t="str">
        <f t="shared" ca="1" si="296"/>
        <v>CUMPLE</v>
      </c>
    </row>
    <row r="2877" spans="1:15" hidden="1">
      <c r="A2877">
        <f>Tabla_owssvr__2[[#This Row],[ID]]</f>
        <v>2334</v>
      </c>
      <c r="B2877" t="str">
        <f>Tabla_owssvr__2[[#This Row],[Título]]</f>
        <v xml:space="preserve">TICKET 769807 - CUENTA DE RED ALTA </v>
      </c>
      <c r="C2877" t="str">
        <f>Tabla_owssvr__2[[#This Row],[Solicitante]]</f>
        <v>Rojas Solis, Eladio Andres, CAM</v>
      </c>
      <c r="D2877" s="4">
        <f>Tabla_owssvr__2[[#This Row],[Fecha Solicitud]]</f>
        <v>41597</v>
      </c>
      <c r="E2877" t="str">
        <f>Tabla_owssvr__2[[#This Row],[Estado]]</f>
        <v>Realizado</v>
      </c>
      <c r="F2877" s="4">
        <f>Tabla_owssvr__2[[#This Row],[Fecha Cierre]]</f>
        <v>41597</v>
      </c>
      <c r="G2877" t="str">
        <f>Tabla_owssvr__2[[#This Row],[Categoria]]</f>
        <v>Replataformado del equipo.</v>
      </c>
      <c r="H2877">
        <f>Tabla_owssvr__2[[#This Row],[Enviado a TI]]</f>
        <v>0</v>
      </c>
      <c r="I2877">
        <f>Tabla_owssvr__2[[#This Row],[Regiones]]</f>
        <v>0</v>
      </c>
      <c r="J2877" s="12">
        <f t="shared" si="291"/>
        <v>3</v>
      </c>
      <c r="K2877" s="13">
        <f t="shared" si="292"/>
        <v>41600</v>
      </c>
      <c r="L2877" s="12">
        <f t="shared" si="293"/>
        <v>2013</v>
      </c>
      <c r="M2877" s="12">
        <f t="shared" si="294"/>
        <v>47</v>
      </c>
      <c r="N2877" s="12">
        <f t="shared" si="295"/>
        <v>11</v>
      </c>
      <c r="O2877" s="13" t="str">
        <f t="shared" ca="1" si="296"/>
        <v>CUMPLE</v>
      </c>
    </row>
    <row r="2878" spans="1:15" hidden="1">
      <c r="A2878">
        <f>Tabla_owssvr__2[[#This Row],[ID]]</f>
        <v>2333</v>
      </c>
      <c r="B2878" t="str">
        <f>Tabla_owssvr__2[[#This Row],[Título]]</f>
        <v>Compra NAS - Checklist RAMU</v>
      </c>
      <c r="C2878" t="str">
        <f>Tabla_owssvr__2[[#This Row],[Solicitante]]</f>
        <v>Muñoz Contreras, Raul, CAM</v>
      </c>
      <c r="D2878" s="4">
        <f>Tabla_owssvr__2[[#This Row],[Fecha Solicitud]]</f>
        <v>41598</v>
      </c>
      <c r="E2878" t="str">
        <f>Tabla_owssvr__2[[#This Row],[Estado]]</f>
        <v>Realizado</v>
      </c>
      <c r="F2878" s="4">
        <f>Tabla_owssvr__2[[#This Row],[Fecha Cierre]]</f>
        <v>41598</v>
      </c>
      <c r="G2878" t="str">
        <f>Tabla_owssvr__2[[#This Row],[Categoria]]</f>
        <v>Compra de equipamiento no habitual</v>
      </c>
      <c r="H2878">
        <f>Tabla_owssvr__2[[#This Row],[Enviado a TI]]</f>
        <v>0</v>
      </c>
      <c r="I2878">
        <f>Tabla_owssvr__2[[#This Row],[Regiones]]</f>
        <v>0</v>
      </c>
      <c r="J2878" s="12">
        <f t="shared" si="291"/>
        <v>5</v>
      </c>
      <c r="K2878" s="13">
        <f t="shared" si="292"/>
        <v>41605</v>
      </c>
      <c r="L2878" s="12">
        <f t="shared" si="293"/>
        <v>2013</v>
      </c>
      <c r="M2878" s="12">
        <f t="shared" si="294"/>
        <v>48</v>
      </c>
      <c r="N2878" s="12">
        <f t="shared" si="295"/>
        <v>11</v>
      </c>
      <c r="O2878" s="13" t="str">
        <f t="shared" ca="1" si="296"/>
        <v>CUMPLE</v>
      </c>
    </row>
    <row r="2879" spans="1:15" hidden="1">
      <c r="A2879">
        <f>Tabla_owssvr__2[[#This Row],[ID]]</f>
        <v>2332</v>
      </c>
      <c r="B2879" t="str">
        <f>Tabla_owssvr__2[[#This Row],[Título]]</f>
        <v xml:space="preserve">TICKET 769807 - CUENTA DE RED ALTA </v>
      </c>
      <c r="C2879" t="str">
        <f>Tabla_owssvr__2[[#This Row],[Solicitante]]</f>
        <v>Muñoz Contreras, Raul, CAM</v>
      </c>
      <c r="D2879" s="4">
        <f>Tabla_owssvr__2[[#This Row],[Fecha Solicitud]]</f>
        <v>41598</v>
      </c>
      <c r="E2879" t="str">
        <f>Tabla_owssvr__2[[#This Row],[Estado]]</f>
        <v>Realizado</v>
      </c>
      <c r="F2879" s="4">
        <f>Tabla_owssvr__2[[#This Row],[Fecha Cierre]]</f>
        <v>41598</v>
      </c>
      <c r="G2879" t="str">
        <f>Tabla_owssvr__2[[#This Row],[Categoria]]</f>
        <v>Creación, modificación activación y desactivación de cuentas de red y correo electrónico.</v>
      </c>
      <c r="H2879">
        <f>Tabla_owssvr__2[[#This Row],[Enviado a TI]]</f>
        <v>0</v>
      </c>
      <c r="I2879">
        <f>Tabla_owssvr__2[[#This Row],[Regiones]]</f>
        <v>0</v>
      </c>
      <c r="J2879" s="12">
        <f t="shared" si="291"/>
        <v>1</v>
      </c>
      <c r="K2879" s="13">
        <f t="shared" si="292"/>
        <v>41599</v>
      </c>
      <c r="L2879" s="12">
        <f t="shared" si="293"/>
        <v>2013</v>
      </c>
      <c r="M2879" s="12">
        <f t="shared" si="294"/>
        <v>47</v>
      </c>
      <c r="N2879" s="12">
        <f t="shared" si="295"/>
        <v>11</v>
      </c>
      <c r="O2879" s="13" t="str">
        <f t="shared" ca="1" si="296"/>
        <v>CUMPLE</v>
      </c>
    </row>
    <row r="2880" spans="1:15" hidden="1">
      <c r="A2880">
        <f>Tabla_owssvr__2[[#This Row],[ID]]</f>
        <v>2331</v>
      </c>
      <c r="B2880" t="str">
        <f>Tabla_owssvr__2[[#This Row],[Título]]</f>
        <v>proyector</v>
      </c>
      <c r="C2880" t="str">
        <f>Tabla_owssvr__2[[#This Row],[Solicitante]]</f>
        <v>Messenger Masot, Ingrid, CAM</v>
      </c>
      <c r="D2880" s="4">
        <f>Tabla_owssvr__2[[#This Row],[Fecha Solicitud]]</f>
        <v>41597</v>
      </c>
      <c r="E2880" t="str">
        <f>Tabla_owssvr__2[[#This Row],[Estado]]</f>
        <v>Realizado</v>
      </c>
      <c r="F2880" s="4">
        <f>Tabla_owssvr__2[[#This Row],[Fecha Cierre]]</f>
        <v>41597</v>
      </c>
      <c r="G2880" t="str">
        <f>Tabla_owssvr__2[[#This Row],[Categoria]]</f>
        <v>Otros no sujetos a ANS</v>
      </c>
      <c r="H2880">
        <f>Tabla_owssvr__2[[#This Row],[Enviado a TI]]</f>
        <v>0</v>
      </c>
      <c r="I2880">
        <f>Tabla_owssvr__2[[#This Row],[Regiones]]</f>
        <v>0</v>
      </c>
      <c r="J2880" s="12">
        <f t="shared" si="291"/>
        <v>100</v>
      </c>
      <c r="K2880" s="13">
        <f t="shared" si="292"/>
        <v>41740</v>
      </c>
      <c r="L2880" s="12">
        <f t="shared" si="293"/>
        <v>2014</v>
      </c>
      <c r="M2880" s="12">
        <f t="shared" si="294"/>
        <v>15</v>
      </c>
      <c r="N2880" s="12">
        <f t="shared" si="295"/>
        <v>4</v>
      </c>
      <c r="O2880" s="13" t="str">
        <f t="shared" ca="1" si="296"/>
        <v>CUMPLE</v>
      </c>
    </row>
    <row r="2881" spans="1:15" hidden="1">
      <c r="A2881">
        <f>Tabla_owssvr__2[[#This Row],[ID]]</f>
        <v>2330</v>
      </c>
      <c r="B2881" t="str">
        <f>Tabla_owssvr__2[[#This Row],[Título]]</f>
        <v>SOLICITUD DE RESET DE CONTRASEÑA ORACLE (AMBIENTE ANTIGUO)</v>
      </c>
      <c r="C2881" t="str">
        <f>Tabla_owssvr__2[[#This Row],[Solicitante]]</f>
        <v>Ruz Salinas, Richard Alberto, CAM</v>
      </c>
      <c r="D2881" s="4">
        <f>Tabla_owssvr__2[[#This Row],[Fecha Solicitud]]</f>
        <v>41597</v>
      </c>
      <c r="E2881" t="str">
        <f>Tabla_owssvr__2[[#This Row],[Estado]]</f>
        <v>Realizado</v>
      </c>
      <c r="F2881" s="4">
        <f>Tabla_owssvr__2[[#This Row],[Fecha Cierre]]</f>
        <v>41597</v>
      </c>
      <c r="G2881" t="str">
        <f>Tabla_owssvr__2[[#This Row],[Categoria]]</f>
        <v>Reporte de incidencias de servicio externos (Oracle, SAP, Synergia, GOM ….)</v>
      </c>
      <c r="H2881">
        <f>Tabla_owssvr__2[[#This Row],[Enviado a TI]]</f>
        <v>0</v>
      </c>
      <c r="I2881">
        <f>Tabla_owssvr__2[[#This Row],[Regiones]]</f>
        <v>0</v>
      </c>
      <c r="J2881" s="12">
        <f t="shared" si="291"/>
        <v>1</v>
      </c>
      <c r="K2881" s="13">
        <f t="shared" si="292"/>
        <v>41598</v>
      </c>
      <c r="L2881" s="12">
        <f t="shared" si="293"/>
        <v>2013</v>
      </c>
      <c r="M2881" s="12">
        <f t="shared" si="294"/>
        <v>47</v>
      </c>
      <c r="N2881" s="12">
        <f t="shared" si="295"/>
        <v>11</v>
      </c>
      <c r="O2881" s="13" t="str">
        <f t="shared" ca="1" si="296"/>
        <v>CUMPLE</v>
      </c>
    </row>
    <row r="2882" spans="1:15" hidden="1">
      <c r="A2882">
        <f>Tabla_owssvr__2[[#This Row],[ID]]</f>
        <v>2329</v>
      </c>
      <c r="B2882" t="str">
        <f>Tabla_owssvr__2[[#This Row],[Título]]</f>
        <v>Baja Cuenta Corporativa</v>
      </c>
      <c r="C2882" t="str">
        <f>Tabla_owssvr__2[[#This Row],[Solicitante]]</f>
        <v>Torrejón Osorio, Marcela Alejandra, CAM</v>
      </c>
      <c r="D2882" s="4">
        <f>Tabla_owssvr__2[[#This Row],[Fecha Solicitud]]</f>
        <v>41597</v>
      </c>
      <c r="E2882" t="str">
        <f>Tabla_owssvr__2[[#This Row],[Estado]]</f>
        <v>Realizado</v>
      </c>
      <c r="F2882" s="4">
        <f>Tabla_owssvr__2[[#This Row],[Fecha Cierre]]</f>
        <v>41597</v>
      </c>
      <c r="G2882" t="str">
        <f>Tabla_owssvr__2[[#This Row],[Categoria]]</f>
        <v>Creación, modificación activación y desactivación de cuentas de red y correo electrónico.</v>
      </c>
      <c r="H2882">
        <f>Tabla_owssvr__2[[#This Row],[Enviado a TI]]</f>
        <v>0</v>
      </c>
      <c r="I2882">
        <f>Tabla_owssvr__2[[#This Row],[Regiones]]</f>
        <v>0</v>
      </c>
      <c r="J2882" s="12">
        <f t="shared" ref="J2882:J2945" si="297">VLOOKUP(G2882,servicios,2,FALSE)</f>
        <v>1</v>
      </c>
      <c r="K2882" s="13">
        <f t="shared" ref="K2882:K2945" si="298">WORKDAY(D2882*1,J2882,festivos)</f>
        <v>41598</v>
      </c>
      <c r="L2882" s="12">
        <f t="shared" ref="L2882:L2945" si="299">YEAR(K2882)</f>
        <v>2013</v>
      </c>
      <c r="M2882" s="12">
        <f t="shared" ref="M2882:M2945" si="300">WEEKNUM(K2882,2)</f>
        <v>47</v>
      </c>
      <c r="N2882" s="12">
        <f t="shared" ref="N2882:N2945" si="301">MONTH(K2882)</f>
        <v>11</v>
      </c>
      <c r="O2882" s="13" t="str">
        <f t="shared" ref="O2882:O2945" ca="1" si="302">IF(F2882=0,IF(AND(TODAY()&lt;=K2882),"EN TIEMPO","FUERA"),IF(AND(F2882&lt;=K2882),"CUMPLE","NO CUMPLE"))</f>
        <v>CUMPLE</v>
      </c>
    </row>
    <row r="2883" spans="1:15" hidden="1">
      <c r="A2883">
        <f>Tabla_owssvr__2[[#This Row],[ID]]</f>
        <v>2328</v>
      </c>
      <c r="B2883" t="str">
        <f>Tabla_owssvr__2[[#This Row],[Título]]</f>
        <v>Robo de PC - Entrega Nuevo Notebook</v>
      </c>
      <c r="C2883" t="str">
        <f>Tabla_owssvr__2[[#This Row],[Solicitante]]</f>
        <v>Vasquez Opazo, Maria Jose, CAM</v>
      </c>
      <c r="D2883" s="4">
        <f>Tabla_owssvr__2[[#This Row],[Fecha Solicitud]]</f>
        <v>41597</v>
      </c>
      <c r="E2883" t="str">
        <f>Tabla_owssvr__2[[#This Row],[Estado]]</f>
        <v>Realizado</v>
      </c>
      <c r="F2883" s="4">
        <f>Tabla_owssvr__2[[#This Row],[Fecha Cierre]]</f>
        <v>41597</v>
      </c>
      <c r="G2883" t="str">
        <f>Tabla_owssvr__2[[#This Row],[Categoria]]</f>
        <v>Asignación de equipamiento estándar.</v>
      </c>
      <c r="H2883">
        <f>Tabla_owssvr__2[[#This Row],[Enviado a TI]]</f>
        <v>0</v>
      </c>
      <c r="I2883">
        <f>Tabla_owssvr__2[[#This Row],[Regiones]]</f>
        <v>0</v>
      </c>
      <c r="J2883" s="12">
        <f t="shared" si="297"/>
        <v>4</v>
      </c>
      <c r="K2883" s="13">
        <f t="shared" si="298"/>
        <v>41603</v>
      </c>
      <c r="L2883" s="12">
        <f t="shared" si="299"/>
        <v>2013</v>
      </c>
      <c r="M2883" s="12">
        <f t="shared" si="300"/>
        <v>48</v>
      </c>
      <c r="N2883" s="12">
        <f t="shared" si="301"/>
        <v>11</v>
      </c>
      <c r="O2883" s="13" t="str">
        <f t="shared" ca="1" si="302"/>
        <v>CUMPLE</v>
      </c>
    </row>
    <row r="2884" spans="1:15" hidden="1">
      <c r="A2884">
        <f>Tabla_owssvr__2[[#This Row],[ID]]</f>
        <v>2327</v>
      </c>
      <c r="B2884" t="str">
        <f>Tabla_owssvr__2[[#This Row],[Título]]</f>
        <v>Problemas de impresión</v>
      </c>
      <c r="C2884" t="str">
        <f>Tabla_owssvr__2[[#This Row],[Solicitante]]</f>
        <v>Lillo Triviño, Lidia Tamara, CAM</v>
      </c>
      <c r="D2884" s="4">
        <f>Tabla_owssvr__2[[#This Row],[Fecha Solicitud]]</f>
        <v>41597</v>
      </c>
      <c r="E2884" t="str">
        <f>Tabla_owssvr__2[[#This Row],[Estado]]</f>
        <v>Realizado</v>
      </c>
      <c r="F2884" s="4">
        <f>Tabla_owssvr__2[[#This Row],[Fecha Cierre]]</f>
        <v>41597</v>
      </c>
      <c r="G2884" t="str">
        <f>Tabla_owssvr__2[[#This Row],[Categoria]]</f>
        <v>Instalación de nuevos software en los computadores.</v>
      </c>
      <c r="H2884">
        <f>Tabla_owssvr__2[[#This Row],[Enviado a TI]]</f>
        <v>0</v>
      </c>
      <c r="I2884">
        <f>Tabla_owssvr__2[[#This Row],[Regiones]]</f>
        <v>0</v>
      </c>
      <c r="J2884" s="12">
        <f t="shared" si="297"/>
        <v>1</v>
      </c>
      <c r="K2884" s="13">
        <f t="shared" si="298"/>
        <v>41598</v>
      </c>
      <c r="L2884" s="12">
        <f t="shared" si="299"/>
        <v>2013</v>
      </c>
      <c r="M2884" s="12">
        <f t="shared" si="300"/>
        <v>47</v>
      </c>
      <c r="N2884" s="12">
        <f t="shared" si="301"/>
        <v>11</v>
      </c>
      <c r="O2884" s="13" t="str">
        <f t="shared" ca="1" si="302"/>
        <v>CUMPLE</v>
      </c>
    </row>
    <row r="2885" spans="1:15" hidden="1">
      <c r="A2885">
        <f>Tabla_owssvr__2[[#This Row],[ID]]</f>
        <v>2326</v>
      </c>
      <c r="B2885" t="str">
        <f>Tabla_owssvr__2[[#This Row],[Título]]</f>
        <v>Solicita Serv. Técnico</v>
      </c>
      <c r="C2885" t="str">
        <f>Tabla_owssvr__2[[#This Row],[Solicitante]]</f>
        <v>Caceres Sarabia, Francisco Antonio, CAM</v>
      </c>
      <c r="D2885" s="4">
        <f>Tabla_owssvr__2[[#This Row],[Fecha Solicitud]]</f>
        <v>41597</v>
      </c>
      <c r="E2885" t="str">
        <f>Tabla_owssvr__2[[#This Row],[Estado]]</f>
        <v>Realizado</v>
      </c>
      <c r="F2885" s="4">
        <f>Tabla_owssvr__2[[#This Row],[Fecha Cierre]]</f>
        <v>41597</v>
      </c>
      <c r="G2885" t="str">
        <f>Tabla_owssvr__2[[#This Row],[Categoria]]</f>
        <v>Reporte de problemas de Impresoras en Outsourcing</v>
      </c>
      <c r="H2885">
        <f>Tabla_owssvr__2[[#This Row],[Enviado a TI]]</f>
        <v>0</v>
      </c>
      <c r="I2885">
        <f>Tabla_owssvr__2[[#This Row],[Regiones]]</f>
        <v>0</v>
      </c>
      <c r="J2885" s="12">
        <f t="shared" si="297"/>
        <v>1</v>
      </c>
      <c r="K2885" s="13">
        <f t="shared" si="298"/>
        <v>41598</v>
      </c>
      <c r="L2885" s="12">
        <f t="shared" si="299"/>
        <v>2013</v>
      </c>
      <c r="M2885" s="12">
        <f t="shared" si="300"/>
        <v>47</v>
      </c>
      <c r="N2885" s="12">
        <f t="shared" si="301"/>
        <v>11</v>
      </c>
      <c r="O2885" s="13" t="str">
        <f t="shared" ca="1" si="302"/>
        <v>CUMPLE</v>
      </c>
    </row>
    <row r="2886" spans="1:15" hidden="1">
      <c r="A2886">
        <f>Tabla_owssvr__2[[#This Row],[ID]]</f>
        <v>2325</v>
      </c>
      <c r="B2886" t="str">
        <f>Tabla_owssvr__2[[#This Row],[Título]]</f>
        <v>Revisión Equipo Dell</v>
      </c>
      <c r="C2886" t="str">
        <f>Tabla_owssvr__2[[#This Row],[Solicitante]]</f>
        <v>Salinas Bustos, Max Leonardo, CAM</v>
      </c>
      <c r="D2886" s="4">
        <f>Tabla_owssvr__2[[#This Row],[Fecha Solicitud]]</f>
        <v>41597</v>
      </c>
      <c r="E2886" t="str">
        <f>Tabla_owssvr__2[[#This Row],[Estado]]</f>
        <v>Realizado</v>
      </c>
      <c r="F2886" s="4">
        <f>Tabla_owssvr__2[[#This Row],[Fecha Cierre]]</f>
        <v>41597</v>
      </c>
      <c r="G2886" t="str">
        <f>Tabla_owssvr__2[[#This Row],[Categoria]]</f>
        <v>Reparación de equipos (pc o notebook)</v>
      </c>
      <c r="H2886" t="str">
        <f>Tabla_owssvr__2[[#This Row],[Enviado a TI]]</f>
        <v>No</v>
      </c>
      <c r="I2886">
        <f>Tabla_owssvr__2[[#This Row],[Regiones]]</f>
        <v>0</v>
      </c>
      <c r="J2886" s="12">
        <f t="shared" si="297"/>
        <v>3</v>
      </c>
      <c r="K2886" s="13">
        <f t="shared" si="298"/>
        <v>41600</v>
      </c>
      <c r="L2886" s="12">
        <f t="shared" si="299"/>
        <v>2013</v>
      </c>
      <c r="M2886" s="12">
        <f t="shared" si="300"/>
        <v>47</v>
      </c>
      <c r="N2886" s="12">
        <f t="shared" si="301"/>
        <v>11</v>
      </c>
      <c r="O2886" s="13" t="str">
        <f t="shared" ca="1" si="302"/>
        <v>CUMPLE</v>
      </c>
    </row>
    <row r="2887" spans="1:15" hidden="1">
      <c r="A2887">
        <f>Tabla_owssvr__2[[#This Row],[ID]]</f>
        <v>2324</v>
      </c>
      <c r="B2887" t="str">
        <f>Tabla_owssvr__2[[#This Row],[Título]]</f>
        <v>Universidad de Los Andes</v>
      </c>
      <c r="C2887" t="str">
        <f>Tabla_owssvr__2[[#This Row],[Solicitante]]</f>
        <v>Paredes Aravena, Rodrigo Alexis, CAM</v>
      </c>
      <c r="D2887" s="4">
        <f>Tabla_owssvr__2[[#This Row],[Fecha Solicitud]]</f>
        <v>41597</v>
      </c>
      <c r="E2887" t="str">
        <f>Tabla_owssvr__2[[#This Row],[Estado]]</f>
        <v>Realizado</v>
      </c>
      <c r="F2887" s="4">
        <f>Tabla_owssvr__2[[#This Row],[Fecha Cierre]]</f>
        <v>41597</v>
      </c>
      <c r="G2887" t="str">
        <f>Tabla_owssvr__2[[#This Row],[Categoria]]</f>
        <v>Habilitación de carpetas compartidas o sitios de Sharepoint. O asignación y/o modificación de permisos.</v>
      </c>
      <c r="H2887">
        <f>Tabla_owssvr__2[[#This Row],[Enviado a TI]]</f>
        <v>0</v>
      </c>
      <c r="I2887">
        <f>Tabla_owssvr__2[[#This Row],[Regiones]]</f>
        <v>0</v>
      </c>
      <c r="J2887" s="12">
        <f t="shared" si="297"/>
        <v>1</v>
      </c>
      <c r="K2887" s="13">
        <f t="shared" si="298"/>
        <v>41598</v>
      </c>
      <c r="L2887" s="12">
        <f t="shared" si="299"/>
        <v>2013</v>
      </c>
      <c r="M2887" s="12">
        <f t="shared" si="300"/>
        <v>47</v>
      </c>
      <c r="N2887" s="12">
        <f t="shared" si="301"/>
        <v>11</v>
      </c>
      <c r="O2887" s="13" t="str">
        <f t="shared" ca="1" si="302"/>
        <v>CUMPLE</v>
      </c>
    </row>
    <row r="2888" spans="1:15" hidden="1">
      <c r="A2888">
        <f>Tabla_owssvr__2[[#This Row],[ID]]</f>
        <v>2323</v>
      </c>
      <c r="B2888" t="str">
        <f>Tabla_owssvr__2[[#This Row],[Título]]</f>
        <v>Cotización LED 42"</v>
      </c>
      <c r="C2888" t="str">
        <f>Tabla_owssvr__2[[#This Row],[Solicitante]]</f>
        <v>Elgueta Rojas, Deborah Lisset, CAM</v>
      </c>
      <c r="D2888" s="4">
        <f>Tabla_owssvr__2[[#This Row],[Fecha Solicitud]]</f>
        <v>41597</v>
      </c>
      <c r="E2888" t="str">
        <f>Tabla_owssvr__2[[#This Row],[Estado]]</f>
        <v>Realizado</v>
      </c>
      <c r="F2888" s="4">
        <f>Tabla_owssvr__2[[#This Row],[Fecha Cierre]]</f>
        <v>41597</v>
      </c>
      <c r="G2888" t="str">
        <f>Tabla_owssvr__2[[#This Row],[Categoria]]</f>
        <v>Compra de equipamiento habitual no estándar.</v>
      </c>
      <c r="H2888">
        <f>Tabla_owssvr__2[[#This Row],[Enviado a TI]]</f>
        <v>0</v>
      </c>
      <c r="I2888">
        <f>Tabla_owssvr__2[[#This Row],[Regiones]]</f>
        <v>0</v>
      </c>
      <c r="J2888" s="12">
        <f t="shared" si="297"/>
        <v>10</v>
      </c>
      <c r="K2888" s="13">
        <f t="shared" si="298"/>
        <v>41611</v>
      </c>
      <c r="L2888" s="12">
        <f t="shared" si="299"/>
        <v>2013</v>
      </c>
      <c r="M2888" s="12">
        <f t="shared" si="300"/>
        <v>49</v>
      </c>
      <c r="N2888" s="12">
        <f t="shared" si="301"/>
        <v>12</v>
      </c>
      <c r="O2888" s="13" t="str">
        <f t="shared" ca="1" si="302"/>
        <v>CUMPLE</v>
      </c>
    </row>
    <row r="2889" spans="1:15" hidden="1">
      <c r="A2889">
        <f>Tabla_owssvr__2[[#This Row],[ID]]</f>
        <v>2322</v>
      </c>
      <c r="B2889" t="str">
        <f>Tabla_owssvr__2[[#This Row],[Título]]</f>
        <v>Renovación PC CheckList - Op. ECRG</v>
      </c>
      <c r="C2889" t="str">
        <f>Tabla_owssvr__2[[#This Row],[Solicitante]]</f>
        <v>Ruiz Guzman, Elisa del Carmen, CAM</v>
      </c>
      <c r="D2889" s="4">
        <f>Tabla_owssvr__2[[#This Row],[Fecha Solicitud]]</f>
        <v>41597</v>
      </c>
      <c r="E2889" t="str">
        <f>Tabla_owssvr__2[[#This Row],[Estado]]</f>
        <v>Realizado</v>
      </c>
      <c r="F2889" s="4">
        <f>Tabla_owssvr__2[[#This Row],[Fecha Cierre]]</f>
        <v>41597</v>
      </c>
      <c r="G2889" t="str">
        <f>Tabla_owssvr__2[[#This Row],[Categoria]]</f>
        <v>Asignación de equipamiento estándar.</v>
      </c>
      <c r="H2889">
        <f>Tabla_owssvr__2[[#This Row],[Enviado a TI]]</f>
        <v>0</v>
      </c>
      <c r="I2889">
        <f>Tabla_owssvr__2[[#This Row],[Regiones]]</f>
        <v>0</v>
      </c>
      <c r="J2889" s="12">
        <f t="shared" si="297"/>
        <v>4</v>
      </c>
      <c r="K2889" s="13">
        <f t="shared" si="298"/>
        <v>41603</v>
      </c>
      <c r="L2889" s="12">
        <f t="shared" si="299"/>
        <v>2013</v>
      </c>
      <c r="M2889" s="12">
        <f t="shared" si="300"/>
        <v>48</v>
      </c>
      <c r="N2889" s="12">
        <f t="shared" si="301"/>
        <v>11</v>
      </c>
      <c r="O2889" s="13" t="str">
        <f t="shared" ca="1" si="302"/>
        <v>CUMPLE</v>
      </c>
    </row>
    <row r="2890" spans="1:15" hidden="1">
      <c r="A2890">
        <f>Tabla_owssvr__2[[#This Row],[ID]]</f>
        <v>2321</v>
      </c>
      <c r="B2890" t="str">
        <f>Tabla_owssvr__2[[#This Row],[Título]]</f>
        <v>Alta Estacion de Trabajo</v>
      </c>
      <c r="C2890" t="str">
        <f>Tabla_owssvr__2[[#This Row],[Solicitante]]</f>
        <v>Técnico Mesa de Ayuda, Externo</v>
      </c>
      <c r="D2890" s="4">
        <f>Tabla_owssvr__2[[#This Row],[Fecha Solicitud]]</f>
        <v>41597</v>
      </c>
      <c r="E2890" t="str">
        <f>Tabla_owssvr__2[[#This Row],[Estado]]</f>
        <v>Realizado</v>
      </c>
      <c r="F2890" s="4">
        <f>Tabla_owssvr__2[[#This Row],[Fecha Cierre]]</f>
        <v>41597</v>
      </c>
      <c r="G2890" t="str">
        <f>Tabla_owssvr__2[[#This Row],[Categoria]]</f>
        <v>Creación, modificación activación y desactivación de cuentas de red y correo electrónico.</v>
      </c>
      <c r="H2890">
        <f>Tabla_owssvr__2[[#This Row],[Enviado a TI]]</f>
        <v>0</v>
      </c>
      <c r="I2890">
        <f>Tabla_owssvr__2[[#This Row],[Regiones]]</f>
        <v>0</v>
      </c>
      <c r="J2890" s="12">
        <f t="shared" si="297"/>
        <v>1</v>
      </c>
      <c r="K2890" s="13">
        <f t="shared" si="298"/>
        <v>41598</v>
      </c>
      <c r="L2890" s="12">
        <f t="shared" si="299"/>
        <v>2013</v>
      </c>
      <c r="M2890" s="12">
        <f t="shared" si="300"/>
        <v>47</v>
      </c>
      <c r="N2890" s="12">
        <f t="shared" si="301"/>
        <v>11</v>
      </c>
      <c r="O2890" s="13" t="str">
        <f t="shared" ca="1" si="302"/>
        <v>CUMPLE</v>
      </c>
    </row>
    <row r="2891" spans="1:15" hidden="1">
      <c r="A2891">
        <f>Tabla_owssvr__2[[#This Row],[ID]]</f>
        <v>2320</v>
      </c>
      <c r="B2891" t="str">
        <f>Tabla_owssvr__2[[#This Row],[Título]]</f>
        <v>Pantalla Quebrada - Notebook  chlcamp110120</v>
      </c>
      <c r="C2891" t="str">
        <f>Tabla_owssvr__2[[#This Row],[Solicitante]]</f>
        <v>Vasquez Ramirez, Enzo Omar, CAM</v>
      </c>
      <c r="D2891" s="4">
        <f>Tabla_owssvr__2[[#This Row],[Fecha Solicitud]]</f>
        <v>41597</v>
      </c>
      <c r="E2891" t="str">
        <f>Tabla_owssvr__2[[#This Row],[Estado]]</f>
        <v>Realizado</v>
      </c>
      <c r="F2891" s="4">
        <f>Tabla_owssvr__2[[#This Row],[Fecha Cierre]]</f>
        <v>41597</v>
      </c>
      <c r="G2891" t="str">
        <f>Tabla_owssvr__2[[#This Row],[Categoria]]</f>
        <v>Reparación de equipos (pc o notebook)</v>
      </c>
      <c r="H2891">
        <f>Tabla_owssvr__2[[#This Row],[Enviado a TI]]</f>
        <v>0</v>
      </c>
      <c r="I2891">
        <f>Tabla_owssvr__2[[#This Row],[Regiones]]</f>
        <v>0</v>
      </c>
      <c r="J2891" s="12">
        <f t="shared" si="297"/>
        <v>3</v>
      </c>
      <c r="K2891" s="13">
        <f t="shared" si="298"/>
        <v>41600</v>
      </c>
      <c r="L2891" s="12">
        <f t="shared" si="299"/>
        <v>2013</v>
      </c>
      <c r="M2891" s="12">
        <f t="shared" si="300"/>
        <v>47</v>
      </c>
      <c r="N2891" s="12">
        <f t="shared" si="301"/>
        <v>11</v>
      </c>
      <c r="O2891" s="13" t="str">
        <f t="shared" ca="1" si="302"/>
        <v>CUMPLE</v>
      </c>
    </row>
    <row r="2892" spans="1:15" hidden="1">
      <c r="A2892">
        <f>Tabla_owssvr__2[[#This Row],[ID]]</f>
        <v>2319</v>
      </c>
      <c r="B2892" t="str">
        <f>Tabla_owssvr__2[[#This Row],[Título]]</f>
        <v>Celular Francisco</v>
      </c>
      <c r="C2892" t="str">
        <f>Tabla_owssvr__2[[#This Row],[Solicitante]]</f>
        <v>Abrigo Elgueda, Juan Andres, CAM</v>
      </c>
      <c r="D2892" s="4">
        <f>Tabla_owssvr__2[[#This Row],[Fecha Solicitud]]</f>
        <v>41592</v>
      </c>
      <c r="E2892" t="str">
        <f>Tabla_owssvr__2[[#This Row],[Estado]]</f>
        <v>Realizado</v>
      </c>
      <c r="F2892" s="4">
        <f>Tabla_owssvr__2[[#This Row],[Fecha Cierre]]</f>
        <v>41592</v>
      </c>
      <c r="G2892" t="str">
        <f>Tabla_owssvr__2[[#This Row],[Categoria]]</f>
        <v>Asignación y/o entrega de equipos celulares estándar nuevos o sus componentes. (chips)</v>
      </c>
      <c r="H2892">
        <f>Tabla_owssvr__2[[#This Row],[Enviado a TI]]</f>
        <v>0</v>
      </c>
      <c r="I2892">
        <f>Tabla_owssvr__2[[#This Row],[Regiones]]</f>
        <v>0</v>
      </c>
      <c r="J2892" s="12">
        <f t="shared" si="297"/>
        <v>7</v>
      </c>
      <c r="K2892" s="13">
        <f t="shared" si="298"/>
        <v>41603</v>
      </c>
      <c r="L2892" s="12">
        <f t="shared" si="299"/>
        <v>2013</v>
      </c>
      <c r="M2892" s="12">
        <f t="shared" si="300"/>
        <v>48</v>
      </c>
      <c r="N2892" s="12">
        <f t="shared" si="301"/>
        <v>11</v>
      </c>
      <c r="O2892" s="13" t="str">
        <f t="shared" ca="1" si="302"/>
        <v>CUMPLE</v>
      </c>
    </row>
    <row r="2893" spans="1:15" hidden="1">
      <c r="A2893">
        <f>Tabla_owssvr__2[[#This Row],[ID]]</f>
        <v>2318</v>
      </c>
      <c r="B2893" t="str">
        <f>Tabla_owssvr__2[[#This Row],[Título]]</f>
        <v>Solicitud espacio SharePoint</v>
      </c>
      <c r="C2893" t="str">
        <f>Tabla_owssvr__2[[#This Row],[Solicitante]]</f>
        <v>Salazar Henriquez, Jose Miguel, CAM</v>
      </c>
      <c r="D2893" s="4">
        <f>Tabla_owssvr__2[[#This Row],[Fecha Solicitud]]</f>
        <v>41597</v>
      </c>
      <c r="E2893" t="str">
        <f>Tabla_owssvr__2[[#This Row],[Estado]]</f>
        <v>Realizado</v>
      </c>
      <c r="F2893" s="4">
        <f>Tabla_owssvr__2[[#This Row],[Fecha Cierre]]</f>
        <v>41597</v>
      </c>
      <c r="G2893" t="str">
        <f>Tabla_owssvr__2[[#This Row],[Categoria]]</f>
        <v>Habilitación de carpetas compartidas o sitios de Sharepoint. O asignación y/o modificación de permisos.</v>
      </c>
      <c r="H2893">
        <f>Tabla_owssvr__2[[#This Row],[Enviado a TI]]</f>
        <v>0</v>
      </c>
      <c r="I2893">
        <f>Tabla_owssvr__2[[#This Row],[Regiones]]</f>
        <v>0</v>
      </c>
      <c r="J2893" s="12">
        <f t="shared" si="297"/>
        <v>1</v>
      </c>
      <c r="K2893" s="13">
        <f t="shared" si="298"/>
        <v>41598</v>
      </c>
      <c r="L2893" s="12">
        <f t="shared" si="299"/>
        <v>2013</v>
      </c>
      <c r="M2893" s="12">
        <f t="shared" si="300"/>
        <v>47</v>
      </c>
      <c r="N2893" s="12">
        <f t="shared" si="301"/>
        <v>11</v>
      </c>
      <c r="O2893" s="13" t="str">
        <f t="shared" ca="1" si="302"/>
        <v>CUMPLE</v>
      </c>
    </row>
    <row r="2894" spans="1:15" hidden="1">
      <c r="A2894">
        <f>Tabla_owssvr__2[[#This Row],[ID]]</f>
        <v>2317</v>
      </c>
      <c r="B2894" t="str">
        <f>Tabla_owssvr__2[[#This Row],[Título]]</f>
        <v>Cambio de programa PDF.</v>
      </c>
      <c r="C2894" t="str">
        <f>Tabla_owssvr__2[[#This Row],[Solicitante]]</f>
        <v>Jerez Valdebenito, Rodrigo Esteban, CAM</v>
      </c>
      <c r="D2894" s="4">
        <f>Tabla_owssvr__2[[#This Row],[Fecha Solicitud]]</f>
        <v>41597</v>
      </c>
      <c r="E2894" t="str">
        <f>Tabla_owssvr__2[[#This Row],[Estado]]</f>
        <v>Realizado</v>
      </c>
      <c r="F2894" s="4">
        <f>Tabla_owssvr__2[[#This Row],[Fecha Cierre]]</f>
        <v>41597</v>
      </c>
      <c r="G2894" t="str">
        <f>Tabla_owssvr__2[[#This Row],[Categoria]]</f>
        <v>Creación, modificación activación y desactivación de cuentas de red y correo electrónico.</v>
      </c>
      <c r="H2894">
        <f>Tabla_owssvr__2[[#This Row],[Enviado a TI]]</f>
        <v>0</v>
      </c>
      <c r="I2894">
        <f>Tabla_owssvr__2[[#This Row],[Regiones]]</f>
        <v>0</v>
      </c>
      <c r="J2894" s="12">
        <f t="shared" si="297"/>
        <v>1</v>
      </c>
      <c r="K2894" s="13">
        <f t="shared" si="298"/>
        <v>41598</v>
      </c>
      <c r="L2894" s="12">
        <f t="shared" si="299"/>
        <v>2013</v>
      </c>
      <c r="M2894" s="12">
        <f t="shared" si="300"/>
        <v>47</v>
      </c>
      <c r="N2894" s="12">
        <f t="shared" si="301"/>
        <v>11</v>
      </c>
      <c r="O2894" s="13" t="str">
        <f t="shared" ca="1" si="302"/>
        <v>CUMPLE</v>
      </c>
    </row>
    <row r="2895" spans="1:15" hidden="1">
      <c r="A2895">
        <f>Tabla_owssvr__2[[#This Row],[ID]]</f>
        <v>2316</v>
      </c>
      <c r="B2895" t="str">
        <f>Tabla_owssvr__2[[#This Row],[Título]]</f>
        <v>NO ES POSIBLE RECUPERAR CONTRASEÑA ORACLE</v>
      </c>
      <c r="C2895" t="str">
        <f>Tabla_owssvr__2[[#This Row],[Solicitante]]</f>
        <v>Hueraman Garrido, Carlos, EXTERNO</v>
      </c>
      <c r="D2895" s="4">
        <f>Tabla_owssvr__2[[#This Row],[Fecha Solicitud]]</f>
        <v>41597</v>
      </c>
      <c r="E2895" t="str">
        <f>Tabla_owssvr__2[[#This Row],[Estado]]</f>
        <v>Realizado</v>
      </c>
      <c r="F2895" s="4">
        <f>Tabla_owssvr__2[[#This Row],[Fecha Cierre]]</f>
        <v>41597</v>
      </c>
      <c r="G2895" t="str">
        <f>Tabla_owssvr__2[[#This Row],[Categoria]]</f>
        <v>Reporte de incidencias de servicio externos (Oracle, SAP, Synergia, GOM ….)</v>
      </c>
      <c r="H2895">
        <f>Tabla_owssvr__2[[#This Row],[Enviado a TI]]</f>
        <v>0</v>
      </c>
      <c r="I2895">
        <f>Tabla_owssvr__2[[#This Row],[Regiones]]</f>
        <v>0</v>
      </c>
      <c r="J2895" s="12">
        <f t="shared" si="297"/>
        <v>1</v>
      </c>
      <c r="K2895" s="13">
        <f t="shared" si="298"/>
        <v>41598</v>
      </c>
      <c r="L2895" s="12">
        <f t="shared" si="299"/>
        <v>2013</v>
      </c>
      <c r="M2895" s="12">
        <f t="shared" si="300"/>
        <v>47</v>
      </c>
      <c r="N2895" s="12">
        <f t="shared" si="301"/>
        <v>11</v>
      </c>
      <c r="O2895" s="13" t="str">
        <f t="shared" ca="1" si="302"/>
        <v>CUMPLE</v>
      </c>
    </row>
    <row r="2896" spans="1:15" hidden="1">
      <c r="A2896">
        <f>Tabla_owssvr__2[[#This Row],[ID]]</f>
        <v>2315</v>
      </c>
      <c r="B2896" t="str">
        <f>Tabla_owssvr__2[[#This Row],[Título]]</f>
        <v>PROBLEMAS DE CONEXION DE RED Y TELEFONIA EN BSM</v>
      </c>
      <c r="C2896" t="str">
        <f>Tabla_owssvr__2[[#This Row],[Solicitante]]</f>
        <v>Ruz Salinas, Richard Alberto, CAM</v>
      </c>
      <c r="D2896" s="4">
        <f>Tabla_owssvr__2[[#This Row],[Fecha Solicitud]]</f>
        <v>41596</v>
      </c>
      <c r="E2896" t="str">
        <f>Tabla_owssvr__2[[#This Row],[Estado]]</f>
        <v>Realizado</v>
      </c>
      <c r="F2896" s="4">
        <f>Tabla_owssvr__2[[#This Row],[Fecha Cierre]]</f>
        <v>41596</v>
      </c>
      <c r="G2896" t="str">
        <f>Tabla_owssvr__2[[#This Row],[Categoria]]</f>
        <v>Reporte de problemas de comunicaciones. Datos.</v>
      </c>
      <c r="H2896">
        <f>Tabla_owssvr__2[[#This Row],[Enviado a TI]]</f>
        <v>0</v>
      </c>
      <c r="I2896">
        <f>Tabla_owssvr__2[[#This Row],[Regiones]]</f>
        <v>0</v>
      </c>
      <c r="J2896" s="12">
        <f t="shared" si="297"/>
        <v>1</v>
      </c>
      <c r="K2896" s="13">
        <f t="shared" si="298"/>
        <v>41597</v>
      </c>
      <c r="L2896" s="12">
        <f t="shared" si="299"/>
        <v>2013</v>
      </c>
      <c r="M2896" s="12">
        <f t="shared" si="300"/>
        <v>47</v>
      </c>
      <c r="N2896" s="12">
        <f t="shared" si="301"/>
        <v>11</v>
      </c>
      <c r="O2896" s="13" t="str">
        <f t="shared" ca="1" si="302"/>
        <v>CUMPLE</v>
      </c>
    </row>
    <row r="2897" spans="1:15" hidden="1">
      <c r="A2897">
        <f>Tabla_owssvr__2[[#This Row],[ID]]</f>
        <v>2314</v>
      </c>
      <c r="B2897" t="str">
        <f>Tabla_owssvr__2[[#This Row],[Título]]</f>
        <v>PROBLEMAS EN ANEXO</v>
      </c>
      <c r="C2897" t="str">
        <f>Tabla_owssvr__2[[#This Row],[Solicitante]]</f>
        <v>Reyes Castro, Esteban Javier, EXTERNO</v>
      </c>
      <c r="D2897" s="4">
        <f>Tabla_owssvr__2[[#This Row],[Fecha Solicitud]]</f>
        <v>41596</v>
      </c>
      <c r="E2897" t="str">
        <f>Tabla_owssvr__2[[#This Row],[Estado]]</f>
        <v>Realizado</v>
      </c>
      <c r="F2897" s="4">
        <f>Tabla_owssvr__2[[#This Row],[Fecha Cierre]]</f>
        <v>41597</v>
      </c>
      <c r="G2897" t="str">
        <f>Tabla_owssvr__2[[#This Row],[Categoria]]</f>
        <v>Creación, modificación activación y desactivación de anexos telefónicos.</v>
      </c>
      <c r="H2897">
        <f>Tabla_owssvr__2[[#This Row],[Enviado a TI]]</f>
        <v>0</v>
      </c>
      <c r="I2897">
        <f>Tabla_owssvr__2[[#This Row],[Regiones]]</f>
        <v>0</v>
      </c>
      <c r="J2897" s="12">
        <f t="shared" si="297"/>
        <v>1</v>
      </c>
      <c r="K2897" s="13">
        <f t="shared" si="298"/>
        <v>41597</v>
      </c>
      <c r="L2897" s="12">
        <f t="shared" si="299"/>
        <v>2013</v>
      </c>
      <c r="M2897" s="12">
        <f t="shared" si="300"/>
        <v>47</v>
      </c>
      <c r="N2897" s="12">
        <f t="shared" si="301"/>
        <v>11</v>
      </c>
      <c r="O2897" s="13" t="str">
        <f t="shared" ca="1" si="302"/>
        <v>CUMPLE</v>
      </c>
    </row>
    <row r="2898" spans="1:15" hidden="1">
      <c r="A2898">
        <f>Tabla_owssvr__2[[#This Row],[ID]]</f>
        <v>2313</v>
      </c>
      <c r="B2898" t="str">
        <f>Tabla_owssvr__2[[#This Row],[Título]]</f>
        <v>ealeiva@icloud.com has sent you a file via WeTransfer</v>
      </c>
      <c r="C2898" t="str">
        <f>Tabla_owssvr__2[[#This Row],[Solicitante]]</f>
        <v>Meza Madariaga, Daniella Fernanda, CAM</v>
      </c>
      <c r="D2898" s="4">
        <f>Tabla_owssvr__2[[#This Row],[Fecha Solicitud]]</f>
        <v>41597</v>
      </c>
      <c r="E2898" t="str">
        <f>Tabla_owssvr__2[[#This Row],[Estado]]</f>
        <v>Realizado</v>
      </c>
      <c r="F2898" s="4">
        <f>Tabla_owssvr__2[[#This Row],[Fecha Cierre]]</f>
        <v>41597</v>
      </c>
      <c r="G2898" t="str">
        <f>Tabla_owssvr__2[[#This Row],[Categoria]]</f>
        <v>Habilitación de carpetas compartidas o sitios de Sharepoint. O asignación y/o modificación de permisos.</v>
      </c>
      <c r="H2898">
        <f>Tabla_owssvr__2[[#This Row],[Enviado a TI]]</f>
        <v>0</v>
      </c>
      <c r="I2898">
        <f>Tabla_owssvr__2[[#This Row],[Regiones]]</f>
        <v>0</v>
      </c>
      <c r="J2898" s="12">
        <f t="shared" si="297"/>
        <v>1</v>
      </c>
      <c r="K2898" s="13">
        <f t="shared" si="298"/>
        <v>41598</v>
      </c>
      <c r="L2898" s="12">
        <f t="shared" si="299"/>
        <v>2013</v>
      </c>
      <c r="M2898" s="12">
        <f t="shared" si="300"/>
        <v>47</v>
      </c>
      <c r="N2898" s="12">
        <f t="shared" si="301"/>
        <v>11</v>
      </c>
      <c r="O2898" s="13" t="str">
        <f t="shared" ca="1" si="302"/>
        <v>CUMPLE</v>
      </c>
    </row>
    <row r="2899" spans="1:15" hidden="1">
      <c r="A2899">
        <f>Tabla_owssvr__2[[#This Row],[ID]]</f>
        <v>2312</v>
      </c>
      <c r="B2899" t="str">
        <f>Tabla_owssvr__2[[#This Row],[Título]]</f>
        <v xml:space="preserve">Cambio de puesto </v>
      </c>
      <c r="C2899" t="str">
        <f>Tabla_owssvr__2[[#This Row],[Solicitante]]</f>
        <v>Elgueta Rojas, Deborah Lisset, CAM</v>
      </c>
      <c r="D2899" s="4">
        <f>Tabla_owssvr__2[[#This Row],[Fecha Solicitud]]</f>
        <v>41597</v>
      </c>
      <c r="E2899" t="str">
        <f>Tabla_owssvr__2[[#This Row],[Estado]]</f>
        <v>Realizado</v>
      </c>
      <c r="F2899" s="4">
        <f>Tabla_owssvr__2[[#This Row],[Fecha Cierre]]</f>
        <v>41597</v>
      </c>
      <c r="G2899" t="str">
        <f>Tabla_owssvr__2[[#This Row],[Categoria]]</f>
        <v>Otros no sujetos a ANS</v>
      </c>
      <c r="H2899">
        <f>Tabla_owssvr__2[[#This Row],[Enviado a TI]]</f>
        <v>0</v>
      </c>
      <c r="I2899">
        <f>Tabla_owssvr__2[[#This Row],[Regiones]]</f>
        <v>0</v>
      </c>
      <c r="J2899" s="12">
        <f t="shared" si="297"/>
        <v>100</v>
      </c>
      <c r="K2899" s="13">
        <f t="shared" si="298"/>
        <v>41740</v>
      </c>
      <c r="L2899" s="12">
        <f t="shared" si="299"/>
        <v>2014</v>
      </c>
      <c r="M2899" s="12">
        <f t="shared" si="300"/>
        <v>15</v>
      </c>
      <c r="N2899" s="12">
        <f t="shared" si="301"/>
        <v>4</v>
      </c>
      <c r="O2899" s="13" t="str">
        <f t="shared" ca="1" si="302"/>
        <v>CUMPLE</v>
      </c>
    </row>
    <row r="2900" spans="1:15" hidden="1">
      <c r="A2900">
        <f>Tabla_owssvr__2[[#This Row],[ID]]</f>
        <v>2311</v>
      </c>
      <c r="B2900" t="str">
        <f>Tabla_owssvr__2[[#This Row],[Título]]</f>
        <v>Solicita gestionar carpeta compartida</v>
      </c>
      <c r="C2900" t="str">
        <f>Tabla_owssvr__2[[#This Row],[Solicitante]]</f>
        <v>Dominguez Rivera, Maximiliano Alfre, CAM</v>
      </c>
      <c r="D2900" s="4">
        <f>Tabla_owssvr__2[[#This Row],[Fecha Solicitud]]</f>
        <v>41596</v>
      </c>
      <c r="E2900" t="str">
        <f>Tabla_owssvr__2[[#This Row],[Estado]]</f>
        <v>Realizado</v>
      </c>
      <c r="F2900" s="4">
        <f>Tabla_owssvr__2[[#This Row],[Fecha Cierre]]</f>
        <v>41597</v>
      </c>
      <c r="G2900" t="str">
        <f>Tabla_owssvr__2[[#This Row],[Categoria]]</f>
        <v>Habilitación de carpetas compartidas o sitios de Sharepoint. O asignación y/o modificación de permisos.</v>
      </c>
      <c r="H2900">
        <f>Tabla_owssvr__2[[#This Row],[Enviado a TI]]</f>
        <v>0</v>
      </c>
      <c r="I2900">
        <f>Tabla_owssvr__2[[#This Row],[Regiones]]</f>
        <v>0</v>
      </c>
      <c r="J2900" s="12">
        <f t="shared" si="297"/>
        <v>1</v>
      </c>
      <c r="K2900" s="13">
        <f t="shared" si="298"/>
        <v>41597</v>
      </c>
      <c r="L2900" s="12">
        <f t="shared" si="299"/>
        <v>2013</v>
      </c>
      <c r="M2900" s="12">
        <f t="shared" si="300"/>
        <v>47</v>
      </c>
      <c r="N2900" s="12">
        <f t="shared" si="301"/>
        <v>11</v>
      </c>
      <c r="O2900" s="13" t="str">
        <f t="shared" ca="1" si="302"/>
        <v>CUMPLE</v>
      </c>
    </row>
    <row r="2901" spans="1:15" hidden="1">
      <c r="A2901">
        <f>Tabla_owssvr__2[[#This Row],[ID]]</f>
        <v>2310</v>
      </c>
      <c r="B2901" t="str">
        <f>Tabla_owssvr__2[[#This Row],[Título]]</f>
        <v>Crear cuenta Oracle</v>
      </c>
      <c r="C2901" t="str">
        <f>Tabla_owssvr__2[[#This Row],[Solicitante]]</f>
        <v>Brantt Zumarán, Claudia Andrea, CAM</v>
      </c>
      <c r="D2901" s="4">
        <f>Tabla_owssvr__2[[#This Row],[Fecha Solicitud]]</f>
        <v>41596</v>
      </c>
      <c r="E2901" t="str">
        <f>Tabla_owssvr__2[[#This Row],[Estado]]</f>
        <v>Realizado</v>
      </c>
      <c r="F2901" s="4">
        <f>Tabla_owssvr__2[[#This Row],[Fecha Cierre]]</f>
        <v>41596</v>
      </c>
      <c r="G2901" t="str">
        <f>Tabla_owssvr__2[[#This Row],[Categoria]]</f>
        <v>Reporte de incidencias de servicio externos (Oracle, SAP, Synergia, GOM ….)</v>
      </c>
      <c r="H2901">
        <f>Tabla_owssvr__2[[#This Row],[Enviado a TI]]</f>
        <v>0</v>
      </c>
      <c r="I2901">
        <f>Tabla_owssvr__2[[#This Row],[Regiones]]</f>
        <v>0</v>
      </c>
      <c r="J2901" s="12">
        <f t="shared" si="297"/>
        <v>1</v>
      </c>
      <c r="K2901" s="13">
        <f t="shared" si="298"/>
        <v>41597</v>
      </c>
      <c r="L2901" s="12">
        <f t="shared" si="299"/>
        <v>2013</v>
      </c>
      <c r="M2901" s="12">
        <f t="shared" si="300"/>
        <v>47</v>
      </c>
      <c r="N2901" s="12">
        <f t="shared" si="301"/>
        <v>11</v>
      </c>
      <c r="O2901" s="13" t="str">
        <f t="shared" ca="1" si="302"/>
        <v>CUMPLE</v>
      </c>
    </row>
    <row r="2902" spans="1:15" hidden="1">
      <c r="A2902">
        <f>Tabla_owssvr__2[[#This Row],[ID]]</f>
        <v>2309</v>
      </c>
      <c r="B2902" t="str">
        <f>Tabla_owssvr__2[[#This Row],[Título]]</f>
        <v>Edificio  Rectoría Universidad  de Los Andes ( ACLARACION  CCDD Y CONTROL CENTRALIZADO)</v>
      </c>
      <c r="C2902" t="str">
        <f>Tabla_owssvr__2[[#This Row],[Solicitante]]</f>
        <v>Garrido Fredes, Eduardo Adrian, CAM</v>
      </c>
      <c r="D2902" s="4">
        <f>Tabla_owssvr__2[[#This Row],[Fecha Solicitud]]</f>
        <v>41596</v>
      </c>
      <c r="E2902" t="str">
        <f>Tabla_owssvr__2[[#This Row],[Estado]]</f>
        <v>Realizado</v>
      </c>
      <c r="F2902" s="4">
        <f>Tabla_owssvr__2[[#This Row],[Fecha Cierre]]</f>
        <v>41597</v>
      </c>
      <c r="G2902" t="str">
        <f>Tabla_owssvr__2[[#This Row],[Categoria]]</f>
        <v>Habilitación de carpetas compartidas o sitios de Sharepoint. O asignación y/o modificación de permisos.</v>
      </c>
      <c r="H2902">
        <f>Tabla_owssvr__2[[#This Row],[Enviado a TI]]</f>
        <v>0</v>
      </c>
      <c r="I2902">
        <f>Tabla_owssvr__2[[#This Row],[Regiones]]</f>
        <v>0</v>
      </c>
      <c r="J2902" s="12">
        <f t="shared" si="297"/>
        <v>1</v>
      </c>
      <c r="K2902" s="13">
        <f t="shared" si="298"/>
        <v>41597</v>
      </c>
      <c r="L2902" s="12">
        <f t="shared" si="299"/>
        <v>2013</v>
      </c>
      <c r="M2902" s="12">
        <f t="shared" si="300"/>
        <v>47</v>
      </c>
      <c r="N2902" s="12">
        <f t="shared" si="301"/>
        <v>11</v>
      </c>
      <c r="O2902" s="13" t="str">
        <f t="shared" ca="1" si="302"/>
        <v>CUMPLE</v>
      </c>
    </row>
    <row r="2903" spans="1:15" hidden="1">
      <c r="A2903">
        <f>Tabla_owssvr__2[[#This Row],[ID]]</f>
        <v>2308</v>
      </c>
      <c r="B2903" t="str">
        <f>Tabla_owssvr__2[[#This Row],[Título]]</f>
        <v>Habilitar correo corporativo - Jessica Moraga</v>
      </c>
      <c r="C2903" t="str">
        <f>Tabla_owssvr__2[[#This Row],[Solicitante]]</f>
        <v>Valenzuela Sanzana, Mauricio Antonio, CAM</v>
      </c>
      <c r="D2903" s="4">
        <f>Tabla_owssvr__2[[#This Row],[Fecha Solicitud]]</f>
        <v>41596</v>
      </c>
      <c r="E2903" t="str">
        <f>Tabla_owssvr__2[[#This Row],[Estado]]</f>
        <v>Realizado</v>
      </c>
      <c r="F2903" s="4">
        <f>Tabla_owssvr__2[[#This Row],[Fecha Cierre]]</f>
        <v>41596</v>
      </c>
      <c r="G2903" t="str">
        <f>Tabla_owssvr__2[[#This Row],[Categoria]]</f>
        <v>Creación, modificación activación y desactivación de cuentas de red y correo electrónico.</v>
      </c>
      <c r="H2903">
        <f>Tabla_owssvr__2[[#This Row],[Enviado a TI]]</f>
        <v>0</v>
      </c>
      <c r="I2903">
        <f>Tabla_owssvr__2[[#This Row],[Regiones]]</f>
        <v>0</v>
      </c>
      <c r="J2903" s="12">
        <f t="shared" si="297"/>
        <v>1</v>
      </c>
      <c r="K2903" s="13">
        <f t="shared" si="298"/>
        <v>41597</v>
      </c>
      <c r="L2903" s="12">
        <f t="shared" si="299"/>
        <v>2013</v>
      </c>
      <c r="M2903" s="12">
        <f t="shared" si="300"/>
        <v>47</v>
      </c>
      <c r="N2903" s="12">
        <f t="shared" si="301"/>
        <v>11</v>
      </c>
      <c r="O2903" s="13" t="str">
        <f t="shared" ca="1" si="302"/>
        <v>CUMPLE</v>
      </c>
    </row>
    <row r="2904" spans="1:15" hidden="1">
      <c r="A2904">
        <f>Tabla_owssvr__2[[#This Row],[ID]]</f>
        <v>2307</v>
      </c>
      <c r="B2904" t="str">
        <f>Tabla_owssvr__2[[#This Row],[Título]]</f>
        <v>Candado Notebook</v>
      </c>
      <c r="C2904" t="str">
        <f>Tabla_owssvr__2[[#This Row],[Solicitante]]</f>
        <v>Urrutia Villarroel, Mauricio, CAM</v>
      </c>
      <c r="D2904" s="4">
        <f>Tabla_owssvr__2[[#This Row],[Fecha Solicitud]]</f>
        <v>41596</v>
      </c>
      <c r="E2904" t="str">
        <f>Tabla_owssvr__2[[#This Row],[Estado]]</f>
        <v>Realizado</v>
      </c>
      <c r="F2904" s="4">
        <f>Tabla_owssvr__2[[#This Row],[Fecha Cierre]]</f>
        <v>41596</v>
      </c>
      <c r="G2904" t="str">
        <f>Tabla_owssvr__2[[#This Row],[Categoria]]</f>
        <v>Compra de equipamiento habitual no estándar.</v>
      </c>
      <c r="H2904">
        <f>Tabla_owssvr__2[[#This Row],[Enviado a TI]]</f>
        <v>0</v>
      </c>
      <c r="I2904">
        <f>Tabla_owssvr__2[[#This Row],[Regiones]]</f>
        <v>0</v>
      </c>
      <c r="J2904" s="12">
        <f t="shared" si="297"/>
        <v>10</v>
      </c>
      <c r="K2904" s="13">
        <f t="shared" si="298"/>
        <v>41610</v>
      </c>
      <c r="L2904" s="12">
        <f t="shared" si="299"/>
        <v>2013</v>
      </c>
      <c r="M2904" s="12">
        <f t="shared" si="300"/>
        <v>49</v>
      </c>
      <c r="N2904" s="12">
        <f t="shared" si="301"/>
        <v>12</v>
      </c>
      <c r="O2904" s="13" t="str">
        <f t="shared" ca="1" si="302"/>
        <v>CUMPLE</v>
      </c>
    </row>
    <row r="2905" spans="1:15" hidden="1">
      <c r="A2905">
        <f>Tabla_owssvr__2[[#This Row],[ID]]</f>
        <v>2306</v>
      </c>
      <c r="B2905" t="str">
        <f>Tabla_owssvr__2[[#This Row],[Título]]</f>
        <v>Correo Cam_gestion_chile</v>
      </c>
      <c r="C2905" t="str">
        <f>Tabla_owssvr__2[[#This Row],[Solicitante]]</f>
        <v>Espinosa Palau, María Jesús, CAM</v>
      </c>
      <c r="D2905" s="4">
        <f>Tabla_owssvr__2[[#This Row],[Fecha Solicitud]]</f>
        <v>41596</v>
      </c>
      <c r="E2905" t="str">
        <f>Tabla_owssvr__2[[#This Row],[Estado]]</f>
        <v>Realizado</v>
      </c>
      <c r="F2905" s="4">
        <f>Tabla_owssvr__2[[#This Row],[Fecha Cierre]]</f>
        <v>41596</v>
      </c>
      <c r="G2905" t="str">
        <f>Tabla_owssvr__2[[#This Row],[Categoria]]</f>
        <v>Creación, modificación activación y desactivación de cuentas de red y correo electrónico.</v>
      </c>
      <c r="H2905">
        <f>Tabla_owssvr__2[[#This Row],[Enviado a TI]]</f>
        <v>0</v>
      </c>
      <c r="I2905">
        <f>Tabla_owssvr__2[[#This Row],[Regiones]]</f>
        <v>0</v>
      </c>
      <c r="J2905" s="12">
        <f t="shared" si="297"/>
        <v>1</v>
      </c>
      <c r="K2905" s="13">
        <f t="shared" si="298"/>
        <v>41597</v>
      </c>
      <c r="L2905" s="12">
        <f t="shared" si="299"/>
        <v>2013</v>
      </c>
      <c r="M2905" s="12">
        <f t="shared" si="300"/>
        <v>47</v>
      </c>
      <c r="N2905" s="12">
        <f t="shared" si="301"/>
        <v>11</v>
      </c>
      <c r="O2905" s="13" t="str">
        <f t="shared" ca="1" si="302"/>
        <v>CUMPLE</v>
      </c>
    </row>
    <row r="2906" spans="1:15" hidden="1">
      <c r="A2906">
        <f>Tabla_owssvr__2[[#This Row],[ID]]</f>
        <v>2305</v>
      </c>
      <c r="B2906" t="str">
        <f>Tabla_owssvr__2[[#This Row],[Título]]</f>
        <v>Correo</v>
      </c>
      <c r="C2906" t="str">
        <f>Tabla_owssvr__2[[#This Row],[Solicitante]]</f>
        <v>Ferreira Zuñiga, Alejandro Andres, EXTERNO</v>
      </c>
      <c r="D2906" s="4">
        <f>Tabla_owssvr__2[[#This Row],[Fecha Solicitud]]</f>
        <v>41596</v>
      </c>
      <c r="E2906" t="str">
        <f>Tabla_owssvr__2[[#This Row],[Estado]]</f>
        <v>Realizado</v>
      </c>
      <c r="F2906" s="4">
        <f>Tabla_owssvr__2[[#This Row],[Fecha Cierre]]</f>
        <v>41596</v>
      </c>
      <c r="G2906" t="str">
        <f>Tabla_owssvr__2[[#This Row],[Categoria]]</f>
        <v>Creación, modificación activación y desactivación de cuentas de red y correo electrónico.</v>
      </c>
      <c r="H2906">
        <f>Tabla_owssvr__2[[#This Row],[Enviado a TI]]</f>
        <v>0</v>
      </c>
      <c r="I2906">
        <f>Tabla_owssvr__2[[#This Row],[Regiones]]</f>
        <v>0</v>
      </c>
      <c r="J2906" s="12">
        <f t="shared" si="297"/>
        <v>1</v>
      </c>
      <c r="K2906" s="13">
        <f t="shared" si="298"/>
        <v>41597</v>
      </c>
      <c r="L2906" s="12">
        <f t="shared" si="299"/>
        <v>2013</v>
      </c>
      <c r="M2906" s="12">
        <f t="shared" si="300"/>
        <v>47</v>
      </c>
      <c r="N2906" s="12">
        <f t="shared" si="301"/>
        <v>11</v>
      </c>
      <c r="O2906" s="13" t="str">
        <f t="shared" ca="1" si="302"/>
        <v>CUMPLE</v>
      </c>
    </row>
    <row r="2907" spans="1:15" hidden="1">
      <c r="A2907">
        <f>Tabla_owssvr__2[[#This Row],[ID]]</f>
        <v>2304</v>
      </c>
      <c r="B2907" t="str">
        <f>Tabla_owssvr__2[[#This Row],[Título]]</f>
        <v>Alta equipo</v>
      </c>
      <c r="C2907" t="str">
        <f>Tabla_owssvr__2[[#This Row],[Solicitante]]</f>
        <v>Técnico Mesa de Ayuda, Externo</v>
      </c>
      <c r="D2907" s="4">
        <f>Tabla_owssvr__2[[#This Row],[Fecha Solicitud]]</f>
        <v>41596</v>
      </c>
      <c r="E2907" t="str">
        <f>Tabla_owssvr__2[[#This Row],[Estado]]</f>
        <v>Realizado</v>
      </c>
      <c r="F2907" s="4">
        <f>Tabla_owssvr__2[[#This Row],[Fecha Cierre]]</f>
        <v>41596</v>
      </c>
      <c r="G2907" t="str">
        <f>Tabla_owssvr__2[[#This Row],[Categoria]]</f>
        <v>Creación, modificación activación y desactivación de cuentas de red y correo electrónico.</v>
      </c>
      <c r="H2907">
        <f>Tabla_owssvr__2[[#This Row],[Enviado a TI]]</f>
        <v>0</v>
      </c>
      <c r="I2907">
        <f>Tabla_owssvr__2[[#This Row],[Regiones]]</f>
        <v>0</v>
      </c>
      <c r="J2907" s="12">
        <f t="shared" si="297"/>
        <v>1</v>
      </c>
      <c r="K2907" s="13">
        <f t="shared" si="298"/>
        <v>41597</v>
      </c>
      <c r="L2907" s="12">
        <f t="shared" si="299"/>
        <v>2013</v>
      </c>
      <c r="M2907" s="12">
        <f t="shared" si="300"/>
        <v>47</v>
      </c>
      <c r="N2907" s="12">
        <f t="shared" si="301"/>
        <v>11</v>
      </c>
      <c r="O2907" s="13" t="str">
        <f t="shared" ca="1" si="302"/>
        <v>CUMPLE</v>
      </c>
    </row>
    <row r="2908" spans="1:15" hidden="1">
      <c r="A2908">
        <f>Tabla_owssvr__2[[#This Row],[ID]]</f>
        <v>2303</v>
      </c>
      <c r="B2908" t="str">
        <f>Tabla_owssvr__2[[#This Row],[Título]]</f>
        <v>Alta Equipo Elías Berríos</v>
      </c>
      <c r="C2908" t="str">
        <f>Tabla_owssvr__2[[#This Row],[Solicitante]]</f>
        <v>Técnico Mesa de Ayuda, Externo</v>
      </c>
      <c r="D2908" s="4">
        <f>Tabla_owssvr__2[[#This Row],[Fecha Solicitud]]</f>
        <v>41596</v>
      </c>
      <c r="E2908" t="str">
        <f>Tabla_owssvr__2[[#This Row],[Estado]]</f>
        <v>Realizado</v>
      </c>
      <c r="F2908" s="4">
        <f>Tabla_owssvr__2[[#This Row],[Fecha Cierre]]</f>
        <v>41596</v>
      </c>
      <c r="G2908" t="str">
        <f>Tabla_owssvr__2[[#This Row],[Categoria]]</f>
        <v>Creación, modificación activación y desactivación de cuentas de red y correo electrónico.</v>
      </c>
      <c r="H2908">
        <f>Tabla_owssvr__2[[#This Row],[Enviado a TI]]</f>
        <v>0</v>
      </c>
      <c r="I2908">
        <f>Tabla_owssvr__2[[#This Row],[Regiones]]</f>
        <v>0</v>
      </c>
      <c r="J2908" s="12">
        <f t="shared" si="297"/>
        <v>1</v>
      </c>
      <c r="K2908" s="13">
        <f t="shared" si="298"/>
        <v>41597</v>
      </c>
      <c r="L2908" s="12">
        <f t="shared" si="299"/>
        <v>2013</v>
      </c>
      <c r="M2908" s="12">
        <f t="shared" si="300"/>
        <v>47</v>
      </c>
      <c r="N2908" s="12">
        <f t="shared" si="301"/>
        <v>11</v>
      </c>
      <c r="O2908" s="13" t="str">
        <f t="shared" ca="1" si="302"/>
        <v>CUMPLE</v>
      </c>
    </row>
    <row r="2909" spans="1:15" hidden="1">
      <c r="A2909">
        <f>Tabla_owssvr__2[[#This Row],[ID]]</f>
        <v>2302</v>
      </c>
      <c r="B2909" t="str">
        <f>Tabla_owssvr__2[[#This Row],[Título]]</f>
        <v>Reinicio Contraseña</v>
      </c>
      <c r="C2909" t="str">
        <f>Tabla_owssvr__2[[#This Row],[Solicitante]]</f>
        <v>Foix Iñiguez, Fernando, CAM</v>
      </c>
      <c r="D2909" s="4">
        <f>Tabla_owssvr__2[[#This Row],[Fecha Solicitud]]</f>
        <v>41596</v>
      </c>
      <c r="E2909" t="str">
        <f>Tabla_owssvr__2[[#This Row],[Estado]]</f>
        <v>Realizado</v>
      </c>
      <c r="F2909" s="4">
        <f>Tabla_owssvr__2[[#This Row],[Fecha Cierre]]</f>
        <v>41596</v>
      </c>
      <c r="G2909" t="str">
        <f>Tabla_owssvr__2[[#This Row],[Categoria]]</f>
        <v>Creación, modificación activación y desactivación de cuentas de red y correo electrónico.</v>
      </c>
      <c r="H2909">
        <f>Tabla_owssvr__2[[#This Row],[Enviado a TI]]</f>
        <v>0</v>
      </c>
      <c r="I2909">
        <f>Tabla_owssvr__2[[#This Row],[Regiones]]</f>
        <v>0</v>
      </c>
      <c r="J2909" s="12">
        <f t="shared" si="297"/>
        <v>1</v>
      </c>
      <c r="K2909" s="13">
        <f t="shared" si="298"/>
        <v>41597</v>
      </c>
      <c r="L2909" s="12">
        <f t="shared" si="299"/>
        <v>2013</v>
      </c>
      <c r="M2909" s="12">
        <f t="shared" si="300"/>
        <v>47</v>
      </c>
      <c r="N2909" s="12">
        <f t="shared" si="301"/>
        <v>11</v>
      </c>
      <c r="O2909" s="13" t="str">
        <f t="shared" ca="1" si="302"/>
        <v>CUMPLE</v>
      </c>
    </row>
    <row r="2910" spans="1:15" hidden="1">
      <c r="A2910">
        <f>Tabla_owssvr__2[[#This Row],[ID]]</f>
        <v>2301</v>
      </c>
      <c r="B2910" t="str">
        <f>Tabla_owssvr__2[[#This Row],[Título]]</f>
        <v xml:space="preserve">SIN SERVICIO PRIMEWEB </v>
      </c>
      <c r="C2910" t="str">
        <f>Tabla_owssvr__2[[#This Row],[Solicitante]]</f>
        <v>Pavez Nuñez, Walter, CAM</v>
      </c>
      <c r="D2910" s="4">
        <f>Tabla_owssvr__2[[#This Row],[Fecha Solicitud]]</f>
        <v>41593</v>
      </c>
      <c r="E2910" t="str">
        <f>Tabla_owssvr__2[[#This Row],[Estado]]</f>
        <v>Realizado</v>
      </c>
      <c r="F2910" s="4">
        <f>Tabla_owssvr__2[[#This Row],[Fecha Cierre]]</f>
        <v>41593</v>
      </c>
      <c r="G2910" t="str">
        <f>Tabla_owssvr__2[[#This Row],[Categoria]]</f>
        <v>Habilitación de servicios de telefonía celular, aumento de minutos, cambio de perfil.</v>
      </c>
      <c r="H2910">
        <f>Tabla_owssvr__2[[#This Row],[Enviado a TI]]</f>
        <v>0</v>
      </c>
      <c r="I2910">
        <f>Tabla_owssvr__2[[#This Row],[Regiones]]</f>
        <v>0</v>
      </c>
      <c r="J2910" s="12">
        <f t="shared" si="297"/>
        <v>1</v>
      </c>
      <c r="K2910" s="13">
        <f t="shared" si="298"/>
        <v>41596</v>
      </c>
      <c r="L2910" s="12">
        <f t="shared" si="299"/>
        <v>2013</v>
      </c>
      <c r="M2910" s="12">
        <f t="shared" si="300"/>
        <v>47</v>
      </c>
      <c r="N2910" s="12">
        <f t="shared" si="301"/>
        <v>11</v>
      </c>
      <c r="O2910" s="13" t="str">
        <f t="shared" ca="1" si="302"/>
        <v>CUMPLE</v>
      </c>
    </row>
    <row r="2911" spans="1:15" hidden="1">
      <c r="A2911">
        <f>Tabla_owssvr__2[[#This Row],[ID]]</f>
        <v>2300</v>
      </c>
      <c r="B2911" t="str">
        <f>Tabla_owssvr__2[[#This Row],[Título]]</f>
        <v>Restitución de minutos on net</v>
      </c>
      <c r="C2911" t="str">
        <f>Tabla_owssvr__2[[#This Row],[Solicitante]]</f>
        <v>Peñaloza Ordenes, Enrique Antonio, CAM</v>
      </c>
      <c r="D2911" s="4">
        <f>Tabla_owssvr__2[[#This Row],[Fecha Solicitud]]</f>
        <v>41596</v>
      </c>
      <c r="E2911" t="str">
        <f>Tabla_owssvr__2[[#This Row],[Estado]]</f>
        <v>Realizado</v>
      </c>
      <c r="F2911" s="4">
        <f>Tabla_owssvr__2[[#This Row],[Fecha Cierre]]</f>
        <v>41596</v>
      </c>
      <c r="G2911" t="str">
        <f>Tabla_owssvr__2[[#This Row],[Categoria]]</f>
        <v>Habilitación de servicios de telefonía celular, aumento de minutos, cambio de perfil.</v>
      </c>
      <c r="H2911">
        <f>Tabla_owssvr__2[[#This Row],[Enviado a TI]]</f>
        <v>0</v>
      </c>
      <c r="I2911">
        <f>Tabla_owssvr__2[[#This Row],[Regiones]]</f>
        <v>0</v>
      </c>
      <c r="J2911" s="12">
        <f t="shared" si="297"/>
        <v>1</v>
      </c>
      <c r="K2911" s="13">
        <f t="shared" si="298"/>
        <v>41597</v>
      </c>
      <c r="L2911" s="12">
        <f t="shared" si="299"/>
        <v>2013</v>
      </c>
      <c r="M2911" s="12">
        <f t="shared" si="300"/>
        <v>47</v>
      </c>
      <c r="N2911" s="12">
        <f t="shared" si="301"/>
        <v>11</v>
      </c>
      <c r="O2911" s="13" t="str">
        <f t="shared" ca="1" si="302"/>
        <v>CUMPLE</v>
      </c>
    </row>
    <row r="2912" spans="1:15" hidden="1">
      <c r="A2912">
        <f>Tabla_owssvr__2[[#This Row],[ID]]</f>
        <v>2299</v>
      </c>
      <c r="B2912" t="str">
        <f>Tabla_owssvr__2[[#This Row],[Título]]</f>
        <v>Reinicio contraseña</v>
      </c>
      <c r="C2912" t="str">
        <f>Tabla_owssvr__2[[#This Row],[Solicitante]]</f>
        <v>Hermosilla Rebolledo, Cristian Elias, CAM</v>
      </c>
      <c r="D2912" s="4">
        <f>Tabla_owssvr__2[[#This Row],[Fecha Solicitud]]</f>
        <v>41593</v>
      </c>
      <c r="E2912" t="str">
        <f>Tabla_owssvr__2[[#This Row],[Estado]]</f>
        <v>Realizado</v>
      </c>
      <c r="F2912" s="4">
        <f>Tabla_owssvr__2[[#This Row],[Fecha Cierre]]</f>
        <v>41593</v>
      </c>
      <c r="G2912" t="str">
        <f>Tabla_owssvr__2[[#This Row],[Categoria]]</f>
        <v>Creación, modificación activación y desactivación de cuentas de red y correo electrónico.</v>
      </c>
      <c r="H2912">
        <f>Tabla_owssvr__2[[#This Row],[Enviado a TI]]</f>
        <v>0</v>
      </c>
      <c r="I2912">
        <f>Tabla_owssvr__2[[#This Row],[Regiones]]</f>
        <v>0</v>
      </c>
      <c r="J2912" s="12">
        <f t="shared" si="297"/>
        <v>1</v>
      </c>
      <c r="K2912" s="13">
        <f t="shared" si="298"/>
        <v>41596</v>
      </c>
      <c r="L2912" s="12">
        <f t="shared" si="299"/>
        <v>2013</v>
      </c>
      <c r="M2912" s="12">
        <f t="shared" si="300"/>
        <v>47</v>
      </c>
      <c r="N2912" s="12">
        <f t="shared" si="301"/>
        <v>11</v>
      </c>
      <c r="O2912" s="13" t="str">
        <f t="shared" ca="1" si="302"/>
        <v>CUMPLE</v>
      </c>
    </row>
    <row r="2913" spans="1:15" hidden="1">
      <c r="A2913">
        <f>Tabla_owssvr__2[[#This Row],[ID]]</f>
        <v>2298</v>
      </c>
      <c r="B2913" t="str">
        <f>Tabla_owssvr__2[[#This Row],[Título]]</f>
        <v xml:space="preserve"> Solicitud minutos celular Oscar Quijada</v>
      </c>
      <c r="C2913" t="str">
        <f>Tabla_owssvr__2[[#This Row],[Solicitante]]</f>
        <v>Quijada Hinojosa, Oscar, CAM</v>
      </c>
      <c r="D2913" s="4">
        <f>Tabla_owssvr__2[[#This Row],[Fecha Solicitud]]</f>
        <v>41596</v>
      </c>
      <c r="E2913" t="str">
        <f>Tabla_owssvr__2[[#This Row],[Estado]]</f>
        <v>Realizado</v>
      </c>
      <c r="F2913" s="4">
        <f>Tabla_owssvr__2[[#This Row],[Fecha Cierre]]</f>
        <v>41596</v>
      </c>
      <c r="G2913" t="str">
        <f>Tabla_owssvr__2[[#This Row],[Categoria]]</f>
        <v>Habilitación de servicios de telefonía celular, aumento de minutos, cambio de perfil.</v>
      </c>
      <c r="H2913">
        <f>Tabla_owssvr__2[[#This Row],[Enviado a TI]]</f>
        <v>0</v>
      </c>
      <c r="I2913">
        <f>Tabla_owssvr__2[[#This Row],[Regiones]]</f>
        <v>0</v>
      </c>
      <c r="J2913" s="12">
        <f t="shared" si="297"/>
        <v>1</v>
      </c>
      <c r="K2913" s="13">
        <f t="shared" si="298"/>
        <v>41597</v>
      </c>
      <c r="L2913" s="12">
        <f t="shared" si="299"/>
        <v>2013</v>
      </c>
      <c r="M2913" s="12">
        <f t="shared" si="300"/>
        <v>47</v>
      </c>
      <c r="N2913" s="12">
        <f t="shared" si="301"/>
        <v>11</v>
      </c>
      <c r="O2913" s="13" t="str">
        <f t="shared" ca="1" si="302"/>
        <v>CUMPLE</v>
      </c>
    </row>
    <row r="2914" spans="1:15" hidden="1">
      <c r="A2914">
        <f>Tabla_owssvr__2[[#This Row],[ID]]</f>
        <v>2297</v>
      </c>
      <c r="B2914" t="str">
        <f>Tabla_owssvr__2[[#This Row],[Título]]</f>
        <v>Realize your love potential</v>
      </c>
      <c r="C2914" t="str">
        <f>Tabla_owssvr__2[[#This Row],[Solicitante]]</f>
        <v>Herrera Valdes, Ramon, CAM</v>
      </c>
      <c r="D2914" s="4">
        <f>Tabla_owssvr__2[[#This Row],[Fecha Solicitud]]</f>
        <v>41596</v>
      </c>
      <c r="E2914" t="str">
        <f>Tabla_owssvr__2[[#This Row],[Estado]]</f>
        <v>Realizado</v>
      </c>
      <c r="F2914" s="4">
        <f>Tabla_owssvr__2[[#This Row],[Fecha Cierre]]</f>
        <v>41596</v>
      </c>
      <c r="G2914" t="str">
        <f>Tabla_owssvr__2[[#This Row],[Categoria]]</f>
        <v>Habilitación de carpetas compartidas o sitios de Sharepoint. O asignación y/o modificación de permisos.</v>
      </c>
      <c r="H2914">
        <f>Tabla_owssvr__2[[#This Row],[Enviado a TI]]</f>
        <v>0</v>
      </c>
      <c r="I2914">
        <f>Tabla_owssvr__2[[#This Row],[Regiones]]</f>
        <v>0</v>
      </c>
      <c r="J2914" s="12">
        <f t="shared" si="297"/>
        <v>1</v>
      </c>
      <c r="K2914" s="13">
        <f t="shared" si="298"/>
        <v>41597</v>
      </c>
      <c r="L2914" s="12">
        <f t="shared" si="299"/>
        <v>2013</v>
      </c>
      <c r="M2914" s="12">
        <f t="shared" si="300"/>
        <v>47</v>
      </c>
      <c r="N2914" s="12">
        <f t="shared" si="301"/>
        <v>11</v>
      </c>
      <c r="O2914" s="13" t="str">
        <f t="shared" ca="1" si="302"/>
        <v>CUMPLE</v>
      </c>
    </row>
    <row r="2915" spans="1:15" hidden="1">
      <c r="A2915">
        <f>Tabla_owssvr__2[[#This Row],[ID]]</f>
        <v>2296</v>
      </c>
      <c r="B2915" t="str">
        <f>Tabla_owssvr__2[[#This Row],[Título]]</f>
        <v>Habilitación minutos On Net 68437461</v>
      </c>
      <c r="C2915" t="str">
        <f>Tabla_owssvr__2[[#This Row],[Solicitante]]</f>
        <v>Jerez Valdebenito, Rodrigo Esteban, CAM</v>
      </c>
      <c r="D2915" s="4">
        <f>Tabla_owssvr__2[[#This Row],[Fecha Solicitud]]</f>
        <v>41596</v>
      </c>
      <c r="E2915" t="str">
        <f>Tabla_owssvr__2[[#This Row],[Estado]]</f>
        <v>Realizado</v>
      </c>
      <c r="F2915" s="4">
        <f>Tabla_owssvr__2[[#This Row],[Fecha Cierre]]</f>
        <v>41596</v>
      </c>
      <c r="G2915" t="str">
        <f>Tabla_owssvr__2[[#This Row],[Categoria]]</f>
        <v>Habilitación de servicios de telefonía celular, aumento de minutos, cambio de perfil.</v>
      </c>
      <c r="H2915">
        <f>Tabla_owssvr__2[[#This Row],[Enviado a TI]]</f>
        <v>0</v>
      </c>
      <c r="I2915">
        <f>Tabla_owssvr__2[[#This Row],[Regiones]]</f>
        <v>0</v>
      </c>
      <c r="J2915" s="12">
        <f t="shared" si="297"/>
        <v>1</v>
      </c>
      <c r="K2915" s="13">
        <f t="shared" si="298"/>
        <v>41597</v>
      </c>
      <c r="L2915" s="12">
        <f t="shared" si="299"/>
        <v>2013</v>
      </c>
      <c r="M2915" s="12">
        <f t="shared" si="300"/>
        <v>47</v>
      </c>
      <c r="N2915" s="12">
        <f t="shared" si="301"/>
        <v>11</v>
      </c>
      <c r="O2915" s="13" t="str">
        <f t="shared" ca="1" si="302"/>
        <v>CUMPLE</v>
      </c>
    </row>
    <row r="2916" spans="1:15" hidden="1">
      <c r="A2916">
        <f>Tabla_owssvr__2[[#This Row],[ID]]</f>
        <v>2295</v>
      </c>
      <c r="B2916" t="str">
        <f>Tabla_owssvr__2[[#This Row],[Título]]</f>
        <v>Reinicio Clave - Red Corporativa</v>
      </c>
      <c r="C2916" t="str">
        <f>Tabla_owssvr__2[[#This Row],[Solicitante]]</f>
        <v>Henriquez Torres, Victor Alexis, CAM</v>
      </c>
      <c r="D2916" s="4">
        <f>Tabla_owssvr__2[[#This Row],[Fecha Solicitud]]</f>
        <v>41593</v>
      </c>
      <c r="E2916" t="str">
        <f>Tabla_owssvr__2[[#This Row],[Estado]]</f>
        <v>Realizado</v>
      </c>
      <c r="F2916" s="4">
        <f>Tabla_owssvr__2[[#This Row],[Fecha Cierre]]</f>
        <v>41593</v>
      </c>
      <c r="G2916" t="str">
        <f>Tabla_owssvr__2[[#This Row],[Categoria]]</f>
        <v>Creación, modificación activación y desactivación de cuentas de red y correo electrónico.</v>
      </c>
      <c r="H2916">
        <f>Tabla_owssvr__2[[#This Row],[Enviado a TI]]</f>
        <v>0</v>
      </c>
      <c r="I2916">
        <f>Tabla_owssvr__2[[#This Row],[Regiones]]</f>
        <v>0</v>
      </c>
      <c r="J2916" s="12">
        <f t="shared" si="297"/>
        <v>1</v>
      </c>
      <c r="K2916" s="13">
        <f t="shared" si="298"/>
        <v>41596</v>
      </c>
      <c r="L2916" s="12">
        <f t="shared" si="299"/>
        <v>2013</v>
      </c>
      <c r="M2916" s="12">
        <f t="shared" si="300"/>
        <v>47</v>
      </c>
      <c r="N2916" s="12">
        <f t="shared" si="301"/>
        <v>11</v>
      </c>
      <c r="O2916" s="13" t="str">
        <f t="shared" ca="1" si="302"/>
        <v>CUMPLE</v>
      </c>
    </row>
    <row r="2917" spans="1:15" hidden="1">
      <c r="A2917">
        <f>Tabla_owssvr__2[[#This Row],[ID]]</f>
        <v>2294</v>
      </c>
      <c r="B2917" t="str">
        <f>Tabla_owssvr__2[[#This Row],[Título]]</f>
        <v xml:space="preserve"> Inválido:: El restablecimiento de contraseñas requiere aprobación.</v>
      </c>
      <c r="C2917" t="str">
        <f>Tabla_owssvr__2[[#This Row],[Solicitante]]</f>
        <v>Caceres Sarabia, Francisco Antonio, CAM</v>
      </c>
      <c r="D2917" s="4">
        <f>Tabla_owssvr__2[[#This Row],[Fecha Solicitud]]</f>
        <v>41593</v>
      </c>
      <c r="E2917" t="str">
        <f>Tabla_owssvr__2[[#This Row],[Estado]]</f>
        <v>Realizado</v>
      </c>
      <c r="F2917" s="4">
        <f>Tabla_owssvr__2[[#This Row],[Fecha Cierre]]</f>
        <v>41593</v>
      </c>
      <c r="G2917" t="str">
        <f>Tabla_owssvr__2[[#This Row],[Categoria]]</f>
        <v>Reporte de incidencias de servicio externos (Oracle, SAP, Synergia, GOM ….)</v>
      </c>
      <c r="H2917">
        <f>Tabla_owssvr__2[[#This Row],[Enviado a TI]]</f>
        <v>0</v>
      </c>
      <c r="I2917">
        <f>Tabla_owssvr__2[[#This Row],[Regiones]]</f>
        <v>0</v>
      </c>
      <c r="J2917" s="12">
        <f t="shared" si="297"/>
        <v>1</v>
      </c>
      <c r="K2917" s="13">
        <f t="shared" si="298"/>
        <v>41596</v>
      </c>
      <c r="L2917" s="12">
        <f t="shared" si="299"/>
        <v>2013</v>
      </c>
      <c r="M2917" s="12">
        <f t="shared" si="300"/>
        <v>47</v>
      </c>
      <c r="N2917" s="12">
        <f t="shared" si="301"/>
        <v>11</v>
      </c>
      <c r="O2917" s="13" t="str">
        <f t="shared" ca="1" si="302"/>
        <v>CUMPLE</v>
      </c>
    </row>
    <row r="2918" spans="1:15" hidden="1">
      <c r="A2918">
        <f>Tabla_owssvr__2[[#This Row],[ID]]</f>
        <v>2293</v>
      </c>
      <c r="B2918" t="str">
        <f>Tabla_owssvr__2[[#This Row],[Título]]</f>
        <v>Aumento Minutos</v>
      </c>
      <c r="C2918" t="str">
        <f>Tabla_owssvr__2[[#This Row],[Solicitante]]</f>
        <v>Mardones Pantoja, Gonzalo, CAM</v>
      </c>
      <c r="D2918" s="4">
        <f>Tabla_owssvr__2[[#This Row],[Fecha Solicitud]]</f>
        <v>41593</v>
      </c>
      <c r="E2918" t="str">
        <f>Tabla_owssvr__2[[#This Row],[Estado]]</f>
        <v>Realizado</v>
      </c>
      <c r="F2918" s="4">
        <f>Tabla_owssvr__2[[#This Row],[Fecha Cierre]]</f>
        <v>41593</v>
      </c>
      <c r="G2918" t="str">
        <f>Tabla_owssvr__2[[#This Row],[Categoria]]</f>
        <v>Habilitación de servicios de telefonía celular, aumento de minutos, cambio de perfil.</v>
      </c>
      <c r="H2918">
        <f>Tabla_owssvr__2[[#This Row],[Enviado a TI]]</f>
        <v>0</v>
      </c>
      <c r="I2918">
        <f>Tabla_owssvr__2[[#This Row],[Regiones]]</f>
        <v>0</v>
      </c>
      <c r="J2918" s="12">
        <f t="shared" si="297"/>
        <v>1</v>
      </c>
      <c r="K2918" s="13">
        <f t="shared" si="298"/>
        <v>41596</v>
      </c>
      <c r="L2918" s="12">
        <f t="shared" si="299"/>
        <v>2013</v>
      </c>
      <c r="M2918" s="12">
        <f t="shared" si="300"/>
        <v>47</v>
      </c>
      <c r="N2918" s="12">
        <f t="shared" si="301"/>
        <v>11</v>
      </c>
      <c r="O2918" s="13" t="str">
        <f t="shared" ca="1" si="302"/>
        <v>CUMPLE</v>
      </c>
    </row>
    <row r="2919" spans="1:15" hidden="1">
      <c r="A2919">
        <f>Tabla_owssvr__2[[#This Row],[ID]]</f>
        <v>2292</v>
      </c>
      <c r="B2919" t="str">
        <f>Tabla_owssvr__2[[#This Row],[Título]]</f>
        <v>Consulta</v>
      </c>
      <c r="C2919" t="str">
        <f>Tabla_owssvr__2[[#This Row],[Solicitante]]</f>
        <v>Vera Ramirez, Roberto Andres, CAM</v>
      </c>
      <c r="D2919" s="4">
        <f>Tabla_owssvr__2[[#This Row],[Fecha Solicitud]]</f>
        <v>41593</v>
      </c>
      <c r="E2919" t="str">
        <f>Tabla_owssvr__2[[#This Row],[Estado]]</f>
        <v>Realizado</v>
      </c>
      <c r="F2919" s="4">
        <f>Tabla_owssvr__2[[#This Row],[Fecha Cierre]]</f>
        <v>41593</v>
      </c>
      <c r="G2919" t="str">
        <f>Tabla_owssvr__2[[#This Row],[Categoria]]</f>
        <v>Habilitación de servicios de telefonía celular, aumento de minutos, cambio de perfil.</v>
      </c>
      <c r="H2919">
        <f>Tabla_owssvr__2[[#This Row],[Enviado a TI]]</f>
        <v>0</v>
      </c>
      <c r="I2919">
        <f>Tabla_owssvr__2[[#This Row],[Regiones]]</f>
        <v>0</v>
      </c>
      <c r="J2919" s="12">
        <f t="shared" si="297"/>
        <v>1</v>
      </c>
      <c r="K2919" s="13">
        <f t="shared" si="298"/>
        <v>41596</v>
      </c>
      <c r="L2919" s="12">
        <f t="shared" si="299"/>
        <v>2013</v>
      </c>
      <c r="M2919" s="12">
        <f t="shared" si="300"/>
        <v>47</v>
      </c>
      <c r="N2919" s="12">
        <f t="shared" si="301"/>
        <v>11</v>
      </c>
      <c r="O2919" s="13" t="str">
        <f t="shared" ca="1" si="302"/>
        <v>CUMPLE</v>
      </c>
    </row>
    <row r="2920" spans="1:15" hidden="1">
      <c r="A2920">
        <f>Tabla_owssvr__2[[#This Row],[ID]]</f>
        <v>2291</v>
      </c>
      <c r="B2920" t="str">
        <f>Tabla_owssvr__2[[#This Row],[Título]]</f>
        <v>Dar de alta equipo en el AD</v>
      </c>
      <c r="C2920" t="str">
        <f>Tabla_owssvr__2[[#This Row],[Solicitante]]</f>
        <v>Técnico Mesa de Ayuda, Externo</v>
      </c>
      <c r="D2920" s="4">
        <f>Tabla_owssvr__2[[#This Row],[Fecha Solicitud]]</f>
        <v>41593</v>
      </c>
      <c r="E2920" t="str">
        <f>Tabla_owssvr__2[[#This Row],[Estado]]</f>
        <v>Realizado</v>
      </c>
      <c r="F2920" s="4">
        <f>Tabla_owssvr__2[[#This Row],[Fecha Cierre]]</f>
        <v>41593</v>
      </c>
      <c r="G2920" t="str">
        <f>Tabla_owssvr__2[[#This Row],[Categoria]]</f>
        <v>Creación, modificación activación y desactivación de cuentas de red y correo electrónico.</v>
      </c>
      <c r="H2920">
        <f>Tabla_owssvr__2[[#This Row],[Enviado a TI]]</f>
        <v>0</v>
      </c>
      <c r="I2920">
        <f>Tabla_owssvr__2[[#This Row],[Regiones]]</f>
        <v>0</v>
      </c>
      <c r="J2920" s="12">
        <f t="shared" si="297"/>
        <v>1</v>
      </c>
      <c r="K2920" s="13">
        <f t="shared" si="298"/>
        <v>41596</v>
      </c>
      <c r="L2920" s="12">
        <f t="shared" si="299"/>
        <v>2013</v>
      </c>
      <c r="M2920" s="12">
        <f t="shared" si="300"/>
        <v>47</v>
      </c>
      <c r="N2920" s="12">
        <f t="shared" si="301"/>
        <v>11</v>
      </c>
      <c r="O2920" s="13" t="str">
        <f t="shared" ca="1" si="302"/>
        <v>CUMPLE</v>
      </c>
    </row>
    <row r="2921" spans="1:15" hidden="1">
      <c r="A2921">
        <f>Tabla_owssvr__2[[#This Row],[ID]]</f>
        <v>2290</v>
      </c>
      <c r="B2921" t="str">
        <f>Tabla_owssvr__2[[#This Row],[Título]]</f>
        <v>impresora</v>
      </c>
      <c r="C2921" t="str">
        <f>Tabla_owssvr__2[[#This Row],[Solicitante]]</f>
        <v>Iturra Lavin, Ana, CAM</v>
      </c>
      <c r="D2921" s="4">
        <f>Tabla_owssvr__2[[#This Row],[Fecha Solicitud]]</f>
        <v>41593</v>
      </c>
      <c r="E2921" t="str">
        <f>Tabla_owssvr__2[[#This Row],[Estado]]</f>
        <v>Realizado</v>
      </c>
      <c r="F2921" s="4">
        <f>Tabla_owssvr__2[[#This Row],[Fecha Cierre]]</f>
        <v>41593</v>
      </c>
      <c r="G2921" t="str">
        <f>Tabla_owssvr__2[[#This Row],[Categoria]]</f>
        <v>Reporte de problemas de Impresoras en Outsourcing</v>
      </c>
      <c r="H2921">
        <f>Tabla_owssvr__2[[#This Row],[Enviado a TI]]</f>
        <v>0</v>
      </c>
      <c r="I2921">
        <f>Tabla_owssvr__2[[#This Row],[Regiones]]</f>
        <v>0</v>
      </c>
      <c r="J2921" s="12">
        <f t="shared" si="297"/>
        <v>1</v>
      </c>
      <c r="K2921" s="13">
        <f t="shared" si="298"/>
        <v>41596</v>
      </c>
      <c r="L2921" s="12">
        <f t="shared" si="299"/>
        <v>2013</v>
      </c>
      <c r="M2921" s="12">
        <f t="shared" si="300"/>
        <v>47</v>
      </c>
      <c r="N2921" s="12">
        <f t="shared" si="301"/>
        <v>11</v>
      </c>
      <c r="O2921" s="13" t="str">
        <f t="shared" ca="1" si="302"/>
        <v>CUMPLE</v>
      </c>
    </row>
    <row r="2922" spans="1:15" hidden="1">
      <c r="A2922">
        <f>Tabla_owssvr__2[[#This Row],[ID]]</f>
        <v>2289</v>
      </c>
      <c r="B2922" t="str">
        <f>Tabla_owssvr__2[[#This Row],[Título]]</f>
        <v>Conexión Reunión Ampliada</v>
      </c>
      <c r="C2922" t="str">
        <f>Tabla_owssvr__2[[#This Row],[Solicitante]]</f>
        <v>Vasquez Opazo, Maria Jose, CAM</v>
      </c>
      <c r="D2922" s="4">
        <f>Tabla_owssvr__2[[#This Row],[Fecha Solicitud]]</f>
        <v>41593</v>
      </c>
      <c r="E2922" t="str">
        <f>Tabla_owssvr__2[[#This Row],[Estado]]</f>
        <v>Realizado</v>
      </c>
      <c r="F2922" s="4">
        <f>Tabla_owssvr__2[[#This Row],[Fecha Cierre]]</f>
        <v>41593</v>
      </c>
      <c r="G2922" t="str">
        <f>Tabla_owssvr__2[[#This Row],[Categoria]]</f>
        <v>Otros no sujetos a ANS</v>
      </c>
      <c r="H2922">
        <f>Tabla_owssvr__2[[#This Row],[Enviado a TI]]</f>
        <v>0</v>
      </c>
      <c r="I2922">
        <f>Tabla_owssvr__2[[#This Row],[Regiones]]</f>
        <v>0</v>
      </c>
      <c r="J2922" s="12">
        <f t="shared" si="297"/>
        <v>100</v>
      </c>
      <c r="K2922" s="13">
        <f t="shared" si="298"/>
        <v>41738</v>
      </c>
      <c r="L2922" s="12">
        <f t="shared" si="299"/>
        <v>2014</v>
      </c>
      <c r="M2922" s="12">
        <f t="shared" si="300"/>
        <v>15</v>
      </c>
      <c r="N2922" s="12">
        <f t="shared" si="301"/>
        <v>4</v>
      </c>
      <c r="O2922" s="13" t="str">
        <f t="shared" ca="1" si="302"/>
        <v>CUMPLE</v>
      </c>
    </row>
    <row r="2923" spans="1:15" hidden="1">
      <c r="A2923">
        <f>Tabla_owssvr__2[[#This Row],[ID]]</f>
        <v>2288</v>
      </c>
      <c r="B2923" t="str">
        <f>Tabla_owssvr__2[[#This Row],[Título]]</f>
        <v>Agregar Excepciones - Intranet Chilectra</v>
      </c>
      <c r="C2923" t="str">
        <f>Tabla_owssvr__2[[#This Row],[Solicitante]]</f>
        <v>Dominguez Rivera, Maximiliano Alfre, CAM</v>
      </c>
      <c r="D2923" s="4">
        <f>Tabla_owssvr__2[[#This Row],[Fecha Solicitud]]</f>
        <v>41593</v>
      </c>
      <c r="E2923" t="str">
        <f>Tabla_owssvr__2[[#This Row],[Estado]]</f>
        <v>Realizado</v>
      </c>
      <c r="F2923" s="4">
        <f>Tabla_owssvr__2[[#This Row],[Fecha Cierre]]</f>
        <v>41593</v>
      </c>
      <c r="G2923" t="str">
        <f>Tabla_owssvr__2[[#This Row],[Categoria]]</f>
        <v>Habilitación de carpetas compartidas o sitios de Sharepoint. O asignación y/o modificación de permisos.</v>
      </c>
      <c r="H2923">
        <f>Tabla_owssvr__2[[#This Row],[Enviado a TI]]</f>
        <v>0</v>
      </c>
      <c r="I2923">
        <f>Tabla_owssvr__2[[#This Row],[Regiones]]</f>
        <v>0</v>
      </c>
      <c r="J2923" s="12">
        <f t="shared" si="297"/>
        <v>1</v>
      </c>
      <c r="K2923" s="13">
        <f t="shared" si="298"/>
        <v>41596</v>
      </c>
      <c r="L2923" s="12">
        <f t="shared" si="299"/>
        <v>2013</v>
      </c>
      <c r="M2923" s="12">
        <f t="shared" si="300"/>
        <v>47</v>
      </c>
      <c r="N2923" s="12">
        <f t="shared" si="301"/>
        <v>11</v>
      </c>
      <c r="O2923" s="13" t="str">
        <f t="shared" ca="1" si="302"/>
        <v>CUMPLE</v>
      </c>
    </row>
    <row r="2924" spans="1:15" hidden="1">
      <c r="A2924">
        <f>Tabla_owssvr__2[[#This Row],[ID]]</f>
        <v>2287</v>
      </c>
      <c r="B2924" t="str">
        <f>Tabla_owssvr__2[[#This Row],[Título]]</f>
        <v>Reposicion de minutos On Net</v>
      </c>
      <c r="C2924" t="str">
        <f>Tabla_owssvr__2[[#This Row],[Solicitante]]</f>
        <v>Castro Moreno, Claudio Francisco, CAM</v>
      </c>
      <c r="D2924" s="4">
        <f>Tabla_owssvr__2[[#This Row],[Fecha Solicitud]]</f>
        <v>41593</v>
      </c>
      <c r="E2924" t="str">
        <f>Tabla_owssvr__2[[#This Row],[Estado]]</f>
        <v>Realizado</v>
      </c>
      <c r="F2924" s="4">
        <f>Tabla_owssvr__2[[#This Row],[Fecha Cierre]]</f>
        <v>41593</v>
      </c>
      <c r="G2924" t="str">
        <f>Tabla_owssvr__2[[#This Row],[Categoria]]</f>
        <v>Habilitación de servicios de telefonía celular, aumento de minutos, cambio de perfil.</v>
      </c>
      <c r="H2924">
        <f>Tabla_owssvr__2[[#This Row],[Enviado a TI]]</f>
        <v>0</v>
      </c>
      <c r="I2924">
        <f>Tabla_owssvr__2[[#This Row],[Regiones]]</f>
        <v>0</v>
      </c>
      <c r="J2924" s="12">
        <f t="shared" si="297"/>
        <v>1</v>
      </c>
      <c r="K2924" s="13">
        <f t="shared" si="298"/>
        <v>41596</v>
      </c>
      <c r="L2924" s="12">
        <f t="shared" si="299"/>
        <v>2013</v>
      </c>
      <c r="M2924" s="12">
        <f t="shared" si="300"/>
        <v>47</v>
      </c>
      <c r="N2924" s="12">
        <f t="shared" si="301"/>
        <v>11</v>
      </c>
      <c r="O2924" s="13" t="str">
        <f t="shared" ca="1" si="302"/>
        <v>CUMPLE</v>
      </c>
    </row>
    <row r="2925" spans="1:15" hidden="1">
      <c r="A2925">
        <f>Tabla_owssvr__2[[#This Row],[ID]]</f>
        <v>2286</v>
      </c>
      <c r="B2925" t="str">
        <f>Tabla_owssvr__2[[#This Row],[Título]]</f>
        <v>oracle no ingresa</v>
      </c>
      <c r="C2925" t="str">
        <f>Tabla_owssvr__2[[#This Row],[Solicitante]]</f>
        <v>Pajkuric Bustos, Ernesto Andrés, CAM</v>
      </c>
      <c r="D2925" s="4">
        <f>Tabla_owssvr__2[[#This Row],[Fecha Solicitud]]</f>
        <v>41593</v>
      </c>
      <c r="E2925" t="str">
        <f>Tabla_owssvr__2[[#This Row],[Estado]]</f>
        <v>Realizado</v>
      </c>
      <c r="F2925" s="4">
        <f>Tabla_owssvr__2[[#This Row],[Fecha Cierre]]</f>
        <v>41593</v>
      </c>
      <c r="G2925" t="str">
        <f>Tabla_owssvr__2[[#This Row],[Categoria]]</f>
        <v>Reporte de incidencias de servicio externos (Oracle, SAP, Synergia, GOM ….)</v>
      </c>
      <c r="H2925">
        <f>Tabla_owssvr__2[[#This Row],[Enviado a TI]]</f>
        <v>0</v>
      </c>
      <c r="I2925">
        <f>Tabla_owssvr__2[[#This Row],[Regiones]]</f>
        <v>0</v>
      </c>
      <c r="J2925" s="12">
        <f t="shared" si="297"/>
        <v>1</v>
      </c>
      <c r="K2925" s="13">
        <f t="shared" si="298"/>
        <v>41596</v>
      </c>
      <c r="L2925" s="12">
        <f t="shared" si="299"/>
        <v>2013</v>
      </c>
      <c r="M2925" s="12">
        <f t="shared" si="300"/>
        <v>47</v>
      </c>
      <c r="N2925" s="12">
        <f t="shared" si="301"/>
        <v>11</v>
      </c>
      <c r="O2925" s="13" t="str">
        <f t="shared" ca="1" si="302"/>
        <v>CUMPLE</v>
      </c>
    </row>
    <row r="2926" spans="1:15" hidden="1">
      <c r="A2926">
        <f>Tabla_owssvr__2[[#This Row],[ID]]</f>
        <v>2285</v>
      </c>
      <c r="B2926" t="str">
        <f>Tabla_owssvr__2[[#This Row],[Título]]</f>
        <v>Descarga de Datos</v>
      </c>
      <c r="C2926" t="str">
        <f>Tabla_owssvr__2[[#This Row],[Solicitante]]</f>
        <v>Paredes Aravena, Rodrigo Alexis, CAM</v>
      </c>
      <c r="D2926" s="4">
        <f>Tabla_owssvr__2[[#This Row],[Fecha Solicitud]]</f>
        <v>41596</v>
      </c>
      <c r="E2926" t="str">
        <f>Tabla_owssvr__2[[#This Row],[Estado]]</f>
        <v>Realizado</v>
      </c>
      <c r="F2926" s="4">
        <f>Tabla_owssvr__2[[#This Row],[Fecha Cierre]]</f>
        <v>41596</v>
      </c>
      <c r="G2926" t="str">
        <f>Tabla_owssvr__2[[#This Row],[Categoria]]</f>
        <v>Habilitación de carpetas compartidas o sitios de Sharepoint. O asignación y/o modificación de permisos.</v>
      </c>
      <c r="H2926">
        <f>Tabla_owssvr__2[[#This Row],[Enviado a TI]]</f>
        <v>0</v>
      </c>
      <c r="I2926">
        <f>Tabla_owssvr__2[[#This Row],[Regiones]]</f>
        <v>0</v>
      </c>
      <c r="J2926" s="12">
        <f t="shared" si="297"/>
        <v>1</v>
      </c>
      <c r="K2926" s="13">
        <f t="shared" si="298"/>
        <v>41597</v>
      </c>
      <c r="L2926" s="12">
        <f t="shared" si="299"/>
        <v>2013</v>
      </c>
      <c r="M2926" s="12">
        <f t="shared" si="300"/>
        <v>47</v>
      </c>
      <c r="N2926" s="12">
        <f t="shared" si="301"/>
        <v>11</v>
      </c>
      <c r="O2926" s="13" t="str">
        <f t="shared" ca="1" si="302"/>
        <v>CUMPLE</v>
      </c>
    </row>
    <row r="2927" spans="1:15" hidden="1">
      <c r="A2927">
        <f>Tabla_owssvr__2[[#This Row],[ID]]</f>
        <v>2284</v>
      </c>
      <c r="B2927" t="str">
        <f>Tabla_owssvr__2[[#This Row],[Título]]</f>
        <v>segun conversado te adjunto la ruta del archivo perdido en nuestra carpeta</v>
      </c>
      <c r="C2927" t="str">
        <f>Tabla_owssvr__2[[#This Row],[Solicitante]]</f>
        <v>Urrutia Villarroel, Mauricio, CAM</v>
      </c>
      <c r="D2927" s="4">
        <f>Tabla_owssvr__2[[#This Row],[Fecha Solicitud]]</f>
        <v>41596</v>
      </c>
      <c r="E2927" t="str">
        <f>Tabla_owssvr__2[[#This Row],[Estado]]</f>
        <v>Realizado</v>
      </c>
      <c r="F2927" s="4">
        <f>Tabla_owssvr__2[[#This Row],[Fecha Cierre]]</f>
        <v>41596</v>
      </c>
      <c r="G2927" t="str">
        <f>Tabla_owssvr__2[[#This Row],[Categoria]]</f>
        <v>Habilitación de carpetas compartidas o sitios de Sharepoint. O asignación y/o modificación de permisos.</v>
      </c>
      <c r="H2927">
        <f>Tabla_owssvr__2[[#This Row],[Enviado a TI]]</f>
        <v>0</v>
      </c>
      <c r="I2927">
        <f>Tabla_owssvr__2[[#This Row],[Regiones]]</f>
        <v>0</v>
      </c>
      <c r="J2927" s="12">
        <f t="shared" si="297"/>
        <v>1</v>
      </c>
      <c r="K2927" s="13">
        <f t="shared" si="298"/>
        <v>41597</v>
      </c>
      <c r="L2927" s="12">
        <f t="shared" si="299"/>
        <v>2013</v>
      </c>
      <c r="M2927" s="12">
        <f t="shared" si="300"/>
        <v>47</v>
      </c>
      <c r="N2927" s="12">
        <f t="shared" si="301"/>
        <v>11</v>
      </c>
      <c r="O2927" s="13" t="str">
        <f t="shared" ca="1" si="302"/>
        <v>CUMPLE</v>
      </c>
    </row>
    <row r="2928" spans="1:15" hidden="1">
      <c r="A2928">
        <f>Tabla_owssvr__2[[#This Row],[ID]]</f>
        <v>2283</v>
      </c>
      <c r="B2928" t="str">
        <f>Tabla_owssvr__2[[#This Row],[Título]]</f>
        <v>Minutos On Net - Abonado 94691347</v>
      </c>
      <c r="C2928" t="str">
        <f>Tabla_owssvr__2[[#This Row],[Solicitante]]</f>
        <v>Pajkuric Bustos, Ernesto Andrés, CAM</v>
      </c>
      <c r="D2928" s="4">
        <f>Tabla_owssvr__2[[#This Row],[Fecha Solicitud]]</f>
        <v>41593</v>
      </c>
      <c r="E2928" t="str">
        <f>Tabla_owssvr__2[[#This Row],[Estado]]</f>
        <v>Realizado</v>
      </c>
      <c r="F2928" s="4">
        <f>Tabla_owssvr__2[[#This Row],[Fecha Cierre]]</f>
        <v>41593</v>
      </c>
      <c r="G2928" t="str">
        <f>Tabla_owssvr__2[[#This Row],[Categoria]]</f>
        <v>Habilitación de servicios de telefonía celular, aumento de minutos, cambio de perfil.</v>
      </c>
      <c r="H2928">
        <f>Tabla_owssvr__2[[#This Row],[Enviado a TI]]</f>
        <v>0</v>
      </c>
      <c r="I2928">
        <f>Tabla_owssvr__2[[#This Row],[Regiones]]</f>
        <v>0</v>
      </c>
      <c r="J2928" s="12">
        <f t="shared" si="297"/>
        <v>1</v>
      </c>
      <c r="K2928" s="13">
        <f t="shared" si="298"/>
        <v>41596</v>
      </c>
      <c r="L2928" s="12">
        <f t="shared" si="299"/>
        <v>2013</v>
      </c>
      <c r="M2928" s="12">
        <f t="shared" si="300"/>
        <v>47</v>
      </c>
      <c r="N2928" s="12">
        <f t="shared" si="301"/>
        <v>11</v>
      </c>
      <c r="O2928" s="13" t="str">
        <f t="shared" ca="1" si="302"/>
        <v>CUMPLE</v>
      </c>
    </row>
    <row r="2929" spans="1:15" hidden="1">
      <c r="A2929">
        <f>Tabla_owssvr__2[[#This Row],[ID]]</f>
        <v>2282</v>
      </c>
      <c r="B2929" t="str">
        <f>Tabla_owssvr__2[[#This Row],[Título]]</f>
        <v>RESTITUIR MINUTOS CAM CELULAR 94691345</v>
      </c>
      <c r="C2929" t="str">
        <f>Tabla_owssvr__2[[#This Row],[Solicitante]]</f>
        <v>Barrientos Martinez, Lautaro Javier, CAM</v>
      </c>
      <c r="D2929" s="4">
        <f>Tabla_owssvr__2[[#This Row],[Fecha Solicitud]]</f>
        <v>41596</v>
      </c>
      <c r="E2929" t="str">
        <f>Tabla_owssvr__2[[#This Row],[Estado]]</f>
        <v>Realizado</v>
      </c>
      <c r="F2929" s="4">
        <f>Tabla_owssvr__2[[#This Row],[Fecha Cierre]]</f>
        <v>41596</v>
      </c>
      <c r="G2929" t="str">
        <f>Tabla_owssvr__2[[#This Row],[Categoria]]</f>
        <v>Habilitación de servicios de telefonía celular, aumento de minutos, cambio de perfil.</v>
      </c>
      <c r="H2929">
        <f>Tabla_owssvr__2[[#This Row],[Enviado a TI]]</f>
        <v>0</v>
      </c>
      <c r="I2929">
        <f>Tabla_owssvr__2[[#This Row],[Regiones]]</f>
        <v>0</v>
      </c>
      <c r="J2929" s="12">
        <f t="shared" si="297"/>
        <v>1</v>
      </c>
      <c r="K2929" s="13">
        <f t="shared" si="298"/>
        <v>41597</v>
      </c>
      <c r="L2929" s="12">
        <f t="shared" si="299"/>
        <v>2013</v>
      </c>
      <c r="M2929" s="12">
        <f t="shared" si="300"/>
        <v>47</v>
      </c>
      <c r="N2929" s="12">
        <f t="shared" si="301"/>
        <v>11</v>
      </c>
      <c r="O2929" s="13" t="str">
        <f t="shared" ca="1" si="302"/>
        <v>CUMPLE</v>
      </c>
    </row>
    <row r="2930" spans="1:15" hidden="1">
      <c r="A2930">
        <f>Tabla_owssvr__2[[#This Row],[ID]]</f>
        <v>2281</v>
      </c>
      <c r="B2930" t="str">
        <f>Tabla_owssvr__2[[#This Row],[Título]]</f>
        <v>minutos telefono</v>
      </c>
      <c r="C2930" t="str">
        <f>Tabla_owssvr__2[[#This Row],[Solicitante]]</f>
        <v>Mansilla Mansilla, Pascual Hugo, CAM</v>
      </c>
      <c r="D2930" s="4">
        <f>Tabla_owssvr__2[[#This Row],[Fecha Solicitud]]</f>
        <v>41596</v>
      </c>
      <c r="E2930" t="str">
        <f>Tabla_owssvr__2[[#This Row],[Estado]]</f>
        <v>Realizado</v>
      </c>
      <c r="F2930" s="4">
        <f>Tabla_owssvr__2[[#This Row],[Fecha Cierre]]</f>
        <v>41596</v>
      </c>
      <c r="G2930" t="str">
        <f>Tabla_owssvr__2[[#This Row],[Categoria]]</f>
        <v>Habilitación de servicios de telefonía celular, aumento de minutos, cambio de perfil.</v>
      </c>
      <c r="H2930">
        <f>Tabla_owssvr__2[[#This Row],[Enviado a TI]]</f>
        <v>0</v>
      </c>
      <c r="I2930">
        <f>Tabla_owssvr__2[[#This Row],[Regiones]]</f>
        <v>0</v>
      </c>
      <c r="J2930" s="12">
        <f t="shared" si="297"/>
        <v>1</v>
      </c>
      <c r="K2930" s="13">
        <f t="shared" si="298"/>
        <v>41597</v>
      </c>
      <c r="L2930" s="12">
        <f t="shared" si="299"/>
        <v>2013</v>
      </c>
      <c r="M2930" s="12">
        <f t="shared" si="300"/>
        <v>47</v>
      </c>
      <c r="N2930" s="12">
        <f t="shared" si="301"/>
        <v>11</v>
      </c>
      <c r="O2930" s="13" t="str">
        <f t="shared" ca="1" si="302"/>
        <v>CUMPLE</v>
      </c>
    </row>
    <row r="2931" spans="1:15" hidden="1">
      <c r="A2931">
        <f>Tabla_owssvr__2[[#This Row],[ID]]</f>
        <v>2280</v>
      </c>
      <c r="B2931" t="str">
        <f>Tabla_owssvr__2[[#This Row],[Título]]</f>
        <v>Minutos  Celular</v>
      </c>
      <c r="C2931" t="str">
        <f>Tabla_owssvr__2[[#This Row],[Solicitante]]</f>
        <v>Palma Campos, Alejandra Beatriz, CAM</v>
      </c>
      <c r="D2931" s="4">
        <f>Tabla_owssvr__2[[#This Row],[Fecha Solicitud]]</f>
        <v>41596</v>
      </c>
      <c r="E2931" t="str">
        <f>Tabla_owssvr__2[[#This Row],[Estado]]</f>
        <v>Realizado</v>
      </c>
      <c r="F2931" s="4">
        <f>Tabla_owssvr__2[[#This Row],[Fecha Cierre]]</f>
        <v>41596</v>
      </c>
      <c r="G2931" t="str">
        <f>Tabla_owssvr__2[[#This Row],[Categoria]]</f>
        <v>Habilitación de servicios de telefonía celular, aumento de minutos, cambio de perfil.</v>
      </c>
      <c r="H2931">
        <f>Tabla_owssvr__2[[#This Row],[Enviado a TI]]</f>
        <v>0</v>
      </c>
      <c r="I2931">
        <f>Tabla_owssvr__2[[#This Row],[Regiones]]</f>
        <v>0</v>
      </c>
      <c r="J2931" s="12">
        <f t="shared" si="297"/>
        <v>1</v>
      </c>
      <c r="K2931" s="13">
        <f t="shared" si="298"/>
        <v>41597</v>
      </c>
      <c r="L2931" s="12">
        <f t="shared" si="299"/>
        <v>2013</v>
      </c>
      <c r="M2931" s="12">
        <f t="shared" si="300"/>
        <v>47</v>
      </c>
      <c r="N2931" s="12">
        <f t="shared" si="301"/>
        <v>11</v>
      </c>
      <c r="O2931" s="13" t="str">
        <f t="shared" ca="1" si="302"/>
        <v>CUMPLE</v>
      </c>
    </row>
    <row r="2932" spans="1:15" hidden="1">
      <c r="A2932">
        <f>Tabla_owssvr__2[[#This Row],[ID]]</f>
        <v>2279</v>
      </c>
      <c r="B2932" t="str">
        <f>Tabla_owssvr__2[[#This Row],[Título]]</f>
        <v>Minutos Celular</v>
      </c>
      <c r="C2932" t="str">
        <f>Tabla_owssvr__2[[#This Row],[Solicitante]]</f>
        <v>Palma Campos, Alejandra Beatriz, CAM</v>
      </c>
      <c r="D2932" s="4">
        <f>Tabla_owssvr__2[[#This Row],[Fecha Solicitud]]</f>
        <v>41593</v>
      </c>
      <c r="E2932" t="str">
        <f>Tabla_owssvr__2[[#This Row],[Estado]]</f>
        <v>Realizado</v>
      </c>
      <c r="F2932" s="4">
        <f>Tabla_owssvr__2[[#This Row],[Fecha Cierre]]</f>
        <v>41593</v>
      </c>
      <c r="G2932" t="str">
        <f>Tabla_owssvr__2[[#This Row],[Categoria]]</f>
        <v>Compra de equipamiento habitual no estándar.</v>
      </c>
      <c r="H2932">
        <f>Tabla_owssvr__2[[#This Row],[Enviado a TI]]</f>
        <v>0</v>
      </c>
      <c r="I2932">
        <f>Tabla_owssvr__2[[#This Row],[Regiones]]</f>
        <v>0</v>
      </c>
      <c r="J2932" s="12">
        <f t="shared" si="297"/>
        <v>10</v>
      </c>
      <c r="K2932" s="13">
        <f t="shared" si="298"/>
        <v>41607</v>
      </c>
      <c r="L2932" s="12">
        <f t="shared" si="299"/>
        <v>2013</v>
      </c>
      <c r="M2932" s="12">
        <f t="shared" si="300"/>
        <v>48</v>
      </c>
      <c r="N2932" s="12">
        <f t="shared" si="301"/>
        <v>11</v>
      </c>
      <c r="O2932" s="13" t="str">
        <f t="shared" ca="1" si="302"/>
        <v>CUMPLE</v>
      </c>
    </row>
    <row r="2933" spans="1:15" hidden="1">
      <c r="A2933">
        <f>Tabla_owssvr__2[[#This Row],[ID]]</f>
        <v>2278</v>
      </c>
      <c r="B2933" t="str">
        <f>Tabla_owssvr__2[[#This Row],[Título]]</f>
        <v>Actualización de versiones PrimeRead</v>
      </c>
      <c r="C2933" t="str">
        <f>Tabla_owssvr__2[[#This Row],[Solicitante]]</f>
        <v>Gonzalez Arredondo, Enrique Eduardo, CAM</v>
      </c>
      <c r="D2933" s="4">
        <f>Tabla_owssvr__2[[#This Row],[Fecha Solicitud]]</f>
        <v>41592</v>
      </c>
      <c r="E2933" t="str">
        <f>Tabla_owssvr__2[[#This Row],[Estado]]</f>
        <v>Realizado</v>
      </c>
      <c r="F2933" s="4">
        <f>Tabla_owssvr__2[[#This Row],[Fecha Cierre]]</f>
        <v>41592</v>
      </c>
      <c r="G2933" t="str">
        <f>Tabla_owssvr__2[[#This Row],[Categoria]]</f>
        <v>Habilitación de carpetas compartidas o sitios de Sharepoint. O asignación y/o modificación de permisos.</v>
      </c>
      <c r="H2933">
        <f>Tabla_owssvr__2[[#This Row],[Enviado a TI]]</f>
        <v>0</v>
      </c>
      <c r="I2933">
        <f>Tabla_owssvr__2[[#This Row],[Regiones]]</f>
        <v>0</v>
      </c>
      <c r="J2933" s="12">
        <f t="shared" si="297"/>
        <v>1</v>
      </c>
      <c r="K2933" s="13">
        <f t="shared" si="298"/>
        <v>41593</v>
      </c>
      <c r="L2933" s="12">
        <f t="shared" si="299"/>
        <v>2013</v>
      </c>
      <c r="M2933" s="12">
        <f t="shared" si="300"/>
        <v>46</v>
      </c>
      <c r="N2933" s="12">
        <f t="shared" si="301"/>
        <v>11</v>
      </c>
      <c r="O2933" s="13" t="str">
        <f t="shared" ca="1" si="302"/>
        <v>CUMPLE</v>
      </c>
    </row>
    <row r="2934" spans="1:15" hidden="1">
      <c r="A2934">
        <f>Tabla_owssvr__2[[#This Row],[ID]]</f>
        <v>2277</v>
      </c>
      <c r="B2934" t="str">
        <f>Tabla_owssvr__2[[#This Row],[Título]]</f>
        <v>Renovación PC Gcia. Administración. - Logistica OMGA</v>
      </c>
      <c r="C2934" t="str">
        <f>Tabla_owssvr__2[[#This Row],[Solicitante]]</f>
        <v>Salas Redondo, Luis Miguel, CAM</v>
      </c>
      <c r="D2934" s="4">
        <f>Tabla_owssvr__2[[#This Row],[Fecha Solicitud]]</f>
        <v>41592</v>
      </c>
      <c r="E2934" t="str">
        <f>Tabla_owssvr__2[[#This Row],[Estado]]</f>
        <v>Realizado</v>
      </c>
      <c r="F2934" s="4">
        <f>Tabla_owssvr__2[[#This Row],[Fecha Cierre]]</f>
        <v>41592</v>
      </c>
      <c r="G2934" t="str">
        <f>Tabla_owssvr__2[[#This Row],[Categoria]]</f>
        <v>Asignación de equipamiento estándar.</v>
      </c>
      <c r="H2934">
        <f>Tabla_owssvr__2[[#This Row],[Enviado a TI]]</f>
        <v>0</v>
      </c>
      <c r="I2934">
        <f>Tabla_owssvr__2[[#This Row],[Regiones]]</f>
        <v>0</v>
      </c>
      <c r="J2934" s="12">
        <f t="shared" si="297"/>
        <v>4</v>
      </c>
      <c r="K2934" s="13">
        <f t="shared" si="298"/>
        <v>41598</v>
      </c>
      <c r="L2934" s="12">
        <f t="shared" si="299"/>
        <v>2013</v>
      </c>
      <c r="M2934" s="12">
        <f t="shared" si="300"/>
        <v>47</v>
      </c>
      <c r="N2934" s="12">
        <f t="shared" si="301"/>
        <v>11</v>
      </c>
      <c r="O2934" s="13" t="str">
        <f t="shared" ca="1" si="302"/>
        <v>CUMPLE</v>
      </c>
    </row>
    <row r="2935" spans="1:15" hidden="1">
      <c r="A2935">
        <f>Tabla_owssvr__2[[#This Row],[ID]]</f>
        <v>2276</v>
      </c>
      <c r="B2935" t="str">
        <f>Tabla_owssvr__2[[#This Row],[Título]]</f>
        <v>Excepciones del Proxy</v>
      </c>
      <c r="C2935" t="str">
        <f>Tabla_owssvr__2[[#This Row],[Solicitante]]</f>
        <v>Salas Redondo, Luis Miguel, CAM</v>
      </c>
      <c r="D2935" s="4">
        <f>Tabla_owssvr__2[[#This Row],[Fecha Solicitud]]</f>
        <v>41592</v>
      </c>
      <c r="E2935" t="str">
        <f>Tabla_owssvr__2[[#This Row],[Estado]]</f>
        <v>Realizado</v>
      </c>
      <c r="F2935" s="4">
        <f>Tabla_owssvr__2[[#This Row],[Fecha Cierre]]</f>
        <v>41592</v>
      </c>
      <c r="G2935" t="str">
        <f>Tabla_owssvr__2[[#This Row],[Categoria]]</f>
        <v>Otros no sujetos a ANS</v>
      </c>
      <c r="H2935">
        <f>Tabla_owssvr__2[[#This Row],[Enviado a TI]]</f>
        <v>0</v>
      </c>
      <c r="I2935">
        <f>Tabla_owssvr__2[[#This Row],[Regiones]]</f>
        <v>0</v>
      </c>
      <c r="J2935" s="12">
        <f t="shared" si="297"/>
        <v>100</v>
      </c>
      <c r="K2935" s="13">
        <f t="shared" si="298"/>
        <v>41737</v>
      </c>
      <c r="L2935" s="12">
        <f t="shared" si="299"/>
        <v>2014</v>
      </c>
      <c r="M2935" s="12">
        <f t="shared" si="300"/>
        <v>15</v>
      </c>
      <c r="N2935" s="12">
        <f t="shared" si="301"/>
        <v>4</v>
      </c>
      <c r="O2935" s="13" t="str">
        <f t="shared" ca="1" si="302"/>
        <v>CUMPLE</v>
      </c>
    </row>
    <row r="2936" spans="1:15" hidden="1">
      <c r="A2936">
        <f>Tabla_owssvr__2[[#This Row],[ID]]</f>
        <v>2275</v>
      </c>
      <c r="B2936" t="str">
        <f>Tabla_owssvr__2[[#This Row],[Título]]</f>
        <v>Renovación PC Gcia. OP. - CheckList ERS</v>
      </c>
      <c r="C2936" t="str">
        <f>Tabla_owssvr__2[[#This Row],[Solicitante]]</f>
        <v>Salas Redondo, Luis Miguel, CAM</v>
      </c>
      <c r="D2936" s="4">
        <f>Tabla_owssvr__2[[#This Row],[Fecha Solicitud]]</f>
        <v>41592</v>
      </c>
      <c r="E2936" t="str">
        <f>Tabla_owssvr__2[[#This Row],[Estado]]</f>
        <v>Realizado</v>
      </c>
      <c r="F2936" s="4">
        <f>Tabla_owssvr__2[[#This Row],[Fecha Cierre]]</f>
        <v>41592</v>
      </c>
      <c r="G2936" t="str">
        <f>Tabla_owssvr__2[[#This Row],[Categoria]]</f>
        <v>Asignación de equipamiento estándar.</v>
      </c>
      <c r="H2936">
        <f>Tabla_owssvr__2[[#This Row],[Enviado a TI]]</f>
        <v>0</v>
      </c>
      <c r="I2936">
        <f>Tabla_owssvr__2[[#This Row],[Regiones]]</f>
        <v>0</v>
      </c>
      <c r="J2936" s="12">
        <f t="shared" si="297"/>
        <v>4</v>
      </c>
      <c r="K2936" s="13">
        <f t="shared" si="298"/>
        <v>41598</v>
      </c>
      <c r="L2936" s="12">
        <f t="shared" si="299"/>
        <v>2013</v>
      </c>
      <c r="M2936" s="12">
        <f t="shared" si="300"/>
        <v>47</v>
      </c>
      <c r="N2936" s="12">
        <f t="shared" si="301"/>
        <v>11</v>
      </c>
      <c r="O2936" s="13" t="str">
        <f t="shared" ca="1" si="302"/>
        <v>CUMPLE</v>
      </c>
    </row>
    <row r="2937" spans="1:15" hidden="1">
      <c r="A2937">
        <f>Tabla_owssvr__2[[#This Row],[ID]]</f>
        <v>2274</v>
      </c>
      <c r="B2937" t="str">
        <f>Tabla_owssvr__2[[#This Row],[Título]]</f>
        <v>Renovación PC Gcia. Finanzas. - CheckList EEBO</v>
      </c>
      <c r="C2937" t="str">
        <f>Tabla_owssvr__2[[#This Row],[Solicitante]]</f>
        <v>Salas Redondo, Luis Miguel, CAM</v>
      </c>
      <c r="D2937" s="4">
        <f>Tabla_owssvr__2[[#This Row],[Fecha Solicitud]]</f>
        <v>41592</v>
      </c>
      <c r="E2937" t="str">
        <f>Tabla_owssvr__2[[#This Row],[Estado]]</f>
        <v>Realizado</v>
      </c>
      <c r="F2937" s="4">
        <f>Tabla_owssvr__2[[#This Row],[Fecha Cierre]]</f>
        <v>41592</v>
      </c>
      <c r="G2937" t="str">
        <f>Tabla_owssvr__2[[#This Row],[Categoria]]</f>
        <v>Asignación de equipamiento estándar.</v>
      </c>
      <c r="H2937">
        <f>Tabla_owssvr__2[[#This Row],[Enviado a TI]]</f>
        <v>0</v>
      </c>
      <c r="I2937">
        <f>Tabla_owssvr__2[[#This Row],[Regiones]]</f>
        <v>0</v>
      </c>
      <c r="J2937" s="12">
        <f t="shared" si="297"/>
        <v>4</v>
      </c>
      <c r="K2937" s="13">
        <f t="shared" si="298"/>
        <v>41598</v>
      </c>
      <c r="L2937" s="12">
        <f t="shared" si="299"/>
        <v>2013</v>
      </c>
      <c r="M2937" s="12">
        <f t="shared" si="300"/>
        <v>47</v>
      </c>
      <c r="N2937" s="12">
        <f t="shared" si="301"/>
        <v>11</v>
      </c>
      <c r="O2937" s="13" t="str">
        <f t="shared" ca="1" si="302"/>
        <v>CUMPLE</v>
      </c>
    </row>
    <row r="2938" spans="1:15" hidden="1">
      <c r="A2938">
        <f>Tabla_owssvr__2[[#This Row],[ID]]</f>
        <v>2273</v>
      </c>
      <c r="B2938" t="str">
        <f>Tabla_owssvr__2[[#This Row],[Título]]</f>
        <v>Renovación PC Gcia. Finanzas. - CheckList OENM</v>
      </c>
      <c r="C2938" t="str">
        <f>Tabla_owssvr__2[[#This Row],[Solicitante]]</f>
        <v>Salas Redondo, Luis Miguel, CAM</v>
      </c>
      <c r="D2938" s="4">
        <f>Tabla_owssvr__2[[#This Row],[Fecha Solicitud]]</f>
        <v>41592</v>
      </c>
      <c r="E2938" t="str">
        <f>Tabla_owssvr__2[[#This Row],[Estado]]</f>
        <v>Realizado</v>
      </c>
      <c r="F2938" s="4">
        <f>Tabla_owssvr__2[[#This Row],[Fecha Cierre]]</f>
        <v>41592</v>
      </c>
      <c r="G2938" t="str">
        <f>Tabla_owssvr__2[[#This Row],[Categoria]]</f>
        <v>Asignación de equipamiento estándar.</v>
      </c>
      <c r="H2938">
        <f>Tabla_owssvr__2[[#This Row],[Enviado a TI]]</f>
        <v>0</v>
      </c>
      <c r="I2938">
        <f>Tabla_owssvr__2[[#This Row],[Regiones]]</f>
        <v>0</v>
      </c>
      <c r="J2938" s="12">
        <f t="shared" si="297"/>
        <v>4</v>
      </c>
      <c r="K2938" s="13">
        <f t="shared" si="298"/>
        <v>41598</v>
      </c>
      <c r="L2938" s="12">
        <f t="shared" si="299"/>
        <v>2013</v>
      </c>
      <c r="M2938" s="12">
        <f t="shared" si="300"/>
        <v>47</v>
      </c>
      <c r="N2938" s="12">
        <f t="shared" si="301"/>
        <v>11</v>
      </c>
      <c r="O2938" s="13" t="str">
        <f t="shared" ca="1" si="302"/>
        <v>CUMPLE</v>
      </c>
    </row>
    <row r="2939" spans="1:15" hidden="1">
      <c r="A2939">
        <f>Tabla_owssvr__2[[#This Row],[ID]]</f>
        <v>2272</v>
      </c>
      <c r="B2939" t="str">
        <f>Tabla_owssvr__2[[#This Row],[Título]]</f>
        <v>Reposición de minutos en telefono celular</v>
      </c>
      <c r="C2939" t="str">
        <f>Tabla_owssvr__2[[#This Row],[Solicitante]]</f>
        <v>Neculhueque Silva, Juan Arturo, CAM</v>
      </c>
      <c r="D2939" s="4">
        <f>Tabla_owssvr__2[[#This Row],[Fecha Solicitud]]</f>
        <v>41592</v>
      </c>
      <c r="E2939" t="str">
        <f>Tabla_owssvr__2[[#This Row],[Estado]]</f>
        <v>Realizado</v>
      </c>
      <c r="F2939" s="4">
        <f>Tabla_owssvr__2[[#This Row],[Fecha Cierre]]</f>
        <v>41592</v>
      </c>
      <c r="G2939" t="str">
        <f>Tabla_owssvr__2[[#This Row],[Categoria]]</f>
        <v>Habilitación de servicios de telefonía celular, aumento de minutos, cambio de perfil.</v>
      </c>
      <c r="H2939">
        <f>Tabla_owssvr__2[[#This Row],[Enviado a TI]]</f>
        <v>0</v>
      </c>
      <c r="I2939">
        <f>Tabla_owssvr__2[[#This Row],[Regiones]]</f>
        <v>0</v>
      </c>
      <c r="J2939" s="12">
        <f t="shared" si="297"/>
        <v>1</v>
      </c>
      <c r="K2939" s="13">
        <f t="shared" si="298"/>
        <v>41593</v>
      </c>
      <c r="L2939" s="12">
        <f t="shared" si="299"/>
        <v>2013</v>
      </c>
      <c r="M2939" s="12">
        <f t="shared" si="300"/>
        <v>46</v>
      </c>
      <c r="N2939" s="12">
        <f t="shared" si="301"/>
        <v>11</v>
      </c>
      <c r="O2939" s="13" t="str">
        <f t="shared" ca="1" si="302"/>
        <v>CUMPLE</v>
      </c>
    </row>
    <row r="2940" spans="1:15" hidden="1">
      <c r="A2940">
        <f>Tabla_owssvr__2[[#This Row],[ID]]</f>
        <v>2271</v>
      </c>
      <c r="B2940" t="str">
        <f>Tabla_owssvr__2[[#This Row],[Título]]</f>
        <v xml:space="preserve">Minutos Movistar </v>
      </c>
      <c r="C2940" t="str">
        <f>Tabla_owssvr__2[[#This Row],[Solicitante]]</f>
        <v>Martinez Fuentealba, Victor Alonso, CAM</v>
      </c>
      <c r="D2940" s="4">
        <f>Tabla_owssvr__2[[#This Row],[Fecha Solicitud]]</f>
        <v>41592</v>
      </c>
      <c r="E2940" t="str">
        <f>Tabla_owssvr__2[[#This Row],[Estado]]</f>
        <v>Realizado</v>
      </c>
      <c r="F2940" s="4">
        <f>Tabla_owssvr__2[[#This Row],[Fecha Cierre]]</f>
        <v>41592</v>
      </c>
      <c r="G2940" t="str">
        <f>Tabla_owssvr__2[[#This Row],[Categoria]]</f>
        <v>Habilitación de servicios de telefonía celular, aumento de minutos, cambio de perfil.</v>
      </c>
      <c r="H2940">
        <f>Tabla_owssvr__2[[#This Row],[Enviado a TI]]</f>
        <v>0</v>
      </c>
      <c r="I2940">
        <f>Tabla_owssvr__2[[#This Row],[Regiones]]</f>
        <v>0</v>
      </c>
      <c r="J2940" s="12">
        <f t="shared" si="297"/>
        <v>1</v>
      </c>
      <c r="K2940" s="13">
        <f t="shared" si="298"/>
        <v>41593</v>
      </c>
      <c r="L2940" s="12">
        <f t="shared" si="299"/>
        <v>2013</v>
      </c>
      <c r="M2940" s="12">
        <f t="shared" si="300"/>
        <v>46</v>
      </c>
      <c r="N2940" s="12">
        <f t="shared" si="301"/>
        <v>11</v>
      </c>
      <c r="O2940" s="13" t="str">
        <f t="shared" ca="1" si="302"/>
        <v>CUMPLE</v>
      </c>
    </row>
    <row r="2941" spans="1:15" hidden="1">
      <c r="A2941">
        <f>Tabla_owssvr__2[[#This Row],[ID]]</f>
        <v>2270</v>
      </c>
      <c r="B2941" t="str">
        <f>Tabla_owssvr__2[[#This Row],[Título]]</f>
        <v>Licencias Terminal Server</v>
      </c>
      <c r="C2941" t="str">
        <f>Tabla_owssvr__2[[#This Row],[Solicitante]]</f>
        <v>Salas Redondo, Luis Miguel, CAM</v>
      </c>
      <c r="D2941" s="4">
        <f>Tabla_owssvr__2[[#This Row],[Fecha Solicitud]]</f>
        <v>41592</v>
      </c>
      <c r="E2941" t="str">
        <f>Tabla_owssvr__2[[#This Row],[Estado]]</f>
        <v>Realizado</v>
      </c>
      <c r="F2941" s="4">
        <f>Tabla_owssvr__2[[#This Row],[Fecha Cierre]]</f>
        <v>41592</v>
      </c>
      <c r="G2941" t="str">
        <f>Tabla_owssvr__2[[#This Row],[Categoria]]</f>
        <v>Compra de equipamiento no habitual</v>
      </c>
      <c r="H2941">
        <f>Tabla_owssvr__2[[#This Row],[Enviado a TI]]</f>
        <v>0</v>
      </c>
      <c r="I2941">
        <f>Tabla_owssvr__2[[#This Row],[Regiones]]</f>
        <v>0</v>
      </c>
      <c r="J2941" s="12">
        <f t="shared" si="297"/>
        <v>5</v>
      </c>
      <c r="K2941" s="13">
        <f t="shared" si="298"/>
        <v>41599</v>
      </c>
      <c r="L2941" s="12">
        <f t="shared" si="299"/>
        <v>2013</v>
      </c>
      <c r="M2941" s="12">
        <f t="shared" si="300"/>
        <v>47</v>
      </c>
      <c r="N2941" s="12">
        <f t="shared" si="301"/>
        <v>11</v>
      </c>
      <c r="O2941" s="13" t="str">
        <f t="shared" ca="1" si="302"/>
        <v>CUMPLE</v>
      </c>
    </row>
    <row r="2942" spans="1:15" hidden="1">
      <c r="A2942">
        <f>Tabla_owssvr__2[[#This Row],[ID]]</f>
        <v>2269</v>
      </c>
      <c r="B2942" t="str">
        <f>Tabla_owssvr__2[[#This Row],[Título]]</f>
        <v>Relación de Confianza Dominio CAM</v>
      </c>
      <c r="C2942" t="str">
        <f>Tabla_owssvr__2[[#This Row],[Solicitante]]</f>
        <v>Espinoza Morral, Sergio Rodrigo, CAM</v>
      </c>
      <c r="D2942" s="4">
        <f>Tabla_owssvr__2[[#This Row],[Fecha Solicitud]]</f>
        <v>41592</v>
      </c>
      <c r="E2942" t="str">
        <f>Tabla_owssvr__2[[#This Row],[Estado]]</f>
        <v>Realizado</v>
      </c>
      <c r="F2942" s="4">
        <f>Tabla_owssvr__2[[#This Row],[Fecha Cierre]]</f>
        <v>41592</v>
      </c>
      <c r="G2942" t="str">
        <f>Tabla_owssvr__2[[#This Row],[Categoria]]</f>
        <v>Replataformado del equipo.</v>
      </c>
      <c r="H2942">
        <f>Tabla_owssvr__2[[#This Row],[Enviado a TI]]</f>
        <v>0</v>
      </c>
      <c r="I2942">
        <f>Tabla_owssvr__2[[#This Row],[Regiones]]</f>
        <v>0</v>
      </c>
      <c r="J2942" s="12">
        <f t="shared" si="297"/>
        <v>3</v>
      </c>
      <c r="K2942" s="13">
        <f t="shared" si="298"/>
        <v>41597</v>
      </c>
      <c r="L2942" s="12">
        <f t="shared" si="299"/>
        <v>2013</v>
      </c>
      <c r="M2942" s="12">
        <f t="shared" si="300"/>
        <v>47</v>
      </c>
      <c r="N2942" s="12">
        <f t="shared" si="301"/>
        <v>11</v>
      </c>
      <c r="O2942" s="13" t="str">
        <f t="shared" ca="1" si="302"/>
        <v>CUMPLE</v>
      </c>
    </row>
    <row r="2943" spans="1:15" hidden="1">
      <c r="A2943">
        <f>Tabla_owssvr__2[[#This Row],[ID]]</f>
        <v>2268</v>
      </c>
      <c r="B2943" t="str">
        <f>Tabla_owssvr__2[[#This Row],[Título]]</f>
        <v>Reinicio Contraseña Windows</v>
      </c>
      <c r="C2943" t="str">
        <f>Tabla_owssvr__2[[#This Row],[Solicitante]]</f>
        <v>Jara San Martin, Rene Mauricio, CAM</v>
      </c>
      <c r="D2943" s="4">
        <f>Tabla_owssvr__2[[#This Row],[Fecha Solicitud]]</f>
        <v>41592</v>
      </c>
      <c r="E2943" t="str">
        <f>Tabla_owssvr__2[[#This Row],[Estado]]</f>
        <v>Realizado</v>
      </c>
      <c r="F2943" s="4">
        <f>Tabla_owssvr__2[[#This Row],[Fecha Cierre]]</f>
        <v>41592</v>
      </c>
      <c r="G2943" t="str">
        <f>Tabla_owssvr__2[[#This Row],[Categoria]]</f>
        <v>Creación, modificación activación y desactivación de cuentas de red y correo electrónico.</v>
      </c>
      <c r="H2943">
        <f>Tabla_owssvr__2[[#This Row],[Enviado a TI]]</f>
        <v>0</v>
      </c>
      <c r="I2943">
        <f>Tabla_owssvr__2[[#This Row],[Regiones]]</f>
        <v>0</v>
      </c>
      <c r="J2943" s="12">
        <f t="shared" si="297"/>
        <v>1</v>
      </c>
      <c r="K2943" s="13">
        <f t="shared" si="298"/>
        <v>41593</v>
      </c>
      <c r="L2943" s="12">
        <f t="shared" si="299"/>
        <v>2013</v>
      </c>
      <c r="M2943" s="12">
        <f t="shared" si="300"/>
        <v>46</v>
      </c>
      <c r="N2943" s="12">
        <f t="shared" si="301"/>
        <v>11</v>
      </c>
      <c r="O2943" s="13" t="str">
        <f t="shared" ca="1" si="302"/>
        <v>CUMPLE</v>
      </c>
    </row>
    <row r="2944" spans="1:15" hidden="1">
      <c r="A2944">
        <f>Tabla_owssvr__2[[#This Row],[ID]]</f>
        <v>2267</v>
      </c>
      <c r="B2944" t="str">
        <f>Tabla_owssvr__2[[#This Row],[Título]]</f>
        <v xml:space="preserve">Solicita poder generar devolución minutos ON-NET </v>
      </c>
      <c r="C2944" t="str">
        <f>Tabla_owssvr__2[[#This Row],[Solicitante]]</f>
        <v>Miranda Barahona, Jose, CAM</v>
      </c>
      <c r="D2944" s="4">
        <f>Tabla_owssvr__2[[#This Row],[Fecha Solicitud]]</f>
        <v>41592</v>
      </c>
      <c r="E2944" t="str">
        <f>Tabla_owssvr__2[[#This Row],[Estado]]</f>
        <v>Realizado</v>
      </c>
      <c r="F2944" s="4">
        <f>Tabla_owssvr__2[[#This Row],[Fecha Cierre]]</f>
        <v>41592</v>
      </c>
      <c r="G2944" t="str">
        <f>Tabla_owssvr__2[[#This Row],[Categoria]]</f>
        <v>Habilitación de servicios de telefonía celular, aumento de minutos, cambio de perfil.</v>
      </c>
      <c r="H2944">
        <f>Tabla_owssvr__2[[#This Row],[Enviado a TI]]</f>
        <v>0</v>
      </c>
      <c r="I2944">
        <f>Tabla_owssvr__2[[#This Row],[Regiones]]</f>
        <v>0</v>
      </c>
      <c r="J2944" s="12">
        <f t="shared" si="297"/>
        <v>1</v>
      </c>
      <c r="K2944" s="13">
        <f t="shared" si="298"/>
        <v>41593</v>
      </c>
      <c r="L2944" s="12">
        <f t="shared" si="299"/>
        <v>2013</v>
      </c>
      <c r="M2944" s="12">
        <f t="shared" si="300"/>
        <v>46</v>
      </c>
      <c r="N2944" s="12">
        <f t="shared" si="301"/>
        <v>11</v>
      </c>
      <c r="O2944" s="13" t="str">
        <f t="shared" ca="1" si="302"/>
        <v>CUMPLE</v>
      </c>
    </row>
    <row r="2945" spans="1:15" hidden="1">
      <c r="A2945">
        <f>Tabla_owssvr__2[[#This Row],[ID]]</f>
        <v>2266</v>
      </c>
      <c r="B2945" t="str">
        <f>Tabla_owssvr__2[[#This Row],[Título]]</f>
        <v>Solicita poder generar devolución minutos ON-NET Celulares personal de Unidad de SSEE</v>
      </c>
      <c r="C2945" t="str">
        <f>Tabla_owssvr__2[[#This Row],[Solicitante]]</f>
        <v>Garay Espinoza, Jorge Andres, CAM</v>
      </c>
      <c r="D2945" s="4">
        <f>Tabla_owssvr__2[[#This Row],[Fecha Solicitud]]</f>
        <v>41592</v>
      </c>
      <c r="E2945" t="str">
        <f>Tabla_owssvr__2[[#This Row],[Estado]]</f>
        <v>Realizado</v>
      </c>
      <c r="F2945" s="4">
        <f>Tabla_owssvr__2[[#This Row],[Fecha Cierre]]</f>
        <v>41592</v>
      </c>
      <c r="G2945" t="str">
        <f>Tabla_owssvr__2[[#This Row],[Categoria]]</f>
        <v>Habilitación de servicios de telefonía celular, aumento de minutos, cambio de perfil.</v>
      </c>
      <c r="H2945">
        <f>Tabla_owssvr__2[[#This Row],[Enviado a TI]]</f>
        <v>0</v>
      </c>
      <c r="I2945">
        <f>Tabla_owssvr__2[[#This Row],[Regiones]]</f>
        <v>0</v>
      </c>
      <c r="J2945" s="12">
        <f t="shared" si="297"/>
        <v>1</v>
      </c>
      <c r="K2945" s="13">
        <f t="shared" si="298"/>
        <v>41593</v>
      </c>
      <c r="L2945" s="12">
        <f t="shared" si="299"/>
        <v>2013</v>
      </c>
      <c r="M2945" s="12">
        <f t="shared" si="300"/>
        <v>46</v>
      </c>
      <c r="N2945" s="12">
        <f t="shared" si="301"/>
        <v>11</v>
      </c>
      <c r="O2945" s="13" t="str">
        <f t="shared" ca="1" si="302"/>
        <v>CUMPLE</v>
      </c>
    </row>
    <row r="2946" spans="1:15" hidden="1">
      <c r="A2946">
        <f>Tabla_owssvr__2[[#This Row],[ID]]</f>
        <v>2265</v>
      </c>
      <c r="B2946" t="str">
        <f>Tabla_owssvr__2[[#This Row],[Título]]</f>
        <v>Activación de Minutos</v>
      </c>
      <c r="C2946" t="str">
        <f>Tabla_owssvr__2[[#This Row],[Solicitante]]</f>
        <v>Toloza Garrido, Samuel Isaac, CAM</v>
      </c>
      <c r="D2946" s="4">
        <f>Tabla_owssvr__2[[#This Row],[Fecha Solicitud]]</f>
        <v>41591</v>
      </c>
      <c r="E2946" t="str">
        <f>Tabla_owssvr__2[[#This Row],[Estado]]</f>
        <v>Realizado</v>
      </c>
      <c r="F2946" s="4">
        <f>Tabla_owssvr__2[[#This Row],[Fecha Cierre]]</f>
        <v>41591</v>
      </c>
      <c r="G2946" t="str">
        <f>Tabla_owssvr__2[[#This Row],[Categoria]]</f>
        <v>Habilitación de servicios de telefonía celular, aumento de minutos, cambio de perfil.</v>
      </c>
      <c r="H2946">
        <f>Tabla_owssvr__2[[#This Row],[Enviado a TI]]</f>
        <v>0</v>
      </c>
      <c r="I2946">
        <f>Tabla_owssvr__2[[#This Row],[Regiones]]</f>
        <v>0</v>
      </c>
      <c r="J2946" s="12">
        <f t="shared" ref="J2946:J3009" si="303">VLOOKUP(G2946,servicios,2,FALSE)</f>
        <v>1</v>
      </c>
      <c r="K2946" s="13">
        <f t="shared" ref="K2946:K3009" si="304">WORKDAY(D2946*1,J2946,festivos)</f>
        <v>41592</v>
      </c>
      <c r="L2946" s="12">
        <f t="shared" ref="L2946:L3009" si="305">YEAR(K2946)</f>
        <v>2013</v>
      </c>
      <c r="M2946" s="12">
        <f t="shared" ref="M2946:M3009" si="306">WEEKNUM(K2946,2)</f>
        <v>46</v>
      </c>
      <c r="N2946" s="12">
        <f t="shared" ref="N2946:N3009" si="307">MONTH(K2946)</f>
        <v>11</v>
      </c>
      <c r="O2946" s="13" t="str">
        <f t="shared" ref="O2946:O3009" ca="1" si="308">IF(F2946=0,IF(AND(TODAY()&lt;=K2946),"EN TIEMPO","FUERA"),IF(AND(F2946&lt;=K2946),"CUMPLE","NO CUMPLE"))</f>
        <v>CUMPLE</v>
      </c>
    </row>
    <row r="2947" spans="1:15" hidden="1">
      <c r="A2947">
        <f>Tabla_owssvr__2[[#This Row],[ID]]</f>
        <v>2264</v>
      </c>
      <c r="B2947" t="str">
        <f>Tabla_owssvr__2[[#This Row],[Título]]</f>
        <v>Conectar WiFi - Sala Gerencia</v>
      </c>
      <c r="C2947" t="str">
        <f>Tabla_owssvr__2[[#This Row],[Solicitante]]</f>
        <v>Vergara Mera, Alejandro, CAM</v>
      </c>
      <c r="D2947" s="4">
        <f>Tabla_owssvr__2[[#This Row],[Fecha Solicitud]]</f>
        <v>41592</v>
      </c>
      <c r="E2947" t="str">
        <f>Tabla_owssvr__2[[#This Row],[Estado]]</f>
        <v>Realizado</v>
      </c>
      <c r="F2947" s="4">
        <f>Tabla_owssvr__2[[#This Row],[Fecha Cierre]]</f>
        <v>41592</v>
      </c>
      <c r="G2947" t="str">
        <f>Tabla_owssvr__2[[#This Row],[Categoria]]</f>
        <v>Otros no sujetos a ANS</v>
      </c>
      <c r="H2947">
        <f>Tabla_owssvr__2[[#This Row],[Enviado a TI]]</f>
        <v>0</v>
      </c>
      <c r="I2947">
        <f>Tabla_owssvr__2[[#This Row],[Regiones]]</f>
        <v>0</v>
      </c>
      <c r="J2947" s="12">
        <f t="shared" si="303"/>
        <v>100</v>
      </c>
      <c r="K2947" s="13">
        <f t="shared" si="304"/>
        <v>41737</v>
      </c>
      <c r="L2947" s="12">
        <f t="shared" si="305"/>
        <v>2014</v>
      </c>
      <c r="M2947" s="12">
        <f t="shared" si="306"/>
        <v>15</v>
      </c>
      <c r="N2947" s="12">
        <f t="shared" si="307"/>
        <v>4</v>
      </c>
      <c r="O2947" s="13" t="str">
        <f t="shared" ca="1" si="308"/>
        <v>CUMPLE</v>
      </c>
    </row>
    <row r="2948" spans="1:15" hidden="1">
      <c r="A2948">
        <f>Tabla_owssvr__2[[#This Row],[ID]]</f>
        <v>2263</v>
      </c>
      <c r="B2948" t="str">
        <f>Tabla_owssvr__2[[#This Row],[Título]]</f>
        <v>Restitución de minutos on net</v>
      </c>
      <c r="C2948" t="str">
        <f>Tabla_owssvr__2[[#This Row],[Solicitante]]</f>
        <v>Elgueta Rojas, Deborah Lisset, CAM</v>
      </c>
      <c r="D2948" s="4">
        <f>Tabla_owssvr__2[[#This Row],[Fecha Solicitud]]</f>
        <v>41591</v>
      </c>
      <c r="E2948" t="str">
        <f>Tabla_owssvr__2[[#This Row],[Estado]]</f>
        <v>Realizado</v>
      </c>
      <c r="F2948" s="4">
        <f>Tabla_owssvr__2[[#This Row],[Fecha Cierre]]</f>
        <v>41591</v>
      </c>
      <c r="G2948" t="str">
        <f>Tabla_owssvr__2[[#This Row],[Categoria]]</f>
        <v>Habilitación de servicios de telefonía celular, aumento de minutos, cambio de perfil.</v>
      </c>
      <c r="H2948">
        <f>Tabla_owssvr__2[[#This Row],[Enviado a TI]]</f>
        <v>0</v>
      </c>
      <c r="I2948">
        <f>Tabla_owssvr__2[[#This Row],[Regiones]]</f>
        <v>0</v>
      </c>
      <c r="J2948" s="12">
        <f t="shared" si="303"/>
        <v>1</v>
      </c>
      <c r="K2948" s="13">
        <f t="shared" si="304"/>
        <v>41592</v>
      </c>
      <c r="L2948" s="12">
        <f t="shared" si="305"/>
        <v>2013</v>
      </c>
      <c r="M2948" s="12">
        <f t="shared" si="306"/>
        <v>46</v>
      </c>
      <c r="N2948" s="12">
        <f t="shared" si="307"/>
        <v>11</v>
      </c>
      <c r="O2948" s="13" t="str">
        <f t="shared" ca="1" si="308"/>
        <v>CUMPLE</v>
      </c>
    </row>
    <row r="2949" spans="1:15" hidden="1">
      <c r="A2949">
        <f>Tabla_owssvr__2[[#This Row],[ID]]</f>
        <v>2262</v>
      </c>
      <c r="B2949" t="str">
        <f>Tabla_owssvr__2[[#This Row],[Título]]</f>
        <v>Comité Comercial 11 de noviembre</v>
      </c>
      <c r="C2949" t="str">
        <f>Tabla_owssvr__2[[#This Row],[Solicitante]]</f>
        <v>Paredes Aravena, Rodrigo Alexis, CAM</v>
      </c>
      <c r="D2949" s="4">
        <f>Tabla_owssvr__2[[#This Row],[Fecha Solicitud]]</f>
        <v>41591</v>
      </c>
      <c r="E2949" t="str">
        <f>Tabla_owssvr__2[[#This Row],[Estado]]</f>
        <v>Realizado</v>
      </c>
      <c r="F2949" s="4">
        <f>Tabla_owssvr__2[[#This Row],[Fecha Cierre]]</f>
        <v>41591</v>
      </c>
      <c r="G2949" t="str">
        <f>Tabla_owssvr__2[[#This Row],[Categoria]]</f>
        <v>Habilitación de carpetas compartidas o sitios de Sharepoint. O asignación y/o modificación de permisos.</v>
      </c>
      <c r="H2949">
        <f>Tabla_owssvr__2[[#This Row],[Enviado a TI]]</f>
        <v>0</v>
      </c>
      <c r="I2949">
        <f>Tabla_owssvr__2[[#This Row],[Regiones]]</f>
        <v>0</v>
      </c>
      <c r="J2949" s="12">
        <f t="shared" si="303"/>
        <v>1</v>
      </c>
      <c r="K2949" s="13">
        <f t="shared" si="304"/>
        <v>41592</v>
      </c>
      <c r="L2949" s="12">
        <f t="shared" si="305"/>
        <v>2013</v>
      </c>
      <c r="M2949" s="12">
        <f t="shared" si="306"/>
        <v>46</v>
      </c>
      <c r="N2949" s="12">
        <f t="shared" si="307"/>
        <v>11</v>
      </c>
      <c r="O2949" s="13" t="str">
        <f t="shared" ca="1" si="308"/>
        <v>CUMPLE</v>
      </c>
    </row>
    <row r="2950" spans="1:15" hidden="1">
      <c r="A2950">
        <f>Tabla_owssvr__2[[#This Row],[ID]]</f>
        <v>2261</v>
      </c>
      <c r="B2950" t="str">
        <f>Tabla_owssvr__2[[#This Row],[Título]]</f>
        <v>Cambio de minutos en Celulares</v>
      </c>
      <c r="C2950" t="str">
        <f>Tabla_owssvr__2[[#This Row],[Solicitante]]</f>
        <v>Castro Moreno, Claudio Francisco, CAM</v>
      </c>
      <c r="D2950" s="4">
        <f>Tabla_owssvr__2[[#This Row],[Fecha Solicitud]]</f>
        <v>41591</v>
      </c>
      <c r="E2950" t="str">
        <f>Tabla_owssvr__2[[#This Row],[Estado]]</f>
        <v>Realizado</v>
      </c>
      <c r="F2950" s="4">
        <f>Tabla_owssvr__2[[#This Row],[Fecha Cierre]]</f>
        <v>41591</v>
      </c>
      <c r="G2950" t="str">
        <f>Tabla_owssvr__2[[#This Row],[Categoria]]</f>
        <v>Habilitación de servicios de telefonía celular, aumento de minutos, cambio de perfil.</v>
      </c>
      <c r="H2950">
        <f>Tabla_owssvr__2[[#This Row],[Enviado a TI]]</f>
        <v>0</v>
      </c>
      <c r="I2950">
        <f>Tabla_owssvr__2[[#This Row],[Regiones]]</f>
        <v>0</v>
      </c>
      <c r="J2950" s="12">
        <f t="shared" si="303"/>
        <v>1</v>
      </c>
      <c r="K2950" s="13">
        <f t="shared" si="304"/>
        <v>41592</v>
      </c>
      <c r="L2950" s="12">
        <f t="shared" si="305"/>
        <v>2013</v>
      </c>
      <c r="M2950" s="12">
        <f t="shared" si="306"/>
        <v>46</v>
      </c>
      <c r="N2950" s="12">
        <f t="shared" si="307"/>
        <v>11</v>
      </c>
      <c r="O2950" s="13" t="str">
        <f t="shared" ca="1" si="308"/>
        <v>CUMPLE</v>
      </c>
    </row>
    <row r="2951" spans="1:15" hidden="1">
      <c r="A2951">
        <f>Tabla_owssvr__2[[#This Row],[ID]]</f>
        <v>2260</v>
      </c>
      <c r="B2951" t="str">
        <f>Tabla_owssvr__2[[#This Row],[Título]]</f>
        <v>Celular Traine</v>
      </c>
      <c r="C2951" t="str">
        <f>Tabla_owssvr__2[[#This Row],[Solicitante]]</f>
        <v>Abarca Vargas, Carlos, CAM</v>
      </c>
      <c r="D2951" s="4">
        <f>Tabla_owssvr__2[[#This Row],[Fecha Solicitud]]</f>
        <v>41585</v>
      </c>
      <c r="E2951" t="str">
        <f>Tabla_owssvr__2[[#This Row],[Estado]]</f>
        <v>Realizado</v>
      </c>
      <c r="F2951" s="4">
        <f>Tabla_owssvr__2[[#This Row],[Fecha Cierre]]</f>
        <v>41591</v>
      </c>
      <c r="G2951" t="str">
        <f>Tabla_owssvr__2[[#This Row],[Categoria]]</f>
        <v>Asignación y/o entrega de equipos celulares estándar nuevos o sus componentes. (chips)</v>
      </c>
      <c r="H2951">
        <f>Tabla_owssvr__2[[#This Row],[Enviado a TI]]</f>
        <v>0</v>
      </c>
      <c r="I2951">
        <f>Tabla_owssvr__2[[#This Row],[Regiones]]</f>
        <v>0</v>
      </c>
      <c r="J2951" s="12">
        <f t="shared" si="303"/>
        <v>7</v>
      </c>
      <c r="K2951" s="13">
        <f t="shared" si="304"/>
        <v>41596</v>
      </c>
      <c r="L2951" s="12">
        <f t="shared" si="305"/>
        <v>2013</v>
      </c>
      <c r="M2951" s="12">
        <f t="shared" si="306"/>
        <v>47</v>
      </c>
      <c r="N2951" s="12">
        <f t="shared" si="307"/>
        <v>11</v>
      </c>
      <c r="O2951" s="13" t="str">
        <f t="shared" ca="1" si="308"/>
        <v>CUMPLE</v>
      </c>
    </row>
    <row r="2952" spans="1:15" hidden="1">
      <c r="A2952">
        <f>Tabla_owssvr__2[[#This Row],[ID]]</f>
        <v>2259</v>
      </c>
      <c r="B2952" t="str">
        <f>Tabla_owssvr__2[[#This Row],[Título]]</f>
        <v>Celular Trainee</v>
      </c>
      <c r="C2952" t="str">
        <f>Tabla_owssvr__2[[#This Row],[Solicitante]]</f>
        <v>Abarca Vargas, Carlos, CAM</v>
      </c>
      <c r="D2952" s="4">
        <f>Tabla_owssvr__2[[#This Row],[Fecha Solicitud]]</f>
        <v>41585</v>
      </c>
      <c r="E2952" t="str">
        <f>Tabla_owssvr__2[[#This Row],[Estado]]</f>
        <v>Realizado</v>
      </c>
      <c r="F2952" s="4">
        <f>Tabla_owssvr__2[[#This Row],[Fecha Cierre]]</f>
        <v>41592</v>
      </c>
      <c r="G2952" t="str">
        <f>Tabla_owssvr__2[[#This Row],[Categoria]]</f>
        <v>Asignación y/o entrega de equipos celulares estándar nuevos o sus componentes. (chips)</v>
      </c>
      <c r="H2952">
        <f>Tabla_owssvr__2[[#This Row],[Enviado a TI]]</f>
        <v>0</v>
      </c>
      <c r="I2952">
        <f>Tabla_owssvr__2[[#This Row],[Regiones]]</f>
        <v>0</v>
      </c>
      <c r="J2952" s="12">
        <f t="shared" si="303"/>
        <v>7</v>
      </c>
      <c r="K2952" s="13">
        <f t="shared" si="304"/>
        <v>41596</v>
      </c>
      <c r="L2952" s="12">
        <f t="shared" si="305"/>
        <v>2013</v>
      </c>
      <c r="M2952" s="12">
        <f t="shared" si="306"/>
        <v>47</v>
      </c>
      <c r="N2952" s="12">
        <f t="shared" si="307"/>
        <v>11</v>
      </c>
      <c r="O2952" s="13" t="str">
        <f t="shared" ca="1" si="308"/>
        <v>CUMPLE</v>
      </c>
    </row>
    <row r="2953" spans="1:15" hidden="1">
      <c r="A2953">
        <f>Tabla_owssvr__2[[#This Row],[ID]]</f>
        <v>2258</v>
      </c>
      <c r="B2953" t="str">
        <f>Tabla_owssvr__2[[#This Row],[Título]]</f>
        <v>celulares  trainee</v>
      </c>
      <c r="C2953" t="str">
        <f>Tabla_owssvr__2[[#This Row],[Solicitante]]</f>
        <v>Abarca Vargas, Carlos, CAM</v>
      </c>
      <c r="D2953" s="4">
        <f>Tabla_owssvr__2[[#This Row],[Fecha Solicitud]]</f>
        <v>41585</v>
      </c>
      <c r="E2953" t="str">
        <f>Tabla_owssvr__2[[#This Row],[Estado]]</f>
        <v>Realizado</v>
      </c>
      <c r="F2953" s="4">
        <f>Tabla_owssvr__2[[#This Row],[Fecha Cierre]]</f>
        <v>41592</v>
      </c>
      <c r="G2953" t="str">
        <f>Tabla_owssvr__2[[#This Row],[Categoria]]</f>
        <v>Asignación y/o entrega de equipos celulares estándar nuevos o sus componentes. (chips)</v>
      </c>
      <c r="H2953">
        <f>Tabla_owssvr__2[[#This Row],[Enviado a TI]]</f>
        <v>0</v>
      </c>
      <c r="I2953">
        <f>Tabla_owssvr__2[[#This Row],[Regiones]]</f>
        <v>0</v>
      </c>
      <c r="J2953" s="12">
        <f t="shared" si="303"/>
        <v>7</v>
      </c>
      <c r="K2953" s="13">
        <f t="shared" si="304"/>
        <v>41596</v>
      </c>
      <c r="L2953" s="12">
        <f t="shared" si="305"/>
        <v>2013</v>
      </c>
      <c r="M2953" s="12">
        <f t="shared" si="306"/>
        <v>47</v>
      </c>
      <c r="N2953" s="12">
        <f t="shared" si="307"/>
        <v>11</v>
      </c>
      <c r="O2953" s="13" t="str">
        <f t="shared" ca="1" si="308"/>
        <v>CUMPLE</v>
      </c>
    </row>
    <row r="2954" spans="1:15" hidden="1">
      <c r="A2954">
        <f>Tabla_owssvr__2[[#This Row],[ID]]</f>
        <v>2257</v>
      </c>
      <c r="B2954" t="str">
        <f>Tabla_owssvr__2[[#This Row],[Título]]</f>
        <v>Solicitud Nueva Simcard - Abonado 63101200</v>
      </c>
      <c r="C2954" t="str">
        <f>Tabla_owssvr__2[[#This Row],[Solicitante]]</f>
        <v>Belmar Ramirez, Nelson Andres, CAM</v>
      </c>
      <c r="D2954" s="4">
        <f>Tabla_owssvr__2[[#This Row],[Fecha Solicitud]]</f>
        <v>41591</v>
      </c>
      <c r="E2954" t="str">
        <f>Tabla_owssvr__2[[#This Row],[Estado]]</f>
        <v>Realizado</v>
      </c>
      <c r="F2954" s="4">
        <f>Tabla_owssvr__2[[#This Row],[Fecha Cierre]]</f>
        <v>41596</v>
      </c>
      <c r="G2954" t="str">
        <f>Tabla_owssvr__2[[#This Row],[Categoria]]</f>
        <v>Asignación y/o entrega de equipos celulares estándar nuevos o sus componentes. (chips)</v>
      </c>
      <c r="H2954">
        <f>Tabla_owssvr__2[[#This Row],[Enviado a TI]]</f>
        <v>0</v>
      </c>
      <c r="I2954">
        <f>Tabla_owssvr__2[[#This Row],[Regiones]]</f>
        <v>0</v>
      </c>
      <c r="J2954" s="12">
        <f t="shared" si="303"/>
        <v>7</v>
      </c>
      <c r="K2954" s="13">
        <f t="shared" si="304"/>
        <v>41600</v>
      </c>
      <c r="L2954" s="12">
        <f t="shared" si="305"/>
        <v>2013</v>
      </c>
      <c r="M2954" s="12">
        <f t="shared" si="306"/>
        <v>47</v>
      </c>
      <c r="N2954" s="12">
        <f t="shared" si="307"/>
        <v>11</v>
      </c>
      <c r="O2954" s="13" t="str">
        <f t="shared" ca="1" si="308"/>
        <v>CUMPLE</v>
      </c>
    </row>
    <row r="2955" spans="1:15" hidden="1">
      <c r="A2955">
        <f>Tabla_owssvr__2[[#This Row],[ID]]</f>
        <v>2256</v>
      </c>
      <c r="B2955" t="str">
        <f>Tabla_owssvr__2[[#This Row],[Título]]</f>
        <v>Plataformar PC Ing. Proy. - 32 a 64 bits RSML</v>
      </c>
      <c r="C2955" t="str">
        <f>Tabla_owssvr__2[[#This Row],[Solicitante]]</f>
        <v>Abarca Cerda, Cristian Andres, CAM</v>
      </c>
      <c r="D2955" s="4">
        <f>Tabla_owssvr__2[[#This Row],[Fecha Solicitud]]</f>
        <v>41591</v>
      </c>
      <c r="E2955" t="str">
        <f>Tabla_owssvr__2[[#This Row],[Estado]]</f>
        <v>Realizado</v>
      </c>
      <c r="F2955" s="4">
        <f>Tabla_owssvr__2[[#This Row],[Fecha Cierre]]</f>
        <v>41591</v>
      </c>
      <c r="G2955" t="str">
        <f>Tabla_owssvr__2[[#This Row],[Categoria]]</f>
        <v>Replataformado del equipo.</v>
      </c>
      <c r="H2955">
        <f>Tabla_owssvr__2[[#This Row],[Enviado a TI]]</f>
        <v>0</v>
      </c>
      <c r="I2955">
        <f>Tabla_owssvr__2[[#This Row],[Regiones]]</f>
        <v>0</v>
      </c>
      <c r="J2955" s="12">
        <f t="shared" si="303"/>
        <v>3</v>
      </c>
      <c r="K2955" s="13">
        <f t="shared" si="304"/>
        <v>41596</v>
      </c>
      <c r="L2955" s="12">
        <f t="shared" si="305"/>
        <v>2013</v>
      </c>
      <c r="M2955" s="12">
        <f t="shared" si="306"/>
        <v>47</v>
      </c>
      <c r="N2955" s="12">
        <f t="shared" si="307"/>
        <v>11</v>
      </c>
      <c r="O2955" s="13" t="str">
        <f t="shared" ca="1" si="308"/>
        <v>CUMPLE</v>
      </c>
    </row>
    <row r="2956" spans="1:15" hidden="1">
      <c r="A2956">
        <f>Tabla_owssvr__2[[#This Row],[ID]]</f>
        <v>2255</v>
      </c>
      <c r="B2956" t="str">
        <f>Tabla_owssvr__2[[#This Row],[Título]]</f>
        <v>Reiniciar Contraseña</v>
      </c>
      <c r="C2956" t="str">
        <f>Tabla_owssvr__2[[#This Row],[Solicitante]]</f>
        <v>Canales Vega, Pablo Andres, EXTERNO</v>
      </c>
      <c r="D2956" s="4">
        <f>Tabla_owssvr__2[[#This Row],[Fecha Solicitud]]</f>
        <v>41591</v>
      </c>
      <c r="E2956" t="str">
        <f>Tabla_owssvr__2[[#This Row],[Estado]]</f>
        <v>Realizado</v>
      </c>
      <c r="F2956" s="4">
        <f>Tabla_owssvr__2[[#This Row],[Fecha Cierre]]</f>
        <v>41591</v>
      </c>
      <c r="G2956" t="str">
        <f>Tabla_owssvr__2[[#This Row],[Categoria]]</f>
        <v>Creación, modificación activación y desactivación de cuentas de red y correo electrónico.</v>
      </c>
      <c r="H2956">
        <f>Tabla_owssvr__2[[#This Row],[Enviado a TI]]</f>
        <v>0</v>
      </c>
      <c r="I2956">
        <f>Tabla_owssvr__2[[#This Row],[Regiones]]</f>
        <v>0</v>
      </c>
      <c r="J2956" s="12">
        <f t="shared" si="303"/>
        <v>1</v>
      </c>
      <c r="K2956" s="13">
        <f t="shared" si="304"/>
        <v>41592</v>
      </c>
      <c r="L2956" s="12">
        <f t="shared" si="305"/>
        <v>2013</v>
      </c>
      <c r="M2956" s="12">
        <f t="shared" si="306"/>
        <v>46</v>
      </c>
      <c r="N2956" s="12">
        <f t="shared" si="307"/>
        <v>11</v>
      </c>
      <c r="O2956" s="13" t="str">
        <f t="shared" ca="1" si="308"/>
        <v>CUMPLE</v>
      </c>
    </row>
    <row r="2957" spans="1:15" hidden="1">
      <c r="A2957">
        <f>Tabla_owssvr__2[[#This Row],[ID]]</f>
        <v>2254</v>
      </c>
      <c r="B2957" t="str">
        <f>Tabla_owssvr__2[[#This Row],[Título]]</f>
        <v>Asignar Anexo Fijo</v>
      </c>
      <c r="C2957" t="str">
        <f>Tabla_owssvr__2[[#This Row],[Solicitante]]</f>
        <v>Abarca Cerda, Cristian Andres, CAM</v>
      </c>
      <c r="D2957" s="4">
        <f>Tabla_owssvr__2[[#This Row],[Fecha Solicitud]]</f>
        <v>41591</v>
      </c>
      <c r="E2957" t="str">
        <f>Tabla_owssvr__2[[#This Row],[Estado]]</f>
        <v>Realizado</v>
      </c>
      <c r="F2957" s="4">
        <f>Tabla_owssvr__2[[#This Row],[Fecha Cierre]]</f>
        <v>41591</v>
      </c>
      <c r="G2957" t="str">
        <f>Tabla_owssvr__2[[#This Row],[Categoria]]</f>
        <v>Creación, modificación activación y desactivación de anexos telefónicos.</v>
      </c>
      <c r="H2957">
        <f>Tabla_owssvr__2[[#This Row],[Enviado a TI]]</f>
        <v>0</v>
      </c>
      <c r="I2957">
        <f>Tabla_owssvr__2[[#This Row],[Regiones]]</f>
        <v>0</v>
      </c>
      <c r="J2957" s="12">
        <f t="shared" si="303"/>
        <v>1</v>
      </c>
      <c r="K2957" s="13">
        <f t="shared" si="304"/>
        <v>41592</v>
      </c>
      <c r="L2957" s="12">
        <f t="shared" si="305"/>
        <v>2013</v>
      </c>
      <c r="M2957" s="12">
        <f t="shared" si="306"/>
        <v>46</v>
      </c>
      <c r="N2957" s="12">
        <f t="shared" si="307"/>
        <v>11</v>
      </c>
      <c r="O2957" s="13" t="str">
        <f t="shared" ca="1" si="308"/>
        <v>CUMPLE</v>
      </c>
    </row>
    <row r="2958" spans="1:15" hidden="1">
      <c r="A2958">
        <f>Tabla_owssvr__2[[#This Row],[ID]]</f>
        <v>2253</v>
      </c>
      <c r="B2958" t="str">
        <f>Tabla_owssvr__2[[#This Row],[Título]]</f>
        <v>cargador pc señor Winkler</v>
      </c>
      <c r="C2958" t="str">
        <f>Tabla_owssvr__2[[#This Row],[Solicitante]]</f>
        <v>Caraa Carraha, Paula, CAM</v>
      </c>
      <c r="D2958" s="4">
        <f>Tabla_owssvr__2[[#This Row],[Fecha Solicitud]]</f>
        <v>41586</v>
      </c>
      <c r="E2958" t="str">
        <f>Tabla_owssvr__2[[#This Row],[Estado]]</f>
        <v>Realizado</v>
      </c>
      <c r="F2958" s="4">
        <f>Tabla_owssvr__2[[#This Row],[Fecha Cierre]]</f>
        <v>41591</v>
      </c>
      <c r="G2958" t="str">
        <f>Tabla_owssvr__2[[#This Row],[Categoria]]</f>
        <v>Compra de equipamiento habitual no estándar.</v>
      </c>
      <c r="H2958">
        <f>Tabla_owssvr__2[[#This Row],[Enviado a TI]]</f>
        <v>0</v>
      </c>
      <c r="I2958">
        <f>Tabla_owssvr__2[[#This Row],[Regiones]]</f>
        <v>0</v>
      </c>
      <c r="J2958" s="12">
        <f t="shared" si="303"/>
        <v>10</v>
      </c>
      <c r="K2958" s="13">
        <f t="shared" si="304"/>
        <v>41600</v>
      </c>
      <c r="L2958" s="12">
        <f t="shared" si="305"/>
        <v>2013</v>
      </c>
      <c r="M2958" s="12">
        <f t="shared" si="306"/>
        <v>47</v>
      </c>
      <c r="N2958" s="12">
        <f t="shared" si="307"/>
        <v>11</v>
      </c>
      <c r="O2958" s="13" t="str">
        <f t="shared" ca="1" si="308"/>
        <v>CUMPLE</v>
      </c>
    </row>
    <row r="2959" spans="1:15" hidden="1">
      <c r="A2959">
        <f>Tabla_owssvr__2[[#This Row],[ID]]</f>
        <v>2252</v>
      </c>
      <c r="B2959" t="str">
        <f>Tabla_owssvr__2[[#This Row],[Título]]</f>
        <v>Aumento minutos pediente</v>
      </c>
      <c r="C2959" t="str">
        <f>Tabla_owssvr__2[[#This Row],[Solicitante]]</f>
        <v>Medrano Ortega, Mario Ariel, CAM</v>
      </c>
      <c r="D2959" s="4">
        <f>Tabla_owssvr__2[[#This Row],[Fecha Solicitud]]</f>
        <v>41590</v>
      </c>
      <c r="E2959" t="str">
        <f>Tabla_owssvr__2[[#This Row],[Estado]]</f>
        <v>Realizado</v>
      </c>
      <c r="F2959" s="4">
        <f>Tabla_owssvr__2[[#This Row],[Fecha Cierre]]</f>
        <v>41591</v>
      </c>
      <c r="G2959" t="str">
        <f>Tabla_owssvr__2[[#This Row],[Categoria]]</f>
        <v>Habilitación de servicios de telefonía celular, aumento de minutos, cambio de perfil.</v>
      </c>
      <c r="H2959">
        <f>Tabla_owssvr__2[[#This Row],[Enviado a TI]]</f>
        <v>0</v>
      </c>
      <c r="I2959">
        <f>Tabla_owssvr__2[[#This Row],[Regiones]]</f>
        <v>0</v>
      </c>
      <c r="J2959" s="12">
        <f t="shared" si="303"/>
        <v>1</v>
      </c>
      <c r="K2959" s="13">
        <f t="shared" si="304"/>
        <v>41591</v>
      </c>
      <c r="L2959" s="12">
        <f t="shared" si="305"/>
        <v>2013</v>
      </c>
      <c r="M2959" s="12">
        <f t="shared" si="306"/>
        <v>46</v>
      </c>
      <c r="N2959" s="12">
        <f t="shared" si="307"/>
        <v>11</v>
      </c>
      <c r="O2959" s="13" t="str">
        <f t="shared" ca="1" si="308"/>
        <v>CUMPLE</v>
      </c>
    </row>
    <row r="2960" spans="1:15" hidden="1">
      <c r="A2960">
        <f>Tabla_owssvr__2[[#This Row],[ID]]</f>
        <v>2251</v>
      </c>
      <c r="B2960" t="str">
        <f>Tabla_owssvr__2[[#This Row],[Título]]</f>
        <v>Subir minutos Héctor Pavez</v>
      </c>
      <c r="C2960" t="str">
        <f>Tabla_owssvr__2[[#This Row],[Solicitante]]</f>
        <v>Abrigo Elgueda, Juan Andres, CAM</v>
      </c>
      <c r="D2960" s="4">
        <f>Tabla_owssvr__2[[#This Row],[Fecha Solicitud]]</f>
        <v>41591</v>
      </c>
      <c r="E2960" t="str">
        <f>Tabla_owssvr__2[[#This Row],[Estado]]</f>
        <v>Realizado</v>
      </c>
      <c r="F2960" s="4">
        <f>Tabla_owssvr__2[[#This Row],[Fecha Cierre]]</f>
        <v>41591</v>
      </c>
      <c r="G2960" t="str">
        <f>Tabla_owssvr__2[[#This Row],[Categoria]]</f>
        <v>Habilitación de servicios de telefonía celular, aumento de minutos, cambio de perfil.</v>
      </c>
      <c r="H2960">
        <f>Tabla_owssvr__2[[#This Row],[Enviado a TI]]</f>
        <v>0</v>
      </c>
      <c r="I2960">
        <f>Tabla_owssvr__2[[#This Row],[Regiones]]</f>
        <v>0</v>
      </c>
      <c r="J2960" s="12">
        <f t="shared" si="303"/>
        <v>1</v>
      </c>
      <c r="K2960" s="13">
        <f t="shared" si="304"/>
        <v>41592</v>
      </c>
      <c r="L2960" s="12">
        <f t="shared" si="305"/>
        <v>2013</v>
      </c>
      <c r="M2960" s="12">
        <f t="shared" si="306"/>
        <v>46</v>
      </c>
      <c r="N2960" s="12">
        <f t="shared" si="307"/>
        <v>11</v>
      </c>
      <c r="O2960" s="13" t="str">
        <f t="shared" ca="1" si="308"/>
        <v>CUMPLE</v>
      </c>
    </row>
    <row r="2961" spans="1:15" hidden="1">
      <c r="A2961">
        <f>Tabla_owssvr__2[[#This Row],[ID]]</f>
        <v>2250</v>
      </c>
      <c r="B2961" t="str">
        <f>Tabla_owssvr__2[[#This Row],[Título]]</f>
        <v>Aumento Minutos Vladimir Sepúlveda</v>
      </c>
      <c r="C2961" t="str">
        <f>Tabla_owssvr__2[[#This Row],[Solicitante]]</f>
        <v>Abrigo Elgueda, Juan Andres, CAM</v>
      </c>
      <c r="D2961" s="4">
        <f>Tabla_owssvr__2[[#This Row],[Fecha Solicitud]]</f>
        <v>41591</v>
      </c>
      <c r="E2961" t="str">
        <f>Tabla_owssvr__2[[#This Row],[Estado]]</f>
        <v>Realizado</v>
      </c>
      <c r="F2961" s="4">
        <f>Tabla_owssvr__2[[#This Row],[Fecha Cierre]]</f>
        <v>41591</v>
      </c>
      <c r="G2961" t="str">
        <f>Tabla_owssvr__2[[#This Row],[Categoria]]</f>
        <v>Habilitación de servicios de telefonía celular, aumento de minutos, cambio de perfil.</v>
      </c>
      <c r="H2961">
        <f>Tabla_owssvr__2[[#This Row],[Enviado a TI]]</f>
        <v>0</v>
      </c>
      <c r="I2961">
        <f>Tabla_owssvr__2[[#This Row],[Regiones]]</f>
        <v>0</v>
      </c>
      <c r="J2961" s="12">
        <f t="shared" si="303"/>
        <v>1</v>
      </c>
      <c r="K2961" s="13">
        <f t="shared" si="304"/>
        <v>41592</v>
      </c>
      <c r="L2961" s="12">
        <f t="shared" si="305"/>
        <v>2013</v>
      </c>
      <c r="M2961" s="12">
        <f t="shared" si="306"/>
        <v>46</v>
      </c>
      <c r="N2961" s="12">
        <f t="shared" si="307"/>
        <v>11</v>
      </c>
      <c r="O2961" s="13" t="str">
        <f t="shared" ca="1" si="308"/>
        <v>CUMPLE</v>
      </c>
    </row>
    <row r="2962" spans="1:15" hidden="1">
      <c r="A2962">
        <f>Tabla_owssvr__2[[#This Row],[ID]]</f>
        <v>2249</v>
      </c>
      <c r="B2962" t="str">
        <f>Tabla_owssvr__2[[#This Row],[Título]]</f>
        <v>oporte a usuarios oracle - problemas con el servdor de oracle antiguo.</v>
      </c>
      <c r="C2962" t="str">
        <f>Tabla_owssvr__2[[#This Row],[Solicitante]]</f>
        <v>Salas Redondo, Luis Miguel, CAM</v>
      </c>
      <c r="D2962" s="4">
        <f>Tabla_owssvr__2[[#This Row],[Fecha Solicitud]]</f>
        <v>41591</v>
      </c>
      <c r="E2962" t="str">
        <f>Tabla_owssvr__2[[#This Row],[Estado]]</f>
        <v>Realizado</v>
      </c>
      <c r="F2962" s="4">
        <f>Tabla_owssvr__2[[#This Row],[Fecha Cierre]]</f>
        <v>41591</v>
      </c>
      <c r="G2962" t="str">
        <f>Tabla_owssvr__2[[#This Row],[Categoria]]</f>
        <v>Reporte de incidencias de servicio externos (Oracle, SAP, Synergia, GOM ….)</v>
      </c>
      <c r="H2962">
        <f>Tabla_owssvr__2[[#This Row],[Enviado a TI]]</f>
        <v>0</v>
      </c>
      <c r="I2962">
        <f>Tabla_owssvr__2[[#This Row],[Regiones]]</f>
        <v>0</v>
      </c>
      <c r="J2962" s="12">
        <f t="shared" si="303"/>
        <v>1</v>
      </c>
      <c r="K2962" s="13">
        <f t="shared" si="304"/>
        <v>41592</v>
      </c>
      <c r="L2962" s="12">
        <f t="shared" si="305"/>
        <v>2013</v>
      </c>
      <c r="M2962" s="12">
        <f t="shared" si="306"/>
        <v>46</v>
      </c>
      <c r="N2962" s="12">
        <f t="shared" si="307"/>
        <v>11</v>
      </c>
      <c r="O2962" s="13" t="str">
        <f t="shared" ca="1" si="308"/>
        <v>CUMPLE</v>
      </c>
    </row>
    <row r="2963" spans="1:15" hidden="1">
      <c r="A2963">
        <f>Tabla_owssvr__2[[#This Row],[ID]]</f>
        <v>2248</v>
      </c>
      <c r="B2963" t="str">
        <f>Tabla_owssvr__2[[#This Row],[Título]]</f>
        <v>Solicita minutos adicionales a celular Michel Castro</v>
      </c>
      <c r="C2963" t="str">
        <f>Tabla_owssvr__2[[#This Row],[Solicitante]]</f>
        <v>Castro Morales, Michel Fabian, CAM</v>
      </c>
      <c r="D2963" s="4">
        <f>Tabla_owssvr__2[[#This Row],[Fecha Solicitud]]</f>
        <v>41591</v>
      </c>
      <c r="E2963" t="str">
        <f>Tabla_owssvr__2[[#This Row],[Estado]]</f>
        <v>Realizado</v>
      </c>
      <c r="F2963" s="4">
        <f>Tabla_owssvr__2[[#This Row],[Fecha Cierre]]</f>
        <v>41591</v>
      </c>
      <c r="G2963" t="str">
        <f>Tabla_owssvr__2[[#This Row],[Categoria]]</f>
        <v>Habilitación de servicios de telefonía celular, aumento de minutos, cambio de perfil.</v>
      </c>
      <c r="H2963">
        <f>Tabla_owssvr__2[[#This Row],[Enviado a TI]]</f>
        <v>0</v>
      </c>
      <c r="I2963">
        <f>Tabla_owssvr__2[[#This Row],[Regiones]]</f>
        <v>0</v>
      </c>
      <c r="J2963" s="12">
        <f t="shared" si="303"/>
        <v>1</v>
      </c>
      <c r="K2963" s="13">
        <f t="shared" si="304"/>
        <v>41592</v>
      </c>
      <c r="L2963" s="12">
        <f t="shared" si="305"/>
        <v>2013</v>
      </c>
      <c r="M2963" s="12">
        <f t="shared" si="306"/>
        <v>46</v>
      </c>
      <c r="N2963" s="12">
        <f t="shared" si="307"/>
        <v>11</v>
      </c>
      <c r="O2963" s="13" t="str">
        <f t="shared" ca="1" si="308"/>
        <v>CUMPLE</v>
      </c>
    </row>
    <row r="2964" spans="1:15" hidden="1">
      <c r="A2964">
        <f>Tabla_owssvr__2[[#This Row],[ID]]</f>
        <v>2247</v>
      </c>
      <c r="B2964" t="str">
        <f>Tabla_owssvr__2[[#This Row],[Título]]</f>
        <v>Descarga video</v>
      </c>
      <c r="C2964" t="str">
        <f>Tabla_owssvr__2[[#This Row],[Solicitante]]</f>
        <v>Meza Madariaga, Daniella Fernanda, CAM</v>
      </c>
      <c r="D2964" s="4">
        <f>Tabla_owssvr__2[[#This Row],[Fecha Solicitud]]</f>
        <v>41591</v>
      </c>
      <c r="E2964" t="str">
        <f>Tabla_owssvr__2[[#This Row],[Estado]]</f>
        <v>Realizado</v>
      </c>
      <c r="F2964" s="4">
        <f>Tabla_owssvr__2[[#This Row],[Fecha Cierre]]</f>
        <v>41591</v>
      </c>
      <c r="G2964" t="str">
        <f>Tabla_owssvr__2[[#This Row],[Categoria]]</f>
        <v>Habilitación de carpetas compartidas o sitios de Sharepoint. O asignación y/o modificación de permisos.</v>
      </c>
      <c r="H2964">
        <f>Tabla_owssvr__2[[#This Row],[Enviado a TI]]</f>
        <v>0</v>
      </c>
      <c r="I2964">
        <f>Tabla_owssvr__2[[#This Row],[Regiones]]</f>
        <v>0</v>
      </c>
      <c r="J2964" s="12">
        <f t="shared" si="303"/>
        <v>1</v>
      </c>
      <c r="K2964" s="13">
        <f t="shared" si="304"/>
        <v>41592</v>
      </c>
      <c r="L2964" s="12">
        <f t="shared" si="305"/>
        <v>2013</v>
      </c>
      <c r="M2964" s="12">
        <f t="shared" si="306"/>
        <v>46</v>
      </c>
      <c r="N2964" s="12">
        <f t="shared" si="307"/>
        <v>11</v>
      </c>
      <c r="O2964" s="13" t="str">
        <f t="shared" ca="1" si="308"/>
        <v>CUMPLE</v>
      </c>
    </row>
    <row r="2965" spans="1:15" hidden="1">
      <c r="A2965">
        <f>Tabla_owssvr__2[[#This Row],[ID]]</f>
        <v>2246</v>
      </c>
      <c r="B2965" t="str">
        <f>Tabla_owssvr__2[[#This Row],[Título]]</f>
        <v>Plataformar NTB - OP JMB</v>
      </c>
      <c r="C2965" t="str">
        <f>Tabla_owssvr__2[[#This Row],[Solicitante]]</f>
        <v>Garay Espinoza, Jorge Andres, CAM</v>
      </c>
      <c r="D2965" s="4">
        <f>Tabla_owssvr__2[[#This Row],[Fecha Solicitud]]</f>
        <v>41591</v>
      </c>
      <c r="E2965" t="str">
        <f>Tabla_owssvr__2[[#This Row],[Estado]]</f>
        <v>Realizado</v>
      </c>
      <c r="F2965" s="4">
        <f>Tabla_owssvr__2[[#This Row],[Fecha Cierre]]</f>
        <v>41591</v>
      </c>
      <c r="G2965" t="str">
        <f>Tabla_owssvr__2[[#This Row],[Categoria]]</f>
        <v>Asignación de equipamiento estándar.</v>
      </c>
      <c r="H2965">
        <f>Tabla_owssvr__2[[#This Row],[Enviado a TI]]</f>
        <v>0</v>
      </c>
      <c r="I2965">
        <f>Tabla_owssvr__2[[#This Row],[Regiones]]</f>
        <v>0</v>
      </c>
      <c r="J2965" s="12">
        <f t="shared" si="303"/>
        <v>4</v>
      </c>
      <c r="K2965" s="13">
        <f t="shared" si="304"/>
        <v>41597</v>
      </c>
      <c r="L2965" s="12">
        <f t="shared" si="305"/>
        <v>2013</v>
      </c>
      <c r="M2965" s="12">
        <f t="shared" si="306"/>
        <v>47</v>
      </c>
      <c r="N2965" s="12">
        <f t="shared" si="307"/>
        <v>11</v>
      </c>
      <c r="O2965" s="13" t="str">
        <f t="shared" ca="1" si="308"/>
        <v>CUMPLE</v>
      </c>
    </row>
    <row r="2966" spans="1:15" hidden="1">
      <c r="A2966">
        <f>Tabla_owssvr__2[[#This Row],[ID]]</f>
        <v>2245</v>
      </c>
      <c r="B2966" t="str">
        <f>Tabla_owssvr__2[[#This Row],[Título]]</f>
        <v>Desbloquear página web</v>
      </c>
      <c r="C2966" t="str">
        <f>Tabla_owssvr__2[[#This Row],[Solicitante]]</f>
        <v>Bascuñan Reyes, Juan Ignacio, CAM</v>
      </c>
      <c r="D2966" s="4">
        <f>Tabla_owssvr__2[[#This Row],[Fecha Solicitud]]</f>
        <v>41591</v>
      </c>
      <c r="E2966" t="str">
        <f>Tabla_owssvr__2[[#This Row],[Estado]]</f>
        <v>Realizado</v>
      </c>
      <c r="F2966" s="4">
        <f>Tabla_owssvr__2[[#This Row],[Fecha Cierre]]</f>
        <v>41591</v>
      </c>
      <c r="G2966" t="str">
        <f>Tabla_owssvr__2[[#This Row],[Categoria]]</f>
        <v>Habilitación de carpetas compartidas o sitios de Sharepoint. O asignación y/o modificación de permisos.</v>
      </c>
      <c r="H2966">
        <f>Tabla_owssvr__2[[#This Row],[Enviado a TI]]</f>
        <v>0</v>
      </c>
      <c r="I2966">
        <f>Tabla_owssvr__2[[#This Row],[Regiones]]</f>
        <v>0</v>
      </c>
      <c r="J2966" s="12">
        <f t="shared" si="303"/>
        <v>1</v>
      </c>
      <c r="K2966" s="13">
        <f t="shared" si="304"/>
        <v>41592</v>
      </c>
      <c r="L2966" s="12">
        <f t="shared" si="305"/>
        <v>2013</v>
      </c>
      <c r="M2966" s="12">
        <f t="shared" si="306"/>
        <v>46</v>
      </c>
      <c r="N2966" s="12">
        <f t="shared" si="307"/>
        <v>11</v>
      </c>
      <c r="O2966" s="13" t="str">
        <f t="shared" ca="1" si="308"/>
        <v>CUMPLE</v>
      </c>
    </row>
    <row r="2967" spans="1:15" hidden="1">
      <c r="A2967">
        <f>Tabla_owssvr__2[[#This Row],[ID]]</f>
        <v>2244</v>
      </c>
      <c r="B2967" t="str">
        <f>Tabla_owssvr__2[[#This Row],[Título]]</f>
        <v>Aumento Minutos - Abonado 6 334 44 50</v>
      </c>
      <c r="C2967" t="str">
        <f>Tabla_owssvr__2[[#This Row],[Solicitante]]</f>
        <v>Vergara Belmar, Jaime Antonio, CAM</v>
      </c>
      <c r="D2967" s="4">
        <f>Tabla_owssvr__2[[#This Row],[Fecha Solicitud]]</f>
        <v>41591</v>
      </c>
      <c r="E2967" t="str">
        <f>Tabla_owssvr__2[[#This Row],[Estado]]</f>
        <v>Realizado</v>
      </c>
      <c r="F2967" s="4">
        <f>Tabla_owssvr__2[[#This Row],[Fecha Cierre]]</f>
        <v>41591</v>
      </c>
      <c r="G2967" t="str">
        <f>Tabla_owssvr__2[[#This Row],[Categoria]]</f>
        <v>Habilitación de servicios de telefonía celular, aumento de minutos, cambio de perfil.</v>
      </c>
      <c r="H2967">
        <f>Tabla_owssvr__2[[#This Row],[Enviado a TI]]</f>
        <v>0</v>
      </c>
      <c r="I2967">
        <f>Tabla_owssvr__2[[#This Row],[Regiones]]</f>
        <v>0</v>
      </c>
      <c r="J2967" s="12">
        <f t="shared" si="303"/>
        <v>1</v>
      </c>
      <c r="K2967" s="13">
        <f t="shared" si="304"/>
        <v>41592</v>
      </c>
      <c r="L2967" s="12">
        <f t="shared" si="305"/>
        <v>2013</v>
      </c>
      <c r="M2967" s="12">
        <f t="shared" si="306"/>
        <v>46</v>
      </c>
      <c r="N2967" s="12">
        <f t="shared" si="307"/>
        <v>11</v>
      </c>
      <c r="O2967" s="13" t="str">
        <f t="shared" ca="1" si="308"/>
        <v>CUMPLE</v>
      </c>
    </row>
    <row r="2968" spans="1:15" hidden="1">
      <c r="A2968">
        <f>Tabla_owssvr__2[[#This Row],[ID]]</f>
        <v>2243</v>
      </c>
      <c r="B2968" t="str">
        <f>Tabla_owssvr__2[[#This Row],[Título]]</f>
        <v>LENTITUD NAVIGATOR</v>
      </c>
      <c r="C2968" t="str">
        <f>Tabla_owssvr__2[[#This Row],[Solicitante]]</f>
        <v>Castro Mery,Yeimei, CAM</v>
      </c>
      <c r="D2968" s="4">
        <f>Tabla_owssvr__2[[#This Row],[Fecha Solicitud]]</f>
        <v>41591</v>
      </c>
      <c r="E2968" t="str">
        <f>Tabla_owssvr__2[[#This Row],[Estado]]</f>
        <v>Realizado</v>
      </c>
      <c r="F2968" s="4">
        <f>Tabla_owssvr__2[[#This Row],[Fecha Cierre]]</f>
        <v>41591</v>
      </c>
      <c r="G2968" t="str">
        <f>Tabla_owssvr__2[[#This Row],[Categoria]]</f>
        <v>Reporte de problemas de comunicaciones. Datos.</v>
      </c>
      <c r="H2968">
        <f>Tabla_owssvr__2[[#This Row],[Enviado a TI]]</f>
        <v>0</v>
      </c>
      <c r="I2968">
        <f>Tabla_owssvr__2[[#This Row],[Regiones]]</f>
        <v>0</v>
      </c>
      <c r="J2968" s="12">
        <f t="shared" si="303"/>
        <v>1</v>
      </c>
      <c r="K2968" s="13">
        <f t="shared" si="304"/>
        <v>41592</v>
      </c>
      <c r="L2968" s="12">
        <f t="shared" si="305"/>
        <v>2013</v>
      </c>
      <c r="M2968" s="12">
        <f t="shared" si="306"/>
        <v>46</v>
      </c>
      <c r="N2968" s="12">
        <f t="shared" si="307"/>
        <v>11</v>
      </c>
      <c r="O2968" s="13" t="str">
        <f t="shared" ca="1" si="308"/>
        <v>CUMPLE</v>
      </c>
    </row>
    <row r="2969" spans="1:15" hidden="1">
      <c r="A2969">
        <f>Tabla_owssvr__2[[#This Row],[ID]]</f>
        <v>2242</v>
      </c>
      <c r="B2969" t="str">
        <f>Tabla_owssvr__2[[#This Row],[Título]]</f>
        <v>Acceso a Oracle Version Ambiente EBSCAMPROD.</v>
      </c>
      <c r="C2969" t="str">
        <f>Tabla_owssvr__2[[#This Row],[Solicitante]]</f>
        <v>Carrasco Briones, Rodrigo, CAM</v>
      </c>
      <c r="D2969" s="4">
        <f>Tabla_owssvr__2[[#This Row],[Fecha Solicitud]]</f>
        <v>41591</v>
      </c>
      <c r="E2969" t="str">
        <f>Tabla_owssvr__2[[#This Row],[Estado]]</f>
        <v>Realizado</v>
      </c>
      <c r="F2969" s="4">
        <f>Tabla_owssvr__2[[#This Row],[Fecha Cierre]]</f>
        <v>41591</v>
      </c>
      <c r="G2969" t="str">
        <f>Tabla_owssvr__2[[#This Row],[Categoria]]</f>
        <v>Reporte de incidencias de servicio externos (Oracle, SAP, Synergia, GOM ….)</v>
      </c>
      <c r="H2969">
        <f>Tabla_owssvr__2[[#This Row],[Enviado a TI]]</f>
        <v>0</v>
      </c>
      <c r="I2969">
        <f>Tabla_owssvr__2[[#This Row],[Regiones]]</f>
        <v>0</v>
      </c>
      <c r="J2969" s="12">
        <f t="shared" si="303"/>
        <v>1</v>
      </c>
      <c r="K2969" s="13">
        <f t="shared" si="304"/>
        <v>41592</v>
      </c>
      <c r="L2969" s="12">
        <f t="shared" si="305"/>
        <v>2013</v>
      </c>
      <c r="M2969" s="12">
        <f t="shared" si="306"/>
        <v>46</v>
      </c>
      <c r="N2969" s="12">
        <f t="shared" si="307"/>
        <v>11</v>
      </c>
      <c r="O2969" s="13" t="str">
        <f t="shared" ca="1" si="308"/>
        <v>CUMPLE</v>
      </c>
    </row>
    <row r="2970" spans="1:15" hidden="1">
      <c r="A2970">
        <f>Tabla_owssvr__2[[#This Row],[ID]]</f>
        <v>2241</v>
      </c>
      <c r="B2970" t="str">
        <f>Tabla_owssvr__2[[#This Row],[Título]]</f>
        <v>Carga de minutos</v>
      </c>
      <c r="C2970" t="str">
        <f>Tabla_owssvr__2[[#This Row],[Solicitante]]</f>
        <v>Bascuñan Reyes, Juan Ignacio, CAM</v>
      </c>
      <c r="D2970" s="4">
        <f>Tabla_owssvr__2[[#This Row],[Fecha Solicitud]]</f>
        <v>41591</v>
      </c>
      <c r="E2970" t="str">
        <f>Tabla_owssvr__2[[#This Row],[Estado]]</f>
        <v>Realizado</v>
      </c>
      <c r="F2970" s="4">
        <f>Tabla_owssvr__2[[#This Row],[Fecha Cierre]]</f>
        <v>41591</v>
      </c>
      <c r="G2970" t="str">
        <f>Tabla_owssvr__2[[#This Row],[Categoria]]</f>
        <v>Habilitación de servicios de telefonía celular, aumento de minutos, cambio de perfil.</v>
      </c>
      <c r="H2970">
        <f>Tabla_owssvr__2[[#This Row],[Enviado a TI]]</f>
        <v>0</v>
      </c>
      <c r="I2970">
        <f>Tabla_owssvr__2[[#This Row],[Regiones]]</f>
        <v>0</v>
      </c>
      <c r="J2970" s="12">
        <f t="shared" si="303"/>
        <v>1</v>
      </c>
      <c r="K2970" s="13">
        <f t="shared" si="304"/>
        <v>41592</v>
      </c>
      <c r="L2970" s="12">
        <f t="shared" si="305"/>
        <v>2013</v>
      </c>
      <c r="M2970" s="12">
        <f t="shared" si="306"/>
        <v>46</v>
      </c>
      <c r="N2970" s="12">
        <f t="shared" si="307"/>
        <v>11</v>
      </c>
      <c r="O2970" s="13" t="str">
        <f t="shared" ca="1" si="308"/>
        <v>CUMPLE</v>
      </c>
    </row>
    <row r="2971" spans="1:15" hidden="1">
      <c r="A2971">
        <f>Tabla_owssvr__2[[#This Row],[ID]]</f>
        <v>2240</v>
      </c>
      <c r="B2971" t="str">
        <f>Tabla_owssvr__2[[#This Row],[Título]]</f>
        <v xml:space="preserve">Solicita reposicion de minutos </v>
      </c>
      <c r="C2971" t="str">
        <f>Tabla_owssvr__2[[#This Row],[Solicitante]]</f>
        <v>Pavez Torres, Hector Alejandro, CAM</v>
      </c>
      <c r="D2971" s="4">
        <f>Tabla_owssvr__2[[#This Row],[Fecha Solicitud]]</f>
        <v>41591</v>
      </c>
      <c r="E2971" t="str">
        <f>Tabla_owssvr__2[[#This Row],[Estado]]</f>
        <v>Realizado</v>
      </c>
      <c r="F2971" s="4">
        <f>Tabla_owssvr__2[[#This Row],[Fecha Cierre]]</f>
        <v>41591</v>
      </c>
      <c r="G2971" t="str">
        <f>Tabla_owssvr__2[[#This Row],[Categoria]]</f>
        <v>Habilitación de servicios de telefonía celular, aumento de minutos, cambio de perfil.</v>
      </c>
      <c r="H2971">
        <f>Tabla_owssvr__2[[#This Row],[Enviado a TI]]</f>
        <v>0</v>
      </c>
      <c r="I2971">
        <f>Tabla_owssvr__2[[#This Row],[Regiones]]</f>
        <v>0</v>
      </c>
      <c r="J2971" s="12">
        <f t="shared" si="303"/>
        <v>1</v>
      </c>
      <c r="K2971" s="13">
        <f t="shared" si="304"/>
        <v>41592</v>
      </c>
      <c r="L2971" s="12">
        <f t="shared" si="305"/>
        <v>2013</v>
      </c>
      <c r="M2971" s="12">
        <f t="shared" si="306"/>
        <v>46</v>
      </c>
      <c r="N2971" s="12">
        <f t="shared" si="307"/>
        <v>11</v>
      </c>
      <c r="O2971" s="13" t="str">
        <f t="shared" ca="1" si="308"/>
        <v>CUMPLE</v>
      </c>
    </row>
    <row r="2972" spans="1:15" hidden="1">
      <c r="A2972">
        <f>Tabla_owssvr__2[[#This Row],[ID]]</f>
        <v>2239</v>
      </c>
      <c r="B2972" t="str">
        <f>Tabla_owssvr__2[[#This Row],[Título]]</f>
        <v>Atributos Perfiles TS PayRoll</v>
      </c>
      <c r="C2972" t="str">
        <f>Tabla_owssvr__2[[#This Row],[Solicitante]]</f>
        <v>Jara San Martin, Rene Mauricio, CAM</v>
      </c>
      <c r="D2972" s="4">
        <f>Tabla_owssvr__2[[#This Row],[Fecha Solicitud]]</f>
        <v>41591</v>
      </c>
      <c r="E2972" t="str">
        <f>Tabla_owssvr__2[[#This Row],[Estado]]</f>
        <v>Realizado</v>
      </c>
      <c r="F2972" s="4">
        <f>Tabla_owssvr__2[[#This Row],[Fecha Cierre]]</f>
        <v>41591</v>
      </c>
      <c r="G2972" t="str">
        <f>Tabla_owssvr__2[[#This Row],[Categoria]]</f>
        <v>Instalación de nuevos software en los computadores.</v>
      </c>
      <c r="H2972">
        <f>Tabla_owssvr__2[[#This Row],[Enviado a TI]]</f>
        <v>0</v>
      </c>
      <c r="I2972">
        <f>Tabla_owssvr__2[[#This Row],[Regiones]]</f>
        <v>0</v>
      </c>
      <c r="J2972" s="12">
        <f t="shared" si="303"/>
        <v>1</v>
      </c>
      <c r="K2972" s="13">
        <f t="shared" si="304"/>
        <v>41592</v>
      </c>
      <c r="L2972" s="12">
        <f t="shared" si="305"/>
        <v>2013</v>
      </c>
      <c r="M2972" s="12">
        <f t="shared" si="306"/>
        <v>46</v>
      </c>
      <c r="N2972" s="12">
        <f t="shared" si="307"/>
        <v>11</v>
      </c>
      <c r="O2972" s="13" t="str">
        <f t="shared" ca="1" si="308"/>
        <v>CUMPLE</v>
      </c>
    </row>
    <row r="2973" spans="1:15" hidden="1">
      <c r="A2973">
        <f>Tabla_owssvr__2[[#This Row],[ID]]</f>
        <v>2238</v>
      </c>
      <c r="B2973" t="str">
        <f>Tabla_owssvr__2[[#This Row],[Título]]</f>
        <v>Solicita minutos</v>
      </c>
      <c r="C2973" t="str">
        <f>Tabla_owssvr__2[[#This Row],[Solicitante]]</f>
        <v>Zarate Avila, Moises, CAM</v>
      </c>
      <c r="D2973" s="4">
        <f>Tabla_owssvr__2[[#This Row],[Fecha Solicitud]]</f>
        <v>41591</v>
      </c>
      <c r="E2973" t="str">
        <f>Tabla_owssvr__2[[#This Row],[Estado]]</f>
        <v>Realizado</v>
      </c>
      <c r="F2973" s="4">
        <f>Tabla_owssvr__2[[#This Row],[Fecha Cierre]]</f>
        <v>41591</v>
      </c>
      <c r="G2973" t="str">
        <f>Tabla_owssvr__2[[#This Row],[Categoria]]</f>
        <v>Habilitación de servicios de telefonía celular, aumento de minutos, cambio de perfil.</v>
      </c>
      <c r="H2973">
        <f>Tabla_owssvr__2[[#This Row],[Enviado a TI]]</f>
        <v>0</v>
      </c>
      <c r="I2973">
        <f>Tabla_owssvr__2[[#This Row],[Regiones]]</f>
        <v>0</v>
      </c>
      <c r="J2973" s="12">
        <f t="shared" si="303"/>
        <v>1</v>
      </c>
      <c r="K2973" s="13">
        <f t="shared" si="304"/>
        <v>41592</v>
      </c>
      <c r="L2973" s="12">
        <f t="shared" si="305"/>
        <v>2013</v>
      </c>
      <c r="M2973" s="12">
        <f t="shared" si="306"/>
        <v>46</v>
      </c>
      <c r="N2973" s="12">
        <f t="shared" si="307"/>
        <v>11</v>
      </c>
      <c r="O2973" s="13" t="str">
        <f t="shared" ca="1" si="308"/>
        <v>CUMPLE</v>
      </c>
    </row>
    <row r="2974" spans="1:15" hidden="1">
      <c r="A2974">
        <f>Tabla_owssvr__2[[#This Row],[ID]]</f>
        <v>2237</v>
      </c>
      <c r="B2974" t="str">
        <f>Tabla_owssvr__2[[#This Row],[Título]]</f>
        <v>Minutos On Net</v>
      </c>
      <c r="C2974" t="str">
        <f>Tabla_owssvr__2[[#This Row],[Solicitante]]</f>
        <v>Abarca Cerda, Cristian Andres, CAM</v>
      </c>
      <c r="D2974" s="4">
        <f>Tabla_owssvr__2[[#This Row],[Fecha Solicitud]]</f>
        <v>41590</v>
      </c>
      <c r="E2974" t="str">
        <f>Tabla_owssvr__2[[#This Row],[Estado]]</f>
        <v>Realizado</v>
      </c>
      <c r="F2974" s="4">
        <f>Tabla_owssvr__2[[#This Row],[Fecha Cierre]]</f>
        <v>41590</v>
      </c>
      <c r="G2974" t="str">
        <f>Tabla_owssvr__2[[#This Row],[Categoria]]</f>
        <v>Habilitación de servicios de telefonía celular, aumento de minutos, cambio de perfil.</v>
      </c>
      <c r="H2974">
        <f>Tabla_owssvr__2[[#This Row],[Enviado a TI]]</f>
        <v>0</v>
      </c>
      <c r="I2974">
        <f>Tabla_owssvr__2[[#This Row],[Regiones]]</f>
        <v>0</v>
      </c>
      <c r="J2974" s="12">
        <f t="shared" si="303"/>
        <v>1</v>
      </c>
      <c r="K2974" s="13">
        <f t="shared" si="304"/>
        <v>41591</v>
      </c>
      <c r="L2974" s="12">
        <f t="shared" si="305"/>
        <v>2013</v>
      </c>
      <c r="M2974" s="12">
        <f t="shared" si="306"/>
        <v>46</v>
      </c>
      <c r="N2974" s="12">
        <f t="shared" si="307"/>
        <v>11</v>
      </c>
      <c r="O2974" s="13" t="str">
        <f t="shared" ca="1" si="308"/>
        <v>CUMPLE</v>
      </c>
    </row>
    <row r="2975" spans="1:15" hidden="1">
      <c r="A2975">
        <f>Tabla_owssvr__2[[#This Row],[ID]]</f>
        <v>2236</v>
      </c>
      <c r="B2975" t="str">
        <f>Tabla_owssvr__2[[#This Row],[Título]]</f>
        <v>SOLICITUD TONER IMPRESORA</v>
      </c>
      <c r="C2975" t="str">
        <f>Tabla_owssvr__2[[#This Row],[Solicitante]]</f>
        <v>Carrasco Velarde, Luis Alberto, CAM</v>
      </c>
      <c r="D2975" s="4">
        <f>Tabla_owssvr__2[[#This Row],[Fecha Solicitud]]</f>
        <v>41591</v>
      </c>
      <c r="E2975" t="str">
        <f>Tabla_owssvr__2[[#This Row],[Estado]]</f>
        <v>Realizado</v>
      </c>
      <c r="F2975" s="4">
        <f>Tabla_owssvr__2[[#This Row],[Fecha Cierre]]</f>
        <v>41591</v>
      </c>
      <c r="G2975" t="str">
        <f>Tabla_owssvr__2[[#This Row],[Categoria]]</f>
        <v>Reporte de problemas de Impresoras en Outsourcing</v>
      </c>
      <c r="H2975">
        <f>Tabla_owssvr__2[[#This Row],[Enviado a TI]]</f>
        <v>0</v>
      </c>
      <c r="I2975">
        <f>Tabla_owssvr__2[[#This Row],[Regiones]]</f>
        <v>0</v>
      </c>
      <c r="J2975" s="12">
        <f t="shared" si="303"/>
        <v>1</v>
      </c>
      <c r="K2975" s="13">
        <f t="shared" si="304"/>
        <v>41592</v>
      </c>
      <c r="L2975" s="12">
        <f t="shared" si="305"/>
        <v>2013</v>
      </c>
      <c r="M2975" s="12">
        <f t="shared" si="306"/>
        <v>46</v>
      </c>
      <c r="N2975" s="12">
        <f t="shared" si="307"/>
        <v>11</v>
      </c>
      <c r="O2975" s="13" t="str">
        <f t="shared" ca="1" si="308"/>
        <v>CUMPLE</v>
      </c>
    </row>
    <row r="2976" spans="1:15" hidden="1">
      <c r="A2976">
        <f>Tabla_owssvr__2[[#This Row],[ID]]</f>
        <v>2235</v>
      </c>
      <c r="B2976" t="str">
        <f>Tabla_owssvr__2[[#This Row],[Título]]</f>
        <v xml:space="preserve">TICKET 768902 - CUENTA DE RED ALTA </v>
      </c>
      <c r="C2976" t="str">
        <f>Tabla_owssvr__2[[#This Row],[Solicitante]]</f>
        <v>Dossi Muñoz, Carolina, CAM</v>
      </c>
      <c r="D2976" s="4">
        <f>Tabla_owssvr__2[[#This Row],[Fecha Solicitud]]</f>
        <v>41590</v>
      </c>
      <c r="E2976" t="str">
        <f>Tabla_owssvr__2[[#This Row],[Estado]]</f>
        <v>Realizado</v>
      </c>
      <c r="F2976" s="4">
        <f>Tabla_owssvr__2[[#This Row],[Fecha Cierre]]</f>
        <v>41590</v>
      </c>
      <c r="G2976" t="str">
        <f>Tabla_owssvr__2[[#This Row],[Categoria]]</f>
        <v>Creación, modificación activación y desactivación de cuentas de red y correo electrónico.</v>
      </c>
      <c r="H2976">
        <f>Tabla_owssvr__2[[#This Row],[Enviado a TI]]</f>
        <v>0</v>
      </c>
      <c r="I2976">
        <f>Tabla_owssvr__2[[#This Row],[Regiones]]</f>
        <v>0</v>
      </c>
      <c r="J2976" s="12">
        <f t="shared" si="303"/>
        <v>1</v>
      </c>
      <c r="K2976" s="13">
        <f t="shared" si="304"/>
        <v>41591</v>
      </c>
      <c r="L2976" s="12">
        <f t="shared" si="305"/>
        <v>2013</v>
      </c>
      <c r="M2976" s="12">
        <f t="shared" si="306"/>
        <v>46</v>
      </c>
      <c r="N2976" s="12">
        <f t="shared" si="307"/>
        <v>11</v>
      </c>
      <c r="O2976" s="13" t="str">
        <f t="shared" ca="1" si="308"/>
        <v>CUMPLE</v>
      </c>
    </row>
    <row r="2977" spans="1:15" hidden="1">
      <c r="A2977">
        <f>Tabla_owssvr__2[[#This Row],[ID]]</f>
        <v>2234</v>
      </c>
      <c r="B2977" t="str">
        <f>Tabla_owssvr__2[[#This Row],[Título]]</f>
        <v>Plataformar PC OP. - Ing. Proyectos WAVB</v>
      </c>
      <c r="C2977" t="str">
        <f>Tabla_owssvr__2[[#This Row],[Solicitante]]</f>
        <v>Abarca Cerda, Cristian Andres, CAM</v>
      </c>
      <c r="D2977" s="4">
        <f>Tabla_owssvr__2[[#This Row],[Fecha Solicitud]]</f>
        <v>41590</v>
      </c>
      <c r="E2977" t="str">
        <f>Tabla_owssvr__2[[#This Row],[Estado]]</f>
        <v>Realizado</v>
      </c>
      <c r="F2977" s="4">
        <f>Tabla_owssvr__2[[#This Row],[Fecha Cierre]]</f>
        <v>41590</v>
      </c>
      <c r="G2977" t="str">
        <f>Tabla_owssvr__2[[#This Row],[Categoria]]</f>
        <v>Asignación de equipamiento estándar.</v>
      </c>
      <c r="H2977">
        <f>Tabla_owssvr__2[[#This Row],[Enviado a TI]]</f>
        <v>0</v>
      </c>
      <c r="I2977">
        <f>Tabla_owssvr__2[[#This Row],[Regiones]]</f>
        <v>0</v>
      </c>
      <c r="J2977" s="12">
        <f t="shared" si="303"/>
        <v>4</v>
      </c>
      <c r="K2977" s="13">
        <f t="shared" si="304"/>
        <v>41596</v>
      </c>
      <c r="L2977" s="12">
        <f t="shared" si="305"/>
        <v>2013</v>
      </c>
      <c r="M2977" s="12">
        <f t="shared" si="306"/>
        <v>47</v>
      </c>
      <c r="N2977" s="12">
        <f t="shared" si="307"/>
        <v>11</v>
      </c>
      <c r="O2977" s="13" t="str">
        <f t="shared" ca="1" si="308"/>
        <v>CUMPLE</v>
      </c>
    </row>
    <row r="2978" spans="1:15" hidden="1">
      <c r="A2978">
        <f>Tabla_owssvr__2[[#This Row],[ID]]</f>
        <v>2233</v>
      </c>
      <c r="B2978" t="str">
        <f>Tabla_owssvr__2[[#This Row],[Título]]</f>
        <v>Problemas para pagina</v>
      </c>
      <c r="C2978" t="str">
        <f>Tabla_owssvr__2[[#This Row],[Solicitante]]</f>
        <v>Salazar Acuña, Ivan Andrés, CAM</v>
      </c>
      <c r="D2978" s="4">
        <f>Tabla_owssvr__2[[#This Row],[Fecha Solicitud]]</f>
        <v>41590</v>
      </c>
      <c r="E2978" t="str">
        <f>Tabla_owssvr__2[[#This Row],[Estado]]</f>
        <v>Realizado</v>
      </c>
      <c r="F2978" s="4">
        <f>Tabla_owssvr__2[[#This Row],[Fecha Cierre]]</f>
        <v>41590</v>
      </c>
      <c r="G2978" t="str">
        <f>Tabla_owssvr__2[[#This Row],[Categoria]]</f>
        <v>Habilitación de carpetas compartidas o sitios de Sharepoint. O asignación y/o modificación de permisos.</v>
      </c>
      <c r="H2978">
        <f>Tabla_owssvr__2[[#This Row],[Enviado a TI]]</f>
        <v>0</v>
      </c>
      <c r="I2978">
        <f>Tabla_owssvr__2[[#This Row],[Regiones]]</f>
        <v>0</v>
      </c>
      <c r="J2978" s="12">
        <f t="shared" si="303"/>
        <v>1</v>
      </c>
      <c r="K2978" s="13">
        <f t="shared" si="304"/>
        <v>41591</v>
      </c>
      <c r="L2978" s="12">
        <f t="shared" si="305"/>
        <v>2013</v>
      </c>
      <c r="M2978" s="12">
        <f t="shared" si="306"/>
        <v>46</v>
      </c>
      <c r="N2978" s="12">
        <f t="shared" si="307"/>
        <v>11</v>
      </c>
      <c r="O2978" s="13" t="str">
        <f t="shared" ca="1" si="308"/>
        <v>CUMPLE</v>
      </c>
    </row>
    <row r="2979" spans="1:15" hidden="1">
      <c r="A2979">
        <f>Tabla_owssvr__2[[#This Row],[ID]]</f>
        <v>2232</v>
      </c>
      <c r="B2979" t="str">
        <f>Tabla_owssvr__2[[#This Row],[Título]]</f>
        <v>Link Dropbox</v>
      </c>
      <c r="C2979" t="str">
        <f>Tabla_owssvr__2[[#This Row],[Solicitante]]</f>
        <v>Garrido Fredes, Eduardo Adrian, CAM</v>
      </c>
      <c r="D2979" s="4">
        <f>Tabla_owssvr__2[[#This Row],[Fecha Solicitud]]</f>
        <v>41590</v>
      </c>
      <c r="E2979" t="str">
        <f>Tabla_owssvr__2[[#This Row],[Estado]]</f>
        <v>Realizado</v>
      </c>
      <c r="F2979" s="4">
        <f>Tabla_owssvr__2[[#This Row],[Fecha Cierre]]</f>
        <v>41590</v>
      </c>
      <c r="G2979" t="str">
        <f>Tabla_owssvr__2[[#This Row],[Categoria]]</f>
        <v>Habilitación de carpetas compartidas o sitios de Sharepoint. O asignación y/o modificación de permisos.</v>
      </c>
      <c r="H2979">
        <f>Tabla_owssvr__2[[#This Row],[Enviado a TI]]</f>
        <v>0</v>
      </c>
      <c r="I2979">
        <f>Tabla_owssvr__2[[#This Row],[Regiones]]</f>
        <v>0</v>
      </c>
      <c r="J2979" s="12">
        <f t="shared" si="303"/>
        <v>1</v>
      </c>
      <c r="K2979" s="13">
        <f t="shared" si="304"/>
        <v>41591</v>
      </c>
      <c r="L2979" s="12">
        <f t="shared" si="305"/>
        <v>2013</v>
      </c>
      <c r="M2979" s="12">
        <f t="shared" si="306"/>
        <v>46</v>
      </c>
      <c r="N2979" s="12">
        <f t="shared" si="307"/>
        <v>11</v>
      </c>
      <c r="O2979" s="13" t="str">
        <f t="shared" ca="1" si="308"/>
        <v>CUMPLE</v>
      </c>
    </row>
    <row r="2980" spans="1:15" hidden="1">
      <c r="A2980">
        <f>Tabla_owssvr__2[[#This Row],[ID]]</f>
        <v>2231</v>
      </c>
      <c r="B2980" t="str">
        <f>Tabla_owssvr__2[[#This Row],[Título]]</f>
        <v>Cambio id de correo electrónico</v>
      </c>
      <c r="C2980" t="str">
        <f>Tabla_owssvr__2[[#This Row],[Solicitante]]</f>
        <v>Jara San Martin, Rene Mauricio, CAM</v>
      </c>
      <c r="D2980" s="4">
        <f>Tabla_owssvr__2[[#This Row],[Fecha Solicitud]]</f>
        <v>41590</v>
      </c>
      <c r="E2980" t="str">
        <f>Tabla_owssvr__2[[#This Row],[Estado]]</f>
        <v>Realizado</v>
      </c>
      <c r="F2980" s="4">
        <f>Tabla_owssvr__2[[#This Row],[Fecha Cierre]]</f>
        <v>41590</v>
      </c>
      <c r="G2980" t="str">
        <f>Tabla_owssvr__2[[#This Row],[Categoria]]</f>
        <v>Creación, modificación activación y desactivación de cuentas de red y correo electrónico.</v>
      </c>
      <c r="H2980">
        <f>Tabla_owssvr__2[[#This Row],[Enviado a TI]]</f>
        <v>0</v>
      </c>
      <c r="I2980">
        <f>Tabla_owssvr__2[[#This Row],[Regiones]]</f>
        <v>0</v>
      </c>
      <c r="J2980" s="12">
        <f t="shared" si="303"/>
        <v>1</v>
      </c>
      <c r="K2980" s="13">
        <f t="shared" si="304"/>
        <v>41591</v>
      </c>
      <c r="L2980" s="12">
        <f t="shared" si="305"/>
        <v>2013</v>
      </c>
      <c r="M2980" s="12">
        <f t="shared" si="306"/>
        <v>46</v>
      </c>
      <c r="N2980" s="12">
        <f t="shared" si="307"/>
        <v>11</v>
      </c>
      <c r="O2980" s="13" t="str">
        <f t="shared" ca="1" si="308"/>
        <v>CUMPLE</v>
      </c>
    </row>
    <row r="2981" spans="1:15" hidden="1">
      <c r="A2981">
        <f>Tabla_owssvr__2[[#This Row],[ID]]</f>
        <v>2230</v>
      </c>
      <c r="B2981" t="str">
        <f>Tabla_owssvr__2[[#This Row],[Título]]</f>
        <v>Dar de alta equipo en el AD</v>
      </c>
      <c r="C2981" t="str">
        <f>Tabla_owssvr__2[[#This Row],[Solicitante]]</f>
        <v>Técnico Mesa de Ayuda, Externo</v>
      </c>
      <c r="D2981" s="4">
        <f>Tabla_owssvr__2[[#This Row],[Fecha Solicitud]]</f>
        <v>41590</v>
      </c>
      <c r="E2981" t="str">
        <f>Tabla_owssvr__2[[#This Row],[Estado]]</f>
        <v>Realizado</v>
      </c>
      <c r="F2981" s="4">
        <f>Tabla_owssvr__2[[#This Row],[Fecha Cierre]]</f>
        <v>41591</v>
      </c>
      <c r="G2981" t="str">
        <f>Tabla_owssvr__2[[#This Row],[Categoria]]</f>
        <v>Creación, modificación activación y desactivación de cuentas de red y correo electrónico.</v>
      </c>
      <c r="H2981">
        <f>Tabla_owssvr__2[[#This Row],[Enviado a TI]]</f>
        <v>0</v>
      </c>
      <c r="I2981">
        <f>Tabla_owssvr__2[[#This Row],[Regiones]]</f>
        <v>0</v>
      </c>
      <c r="J2981" s="12">
        <f t="shared" si="303"/>
        <v>1</v>
      </c>
      <c r="K2981" s="13">
        <f t="shared" si="304"/>
        <v>41591</v>
      </c>
      <c r="L2981" s="12">
        <f t="shared" si="305"/>
        <v>2013</v>
      </c>
      <c r="M2981" s="12">
        <f t="shared" si="306"/>
        <v>46</v>
      </c>
      <c r="N2981" s="12">
        <f t="shared" si="307"/>
        <v>11</v>
      </c>
      <c r="O2981" s="13" t="str">
        <f t="shared" ca="1" si="308"/>
        <v>CUMPLE</v>
      </c>
    </row>
    <row r="2982" spans="1:15" hidden="1">
      <c r="A2982">
        <f>Tabla_owssvr__2[[#This Row],[ID]]</f>
        <v>2229</v>
      </c>
      <c r="B2982" t="str">
        <f>Tabla_owssvr__2[[#This Row],[Título]]</f>
        <v>Minutos Celular</v>
      </c>
      <c r="C2982" t="str">
        <f>Tabla_owssvr__2[[#This Row],[Solicitante]]</f>
        <v>Palma Campos, Alejandra Beatriz, CAM</v>
      </c>
      <c r="D2982" s="4">
        <f>Tabla_owssvr__2[[#This Row],[Fecha Solicitud]]</f>
        <v>41591</v>
      </c>
      <c r="E2982" t="str">
        <f>Tabla_owssvr__2[[#This Row],[Estado]]</f>
        <v>Realizado</v>
      </c>
      <c r="F2982" s="4">
        <f>Tabla_owssvr__2[[#This Row],[Fecha Cierre]]</f>
        <v>41591</v>
      </c>
      <c r="G2982" t="str">
        <f>Tabla_owssvr__2[[#This Row],[Categoria]]</f>
        <v>Habilitación de servicios de telefonía celular, aumento de minutos, cambio de perfil.</v>
      </c>
      <c r="H2982">
        <f>Tabla_owssvr__2[[#This Row],[Enviado a TI]]</f>
        <v>0</v>
      </c>
      <c r="I2982">
        <f>Tabla_owssvr__2[[#This Row],[Regiones]]</f>
        <v>0</v>
      </c>
      <c r="J2982" s="12">
        <f t="shared" si="303"/>
        <v>1</v>
      </c>
      <c r="K2982" s="13">
        <f t="shared" si="304"/>
        <v>41592</v>
      </c>
      <c r="L2982" s="12">
        <f t="shared" si="305"/>
        <v>2013</v>
      </c>
      <c r="M2982" s="12">
        <f t="shared" si="306"/>
        <v>46</v>
      </c>
      <c r="N2982" s="12">
        <f t="shared" si="307"/>
        <v>11</v>
      </c>
      <c r="O2982" s="13" t="str">
        <f t="shared" ca="1" si="308"/>
        <v>CUMPLE</v>
      </c>
    </row>
    <row r="2983" spans="1:15" hidden="1">
      <c r="A2983">
        <f>Tabla_owssvr__2[[#This Row],[ID]]</f>
        <v>2228</v>
      </c>
      <c r="B2983" t="str">
        <f>Tabla_owssvr__2[[#This Row],[Título]]</f>
        <v>Minutos Celular</v>
      </c>
      <c r="C2983" t="str">
        <f>Tabla_owssvr__2[[#This Row],[Solicitante]]</f>
        <v>Palma Campos, Alejandra Beatriz, CAM</v>
      </c>
      <c r="D2983" s="4">
        <f>Tabla_owssvr__2[[#This Row],[Fecha Solicitud]]</f>
        <v>41591</v>
      </c>
      <c r="E2983" t="str">
        <f>Tabla_owssvr__2[[#This Row],[Estado]]</f>
        <v>Realizado</v>
      </c>
      <c r="F2983" s="4">
        <f>Tabla_owssvr__2[[#This Row],[Fecha Cierre]]</f>
        <v>41591</v>
      </c>
      <c r="G2983" t="str">
        <f>Tabla_owssvr__2[[#This Row],[Categoria]]</f>
        <v>Habilitación de servicios de telefonía celular, aumento de minutos, cambio de perfil.</v>
      </c>
      <c r="H2983">
        <f>Tabla_owssvr__2[[#This Row],[Enviado a TI]]</f>
        <v>0</v>
      </c>
      <c r="I2983">
        <f>Tabla_owssvr__2[[#This Row],[Regiones]]</f>
        <v>0</v>
      </c>
      <c r="J2983" s="12">
        <f t="shared" si="303"/>
        <v>1</v>
      </c>
      <c r="K2983" s="13">
        <f t="shared" si="304"/>
        <v>41592</v>
      </c>
      <c r="L2983" s="12">
        <f t="shared" si="305"/>
        <v>2013</v>
      </c>
      <c r="M2983" s="12">
        <f t="shared" si="306"/>
        <v>46</v>
      </c>
      <c r="N2983" s="12">
        <f t="shared" si="307"/>
        <v>11</v>
      </c>
      <c r="O2983" s="13" t="str">
        <f t="shared" ca="1" si="308"/>
        <v>CUMPLE</v>
      </c>
    </row>
    <row r="2984" spans="1:15" hidden="1">
      <c r="A2984">
        <f>Tabla_owssvr__2[[#This Row],[ID]]</f>
        <v>2227</v>
      </c>
      <c r="B2984" t="str">
        <f>Tabla_owssvr__2[[#This Row],[Título]]</f>
        <v>Minutos Celular J. Abrigo</v>
      </c>
      <c r="C2984" t="str">
        <f>Tabla_owssvr__2[[#This Row],[Solicitante]]</f>
        <v>Abrigo Elgueda, Juan Andres, CAM</v>
      </c>
      <c r="D2984" s="4">
        <f>Tabla_owssvr__2[[#This Row],[Fecha Solicitud]]</f>
        <v>41590</v>
      </c>
      <c r="E2984" t="str">
        <f>Tabla_owssvr__2[[#This Row],[Estado]]</f>
        <v>Realizado</v>
      </c>
      <c r="F2984" s="4">
        <f>Tabla_owssvr__2[[#This Row],[Fecha Cierre]]</f>
        <v>41590</v>
      </c>
      <c r="G2984" t="str">
        <f>Tabla_owssvr__2[[#This Row],[Categoria]]</f>
        <v>Habilitación de servicios de telefonía celular, aumento de minutos, cambio de perfil.</v>
      </c>
      <c r="H2984">
        <f>Tabla_owssvr__2[[#This Row],[Enviado a TI]]</f>
        <v>0</v>
      </c>
      <c r="I2984">
        <f>Tabla_owssvr__2[[#This Row],[Regiones]]</f>
        <v>0</v>
      </c>
      <c r="J2984" s="12">
        <f t="shared" si="303"/>
        <v>1</v>
      </c>
      <c r="K2984" s="13">
        <f t="shared" si="304"/>
        <v>41591</v>
      </c>
      <c r="L2984" s="12">
        <f t="shared" si="305"/>
        <v>2013</v>
      </c>
      <c r="M2984" s="12">
        <f t="shared" si="306"/>
        <v>46</v>
      </c>
      <c r="N2984" s="12">
        <f t="shared" si="307"/>
        <v>11</v>
      </c>
      <c r="O2984" s="13" t="str">
        <f t="shared" ca="1" si="308"/>
        <v>CUMPLE</v>
      </c>
    </row>
    <row r="2985" spans="1:15" hidden="1">
      <c r="A2985">
        <f>Tabla_owssvr__2[[#This Row],[ID]]</f>
        <v>2226</v>
      </c>
      <c r="B2985" t="str">
        <f>Tabla_owssvr__2[[#This Row],[Título]]</f>
        <v>Abono 90158529</v>
      </c>
      <c r="C2985" t="str">
        <f>Tabla_owssvr__2[[#This Row],[Solicitante]]</f>
        <v>Mena Guajardo, Erica Del Pilar, CAM</v>
      </c>
      <c r="D2985" s="4">
        <f>Tabla_owssvr__2[[#This Row],[Fecha Solicitud]]</f>
        <v>41590</v>
      </c>
      <c r="E2985" t="str">
        <f>Tabla_owssvr__2[[#This Row],[Estado]]</f>
        <v>Realizado</v>
      </c>
      <c r="F2985" s="4">
        <f>Tabla_owssvr__2[[#This Row],[Fecha Cierre]]</f>
        <v>41590</v>
      </c>
      <c r="G2985" t="str">
        <f>Tabla_owssvr__2[[#This Row],[Categoria]]</f>
        <v>Habilitación de servicios de telefonía celular, aumento de minutos, cambio de perfil.</v>
      </c>
      <c r="H2985">
        <f>Tabla_owssvr__2[[#This Row],[Enviado a TI]]</f>
        <v>0</v>
      </c>
      <c r="I2985">
        <f>Tabla_owssvr__2[[#This Row],[Regiones]]</f>
        <v>0</v>
      </c>
      <c r="J2985" s="12">
        <f t="shared" si="303"/>
        <v>1</v>
      </c>
      <c r="K2985" s="13">
        <f t="shared" si="304"/>
        <v>41591</v>
      </c>
      <c r="L2985" s="12">
        <f t="shared" si="305"/>
        <v>2013</v>
      </c>
      <c r="M2985" s="12">
        <f t="shared" si="306"/>
        <v>46</v>
      </c>
      <c r="N2985" s="12">
        <f t="shared" si="307"/>
        <v>11</v>
      </c>
      <c r="O2985" s="13" t="str">
        <f t="shared" ca="1" si="308"/>
        <v>CUMPLE</v>
      </c>
    </row>
    <row r="2986" spans="1:15" hidden="1">
      <c r="A2986">
        <f>Tabla_owssvr__2[[#This Row],[ID]]</f>
        <v>2225</v>
      </c>
      <c r="B2986" t="str">
        <f>Tabla_owssvr__2[[#This Row],[Título]]</f>
        <v xml:space="preserve">Activación de Minutos </v>
      </c>
      <c r="C2986" t="str">
        <f>Tabla_owssvr__2[[#This Row],[Solicitante]]</f>
        <v>Ramirez Vergara, Joseline, CAM</v>
      </c>
      <c r="D2986" s="4">
        <f>Tabla_owssvr__2[[#This Row],[Fecha Solicitud]]</f>
        <v>41589</v>
      </c>
      <c r="E2986" t="str">
        <f>Tabla_owssvr__2[[#This Row],[Estado]]</f>
        <v>Realizado</v>
      </c>
      <c r="F2986" s="4">
        <f>Tabla_owssvr__2[[#This Row],[Fecha Cierre]]</f>
        <v>41589</v>
      </c>
      <c r="G2986" t="str">
        <f>Tabla_owssvr__2[[#This Row],[Categoria]]</f>
        <v>Habilitación de servicios de telefonía celular, aumento de minutos, cambio de perfil.</v>
      </c>
      <c r="H2986">
        <f>Tabla_owssvr__2[[#This Row],[Enviado a TI]]</f>
        <v>0</v>
      </c>
      <c r="I2986">
        <f>Tabla_owssvr__2[[#This Row],[Regiones]]</f>
        <v>0</v>
      </c>
      <c r="J2986" s="12">
        <f t="shared" si="303"/>
        <v>1</v>
      </c>
      <c r="K2986" s="13">
        <f t="shared" si="304"/>
        <v>41590</v>
      </c>
      <c r="L2986" s="12">
        <f t="shared" si="305"/>
        <v>2013</v>
      </c>
      <c r="M2986" s="12">
        <f t="shared" si="306"/>
        <v>46</v>
      </c>
      <c r="N2986" s="12">
        <f t="shared" si="307"/>
        <v>11</v>
      </c>
      <c r="O2986" s="13" t="str">
        <f t="shared" ca="1" si="308"/>
        <v>CUMPLE</v>
      </c>
    </row>
    <row r="2987" spans="1:15" hidden="1">
      <c r="A2987">
        <f>Tabla_owssvr__2[[#This Row],[ID]]</f>
        <v>2224</v>
      </c>
      <c r="B2987" t="str">
        <f>Tabla_owssvr__2[[#This Row],[Título]]</f>
        <v>Reposición de minutos en telefono de Vladimir Sepulveda</v>
      </c>
      <c r="C2987" t="str">
        <f>Tabla_owssvr__2[[#This Row],[Solicitante]]</f>
        <v>Neculhueque Silva, Juan Arturo, CAM</v>
      </c>
      <c r="D2987" s="4">
        <f>Tabla_owssvr__2[[#This Row],[Fecha Solicitud]]</f>
        <v>41589</v>
      </c>
      <c r="E2987" t="str">
        <f>Tabla_owssvr__2[[#This Row],[Estado]]</f>
        <v>Realizado</v>
      </c>
      <c r="F2987" s="4">
        <f>Tabla_owssvr__2[[#This Row],[Fecha Cierre]]</f>
        <v>41589</v>
      </c>
      <c r="G2987" t="str">
        <f>Tabla_owssvr__2[[#This Row],[Categoria]]</f>
        <v>Habilitación de servicios de telefonía celular, aumento de minutos, cambio de perfil.</v>
      </c>
      <c r="H2987">
        <f>Tabla_owssvr__2[[#This Row],[Enviado a TI]]</f>
        <v>0</v>
      </c>
      <c r="I2987">
        <f>Tabla_owssvr__2[[#This Row],[Regiones]]</f>
        <v>0</v>
      </c>
      <c r="J2987" s="12">
        <f t="shared" si="303"/>
        <v>1</v>
      </c>
      <c r="K2987" s="13">
        <f t="shared" si="304"/>
        <v>41590</v>
      </c>
      <c r="L2987" s="12">
        <f t="shared" si="305"/>
        <v>2013</v>
      </c>
      <c r="M2987" s="12">
        <f t="shared" si="306"/>
        <v>46</v>
      </c>
      <c r="N2987" s="12">
        <f t="shared" si="307"/>
        <v>11</v>
      </c>
      <c r="O2987" s="13" t="str">
        <f t="shared" ca="1" si="308"/>
        <v>CUMPLE</v>
      </c>
    </row>
    <row r="2988" spans="1:15" hidden="1">
      <c r="A2988">
        <f>Tabla_owssvr__2[[#This Row],[ID]]</f>
        <v>2223</v>
      </c>
      <c r="B2988" t="str">
        <f>Tabla_owssvr__2[[#This Row],[Título]]</f>
        <v>Plataformar PC OP. - Urbanizaciones WAVB</v>
      </c>
      <c r="C2988" t="str">
        <f>Tabla_owssvr__2[[#This Row],[Solicitante]]</f>
        <v>Vargas Baez, Waldemar Abelardo, CAM</v>
      </c>
      <c r="D2988" s="4">
        <f>Tabla_owssvr__2[[#This Row],[Fecha Solicitud]]</f>
        <v>41590</v>
      </c>
      <c r="E2988" t="str">
        <f>Tabla_owssvr__2[[#This Row],[Estado]]</f>
        <v>Realizado</v>
      </c>
      <c r="F2988" s="4">
        <f>Tabla_owssvr__2[[#This Row],[Fecha Cierre]]</f>
        <v>41590</v>
      </c>
      <c r="G2988" t="str">
        <f>Tabla_owssvr__2[[#This Row],[Categoria]]</f>
        <v>Asignación de equipamiento estándar.</v>
      </c>
      <c r="H2988">
        <f>Tabla_owssvr__2[[#This Row],[Enviado a TI]]</f>
        <v>0</v>
      </c>
      <c r="I2988">
        <f>Tabla_owssvr__2[[#This Row],[Regiones]]</f>
        <v>0</v>
      </c>
      <c r="J2988" s="12">
        <f t="shared" si="303"/>
        <v>4</v>
      </c>
      <c r="K2988" s="13">
        <f t="shared" si="304"/>
        <v>41596</v>
      </c>
      <c r="L2988" s="12">
        <f t="shared" si="305"/>
        <v>2013</v>
      </c>
      <c r="M2988" s="12">
        <f t="shared" si="306"/>
        <v>47</v>
      </c>
      <c r="N2988" s="12">
        <f t="shared" si="307"/>
        <v>11</v>
      </c>
      <c r="O2988" s="13" t="str">
        <f t="shared" ca="1" si="308"/>
        <v>CUMPLE</v>
      </c>
    </row>
    <row r="2989" spans="1:15" hidden="1">
      <c r="A2989">
        <f>Tabla_owssvr__2[[#This Row],[ID]]</f>
        <v>2222</v>
      </c>
      <c r="B2989" t="str">
        <f>Tabla_owssvr__2[[#This Row],[Título]]</f>
        <v>favor devolver los minutos pediente</v>
      </c>
      <c r="C2989" t="str">
        <f>Tabla_owssvr__2[[#This Row],[Solicitante]]</f>
        <v>Medrano Ortega, Mario Ariel, CAM</v>
      </c>
      <c r="D2989" s="4">
        <f>Tabla_owssvr__2[[#This Row],[Fecha Solicitud]]</f>
        <v>41590</v>
      </c>
      <c r="E2989" t="str">
        <f>Tabla_owssvr__2[[#This Row],[Estado]]</f>
        <v>Realizado</v>
      </c>
      <c r="F2989" s="4">
        <f>Tabla_owssvr__2[[#This Row],[Fecha Cierre]]</f>
        <v>41590</v>
      </c>
      <c r="G2989" t="str">
        <f>Tabla_owssvr__2[[#This Row],[Categoria]]</f>
        <v>Habilitación de servicios de telefonía celular, aumento de minutos, cambio de perfil.</v>
      </c>
      <c r="H2989">
        <f>Tabla_owssvr__2[[#This Row],[Enviado a TI]]</f>
        <v>0</v>
      </c>
      <c r="I2989">
        <f>Tabla_owssvr__2[[#This Row],[Regiones]]</f>
        <v>0</v>
      </c>
      <c r="J2989" s="12">
        <f t="shared" si="303"/>
        <v>1</v>
      </c>
      <c r="K2989" s="13">
        <f t="shared" si="304"/>
        <v>41591</v>
      </c>
      <c r="L2989" s="12">
        <f t="shared" si="305"/>
        <v>2013</v>
      </c>
      <c r="M2989" s="12">
        <f t="shared" si="306"/>
        <v>46</v>
      </c>
      <c r="N2989" s="12">
        <f t="shared" si="307"/>
        <v>11</v>
      </c>
      <c r="O2989" s="13" t="str">
        <f t="shared" ca="1" si="308"/>
        <v>CUMPLE</v>
      </c>
    </row>
    <row r="2990" spans="1:15" hidden="1">
      <c r="A2990">
        <f>Tabla_owssvr__2[[#This Row],[ID]]</f>
        <v>2221</v>
      </c>
      <c r="B2990" t="str">
        <f>Tabla_owssvr__2[[#This Row],[Título]]</f>
        <v>Asignación de minutos</v>
      </c>
      <c r="C2990" t="str">
        <f>Tabla_owssvr__2[[#This Row],[Solicitante]]</f>
        <v>Sepulveda Badillo, Nicolas Alejandro, CAM</v>
      </c>
      <c r="D2990" s="4">
        <f>Tabla_owssvr__2[[#This Row],[Fecha Solicitud]]</f>
        <v>41590</v>
      </c>
      <c r="E2990" t="str">
        <f>Tabla_owssvr__2[[#This Row],[Estado]]</f>
        <v>Realizado</v>
      </c>
      <c r="F2990" s="4">
        <f>Tabla_owssvr__2[[#This Row],[Fecha Cierre]]</f>
        <v>41590</v>
      </c>
      <c r="G2990" t="str">
        <f>Tabla_owssvr__2[[#This Row],[Categoria]]</f>
        <v>Habilitación de servicios de telefonía celular, aumento de minutos, cambio de perfil.</v>
      </c>
      <c r="H2990">
        <f>Tabla_owssvr__2[[#This Row],[Enviado a TI]]</f>
        <v>0</v>
      </c>
      <c r="I2990">
        <f>Tabla_owssvr__2[[#This Row],[Regiones]]</f>
        <v>0</v>
      </c>
      <c r="J2990" s="12">
        <f t="shared" si="303"/>
        <v>1</v>
      </c>
      <c r="K2990" s="13">
        <f t="shared" si="304"/>
        <v>41591</v>
      </c>
      <c r="L2990" s="12">
        <f t="shared" si="305"/>
        <v>2013</v>
      </c>
      <c r="M2990" s="12">
        <f t="shared" si="306"/>
        <v>46</v>
      </c>
      <c r="N2990" s="12">
        <f t="shared" si="307"/>
        <v>11</v>
      </c>
      <c r="O2990" s="13" t="str">
        <f t="shared" ca="1" si="308"/>
        <v>CUMPLE</v>
      </c>
    </row>
    <row r="2991" spans="1:15" hidden="1">
      <c r="A2991">
        <f>Tabla_owssvr__2[[#This Row],[ID]]</f>
        <v>2220</v>
      </c>
      <c r="B2991" t="str">
        <f>Tabla_owssvr__2[[#This Row],[Título]]</f>
        <v>Aumento Minutos - Abonado 7 431 72 34</v>
      </c>
      <c r="C2991" t="str">
        <f>Tabla_owssvr__2[[#This Row],[Solicitante]]</f>
        <v>Vergara Belmar, Jaime Antonio, CAM</v>
      </c>
      <c r="D2991" s="4">
        <f>Tabla_owssvr__2[[#This Row],[Fecha Solicitud]]</f>
        <v>41590</v>
      </c>
      <c r="E2991" t="str">
        <f>Tabla_owssvr__2[[#This Row],[Estado]]</f>
        <v>Realizado</v>
      </c>
      <c r="F2991" s="4">
        <f>Tabla_owssvr__2[[#This Row],[Fecha Cierre]]</f>
        <v>41590</v>
      </c>
      <c r="G2991" t="str">
        <f>Tabla_owssvr__2[[#This Row],[Categoria]]</f>
        <v>Habilitación de servicios de telefonía celular, aumento de minutos, cambio de perfil.</v>
      </c>
      <c r="H2991">
        <f>Tabla_owssvr__2[[#This Row],[Enviado a TI]]</f>
        <v>0</v>
      </c>
      <c r="I2991">
        <f>Tabla_owssvr__2[[#This Row],[Regiones]]</f>
        <v>0</v>
      </c>
      <c r="J2991" s="12">
        <f t="shared" si="303"/>
        <v>1</v>
      </c>
      <c r="K2991" s="13">
        <f t="shared" si="304"/>
        <v>41591</v>
      </c>
      <c r="L2991" s="12">
        <f t="shared" si="305"/>
        <v>2013</v>
      </c>
      <c r="M2991" s="12">
        <f t="shared" si="306"/>
        <v>46</v>
      </c>
      <c r="N2991" s="12">
        <f t="shared" si="307"/>
        <v>11</v>
      </c>
      <c r="O2991" s="13" t="str">
        <f t="shared" ca="1" si="308"/>
        <v>CUMPLE</v>
      </c>
    </row>
    <row r="2992" spans="1:15" hidden="1">
      <c r="A2992">
        <f>Tabla_owssvr__2[[#This Row],[ID]]</f>
        <v>2219</v>
      </c>
      <c r="B2992" t="str">
        <f>Tabla_owssvr__2[[#This Row],[Título]]</f>
        <v>Edificio  Rectoría Universidad  de Los Andes ( ACLARACION  CCDD Y CONTROL CENTRALIZADO)</v>
      </c>
      <c r="C2992" t="str">
        <f>Tabla_owssvr__2[[#This Row],[Solicitante]]</f>
        <v>Paredes Aravena, Rodrigo Alexis, CAM</v>
      </c>
      <c r="D2992" s="4">
        <f>Tabla_owssvr__2[[#This Row],[Fecha Solicitud]]</f>
        <v>41590</v>
      </c>
      <c r="E2992" t="str">
        <f>Tabla_owssvr__2[[#This Row],[Estado]]</f>
        <v>Realizado</v>
      </c>
      <c r="F2992" s="4">
        <f>Tabla_owssvr__2[[#This Row],[Fecha Cierre]]</f>
        <v>41590</v>
      </c>
      <c r="G2992" t="str">
        <f>Tabla_owssvr__2[[#This Row],[Categoria]]</f>
        <v>Habilitación de carpetas compartidas o sitios de Sharepoint. O asignación y/o modificación de permisos.</v>
      </c>
      <c r="H2992">
        <f>Tabla_owssvr__2[[#This Row],[Enviado a TI]]</f>
        <v>0</v>
      </c>
      <c r="I2992">
        <f>Tabla_owssvr__2[[#This Row],[Regiones]]</f>
        <v>0</v>
      </c>
      <c r="J2992" s="12">
        <f t="shared" si="303"/>
        <v>1</v>
      </c>
      <c r="K2992" s="13">
        <f t="shared" si="304"/>
        <v>41591</v>
      </c>
      <c r="L2992" s="12">
        <f t="shared" si="305"/>
        <v>2013</v>
      </c>
      <c r="M2992" s="12">
        <f t="shared" si="306"/>
        <v>46</v>
      </c>
      <c r="N2992" s="12">
        <f t="shared" si="307"/>
        <v>11</v>
      </c>
      <c r="O2992" s="13" t="str">
        <f t="shared" ca="1" si="308"/>
        <v>CUMPLE</v>
      </c>
    </row>
    <row r="2993" spans="1:15" hidden="1">
      <c r="A2993">
        <f>Tabla_owssvr__2[[#This Row],[ID]]</f>
        <v>2218</v>
      </c>
      <c r="B2993" t="str">
        <f>Tabla_owssvr__2[[#This Row],[Título]]</f>
        <v>Alerta de seguridad</v>
      </c>
      <c r="C2993" t="str">
        <f>Tabla_owssvr__2[[#This Row],[Solicitante]]</f>
        <v>Orellana Flores, Jose Manuel, CAM</v>
      </c>
      <c r="D2993" s="4">
        <f>Tabla_owssvr__2[[#This Row],[Fecha Solicitud]]</f>
        <v>41590</v>
      </c>
      <c r="E2993" t="str">
        <f>Tabla_owssvr__2[[#This Row],[Estado]]</f>
        <v>Realizado</v>
      </c>
      <c r="F2993" s="4">
        <f>Tabla_owssvr__2[[#This Row],[Fecha Cierre]]</f>
        <v>41590</v>
      </c>
      <c r="G2993" t="str">
        <f>Tabla_owssvr__2[[#This Row],[Categoria]]</f>
        <v>Instalación de nuevos software en los computadores.</v>
      </c>
      <c r="H2993">
        <f>Tabla_owssvr__2[[#This Row],[Enviado a TI]]</f>
        <v>0</v>
      </c>
      <c r="I2993">
        <f>Tabla_owssvr__2[[#This Row],[Regiones]]</f>
        <v>0</v>
      </c>
      <c r="J2993" s="12">
        <f t="shared" si="303"/>
        <v>1</v>
      </c>
      <c r="K2993" s="13">
        <f t="shared" si="304"/>
        <v>41591</v>
      </c>
      <c r="L2993" s="12">
        <f t="shared" si="305"/>
        <v>2013</v>
      </c>
      <c r="M2993" s="12">
        <f t="shared" si="306"/>
        <v>46</v>
      </c>
      <c r="N2993" s="12">
        <f t="shared" si="307"/>
        <v>11</v>
      </c>
      <c r="O2993" s="13" t="str">
        <f t="shared" ca="1" si="308"/>
        <v>CUMPLE</v>
      </c>
    </row>
    <row r="2994" spans="1:15" hidden="1">
      <c r="A2994">
        <f>Tabla_owssvr__2[[#This Row],[ID]]</f>
        <v>2217</v>
      </c>
      <c r="B2994" t="str">
        <f>Tabla_owssvr__2[[#This Row],[Título]]</f>
        <v>Cesion de LIneas ENTEL</v>
      </c>
      <c r="C2994" t="str">
        <f>Tabla_owssvr__2[[#This Row],[Solicitante]]</f>
        <v>Salas Redondo, Luis Miguel, CAM</v>
      </c>
      <c r="D2994" s="4">
        <f>Tabla_owssvr__2[[#This Row],[Fecha Solicitud]]</f>
        <v>41590</v>
      </c>
      <c r="E2994" t="str">
        <f>Tabla_owssvr__2[[#This Row],[Estado]]</f>
        <v>Realizado</v>
      </c>
      <c r="F2994" s="4">
        <f>Tabla_owssvr__2[[#This Row],[Fecha Cierre]]</f>
        <v>41590</v>
      </c>
      <c r="G2994" t="str">
        <f>Tabla_owssvr__2[[#This Row],[Categoria]]</f>
        <v>Otros no sujetos a ANS</v>
      </c>
      <c r="H2994">
        <f>Tabla_owssvr__2[[#This Row],[Enviado a TI]]</f>
        <v>0</v>
      </c>
      <c r="I2994">
        <f>Tabla_owssvr__2[[#This Row],[Regiones]]</f>
        <v>0</v>
      </c>
      <c r="J2994" s="12">
        <f t="shared" si="303"/>
        <v>100</v>
      </c>
      <c r="K2994" s="13">
        <f t="shared" si="304"/>
        <v>41733</v>
      </c>
      <c r="L2994" s="12">
        <f t="shared" si="305"/>
        <v>2014</v>
      </c>
      <c r="M2994" s="12">
        <f t="shared" si="306"/>
        <v>14</v>
      </c>
      <c r="N2994" s="12">
        <f t="shared" si="307"/>
        <v>4</v>
      </c>
      <c r="O2994" s="13" t="str">
        <f t="shared" ca="1" si="308"/>
        <v>CUMPLE</v>
      </c>
    </row>
    <row r="2995" spans="1:15" hidden="1">
      <c r="A2995">
        <f>Tabla_owssvr__2[[#This Row],[ID]]</f>
        <v>2216</v>
      </c>
      <c r="B2995" t="str">
        <f>Tabla_owssvr__2[[#This Row],[Título]]</f>
        <v>Minutos Celular</v>
      </c>
      <c r="C2995" t="str">
        <f>Tabla_owssvr__2[[#This Row],[Solicitante]]</f>
        <v>Palma Campos, Alejandra Beatriz, CAM</v>
      </c>
      <c r="D2995" s="4">
        <f>Tabla_owssvr__2[[#This Row],[Fecha Solicitud]]</f>
        <v>41590</v>
      </c>
      <c r="E2995" t="str">
        <f>Tabla_owssvr__2[[#This Row],[Estado]]</f>
        <v>Realizado</v>
      </c>
      <c r="F2995" s="4">
        <f>Tabla_owssvr__2[[#This Row],[Fecha Cierre]]</f>
        <v>41590</v>
      </c>
      <c r="G2995" t="str">
        <f>Tabla_owssvr__2[[#This Row],[Categoria]]</f>
        <v>Habilitación de servicios de telefonía celular, aumento de minutos, cambio de perfil.</v>
      </c>
      <c r="H2995">
        <f>Tabla_owssvr__2[[#This Row],[Enviado a TI]]</f>
        <v>0</v>
      </c>
      <c r="I2995">
        <f>Tabla_owssvr__2[[#This Row],[Regiones]]</f>
        <v>0</v>
      </c>
      <c r="J2995" s="12">
        <f t="shared" si="303"/>
        <v>1</v>
      </c>
      <c r="K2995" s="13">
        <f t="shared" si="304"/>
        <v>41591</v>
      </c>
      <c r="L2995" s="12">
        <f t="shared" si="305"/>
        <v>2013</v>
      </c>
      <c r="M2995" s="12">
        <f t="shared" si="306"/>
        <v>46</v>
      </c>
      <c r="N2995" s="12">
        <f t="shared" si="307"/>
        <v>11</v>
      </c>
      <c r="O2995" s="13" t="str">
        <f t="shared" ca="1" si="308"/>
        <v>CUMPLE</v>
      </c>
    </row>
    <row r="2996" spans="1:15" hidden="1">
      <c r="A2996">
        <f>Tabla_owssvr__2[[#This Row],[ID]]</f>
        <v>2215</v>
      </c>
      <c r="B2996" t="str">
        <f>Tabla_owssvr__2[[#This Row],[Título]]</f>
        <v>Traslado provisorio Anexo 7509</v>
      </c>
      <c r="C2996" t="str">
        <f>Tabla_owssvr__2[[#This Row],[Solicitante]]</f>
        <v>Elgueta Rojas, Deborah Lisset, CAM</v>
      </c>
      <c r="D2996" s="4">
        <f>Tabla_owssvr__2[[#This Row],[Fecha Solicitud]]</f>
        <v>41586</v>
      </c>
      <c r="E2996" t="str">
        <f>Tabla_owssvr__2[[#This Row],[Estado]]</f>
        <v>Realizado</v>
      </c>
      <c r="F2996" s="4">
        <f>Tabla_owssvr__2[[#This Row],[Fecha Cierre]]</f>
        <v>41586</v>
      </c>
      <c r="G2996" t="str">
        <f>Tabla_owssvr__2[[#This Row],[Categoria]]</f>
        <v>Creación, modificación activación y desactivación de anexos telefónicos.</v>
      </c>
      <c r="H2996">
        <f>Tabla_owssvr__2[[#This Row],[Enviado a TI]]</f>
        <v>0</v>
      </c>
      <c r="I2996">
        <f>Tabla_owssvr__2[[#This Row],[Regiones]]</f>
        <v>0</v>
      </c>
      <c r="J2996" s="12">
        <f t="shared" si="303"/>
        <v>1</v>
      </c>
      <c r="K2996" s="13">
        <f t="shared" si="304"/>
        <v>41589</v>
      </c>
      <c r="L2996" s="12">
        <f t="shared" si="305"/>
        <v>2013</v>
      </c>
      <c r="M2996" s="12">
        <f t="shared" si="306"/>
        <v>46</v>
      </c>
      <c r="N2996" s="12">
        <f t="shared" si="307"/>
        <v>11</v>
      </c>
      <c r="O2996" s="13" t="str">
        <f t="shared" ca="1" si="308"/>
        <v>CUMPLE</v>
      </c>
    </row>
    <row r="2997" spans="1:15" hidden="1">
      <c r="A2997">
        <f>Tabla_owssvr__2[[#This Row],[ID]]</f>
        <v>2214</v>
      </c>
      <c r="B2997" t="str">
        <f>Tabla_owssvr__2[[#This Row],[Título]]</f>
        <v>Minutos Celular</v>
      </c>
      <c r="C2997" t="str">
        <f>Tabla_owssvr__2[[#This Row],[Solicitante]]</f>
        <v>Palma Campos, Alejandra Beatriz, CAM</v>
      </c>
      <c r="D2997" s="4">
        <f>Tabla_owssvr__2[[#This Row],[Fecha Solicitud]]</f>
        <v>41590</v>
      </c>
      <c r="E2997" t="str">
        <f>Tabla_owssvr__2[[#This Row],[Estado]]</f>
        <v>Realizado</v>
      </c>
      <c r="F2997" s="4">
        <f>Tabla_owssvr__2[[#This Row],[Fecha Cierre]]</f>
        <v>41590</v>
      </c>
      <c r="G2997" t="str">
        <f>Tabla_owssvr__2[[#This Row],[Categoria]]</f>
        <v>Habilitación de servicios de telefonía celular, aumento de minutos, cambio de perfil.</v>
      </c>
      <c r="H2997">
        <f>Tabla_owssvr__2[[#This Row],[Enviado a TI]]</f>
        <v>0</v>
      </c>
      <c r="I2997">
        <f>Tabla_owssvr__2[[#This Row],[Regiones]]</f>
        <v>0</v>
      </c>
      <c r="J2997" s="12">
        <f t="shared" si="303"/>
        <v>1</v>
      </c>
      <c r="K2997" s="13">
        <f t="shared" si="304"/>
        <v>41591</v>
      </c>
      <c r="L2997" s="12">
        <f t="shared" si="305"/>
        <v>2013</v>
      </c>
      <c r="M2997" s="12">
        <f t="shared" si="306"/>
        <v>46</v>
      </c>
      <c r="N2997" s="12">
        <f t="shared" si="307"/>
        <v>11</v>
      </c>
      <c r="O2997" s="13" t="str">
        <f t="shared" ca="1" si="308"/>
        <v>CUMPLE</v>
      </c>
    </row>
    <row r="2998" spans="1:15" hidden="1">
      <c r="A2998">
        <f>Tabla_owssvr__2[[#This Row],[ID]]</f>
        <v>2213</v>
      </c>
      <c r="B2998" t="str">
        <f>Tabla_owssvr__2[[#This Row],[Título]]</f>
        <v>Minutos On Net 94691356</v>
      </c>
      <c r="C2998" t="str">
        <f>Tabla_owssvr__2[[#This Row],[Solicitante]]</f>
        <v>Duarte Fuentes, Luis Alfredo, CAM</v>
      </c>
      <c r="D2998" s="4">
        <f>Tabla_owssvr__2[[#This Row],[Fecha Solicitud]]</f>
        <v>41586</v>
      </c>
      <c r="E2998" t="str">
        <f>Tabla_owssvr__2[[#This Row],[Estado]]</f>
        <v>Realizado</v>
      </c>
      <c r="F2998" s="4">
        <f>Tabla_owssvr__2[[#This Row],[Fecha Cierre]]</f>
        <v>41586</v>
      </c>
      <c r="G2998" t="str">
        <f>Tabla_owssvr__2[[#This Row],[Categoria]]</f>
        <v>Habilitación de servicios de telefonía celular, aumento de minutos, cambio de perfil.</v>
      </c>
      <c r="H2998">
        <f>Tabla_owssvr__2[[#This Row],[Enviado a TI]]</f>
        <v>0</v>
      </c>
      <c r="I2998">
        <f>Tabla_owssvr__2[[#This Row],[Regiones]]</f>
        <v>0</v>
      </c>
      <c r="J2998" s="12">
        <f t="shared" si="303"/>
        <v>1</v>
      </c>
      <c r="K2998" s="13">
        <f t="shared" si="304"/>
        <v>41589</v>
      </c>
      <c r="L2998" s="12">
        <f t="shared" si="305"/>
        <v>2013</v>
      </c>
      <c r="M2998" s="12">
        <f t="shared" si="306"/>
        <v>46</v>
      </c>
      <c r="N2998" s="12">
        <f t="shared" si="307"/>
        <v>11</v>
      </c>
      <c r="O2998" s="13" t="str">
        <f t="shared" ca="1" si="308"/>
        <v>CUMPLE</v>
      </c>
    </row>
    <row r="2999" spans="1:15" hidden="1">
      <c r="A2999">
        <f>Tabla_owssvr__2[[#This Row],[ID]]</f>
        <v>2212</v>
      </c>
      <c r="B2999" t="str">
        <f>Tabla_owssvr__2[[#This Row],[Título]]</f>
        <v>Habilitación Roaming entre 12/11 y 14/11</v>
      </c>
      <c r="C2999" t="str">
        <f>Tabla_owssvr__2[[#This Row],[Solicitante]]</f>
        <v>Gonzalez Soto, Javier Alejandro, CAM</v>
      </c>
      <c r="D2999" s="4">
        <f>Tabla_owssvr__2[[#This Row],[Fecha Solicitud]]</f>
        <v>41590</v>
      </c>
      <c r="E2999" t="str">
        <f>Tabla_owssvr__2[[#This Row],[Estado]]</f>
        <v>Realizado</v>
      </c>
      <c r="F2999" s="4">
        <f>Tabla_owssvr__2[[#This Row],[Fecha Cierre]]</f>
        <v>41590</v>
      </c>
      <c r="G2999" t="str">
        <f>Tabla_owssvr__2[[#This Row],[Categoria]]</f>
        <v>Roaming</v>
      </c>
      <c r="H2999">
        <f>Tabla_owssvr__2[[#This Row],[Enviado a TI]]</f>
        <v>0</v>
      </c>
      <c r="I2999">
        <f>Tabla_owssvr__2[[#This Row],[Regiones]]</f>
        <v>0</v>
      </c>
      <c r="J2999" s="12">
        <f t="shared" si="303"/>
        <v>1</v>
      </c>
      <c r="K2999" s="13">
        <f t="shared" si="304"/>
        <v>41591</v>
      </c>
      <c r="L2999" s="12">
        <f t="shared" si="305"/>
        <v>2013</v>
      </c>
      <c r="M2999" s="12">
        <f t="shared" si="306"/>
        <v>46</v>
      </c>
      <c r="N2999" s="12">
        <f t="shared" si="307"/>
        <v>11</v>
      </c>
      <c r="O2999" s="13" t="str">
        <f t="shared" ca="1" si="308"/>
        <v>CUMPLE</v>
      </c>
    </row>
    <row r="3000" spans="1:15" hidden="1">
      <c r="A3000">
        <f>Tabla_owssvr__2[[#This Row],[ID]]</f>
        <v>2211</v>
      </c>
      <c r="B3000" t="str">
        <f>Tabla_owssvr__2[[#This Row],[Título]]</f>
        <v>Minutos Celular</v>
      </c>
      <c r="C3000" t="str">
        <f>Tabla_owssvr__2[[#This Row],[Solicitante]]</f>
        <v>Abarca Cerda, Cristian Andres, CAM</v>
      </c>
      <c r="D3000" s="4">
        <f>Tabla_owssvr__2[[#This Row],[Fecha Solicitud]]</f>
        <v>41584</v>
      </c>
      <c r="E3000" t="str">
        <f>Tabla_owssvr__2[[#This Row],[Estado]]</f>
        <v>Realizado</v>
      </c>
      <c r="F3000" s="4">
        <f>Tabla_owssvr__2[[#This Row],[Fecha Cierre]]</f>
        <v>41584</v>
      </c>
      <c r="G3000" t="str">
        <f>Tabla_owssvr__2[[#This Row],[Categoria]]</f>
        <v>Habilitación de servicios de telefonía celular, aumento de minutos, cambio de perfil.</v>
      </c>
      <c r="H3000">
        <f>Tabla_owssvr__2[[#This Row],[Enviado a TI]]</f>
        <v>0</v>
      </c>
      <c r="I3000">
        <f>Tabla_owssvr__2[[#This Row],[Regiones]]</f>
        <v>0</v>
      </c>
      <c r="J3000" s="12">
        <f t="shared" si="303"/>
        <v>1</v>
      </c>
      <c r="K3000" s="13">
        <f t="shared" si="304"/>
        <v>41585</v>
      </c>
      <c r="L3000" s="12">
        <f t="shared" si="305"/>
        <v>2013</v>
      </c>
      <c r="M3000" s="12">
        <f t="shared" si="306"/>
        <v>45</v>
      </c>
      <c r="N3000" s="12">
        <f t="shared" si="307"/>
        <v>11</v>
      </c>
      <c r="O3000" s="13" t="str">
        <f t="shared" ca="1" si="308"/>
        <v>CUMPLE</v>
      </c>
    </row>
    <row r="3001" spans="1:15" hidden="1">
      <c r="A3001">
        <f>Tabla_owssvr__2[[#This Row],[ID]]</f>
        <v>2210</v>
      </c>
      <c r="B3001" t="str">
        <f>Tabla_owssvr__2[[#This Row],[Título]]</f>
        <v>Aumento capacidad de buzón Outlook</v>
      </c>
      <c r="C3001" t="str">
        <f>Tabla_owssvr__2[[#This Row],[Solicitante]]</f>
        <v>Jara San Martin, Rene Mauricio, CAM</v>
      </c>
      <c r="D3001" s="4">
        <f>Tabla_owssvr__2[[#This Row],[Fecha Solicitud]]</f>
        <v>41585</v>
      </c>
      <c r="E3001" t="str">
        <f>Tabla_owssvr__2[[#This Row],[Estado]]</f>
        <v>Realizado</v>
      </c>
      <c r="F3001" s="4">
        <f>Tabla_owssvr__2[[#This Row],[Fecha Cierre]]</f>
        <v>41585</v>
      </c>
      <c r="G3001" t="str">
        <f>Tabla_owssvr__2[[#This Row],[Categoria]]</f>
        <v>Creación, modificación activación y desactivación de cuentas de red y correo electrónico.</v>
      </c>
      <c r="H3001">
        <f>Tabla_owssvr__2[[#This Row],[Enviado a TI]]</f>
        <v>0</v>
      </c>
      <c r="I3001">
        <f>Tabla_owssvr__2[[#This Row],[Regiones]]</f>
        <v>0</v>
      </c>
      <c r="J3001" s="12">
        <f t="shared" si="303"/>
        <v>1</v>
      </c>
      <c r="K3001" s="13">
        <f t="shared" si="304"/>
        <v>41586</v>
      </c>
      <c r="L3001" s="12">
        <f t="shared" si="305"/>
        <v>2013</v>
      </c>
      <c r="M3001" s="12">
        <f t="shared" si="306"/>
        <v>45</v>
      </c>
      <c r="N3001" s="12">
        <f t="shared" si="307"/>
        <v>11</v>
      </c>
      <c r="O3001" s="13" t="str">
        <f t="shared" ca="1" si="308"/>
        <v>CUMPLE</v>
      </c>
    </row>
    <row r="3002" spans="1:15" hidden="1">
      <c r="A3002">
        <f>Tabla_owssvr__2[[#This Row],[ID]]</f>
        <v>2209</v>
      </c>
      <c r="B3002" t="str">
        <f>Tabla_owssvr__2[[#This Row],[Título]]</f>
        <v>Telefono Sin minutos al parece</v>
      </c>
      <c r="C3002" t="str">
        <f>Tabla_owssvr__2[[#This Row],[Solicitante]]</f>
        <v>Barraza Ramos, Boris, CAM</v>
      </c>
      <c r="D3002" s="4">
        <f>Tabla_owssvr__2[[#This Row],[Fecha Solicitud]]</f>
        <v>41585</v>
      </c>
      <c r="E3002" t="str">
        <f>Tabla_owssvr__2[[#This Row],[Estado]]</f>
        <v>Realizado</v>
      </c>
      <c r="F3002" s="4">
        <f>Tabla_owssvr__2[[#This Row],[Fecha Cierre]]</f>
        <v>41585</v>
      </c>
      <c r="G3002" t="str">
        <f>Tabla_owssvr__2[[#This Row],[Categoria]]</f>
        <v>Habilitación de servicios de telefonía celular, aumento de minutos, cambio de perfil.</v>
      </c>
      <c r="H3002">
        <f>Tabla_owssvr__2[[#This Row],[Enviado a TI]]</f>
        <v>0</v>
      </c>
      <c r="I3002">
        <f>Tabla_owssvr__2[[#This Row],[Regiones]]</f>
        <v>0</v>
      </c>
      <c r="J3002" s="12">
        <f t="shared" si="303"/>
        <v>1</v>
      </c>
      <c r="K3002" s="13">
        <f t="shared" si="304"/>
        <v>41586</v>
      </c>
      <c r="L3002" s="12">
        <f t="shared" si="305"/>
        <v>2013</v>
      </c>
      <c r="M3002" s="12">
        <f t="shared" si="306"/>
        <v>45</v>
      </c>
      <c r="N3002" s="12">
        <f t="shared" si="307"/>
        <v>11</v>
      </c>
      <c r="O3002" s="13" t="str">
        <f t="shared" ca="1" si="308"/>
        <v>CUMPLE</v>
      </c>
    </row>
    <row r="3003" spans="1:15" hidden="1">
      <c r="A3003">
        <f>Tabla_owssvr__2[[#This Row],[ID]]</f>
        <v>2208</v>
      </c>
      <c r="B3003" t="str">
        <f>Tabla_owssvr__2[[#This Row],[Título]]</f>
        <v>Acceso nube</v>
      </c>
      <c r="C3003" t="str">
        <f>Tabla_owssvr__2[[#This Row],[Solicitante]]</f>
        <v>Meza Madariaga, Daniella Fernanda, CAM</v>
      </c>
      <c r="D3003" s="4">
        <f>Tabla_owssvr__2[[#This Row],[Fecha Solicitud]]</f>
        <v>41590</v>
      </c>
      <c r="E3003" t="str">
        <f>Tabla_owssvr__2[[#This Row],[Estado]]</f>
        <v>Realizado</v>
      </c>
      <c r="F3003" s="4">
        <f>Tabla_owssvr__2[[#This Row],[Fecha Cierre]]</f>
        <v>41590</v>
      </c>
      <c r="G3003" t="str">
        <f>Tabla_owssvr__2[[#This Row],[Categoria]]</f>
        <v>Habilitación de carpetas compartidas o sitios de Sharepoint. O asignación y/o modificación de permisos.</v>
      </c>
      <c r="H3003">
        <f>Tabla_owssvr__2[[#This Row],[Enviado a TI]]</f>
        <v>0</v>
      </c>
      <c r="I3003">
        <f>Tabla_owssvr__2[[#This Row],[Regiones]]</f>
        <v>0</v>
      </c>
      <c r="J3003" s="12">
        <f t="shared" si="303"/>
        <v>1</v>
      </c>
      <c r="K3003" s="13">
        <f t="shared" si="304"/>
        <v>41591</v>
      </c>
      <c r="L3003" s="12">
        <f t="shared" si="305"/>
        <v>2013</v>
      </c>
      <c r="M3003" s="12">
        <f t="shared" si="306"/>
        <v>46</v>
      </c>
      <c r="N3003" s="12">
        <f t="shared" si="307"/>
        <v>11</v>
      </c>
      <c r="O3003" s="13" t="str">
        <f t="shared" ca="1" si="308"/>
        <v>CUMPLE</v>
      </c>
    </row>
    <row r="3004" spans="1:15" hidden="1">
      <c r="A3004">
        <f>Tabla_owssvr__2[[#This Row],[ID]]</f>
        <v>2207</v>
      </c>
      <c r="B3004" t="str">
        <f>Tabla_owssvr__2[[#This Row],[Título]]</f>
        <v xml:space="preserve">Favor habilitar acceso PC CH-110667 (CL159639401) </v>
      </c>
      <c r="C3004" t="str">
        <f>Tabla_owssvr__2[[#This Row],[Solicitante]]</f>
        <v>Monardes Letelier, Israel Rodolfo, CAM</v>
      </c>
      <c r="D3004" s="4">
        <f>Tabla_owssvr__2[[#This Row],[Fecha Solicitud]]</f>
        <v>41589</v>
      </c>
      <c r="E3004" t="str">
        <f>Tabla_owssvr__2[[#This Row],[Estado]]</f>
        <v>Realizado</v>
      </c>
      <c r="F3004" s="4">
        <f>Tabla_owssvr__2[[#This Row],[Fecha Cierre]]</f>
        <v>41589</v>
      </c>
      <c r="G3004" t="str">
        <f>Tabla_owssvr__2[[#This Row],[Categoria]]</f>
        <v>Creación, modificación activación y desactivación de cuentas de red y correo electrónico.</v>
      </c>
      <c r="H3004">
        <f>Tabla_owssvr__2[[#This Row],[Enviado a TI]]</f>
        <v>0</v>
      </c>
      <c r="I3004">
        <f>Tabla_owssvr__2[[#This Row],[Regiones]]</f>
        <v>0</v>
      </c>
      <c r="J3004" s="12">
        <f t="shared" si="303"/>
        <v>1</v>
      </c>
      <c r="K3004" s="13">
        <f t="shared" si="304"/>
        <v>41590</v>
      </c>
      <c r="L3004" s="12">
        <f t="shared" si="305"/>
        <v>2013</v>
      </c>
      <c r="M3004" s="12">
        <f t="shared" si="306"/>
        <v>46</v>
      </c>
      <c r="N3004" s="12">
        <f t="shared" si="307"/>
        <v>11</v>
      </c>
      <c r="O3004" s="13" t="str">
        <f t="shared" ca="1" si="308"/>
        <v>CUMPLE</v>
      </c>
    </row>
    <row r="3005" spans="1:15" hidden="1">
      <c r="A3005">
        <f>Tabla_owssvr__2[[#This Row],[ID]]</f>
        <v>2206</v>
      </c>
      <c r="B3005" t="str">
        <f>Tabla_owssvr__2[[#This Row],[Título]]</f>
        <v xml:space="preserve">asigne una clave provisoria en Oracle </v>
      </c>
      <c r="C3005" t="str">
        <f>Tabla_owssvr__2[[#This Row],[Solicitante]]</f>
        <v>Carrasco Briones, Rodrigo, CAM</v>
      </c>
      <c r="D3005" s="4">
        <f>Tabla_owssvr__2[[#This Row],[Fecha Solicitud]]</f>
        <v>41589</v>
      </c>
      <c r="E3005" t="str">
        <f>Tabla_owssvr__2[[#This Row],[Estado]]</f>
        <v>Realizado</v>
      </c>
      <c r="F3005" s="4">
        <f>Tabla_owssvr__2[[#This Row],[Fecha Cierre]]</f>
        <v>41590</v>
      </c>
      <c r="G3005" t="str">
        <f>Tabla_owssvr__2[[#This Row],[Categoria]]</f>
        <v>Creación, modificación activación y desactivación de cuentas asociadas a servicios externos.</v>
      </c>
      <c r="H3005">
        <f>Tabla_owssvr__2[[#This Row],[Enviado a TI]]</f>
        <v>0</v>
      </c>
      <c r="I3005">
        <f>Tabla_owssvr__2[[#This Row],[Regiones]]</f>
        <v>0</v>
      </c>
      <c r="J3005" s="12">
        <f t="shared" si="303"/>
        <v>1</v>
      </c>
      <c r="K3005" s="13">
        <f t="shared" si="304"/>
        <v>41590</v>
      </c>
      <c r="L3005" s="12">
        <f t="shared" si="305"/>
        <v>2013</v>
      </c>
      <c r="M3005" s="12">
        <f t="shared" si="306"/>
        <v>46</v>
      </c>
      <c r="N3005" s="12">
        <f t="shared" si="307"/>
        <v>11</v>
      </c>
      <c r="O3005" s="13" t="str">
        <f t="shared" ca="1" si="308"/>
        <v>CUMPLE</v>
      </c>
    </row>
    <row r="3006" spans="1:15" hidden="1">
      <c r="A3006">
        <f>Tabla_owssvr__2[[#This Row],[ID]]</f>
        <v>2205</v>
      </c>
      <c r="B3006" t="str">
        <f>Tabla_owssvr__2[[#This Row],[Título]]</f>
        <v>Validación Inventario Rotativo.</v>
      </c>
      <c r="C3006" t="str">
        <f>Tabla_owssvr__2[[#This Row],[Solicitante]]</f>
        <v>Carrasco Briones, Rodrigo, CAM</v>
      </c>
      <c r="D3006" s="4">
        <f>Tabla_owssvr__2[[#This Row],[Fecha Solicitud]]</f>
        <v>41590</v>
      </c>
      <c r="E3006" t="str">
        <f>Tabla_owssvr__2[[#This Row],[Estado]]</f>
        <v>Realizado</v>
      </c>
      <c r="F3006" s="4">
        <f>Tabla_owssvr__2[[#This Row],[Fecha Cierre]]</f>
        <v>41590</v>
      </c>
      <c r="G3006" t="str">
        <f>Tabla_owssvr__2[[#This Row],[Categoria]]</f>
        <v>Asignación de equipamiento estándar.</v>
      </c>
      <c r="H3006">
        <f>Tabla_owssvr__2[[#This Row],[Enviado a TI]]</f>
        <v>0</v>
      </c>
      <c r="I3006">
        <f>Tabla_owssvr__2[[#This Row],[Regiones]]</f>
        <v>0</v>
      </c>
      <c r="J3006" s="12">
        <f t="shared" si="303"/>
        <v>4</v>
      </c>
      <c r="K3006" s="13">
        <f t="shared" si="304"/>
        <v>41596</v>
      </c>
      <c r="L3006" s="12">
        <f t="shared" si="305"/>
        <v>2013</v>
      </c>
      <c r="M3006" s="12">
        <f t="shared" si="306"/>
        <v>47</v>
      </c>
      <c r="N3006" s="12">
        <f t="shared" si="307"/>
        <v>11</v>
      </c>
      <c r="O3006" s="13" t="str">
        <f t="shared" ca="1" si="308"/>
        <v>CUMPLE</v>
      </c>
    </row>
    <row r="3007" spans="1:15" hidden="1">
      <c r="A3007">
        <f>Tabla_owssvr__2[[#This Row],[ID]]</f>
        <v>2204</v>
      </c>
      <c r="B3007" t="str">
        <f>Tabla_owssvr__2[[#This Row],[Título]]</f>
        <v>acceso a oracle (instalación de java)</v>
      </c>
      <c r="C3007" t="str">
        <f>Tabla_owssvr__2[[#This Row],[Solicitante]]</f>
        <v>Jara San Martin, Rene Mauricio, CAM</v>
      </c>
      <c r="D3007" s="4">
        <f>Tabla_owssvr__2[[#This Row],[Fecha Solicitud]]</f>
        <v>41590</v>
      </c>
      <c r="E3007" t="str">
        <f>Tabla_owssvr__2[[#This Row],[Estado]]</f>
        <v>Realizado</v>
      </c>
      <c r="F3007" s="4">
        <f>Tabla_owssvr__2[[#This Row],[Fecha Cierre]]</f>
        <v>41590</v>
      </c>
      <c r="G3007" t="str">
        <f>Tabla_owssvr__2[[#This Row],[Categoria]]</f>
        <v>Instalación de nuevos software en los computadores.</v>
      </c>
      <c r="H3007">
        <f>Tabla_owssvr__2[[#This Row],[Enviado a TI]]</f>
        <v>0</v>
      </c>
      <c r="I3007">
        <f>Tabla_owssvr__2[[#This Row],[Regiones]]</f>
        <v>0</v>
      </c>
      <c r="J3007" s="12">
        <f t="shared" si="303"/>
        <v>1</v>
      </c>
      <c r="K3007" s="13">
        <f t="shared" si="304"/>
        <v>41591</v>
      </c>
      <c r="L3007" s="12">
        <f t="shared" si="305"/>
        <v>2013</v>
      </c>
      <c r="M3007" s="12">
        <f t="shared" si="306"/>
        <v>46</v>
      </c>
      <c r="N3007" s="12">
        <f t="shared" si="307"/>
        <v>11</v>
      </c>
      <c r="O3007" s="13" t="str">
        <f t="shared" ca="1" si="308"/>
        <v>CUMPLE</v>
      </c>
    </row>
    <row r="3008" spans="1:15" hidden="1">
      <c r="A3008">
        <f>Tabla_owssvr__2[[#This Row],[ID]]</f>
        <v>2203</v>
      </c>
      <c r="B3008" t="str">
        <f>Tabla_owssvr__2[[#This Row],[Título]]</f>
        <v xml:space="preserve">Activación de Minutos </v>
      </c>
      <c r="C3008" t="str">
        <f>Tabla_owssvr__2[[#This Row],[Solicitante]]</f>
        <v>Pacheco Pinto, Alex  CAM</v>
      </c>
      <c r="D3008" s="4">
        <f>Tabla_owssvr__2[[#This Row],[Fecha Solicitud]]</f>
        <v>41590</v>
      </c>
      <c r="E3008" t="str">
        <f>Tabla_owssvr__2[[#This Row],[Estado]]</f>
        <v>Realizado</v>
      </c>
      <c r="F3008" s="4">
        <f>Tabla_owssvr__2[[#This Row],[Fecha Cierre]]</f>
        <v>41590</v>
      </c>
      <c r="G3008" t="str">
        <f>Tabla_owssvr__2[[#This Row],[Categoria]]</f>
        <v>Habilitación de servicios de telefonía celular, aumento de minutos, cambio de perfil.</v>
      </c>
      <c r="H3008">
        <f>Tabla_owssvr__2[[#This Row],[Enviado a TI]]</f>
        <v>0</v>
      </c>
      <c r="I3008">
        <f>Tabla_owssvr__2[[#This Row],[Regiones]]</f>
        <v>0</v>
      </c>
      <c r="J3008" s="12">
        <f t="shared" si="303"/>
        <v>1</v>
      </c>
      <c r="K3008" s="13">
        <f t="shared" si="304"/>
        <v>41591</v>
      </c>
      <c r="L3008" s="12">
        <f t="shared" si="305"/>
        <v>2013</v>
      </c>
      <c r="M3008" s="12">
        <f t="shared" si="306"/>
        <v>46</v>
      </c>
      <c r="N3008" s="12">
        <f t="shared" si="307"/>
        <v>11</v>
      </c>
      <c r="O3008" s="13" t="str">
        <f t="shared" ca="1" si="308"/>
        <v>CUMPLE</v>
      </c>
    </row>
    <row r="3009" spans="1:15" hidden="1">
      <c r="A3009">
        <f>Tabla_owssvr__2[[#This Row],[ID]]</f>
        <v>2202</v>
      </c>
      <c r="B3009" t="str">
        <f>Tabla_owssvr__2[[#This Row],[Título]]</f>
        <v>Restitución de minutos on-net</v>
      </c>
      <c r="C3009" t="str">
        <f>Tabla_owssvr__2[[#This Row],[Solicitante]]</f>
        <v>Elgueta Rojas, Deborah Lisset, CAM</v>
      </c>
      <c r="D3009" s="4">
        <f>Tabla_owssvr__2[[#This Row],[Fecha Solicitud]]</f>
        <v>41590</v>
      </c>
      <c r="E3009" t="str">
        <f>Tabla_owssvr__2[[#This Row],[Estado]]</f>
        <v>Realizado</v>
      </c>
      <c r="F3009" s="4">
        <f>Tabla_owssvr__2[[#This Row],[Fecha Cierre]]</f>
        <v>41590</v>
      </c>
      <c r="G3009" t="str">
        <f>Tabla_owssvr__2[[#This Row],[Categoria]]</f>
        <v>Habilitación de servicios de telefonía celular, aumento de minutos, cambio de perfil.</v>
      </c>
      <c r="H3009">
        <f>Tabla_owssvr__2[[#This Row],[Enviado a TI]]</f>
        <v>0</v>
      </c>
      <c r="I3009">
        <f>Tabla_owssvr__2[[#This Row],[Regiones]]</f>
        <v>0</v>
      </c>
      <c r="J3009" s="12">
        <f t="shared" si="303"/>
        <v>1</v>
      </c>
      <c r="K3009" s="13">
        <f t="shared" si="304"/>
        <v>41591</v>
      </c>
      <c r="L3009" s="12">
        <f t="shared" si="305"/>
        <v>2013</v>
      </c>
      <c r="M3009" s="12">
        <f t="shared" si="306"/>
        <v>46</v>
      </c>
      <c r="N3009" s="12">
        <f t="shared" si="307"/>
        <v>11</v>
      </c>
      <c r="O3009" s="13" t="str">
        <f t="shared" ca="1" si="308"/>
        <v>CUMPLE</v>
      </c>
    </row>
    <row r="3010" spans="1:15" hidden="1">
      <c r="A3010">
        <f>Tabla_owssvr__2[[#This Row],[ID]]</f>
        <v>2201</v>
      </c>
      <c r="B3010" t="str">
        <f>Tabla_owssvr__2[[#This Row],[Título]]</f>
        <v>Cuenta Bloqueada. Ticket Nº 26921</v>
      </c>
      <c r="C3010" t="str">
        <f>Tabla_owssvr__2[[#This Row],[Solicitante]]</f>
        <v>Soto Guzman, Jeannette del Carmen, CAM</v>
      </c>
      <c r="D3010" s="4">
        <f>Tabla_owssvr__2[[#This Row],[Fecha Solicitud]]</f>
        <v>41590</v>
      </c>
      <c r="E3010" t="str">
        <f>Tabla_owssvr__2[[#This Row],[Estado]]</f>
        <v>Realizado</v>
      </c>
      <c r="F3010" s="4">
        <f>Tabla_owssvr__2[[#This Row],[Fecha Cierre]]</f>
        <v>41590</v>
      </c>
      <c r="G3010" t="str">
        <f>Tabla_owssvr__2[[#This Row],[Categoria]]</f>
        <v>Creación, modificación activación y desactivación de cuentas de red y correo electrónico.</v>
      </c>
      <c r="H3010">
        <f>Tabla_owssvr__2[[#This Row],[Enviado a TI]]</f>
        <v>0</v>
      </c>
      <c r="I3010">
        <f>Tabla_owssvr__2[[#This Row],[Regiones]]</f>
        <v>0</v>
      </c>
      <c r="J3010" s="12">
        <f t="shared" ref="J3010:J3073" si="309">VLOOKUP(G3010,servicios,2,FALSE)</f>
        <v>1</v>
      </c>
      <c r="K3010" s="13">
        <f t="shared" ref="K3010:K3073" si="310">WORKDAY(D3010*1,J3010,festivos)</f>
        <v>41591</v>
      </c>
      <c r="L3010" s="12">
        <f t="shared" ref="L3010:L3073" si="311">YEAR(K3010)</f>
        <v>2013</v>
      </c>
      <c r="M3010" s="12">
        <f t="shared" ref="M3010:M3073" si="312">WEEKNUM(K3010,2)</f>
        <v>46</v>
      </c>
      <c r="N3010" s="12">
        <f t="shared" ref="N3010:N3073" si="313">MONTH(K3010)</f>
        <v>11</v>
      </c>
      <c r="O3010" s="13" t="str">
        <f t="shared" ref="O3010:O3073" ca="1" si="314">IF(F3010=0,IF(AND(TODAY()&lt;=K3010),"EN TIEMPO","FUERA"),IF(AND(F3010&lt;=K3010),"CUMPLE","NO CUMPLE"))</f>
        <v>CUMPLE</v>
      </c>
    </row>
    <row r="3011" spans="1:15" hidden="1">
      <c r="A3011">
        <f>Tabla_owssvr__2[[#This Row],[ID]]</f>
        <v>2200</v>
      </c>
      <c r="B3011" t="str">
        <f>Tabla_owssvr__2[[#This Row],[Título]]</f>
        <v>Telefono</v>
      </c>
      <c r="C3011" t="str">
        <f>Tabla_owssvr__2[[#This Row],[Solicitante]]</f>
        <v>Hueraman Garrido, Carlos, EXTERNO</v>
      </c>
      <c r="D3011" s="4">
        <f>Tabla_owssvr__2[[#This Row],[Fecha Solicitud]]</f>
        <v>41589</v>
      </c>
      <c r="E3011" t="str">
        <f>Tabla_owssvr__2[[#This Row],[Estado]]</f>
        <v>Realizado</v>
      </c>
      <c r="F3011" s="4">
        <f>Tabla_owssvr__2[[#This Row],[Fecha Cierre]]</f>
        <v>41589</v>
      </c>
      <c r="G3011" t="str">
        <f>Tabla_owssvr__2[[#This Row],[Categoria]]</f>
        <v>Creación, modificación activación y desactivación de anexos telefónicos.</v>
      </c>
      <c r="H3011">
        <f>Tabla_owssvr__2[[#This Row],[Enviado a TI]]</f>
        <v>0</v>
      </c>
      <c r="I3011">
        <f>Tabla_owssvr__2[[#This Row],[Regiones]]</f>
        <v>0</v>
      </c>
      <c r="J3011" s="12">
        <f t="shared" si="309"/>
        <v>1</v>
      </c>
      <c r="K3011" s="13">
        <f t="shared" si="310"/>
        <v>41590</v>
      </c>
      <c r="L3011" s="12">
        <f t="shared" si="311"/>
        <v>2013</v>
      </c>
      <c r="M3011" s="12">
        <f t="shared" si="312"/>
        <v>46</v>
      </c>
      <c r="N3011" s="12">
        <f t="shared" si="313"/>
        <v>11</v>
      </c>
      <c r="O3011" s="13" t="str">
        <f t="shared" ca="1" si="314"/>
        <v>CUMPLE</v>
      </c>
    </row>
    <row r="3012" spans="1:15" hidden="1">
      <c r="A3012">
        <f>Tabla_owssvr__2[[#This Row],[ID]]</f>
        <v>2199</v>
      </c>
      <c r="B3012" t="str">
        <f>Tabla_owssvr__2[[#This Row],[Título]]</f>
        <v>Aumento Minutos - Abonado 7 477 59 31</v>
      </c>
      <c r="C3012" t="str">
        <f>Tabla_owssvr__2[[#This Row],[Solicitante]]</f>
        <v>Vergara Belmar, Jaime Antonio, CAM</v>
      </c>
      <c r="D3012" s="4">
        <f>Tabla_owssvr__2[[#This Row],[Fecha Solicitud]]</f>
        <v>41589</v>
      </c>
      <c r="E3012" t="str">
        <f>Tabla_owssvr__2[[#This Row],[Estado]]</f>
        <v>Realizado</v>
      </c>
      <c r="F3012" s="4">
        <f>Tabla_owssvr__2[[#This Row],[Fecha Cierre]]</f>
        <v>41589</v>
      </c>
      <c r="G3012" t="str">
        <f>Tabla_owssvr__2[[#This Row],[Categoria]]</f>
        <v>Habilitación de servicios de telefonía celular, aumento de minutos, cambio de perfil.</v>
      </c>
      <c r="H3012">
        <f>Tabla_owssvr__2[[#This Row],[Enviado a TI]]</f>
        <v>0</v>
      </c>
      <c r="I3012">
        <f>Tabla_owssvr__2[[#This Row],[Regiones]]</f>
        <v>0</v>
      </c>
      <c r="J3012" s="12">
        <f t="shared" si="309"/>
        <v>1</v>
      </c>
      <c r="K3012" s="13">
        <f t="shared" si="310"/>
        <v>41590</v>
      </c>
      <c r="L3012" s="12">
        <f t="shared" si="311"/>
        <v>2013</v>
      </c>
      <c r="M3012" s="12">
        <f t="shared" si="312"/>
        <v>46</v>
      </c>
      <c r="N3012" s="12">
        <f t="shared" si="313"/>
        <v>11</v>
      </c>
      <c r="O3012" s="13" t="str">
        <f t="shared" ca="1" si="314"/>
        <v>CUMPLE</v>
      </c>
    </row>
    <row r="3013" spans="1:15" hidden="1">
      <c r="A3013">
        <f>Tabla_owssvr__2[[#This Row],[ID]]</f>
        <v>2198</v>
      </c>
      <c r="B3013" t="str">
        <f>Tabla_owssvr__2[[#This Row],[Título]]</f>
        <v>Reiniciar Contraseña de Red</v>
      </c>
      <c r="C3013" t="str">
        <f>Tabla_owssvr__2[[#This Row],[Solicitante]]</f>
        <v>Bravo Contanzo, Jaime, CAM</v>
      </c>
      <c r="D3013" s="4">
        <f>Tabla_owssvr__2[[#This Row],[Fecha Solicitud]]</f>
        <v>41589</v>
      </c>
      <c r="E3013" t="str">
        <f>Tabla_owssvr__2[[#This Row],[Estado]]</f>
        <v>Realizado</v>
      </c>
      <c r="F3013" s="4">
        <f>Tabla_owssvr__2[[#This Row],[Fecha Cierre]]</f>
        <v>41589</v>
      </c>
      <c r="G3013" t="str">
        <f>Tabla_owssvr__2[[#This Row],[Categoria]]</f>
        <v>Creación, modificación activación y desactivación de cuentas de red y correo electrónico.</v>
      </c>
      <c r="H3013">
        <f>Tabla_owssvr__2[[#This Row],[Enviado a TI]]</f>
        <v>0</v>
      </c>
      <c r="I3013">
        <f>Tabla_owssvr__2[[#This Row],[Regiones]]</f>
        <v>0</v>
      </c>
      <c r="J3013" s="12">
        <f t="shared" si="309"/>
        <v>1</v>
      </c>
      <c r="K3013" s="13">
        <f t="shared" si="310"/>
        <v>41590</v>
      </c>
      <c r="L3013" s="12">
        <f t="shared" si="311"/>
        <v>2013</v>
      </c>
      <c r="M3013" s="12">
        <f t="shared" si="312"/>
        <v>46</v>
      </c>
      <c r="N3013" s="12">
        <f t="shared" si="313"/>
        <v>11</v>
      </c>
      <c r="O3013" s="13" t="str">
        <f t="shared" ca="1" si="314"/>
        <v>CUMPLE</v>
      </c>
    </row>
    <row r="3014" spans="1:15" hidden="1">
      <c r="A3014">
        <f>Tabla_owssvr__2[[#This Row],[ID]]</f>
        <v>2197</v>
      </c>
      <c r="B3014" t="str">
        <f>Tabla_owssvr__2[[#This Row],[Título]]</f>
        <v>Inválido:: El restablecimiento de contraseñas requiere aprobación.</v>
      </c>
      <c r="C3014" t="str">
        <f>Tabla_owssvr__2[[#This Row],[Solicitante]]</f>
        <v>Pajkuric Bustos, Ernesto Andrés, CAM</v>
      </c>
      <c r="D3014" s="4">
        <f>Tabla_owssvr__2[[#This Row],[Fecha Solicitud]]</f>
        <v>41589</v>
      </c>
      <c r="E3014" t="str">
        <f>Tabla_owssvr__2[[#This Row],[Estado]]</f>
        <v>Realizado</v>
      </c>
      <c r="F3014" s="4">
        <f>Tabla_owssvr__2[[#This Row],[Fecha Cierre]]</f>
        <v>41589</v>
      </c>
      <c r="G3014" t="str">
        <f>Tabla_owssvr__2[[#This Row],[Categoria]]</f>
        <v>Reporte de incidencias de servicio externos (Oracle, SAP, Synergia, GOM ….)</v>
      </c>
      <c r="H3014">
        <f>Tabla_owssvr__2[[#This Row],[Enviado a TI]]</f>
        <v>0</v>
      </c>
      <c r="I3014">
        <f>Tabla_owssvr__2[[#This Row],[Regiones]]</f>
        <v>0</v>
      </c>
      <c r="J3014" s="12">
        <f t="shared" si="309"/>
        <v>1</v>
      </c>
      <c r="K3014" s="13">
        <f t="shared" si="310"/>
        <v>41590</v>
      </c>
      <c r="L3014" s="12">
        <f t="shared" si="311"/>
        <v>2013</v>
      </c>
      <c r="M3014" s="12">
        <f t="shared" si="312"/>
        <v>46</v>
      </c>
      <c r="N3014" s="12">
        <f t="shared" si="313"/>
        <v>11</v>
      </c>
      <c r="O3014" s="13" t="str">
        <f t="shared" ca="1" si="314"/>
        <v>CUMPLE</v>
      </c>
    </row>
    <row r="3015" spans="1:15" hidden="1">
      <c r="A3015">
        <f>Tabla_owssvr__2[[#This Row],[ID]]</f>
        <v>2196</v>
      </c>
      <c r="B3015" t="str">
        <f>Tabla_owssvr__2[[#This Row],[Título]]</f>
        <v>Minutos</v>
      </c>
      <c r="C3015" t="str">
        <f>Tabla_owssvr__2[[#This Row],[Solicitante]]</f>
        <v>Pajkuric Bustos, Ernesto Andrés, CAM</v>
      </c>
      <c r="D3015" s="4">
        <f>Tabla_owssvr__2[[#This Row],[Fecha Solicitud]]</f>
        <v>41589</v>
      </c>
      <c r="E3015" t="str">
        <f>Tabla_owssvr__2[[#This Row],[Estado]]</f>
        <v>Realizado</v>
      </c>
      <c r="F3015" s="4">
        <f>Tabla_owssvr__2[[#This Row],[Fecha Cierre]]</f>
        <v>41589</v>
      </c>
      <c r="G3015" t="str">
        <f>Tabla_owssvr__2[[#This Row],[Categoria]]</f>
        <v>Habilitación de servicios de telefonía celular, aumento de minutos, cambio de perfil.</v>
      </c>
      <c r="H3015">
        <f>Tabla_owssvr__2[[#This Row],[Enviado a TI]]</f>
        <v>0</v>
      </c>
      <c r="I3015">
        <f>Tabla_owssvr__2[[#This Row],[Regiones]]</f>
        <v>0</v>
      </c>
      <c r="J3015" s="12">
        <f t="shared" si="309"/>
        <v>1</v>
      </c>
      <c r="K3015" s="13">
        <f t="shared" si="310"/>
        <v>41590</v>
      </c>
      <c r="L3015" s="12">
        <f t="shared" si="311"/>
        <v>2013</v>
      </c>
      <c r="M3015" s="12">
        <f t="shared" si="312"/>
        <v>46</v>
      </c>
      <c r="N3015" s="12">
        <f t="shared" si="313"/>
        <v>11</v>
      </c>
      <c r="O3015" s="13" t="str">
        <f t="shared" ca="1" si="314"/>
        <v>CUMPLE</v>
      </c>
    </row>
    <row r="3016" spans="1:15" hidden="1">
      <c r="A3016">
        <f>Tabla_owssvr__2[[#This Row],[ID]]</f>
        <v>2195</v>
      </c>
      <c r="B3016" t="str">
        <f>Tabla_owssvr__2[[#This Row],[Título]]</f>
        <v>PUNTO DE RED INHABILITADO</v>
      </c>
      <c r="C3016" t="str">
        <f>Tabla_owssvr__2[[#This Row],[Solicitante]]</f>
        <v>Elgueta Rojas, Deborah Lisset, CAM</v>
      </c>
      <c r="D3016" s="4">
        <f>Tabla_owssvr__2[[#This Row],[Fecha Solicitud]]</f>
        <v>41589</v>
      </c>
      <c r="E3016" t="str">
        <f>Tabla_owssvr__2[[#This Row],[Estado]]</f>
        <v>Realizado</v>
      </c>
      <c r="F3016" s="4">
        <f>Tabla_owssvr__2[[#This Row],[Fecha Cierre]]</f>
        <v>41589</v>
      </c>
      <c r="G3016" t="str">
        <f>Tabla_owssvr__2[[#This Row],[Categoria]]</f>
        <v>Instalación o revisión de puntos de red.</v>
      </c>
      <c r="H3016">
        <f>Tabla_owssvr__2[[#This Row],[Enviado a TI]]</f>
        <v>0</v>
      </c>
      <c r="I3016">
        <f>Tabla_owssvr__2[[#This Row],[Regiones]]</f>
        <v>0</v>
      </c>
      <c r="J3016" s="12">
        <f t="shared" si="309"/>
        <v>3</v>
      </c>
      <c r="K3016" s="13">
        <f t="shared" si="310"/>
        <v>41592</v>
      </c>
      <c r="L3016" s="12">
        <f t="shared" si="311"/>
        <v>2013</v>
      </c>
      <c r="M3016" s="12">
        <f t="shared" si="312"/>
        <v>46</v>
      </c>
      <c r="N3016" s="12">
        <f t="shared" si="313"/>
        <v>11</v>
      </c>
      <c r="O3016" s="13" t="str">
        <f t="shared" ca="1" si="314"/>
        <v>CUMPLE</v>
      </c>
    </row>
    <row r="3017" spans="1:15" hidden="1">
      <c r="A3017">
        <f>Tabla_owssvr__2[[#This Row],[ID]]</f>
        <v>2194</v>
      </c>
      <c r="B3017" t="str">
        <f>Tabla_owssvr__2[[#This Row],[Título]]</f>
        <v>Carga de minutos empresa</v>
      </c>
      <c r="C3017" t="str">
        <f>Tabla_owssvr__2[[#This Row],[Solicitante]]</f>
        <v>Sepulveda Salas, Vladimir Arnoldo, CAM</v>
      </c>
      <c r="D3017" s="4">
        <f>Tabla_owssvr__2[[#This Row],[Fecha Solicitud]]</f>
        <v>41589</v>
      </c>
      <c r="E3017" t="str">
        <f>Tabla_owssvr__2[[#This Row],[Estado]]</f>
        <v>Realizado</v>
      </c>
      <c r="F3017" s="4">
        <f>Tabla_owssvr__2[[#This Row],[Fecha Cierre]]</f>
        <v>41589</v>
      </c>
      <c r="G3017" t="str">
        <f>Tabla_owssvr__2[[#This Row],[Categoria]]</f>
        <v>Habilitación de servicios de telefonía celular, aumento de minutos, cambio de perfil.</v>
      </c>
      <c r="H3017">
        <f>Tabla_owssvr__2[[#This Row],[Enviado a TI]]</f>
        <v>0</v>
      </c>
      <c r="I3017">
        <f>Tabla_owssvr__2[[#This Row],[Regiones]]</f>
        <v>0</v>
      </c>
      <c r="J3017" s="12">
        <f t="shared" si="309"/>
        <v>1</v>
      </c>
      <c r="K3017" s="13">
        <f t="shared" si="310"/>
        <v>41590</v>
      </c>
      <c r="L3017" s="12">
        <f t="shared" si="311"/>
        <v>2013</v>
      </c>
      <c r="M3017" s="12">
        <f t="shared" si="312"/>
        <v>46</v>
      </c>
      <c r="N3017" s="12">
        <f t="shared" si="313"/>
        <v>11</v>
      </c>
      <c r="O3017" s="13" t="str">
        <f t="shared" ca="1" si="314"/>
        <v>CUMPLE</v>
      </c>
    </row>
    <row r="3018" spans="1:15" hidden="1">
      <c r="A3018">
        <f>Tabla_owssvr__2[[#This Row],[ID]]</f>
        <v>2193</v>
      </c>
      <c r="B3018" t="str">
        <f>Tabla_owssvr__2[[#This Row],[Título]]</f>
        <v xml:space="preserve"> Carga de minutos</v>
      </c>
      <c r="C3018" t="str">
        <f>Tabla_owssvr__2[[#This Row],[Solicitante]]</f>
        <v>Bascuñan Reyes, Juan Ignacio, CAM</v>
      </c>
      <c r="D3018" s="4">
        <f>Tabla_owssvr__2[[#This Row],[Fecha Solicitud]]</f>
        <v>41589</v>
      </c>
      <c r="E3018" t="str">
        <f>Tabla_owssvr__2[[#This Row],[Estado]]</f>
        <v>Realizado</v>
      </c>
      <c r="F3018" s="4">
        <f>Tabla_owssvr__2[[#This Row],[Fecha Cierre]]</f>
        <v>41589</v>
      </c>
      <c r="G3018" t="str">
        <f>Tabla_owssvr__2[[#This Row],[Categoria]]</f>
        <v>Habilitación de servicios de telefonía celular, aumento de minutos, cambio de perfil.</v>
      </c>
      <c r="H3018">
        <f>Tabla_owssvr__2[[#This Row],[Enviado a TI]]</f>
        <v>0</v>
      </c>
      <c r="I3018">
        <f>Tabla_owssvr__2[[#This Row],[Regiones]]</f>
        <v>0</v>
      </c>
      <c r="J3018" s="12">
        <f t="shared" si="309"/>
        <v>1</v>
      </c>
      <c r="K3018" s="13">
        <f t="shared" si="310"/>
        <v>41590</v>
      </c>
      <c r="L3018" s="12">
        <f t="shared" si="311"/>
        <v>2013</v>
      </c>
      <c r="M3018" s="12">
        <f t="shared" si="312"/>
        <v>46</v>
      </c>
      <c r="N3018" s="12">
        <f t="shared" si="313"/>
        <v>11</v>
      </c>
      <c r="O3018" s="13" t="str">
        <f t="shared" ca="1" si="314"/>
        <v>CUMPLE</v>
      </c>
    </row>
    <row r="3019" spans="1:15" hidden="1">
      <c r="A3019">
        <f>Tabla_owssvr__2[[#This Row],[ID]]</f>
        <v>2192</v>
      </c>
      <c r="B3019" t="str">
        <f>Tabla_owssvr__2[[#This Row],[Título]]</f>
        <v>Solicita reposicion de minutos</v>
      </c>
      <c r="C3019" t="str">
        <f>Tabla_owssvr__2[[#This Row],[Solicitante]]</f>
        <v>Pavez Torres, Hector Alejandro, CAM</v>
      </c>
      <c r="D3019" s="4">
        <f>Tabla_owssvr__2[[#This Row],[Fecha Solicitud]]</f>
        <v>41588</v>
      </c>
      <c r="E3019" t="str">
        <f>Tabla_owssvr__2[[#This Row],[Estado]]</f>
        <v>Realizado</v>
      </c>
      <c r="F3019" s="4">
        <f>Tabla_owssvr__2[[#This Row],[Fecha Cierre]]</f>
        <v>41588</v>
      </c>
      <c r="G3019" t="str">
        <f>Tabla_owssvr__2[[#This Row],[Categoria]]</f>
        <v>Habilitación de servicios de telefonía celular, aumento de minutos, cambio de perfil.</v>
      </c>
      <c r="H3019">
        <f>Tabla_owssvr__2[[#This Row],[Enviado a TI]]</f>
        <v>0</v>
      </c>
      <c r="I3019">
        <f>Tabla_owssvr__2[[#This Row],[Regiones]]</f>
        <v>0</v>
      </c>
      <c r="J3019" s="12">
        <f t="shared" si="309"/>
        <v>1</v>
      </c>
      <c r="K3019" s="13">
        <f t="shared" si="310"/>
        <v>41589</v>
      </c>
      <c r="L3019" s="12">
        <f t="shared" si="311"/>
        <v>2013</v>
      </c>
      <c r="M3019" s="12">
        <f t="shared" si="312"/>
        <v>46</v>
      </c>
      <c r="N3019" s="12">
        <f t="shared" si="313"/>
        <v>11</v>
      </c>
      <c r="O3019" s="13" t="str">
        <f t="shared" ca="1" si="314"/>
        <v>CUMPLE</v>
      </c>
    </row>
    <row r="3020" spans="1:15" hidden="1">
      <c r="A3020">
        <f>Tabla_owssvr__2[[#This Row],[ID]]</f>
        <v>2191</v>
      </c>
      <c r="B3020" t="str">
        <f>Tabla_owssvr__2[[#This Row],[Título]]</f>
        <v>Liberación minutos on net</v>
      </c>
      <c r="C3020" t="str">
        <f>Tabla_owssvr__2[[#This Row],[Solicitante]]</f>
        <v>Costa Campos, Juan, CAM</v>
      </c>
      <c r="D3020" s="4">
        <f>Tabla_owssvr__2[[#This Row],[Fecha Solicitud]]</f>
        <v>41588</v>
      </c>
      <c r="E3020" t="str">
        <f>Tabla_owssvr__2[[#This Row],[Estado]]</f>
        <v>Realizado</v>
      </c>
      <c r="F3020" s="4">
        <f>Tabla_owssvr__2[[#This Row],[Fecha Cierre]]</f>
        <v>41588</v>
      </c>
      <c r="G3020" t="str">
        <f>Tabla_owssvr__2[[#This Row],[Categoria]]</f>
        <v>Habilitación de servicios de telefonía celular, aumento de minutos, cambio de perfil.</v>
      </c>
      <c r="H3020">
        <f>Tabla_owssvr__2[[#This Row],[Enviado a TI]]</f>
        <v>0</v>
      </c>
      <c r="I3020">
        <f>Tabla_owssvr__2[[#This Row],[Regiones]]</f>
        <v>0</v>
      </c>
      <c r="J3020" s="12">
        <f t="shared" si="309"/>
        <v>1</v>
      </c>
      <c r="K3020" s="13">
        <f t="shared" si="310"/>
        <v>41589</v>
      </c>
      <c r="L3020" s="12">
        <f t="shared" si="311"/>
        <v>2013</v>
      </c>
      <c r="M3020" s="12">
        <f t="shared" si="312"/>
        <v>46</v>
      </c>
      <c r="N3020" s="12">
        <f t="shared" si="313"/>
        <v>11</v>
      </c>
      <c r="O3020" s="13" t="str">
        <f t="shared" ca="1" si="314"/>
        <v>CUMPLE</v>
      </c>
    </row>
    <row r="3021" spans="1:15" hidden="1">
      <c r="A3021">
        <f>Tabla_owssvr__2[[#This Row],[ID]]</f>
        <v>2190</v>
      </c>
      <c r="B3021" t="str">
        <f>Tabla_owssvr__2[[#This Row],[Título]]</f>
        <v xml:space="preserve">Teléfono celular 89207981 bloqueado  </v>
      </c>
      <c r="C3021" t="str">
        <f>Tabla_owssvr__2[[#This Row],[Solicitante]]</f>
        <v>Castro Marchant, Jorge, CAM</v>
      </c>
      <c r="D3021" s="4">
        <f>Tabla_owssvr__2[[#This Row],[Fecha Solicitud]]</f>
        <v>41586</v>
      </c>
      <c r="E3021" t="str">
        <f>Tabla_owssvr__2[[#This Row],[Estado]]</f>
        <v>Realizado</v>
      </c>
      <c r="F3021" s="4">
        <f>Tabla_owssvr__2[[#This Row],[Fecha Cierre]]</f>
        <v>41586</v>
      </c>
      <c r="G3021" t="str">
        <f>Tabla_owssvr__2[[#This Row],[Categoria]]</f>
        <v>Habilitación de servicios de telefonía celular, aumento de minutos, cambio de perfil.</v>
      </c>
      <c r="H3021">
        <f>Tabla_owssvr__2[[#This Row],[Enviado a TI]]</f>
        <v>0</v>
      </c>
      <c r="I3021">
        <f>Tabla_owssvr__2[[#This Row],[Regiones]]</f>
        <v>0</v>
      </c>
      <c r="J3021" s="12">
        <f t="shared" si="309"/>
        <v>1</v>
      </c>
      <c r="K3021" s="13">
        <f t="shared" si="310"/>
        <v>41589</v>
      </c>
      <c r="L3021" s="12">
        <f t="shared" si="311"/>
        <v>2013</v>
      </c>
      <c r="M3021" s="12">
        <f t="shared" si="312"/>
        <v>46</v>
      </c>
      <c r="N3021" s="12">
        <f t="shared" si="313"/>
        <v>11</v>
      </c>
      <c r="O3021" s="13" t="str">
        <f t="shared" ca="1" si="314"/>
        <v>CUMPLE</v>
      </c>
    </row>
    <row r="3022" spans="1:15" hidden="1">
      <c r="A3022">
        <f>Tabla_owssvr__2[[#This Row],[ID]]</f>
        <v>2189</v>
      </c>
      <c r="B3022" t="str">
        <f>Tabla_owssvr__2[[#This Row],[Título]]</f>
        <v>workflow, OC 300311018783</v>
      </c>
      <c r="C3022" t="str">
        <f>Tabla_owssvr__2[[#This Row],[Solicitante]]</f>
        <v>Medrano Ortega, Mario Ariel, CAM</v>
      </c>
      <c r="D3022" s="4">
        <f>Tabla_owssvr__2[[#This Row],[Fecha Solicitud]]</f>
        <v>41586</v>
      </c>
      <c r="E3022" t="str">
        <f>Tabla_owssvr__2[[#This Row],[Estado]]</f>
        <v>Realizado</v>
      </c>
      <c r="F3022" s="4">
        <f>Tabla_owssvr__2[[#This Row],[Fecha Cierre]]</f>
        <v>41589</v>
      </c>
      <c r="G3022" t="str">
        <f>Tabla_owssvr__2[[#This Row],[Categoria]]</f>
        <v>Reporte de incidencias de servicio externos (Oracle, SAP, Synergia, GOM ….)</v>
      </c>
      <c r="H3022">
        <f>Tabla_owssvr__2[[#This Row],[Enviado a TI]]</f>
        <v>0</v>
      </c>
      <c r="I3022">
        <f>Tabla_owssvr__2[[#This Row],[Regiones]]</f>
        <v>0</v>
      </c>
      <c r="J3022" s="12">
        <f t="shared" si="309"/>
        <v>1</v>
      </c>
      <c r="K3022" s="13">
        <f t="shared" si="310"/>
        <v>41589</v>
      </c>
      <c r="L3022" s="12">
        <f t="shared" si="311"/>
        <v>2013</v>
      </c>
      <c r="M3022" s="12">
        <f t="shared" si="312"/>
        <v>46</v>
      </c>
      <c r="N3022" s="12">
        <f t="shared" si="313"/>
        <v>11</v>
      </c>
      <c r="O3022" s="13" t="str">
        <f t="shared" ca="1" si="314"/>
        <v>CUMPLE</v>
      </c>
    </row>
    <row r="3023" spans="1:15" hidden="1">
      <c r="A3023">
        <f>Tabla_owssvr__2[[#This Row],[ID]]</f>
        <v>2188</v>
      </c>
      <c r="B3023" t="str">
        <f>Tabla_owssvr__2[[#This Row],[Título]]</f>
        <v xml:space="preserve"> No la tengo en mi workflow</v>
      </c>
      <c r="C3023" t="str">
        <f>Tabla_owssvr__2[[#This Row],[Solicitante]]</f>
        <v>Medrano Ortega, Mario Ariel, CAM</v>
      </c>
      <c r="D3023" s="4">
        <f>Tabla_owssvr__2[[#This Row],[Fecha Solicitud]]</f>
        <v>41586</v>
      </c>
      <c r="E3023" t="str">
        <f>Tabla_owssvr__2[[#This Row],[Estado]]</f>
        <v>Realizado</v>
      </c>
      <c r="F3023" s="4">
        <f>Tabla_owssvr__2[[#This Row],[Fecha Cierre]]</f>
        <v>41589</v>
      </c>
      <c r="G3023" t="str">
        <f>Tabla_owssvr__2[[#This Row],[Categoria]]</f>
        <v>Reporte de incidencias de servicio externos (Oracle, SAP, Synergia, GOM ….)</v>
      </c>
      <c r="H3023">
        <f>Tabla_owssvr__2[[#This Row],[Enviado a TI]]</f>
        <v>0</v>
      </c>
      <c r="I3023">
        <f>Tabla_owssvr__2[[#This Row],[Regiones]]</f>
        <v>0</v>
      </c>
      <c r="J3023" s="12">
        <f t="shared" si="309"/>
        <v>1</v>
      </c>
      <c r="K3023" s="13">
        <f t="shared" si="310"/>
        <v>41589</v>
      </c>
      <c r="L3023" s="12">
        <f t="shared" si="311"/>
        <v>2013</v>
      </c>
      <c r="M3023" s="12">
        <f t="shared" si="312"/>
        <v>46</v>
      </c>
      <c r="N3023" s="12">
        <f t="shared" si="313"/>
        <v>11</v>
      </c>
      <c r="O3023" s="13" t="str">
        <f t="shared" ca="1" si="314"/>
        <v>CUMPLE</v>
      </c>
    </row>
    <row r="3024" spans="1:15" hidden="1">
      <c r="A3024">
        <f>Tabla_owssvr__2[[#This Row],[ID]]</f>
        <v>2187</v>
      </c>
      <c r="B3024" t="str">
        <f>Tabla_owssvr__2[[#This Row],[Título]]</f>
        <v xml:space="preserve"> Reposición de minutos en telefono celular</v>
      </c>
      <c r="C3024" t="str">
        <f>Tabla_owssvr__2[[#This Row],[Solicitante]]</f>
        <v>Neculhueque Silva, Juan Arturo, CAM</v>
      </c>
      <c r="D3024" s="4">
        <f>Tabla_owssvr__2[[#This Row],[Fecha Solicitud]]</f>
        <v>41586</v>
      </c>
      <c r="E3024" t="str">
        <f>Tabla_owssvr__2[[#This Row],[Estado]]</f>
        <v>Realizado</v>
      </c>
      <c r="F3024" s="4">
        <f>Tabla_owssvr__2[[#This Row],[Fecha Cierre]]</f>
        <v>41589</v>
      </c>
      <c r="G3024" t="str">
        <f>Tabla_owssvr__2[[#This Row],[Categoria]]</f>
        <v>Habilitación de servicios de telefonía celular, aumento de minutos, cambio de perfil.</v>
      </c>
      <c r="H3024">
        <f>Tabla_owssvr__2[[#This Row],[Enviado a TI]]</f>
        <v>0</v>
      </c>
      <c r="I3024">
        <f>Tabla_owssvr__2[[#This Row],[Regiones]]</f>
        <v>0</v>
      </c>
      <c r="J3024" s="12">
        <f t="shared" si="309"/>
        <v>1</v>
      </c>
      <c r="K3024" s="13">
        <f t="shared" si="310"/>
        <v>41589</v>
      </c>
      <c r="L3024" s="12">
        <f t="shared" si="311"/>
        <v>2013</v>
      </c>
      <c r="M3024" s="12">
        <f t="shared" si="312"/>
        <v>46</v>
      </c>
      <c r="N3024" s="12">
        <f t="shared" si="313"/>
        <v>11</v>
      </c>
      <c r="O3024" s="13" t="str">
        <f t="shared" ca="1" si="314"/>
        <v>CUMPLE</v>
      </c>
    </row>
    <row r="3025" spans="1:15" hidden="1">
      <c r="A3025">
        <f>Tabla_owssvr__2[[#This Row],[ID]]</f>
        <v>2186</v>
      </c>
      <c r="B3025" t="str">
        <f>Tabla_owssvr__2[[#This Row],[Título]]</f>
        <v>Traslado provisorio Anexo 7509</v>
      </c>
      <c r="C3025" t="str">
        <f>Tabla_owssvr__2[[#This Row],[Solicitante]]</f>
        <v>Duarte Fuentes, Luis Alfredo, CAM</v>
      </c>
      <c r="D3025" s="4">
        <f>Tabla_owssvr__2[[#This Row],[Fecha Solicitud]]</f>
        <v>41586</v>
      </c>
      <c r="E3025" t="str">
        <f>Tabla_owssvr__2[[#This Row],[Estado]]</f>
        <v>Realizado</v>
      </c>
      <c r="F3025" s="4">
        <f>Tabla_owssvr__2[[#This Row],[Fecha Cierre]]</f>
        <v>41586</v>
      </c>
      <c r="G3025" t="str">
        <f>Tabla_owssvr__2[[#This Row],[Categoria]]</f>
        <v>Creación, modificación activación y desactivación de anexos telefónicos.</v>
      </c>
      <c r="H3025">
        <f>Tabla_owssvr__2[[#This Row],[Enviado a TI]]</f>
        <v>0</v>
      </c>
      <c r="I3025">
        <f>Tabla_owssvr__2[[#This Row],[Regiones]]</f>
        <v>0</v>
      </c>
      <c r="J3025" s="12">
        <f t="shared" si="309"/>
        <v>1</v>
      </c>
      <c r="K3025" s="13">
        <f t="shared" si="310"/>
        <v>41589</v>
      </c>
      <c r="L3025" s="12">
        <f t="shared" si="311"/>
        <v>2013</v>
      </c>
      <c r="M3025" s="12">
        <f t="shared" si="312"/>
        <v>46</v>
      </c>
      <c r="N3025" s="12">
        <f t="shared" si="313"/>
        <v>11</v>
      </c>
      <c r="O3025" s="13" t="str">
        <f t="shared" ca="1" si="314"/>
        <v>CUMPLE</v>
      </c>
    </row>
    <row r="3026" spans="1:15" hidden="1">
      <c r="A3026">
        <f>Tabla_owssvr__2[[#This Row],[ID]]</f>
        <v>2185</v>
      </c>
      <c r="B3026" t="str">
        <f>Tabla_owssvr__2[[#This Row],[Título]]</f>
        <v>Alta de Equipo</v>
      </c>
      <c r="C3026" t="str">
        <f>Tabla_owssvr__2[[#This Row],[Solicitante]]</f>
        <v>Técnico Mesa de Ayuda, Externo</v>
      </c>
      <c r="D3026" s="4">
        <f>Tabla_owssvr__2[[#This Row],[Fecha Solicitud]]</f>
        <v>41586</v>
      </c>
      <c r="E3026" t="str">
        <f>Tabla_owssvr__2[[#This Row],[Estado]]</f>
        <v>Realizado</v>
      </c>
      <c r="F3026" s="4">
        <f>Tabla_owssvr__2[[#This Row],[Fecha Cierre]]</f>
        <v>41586</v>
      </c>
      <c r="G3026" t="str">
        <f>Tabla_owssvr__2[[#This Row],[Categoria]]</f>
        <v>Creación, modificación activación y desactivación de cuentas de red y correo electrónico.</v>
      </c>
      <c r="H3026">
        <f>Tabla_owssvr__2[[#This Row],[Enviado a TI]]</f>
        <v>0</v>
      </c>
      <c r="I3026">
        <f>Tabla_owssvr__2[[#This Row],[Regiones]]</f>
        <v>0</v>
      </c>
      <c r="J3026" s="12">
        <f t="shared" si="309"/>
        <v>1</v>
      </c>
      <c r="K3026" s="13">
        <f t="shared" si="310"/>
        <v>41589</v>
      </c>
      <c r="L3026" s="12">
        <f t="shared" si="311"/>
        <v>2013</v>
      </c>
      <c r="M3026" s="12">
        <f t="shared" si="312"/>
        <v>46</v>
      </c>
      <c r="N3026" s="12">
        <f t="shared" si="313"/>
        <v>11</v>
      </c>
      <c r="O3026" s="13" t="str">
        <f t="shared" ca="1" si="314"/>
        <v>CUMPLE</v>
      </c>
    </row>
    <row r="3027" spans="1:15" hidden="1">
      <c r="A3027">
        <f>Tabla_owssvr__2[[#This Row],[ID]]</f>
        <v>2184</v>
      </c>
      <c r="B3027" t="str">
        <f>Tabla_owssvr__2[[#This Row],[Título]]</f>
        <v>Minutos mes de noviembre</v>
      </c>
      <c r="C3027" t="str">
        <f>Tabla_owssvr__2[[#This Row],[Solicitante]]</f>
        <v>Castro Altamirano, Miguel Angel, CAM</v>
      </c>
      <c r="D3027" s="4">
        <f>Tabla_owssvr__2[[#This Row],[Fecha Solicitud]]</f>
        <v>41586</v>
      </c>
      <c r="E3027" t="str">
        <f>Tabla_owssvr__2[[#This Row],[Estado]]</f>
        <v>Realizado</v>
      </c>
      <c r="F3027" s="4">
        <f>Tabla_owssvr__2[[#This Row],[Fecha Cierre]]</f>
        <v>41586</v>
      </c>
      <c r="G3027" t="str">
        <f>Tabla_owssvr__2[[#This Row],[Categoria]]</f>
        <v>Habilitación de servicios de telefonía celular, aumento de minutos, cambio de perfil.</v>
      </c>
      <c r="H3027">
        <f>Tabla_owssvr__2[[#This Row],[Enviado a TI]]</f>
        <v>0</v>
      </c>
      <c r="I3027">
        <f>Tabla_owssvr__2[[#This Row],[Regiones]]</f>
        <v>0</v>
      </c>
      <c r="J3027" s="12">
        <f t="shared" si="309"/>
        <v>1</v>
      </c>
      <c r="K3027" s="13">
        <f t="shared" si="310"/>
        <v>41589</v>
      </c>
      <c r="L3027" s="12">
        <f t="shared" si="311"/>
        <v>2013</v>
      </c>
      <c r="M3027" s="12">
        <f t="shared" si="312"/>
        <v>46</v>
      </c>
      <c r="N3027" s="12">
        <f t="shared" si="313"/>
        <v>11</v>
      </c>
      <c r="O3027" s="13" t="str">
        <f t="shared" ca="1" si="314"/>
        <v>CUMPLE</v>
      </c>
    </row>
    <row r="3028" spans="1:15" hidden="1">
      <c r="A3028">
        <f>Tabla_owssvr__2[[#This Row],[ID]]</f>
        <v>2183</v>
      </c>
      <c r="B3028" t="str">
        <f>Tabla_owssvr__2[[#This Row],[Título]]</f>
        <v>Cargar minutos a mi celular</v>
      </c>
      <c r="C3028" t="str">
        <f>Tabla_owssvr__2[[#This Row],[Solicitante]]</f>
        <v>Bulnes Vergara, Marco Aurelio, CAM</v>
      </c>
      <c r="D3028" s="4">
        <f>Tabla_owssvr__2[[#This Row],[Fecha Solicitud]]</f>
        <v>41586</v>
      </c>
      <c r="E3028" t="str">
        <f>Tabla_owssvr__2[[#This Row],[Estado]]</f>
        <v>Realizado</v>
      </c>
      <c r="F3028" s="4">
        <f>Tabla_owssvr__2[[#This Row],[Fecha Cierre]]</f>
        <v>41586</v>
      </c>
      <c r="G3028" t="str">
        <f>Tabla_owssvr__2[[#This Row],[Categoria]]</f>
        <v>Habilitación de servicios de telefonía celular, aumento de minutos, cambio de perfil.</v>
      </c>
      <c r="H3028">
        <f>Tabla_owssvr__2[[#This Row],[Enviado a TI]]</f>
        <v>0</v>
      </c>
      <c r="I3028">
        <f>Tabla_owssvr__2[[#This Row],[Regiones]]</f>
        <v>0</v>
      </c>
      <c r="J3028" s="12">
        <f t="shared" si="309"/>
        <v>1</v>
      </c>
      <c r="K3028" s="13">
        <f t="shared" si="310"/>
        <v>41589</v>
      </c>
      <c r="L3028" s="12">
        <f t="shared" si="311"/>
        <v>2013</v>
      </c>
      <c r="M3028" s="12">
        <f t="shared" si="312"/>
        <v>46</v>
      </c>
      <c r="N3028" s="12">
        <f t="shared" si="313"/>
        <v>11</v>
      </c>
      <c r="O3028" s="13" t="str">
        <f t="shared" ca="1" si="314"/>
        <v>CUMPLE</v>
      </c>
    </row>
    <row r="3029" spans="1:15" hidden="1">
      <c r="A3029">
        <f>Tabla_owssvr__2[[#This Row],[ID]]</f>
        <v>2182</v>
      </c>
      <c r="B3029" t="str">
        <f>Tabla_owssvr__2[[#This Row],[Título]]</f>
        <v>Alta Cuenta Corporativa</v>
      </c>
      <c r="C3029" t="str">
        <f>Tabla_owssvr__2[[#This Row],[Solicitante]]</f>
        <v>Duarte Fuentes, Luis Alfredo, CAM</v>
      </c>
      <c r="D3029" s="4">
        <f>Tabla_owssvr__2[[#This Row],[Fecha Solicitud]]</f>
        <v>41586</v>
      </c>
      <c r="E3029" t="str">
        <f>Tabla_owssvr__2[[#This Row],[Estado]]</f>
        <v>Realizado</v>
      </c>
      <c r="F3029" s="4">
        <f>Tabla_owssvr__2[[#This Row],[Fecha Cierre]]</f>
        <v>41586</v>
      </c>
      <c r="G3029" t="str">
        <f>Tabla_owssvr__2[[#This Row],[Categoria]]</f>
        <v>Creación, modificación activación y desactivación de cuentas de red y correo electrónico.</v>
      </c>
      <c r="H3029">
        <f>Tabla_owssvr__2[[#This Row],[Enviado a TI]]</f>
        <v>0</v>
      </c>
      <c r="I3029">
        <f>Tabla_owssvr__2[[#This Row],[Regiones]]</f>
        <v>0</v>
      </c>
      <c r="J3029" s="12">
        <f t="shared" si="309"/>
        <v>1</v>
      </c>
      <c r="K3029" s="13">
        <f t="shared" si="310"/>
        <v>41589</v>
      </c>
      <c r="L3029" s="12">
        <f t="shared" si="311"/>
        <v>2013</v>
      </c>
      <c r="M3029" s="12">
        <f t="shared" si="312"/>
        <v>46</v>
      </c>
      <c r="N3029" s="12">
        <f t="shared" si="313"/>
        <v>11</v>
      </c>
      <c r="O3029" s="13" t="str">
        <f t="shared" ca="1" si="314"/>
        <v>CUMPLE</v>
      </c>
    </row>
    <row r="3030" spans="1:15" hidden="1">
      <c r="A3030">
        <f>Tabla_owssvr__2[[#This Row],[ID]]</f>
        <v>2181</v>
      </c>
      <c r="B3030" t="str">
        <f>Tabla_owssvr__2[[#This Row],[Título]]</f>
        <v>Plataformar NTB - GG SREM</v>
      </c>
      <c r="C3030" t="str">
        <f>Tabla_owssvr__2[[#This Row],[Solicitante]]</f>
        <v>Salas Redondo, Luis Miguel, CAM</v>
      </c>
      <c r="D3030" s="4">
        <f>Tabla_owssvr__2[[#This Row],[Fecha Solicitud]]</f>
        <v>41586</v>
      </c>
      <c r="E3030" t="str">
        <f>Tabla_owssvr__2[[#This Row],[Estado]]</f>
        <v>Realizado</v>
      </c>
      <c r="F3030" s="4">
        <f>Tabla_owssvr__2[[#This Row],[Fecha Cierre]]</f>
        <v>41589</v>
      </c>
      <c r="G3030" t="str">
        <f>Tabla_owssvr__2[[#This Row],[Categoria]]</f>
        <v>Asignación de equipamiento estándar.</v>
      </c>
      <c r="H3030">
        <f>Tabla_owssvr__2[[#This Row],[Enviado a TI]]</f>
        <v>0</v>
      </c>
      <c r="I3030">
        <f>Tabla_owssvr__2[[#This Row],[Regiones]]</f>
        <v>0</v>
      </c>
      <c r="J3030" s="12">
        <f t="shared" si="309"/>
        <v>4</v>
      </c>
      <c r="K3030" s="13">
        <f t="shared" si="310"/>
        <v>41592</v>
      </c>
      <c r="L3030" s="12">
        <f t="shared" si="311"/>
        <v>2013</v>
      </c>
      <c r="M3030" s="12">
        <f t="shared" si="312"/>
        <v>46</v>
      </c>
      <c r="N3030" s="12">
        <f t="shared" si="313"/>
        <v>11</v>
      </c>
      <c r="O3030" s="13" t="str">
        <f t="shared" ca="1" si="314"/>
        <v>CUMPLE</v>
      </c>
    </row>
    <row r="3031" spans="1:15" hidden="1">
      <c r="A3031">
        <f>Tabla_owssvr__2[[#This Row],[ID]]</f>
        <v>2180</v>
      </c>
      <c r="B3031" t="str">
        <f>Tabla_owssvr__2[[#This Row],[Título]]</f>
        <v>Minutos  Celular</v>
      </c>
      <c r="C3031" t="str">
        <f>Tabla_owssvr__2[[#This Row],[Solicitante]]</f>
        <v>Palma Campos, Alejandra Beatriz, CAM</v>
      </c>
      <c r="D3031" s="4">
        <f>Tabla_owssvr__2[[#This Row],[Fecha Solicitud]]</f>
        <v>41586</v>
      </c>
      <c r="E3031" t="str">
        <f>Tabla_owssvr__2[[#This Row],[Estado]]</f>
        <v>Realizado</v>
      </c>
      <c r="F3031" s="4">
        <f>Tabla_owssvr__2[[#This Row],[Fecha Cierre]]</f>
        <v>41586</v>
      </c>
      <c r="G3031" t="str">
        <f>Tabla_owssvr__2[[#This Row],[Categoria]]</f>
        <v>Habilitación de servicios de telefonía celular, aumento de minutos, cambio de perfil.</v>
      </c>
      <c r="H3031">
        <f>Tabla_owssvr__2[[#This Row],[Enviado a TI]]</f>
        <v>0</v>
      </c>
      <c r="I3031">
        <f>Tabla_owssvr__2[[#This Row],[Regiones]]</f>
        <v>0</v>
      </c>
      <c r="J3031" s="12">
        <f t="shared" si="309"/>
        <v>1</v>
      </c>
      <c r="K3031" s="13">
        <f t="shared" si="310"/>
        <v>41589</v>
      </c>
      <c r="L3031" s="12">
        <f t="shared" si="311"/>
        <v>2013</v>
      </c>
      <c r="M3031" s="12">
        <f t="shared" si="312"/>
        <v>46</v>
      </c>
      <c r="N3031" s="12">
        <f t="shared" si="313"/>
        <v>11</v>
      </c>
      <c r="O3031" s="13" t="str">
        <f t="shared" ca="1" si="314"/>
        <v>CUMPLE</v>
      </c>
    </row>
    <row r="3032" spans="1:15" hidden="1">
      <c r="A3032">
        <f>Tabla_owssvr__2[[#This Row],[ID]]</f>
        <v>2179</v>
      </c>
      <c r="B3032" t="str">
        <f>Tabla_owssvr__2[[#This Row],[Título]]</f>
        <v>Minutos  Celular</v>
      </c>
      <c r="C3032" t="str">
        <f>Tabla_owssvr__2[[#This Row],[Solicitante]]</f>
        <v>Palma Campos, Alejandra Beatriz, CAM</v>
      </c>
      <c r="D3032" s="4">
        <f>Tabla_owssvr__2[[#This Row],[Fecha Solicitud]]</f>
        <v>41586</v>
      </c>
      <c r="E3032" t="str">
        <f>Tabla_owssvr__2[[#This Row],[Estado]]</f>
        <v>Realizado</v>
      </c>
      <c r="F3032" s="4">
        <f>Tabla_owssvr__2[[#This Row],[Fecha Cierre]]</f>
        <v>41586</v>
      </c>
      <c r="G3032" t="str">
        <f>Tabla_owssvr__2[[#This Row],[Categoria]]</f>
        <v>Habilitación de servicios de telefonía celular, aumento de minutos, cambio de perfil.</v>
      </c>
      <c r="H3032">
        <f>Tabla_owssvr__2[[#This Row],[Enviado a TI]]</f>
        <v>0</v>
      </c>
      <c r="I3032">
        <f>Tabla_owssvr__2[[#This Row],[Regiones]]</f>
        <v>0</v>
      </c>
      <c r="J3032" s="12">
        <f t="shared" si="309"/>
        <v>1</v>
      </c>
      <c r="K3032" s="13">
        <f t="shared" si="310"/>
        <v>41589</v>
      </c>
      <c r="L3032" s="12">
        <f t="shared" si="311"/>
        <v>2013</v>
      </c>
      <c r="M3032" s="12">
        <f t="shared" si="312"/>
        <v>46</v>
      </c>
      <c r="N3032" s="12">
        <f t="shared" si="313"/>
        <v>11</v>
      </c>
      <c r="O3032" s="13" t="str">
        <f t="shared" ca="1" si="314"/>
        <v>CUMPLE</v>
      </c>
    </row>
    <row r="3033" spans="1:15" hidden="1">
      <c r="A3033">
        <f>Tabla_owssvr__2[[#This Row],[ID]]</f>
        <v>2178</v>
      </c>
      <c r="B3033" t="str">
        <f>Tabla_owssvr__2[[#This Row],[Título]]</f>
        <v>INGRESO A ORACLE</v>
      </c>
      <c r="C3033" t="str">
        <f>Tabla_owssvr__2[[#This Row],[Solicitante]]</f>
        <v>Peñaloza Ordenes, Enrique Antonio, CAM</v>
      </c>
      <c r="D3033" s="4">
        <f>Tabla_owssvr__2[[#This Row],[Fecha Solicitud]]</f>
        <v>41589</v>
      </c>
      <c r="E3033" t="str">
        <f>Tabla_owssvr__2[[#This Row],[Estado]]</f>
        <v>Realizado</v>
      </c>
      <c r="F3033" s="4">
        <f>Tabla_owssvr__2[[#This Row],[Fecha Cierre]]</f>
        <v>41589</v>
      </c>
      <c r="G3033" t="str">
        <f>Tabla_owssvr__2[[#This Row],[Categoria]]</f>
        <v>Reporte de incidencias de servicio externos (Oracle, SAP, Synergia, GOM ….)</v>
      </c>
      <c r="H3033">
        <f>Tabla_owssvr__2[[#This Row],[Enviado a TI]]</f>
        <v>0</v>
      </c>
      <c r="I3033">
        <f>Tabla_owssvr__2[[#This Row],[Regiones]]</f>
        <v>0</v>
      </c>
      <c r="J3033" s="12">
        <f t="shared" si="309"/>
        <v>1</v>
      </c>
      <c r="K3033" s="13">
        <f t="shared" si="310"/>
        <v>41590</v>
      </c>
      <c r="L3033" s="12">
        <f t="shared" si="311"/>
        <v>2013</v>
      </c>
      <c r="M3033" s="12">
        <f t="shared" si="312"/>
        <v>46</v>
      </c>
      <c r="N3033" s="12">
        <f t="shared" si="313"/>
        <v>11</v>
      </c>
      <c r="O3033" s="13" t="str">
        <f t="shared" ca="1" si="314"/>
        <v>CUMPLE</v>
      </c>
    </row>
    <row r="3034" spans="1:15" hidden="1">
      <c r="A3034">
        <f>Tabla_owssvr__2[[#This Row],[ID]]</f>
        <v>2177</v>
      </c>
      <c r="B3034" t="str">
        <f>Tabla_owssvr__2[[#This Row],[Título]]</f>
        <v>Payroll</v>
      </c>
      <c r="C3034" t="str">
        <f>Tabla_owssvr__2[[#This Row],[Solicitante]]</f>
        <v>Torrejón Osorio, Marcela Alejandra, CAM</v>
      </c>
      <c r="D3034" s="4">
        <f>Tabla_owssvr__2[[#This Row],[Fecha Solicitud]]</f>
        <v>41586</v>
      </c>
      <c r="E3034" t="str">
        <f>Tabla_owssvr__2[[#This Row],[Estado]]</f>
        <v>Realizado</v>
      </c>
      <c r="F3034" s="4">
        <f>Tabla_owssvr__2[[#This Row],[Fecha Cierre]]</f>
        <v>41586</v>
      </c>
      <c r="G3034" t="str">
        <f>Tabla_owssvr__2[[#This Row],[Categoria]]</f>
        <v>Habilitación de carpetas compartidas o sitios de Sharepoint. O asignación y/o modificación de permisos.</v>
      </c>
      <c r="H3034">
        <f>Tabla_owssvr__2[[#This Row],[Enviado a TI]]</f>
        <v>0</v>
      </c>
      <c r="I3034">
        <f>Tabla_owssvr__2[[#This Row],[Regiones]]</f>
        <v>0</v>
      </c>
      <c r="J3034" s="12">
        <f t="shared" si="309"/>
        <v>1</v>
      </c>
      <c r="K3034" s="13">
        <f t="shared" si="310"/>
        <v>41589</v>
      </c>
      <c r="L3034" s="12">
        <f t="shared" si="311"/>
        <v>2013</v>
      </c>
      <c r="M3034" s="12">
        <f t="shared" si="312"/>
        <v>46</v>
      </c>
      <c r="N3034" s="12">
        <f t="shared" si="313"/>
        <v>11</v>
      </c>
      <c r="O3034" s="13" t="str">
        <f t="shared" ca="1" si="314"/>
        <v>CUMPLE</v>
      </c>
    </row>
    <row r="3035" spans="1:15" hidden="1">
      <c r="A3035">
        <f>Tabla_owssvr__2[[#This Row],[ID]]</f>
        <v>2176</v>
      </c>
      <c r="B3035" t="str">
        <f>Tabla_owssvr__2[[#This Row],[Título]]</f>
        <v>Cargar minutos a mi celular</v>
      </c>
      <c r="C3035" t="str">
        <f>Tabla_owssvr__2[[#This Row],[Solicitante]]</f>
        <v>Bulnes Vergara, Marco Aurelio, CAM</v>
      </c>
      <c r="D3035" s="4">
        <f>Tabla_owssvr__2[[#This Row],[Fecha Solicitud]]</f>
        <v>41586</v>
      </c>
      <c r="E3035" t="str">
        <f>Tabla_owssvr__2[[#This Row],[Estado]]</f>
        <v>Realizado</v>
      </c>
      <c r="F3035" s="4">
        <f>Tabla_owssvr__2[[#This Row],[Fecha Cierre]]</f>
        <v>41586</v>
      </c>
      <c r="G3035" t="str">
        <f>Tabla_owssvr__2[[#This Row],[Categoria]]</f>
        <v>Habilitación de servicios de telefonía celular, aumento de minutos, cambio de perfil.</v>
      </c>
      <c r="H3035">
        <f>Tabla_owssvr__2[[#This Row],[Enviado a TI]]</f>
        <v>0</v>
      </c>
      <c r="I3035">
        <f>Tabla_owssvr__2[[#This Row],[Regiones]]</f>
        <v>0</v>
      </c>
      <c r="J3035" s="12">
        <f t="shared" si="309"/>
        <v>1</v>
      </c>
      <c r="K3035" s="13">
        <f t="shared" si="310"/>
        <v>41589</v>
      </c>
      <c r="L3035" s="12">
        <f t="shared" si="311"/>
        <v>2013</v>
      </c>
      <c r="M3035" s="12">
        <f t="shared" si="312"/>
        <v>46</v>
      </c>
      <c r="N3035" s="12">
        <f t="shared" si="313"/>
        <v>11</v>
      </c>
      <c r="O3035" s="13" t="str">
        <f t="shared" ca="1" si="314"/>
        <v>CUMPLE</v>
      </c>
    </row>
    <row r="3036" spans="1:15" hidden="1">
      <c r="A3036">
        <f>Tabla_owssvr__2[[#This Row],[ID]]</f>
        <v>2175</v>
      </c>
      <c r="B3036" t="str">
        <f>Tabla_owssvr__2[[#This Row],[Título]]</f>
        <v>Alta Estacion de Trabajo</v>
      </c>
      <c r="C3036" t="str">
        <f>Tabla_owssvr__2[[#This Row],[Solicitante]]</f>
        <v>Técnico Mesa de Ayuda, Externo</v>
      </c>
      <c r="D3036" s="4">
        <f>Tabla_owssvr__2[[#This Row],[Fecha Solicitud]]</f>
        <v>41586</v>
      </c>
      <c r="E3036" t="str">
        <f>Tabla_owssvr__2[[#This Row],[Estado]]</f>
        <v>Realizado</v>
      </c>
      <c r="F3036" s="4">
        <f>Tabla_owssvr__2[[#This Row],[Fecha Cierre]]</f>
        <v>41586</v>
      </c>
      <c r="G3036" t="str">
        <f>Tabla_owssvr__2[[#This Row],[Categoria]]</f>
        <v>Creación, modificación activación y desactivación de cuentas de red y correo electrónico.</v>
      </c>
      <c r="H3036">
        <f>Tabla_owssvr__2[[#This Row],[Enviado a TI]]</f>
        <v>0</v>
      </c>
      <c r="I3036">
        <f>Tabla_owssvr__2[[#This Row],[Regiones]]</f>
        <v>0</v>
      </c>
      <c r="J3036" s="12">
        <f t="shared" si="309"/>
        <v>1</v>
      </c>
      <c r="K3036" s="13">
        <f t="shared" si="310"/>
        <v>41589</v>
      </c>
      <c r="L3036" s="12">
        <f t="shared" si="311"/>
        <v>2013</v>
      </c>
      <c r="M3036" s="12">
        <f t="shared" si="312"/>
        <v>46</v>
      </c>
      <c r="N3036" s="12">
        <f t="shared" si="313"/>
        <v>11</v>
      </c>
      <c r="O3036" s="13" t="str">
        <f t="shared" ca="1" si="314"/>
        <v>CUMPLE</v>
      </c>
    </row>
    <row r="3037" spans="1:15" hidden="1">
      <c r="A3037">
        <f>Tabla_owssvr__2[[#This Row],[ID]]</f>
        <v>2174</v>
      </c>
      <c r="B3037" t="str">
        <f>Tabla_owssvr__2[[#This Row],[Título]]</f>
        <v>TICKET 768359 - EXCHANGE REGISTRO ALIAS</v>
      </c>
      <c r="C3037" t="str">
        <f>Tabla_owssvr__2[[#This Row],[Solicitante]]</f>
        <v>Abrigo Elgueda, Juan Andres, CAM</v>
      </c>
      <c r="D3037" s="4">
        <f>Tabla_owssvr__2[[#This Row],[Fecha Solicitud]]</f>
        <v>41586</v>
      </c>
      <c r="E3037" t="str">
        <f>Tabla_owssvr__2[[#This Row],[Estado]]</f>
        <v>Realizado</v>
      </c>
      <c r="F3037" s="4">
        <f>Tabla_owssvr__2[[#This Row],[Fecha Cierre]]</f>
        <v>41586</v>
      </c>
      <c r="G3037" t="str">
        <f>Tabla_owssvr__2[[#This Row],[Categoria]]</f>
        <v>Creación, modificación activación y desactivación de cuentas de red y correo electrónico.</v>
      </c>
      <c r="H3037">
        <f>Tabla_owssvr__2[[#This Row],[Enviado a TI]]</f>
        <v>0</v>
      </c>
      <c r="I3037">
        <f>Tabla_owssvr__2[[#This Row],[Regiones]]</f>
        <v>0</v>
      </c>
      <c r="J3037" s="12">
        <f t="shared" si="309"/>
        <v>1</v>
      </c>
      <c r="K3037" s="13">
        <f t="shared" si="310"/>
        <v>41589</v>
      </c>
      <c r="L3037" s="12">
        <f t="shared" si="311"/>
        <v>2013</v>
      </c>
      <c r="M3037" s="12">
        <f t="shared" si="312"/>
        <v>46</v>
      </c>
      <c r="N3037" s="12">
        <f t="shared" si="313"/>
        <v>11</v>
      </c>
      <c r="O3037" s="13" t="str">
        <f t="shared" ca="1" si="314"/>
        <v>CUMPLE</v>
      </c>
    </row>
    <row r="3038" spans="1:15" hidden="1">
      <c r="A3038">
        <f>Tabla_owssvr__2[[#This Row],[ID]]</f>
        <v>2173</v>
      </c>
      <c r="B3038" t="str">
        <f>Tabla_owssvr__2[[#This Row],[Título]]</f>
        <v>Carga minutos red</v>
      </c>
      <c r="C3038" t="str">
        <f>Tabla_owssvr__2[[#This Row],[Solicitante]]</f>
        <v>Matus Delgado, Katherine Andrea, CAM</v>
      </c>
      <c r="D3038" s="4">
        <f>Tabla_owssvr__2[[#This Row],[Fecha Solicitud]]</f>
        <v>41586</v>
      </c>
      <c r="E3038" t="str">
        <f>Tabla_owssvr__2[[#This Row],[Estado]]</f>
        <v>Realizado</v>
      </c>
      <c r="F3038" s="4">
        <f>Tabla_owssvr__2[[#This Row],[Fecha Cierre]]</f>
        <v>41586</v>
      </c>
      <c r="G3038" t="str">
        <f>Tabla_owssvr__2[[#This Row],[Categoria]]</f>
        <v>Habilitación de servicios de telefonía celular, aumento de minutos, cambio de perfil.</v>
      </c>
      <c r="H3038">
        <f>Tabla_owssvr__2[[#This Row],[Enviado a TI]]</f>
        <v>0</v>
      </c>
      <c r="I3038">
        <f>Tabla_owssvr__2[[#This Row],[Regiones]]</f>
        <v>0</v>
      </c>
      <c r="J3038" s="12">
        <f t="shared" si="309"/>
        <v>1</v>
      </c>
      <c r="K3038" s="13">
        <f t="shared" si="310"/>
        <v>41589</v>
      </c>
      <c r="L3038" s="12">
        <f t="shared" si="311"/>
        <v>2013</v>
      </c>
      <c r="M3038" s="12">
        <f t="shared" si="312"/>
        <v>46</v>
      </c>
      <c r="N3038" s="12">
        <f t="shared" si="313"/>
        <v>11</v>
      </c>
      <c r="O3038" s="13" t="str">
        <f t="shared" ca="1" si="314"/>
        <v>CUMPLE</v>
      </c>
    </row>
    <row r="3039" spans="1:15" hidden="1">
      <c r="A3039">
        <f>Tabla_owssvr__2[[#This Row],[ID]]</f>
        <v>2172</v>
      </c>
      <c r="B3039" t="str">
        <f>Tabla_owssvr__2[[#This Row],[Título]]</f>
        <v>Conexión TV - Equipo Fijo Francisco Cáceres</v>
      </c>
      <c r="C3039" t="str">
        <f>Tabla_owssvr__2[[#This Row],[Solicitante]]</f>
        <v>Caceres Sarabia, Francisco Antonio, CAM</v>
      </c>
      <c r="D3039" s="4">
        <f>Tabla_owssvr__2[[#This Row],[Fecha Solicitud]]</f>
        <v>41586</v>
      </c>
      <c r="E3039" t="str">
        <f>Tabla_owssvr__2[[#This Row],[Estado]]</f>
        <v>Realizado</v>
      </c>
      <c r="F3039" s="4">
        <f>Tabla_owssvr__2[[#This Row],[Fecha Cierre]]</f>
        <v>41586</v>
      </c>
      <c r="G3039" t="str">
        <f>Tabla_owssvr__2[[#This Row],[Categoria]]</f>
        <v>Reporte de problemas de comunicaciones. Datos.</v>
      </c>
      <c r="H3039">
        <f>Tabla_owssvr__2[[#This Row],[Enviado a TI]]</f>
        <v>0</v>
      </c>
      <c r="I3039">
        <f>Tabla_owssvr__2[[#This Row],[Regiones]]</f>
        <v>0</v>
      </c>
      <c r="J3039" s="12">
        <f t="shared" si="309"/>
        <v>1</v>
      </c>
      <c r="K3039" s="13">
        <f t="shared" si="310"/>
        <v>41589</v>
      </c>
      <c r="L3039" s="12">
        <f t="shared" si="311"/>
        <v>2013</v>
      </c>
      <c r="M3039" s="12">
        <f t="shared" si="312"/>
        <v>46</v>
      </c>
      <c r="N3039" s="12">
        <f t="shared" si="313"/>
        <v>11</v>
      </c>
      <c r="O3039" s="13" t="str">
        <f t="shared" ca="1" si="314"/>
        <v>CUMPLE</v>
      </c>
    </row>
    <row r="3040" spans="1:15" hidden="1">
      <c r="A3040">
        <f>Tabla_owssvr__2[[#This Row],[ID]]</f>
        <v>2171</v>
      </c>
      <c r="B3040" t="str">
        <f>Tabla_owssvr__2[[#This Row],[Título]]</f>
        <v>Carga Minutos On Net</v>
      </c>
      <c r="C3040" t="str">
        <f>Tabla_owssvr__2[[#This Row],[Solicitante]]</f>
        <v>Pavez Torres, Hector Alejandro, CAM</v>
      </c>
      <c r="D3040" s="4">
        <f>Tabla_owssvr__2[[#This Row],[Fecha Solicitud]]</f>
        <v>41586</v>
      </c>
      <c r="E3040" t="str">
        <f>Tabla_owssvr__2[[#This Row],[Estado]]</f>
        <v>Realizado</v>
      </c>
      <c r="F3040" s="4">
        <f>Tabla_owssvr__2[[#This Row],[Fecha Cierre]]</f>
        <v>41586</v>
      </c>
      <c r="G3040" t="str">
        <f>Tabla_owssvr__2[[#This Row],[Categoria]]</f>
        <v>Habilitación de servicios de telefonía celular, aumento de minutos, cambio de perfil.</v>
      </c>
      <c r="H3040">
        <f>Tabla_owssvr__2[[#This Row],[Enviado a TI]]</f>
        <v>0</v>
      </c>
      <c r="I3040">
        <f>Tabla_owssvr__2[[#This Row],[Regiones]]</f>
        <v>0</v>
      </c>
      <c r="J3040" s="12">
        <f t="shared" si="309"/>
        <v>1</v>
      </c>
      <c r="K3040" s="13">
        <f t="shared" si="310"/>
        <v>41589</v>
      </c>
      <c r="L3040" s="12">
        <f t="shared" si="311"/>
        <v>2013</v>
      </c>
      <c r="M3040" s="12">
        <f t="shared" si="312"/>
        <v>46</v>
      </c>
      <c r="N3040" s="12">
        <f t="shared" si="313"/>
        <v>11</v>
      </c>
      <c r="O3040" s="13" t="str">
        <f t="shared" ca="1" si="314"/>
        <v>CUMPLE</v>
      </c>
    </row>
    <row r="3041" spans="1:15" hidden="1">
      <c r="A3041">
        <f>Tabla_owssvr__2[[#This Row],[ID]]</f>
        <v>2170</v>
      </c>
      <c r="B3041" t="str">
        <f>Tabla_owssvr__2[[#This Row],[Título]]</f>
        <v>Falla de Equipo Celular</v>
      </c>
      <c r="C3041" t="str">
        <f>Tabla_owssvr__2[[#This Row],[Solicitante]]</f>
        <v>Pavez Torres, Hector Alejandro, CAM</v>
      </c>
      <c r="D3041" s="4">
        <f>Tabla_owssvr__2[[#This Row],[Fecha Solicitud]]</f>
        <v>41586</v>
      </c>
      <c r="E3041" t="str">
        <f>Tabla_owssvr__2[[#This Row],[Estado]]</f>
        <v>Realizado</v>
      </c>
      <c r="F3041" s="4">
        <f>Tabla_owssvr__2[[#This Row],[Fecha Cierre]]</f>
        <v>41586</v>
      </c>
      <c r="G3041" t="str">
        <f>Tabla_owssvr__2[[#This Row],[Categoria]]</f>
        <v>Asignación y/o entrega de equipos celulares estándar nuevos o sus componentes. (chips)</v>
      </c>
      <c r="H3041">
        <f>Tabla_owssvr__2[[#This Row],[Enviado a TI]]</f>
        <v>0</v>
      </c>
      <c r="I3041">
        <f>Tabla_owssvr__2[[#This Row],[Regiones]]</f>
        <v>0</v>
      </c>
      <c r="J3041" s="12">
        <f t="shared" si="309"/>
        <v>7</v>
      </c>
      <c r="K3041" s="13">
        <f t="shared" si="310"/>
        <v>41597</v>
      </c>
      <c r="L3041" s="12">
        <f t="shared" si="311"/>
        <v>2013</v>
      </c>
      <c r="M3041" s="12">
        <f t="shared" si="312"/>
        <v>47</v>
      </c>
      <c r="N3041" s="12">
        <f t="shared" si="313"/>
        <v>11</v>
      </c>
      <c r="O3041" s="13" t="str">
        <f t="shared" ca="1" si="314"/>
        <v>CUMPLE</v>
      </c>
    </row>
    <row r="3042" spans="1:15" hidden="1">
      <c r="A3042">
        <f>Tabla_owssvr__2[[#This Row],[ID]]</f>
        <v>2169</v>
      </c>
      <c r="B3042" t="str">
        <f>Tabla_owssvr__2[[#This Row],[Título]]</f>
        <v>celulares  trainee</v>
      </c>
      <c r="C3042" t="str">
        <f>Tabla_owssvr__2[[#This Row],[Solicitante]]</f>
        <v>Dossi Muñoz, Carolina, CAM</v>
      </c>
      <c r="D3042" s="4">
        <f>Tabla_owssvr__2[[#This Row],[Fecha Solicitud]]</f>
        <v>41585</v>
      </c>
      <c r="E3042" t="str">
        <f>Tabla_owssvr__2[[#This Row],[Estado]]</f>
        <v>Realizado</v>
      </c>
      <c r="F3042" s="4">
        <f>Tabla_owssvr__2[[#This Row],[Fecha Cierre]]</f>
        <v>41590</v>
      </c>
      <c r="G3042" t="str">
        <f>Tabla_owssvr__2[[#This Row],[Categoria]]</f>
        <v>Asignación y/o entrega de equipos celulares estándar nuevos o sus componentes. (chips)</v>
      </c>
      <c r="H3042">
        <f>Tabla_owssvr__2[[#This Row],[Enviado a TI]]</f>
        <v>0</v>
      </c>
      <c r="I3042">
        <f>Tabla_owssvr__2[[#This Row],[Regiones]]</f>
        <v>0</v>
      </c>
      <c r="J3042" s="12">
        <f t="shared" si="309"/>
        <v>7</v>
      </c>
      <c r="K3042" s="13">
        <f t="shared" si="310"/>
        <v>41596</v>
      </c>
      <c r="L3042" s="12">
        <f t="shared" si="311"/>
        <v>2013</v>
      </c>
      <c r="M3042" s="12">
        <f t="shared" si="312"/>
        <v>47</v>
      </c>
      <c r="N3042" s="12">
        <f t="shared" si="313"/>
        <v>11</v>
      </c>
      <c r="O3042" s="13" t="str">
        <f t="shared" ca="1" si="314"/>
        <v>CUMPLE</v>
      </c>
    </row>
    <row r="3043" spans="1:15" hidden="1">
      <c r="A3043">
        <f>Tabla_owssvr__2[[#This Row],[ID]]</f>
        <v>2168</v>
      </c>
      <c r="B3043" t="str">
        <f>Tabla_owssvr__2[[#This Row],[Título]]</f>
        <v xml:space="preserve">pantalla </v>
      </c>
      <c r="C3043" t="str">
        <f>Tabla_owssvr__2[[#This Row],[Solicitante]]</f>
        <v>Garrido Saavedra, Mario Andres, CAM</v>
      </c>
      <c r="D3043" s="4">
        <f>Tabla_owssvr__2[[#This Row],[Fecha Solicitud]]</f>
        <v>41585</v>
      </c>
      <c r="E3043" t="str">
        <f>Tabla_owssvr__2[[#This Row],[Estado]]</f>
        <v>Realizado</v>
      </c>
      <c r="F3043" s="4">
        <f>Tabla_owssvr__2[[#This Row],[Fecha Cierre]]</f>
        <v>41585</v>
      </c>
      <c r="G3043" t="str">
        <f>Tabla_owssvr__2[[#This Row],[Categoria]]</f>
        <v>Asignación de equipamiento habitual no estándar. (Monitor o teclado adicional, audífonos, disco externo…)</v>
      </c>
      <c r="H3043">
        <f>Tabla_owssvr__2[[#This Row],[Enviado a TI]]</f>
        <v>0</v>
      </c>
      <c r="I3043">
        <f>Tabla_owssvr__2[[#This Row],[Regiones]]</f>
        <v>0</v>
      </c>
      <c r="J3043" s="12">
        <f t="shared" si="309"/>
        <v>1</v>
      </c>
      <c r="K3043" s="13">
        <f t="shared" si="310"/>
        <v>41586</v>
      </c>
      <c r="L3043" s="12">
        <f t="shared" si="311"/>
        <v>2013</v>
      </c>
      <c r="M3043" s="12">
        <f t="shared" si="312"/>
        <v>45</v>
      </c>
      <c r="N3043" s="12">
        <f t="shared" si="313"/>
        <v>11</v>
      </c>
      <c r="O3043" s="13" t="str">
        <f t="shared" ca="1" si="314"/>
        <v>CUMPLE</v>
      </c>
    </row>
    <row r="3044" spans="1:15" hidden="1">
      <c r="A3044">
        <f>Tabla_owssvr__2[[#This Row],[ID]]</f>
        <v>2167</v>
      </c>
      <c r="B3044" t="str">
        <f>Tabla_owssvr__2[[#This Row],[Título]]</f>
        <v xml:space="preserve">Minutos adicionales </v>
      </c>
      <c r="C3044" t="str">
        <f>Tabla_owssvr__2[[#This Row],[Solicitante]]</f>
        <v>Ponce Dinamarca, Pablo Ernesto, CAM</v>
      </c>
      <c r="D3044" s="4">
        <f>Tabla_owssvr__2[[#This Row],[Fecha Solicitud]]</f>
        <v>41585</v>
      </c>
      <c r="E3044" t="str">
        <f>Tabla_owssvr__2[[#This Row],[Estado]]</f>
        <v>Realizado</v>
      </c>
      <c r="F3044" s="4">
        <f>Tabla_owssvr__2[[#This Row],[Fecha Cierre]]</f>
        <v>41585</v>
      </c>
      <c r="G3044" t="str">
        <f>Tabla_owssvr__2[[#This Row],[Categoria]]</f>
        <v>Habilitación de servicios de telefonía celular, aumento de minutos, cambio de perfil.</v>
      </c>
      <c r="H3044">
        <f>Tabla_owssvr__2[[#This Row],[Enviado a TI]]</f>
        <v>0</v>
      </c>
      <c r="I3044">
        <f>Tabla_owssvr__2[[#This Row],[Regiones]]</f>
        <v>0</v>
      </c>
      <c r="J3044" s="12">
        <f t="shared" si="309"/>
        <v>1</v>
      </c>
      <c r="K3044" s="13">
        <f t="shared" si="310"/>
        <v>41586</v>
      </c>
      <c r="L3044" s="12">
        <f t="shared" si="311"/>
        <v>2013</v>
      </c>
      <c r="M3044" s="12">
        <f t="shared" si="312"/>
        <v>45</v>
      </c>
      <c r="N3044" s="12">
        <f t="shared" si="313"/>
        <v>11</v>
      </c>
      <c r="O3044" s="13" t="str">
        <f t="shared" ca="1" si="314"/>
        <v>CUMPLE</v>
      </c>
    </row>
    <row r="3045" spans="1:15" hidden="1">
      <c r="A3045">
        <f>Tabla_owssvr__2[[#This Row],[ID]]</f>
        <v>2166</v>
      </c>
      <c r="B3045" t="str">
        <f>Tabla_owssvr__2[[#This Row],[Título]]</f>
        <v>Actualización de versiones PrimeGuard</v>
      </c>
      <c r="C3045" t="str">
        <f>Tabla_owssvr__2[[#This Row],[Solicitante]]</f>
        <v>Gonzalez Arredondo, Enrique Eduardo, CAM</v>
      </c>
      <c r="D3045" s="4">
        <f>Tabla_owssvr__2[[#This Row],[Fecha Solicitud]]</f>
        <v>41585</v>
      </c>
      <c r="E3045" t="str">
        <f>Tabla_owssvr__2[[#This Row],[Estado]]</f>
        <v>Realizado</v>
      </c>
      <c r="F3045" s="4">
        <f>Tabla_owssvr__2[[#This Row],[Fecha Cierre]]</f>
        <v>41585</v>
      </c>
      <c r="G3045" t="str">
        <f>Tabla_owssvr__2[[#This Row],[Categoria]]</f>
        <v>Habilitación de carpetas compartidas o sitios de Sharepoint. O asignación y/o modificación de permisos.</v>
      </c>
      <c r="H3045">
        <f>Tabla_owssvr__2[[#This Row],[Enviado a TI]]</f>
        <v>0</v>
      </c>
      <c r="I3045">
        <f>Tabla_owssvr__2[[#This Row],[Regiones]]</f>
        <v>0</v>
      </c>
      <c r="J3045" s="12">
        <f t="shared" si="309"/>
        <v>1</v>
      </c>
      <c r="K3045" s="13">
        <f t="shared" si="310"/>
        <v>41586</v>
      </c>
      <c r="L3045" s="12">
        <f t="shared" si="311"/>
        <v>2013</v>
      </c>
      <c r="M3045" s="12">
        <f t="shared" si="312"/>
        <v>45</v>
      </c>
      <c r="N3045" s="12">
        <f t="shared" si="313"/>
        <v>11</v>
      </c>
      <c r="O3045" s="13" t="str">
        <f t="shared" ca="1" si="314"/>
        <v>CUMPLE</v>
      </c>
    </row>
    <row r="3046" spans="1:15" hidden="1">
      <c r="A3046">
        <f>Tabla_owssvr__2[[#This Row],[ID]]</f>
        <v>2165</v>
      </c>
      <c r="B3046" t="str">
        <f>Tabla_owssvr__2[[#This Row],[Título]]</f>
        <v>Anexos sin Nombres o Tres digitos</v>
      </c>
      <c r="C3046" t="str">
        <f>Tabla_owssvr__2[[#This Row],[Solicitante]]</f>
        <v>Garrido Saavedra, Mario Andres, CAM</v>
      </c>
      <c r="D3046" s="4">
        <f>Tabla_owssvr__2[[#This Row],[Fecha Solicitud]]</f>
        <v>41585</v>
      </c>
      <c r="E3046" t="str">
        <f>Tabla_owssvr__2[[#This Row],[Estado]]</f>
        <v>Realizado</v>
      </c>
      <c r="F3046" s="4">
        <f>Tabla_owssvr__2[[#This Row],[Fecha Cierre]]</f>
        <v>41585</v>
      </c>
      <c r="G3046" t="str">
        <f>Tabla_owssvr__2[[#This Row],[Categoria]]</f>
        <v>Creación, modificación activación y desactivación de anexos telefónicos.</v>
      </c>
      <c r="H3046">
        <f>Tabla_owssvr__2[[#This Row],[Enviado a TI]]</f>
        <v>0</v>
      </c>
      <c r="I3046">
        <f>Tabla_owssvr__2[[#This Row],[Regiones]]</f>
        <v>0</v>
      </c>
      <c r="J3046" s="12">
        <f t="shared" si="309"/>
        <v>1</v>
      </c>
      <c r="K3046" s="13">
        <f t="shared" si="310"/>
        <v>41586</v>
      </c>
      <c r="L3046" s="12">
        <f t="shared" si="311"/>
        <v>2013</v>
      </c>
      <c r="M3046" s="12">
        <f t="shared" si="312"/>
        <v>45</v>
      </c>
      <c r="N3046" s="12">
        <f t="shared" si="313"/>
        <v>11</v>
      </c>
      <c r="O3046" s="13" t="str">
        <f t="shared" ca="1" si="314"/>
        <v>CUMPLE</v>
      </c>
    </row>
    <row r="3047" spans="1:15" hidden="1">
      <c r="A3047">
        <f>Tabla_owssvr__2[[#This Row],[ID]]</f>
        <v>2164</v>
      </c>
      <c r="B3047" t="str">
        <f>Tabla_owssvr__2[[#This Row],[Título]]</f>
        <v>Caida Oracle</v>
      </c>
      <c r="C3047" t="str">
        <f>Tabla_owssvr__2[[#This Row],[Solicitante]]</f>
        <v>Herrera Valdes, Ramon, CAM</v>
      </c>
      <c r="D3047" s="4">
        <f>Tabla_owssvr__2[[#This Row],[Fecha Solicitud]]</f>
        <v>41585</v>
      </c>
      <c r="E3047" t="str">
        <f>Tabla_owssvr__2[[#This Row],[Estado]]</f>
        <v>Realizado</v>
      </c>
      <c r="F3047" s="4">
        <f>Tabla_owssvr__2[[#This Row],[Fecha Cierre]]</f>
        <v>41585</v>
      </c>
      <c r="G3047" t="str">
        <f>Tabla_owssvr__2[[#This Row],[Categoria]]</f>
        <v>Reporte de incidencias de servicio externos (Oracle, SAP, Synergia, GOM ….)</v>
      </c>
      <c r="H3047">
        <f>Tabla_owssvr__2[[#This Row],[Enviado a TI]]</f>
        <v>0</v>
      </c>
      <c r="I3047">
        <f>Tabla_owssvr__2[[#This Row],[Regiones]]</f>
        <v>0</v>
      </c>
      <c r="J3047" s="12">
        <f t="shared" si="309"/>
        <v>1</v>
      </c>
      <c r="K3047" s="13">
        <f t="shared" si="310"/>
        <v>41586</v>
      </c>
      <c r="L3047" s="12">
        <f t="shared" si="311"/>
        <v>2013</v>
      </c>
      <c r="M3047" s="12">
        <f t="shared" si="312"/>
        <v>45</v>
      </c>
      <c r="N3047" s="12">
        <f t="shared" si="313"/>
        <v>11</v>
      </c>
      <c r="O3047" s="13" t="str">
        <f t="shared" ca="1" si="314"/>
        <v>CUMPLE</v>
      </c>
    </row>
    <row r="3048" spans="1:15" hidden="1">
      <c r="A3048">
        <f>Tabla_owssvr__2[[#This Row],[ID]]</f>
        <v>2163</v>
      </c>
      <c r="B3048" t="str">
        <f>Tabla_owssvr__2[[#This Row],[Título]]</f>
        <v>Alta equipo</v>
      </c>
      <c r="C3048" t="str">
        <f>Tabla_owssvr__2[[#This Row],[Solicitante]]</f>
        <v>Técnico Mesa de Ayuda, Externo</v>
      </c>
      <c r="D3048" s="4">
        <f>Tabla_owssvr__2[[#This Row],[Fecha Solicitud]]</f>
        <v>41585</v>
      </c>
      <c r="E3048" t="str">
        <f>Tabla_owssvr__2[[#This Row],[Estado]]</f>
        <v>Realizado</v>
      </c>
      <c r="F3048" s="4">
        <f>Tabla_owssvr__2[[#This Row],[Fecha Cierre]]</f>
        <v>41585</v>
      </c>
      <c r="G3048" t="str">
        <f>Tabla_owssvr__2[[#This Row],[Categoria]]</f>
        <v>Creación, modificación activación y desactivación de cuentas de red y correo electrónico.</v>
      </c>
      <c r="H3048">
        <f>Tabla_owssvr__2[[#This Row],[Enviado a TI]]</f>
        <v>0</v>
      </c>
      <c r="I3048">
        <f>Tabla_owssvr__2[[#This Row],[Regiones]]</f>
        <v>0</v>
      </c>
      <c r="J3048" s="12">
        <f t="shared" si="309"/>
        <v>1</v>
      </c>
      <c r="K3048" s="13">
        <f t="shared" si="310"/>
        <v>41586</v>
      </c>
      <c r="L3048" s="12">
        <f t="shared" si="311"/>
        <v>2013</v>
      </c>
      <c r="M3048" s="12">
        <f t="shared" si="312"/>
        <v>45</v>
      </c>
      <c r="N3048" s="12">
        <f t="shared" si="313"/>
        <v>11</v>
      </c>
      <c r="O3048" s="13" t="str">
        <f t="shared" ca="1" si="314"/>
        <v>CUMPLE</v>
      </c>
    </row>
    <row r="3049" spans="1:15" hidden="1">
      <c r="A3049">
        <f>Tabla_owssvr__2[[#This Row],[ID]]</f>
        <v>2162</v>
      </c>
      <c r="B3049" t="str">
        <f>Tabla_owssvr__2[[#This Row],[Título]]</f>
        <v>Aumento capacidad de buzón Outlook</v>
      </c>
      <c r="C3049" t="str">
        <f>Tabla_owssvr__2[[#This Row],[Solicitante]]</f>
        <v>Jara San Martin, Rene Mauricio, CAM</v>
      </c>
      <c r="D3049" s="4">
        <f>Tabla_owssvr__2[[#This Row],[Fecha Solicitud]]</f>
        <v>41585</v>
      </c>
      <c r="E3049" t="str">
        <f>Tabla_owssvr__2[[#This Row],[Estado]]</f>
        <v>Realizado</v>
      </c>
      <c r="F3049" s="4">
        <f>Tabla_owssvr__2[[#This Row],[Fecha Cierre]]</f>
        <v>41585</v>
      </c>
      <c r="G3049" t="str">
        <f>Tabla_owssvr__2[[#This Row],[Categoria]]</f>
        <v>Creación, modificación activación y desactivación de cuentas de red y correo electrónico.</v>
      </c>
      <c r="H3049">
        <f>Tabla_owssvr__2[[#This Row],[Enviado a TI]]</f>
        <v>0</v>
      </c>
      <c r="I3049">
        <f>Tabla_owssvr__2[[#This Row],[Regiones]]</f>
        <v>0</v>
      </c>
      <c r="J3049" s="12">
        <f t="shared" si="309"/>
        <v>1</v>
      </c>
      <c r="K3049" s="13">
        <f t="shared" si="310"/>
        <v>41586</v>
      </c>
      <c r="L3049" s="12">
        <f t="shared" si="311"/>
        <v>2013</v>
      </c>
      <c r="M3049" s="12">
        <f t="shared" si="312"/>
        <v>45</v>
      </c>
      <c r="N3049" s="12">
        <f t="shared" si="313"/>
        <v>11</v>
      </c>
      <c r="O3049" s="13" t="str">
        <f t="shared" ca="1" si="314"/>
        <v>CUMPLE</v>
      </c>
    </row>
    <row r="3050" spans="1:15" hidden="1">
      <c r="A3050">
        <f>Tabla_owssvr__2[[#This Row],[ID]]</f>
        <v>2161</v>
      </c>
      <c r="B3050" t="str">
        <f>Tabla_owssvr__2[[#This Row],[Título]]</f>
        <v>Minutos Celular</v>
      </c>
      <c r="C3050" t="str">
        <f>Tabla_owssvr__2[[#This Row],[Solicitante]]</f>
        <v>Palma Campos, Alejandra Beatriz, CAM</v>
      </c>
      <c r="D3050" s="4">
        <f>Tabla_owssvr__2[[#This Row],[Fecha Solicitud]]</f>
        <v>41584</v>
      </c>
      <c r="E3050" t="str">
        <f>Tabla_owssvr__2[[#This Row],[Estado]]</f>
        <v>Realizado</v>
      </c>
      <c r="F3050" s="4">
        <f>Tabla_owssvr__2[[#This Row],[Fecha Cierre]]</f>
        <v>41585</v>
      </c>
      <c r="G3050" t="str">
        <f>Tabla_owssvr__2[[#This Row],[Categoria]]</f>
        <v>Habilitación de servicios de telefonía celular, aumento de minutos, cambio de perfil.</v>
      </c>
      <c r="H3050">
        <f>Tabla_owssvr__2[[#This Row],[Enviado a TI]]</f>
        <v>0</v>
      </c>
      <c r="I3050">
        <f>Tabla_owssvr__2[[#This Row],[Regiones]]</f>
        <v>0</v>
      </c>
      <c r="J3050" s="12">
        <f t="shared" si="309"/>
        <v>1</v>
      </c>
      <c r="K3050" s="13">
        <f t="shared" si="310"/>
        <v>41585</v>
      </c>
      <c r="L3050" s="12">
        <f t="shared" si="311"/>
        <v>2013</v>
      </c>
      <c r="M3050" s="12">
        <f t="shared" si="312"/>
        <v>45</v>
      </c>
      <c r="N3050" s="12">
        <f t="shared" si="313"/>
        <v>11</v>
      </c>
      <c r="O3050" s="13" t="str">
        <f t="shared" ca="1" si="314"/>
        <v>CUMPLE</v>
      </c>
    </row>
    <row r="3051" spans="1:15" hidden="1">
      <c r="A3051">
        <f>Tabla_owssvr__2[[#This Row],[ID]]</f>
        <v>2160</v>
      </c>
      <c r="B3051" t="str">
        <f>Tabla_owssvr__2[[#This Row],[Título]]</f>
        <v xml:space="preserve">Cartuchera - Thinkpad Helix </v>
      </c>
      <c r="C3051" t="str">
        <f>Tabla_owssvr__2[[#This Row],[Solicitante]]</f>
        <v>Winkler Speringer, Klaus, CAM</v>
      </c>
      <c r="D3051" s="4">
        <f>Tabla_owssvr__2[[#This Row],[Fecha Solicitud]]</f>
        <v>41584</v>
      </c>
      <c r="E3051" t="str">
        <f>Tabla_owssvr__2[[#This Row],[Estado]]</f>
        <v>Realizado</v>
      </c>
      <c r="F3051" s="4">
        <f>Tabla_owssvr__2[[#This Row],[Fecha Cierre]]</f>
        <v>41585</v>
      </c>
      <c r="G3051" t="str">
        <f>Tabla_owssvr__2[[#This Row],[Categoria]]</f>
        <v>Compra de equipamiento habitual no estándar.</v>
      </c>
      <c r="H3051">
        <f>Tabla_owssvr__2[[#This Row],[Enviado a TI]]</f>
        <v>0</v>
      </c>
      <c r="I3051">
        <f>Tabla_owssvr__2[[#This Row],[Regiones]]</f>
        <v>0</v>
      </c>
      <c r="J3051" s="12">
        <f t="shared" si="309"/>
        <v>10</v>
      </c>
      <c r="K3051" s="13">
        <f t="shared" si="310"/>
        <v>41598</v>
      </c>
      <c r="L3051" s="12">
        <f t="shared" si="311"/>
        <v>2013</v>
      </c>
      <c r="M3051" s="12">
        <f t="shared" si="312"/>
        <v>47</v>
      </c>
      <c r="N3051" s="12">
        <f t="shared" si="313"/>
        <v>11</v>
      </c>
      <c r="O3051" s="13" t="str">
        <f t="shared" ca="1" si="314"/>
        <v>CUMPLE</v>
      </c>
    </row>
    <row r="3052" spans="1:15" hidden="1">
      <c r="A3052">
        <f>Tabla_owssvr__2[[#This Row],[ID]]</f>
        <v>2159</v>
      </c>
      <c r="B3052" t="str">
        <f>Tabla_owssvr__2[[#This Row],[Título]]</f>
        <v>Colegio TP Bajos de Mena (I. Electrica)</v>
      </c>
      <c r="C3052" t="str">
        <f>Tabla_owssvr__2[[#This Row],[Solicitante]]</f>
        <v>Orellana Flores, Jose Manuel, CAM</v>
      </c>
      <c r="D3052" s="4">
        <f>Tabla_owssvr__2[[#This Row],[Fecha Solicitud]]</f>
        <v>41585</v>
      </c>
      <c r="E3052" t="str">
        <f>Tabla_owssvr__2[[#This Row],[Estado]]</f>
        <v>Realizado</v>
      </c>
      <c r="F3052" s="4">
        <f>Tabla_owssvr__2[[#This Row],[Fecha Cierre]]</f>
        <v>41585</v>
      </c>
      <c r="G3052" t="str">
        <f>Tabla_owssvr__2[[#This Row],[Categoria]]</f>
        <v>Habilitación de carpetas compartidas o sitios de Sharepoint. O asignación y/o modificación de permisos.</v>
      </c>
      <c r="H3052">
        <f>Tabla_owssvr__2[[#This Row],[Enviado a TI]]</f>
        <v>0</v>
      </c>
      <c r="I3052">
        <f>Tabla_owssvr__2[[#This Row],[Regiones]]</f>
        <v>0</v>
      </c>
      <c r="J3052" s="12">
        <f t="shared" si="309"/>
        <v>1</v>
      </c>
      <c r="K3052" s="13">
        <f t="shared" si="310"/>
        <v>41586</v>
      </c>
      <c r="L3052" s="12">
        <f t="shared" si="311"/>
        <v>2013</v>
      </c>
      <c r="M3052" s="12">
        <f t="shared" si="312"/>
        <v>45</v>
      </c>
      <c r="N3052" s="12">
        <f t="shared" si="313"/>
        <v>11</v>
      </c>
      <c r="O3052" s="13" t="str">
        <f t="shared" ca="1" si="314"/>
        <v>CUMPLE</v>
      </c>
    </row>
    <row r="3053" spans="1:15" hidden="1">
      <c r="A3053">
        <f>Tabla_owssvr__2[[#This Row],[ID]]</f>
        <v>2158</v>
      </c>
      <c r="B3053" t="str">
        <f>Tabla_owssvr__2[[#This Row],[Título]]</f>
        <v xml:space="preserve">Activación de Minutos </v>
      </c>
      <c r="C3053" t="str">
        <f>Tabla_owssvr__2[[#This Row],[Solicitante]]</f>
        <v>Ramirez Vergara, Joseline, CAM</v>
      </c>
      <c r="D3053" s="4">
        <f>Tabla_owssvr__2[[#This Row],[Fecha Solicitud]]</f>
        <v>41585</v>
      </c>
      <c r="E3053" t="str">
        <f>Tabla_owssvr__2[[#This Row],[Estado]]</f>
        <v>Realizado</v>
      </c>
      <c r="F3053" s="4">
        <f>Tabla_owssvr__2[[#This Row],[Fecha Cierre]]</f>
        <v>41585</v>
      </c>
      <c r="G3053" t="str">
        <f>Tabla_owssvr__2[[#This Row],[Categoria]]</f>
        <v>Habilitación de servicios de telefonía celular, aumento de minutos, cambio de perfil.</v>
      </c>
      <c r="H3053">
        <f>Tabla_owssvr__2[[#This Row],[Enviado a TI]]</f>
        <v>0</v>
      </c>
      <c r="I3053">
        <f>Tabla_owssvr__2[[#This Row],[Regiones]]</f>
        <v>0</v>
      </c>
      <c r="J3053" s="12">
        <f t="shared" si="309"/>
        <v>1</v>
      </c>
      <c r="K3053" s="13">
        <f t="shared" si="310"/>
        <v>41586</v>
      </c>
      <c r="L3053" s="12">
        <f t="shared" si="311"/>
        <v>2013</v>
      </c>
      <c r="M3053" s="12">
        <f t="shared" si="312"/>
        <v>45</v>
      </c>
      <c r="N3053" s="12">
        <f t="shared" si="313"/>
        <v>11</v>
      </c>
      <c r="O3053" s="13" t="str">
        <f t="shared" ca="1" si="314"/>
        <v>CUMPLE</v>
      </c>
    </row>
    <row r="3054" spans="1:15" hidden="1">
      <c r="A3054">
        <f>Tabla_owssvr__2[[#This Row],[ID]]</f>
        <v>2157</v>
      </c>
      <c r="B3054" t="str">
        <f>Tabla_owssvr__2[[#This Row],[Título]]</f>
        <v>Plataformar Renovación PC - OP FACS</v>
      </c>
      <c r="C3054" t="str">
        <f>Tabla_owssvr__2[[#This Row],[Solicitante]]</f>
        <v>Herrera Valdes, Ramon, CAM</v>
      </c>
      <c r="D3054" s="4">
        <f>Tabla_owssvr__2[[#This Row],[Fecha Solicitud]]</f>
        <v>41585</v>
      </c>
      <c r="E3054" t="str">
        <f>Tabla_owssvr__2[[#This Row],[Estado]]</f>
        <v>Realizado</v>
      </c>
      <c r="F3054" s="4">
        <f>Tabla_owssvr__2[[#This Row],[Fecha Cierre]]</f>
        <v>41586</v>
      </c>
      <c r="G3054" t="str">
        <f>Tabla_owssvr__2[[#This Row],[Categoria]]</f>
        <v>Asignación de equipamiento estándar.</v>
      </c>
      <c r="H3054">
        <f>Tabla_owssvr__2[[#This Row],[Enviado a TI]]</f>
        <v>0</v>
      </c>
      <c r="I3054">
        <f>Tabla_owssvr__2[[#This Row],[Regiones]]</f>
        <v>0</v>
      </c>
      <c r="J3054" s="12">
        <f t="shared" si="309"/>
        <v>4</v>
      </c>
      <c r="K3054" s="13">
        <f t="shared" si="310"/>
        <v>41591</v>
      </c>
      <c r="L3054" s="12">
        <f t="shared" si="311"/>
        <v>2013</v>
      </c>
      <c r="M3054" s="12">
        <f t="shared" si="312"/>
        <v>46</v>
      </c>
      <c r="N3054" s="12">
        <f t="shared" si="313"/>
        <v>11</v>
      </c>
      <c r="O3054" s="13" t="str">
        <f t="shared" ca="1" si="314"/>
        <v>CUMPLE</v>
      </c>
    </row>
    <row r="3055" spans="1:15" hidden="1">
      <c r="A3055">
        <f>Tabla_owssvr__2[[#This Row],[ID]]</f>
        <v>2156</v>
      </c>
      <c r="B3055" t="str">
        <f>Tabla_owssvr__2[[#This Row],[Título]]</f>
        <v>Plataformar Renovación PC - OP LABM</v>
      </c>
      <c r="C3055" t="str">
        <f>Tabla_owssvr__2[[#This Row],[Solicitante]]</f>
        <v>Herrera Valdes, Ramon, CAM</v>
      </c>
      <c r="D3055" s="4">
        <f>Tabla_owssvr__2[[#This Row],[Fecha Solicitud]]</f>
        <v>41585</v>
      </c>
      <c r="E3055" t="str">
        <f>Tabla_owssvr__2[[#This Row],[Estado]]</f>
        <v>Realizado</v>
      </c>
      <c r="F3055" s="4">
        <f>Tabla_owssvr__2[[#This Row],[Fecha Cierre]]</f>
        <v>41586</v>
      </c>
      <c r="G3055" t="str">
        <f>Tabla_owssvr__2[[#This Row],[Categoria]]</f>
        <v>Asignación de equipamiento estándar.</v>
      </c>
      <c r="H3055">
        <f>Tabla_owssvr__2[[#This Row],[Enviado a TI]]</f>
        <v>0</v>
      </c>
      <c r="I3055">
        <f>Tabla_owssvr__2[[#This Row],[Regiones]]</f>
        <v>0</v>
      </c>
      <c r="J3055" s="12">
        <f t="shared" si="309"/>
        <v>4</v>
      </c>
      <c r="K3055" s="13">
        <f t="shared" si="310"/>
        <v>41591</v>
      </c>
      <c r="L3055" s="12">
        <f t="shared" si="311"/>
        <v>2013</v>
      </c>
      <c r="M3055" s="12">
        <f t="shared" si="312"/>
        <v>46</v>
      </c>
      <c r="N3055" s="12">
        <f t="shared" si="313"/>
        <v>11</v>
      </c>
      <c r="O3055" s="13" t="str">
        <f t="shared" ca="1" si="314"/>
        <v>CUMPLE</v>
      </c>
    </row>
    <row r="3056" spans="1:15" hidden="1">
      <c r="A3056">
        <f>Tabla_owssvr__2[[#This Row],[ID]]</f>
        <v>2155</v>
      </c>
      <c r="B3056" t="str">
        <f>Tabla_owssvr__2[[#This Row],[Título]]</f>
        <v>Alta Estaciones de Trabajo</v>
      </c>
      <c r="C3056" t="str">
        <f>Tabla_owssvr__2[[#This Row],[Solicitante]]</f>
        <v>Salas Redondo, Luis Miguel, CAM</v>
      </c>
      <c r="D3056" s="4">
        <f>Tabla_owssvr__2[[#This Row],[Fecha Solicitud]]</f>
        <v>41585</v>
      </c>
      <c r="E3056" t="str">
        <f>Tabla_owssvr__2[[#This Row],[Estado]]</f>
        <v>Realizado</v>
      </c>
      <c r="F3056" s="4">
        <f>Tabla_owssvr__2[[#This Row],[Fecha Cierre]]</f>
        <v>41585</v>
      </c>
      <c r="G3056" t="str">
        <f>Tabla_owssvr__2[[#This Row],[Categoria]]</f>
        <v>Creación, modificación activación y desactivación de cuentas de red y correo electrónico.</v>
      </c>
      <c r="H3056">
        <f>Tabla_owssvr__2[[#This Row],[Enviado a TI]]</f>
        <v>0</v>
      </c>
      <c r="I3056">
        <f>Tabla_owssvr__2[[#This Row],[Regiones]]</f>
        <v>0</v>
      </c>
      <c r="J3056" s="12">
        <f t="shared" si="309"/>
        <v>1</v>
      </c>
      <c r="K3056" s="13">
        <f t="shared" si="310"/>
        <v>41586</v>
      </c>
      <c r="L3056" s="12">
        <f t="shared" si="311"/>
        <v>2013</v>
      </c>
      <c r="M3056" s="12">
        <f t="shared" si="312"/>
        <v>45</v>
      </c>
      <c r="N3056" s="12">
        <f t="shared" si="313"/>
        <v>11</v>
      </c>
      <c r="O3056" s="13" t="str">
        <f t="shared" ca="1" si="314"/>
        <v>CUMPLE</v>
      </c>
    </row>
    <row r="3057" spans="1:15" hidden="1">
      <c r="A3057">
        <f>Tabla_owssvr__2[[#This Row],[ID]]</f>
        <v>2154</v>
      </c>
      <c r="B3057" t="str">
        <f>Tabla_owssvr__2[[#This Row],[Título]]</f>
        <v>Problemas Impresora - Zenteno 1</v>
      </c>
      <c r="C3057" t="str">
        <f>Tabla_owssvr__2[[#This Row],[Solicitante]]</f>
        <v>Castro Mery,Yeimei, CAM</v>
      </c>
      <c r="D3057" s="4">
        <f>Tabla_owssvr__2[[#This Row],[Fecha Solicitud]]</f>
        <v>41585</v>
      </c>
      <c r="E3057" t="str">
        <f>Tabla_owssvr__2[[#This Row],[Estado]]</f>
        <v>Realizado</v>
      </c>
      <c r="F3057" s="4">
        <f>Tabla_owssvr__2[[#This Row],[Fecha Cierre]]</f>
        <v>41585</v>
      </c>
      <c r="G3057" t="str">
        <f>Tabla_owssvr__2[[#This Row],[Categoria]]</f>
        <v>Reporte de problemas de Impresoras en Outsourcing</v>
      </c>
      <c r="H3057">
        <f>Tabla_owssvr__2[[#This Row],[Enviado a TI]]</f>
        <v>0</v>
      </c>
      <c r="I3057">
        <f>Tabla_owssvr__2[[#This Row],[Regiones]]</f>
        <v>0</v>
      </c>
      <c r="J3057" s="12">
        <f t="shared" si="309"/>
        <v>1</v>
      </c>
      <c r="K3057" s="13">
        <f t="shared" si="310"/>
        <v>41586</v>
      </c>
      <c r="L3057" s="12">
        <f t="shared" si="311"/>
        <v>2013</v>
      </c>
      <c r="M3057" s="12">
        <f t="shared" si="312"/>
        <v>45</v>
      </c>
      <c r="N3057" s="12">
        <f t="shared" si="313"/>
        <v>11</v>
      </c>
      <c r="O3057" s="13" t="str">
        <f t="shared" ca="1" si="314"/>
        <v>CUMPLE</v>
      </c>
    </row>
    <row r="3058" spans="1:15" hidden="1">
      <c r="A3058">
        <f>Tabla_owssvr__2[[#This Row],[ID]]</f>
        <v>2153</v>
      </c>
      <c r="B3058" t="str">
        <f>Tabla_owssvr__2[[#This Row],[Título]]</f>
        <v>RE: Solicita reposicion minutos</v>
      </c>
      <c r="C3058" t="str">
        <f>Tabla_owssvr__2[[#This Row],[Solicitante]]</f>
        <v>Pavez Torres, Hector Alejandro, CAM</v>
      </c>
      <c r="D3058" s="4">
        <f>Tabla_owssvr__2[[#This Row],[Fecha Solicitud]]</f>
        <v>41584</v>
      </c>
      <c r="E3058" t="str">
        <f>Tabla_owssvr__2[[#This Row],[Estado]]</f>
        <v>Realizado</v>
      </c>
      <c r="F3058" s="4">
        <f>Tabla_owssvr__2[[#This Row],[Fecha Cierre]]</f>
        <v>41584</v>
      </c>
      <c r="G3058" t="str">
        <f>Tabla_owssvr__2[[#This Row],[Categoria]]</f>
        <v>Habilitación de servicios de telefonía celular, aumento de minutos, cambio de perfil.</v>
      </c>
      <c r="H3058">
        <f>Tabla_owssvr__2[[#This Row],[Enviado a TI]]</f>
        <v>0</v>
      </c>
      <c r="I3058">
        <f>Tabla_owssvr__2[[#This Row],[Regiones]]</f>
        <v>0</v>
      </c>
      <c r="J3058" s="12">
        <f t="shared" si="309"/>
        <v>1</v>
      </c>
      <c r="K3058" s="13">
        <f t="shared" si="310"/>
        <v>41585</v>
      </c>
      <c r="L3058" s="12">
        <f t="shared" si="311"/>
        <v>2013</v>
      </c>
      <c r="M3058" s="12">
        <f t="shared" si="312"/>
        <v>45</v>
      </c>
      <c r="N3058" s="12">
        <f t="shared" si="313"/>
        <v>11</v>
      </c>
      <c r="O3058" s="13" t="str">
        <f t="shared" ca="1" si="314"/>
        <v>CUMPLE</v>
      </c>
    </row>
    <row r="3059" spans="1:15" hidden="1">
      <c r="A3059">
        <f>Tabla_owssvr__2[[#This Row],[ID]]</f>
        <v>2152</v>
      </c>
      <c r="B3059" t="str">
        <f>Tabla_owssvr__2[[#This Row],[Título]]</f>
        <v>RV: Minutos Celular</v>
      </c>
      <c r="C3059" t="str">
        <f>Tabla_owssvr__2[[#This Row],[Solicitante]]</f>
        <v>Abarca Cerda, Cristian Andres, CAM</v>
      </c>
      <c r="D3059" s="4">
        <f>Tabla_owssvr__2[[#This Row],[Fecha Solicitud]]</f>
        <v>41584</v>
      </c>
      <c r="E3059" t="str">
        <f>Tabla_owssvr__2[[#This Row],[Estado]]</f>
        <v>Realizado</v>
      </c>
      <c r="F3059" s="4">
        <f>Tabla_owssvr__2[[#This Row],[Fecha Cierre]]</f>
        <v>41584</v>
      </c>
      <c r="G3059" t="str">
        <f>Tabla_owssvr__2[[#This Row],[Categoria]]</f>
        <v>Habilitación de servicios de telefonía celular, aumento de minutos, cambio de perfil.</v>
      </c>
      <c r="H3059">
        <f>Tabla_owssvr__2[[#This Row],[Enviado a TI]]</f>
        <v>0</v>
      </c>
      <c r="I3059">
        <f>Tabla_owssvr__2[[#This Row],[Regiones]]</f>
        <v>0</v>
      </c>
      <c r="J3059" s="12">
        <f t="shared" si="309"/>
        <v>1</v>
      </c>
      <c r="K3059" s="13">
        <f t="shared" si="310"/>
        <v>41585</v>
      </c>
      <c r="L3059" s="12">
        <f t="shared" si="311"/>
        <v>2013</v>
      </c>
      <c r="M3059" s="12">
        <f t="shared" si="312"/>
        <v>45</v>
      </c>
      <c r="N3059" s="12">
        <f t="shared" si="313"/>
        <v>11</v>
      </c>
      <c r="O3059" s="13" t="str">
        <f t="shared" ca="1" si="314"/>
        <v>CUMPLE</v>
      </c>
    </row>
    <row r="3060" spans="1:15" hidden="1">
      <c r="A3060">
        <f>Tabla_owssvr__2[[#This Row],[ID]]</f>
        <v>2151</v>
      </c>
      <c r="B3060" t="str">
        <f>Tabla_owssvr__2[[#This Row],[Título]]</f>
        <v>MUERTE NATURAL DE EQUIPO CELULAR ASIGNADO</v>
      </c>
      <c r="C3060" t="str">
        <f>Tabla_owssvr__2[[#This Row],[Solicitante]]</f>
        <v>Espinoza Morral, Sergio Rodrigo, CAM</v>
      </c>
      <c r="D3060" s="4">
        <f>Tabla_owssvr__2[[#This Row],[Fecha Solicitud]]</f>
        <v>41584</v>
      </c>
      <c r="E3060" t="str">
        <f>Tabla_owssvr__2[[#This Row],[Estado]]</f>
        <v>Realizado</v>
      </c>
      <c r="F3060" s="4">
        <f>Tabla_owssvr__2[[#This Row],[Fecha Cierre]]</f>
        <v>41585</v>
      </c>
      <c r="G3060" t="str">
        <f>Tabla_owssvr__2[[#This Row],[Categoria]]</f>
        <v>Asignación y/o entrega de equipos celulares estándar nuevos o sus componentes. (chips)</v>
      </c>
      <c r="H3060">
        <f>Tabla_owssvr__2[[#This Row],[Enviado a TI]]</f>
        <v>0</v>
      </c>
      <c r="I3060">
        <f>Tabla_owssvr__2[[#This Row],[Regiones]]</f>
        <v>0</v>
      </c>
      <c r="J3060" s="12">
        <f t="shared" si="309"/>
        <v>7</v>
      </c>
      <c r="K3060" s="13">
        <f t="shared" si="310"/>
        <v>41593</v>
      </c>
      <c r="L3060" s="12">
        <f t="shared" si="311"/>
        <v>2013</v>
      </c>
      <c r="M3060" s="12">
        <f t="shared" si="312"/>
        <v>46</v>
      </c>
      <c r="N3060" s="12">
        <f t="shared" si="313"/>
        <v>11</v>
      </c>
      <c r="O3060" s="13" t="str">
        <f t="shared" ca="1" si="314"/>
        <v>CUMPLE</v>
      </c>
    </row>
    <row r="3061" spans="1:15" hidden="1">
      <c r="A3061">
        <f>Tabla_owssvr__2[[#This Row],[ID]]</f>
        <v>2150</v>
      </c>
      <c r="B3061" t="str">
        <f>Tabla_owssvr__2[[#This Row],[Título]]</f>
        <v>RE: Minutos</v>
      </c>
      <c r="C3061" t="str">
        <f>Tabla_owssvr__2[[#This Row],[Solicitante]]</f>
        <v>Sepulveda Salas, Vladimir Arnoldo, CAM</v>
      </c>
      <c r="D3061" s="4">
        <f>Tabla_owssvr__2[[#This Row],[Fecha Solicitud]]</f>
        <v>41584</v>
      </c>
      <c r="E3061" t="str">
        <f>Tabla_owssvr__2[[#This Row],[Estado]]</f>
        <v>Realizado</v>
      </c>
      <c r="F3061" s="4">
        <f>Tabla_owssvr__2[[#This Row],[Fecha Cierre]]</f>
        <v>41584</v>
      </c>
      <c r="G3061" t="str">
        <f>Tabla_owssvr__2[[#This Row],[Categoria]]</f>
        <v>Habilitación de servicios de telefonía celular, aumento de minutos, cambio de perfil.</v>
      </c>
      <c r="H3061">
        <f>Tabla_owssvr__2[[#This Row],[Enviado a TI]]</f>
        <v>0</v>
      </c>
      <c r="I3061">
        <f>Tabla_owssvr__2[[#This Row],[Regiones]]</f>
        <v>0</v>
      </c>
      <c r="J3061" s="12">
        <f t="shared" si="309"/>
        <v>1</v>
      </c>
      <c r="K3061" s="13">
        <f t="shared" si="310"/>
        <v>41585</v>
      </c>
      <c r="L3061" s="12">
        <f t="shared" si="311"/>
        <v>2013</v>
      </c>
      <c r="M3061" s="12">
        <f t="shared" si="312"/>
        <v>45</v>
      </c>
      <c r="N3061" s="12">
        <f t="shared" si="313"/>
        <v>11</v>
      </c>
      <c r="O3061" s="13" t="str">
        <f t="shared" ca="1" si="314"/>
        <v>CUMPLE</v>
      </c>
    </row>
    <row r="3062" spans="1:15" hidden="1">
      <c r="A3062">
        <f>Tabla_owssvr__2[[#This Row],[ID]]</f>
        <v>2149</v>
      </c>
      <c r="B3062" t="str">
        <f>Tabla_owssvr__2[[#This Row],[Título]]</f>
        <v>Libro5.xlsx</v>
      </c>
      <c r="C3062" t="str">
        <f>Tabla_owssvr__2[[#This Row],[Solicitante]]</f>
        <v>Ureta Perez, Paola, CAM</v>
      </c>
      <c r="D3062" s="4">
        <f>Tabla_owssvr__2[[#This Row],[Fecha Solicitud]]</f>
        <v>41584</v>
      </c>
      <c r="E3062" t="str">
        <f>Tabla_owssvr__2[[#This Row],[Estado]]</f>
        <v>Realizado</v>
      </c>
      <c r="F3062" s="4">
        <f>Tabla_owssvr__2[[#This Row],[Fecha Cierre]]</f>
        <v>41584</v>
      </c>
      <c r="G3062" t="str">
        <f>Tabla_owssvr__2[[#This Row],[Categoria]]</f>
        <v>Reporte de incidencias de servicio externos (Oracle, SAP, Synergia, GOM ….)</v>
      </c>
      <c r="H3062">
        <f>Tabla_owssvr__2[[#This Row],[Enviado a TI]]</f>
        <v>0</v>
      </c>
      <c r="I3062">
        <f>Tabla_owssvr__2[[#This Row],[Regiones]]</f>
        <v>0</v>
      </c>
      <c r="J3062" s="12">
        <f t="shared" si="309"/>
        <v>1</v>
      </c>
      <c r="K3062" s="13">
        <f t="shared" si="310"/>
        <v>41585</v>
      </c>
      <c r="L3062" s="12">
        <f t="shared" si="311"/>
        <v>2013</v>
      </c>
      <c r="M3062" s="12">
        <f t="shared" si="312"/>
        <v>45</v>
      </c>
      <c r="N3062" s="12">
        <f t="shared" si="313"/>
        <v>11</v>
      </c>
      <c r="O3062" s="13" t="str">
        <f t="shared" ca="1" si="314"/>
        <v>CUMPLE</v>
      </c>
    </row>
    <row r="3063" spans="1:15" hidden="1">
      <c r="A3063">
        <f>Tabla_owssvr__2[[#This Row],[ID]]</f>
        <v>2148</v>
      </c>
      <c r="B3063" t="str">
        <f>Tabla_owssvr__2[[#This Row],[Título]]</f>
        <v>Caga de minutos</v>
      </c>
      <c r="C3063" t="str">
        <f>Tabla_owssvr__2[[#This Row],[Solicitante]]</f>
        <v>Bascuñan Reyes, Juan Ignacio, CAM</v>
      </c>
      <c r="D3063" s="4">
        <f>Tabla_owssvr__2[[#This Row],[Fecha Solicitud]]</f>
        <v>41584</v>
      </c>
      <c r="E3063" t="str">
        <f>Tabla_owssvr__2[[#This Row],[Estado]]</f>
        <v>Realizado</v>
      </c>
      <c r="F3063" s="4">
        <f>Tabla_owssvr__2[[#This Row],[Fecha Cierre]]</f>
        <v>41584</v>
      </c>
      <c r="G3063" t="str">
        <f>Tabla_owssvr__2[[#This Row],[Categoria]]</f>
        <v>Habilitación de servicios de telefonía celular, aumento de minutos, cambio de perfil.</v>
      </c>
      <c r="H3063">
        <f>Tabla_owssvr__2[[#This Row],[Enviado a TI]]</f>
        <v>0</v>
      </c>
      <c r="I3063">
        <f>Tabla_owssvr__2[[#This Row],[Regiones]]</f>
        <v>0</v>
      </c>
      <c r="J3063" s="12">
        <f t="shared" si="309"/>
        <v>1</v>
      </c>
      <c r="K3063" s="13">
        <f t="shared" si="310"/>
        <v>41585</v>
      </c>
      <c r="L3063" s="12">
        <f t="shared" si="311"/>
        <v>2013</v>
      </c>
      <c r="M3063" s="12">
        <f t="shared" si="312"/>
        <v>45</v>
      </c>
      <c r="N3063" s="12">
        <f t="shared" si="313"/>
        <v>11</v>
      </c>
      <c r="O3063" s="13" t="str">
        <f t="shared" ca="1" si="314"/>
        <v>CUMPLE</v>
      </c>
    </row>
    <row r="3064" spans="1:15" hidden="1">
      <c r="A3064">
        <f>Tabla_owssvr__2[[#This Row],[ID]]</f>
        <v>2147</v>
      </c>
      <c r="B3064" t="str">
        <f>Tabla_owssvr__2[[#This Row],[Título]]</f>
        <v>Anexo con problemas de comunicacion</v>
      </c>
      <c r="C3064" t="str">
        <f>Tabla_owssvr__2[[#This Row],[Solicitante]]</f>
        <v>Costa Campos, Juan, CAM</v>
      </c>
      <c r="D3064" s="4">
        <f>Tabla_owssvr__2[[#This Row],[Fecha Solicitud]]</f>
        <v>41584</v>
      </c>
      <c r="E3064" t="str">
        <f>Tabla_owssvr__2[[#This Row],[Estado]]</f>
        <v>Realizado</v>
      </c>
      <c r="F3064" s="4">
        <f>Tabla_owssvr__2[[#This Row],[Fecha Cierre]]</f>
        <v>41584</v>
      </c>
      <c r="G3064" t="str">
        <f>Tabla_owssvr__2[[#This Row],[Categoria]]</f>
        <v>Creación, modificación activación y desactivación de anexos telefónicos.</v>
      </c>
      <c r="H3064">
        <f>Tabla_owssvr__2[[#This Row],[Enviado a TI]]</f>
        <v>0</v>
      </c>
      <c r="I3064">
        <f>Tabla_owssvr__2[[#This Row],[Regiones]]</f>
        <v>0</v>
      </c>
      <c r="J3064" s="12">
        <f t="shared" si="309"/>
        <v>1</v>
      </c>
      <c r="K3064" s="13">
        <f t="shared" si="310"/>
        <v>41585</v>
      </c>
      <c r="L3064" s="12">
        <f t="shared" si="311"/>
        <v>2013</v>
      </c>
      <c r="M3064" s="12">
        <f t="shared" si="312"/>
        <v>45</v>
      </c>
      <c r="N3064" s="12">
        <f t="shared" si="313"/>
        <v>11</v>
      </c>
      <c r="O3064" s="13" t="str">
        <f t="shared" ca="1" si="314"/>
        <v>CUMPLE</v>
      </c>
    </row>
    <row r="3065" spans="1:15" hidden="1">
      <c r="A3065">
        <f>Tabla_owssvr__2[[#This Row],[ID]]</f>
        <v>2146</v>
      </c>
      <c r="B3065" t="str">
        <f>Tabla_owssvr__2[[#This Row],[Título]]</f>
        <v>OU Custom_WSUS_CAMChile_Users</v>
      </c>
      <c r="C3065" t="str">
        <f>Tabla_owssvr__2[[#This Row],[Solicitante]]</f>
        <v>Herrera Valdes, Ramon, CAM</v>
      </c>
      <c r="D3065" s="4">
        <f>Tabla_owssvr__2[[#This Row],[Fecha Solicitud]]</f>
        <v>41583</v>
      </c>
      <c r="E3065" t="str">
        <f>Tabla_owssvr__2[[#This Row],[Estado]]</f>
        <v>Realizado</v>
      </c>
      <c r="F3065" s="4">
        <f>Tabla_owssvr__2[[#This Row],[Fecha Cierre]]</f>
        <v>41583</v>
      </c>
      <c r="G3065" t="str">
        <f>Tabla_owssvr__2[[#This Row],[Categoria]]</f>
        <v>Otros no sujetos a ANS</v>
      </c>
      <c r="H3065">
        <f>Tabla_owssvr__2[[#This Row],[Enviado a TI]]</f>
        <v>0</v>
      </c>
      <c r="I3065">
        <f>Tabla_owssvr__2[[#This Row],[Regiones]]</f>
        <v>0</v>
      </c>
      <c r="J3065" s="12">
        <f t="shared" si="309"/>
        <v>100</v>
      </c>
      <c r="K3065" s="13">
        <f t="shared" si="310"/>
        <v>41726</v>
      </c>
      <c r="L3065" s="12">
        <f t="shared" si="311"/>
        <v>2014</v>
      </c>
      <c r="M3065" s="12">
        <f t="shared" si="312"/>
        <v>13</v>
      </c>
      <c r="N3065" s="12">
        <f t="shared" si="313"/>
        <v>3</v>
      </c>
      <c r="O3065" s="13" t="str">
        <f t="shared" ca="1" si="314"/>
        <v>CUMPLE</v>
      </c>
    </row>
    <row r="3066" spans="1:15" hidden="1">
      <c r="A3066">
        <f>Tabla_owssvr__2[[#This Row],[ID]]</f>
        <v>2145</v>
      </c>
      <c r="B3066" t="str">
        <f>Tabla_owssvr__2[[#This Row],[Título]]</f>
        <v>Liberación minutos On-Net</v>
      </c>
      <c r="C3066" t="str">
        <f>Tabla_owssvr__2[[#This Row],[Solicitante]]</f>
        <v>Castro Marchant, Jorge, CAM</v>
      </c>
      <c r="D3066" s="4">
        <f>Tabla_owssvr__2[[#This Row],[Fecha Solicitud]]</f>
        <v>41583</v>
      </c>
      <c r="E3066" t="str">
        <f>Tabla_owssvr__2[[#This Row],[Estado]]</f>
        <v>Realizado</v>
      </c>
      <c r="F3066" s="4">
        <f>Tabla_owssvr__2[[#This Row],[Fecha Cierre]]</f>
        <v>41584</v>
      </c>
      <c r="G3066" t="str">
        <f>Tabla_owssvr__2[[#This Row],[Categoria]]</f>
        <v>Habilitación de servicios de telefonía celular, aumento de minutos, cambio de perfil.</v>
      </c>
      <c r="H3066">
        <f>Tabla_owssvr__2[[#This Row],[Enviado a TI]]</f>
        <v>0</v>
      </c>
      <c r="I3066">
        <f>Tabla_owssvr__2[[#This Row],[Regiones]]</f>
        <v>0</v>
      </c>
      <c r="J3066" s="12">
        <f t="shared" si="309"/>
        <v>1</v>
      </c>
      <c r="K3066" s="13">
        <f t="shared" si="310"/>
        <v>41584</v>
      </c>
      <c r="L3066" s="12">
        <f t="shared" si="311"/>
        <v>2013</v>
      </c>
      <c r="M3066" s="12">
        <f t="shared" si="312"/>
        <v>45</v>
      </c>
      <c r="N3066" s="12">
        <f t="shared" si="313"/>
        <v>11</v>
      </c>
      <c r="O3066" s="13" t="str">
        <f t="shared" ca="1" si="314"/>
        <v>CUMPLE</v>
      </c>
    </row>
    <row r="3067" spans="1:15" hidden="1">
      <c r="A3067">
        <f>Tabla_owssvr__2[[#This Row],[ID]]</f>
        <v>2144</v>
      </c>
      <c r="B3067" t="str">
        <f>Tabla_owssvr__2[[#This Row],[Título]]</f>
        <v>Plataformar NTB Mall Copiapó - OP FJSA</v>
      </c>
      <c r="C3067" t="str">
        <f>Tabla_owssvr__2[[#This Row],[Solicitante]]</f>
        <v>Pavez Torres, Hector Alejandro, CAM</v>
      </c>
      <c r="D3067" s="4">
        <f>Tabla_owssvr__2[[#This Row],[Fecha Solicitud]]</f>
        <v>41584</v>
      </c>
      <c r="E3067" t="str">
        <f>Tabla_owssvr__2[[#This Row],[Estado]]</f>
        <v>Realizado</v>
      </c>
      <c r="F3067" s="4">
        <f>Tabla_owssvr__2[[#This Row],[Fecha Cierre]]</f>
        <v>41584</v>
      </c>
      <c r="G3067" t="str">
        <f>Tabla_owssvr__2[[#This Row],[Categoria]]</f>
        <v>Asignación de equipamiento estándar.</v>
      </c>
      <c r="H3067">
        <f>Tabla_owssvr__2[[#This Row],[Enviado a TI]]</f>
        <v>0</v>
      </c>
      <c r="I3067">
        <f>Tabla_owssvr__2[[#This Row],[Regiones]]</f>
        <v>0</v>
      </c>
      <c r="J3067" s="12">
        <f t="shared" si="309"/>
        <v>4</v>
      </c>
      <c r="K3067" s="13">
        <f t="shared" si="310"/>
        <v>41590</v>
      </c>
      <c r="L3067" s="12">
        <f t="shared" si="311"/>
        <v>2013</v>
      </c>
      <c r="M3067" s="12">
        <f t="shared" si="312"/>
        <v>46</v>
      </c>
      <c r="N3067" s="12">
        <f t="shared" si="313"/>
        <v>11</v>
      </c>
      <c r="O3067" s="13" t="str">
        <f t="shared" ca="1" si="314"/>
        <v>CUMPLE</v>
      </c>
    </row>
    <row r="3068" spans="1:15" hidden="1">
      <c r="A3068">
        <f>Tabla_owssvr__2[[#This Row],[ID]]</f>
        <v>2143</v>
      </c>
      <c r="B3068" t="str">
        <f>Tabla_owssvr__2[[#This Row],[Título]]</f>
        <v>TICKET 767895 - CUENTA DE RED ALTA</v>
      </c>
      <c r="C3068" t="str">
        <f>Tabla_owssvr__2[[#This Row],[Solicitante]]</f>
        <v>Dossi Muñoz, Carolina, CAM</v>
      </c>
      <c r="D3068" s="4">
        <f>Tabla_owssvr__2[[#This Row],[Fecha Solicitud]]</f>
        <v>41583</v>
      </c>
      <c r="E3068" t="str">
        <f>Tabla_owssvr__2[[#This Row],[Estado]]</f>
        <v>Realizado</v>
      </c>
      <c r="F3068" s="4">
        <f>Tabla_owssvr__2[[#This Row],[Fecha Cierre]]</f>
        <v>41583</v>
      </c>
      <c r="G3068" t="str">
        <f>Tabla_owssvr__2[[#This Row],[Categoria]]</f>
        <v>Creación, modificación activación y desactivación de cuentas de red y correo electrónico.</v>
      </c>
      <c r="H3068">
        <f>Tabla_owssvr__2[[#This Row],[Enviado a TI]]</f>
        <v>0</v>
      </c>
      <c r="I3068">
        <f>Tabla_owssvr__2[[#This Row],[Regiones]]</f>
        <v>0</v>
      </c>
      <c r="J3068" s="12">
        <f t="shared" si="309"/>
        <v>1</v>
      </c>
      <c r="K3068" s="13">
        <f t="shared" si="310"/>
        <v>41584</v>
      </c>
      <c r="L3068" s="12">
        <f t="shared" si="311"/>
        <v>2013</v>
      </c>
      <c r="M3068" s="12">
        <f t="shared" si="312"/>
        <v>45</v>
      </c>
      <c r="N3068" s="12">
        <f t="shared" si="313"/>
        <v>11</v>
      </c>
      <c r="O3068" s="13" t="str">
        <f t="shared" ca="1" si="314"/>
        <v>CUMPLE</v>
      </c>
    </row>
    <row r="3069" spans="1:15" hidden="1">
      <c r="A3069">
        <f>Tabla_owssvr__2[[#This Row],[ID]]</f>
        <v>2142</v>
      </c>
      <c r="B3069" t="str">
        <f>Tabla_owssvr__2[[#This Row],[Título]]</f>
        <v>Desbloqueo Alpunor</v>
      </c>
      <c r="C3069" t="str">
        <f>Tabla_owssvr__2[[#This Row],[Solicitante]]</f>
        <v>Pino Salazar, Victor Alejandro, CAM</v>
      </c>
      <c r="D3069" s="4">
        <f>Tabla_owssvr__2[[#This Row],[Fecha Solicitud]]</f>
        <v>41584</v>
      </c>
      <c r="E3069" t="str">
        <f>Tabla_owssvr__2[[#This Row],[Estado]]</f>
        <v>Realizado</v>
      </c>
      <c r="F3069" s="4">
        <f>Tabla_owssvr__2[[#This Row],[Fecha Cierre]]</f>
        <v>41584</v>
      </c>
      <c r="G3069" t="str">
        <f>Tabla_owssvr__2[[#This Row],[Categoria]]</f>
        <v>Creación, modificación activación y desactivación de cuentas de red y correo electrónico.</v>
      </c>
      <c r="H3069">
        <f>Tabla_owssvr__2[[#This Row],[Enviado a TI]]</f>
        <v>0</v>
      </c>
      <c r="I3069">
        <f>Tabla_owssvr__2[[#This Row],[Regiones]]</f>
        <v>0</v>
      </c>
      <c r="J3069" s="12">
        <f t="shared" si="309"/>
        <v>1</v>
      </c>
      <c r="K3069" s="13">
        <f t="shared" si="310"/>
        <v>41585</v>
      </c>
      <c r="L3069" s="12">
        <f t="shared" si="311"/>
        <v>2013</v>
      </c>
      <c r="M3069" s="12">
        <f t="shared" si="312"/>
        <v>45</v>
      </c>
      <c r="N3069" s="12">
        <f t="shared" si="313"/>
        <v>11</v>
      </c>
      <c r="O3069" s="13" t="str">
        <f t="shared" ca="1" si="314"/>
        <v>CUMPLE</v>
      </c>
    </row>
    <row r="3070" spans="1:15" hidden="1">
      <c r="A3070">
        <f>Tabla_owssvr__2[[#This Row],[ID]]</f>
        <v>2141</v>
      </c>
      <c r="B3070" t="str">
        <f>Tabla_owssvr__2[[#This Row],[Título]]</f>
        <v>Habilitacion de E-mail</v>
      </c>
      <c r="C3070" t="str">
        <f>Tabla_owssvr__2[[#This Row],[Solicitante]]</f>
        <v>Valenzuela Sanzana, Mauricio Antonio, CAM</v>
      </c>
      <c r="D3070" s="4">
        <f>Tabla_owssvr__2[[#This Row],[Fecha Solicitud]]</f>
        <v>41583</v>
      </c>
      <c r="E3070" t="str">
        <f>Tabla_owssvr__2[[#This Row],[Estado]]</f>
        <v>Realizado</v>
      </c>
      <c r="F3070" s="4">
        <f>Tabla_owssvr__2[[#This Row],[Fecha Cierre]]</f>
        <v>41583</v>
      </c>
      <c r="G3070" t="str">
        <f>Tabla_owssvr__2[[#This Row],[Categoria]]</f>
        <v>Creación, modificación activación y desactivación de cuentas de red y correo electrónico.</v>
      </c>
      <c r="H3070">
        <f>Tabla_owssvr__2[[#This Row],[Enviado a TI]]</f>
        <v>0</v>
      </c>
      <c r="I3070">
        <f>Tabla_owssvr__2[[#This Row],[Regiones]]</f>
        <v>0</v>
      </c>
      <c r="J3070" s="12">
        <f t="shared" si="309"/>
        <v>1</v>
      </c>
      <c r="K3070" s="13">
        <f t="shared" si="310"/>
        <v>41584</v>
      </c>
      <c r="L3070" s="12">
        <f t="shared" si="311"/>
        <v>2013</v>
      </c>
      <c r="M3070" s="12">
        <f t="shared" si="312"/>
        <v>45</v>
      </c>
      <c r="N3070" s="12">
        <f t="shared" si="313"/>
        <v>11</v>
      </c>
      <c r="O3070" s="13" t="str">
        <f t="shared" ca="1" si="314"/>
        <v>CUMPLE</v>
      </c>
    </row>
    <row r="3071" spans="1:15" hidden="1">
      <c r="A3071">
        <f>Tabla_owssvr__2[[#This Row],[ID]]</f>
        <v>2140</v>
      </c>
      <c r="B3071" t="str">
        <f>Tabla_owssvr__2[[#This Row],[Título]]</f>
        <v>Minutos  Celular</v>
      </c>
      <c r="C3071" t="str">
        <f>Tabla_owssvr__2[[#This Row],[Solicitante]]</f>
        <v>Palma Campos, Alejandra Beatriz, CAM</v>
      </c>
      <c r="D3071" s="4">
        <f>Tabla_owssvr__2[[#This Row],[Fecha Solicitud]]</f>
        <v>41583</v>
      </c>
      <c r="E3071" t="str">
        <f>Tabla_owssvr__2[[#This Row],[Estado]]</f>
        <v>Realizado</v>
      </c>
      <c r="F3071" s="4">
        <f>Tabla_owssvr__2[[#This Row],[Fecha Cierre]]</f>
        <v>41583</v>
      </c>
      <c r="G3071" t="str">
        <f>Tabla_owssvr__2[[#This Row],[Categoria]]</f>
        <v>Habilitación de servicios de telefonía celular, aumento de minutos, cambio de perfil.</v>
      </c>
      <c r="H3071">
        <f>Tabla_owssvr__2[[#This Row],[Enviado a TI]]</f>
        <v>0</v>
      </c>
      <c r="I3071">
        <f>Tabla_owssvr__2[[#This Row],[Regiones]]</f>
        <v>0</v>
      </c>
      <c r="J3071" s="12">
        <f t="shared" si="309"/>
        <v>1</v>
      </c>
      <c r="K3071" s="13">
        <f t="shared" si="310"/>
        <v>41584</v>
      </c>
      <c r="L3071" s="12">
        <f t="shared" si="311"/>
        <v>2013</v>
      </c>
      <c r="M3071" s="12">
        <f t="shared" si="312"/>
        <v>45</v>
      </c>
      <c r="N3071" s="12">
        <f t="shared" si="313"/>
        <v>11</v>
      </c>
      <c r="O3071" s="13" t="str">
        <f t="shared" ca="1" si="314"/>
        <v>CUMPLE</v>
      </c>
    </row>
    <row r="3072" spans="1:15" hidden="1">
      <c r="A3072">
        <f>Tabla_owssvr__2[[#This Row],[ID]]</f>
        <v>2139</v>
      </c>
      <c r="B3072" t="str">
        <f>Tabla_owssvr__2[[#This Row],[Título]]</f>
        <v>Recuperacion de Clave Ambiente EBSCAMPROD</v>
      </c>
      <c r="C3072" t="str">
        <f>Tabla_owssvr__2[[#This Row],[Solicitante]]</f>
        <v>Carrasco Briones, Rodrigo, CAM</v>
      </c>
      <c r="D3072" s="4">
        <f>Tabla_owssvr__2[[#This Row],[Fecha Solicitud]]</f>
        <v>41583</v>
      </c>
      <c r="E3072" t="str">
        <f>Tabla_owssvr__2[[#This Row],[Estado]]</f>
        <v>Realizado</v>
      </c>
      <c r="F3072" s="4">
        <f>Tabla_owssvr__2[[#This Row],[Fecha Cierre]]</f>
        <v>41583</v>
      </c>
      <c r="G3072" t="str">
        <f>Tabla_owssvr__2[[#This Row],[Categoria]]</f>
        <v>Reporte de incidencias de servicio externos (Oracle, SAP, Synergia, GOM ….)</v>
      </c>
      <c r="H3072">
        <f>Tabla_owssvr__2[[#This Row],[Enviado a TI]]</f>
        <v>0</v>
      </c>
      <c r="I3072">
        <f>Tabla_owssvr__2[[#This Row],[Regiones]]</f>
        <v>0</v>
      </c>
      <c r="J3072" s="12">
        <f t="shared" si="309"/>
        <v>1</v>
      </c>
      <c r="K3072" s="13">
        <f t="shared" si="310"/>
        <v>41584</v>
      </c>
      <c r="L3072" s="12">
        <f t="shared" si="311"/>
        <v>2013</v>
      </c>
      <c r="M3072" s="12">
        <f t="shared" si="312"/>
        <v>45</v>
      </c>
      <c r="N3072" s="12">
        <f t="shared" si="313"/>
        <v>11</v>
      </c>
      <c r="O3072" s="13" t="str">
        <f t="shared" ca="1" si="314"/>
        <v>CUMPLE</v>
      </c>
    </row>
    <row r="3073" spans="1:15" hidden="1">
      <c r="A3073">
        <f>Tabla_owssvr__2[[#This Row],[ID]]</f>
        <v>2138</v>
      </c>
      <c r="B3073" t="str">
        <f>Tabla_owssvr__2[[#This Row],[Título]]</f>
        <v>Minutos Celular</v>
      </c>
      <c r="C3073" t="str">
        <f>Tabla_owssvr__2[[#This Row],[Solicitante]]</f>
        <v>Palma Campos, Alejandra Beatriz, CAM</v>
      </c>
      <c r="D3073" s="4">
        <f>Tabla_owssvr__2[[#This Row],[Fecha Solicitud]]</f>
        <v>41583</v>
      </c>
      <c r="E3073" t="str">
        <f>Tabla_owssvr__2[[#This Row],[Estado]]</f>
        <v>Realizado</v>
      </c>
      <c r="F3073" s="4">
        <f>Tabla_owssvr__2[[#This Row],[Fecha Cierre]]</f>
        <v>41583</v>
      </c>
      <c r="G3073" t="str">
        <f>Tabla_owssvr__2[[#This Row],[Categoria]]</f>
        <v>Habilitación de servicios de telefonía celular, aumento de minutos, cambio de perfil.</v>
      </c>
      <c r="H3073">
        <f>Tabla_owssvr__2[[#This Row],[Enviado a TI]]</f>
        <v>0</v>
      </c>
      <c r="I3073">
        <f>Tabla_owssvr__2[[#This Row],[Regiones]]</f>
        <v>0</v>
      </c>
      <c r="J3073" s="12">
        <f t="shared" si="309"/>
        <v>1</v>
      </c>
      <c r="K3073" s="13">
        <f t="shared" si="310"/>
        <v>41584</v>
      </c>
      <c r="L3073" s="12">
        <f t="shared" si="311"/>
        <v>2013</v>
      </c>
      <c r="M3073" s="12">
        <f t="shared" si="312"/>
        <v>45</v>
      </c>
      <c r="N3073" s="12">
        <f t="shared" si="313"/>
        <v>11</v>
      </c>
      <c r="O3073" s="13" t="str">
        <f t="shared" ca="1" si="314"/>
        <v>CUMPLE</v>
      </c>
    </row>
    <row r="3074" spans="1:15" hidden="1">
      <c r="A3074">
        <f>Tabla_owssvr__2[[#This Row],[ID]]</f>
        <v>2137</v>
      </c>
      <c r="B3074" t="str">
        <f>Tabla_owssvr__2[[#This Row],[Título]]</f>
        <v>Office &amp; AV - Proyecto AP SmartCity NBR</v>
      </c>
      <c r="C3074" t="str">
        <f>Tabla_owssvr__2[[#This Row],[Solicitante]]</f>
        <v>Belmar Ramirez, Nelson Andres, CAM</v>
      </c>
      <c r="D3074" s="4">
        <f>Tabla_owssvr__2[[#This Row],[Fecha Solicitud]]</f>
        <v>41583</v>
      </c>
      <c r="E3074" t="str">
        <f>Tabla_owssvr__2[[#This Row],[Estado]]</f>
        <v>Realizado</v>
      </c>
      <c r="F3074" s="4">
        <f>Tabla_owssvr__2[[#This Row],[Fecha Cierre]]</f>
        <v>41583</v>
      </c>
      <c r="G3074" t="str">
        <f>Tabla_owssvr__2[[#This Row],[Categoria]]</f>
        <v>Compra de equipamiento habitual no estándar.</v>
      </c>
      <c r="H3074">
        <f>Tabla_owssvr__2[[#This Row],[Enviado a TI]]</f>
        <v>0</v>
      </c>
      <c r="I3074">
        <f>Tabla_owssvr__2[[#This Row],[Regiones]]</f>
        <v>0</v>
      </c>
      <c r="J3074" s="12">
        <f t="shared" ref="J3074:J3137" si="315">VLOOKUP(G3074,servicios,2,FALSE)</f>
        <v>10</v>
      </c>
      <c r="K3074" s="13">
        <f t="shared" ref="K3074:K3137" si="316">WORKDAY(D3074*1,J3074,festivos)</f>
        <v>41597</v>
      </c>
      <c r="L3074" s="12">
        <f t="shared" ref="L3074:L3137" si="317">YEAR(K3074)</f>
        <v>2013</v>
      </c>
      <c r="M3074" s="12">
        <f t="shared" ref="M3074:M3137" si="318">WEEKNUM(K3074,2)</f>
        <v>47</v>
      </c>
      <c r="N3074" s="12">
        <f t="shared" ref="N3074:N3137" si="319">MONTH(K3074)</f>
        <v>11</v>
      </c>
      <c r="O3074" s="13" t="str">
        <f t="shared" ref="O3074:O3137" ca="1" si="320">IF(F3074=0,IF(AND(TODAY()&lt;=K3074),"EN TIEMPO","FUERA"),IF(AND(F3074&lt;=K3074),"CUMPLE","NO CUMPLE"))</f>
        <v>CUMPLE</v>
      </c>
    </row>
    <row r="3075" spans="1:15" hidden="1">
      <c r="A3075">
        <f>Tabla_owssvr__2[[#This Row],[ID]]</f>
        <v>2136</v>
      </c>
      <c r="B3075" t="str">
        <f>Tabla_owssvr__2[[#This Row],[Título]]</f>
        <v>Cambio de SIM por deterioro</v>
      </c>
      <c r="C3075" t="str">
        <f>Tabla_owssvr__2[[#This Row],[Solicitante]]</f>
        <v>Eduardo Sparrow Gonzales</v>
      </c>
      <c r="D3075" s="4">
        <f>Tabla_owssvr__2[[#This Row],[Fecha Solicitud]]</f>
        <v>41583</v>
      </c>
      <c r="E3075" t="str">
        <f>Tabla_owssvr__2[[#This Row],[Estado]]</f>
        <v>Realizado</v>
      </c>
      <c r="F3075" s="4">
        <f>Tabla_owssvr__2[[#This Row],[Fecha Cierre]]</f>
        <v>41585</v>
      </c>
      <c r="G3075" t="str">
        <f>Tabla_owssvr__2[[#This Row],[Categoria]]</f>
        <v>Asignación y/o entrega de equipos celulares estándar nuevos o sus componentes. (chips)</v>
      </c>
      <c r="H3075">
        <f>Tabla_owssvr__2[[#This Row],[Enviado a TI]]</f>
        <v>0</v>
      </c>
      <c r="I3075">
        <f>Tabla_owssvr__2[[#This Row],[Regiones]]</f>
        <v>0</v>
      </c>
      <c r="J3075" s="12">
        <f t="shared" si="315"/>
        <v>7</v>
      </c>
      <c r="K3075" s="13">
        <f t="shared" si="316"/>
        <v>41592</v>
      </c>
      <c r="L3075" s="12">
        <f t="shared" si="317"/>
        <v>2013</v>
      </c>
      <c r="M3075" s="12">
        <f t="shared" si="318"/>
        <v>46</v>
      </c>
      <c r="N3075" s="12">
        <f t="shared" si="319"/>
        <v>11</v>
      </c>
      <c r="O3075" s="13" t="str">
        <f t="shared" ca="1" si="320"/>
        <v>CUMPLE</v>
      </c>
    </row>
    <row r="3076" spans="1:15" hidden="1">
      <c r="A3076">
        <f>Tabla_owssvr__2[[#This Row],[ID]]</f>
        <v>2135</v>
      </c>
      <c r="B3076" t="str">
        <f>Tabla_owssvr__2[[#This Row],[Título]]</f>
        <v>TELEFONO MOVIL</v>
      </c>
      <c r="C3076" t="str">
        <f>Tabla_owssvr__2[[#This Row],[Solicitante]]</f>
        <v>Tudela Rojo, Eduardo Javier, CAM</v>
      </c>
      <c r="D3076" s="4">
        <f>Tabla_owssvr__2[[#This Row],[Fecha Solicitud]]</f>
        <v>41583</v>
      </c>
      <c r="E3076" t="str">
        <f>Tabla_owssvr__2[[#This Row],[Estado]]</f>
        <v>Realizado</v>
      </c>
      <c r="F3076" s="4">
        <f>Tabla_owssvr__2[[#This Row],[Fecha Cierre]]</f>
        <v>41585</v>
      </c>
      <c r="G3076" t="str">
        <f>Tabla_owssvr__2[[#This Row],[Categoria]]</f>
        <v>Asignación y/o entrega de equipos celulares estándar nuevos o sus componentes. (chips)</v>
      </c>
      <c r="H3076">
        <f>Tabla_owssvr__2[[#This Row],[Enviado a TI]]</f>
        <v>0</v>
      </c>
      <c r="I3076">
        <f>Tabla_owssvr__2[[#This Row],[Regiones]]</f>
        <v>0</v>
      </c>
      <c r="J3076" s="12">
        <f t="shared" si="315"/>
        <v>7</v>
      </c>
      <c r="K3076" s="13">
        <f t="shared" si="316"/>
        <v>41592</v>
      </c>
      <c r="L3076" s="12">
        <f t="shared" si="317"/>
        <v>2013</v>
      </c>
      <c r="M3076" s="12">
        <f t="shared" si="318"/>
        <v>46</v>
      </c>
      <c r="N3076" s="12">
        <f t="shared" si="319"/>
        <v>11</v>
      </c>
      <c r="O3076" s="13" t="str">
        <f t="shared" ca="1" si="320"/>
        <v>CUMPLE</v>
      </c>
    </row>
    <row r="3077" spans="1:15" hidden="1">
      <c r="A3077">
        <f>Tabla_owssvr__2[[#This Row],[ID]]</f>
        <v>2134</v>
      </c>
      <c r="B3077" t="str">
        <f>Tabla_owssvr__2[[#This Row],[Título]]</f>
        <v>Habilitación Roaming</v>
      </c>
      <c r="C3077" t="str">
        <f>Tabla_owssvr__2[[#This Row],[Solicitante]]</f>
        <v>Orellana Sepulveda, Andres Alejandro, CAM</v>
      </c>
      <c r="D3077" s="4">
        <f>Tabla_owssvr__2[[#This Row],[Fecha Solicitud]]</f>
        <v>41583</v>
      </c>
      <c r="E3077" t="str">
        <f>Tabla_owssvr__2[[#This Row],[Estado]]</f>
        <v>Realizado</v>
      </c>
      <c r="F3077" s="4">
        <f>Tabla_owssvr__2[[#This Row],[Fecha Cierre]]</f>
        <v>41583</v>
      </c>
      <c r="G3077" t="str">
        <f>Tabla_owssvr__2[[#This Row],[Categoria]]</f>
        <v>Roaming</v>
      </c>
      <c r="H3077">
        <f>Tabla_owssvr__2[[#This Row],[Enviado a TI]]</f>
        <v>0</v>
      </c>
      <c r="I3077">
        <f>Tabla_owssvr__2[[#This Row],[Regiones]]</f>
        <v>0</v>
      </c>
      <c r="J3077" s="12">
        <f t="shared" si="315"/>
        <v>1</v>
      </c>
      <c r="K3077" s="13">
        <f t="shared" si="316"/>
        <v>41584</v>
      </c>
      <c r="L3077" s="12">
        <f t="shared" si="317"/>
        <v>2013</v>
      </c>
      <c r="M3077" s="12">
        <f t="shared" si="318"/>
        <v>45</v>
      </c>
      <c r="N3077" s="12">
        <f t="shared" si="319"/>
        <v>11</v>
      </c>
      <c r="O3077" s="13" t="str">
        <f t="shared" ca="1" si="320"/>
        <v>CUMPLE</v>
      </c>
    </row>
    <row r="3078" spans="1:15" hidden="1">
      <c r="A3078">
        <f>Tabla_owssvr__2[[#This Row],[ID]]</f>
        <v>2133</v>
      </c>
      <c r="B3078" t="str">
        <f>Tabla_owssvr__2[[#This Row],[Título]]</f>
        <v>Problemas Anexo</v>
      </c>
      <c r="C3078" t="str">
        <f>Tabla_owssvr__2[[#This Row],[Solicitante]]</f>
        <v>Leiva Cortazar, Edgardo Andres, CAM</v>
      </c>
      <c r="D3078" s="4">
        <f>Tabla_owssvr__2[[#This Row],[Fecha Solicitud]]</f>
        <v>41583</v>
      </c>
      <c r="E3078" t="str">
        <f>Tabla_owssvr__2[[#This Row],[Estado]]</f>
        <v>Realizado</v>
      </c>
      <c r="F3078" s="4">
        <f>Tabla_owssvr__2[[#This Row],[Fecha Cierre]]</f>
        <v>41583</v>
      </c>
      <c r="G3078" t="str">
        <f>Tabla_owssvr__2[[#This Row],[Categoria]]</f>
        <v>Creación, modificación activación y desactivación de anexos telefónicos.</v>
      </c>
      <c r="H3078">
        <f>Tabla_owssvr__2[[#This Row],[Enviado a TI]]</f>
        <v>0</v>
      </c>
      <c r="I3078">
        <f>Tabla_owssvr__2[[#This Row],[Regiones]]</f>
        <v>0</v>
      </c>
      <c r="J3078" s="12">
        <f t="shared" si="315"/>
        <v>1</v>
      </c>
      <c r="K3078" s="13">
        <f t="shared" si="316"/>
        <v>41584</v>
      </c>
      <c r="L3078" s="12">
        <f t="shared" si="317"/>
        <v>2013</v>
      </c>
      <c r="M3078" s="12">
        <f t="shared" si="318"/>
        <v>45</v>
      </c>
      <c r="N3078" s="12">
        <f t="shared" si="319"/>
        <v>11</v>
      </c>
      <c r="O3078" s="13" t="str">
        <f t="shared" ca="1" si="320"/>
        <v>CUMPLE</v>
      </c>
    </row>
    <row r="3079" spans="1:15" hidden="1">
      <c r="A3079">
        <f>Tabla_owssvr__2[[#This Row],[ID]]</f>
        <v>2132</v>
      </c>
      <c r="B3079" t="str">
        <f>Tabla_owssvr__2[[#This Row],[Título]]</f>
        <v>Problemas con anexo</v>
      </c>
      <c r="C3079" t="str">
        <f>Tabla_owssvr__2[[#This Row],[Solicitante]]</f>
        <v>Gonzalez Arredondo, Enrique Eduardo, CAM</v>
      </c>
      <c r="D3079" s="4">
        <f>Tabla_owssvr__2[[#This Row],[Fecha Solicitud]]</f>
        <v>41583</v>
      </c>
      <c r="E3079" t="str">
        <f>Tabla_owssvr__2[[#This Row],[Estado]]</f>
        <v>Realizado</v>
      </c>
      <c r="F3079" s="4">
        <f>Tabla_owssvr__2[[#This Row],[Fecha Cierre]]</f>
        <v>41583</v>
      </c>
      <c r="G3079" t="str">
        <f>Tabla_owssvr__2[[#This Row],[Categoria]]</f>
        <v>Creación, modificación activación y desactivación de anexos telefónicos.</v>
      </c>
      <c r="H3079">
        <f>Tabla_owssvr__2[[#This Row],[Enviado a TI]]</f>
        <v>0</v>
      </c>
      <c r="I3079">
        <f>Tabla_owssvr__2[[#This Row],[Regiones]]</f>
        <v>0</v>
      </c>
      <c r="J3079" s="12">
        <f t="shared" si="315"/>
        <v>1</v>
      </c>
      <c r="K3079" s="13">
        <f t="shared" si="316"/>
        <v>41584</v>
      </c>
      <c r="L3079" s="12">
        <f t="shared" si="317"/>
        <v>2013</v>
      </c>
      <c r="M3079" s="12">
        <f t="shared" si="318"/>
        <v>45</v>
      </c>
      <c r="N3079" s="12">
        <f t="shared" si="319"/>
        <v>11</v>
      </c>
      <c r="O3079" s="13" t="str">
        <f t="shared" ca="1" si="320"/>
        <v>CUMPLE</v>
      </c>
    </row>
    <row r="3080" spans="1:15" hidden="1">
      <c r="A3080">
        <f>Tabla_owssvr__2[[#This Row],[ID]]</f>
        <v>2131</v>
      </c>
      <c r="B3080" t="str">
        <f>Tabla_owssvr__2[[#This Row],[Título]]</f>
        <v>Minutos Celular</v>
      </c>
      <c r="C3080" t="str">
        <f>Tabla_owssvr__2[[#This Row],[Solicitante]]</f>
        <v>Palma Campos, Alejandra Beatriz, CAM</v>
      </c>
      <c r="D3080" s="4">
        <f>Tabla_owssvr__2[[#This Row],[Fecha Solicitud]]</f>
        <v>41583</v>
      </c>
      <c r="E3080" t="str">
        <f>Tabla_owssvr__2[[#This Row],[Estado]]</f>
        <v>Realizado</v>
      </c>
      <c r="F3080" s="4">
        <f>Tabla_owssvr__2[[#This Row],[Fecha Cierre]]</f>
        <v>41583</v>
      </c>
      <c r="G3080" t="str">
        <f>Tabla_owssvr__2[[#This Row],[Categoria]]</f>
        <v>Habilitación de servicios de telefonía celular, aumento de minutos, cambio de perfil.</v>
      </c>
      <c r="H3080">
        <f>Tabla_owssvr__2[[#This Row],[Enviado a TI]]</f>
        <v>0</v>
      </c>
      <c r="I3080">
        <f>Tabla_owssvr__2[[#This Row],[Regiones]]</f>
        <v>0</v>
      </c>
      <c r="J3080" s="12">
        <f t="shared" si="315"/>
        <v>1</v>
      </c>
      <c r="K3080" s="13">
        <f t="shared" si="316"/>
        <v>41584</v>
      </c>
      <c r="L3080" s="12">
        <f t="shared" si="317"/>
        <v>2013</v>
      </c>
      <c r="M3080" s="12">
        <f t="shared" si="318"/>
        <v>45</v>
      </c>
      <c r="N3080" s="12">
        <f t="shared" si="319"/>
        <v>11</v>
      </c>
      <c r="O3080" s="13" t="str">
        <f t="shared" ca="1" si="320"/>
        <v>CUMPLE</v>
      </c>
    </row>
    <row r="3081" spans="1:15" hidden="1">
      <c r="A3081">
        <f>Tabla_owssvr__2[[#This Row],[ID]]</f>
        <v>2130</v>
      </c>
      <c r="B3081" t="str">
        <f>Tabla_owssvr__2[[#This Row],[Título]]</f>
        <v>Solicita reponer minutos CAM</v>
      </c>
      <c r="C3081" t="str">
        <f>Tabla_owssvr__2[[#This Row],[Solicitante]]</f>
        <v>Pavez Torres, Hector Alejandro, CAM</v>
      </c>
      <c r="D3081" s="4">
        <f>Tabla_owssvr__2[[#This Row],[Fecha Solicitud]]</f>
        <v>41582</v>
      </c>
      <c r="E3081" t="str">
        <f>Tabla_owssvr__2[[#This Row],[Estado]]</f>
        <v>Realizado</v>
      </c>
      <c r="F3081" s="4">
        <f>Tabla_owssvr__2[[#This Row],[Fecha Cierre]]</f>
        <v>41582</v>
      </c>
      <c r="G3081" t="str">
        <f>Tabla_owssvr__2[[#This Row],[Categoria]]</f>
        <v>Habilitación de servicios de telefonía celular, aumento de minutos, cambio de perfil.</v>
      </c>
      <c r="H3081">
        <f>Tabla_owssvr__2[[#This Row],[Enviado a TI]]</f>
        <v>0</v>
      </c>
      <c r="I3081">
        <f>Tabla_owssvr__2[[#This Row],[Regiones]]</f>
        <v>0</v>
      </c>
      <c r="J3081" s="12">
        <f t="shared" si="315"/>
        <v>1</v>
      </c>
      <c r="K3081" s="13">
        <f t="shared" si="316"/>
        <v>41583</v>
      </c>
      <c r="L3081" s="12">
        <f t="shared" si="317"/>
        <v>2013</v>
      </c>
      <c r="M3081" s="12">
        <f t="shared" si="318"/>
        <v>45</v>
      </c>
      <c r="N3081" s="12">
        <f t="shared" si="319"/>
        <v>11</v>
      </c>
      <c r="O3081" s="13" t="str">
        <f t="shared" ca="1" si="320"/>
        <v>CUMPLE</v>
      </c>
    </row>
    <row r="3082" spans="1:15" hidden="1">
      <c r="A3082">
        <f>Tabla_owssvr__2[[#This Row],[ID]]</f>
        <v>2129</v>
      </c>
      <c r="B3082" t="str">
        <f>Tabla_owssvr__2[[#This Row],[Título]]</f>
        <v xml:space="preserve">Activación de Minutos </v>
      </c>
      <c r="C3082" t="str">
        <f>Tabla_owssvr__2[[#This Row],[Solicitante]]</f>
        <v>Pacheco Pinto, Alex  CAM</v>
      </c>
      <c r="D3082" s="4">
        <f>Tabla_owssvr__2[[#This Row],[Fecha Solicitud]]</f>
        <v>41582</v>
      </c>
      <c r="E3082" t="str">
        <f>Tabla_owssvr__2[[#This Row],[Estado]]</f>
        <v>Realizado</v>
      </c>
      <c r="F3082" s="4">
        <f>Tabla_owssvr__2[[#This Row],[Fecha Cierre]]</f>
        <v>41582</v>
      </c>
      <c r="G3082" t="str">
        <f>Tabla_owssvr__2[[#This Row],[Categoria]]</f>
        <v>Habilitación de servicios de telefonía celular, aumento de minutos, cambio de perfil.</v>
      </c>
      <c r="H3082">
        <f>Tabla_owssvr__2[[#This Row],[Enviado a TI]]</f>
        <v>0</v>
      </c>
      <c r="I3082">
        <f>Tabla_owssvr__2[[#This Row],[Regiones]]</f>
        <v>0</v>
      </c>
      <c r="J3082" s="12">
        <f t="shared" si="315"/>
        <v>1</v>
      </c>
      <c r="K3082" s="13">
        <f t="shared" si="316"/>
        <v>41583</v>
      </c>
      <c r="L3082" s="12">
        <f t="shared" si="317"/>
        <v>2013</v>
      </c>
      <c r="M3082" s="12">
        <f t="shared" si="318"/>
        <v>45</v>
      </c>
      <c r="N3082" s="12">
        <f t="shared" si="319"/>
        <v>11</v>
      </c>
      <c r="O3082" s="13" t="str">
        <f t="shared" ca="1" si="320"/>
        <v>CUMPLE</v>
      </c>
    </row>
    <row r="3083" spans="1:15" hidden="1">
      <c r="A3083">
        <f>Tabla_owssvr__2[[#This Row],[ID]]</f>
        <v>2128</v>
      </c>
      <c r="B3083" t="str">
        <f>Tabla_owssvr__2[[#This Row],[Título]]</f>
        <v>cuenta Oracle</v>
      </c>
      <c r="C3083" t="str">
        <f>Tabla_owssvr__2[[#This Row],[Solicitante]]</f>
        <v>Villena Herrera, Maria Belen, CAM</v>
      </c>
      <c r="D3083" s="4">
        <f>Tabla_owssvr__2[[#This Row],[Fecha Solicitud]]</f>
        <v>41582</v>
      </c>
      <c r="E3083" t="str">
        <f>Tabla_owssvr__2[[#This Row],[Estado]]</f>
        <v>Realizado</v>
      </c>
      <c r="F3083" s="4">
        <f>Tabla_owssvr__2[[#This Row],[Fecha Cierre]]</f>
        <v>41582</v>
      </c>
      <c r="G3083" t="str">
        <f>Tabla_owssvr__2[[#This Row],[Categoria]]</f>
        <v>Reporte de incidencias de servicio externos (Oracle, SAP, Synergia, GOM ….)</v>
      </c>
      <c r="H3083">
        <f>Tabla_owssvr__2[[#This Row],[Enviado a TI]]</f>
        <v>0</v>
      </c>
      <c r="I3083">
        <f>Tabla_owssvr__2[[#This Row],[Regiones]]</f>
        <v>0</v>
      </c>
      <c r="J3083" s="12">
        <f t="shared" si="315"/>
        <v>1</v>
      </c>
      <c r="K3083" s="13">
        <f t="shared" si="316"/>
        <v>41583</v>
      </c>
      <c r="L3083" s="12">
        <f t="shared" si="317"/>
        <v>2013</v>
      </c>
      <c r="M3083" s="12">
        <f t="shared" si="318"/>
        <v>45</v>
      </c>
      <c r="N3083" s="12">
        <f t="shared" si="319"/>
        <v>11</v>
      </c>
      <c r="O3083" s="13" t="str">
        <f t="shared" ca="1" si="320"/>
        <v>CUMPLE</v>
      </c>
    </row>
    <row r="3084" spans="1:15" hidden="1">
      <c r="A3084">
        <f>Tabla_owssvr__2[[#This Row],[ID]]</f>
        <v>2127</v>
      </c>
      <c r="B3084" t="str">
        <f>Tabla_owssvr__2[[#This Row],[Título]]</f>
        <v>Restitución de minutos on-net</v>
      </c>
      <c r="C3084" t="str">
        <f>Tabla_owssvr__2[[#This Row],[Solicitante]]</f>
        <v>Elgueta Rojas, Deborah Lisset, CAM</v>
      </c>
      <c r="D3084" s="4">
        <f>Tabla_owssvr__2[[#This Row],[Fecha Solicitud]]</f>
        <v>41582</v>
      </c>
      <c r="E3084" t="str">
        <f>Tabla_owssvr__2[[#This Row],[Estado]]</f>
        <v>Realizado</v>
      </c>
      <c r="F3084" s="4">
        <f>Tabla_owssvr__2[[#This Row],[Fecha Cierre]]</f>
        <v>41582</v>
      </c>
      <c r="G3084" t="str">
        <f>Tabla_owssvr__2[[#This Row],[Categoria]]</f>
        <v>Habilitación de servicios de telefonía celular, aumento de minutos, cambio de perfil.</v>
      </c>
      <c r="H3084">
        <f>Tabla_owssvr__2[[#This Row],[Enviado a TI]]</f>
        <v>0</v>
      </c>
      <c r="I3084">
        <f>Tabla_owssvr__2[[#This Row],[Regiones]]</f>
        <v>0</v>
      </c>
      <c r="J3084" s="12">
        <f t="shared" si="315"/>
        <v>1</v>
      </c>
      <c r="K3084" s="13">
        <f t="shared" si="316"/>
        <v>41583</v>
      </c>
      <c r="L3084" s="12">
        <f t="shared" si="317"/>
        <v>2013</v>
      </c>
      <c r="M3084" s="12">
        <f t="shared" si="318"/>
        <v>45</v>
      </c>
      <c r="N3084" s="12">
        <f t="shared" si="319"/>
        <v>11</v>
      </c>
      <c r="O3084" s="13" t="str">
        <f t="shared" ca="1" si="320"/>
        <v>CUMPLE</v>
      </c>
    </row>
    <row r="3085" spans="1:15" hidden="1">
      <c r="A3085">
        <f>Tabla_owssvr__2[[#This Row],[ID]]</f>
        <v>2126</v>
      </c>
      <c r="B3085" t="str">
        <f>Tabla_owssvr__2[[#This Row],[Título]]</f>
        <v>Renovación Notebook - Logistica AFDS</v>
      </c>
      <c r="C3085" t="str">
        <f>Tabla_owssvr__2[[#This Row],[Solicitante]]</f>
        <v>Donoso Serey, Aldo Fabricio, CAM</v>
      </c>
      <c r="D3085" s="4">
        <f>Tabla_owssvr__2[[#This Row],[Fecha Solicitud]]</f>
        <v>41582</v>
      </c>
      <c r="E3085" t="str">
        <f>Tabla_owssvr__2[[#This Row],[Estado]]</f>
        <v>Realizado</v>
      </c>
      <c r="F3085" s="4">
        <f>Tabla_owssvr__2[[#This Row],[Fecha Cierre]]</f>
        <v>41582</v>
      </c>
      <c r="G3085" t="str">
        <f>Tabla_owssvr__2[[#This Row],[Categoria]]</f>
        <v>Asignación de equipamiento estándar.</v>
      </c>
      <c r="H3085">
        <f>Tabla_owssvr__2[[#This Row],[Enviado a TI]]</f>
        <v>0</v>
      </c>
      <c r="I3085">
        <f>Tabla_owssvr__2[[#This Row],[Regiones]]</f>
        <v>0</v>
      </c>
      <c r="J3085" s="12">
        <f t="shared" si="315"/>
        <v>4</v>
      </c>
      <c r="K3085" s="13">
        <f t="shared" si="316"/>
        <v>41586</v>
      </c>
      <c r="L3085" s="12">
        <f t="shared" si="317"/>
        <v>2013</v>
      </c>
      <c r="M3085" s="12">
        <f t="shared" si="318"/>
        <v>45</v>
      </c>
      <c r="N3085" s="12">
        <f t="shared" si="319"/>
        <v>11</v>
      </c>
      <c r="O3085" s="13" t="str">
        <f t="shared" ca="1" si="320"/>
        <v>CUMPLE</v>
      </c>
    </row>
    <row r="3086" spans="1:15" hidden="1">
      <c r="A3086">
        <f>Tabla_owssvr__2[[#This Row],[ID]]</f>
        <v>2125</v>
      </c>
      <c r="B3086" t="str">
        <f>Tabla_owssvr__2[[#This Row],[Título]]</f>
        <v>Notebook HP - Proyecto AP SmartCity NBR</v>
      </c>
      <c r="C3086" t="str">
        <f>Tabla_owssvr__2[[#This Row],[Solicitante]]</f>
        <v>Belmar Ramirez, Nelson Andres, CAM</v>
      </c>
      <c r="D3086" s="4">
        <f>Tabla_owssvr__2[[#This Row],[Fecha Solicitud]]</f>
        <v>41582</v>
      </c>
      <c r="E3086" t="str">
        <f>Tabla_owssvr__2[[#This Row],[Estado]]</f>
        <v>Realizado</v>
      </c>
      <c r="F3086" s="4">
        <f>Tabla_owssvr__2[[#This Row],[Fecha Cierre]]</f>
        <v>41582</v>
      </c>
      <c r="G3086" t="str">
        <f>Tabla_owssvr__2[[#This Row],[Categoria]]</f>
        <v>Otros no sujetos a ANS</v>
      </c>
      <c r="H3086">
        <f>Tabla_owssvr__2[[#This Row],[Enviado a TI]]</f>
        <v>0</v>
      </c>
      <c r="I3086">
        <f>Tabla_owssvr__2[[#This Row],[Regiones]]</f>
        <v>0</v>
      </c>
      <c r="J3086" s="12">
        <f t="shared" si="315"/>
        <v>100</v>
      </c>
      <c r="K3086" s="13">
        <f t="shared" si="316"/>
        <v>41725</v>
      </c>
      <c r="L3086" s="12">
        <f t="shared" si="317"/>
        <v>2014</v>
      </c>
      <c r="M3086" s="12">
        <f t="shared" si="318"/>
        <v>13</v>
      </c>
      <c r="N3086" s="12">
        <f t="shared" si="319"/>
        <v>3</v>
      </c>
      <c r="O3086" s="13" t="str">
        <f t="shared" ca="1" si="320"/>
        <v>CUMPLE</v>
      </c>
    </row>
    <row r="3087" spans="1:15" hidden="1">
      <c r="A3087">
        <f>Tabla_owssvr__2[[#This Row],[ID]]</f>
        <v>2124</v>
      </c>
      <c r="B3087" t="str">
        <f>Tabla_owssvr__2[[#This Row],[Título]]</f>
        <v>Minutos  Celular</v>
      </c>
      <c r="C3087" t="str">
        <f>Tabla_owssvr__2[[#This Row],[Solicitante]]</f>
        <v>Palma Campos, Alejandra Beatriz, CAM</v>
      </c>
      <c r="D3087" s="4">
        <f>Tabla_owssvr__2[[#This Row],[Fecha Solicitud]]</f>
        <v>41582</v>
      </c>
      <c r="E3087" t="str">
        <f>Tabla_owssvr__2[[#This Row],[Estado]]</f>
        <v>Realizado</v>
      </c>
      <c r="F3087" s="4">
        <f>Tabla_owssvr__2[[#This Row],[Fecha Cierre]]</f>
        <v>41582</v>
      </c>
      <c r="G3087" t="str">
        <f>Tabla_owssvr__2[[#This Row],[Categoria]]</f>
        <v>Habilitación de servicios de telefonía celular, aumento de minutos, cambio de perfil.</v>
      </c>
      <c r="H3087">
        <f>Tabla_owssvr__2[[#This Row],[Enviado a TI]]</f>
        <v>0</v>
      </c>
      <c r="I3087">
        <f>Tabla_owssvr__2[[#This Row],[Regiones]]</f>
        <v>0</v>
      </c>
      <c r="J3087" s="12">
        <f t="shared" si="315"/>
        <v>1</v>
      </c>
      <c r="K3087" s="13">
        <f t="shared" si="316"/>
        <v>41583</v>
      </c>
      <c r="L3087" s="12">
        <f t="shared" si="317"/>
        <v>2013</v>
      </c>
      <c r="M3087" s="12">
        <f t="shared" si="318"/>
        <v>45</v>
      </c>
      <c r="N3087" s="12">
        <f t="shared" si="319"/>
        <v>11</v>
      </c>
      <c r="O3087" s="13" t="str">
        <f t="shared" ca="1" si="320"/>
        <v>CUMPLE</v>
      </c>
    </row>
    <row r="3088" spans="1:15" hidden="1">
      <c r="A3088">
        <f>Tabla_owssvr__2[[#This Row],[ID]]</f>
        <v>2123</v>
      </c>
      <c r="B3088" t="str">
        <f>Tabla_owssvr__2[[#This Row],[Título]]</f>
        <v>Detalle Telefonos CECO 8500 Conexiones</v>
      </c>
      <c r="C3088" t="str">
        <f>Tabla_owssvr__2[[#This Row],[Solicitante]]</f>
        <v>Hernandez Briones, Hans Alejandro, CAM</v>
      </c>
      <c r="D3088" s="4">
        <f>Tabla_owssvr__2[[#This Row],[Fecha Solicitud]]</f>
        <v>41582</v>
      </c>
      <c r="E3088" t="str">
        <f>Tabla_owssvr__2[[#This Row],[Estado]]</f>
        <v>Realizado</v>
      </c>
      <c r="F3088" s="4">
        <f>Tabla_owssvr__2[[#This Row],[Fecha Cierre]]</f>
        <v>41582</v>
      </c>
      <c r="G3088" t="str">
        <f>Tabla_owssvr__2[[#This Row],[Categoria]]</f>
        <v>Otros no sujetos a ANS</v>
      </c>
      <c r="H3088">
        <f>Tabla_owssvr__2[[#This Row],[Enviado a TI]]</f>
        <v>0</v>
      </c>
      <c r="I3088">
        <f>Tabla_owssvr__2[[#This Row],[Regiones]]</f>
        <v>0</v>
      </c>
      <c r="J3088" s="12">
        <f t="shared" si="315"/>
        <v>100</v>
      </c>
      <c r="K3088" s="13">
        <f t="shared" si="316"/>
        <v>41725</v>
      </c>
      <c r="L3088" s="12">
        <f t="shared" si="317"/>
        <v>2014</v>
      </c>
      <c r="M3088" s="12">
        <f t="shared" si="318"/>
        <v>13</v>
      </c>
      <c r="N3088" s="12">
        <f t="shared" si="319"/>
        <v>3</v>
      </c>
      <c r="O3088" s="13" t="str">
        <f t="shared" ca="1" si="320"/>
        <v>CUMPLE</v>
      </c>
    </row>
    <row r="3089" spans="1:15" hidden="1">
      <c r="A3089">
        <f>Tabla_owssvr__2[[#This Row],[ID]]</f>
        <v>2122</v>
      </c>
      <c r="B3089" t="str">
        <f>Tabla_owssvr__2[[#This Row],[Título]]</f>
        <v>Deshabilitar Cuentas - Desvinculaciones</v>
      </c>
      <c r="C3089" t="str">
        <f>Tabla_owssvr__2[[#This Row],[Solicitante]]</f>
        <v>Torrejón Osorio, Marcela Alejandra, CAM</v>
      </c>
      <c r="D3089" s="4">
        <f>Tabla_owssvr__2[[#This Row],[Fecha Solicitud]]</f>
        <v>41577</v>
      </c>
      <c r="E3089" t="str">
        <f>Tabla_owssvr__2[[#This Row],[Estado]]</f>
        <v>Realizado</v>
      </c>
      <c r="F3089" s="4">
        <f>Tabla_owssvr__2[[#This Row],[Fecha Cierre]]</f>
        <v>41577</v>
      </c>
      <c r="G3089" t="str">
        <f>Tabla_owssvr__2[[#This Row],[Categoria]]</f>
        <v>Creación, modificación activación y desactivación de cuentas de red y correo electrónico.</v>
      </c>
      <c r="H3089">
        <f>Tabla_owssvr__2[[#This Row],[Enviado a TI]]</f>
        <v>0</v>
      </c>
      <c r="I3089">
        <f>Tabla_owssvr__2[[#This Row],[Regiones]]</f>
        <v>0</v>
      </c>
      <c r="J3089" s="12">
        <f t="shared" si="315"/>
        <v>1</v>
      </c>
      <c r="K3089" s="13">
        <f t="shared" si="316"/>
        <v>41582</v>
      </c>
      <c r="L3089" s="12">
        <f t="shared" si="317"/>
        <v>2013</v>
      </c>
      <c r="M3089" s="12">
        <f t="shared" si="318"/>
        <v>45</v>
      </c>
      <c r="N3089" s="12">
        <f t="shared" si="319"/>
        <v>11</v>
      </c>
      <c r="O3089" s="13" t="str">
        <f t="shared" ca="1" si="320"/>
        <v>CUMPLE</v>
      </c>
    </row>
    <row r="3090" spans="1:15" hidden="1">
      <c r="A3090">
        <f>Tabla_owssvr__2[[#This Row],[ID]]</f>
        <v>2121</v>
      </c>
      <c r="B3090" t="str">
        <f>Tabla_owssvr__2[[#This Row],[Título]]</f>
        <v>Bloqueo correo Milton Negron</v>
      </c>
      <c r="C3090" t="str">
        <f>Tabla_owssvr__2[[#This Row],[Solicitante]]</f>
        <v>Martinez Fuentealba, Victor Alonso, CAM</v>
      </c>
      <c r="D3090" s="4">
        <f>Tabla_owssvr__2[[#This Row],[Fecha Solicitud]]</f>
        <v>41582</v>
      </c>
      <c r="E3090" t="str">
        <f>Tabla_owssvr__2[[#This Row],[Estado]]</f>
        <v>Realizado</v>
      </c>
      <c r="F3090" s="4">
        <f>Tabla_owssvr__2[[#This Row],[Fecha Cierre]]</f>
        <v>41582</v>
      </c>
      <c r="G3090" t="str">
        <f>Tabla_owssvr__2[[#This Row],[Categoria]]</f>
        <v>Creación, modificación activación y desactivación de cuentas de red y correo electrónico.</v>
      </c>
      <c r="H3090">
        <f>Tabla_owssvr__2[[#This Row],[Enviado a TI]]</f>
        <v>0</v>
      </c>
      <c r="I3090">
        <f>Tabla_owssvr__2[[#This Row],[Regiones]]</f>
        <v>0</v>
      </c>
      <c r="J3090" s="12">
        <f t="shared" si="315"/>
        <v>1</v>
      </c>
      <c r="K3090" s="13">
        <f t="shared" si="316"/>
        <v>41583</v>
      </c>
      <c r="L3090" s="12">
        <f t="shared" si="317"/>
        <v>2013</v>
      </c>
      <c r="M3090" s="12">
        <f t="shared" si="318"/>
        <v>45</v>
      </c>
      <c r="N3090" s="12">
        <f t="shared" si="319"/>
        <v>11</v>
      </c>
      <c r="O3090" s="13" t="str">
        <f t="shared" ca="1" si="320"/>
        <v>CUMPLE</v>
      </c>
    </row>
    <row r="3091" spans="1:15" hidden="1">
      <c r="A3091">
        <f>Tabla_owssvr__2[[#This Row],[ID]]</f>
        <v>2120</v>
      </c>
      <c r="B3091" t="str">
        <f>Tabla_owssvr__2[[#This Row],[Título]]</f>
        <v>Reinicio Contraseña Red</v>
      </c>
      <c r="C3091" t="str">
        <f>Tabla_owssvr__2[[#This Row],[Solicitante]]</f>
        <v>Poblete Ragninqueo, Eduardo Felipe, CAM</v>
      </c>
      <c r="D3091" s="4">
        <f>Tabla_owssvr__2[[#This Row],[Fecha Solicitud]]</f>
        <v>41582</v>
      </c>
      <c r="E3091" t="str">
        <f>Tabla_owssvr__2[[#This Row],[Estado]]</f>
        <v>Realizado</v>
      </c>
      <c r="F3091" s="4">
        <f>Tabla_owssvr__2[[#This Row],[Fecha Cierre]]</f>
        <v>41582</v>
      </c>
      <c r="G3091" t="str">
        <f>Tabla_owssvr__2[[#This Row],[Categoria]]</f>
        <v>Creación, modificación activación y desactivación de cuentas de red y correo electrónico.</v>
      </c>
      <c r="H3091">
        <f>Tabla_owssvr__2[[#This Row],[Enviado a TI]]</f>
        <v>0</v>
      </c>
      <c r="I3091">
        <f>Tabla_owssvr__2[[#This Row],[Regiones]]</f>
        <v>0</v>
      </c>
      <c r="J3091" s="12">
        <f t="shared" si="315"/>
        <v>1</v>
      </c>
      <c r="K3091" s="13">
        <f t="shared" si="316"/>
        <v>41583</v>
      </c>
      <c r="L3091" s="12">
        <f t="shared" si="317"/>
        <v>2013</v>
      </c>
      <c r="M3091" s="12">
        <f t="shared" si="318"/>
        <v>45</v>
      </c>
      <c r="N3091" s="12">
        <f t="shared" si="319"/>
        <v>11</v>
      </c>
      <c r="O3091" s="13" t="str">
        <f t="shared" ca="1" si="320"/>
        <v>CUMPLE</v>
      </c>
    </row>
    <row r="3092" spans="1:15" hidden="1">
      <c r="A3092">
        <f>Tabla_owssvr__2[[#This Row],[ID]]</f>
        <v>2119</v>
      </c>
      <c r="B3092" t="str">
        <f>Tabla_owssvr__2[[#This Row],[Título]]</f>
        <v>Desbloqueo Cuenta</v>
      </c>
      <c r="C3092" t="str">
        <f>Tabla_owssvr__2[[#This Row],[Solicitante]]</f>
        <v>Carrasco Velarde, Luis Alberto, CAM</v>
      </c>
      <c r="D3092" s="4">
        <f>Tabla_owssvr__2[[#This Row],[Fecha Solicitud]]</f>
        <v>41582</v>
      </c>
      <c r="E3092" t="str">
        <f>Tabla_owssvr__2[[#This Row],[Estado]]</f>
        <v>Realizado</v>
      </c>
      <c r="F3092" s="4">
        <f>Tabla_owssvr__2[[#This Row],[Fecha Cierre]]</f>
        <v>41582</v>
      </c>
      <c r="G3092" t="str">
        <f>Tabla_owssvr__2[[#This Row],[Categoria]]</f>
        <v>Creación, modificación activación y desactivación de cuentas de red y correo electrónico.</v>
      </c>
      <c r="H3092">
        <f>Tabla_owssvr__2[[#This Row],[Enviado a TI]]</f>
        <v>0</v>
      </c>
      <c r="I3092">
        <f>Tabla_owssvr__2[[#This Row],[Regiones]]</f>
        <v>0</v>
      </c>
      <c r="J3092" s="12">
        <f t="shared" si="315"/>
        <v>1</v>
      </c>
      <c r="K3092" s="13">
        <f t="shared" si="316"/>
        <v>41583</v>
      </c>
      <c r="L3092" s="12">
        <f t="shared" si="317"/>
        <v>2013</v>
      </c>
      <c r="M3092" s="12">
        <f t="shared" si="318"/>
        <v>45</v>
      </c>
      <c r="N3092" s="12">
        <f t="shared" si="319"/>
        <v>11</v>
      </c>
      <c r="O3092" s="13" t="str">
        <f t="shared" ca="1" si="320"/>
        <v>CUMPLE</v>
      </c>
    </row>
    <row r="3093" spans="1:15" hidden="1">
      <c r="A3093">
        <f>Tabla_owssvr__2[[#This Row],[ID]]</f>
        <v>2118</v>
      </c>
      <c r="B3093" t="str">
        <f>Tabla_owssvr__2[[#This Row],[Título]]</f>
        <v>Carga de minutos</v>
      </c>
      <c r="C3093" t="str">
        <f>Tabla_owssvr__2[[#This Row],[Solicitante]]</f>
        <v>Bascuñan Reyes, Juan Ignacio, CAM</v>
      </c>
      <c r="D3093" s="4">
        <f>Tabla_owssvr__2[[#This Row],[Fecha Solicitud]]</f>
        <v>41582</v>
      </c>
      <c r="E3093" t="str">
        <f>Tabla_owssvr__2[[#This Row],[Estado]]</f>
        <v>Realizado</v>
      </c>
      <c r="F3093" s="4">
        <f>Tabla_owssvr__2[[#This Row],[Fecha Cierre]]</f>
        <v>41582</v>
      </c>
      <c r="G3093" t="str">
        <f>Tabla_owssvr__2[[#This Row],[Categoria]]</f>
        <v>Habilitación de servicios de telefonía celular, aumento de minutos, cambio de perfil.</v>
      </c>
      <c r="H3093">
        <f>Tabla_owssvr__2[[#This Row],[Enviado a TI]]</f>
        <v>0</v>
      </c>
      <c r="I3093">
        <f>Tabla_owssvr__2[[#This Row],[Regiones]]</f>
        <v>0</v>
      </c>
      <c r="J3093" s="12">
        <f t="shared" si="315"/>
        <v>1</v>
      </c>
      <c r="K3093" s="13">
        <f t="shared" si="316"/>
        <v>41583</v>
      </c>
      <c r="L3093" s="12">
        <f t="shared" si="317"/>
        <v>2013</v>
      </c>
      <c r="M3093" s="12">
        <f t="shared" si="318"/>
        <v>45</v>
      </c>
      <c r="N3093" s="12">
        <f t="shared" si="319"/>
        <v>11</v>
      </c>
      <c r="O3093" s="13" t="str">
        <f t="shared" ca="1" si="320"/>
        <v>CUMPLE</v>
      </c>
    </row>
    <row r="3094" spans="1:15" hidden="1">
      <c r="A3094">
        <f>Tabla_owssvr__2[[#This Row],[ID]]</f>
        <v>2117</v>
      </c>
      <c r="B3094" t="str">
        <f>Tabla_owssvr__2[[#This Row],[Título]]</f>
        <v>Minutos  Celular</v>
      </c>
      <c r="C3094" t="str">
        <f>Tabla_owssvr__2[[#This Row],[Solicitante]]</f>
        <v>Palma Campos, Alejandra Beatriz, CAM</v>
      </c>
      <c r="D3094" s="4">
        <f>Tabla_owssvr__2[[#This Row],[Fecha Solicitud]]</f>
        <v>41582</v>
      </c>
      <c r="E3094" t="str">
        <f>Tabla_owssvr__2[[#This Row],[Estado]]</f>
        <v>Realizado</v>
      </c>
      <c r="F3094" s="4">
        <f>Tabla_owssvr__2[[#This Row],[Fecha Cierre]]</f>
        <v>41582</v>
      </c>
      <c r="G3094" t="str">
        <f>Tabla_owssvr__2[[#This Row],[Categoria]]</f>
        <v>Habilitación de servicios de telefonía celular, aumento de minutos, cambio de perfil.</v>
      </c>
      <c r="H3094">
        <f>Tabla_owssvr__2[[#This Row],[Enviado a TI]]</f>
        <v>0</v>
      </c>
      <c r="I3094">
        <f>Tabla_owssvr__2[[#This Row],[Regiones]]</f>
        <v>0</v>
      </c>
      <c r="J3094" s="12">
        <f t="shared" si="315"/>
        <v>1</v>
      </c>
      <c r="K3094" s="13">
        <f t="shared" si="316"/>
        <v>41583</v>
      </c>
      <c r="L3094" s="12">
        <f t="shared" si="317"/>
        <v>2013</v>
      </c>
      <c r="M3094" s="12">
        <f t="shared" si="318"/>
        <v>45</v>
      </c>
      <c r="N3094" s="12">
        <f t="shared" si="319"/>
        <v>11</v>
      </c>
      <c r="O3094" s="13" t="str">
        <f t="shared" ca="1" si="320"/>
        <v>CUMPLE</v>
      </c>
    </row>
    <row r="3095" spans="1:15" hidden="1">
      <c r="A3095">
        <f>Tabla_owssvr__2[[#This Row],[ID]]</f>
        <v>2116</v>
      </c>
      <c r="B3095" t="str">
        <f>Tabla_owssvr__2[[#This Row],[Título]]</f>
        <v>Cierre Org. Inv CN0</v>
      </c>
      <c r="C3095" t="str">
        <f>Tabla_owssvr__2[[#This Row],[Solicitante]]</f>
        <v>Carrasco Briones, Rodrigo, CAM</v>
      </c>
      <c r="D3095" s="4">
        <f>Tabla_owssvr__2[[#This Row],[Fecha Solicitud]]</f>
        <v>41582</v>
      </c>
      <c r="E3095" t="str">
        <f>Tabla_owssvr__2[[#This Row],[Estado]]</f>
        <v>Realizado</v>
      </c>
      <c r="F3095" s="4">
        <f>Tabla_owssvr__2[[#This Row],[Fecha Cierre]]</f>
        <v>41582</v>
      </c>
      <c r="G3095" t="str">
        <f>Tabla_owssvr__2[[#This Row],[Categoria]]</f>
        <v>Reporte de incidencias de servicio externos (Oracle, SAP, Synergia, GOM ….)</v>
      </c>
      <c r="H3095">
        <f>Tabla_owssvr__2[[#This Row],[Enviado a TI]]</f>
        <v>0</v>
      </c>
      <c r="I3095">
        <f>Tabla_owssvr__2[[#This Row],[Regiones]]</f>
        <v>0</v>
      </c>
      <c r="J3095" s="12">
        <f t="shared" si="315"/>
        <v>1</v>
      </c>
      <c r="K3095" s="13">
        <f t="shared" si="316"/>
        <v>41583</v>
      </c>
      <c r="L3095" s="12">
        <f t="shared" si="317"/>
        <v>2013</v>
      </c>
      <c r="M3095" s="12">
        <f t="shared" si="318"/>
        <v>45</v>
      </c>
      <c r="N3095" s="12">
        <f t="shared" si="319"/>
        <v>11</v>
      </c>
      <c r="O3095" s="13" t="str">
        <f t="shared" ca="1" si="320"/>
        <v>CUMPLE</v>
      </c>
    </row>
    <row r="3096" spans="1:15" hidden="1">
      <c r="A3096">
        <f>Tabla_owssvr__2[[#This Row],[ID]]</f>
        <v>2115</v>
      </c>
      <c r="B3096" t="str">
        <f>Tabla_owssvr__2[[#This Row],[Título]]</f>
        <v>Minutos celular</v>
      </c>
      <c r="C3096" t="str">
        <f>Tabla_owssvr__2[[#This Row],[Solicitante]]</f>
        <v>Pajkuric Bustos, Ernesto Andrés, CAM</v>
      </c>
      <c r="D3096" s="4">
        <f>Tabla_owssvr__2[[#This Row],[Fecha Solicitud]]</f>
        <v>41582</v>
      </c>
      <c r="E3096" t="str">
        <f>Tabla_owssvr__2[[#This Row],[Estado]]</f>
        <v>Realizado</v>
      </c>
      <c r="F3096" s="4">
        <f>Tabla_owssvr__2[[#This Row],[Fecha Cierre]]</f>
        <v>41582</v>
      </c>
      <c r="G3096" t="str">
        <f>Tabla_owssvr__2[[#This Row],[Categoria]]</f>
        <v>Habilitación de servicios de telefonía celular, aumento de minutos, cambio de perfil.</v>
      </c>
      <c r="H3096">
        <f>Tabla_owssvr__2[[#This Row],[Enviado a TI]]</f>
        <v>0</v>
      </c>
      <c r="I3096">
        <f>Tabla_owssvr__2[[#This Row],[Regiones]]</f>
        <v>0</v>
      </c>
      <c r="J3096" s="12">
        <f t="shared" si="315"/>
        <v>1</v>
      </c>
      <c r="K3096" s="13">
        <f t="shared" si="316"/>
        <v>41583</v>
      </c>
      <c r="L3096" s="12">
        <f t="shared" si="317"/>
        <v>2013</v>
      </c>
      <c r="M3096" s="12">
        <f t="shared" si="318"/>
        <v>45</v>
      </c>
      <c r="N3096" s="12">
        <f t="shared" si="319"/>
        <v>11</v>
      </c>
      <c r="O3096" s="13" t="str">
        <f t="shared" ca="1" si="320"/>
        <v>CUMPLE</v>
      </c>
    </row>
    <row r="3097" spans="1:15" hidden="1">
      <c r="A3097">
        <f>Tabla_owssvr__2[[#This Row],[ID]]</f>
        <v>2114</v>
      </c>
      <c r="B3097" t="str">
        <f>Tabla_owssvr__2[[#This Row],[Título]]</f>
        <v>Activación de Minutos</v>
      </c>
      <c r="C3097" t="str">
        <f>Tabla_owssvr__2[[#This Row],[Solicitante]]</f>
        <v>Toloza Garrido, Samuel Isaac, CAM</v>
      </c>
      <c r="D3097" s="4">
        <f>Tabla_owssvr__2[[#This Row],[Fecha Solicitud]]</f>
        <v>41582</v>
      </c>
      <c r="E3097" t="str">
        <f>Tabla_owssvr__2[[#This Row],[Estado]]</f>
        <v>Realizado</v>
      </c>
      <c r="F3097" s="4">
        <f>Tabla_owssvr__2[[#This Row],[Fecha Cierre]]</f>
        <v>41582</v>
      </c>
      <c r="G3097" t="str">
        <f>Tabla_owssvr__2[[#This Row],[Categoria]]</f>
        <v>Habilitación de servicios de telefonía celular, aumento de minutos, cambio de perfil.</v>
      </c>
      <c r="H3097">
        <f>Tabla_owssvr__2[[#This Row],[Enviado a TI]]</f>
        <v>0</v>
      </c>
      <c r="I3097">
        <f>Tabla_owssvr__2[[#This Row],[Regiones]]</f>
        <v>0</v>
      </c>
      <c r="J3097" s="12">
        <f t="shared" si="315"/>
        <v>1</v>
      </c>
      <c r="K3097" s="13">
        <f t="shared" si="316"/>
        <v>41583</v>
      </c>
      <c r="L3097" s="12">
        <f t="shared" si="317"/>
        <v>2013</v>
      </c>
      <c r="M3097" s="12">
        <f t="shared" si="318"/>
        <v>45</v>
      </c>
      <c r="N3097" s="12">
        <f t="shared" si="319"/>
        <v>11</v>
      </c>
      <c r="O3097" s="13" t="str">
        <f t="shared" ca="1" si="320"/>
        <v>CUMPLE</v>
      </c>
    </row>
    <row r="3098" spans="1:15" hidden="1">
      <c r="A3098">
        <f>Tabla_owssvr__2[[#This Row],[ID]]</f>
        <v>2113</v>
      </c>
      <c r="B3098" t="str">
        <f>Tabla_owssvr__2[[#This Row],[Título]]</f>
        <v>Activación de Minutos</v>
      </c>
      <c r="C3098" t="str">
        <f>Tabla_owssvr__2[[#This Row],[Solicitante]]</f>
        <v>Toloza Garrido, Samuel Isaac, CAM</v>
      </c>
      <c r="D3098" s="4">
        <f>Tabla_owssvr__2[[#This Row],[Fecha Solicitud]]</f>
        <v>41582</v>
      </c>
      <c r="E3098" t="str">
        <f>Tabla_owssvr__2[[#This Row],[Estado]]</f>
        <v>Realizado</v>
      </c>
      <c r="F3098" s="4">
        <f>Tabla_owssvr__2[[#This Row],[Fecha Cierre]]</f>
        <v>41582</v>
      </c>
      <c r="G3098" t="str">
        <f>Tabla_owssvr__2[[#This Row],[Categoria]]</f>
        <v>Habilitación de servicios de telefonía celular, aumento de minutos, cambio de perfil.</v>
      </c>
      <c r="H3098">
        <f>Tabla_owssvr__2[[#This Row],[Enviado a TI]]</f>
        <v>0</v>
      </c>
      <c r="I3098">
        <f>Tabla_owssvr__2[[#This Row],[Regiones]]</f>
        <v>0</v>
      </c>
      <c r="J3098" s="12">
        <f t="shared" si="315"/>
        <v>1</v>
      </c>
      <c r="K3098" s="13">
        <f t="shared" si="316"/>
        <v>41583</v>
      </c>
      <c r="L3098" s="12">
        <f t="shared" si="317"/>
        <v>2013</v>
      </c>
      <c r="M3098" s="12">
        <f t="shared" si="318"/>
        <v>45</v>
      </c>
      <c r="N3098" s="12">
        <f t="shared" si="319"/>
        <v>11</v>
      </c>
      <c r="O3098" s="13" t="str">
        <f t="shared" ca="1" si="320"/>
        <v>CUMPLE</v>
      </c>
    </row>
    <row r="3099" spans="1:15" hidden="1">
      <c r="A3099">
        <f>Tabla_owssvr__2[[#This Row],[ID]]</f>
        <v>2112</v>
      </c>
      <c r="B3099" t="str">
        <f>Tabla_owssvr__2[[#This Row],[Título]]</f>
        <v>Bloqueo de correo</v>
      </c>
      <c r="C3099" t="str">
        <f>Tabla_owssvr__2[[#This Row],[Solicitante]]</f>
        <v>Martinez Fuentealba, Victor Alonso, CAM</v>
      </c>
      <c r="D3099" s="4">
        <f>Tabla_owssvr__2[[#This Row],[Fecha Solicitud]]</f>
        <v>41582</v>
      </c>
      <c r="E3099" t="str">
        <f>Tabla_owssvr__2[[#This Row],[Estado]]</f>
        <v>Realizado</v>
      </c>
      <c r="F3099" s="4">
        <f>Tabla_owssvr__2[[#This Row],[Fecha Cierre]]</f>
        <v>41582</v>
      </c>
      <c r="G3099" t="str">
        <f>Tabla_owssvr__2[[#This Row],[Categoria]]</f>
        <v>Creación, modificación activación y desactivación de cuentas de red y correo electrónico.</v>
      </c>
      <c r="H3099">
        <f>Tabla_owssvr__2[[#This Row],[Enviado a TI]]</f>
        <v>0</v>
      </c>
      <c r="I3099">
        <f>Tabla_owssvr__2[[#This Row],[Regiones]]</f>
        <v>0</v>
      </c>
      <c r="J3099" s="12">
        <f t="shared" si="315"/>
        <v>1</v>
      </c>
      <c r="K3099" s="13">
        <f t="shared" si="316"/>
        <v>41583</v>
      </c>
      <c r="L3099" s="12">
        <f t="shared" si="317"/>
        <v>2013</v>
      </c>
      <c r="M3099" s="12">
        <f t="shared" si="318"/>
        <v>45</v>
      </c>
      <c r="N3099" s="12">
        <f t="shared" si="319"/>
        <v>11</v>
      </c>
      <c r="O3099" s="13" t="str">
        <f t="shared" ca="1" si="320"/>
        <v>CUMPLE</v>
      </c>
    </row>
    <row r="3100" spans="1:15" hidden="1">
      <c r="A3100">
        <f>Tabla_owssvr__2[[#This Row],[ID]]</f>
        <v>2111</v>
      </c>
      <c r="B3100" t="str">
        <f>Tabla_owssvr__2[[#This Row],[Título]]</f>
        <v>roaming Karina Gomez</v>
      </c>
      <c r="C3100" t="str">
        <f>Tabla_owssvr__2[[#This Row],[Solicitante]]</f>
        <v>Caraa Carraha, Paula, CAM</v>
      </c>
      <c r="D3100" s="4">
        <f>Tabla_owssvr__2[[#This Row],[Fecha Solicitud]]</f>
        <v>41577</v>
      </c>
      <c r="E3100" t="str">
        <f>Tabla_owssvr__2[[#This Row],[Estado]]</f>
        <v>Rechazado</v>
      </c>
      <c r="F3100" s="4">
        <f>Tabla_owssvr__2[[#This Row],[Fecha Cierre]]</f>
        <v>41577</v>
      </c>
      <c r="G3100" t="str">
        <f>Tabla_owssvr__2[[#This Row],[Categoria]]</f>
        <v>Habilitación de servicios de telefonía celular, aumento de minutos, cambio de perfil.</v>
      </c>
      <c r="H3100">
        <f>Tabla_owssvr__2[[#This Row],[Enviado a TI]]</f>
        <v>0</v>
      </c>
      <c r="I3100">
        <f>Tabla_owssvr__2[[#This Row],[Regiones]]</f>
        <v>0</v>
      </c>
      <c r="J3100" s="12">
        <f t="shared" si="315"/>
        <v>1</v>
      </c>
      <c r="K3100" s="13">
        <f t="shared" si="316"/>
        <v>41582</v>
      </c>
      <c r="L3100" s="12">
        <f t="shared" si="317"/>
        <v>2013</v>
      </c>
      <c r="M3100" s="12">
        <f t="shared" si="318"/>
        <v>45</v>
      </c>
      <c r="N3100" s="12">
        <f t="shared" si="319"/>
        <v>11</v>
      </c>
      <c r="O3100" s="13" t="str">
        <f t="shared" ca="1" si="320"/>
        <v>CUMPLE</v>
      </c>
    </row>
    <row r="3101" spans="1:15" hidden="1">
      <c r="A3101">
        <f>Tabla_owssvr__2[[#This Row],[ID]]</f>
        <v>2110</v>
      </c>
      <c r="B3101" t="str">
        <f>Tabla_owssvr__2[[#This Row],[Título]]</f>
        <v>Solicitud de toners (area conexiones)</v>
      </c>
      <c r="C3101" t="str">
        <f>Tabla_owssvr__2[[#This Row],[Solicitante]]</f>
        <v>Schmidt Contreras, Ingrid Angélica, CAM</v>
      </c>
      <c r="D3101" s="4">
        <f>Tabla_owssvr__2[[#This Row],[Fecha Solicitud]]</f>
        <v>41577</v>
      </c>
      <c r="E3101" t="str">
        <f>Tabla_owssvr__2[[#This Row],[Estado]]</f>
        <v>Realizado</v>
      </c>
      <c r="F3101" s="4">
        <f>Tabla_owssvr__2[[#This Row],[Fecha Cierre]]</f>
        <v>41577</v>
      </c>
      <c r="G3101" t="str">
        <f>Tabla_owssvr__2[[#This Row],[Categoria]]</f>
        <v>Reporte de problemas de Impresoras en Outsourcing</v>
      </c>
      <c r="H3101">
        <f>Tabla_owssvr__2[[#This Row],[Enviado a TI]]</f>
        <v>0</v>
      </c>
      <c r="I3101">
        <f>Tabla_owssvr__2[[#This Row],[Regiones]]</f>
        <v>0</v>
      </c>
      <c r="J3101" s="12">
        <f t="shared" si="315"/>
        <v>1</v>
      </c>
      <c r="K3101" s="13">
        <f t="shared" si="316"/>
        <v>41582</v>
      </c>
      <c r="L3101" s="12">
        <f t="shared" si="317"/>
        <v>2013</v>
      </c>
      <c r="M3101" s="12">
        <f t="shared" si="318"/>
        <v>45</v>
      </c>
      <c r="N3101" s="12">
        <f t="shared" si="319"/>
        <v>11</v>
      </c>
      <c r="O3101" s="13" t="str">
        <f t="shared" ca="1" si="320"/>
        <v>CUMPLE</v>
      </c>
    </row>
    <row r="3102" spans="1:15" hidden="1">
      <c r="A3102">
        <f>Tabla_owssvr__2[[#This Row],[ID]]</f>
        <v>2109</v>
      </c>
      <c r="B3102" t="str">
        <f>Tabla_owssvr__2[[#This Row],[Título]]</f>
        <v xml:space="preserve">Correo bloqueado Manuel Miranda </v>
      </c>
      <c r="C3102" t="str">
        <f>Tabla_owssvr__2[[#This Row],[Solicitante]]</f>
        <v>Martinez Fuentealba, Victor Alonso, CAM</v>
      </c>
      <c r="D3102" s="4">
        <f>Tabla_owssvr__2[[#This Row],[Fecha Solicitud]]</f>
        <v>41577</v>
      </c>
      <c r="E3102" t="str">
        <f>Tabla_owssvr__2[[#This Row],[Estado]]</f>
        <v>Realizado</v>
      </c>
      <c r="F3102" s="4">
        <f>Tabla_owssvr__2[[#This Row],[Fecha Cierre]]</f>
        <v>41577</v>
      </c>
      <c r="G3102" t="str">
        <f>Tabla_owssvr__2[[#This Row],[Categoria]]</f>
        <v>Creación, modificación activación y desactivación de cuentas de red y correo electrónico.</v>
      </c>
      <c r="H3102">
        <f>Tabla_owssvr__2[[#This Row],[Enviado a TI]]</f>
        <v>0</v>
      </c>
      <c r="I3102">
        <f>Tabla_owssvr__2[[#This Row],[Regiones]]</f>
        <v>0</v>
      </c>
      <c r="J3102" s="12">
        <f t="shared" si="315"/>
        <v>1</v>
      </c>
      <c r="K3102" s="13">
        <f t="shared" si="316"/>
        <v>41582</v>
      </c>
      <c r="L3102" s="12">
        <f t="shared" si="317"/>
        <v>2013</v>
      </c>
      <c r="M3102" s="12">
        <f t="shared" si="318"/>
        <v>45</v>
      </c>
      <c r="N3102" s="12">
        <f t="shared" si="319"/>
        <v>11</v>
      </c>
      <c r="O3102" s="13" t="str">
        <f t="shared" ca="1" si="320"/>
        <v>CUMPLE</v>
      </c>
    </row>
    <row r="3103" spans="1:15" hidden="1">
      <c r="A3103">
        <f>Tabla_owssvr__2[[#This Row],[ID]]</f>
        <v>2108</v>
      </c>
      <c r="B3103" t="str">
        <f>Tabla_owssvr__2[[#This Row],[Título]]</f>
        <v>SOLICITUDE DE DESBLOQUEO CUENTA CORREO</v>
      </c>
      <c r="C3103" t="str">
        <f>Tabla_owssvr__2[[#This Row],[Solicitante]]</f>
        <v>Pavez Nuñez, Walter, CAM</v>
      </c>
      <c r="D3103" s="4">
        <f>Tabla_owssvr__2[[#This Row],[Fecha Solicitud]]</f>
        <v>41577</v>
      </c>
      <c r="E3103" t="str">
        <f>Tabla_owssvr__2[[#This Row],[Estado]]</f>
        <v>Realizado</v>
      </c>
      <c r="F3103" s="4">
        <f>Tabla_owssvr__2[[#This Row],[Fecha Cierre]]</f>
        <v>41577</v>
      </c>
      <c r="G3103" t="str">
        <f>Tabla_owssvr__2[[#This Row],[Categoria]]</f>
        <v>Creación, modificación activación y desactivación de cuentas de red y correo electrónico.</v>
      </c>
      <c r="H3103">
        <f>Tabla_owssvr__2[[#This Row],[Enviado a TI]]</f>
        <v>0</v>
      </c>
      <c r="I3103">
        <f>Tabla_owssvr__2[[#This Row],[Regiones]]</f>
        <v>0</v>
      </c>
      <c r="J3103" s="12">
        <f t="shared" si="315"/>
        <v>1</v>
      </c>
      <c r="K3103" s="13">
        <f t="shared" si="316"/>
        <v>41582</v>
      </c>
      <c r="L3103" s="12">
        <f t="shared" si="317"/>
        <v>2013</v>
      </c>
      <c r="M3103" s="12">
        <f t="shared" si="318"/>
        <v>45</v>
      </c>
      <c r="N3103" s="12">
        <f t="shared" si="319"/>
        <v>11</v>
      </c>
      <c r="O3103" s="13" t="str">
        <f t="shared" ca="1" si="320"/>
        <v>CUMPLE</v>
      </c>
    </row>
    <row r="3104" spans="1:15" hidden="1">
      <c r="A3104">
        <f>Tabla_owssvr__2[[#This Row],[ID]]</f>
        <v>2107</v>
      </c>
      <c r="B3104" t="str">
        <f>Tabla_owssvr__2[[#This Row],[Título]]</f>
        <v>Habilitacion de celular</v>
      </c>
      <c r="C3104" t="str">
        <f>Tabla_owssvr__2[[#This Row],[Solicitante]]</f>
        <v>Valenzuela Sanzana, Mauricio Antonio, CAM</v>
      </c>
      <c r="D3104" s="4">
        <f>Tabla_owssvr__2[[#This Row],[Fecha Solicitud]]</f>
        <v>41576</v>
      </c>
      <c r="E3104" t="str">
        <f>Tabla_owssvr__2[[#This Row],[Estado]]</f>
        <v>Realizado</v>
      </c>
      <c r="F3104" s="4">
        <f>Tabla_owssvr__2[[#This Row],[Fecha Cierre]]</f>
        <v>41576</v>
      </c>
      <c r="G3104" t="str">
        <f>Tabla_owssvr__2[[#This Row],[Categoria]]</f>
        <v>Habilitación de servicios de telefonía celular, aumento de minutos, cambio de perfil.</v>
      </c>
      <c r="H3104">
        <f>Tabla_owssvr__2[[#This Row],[Enviado a TI]]</f>
        <v>0</v>
      </c>
      <c r="I3104">
        <f>Tabla_owssvr__2[[#This Row],[Regiones]]</f>
        <v>0</v>
      </c>
      <c r="J3104" s="12">
        <f t="shared" si="315"/>
        <v>1</v>
      </c>
      <c r="K3104" s="13">
        <f t="shared" si="316"/>
        <v>41577</v>
      </c>
      <c r="L3104" s="12">
        <f t="shared" si="317"/>
        <v>2013</v>
      </c>
      <c r="M3104" s="12">
        <f t="shared" si="318"/>
        <v>44</v>
      </c>
      <c r="N3104" s="12">
        <f t="shared" si="319"/>
        <v>10</v>
      </c>
      <c r="O3104" s="13" t="str">
        <f t="shared" ca="1" si="320"/>
        <v>CUMPLE</v>
      </c>
    </row>
    <row r="3105" spans="1:15" hidden="1">
      <c r="A3105">
        <f>Tabla_owssvr__2[[#This Row],[ID]]</f>
        <v>2106</v>
      </c>
      <c r="B3105" t="str">
        <f>Tabla_owssvr__2[[#This Row],[Título]]</f>
        <v>Configurar Regla Outlook</v>
      </c>
      <c r="C3105" t="str">
        <f>Tabla_owssvr__2[[#This Row],[Solicitante]]</f>
        <v>Garrido Saavedra, Mario Andres, CAM</v>
      </c>
      <c r="D3105" s="4">
        <f>Tabla_owssvr__2[[#This Row],[Fecha Solicitud]]</f>
        <v>41576</v>
      </c>
      <c r="E3105" t="str">
        <f>Tabla_owssvr__2[[#This Row],[Estado]]</f>
        <v>Realizado</v>
      </c>
      <c r="F3105" s="4">
        <f>Tabla_owssvr__2[[#This Row],[Fecha Cierre]]</f>
        <v>41576</v>
      </c>
      <c r="G3105" t="str">
        <f>Tabla_owssvr__2[[#This Row],[Categoria]]</f>
        <v>Creación, modificación activación y desactivación de cuentas de red y correo electrónico.</v>
      </c>
      <c r="H3105">
        <f>Tabla_owssvr__2[[#This Row],[Enviado a TI]]</f>
        <v>0</v>
      </c>
      <c r="I3105">
        <f>Tabla_owssvr__2[[#This Row],[Regiones]]</f>
        <v>0</v>
      </c>
      <c r="J3105" s="12">
        <f t="shared" si="315"/>
        <v>1</v>
      </c>
      <c r="K3105" s="13">
        <f t="shared" si="316"/>
        <v>41577</v>
      </c>
      <c r="L3105" s="12">
        <f t="shared" si="317"/>
        <v>2013</v>
      </c>
      <c r="M3105" s="12">
        <f t="shared" si="318"/>
        <v>44</v>
      </c>
      <c r="N3105" s="12">
        <f t="shared" si="319"/>
        <v>10</v>
      </c>
      <c r="O3105" s="13" t="str">
        <f t="shared" ca="1" si="320"/>
        <v>CUMPLE</v>
      </c>
    </row>
    <row r="3106" spans="1:15" hidden="1">
      <c r="A3106">
        <f>Tabla_owssvr__2[[#This Row],[ID]]</f>
        <v>2105</v>
      </c>
      <c r="B3106" t="str">
        <f>Tabla_owssvr__2[[#This Row],[Título]]</f>
        <v>Minutos  Celular</v>
      </c>
      <c r="C3106" t="str">
        <f>Tabla_owssvr__2[[#This Row],[Solicitante]]</f>
        <v>Palma Campos, Alejandra Beatriz, CAM</v>
      </c>
      <c r="D3106" s="4">
        <f>Tabla_owssvr__2[[#This Row],[Fecha Solicitud]]</f>
        <v>41576</v>
      </c>
      <c r="E3106" t="str">
        <f>Tabla_owssvr__2[[#This Row],[Estado]]</f>
        <v>Realizado</v>
      </c>
      <c r="F3106" s="4">
        <f>Tabla_owssvr__2[[#This Row],[Fecha Cierre]]</f>
        <v>41576</v>
      </c>
      <c r="G3106" t="str">
        <f>Tabla_owssvr__2[[#This Row],[Categoria]]</f>
        <v>Habilitación de servicios de telefonía celular, aumento de minutos, cambio de perfil.</v>
      </c>
      <c r="H3106">
        <f>Tabla_owssvr__2[[#This Row],[Enviado a TI]]</f>
        <v>0</v>
      </c>
      <c r="I3106">
        <f>Tabla_owssvr__2[[#This Row],[Regiones]]</f>
        <v>0</v>
      </c>
      <c r="J3106" s="12">
        <f t="shared" si="315"/>
        <v>1</v>
      </c>
      <c r="K3106" s="13">
        <f t="shared" si="316"/>
        <v>41577</v>
      </c>
      <c r="L3106" s="12">
        <f t="shared" si="317"/>
        <v>2013</v>
      </c>
      <c r="M3106" s="12">
        <f t="shared" si="318"/>
        <v>44</v>
      </c>
      <c r="N3106" s="12">
        <f t="shared" si="319"/>
        <v>10</v>
      </c>
      <c r="O3106" s="13" t="str">
        <f t="shared" ca="1" si="320"/>
        <v>CUMPLE</v>
      </c>
    </row>
    <row r="3107" spans="1:15" hidden="1">
      <c r="A3107">
        <f>Tabla_owssvr__2[[#This Row],[ID]]</f>
        <v>2104</v>
      </c>
      <c r="B3107" t="str">
        <f>Tabla_owssvr__2[[#This Row],[Título]]</f>
        <v xml:space="preserve">Correo bloqueado Manuel Miranda </v>
      </c>
      <c r="C3107" t="str">
        <f>Tabla_owssvr__2[[#This Row],[Solicitante]]</f>
        <v>Martinez Fuentealba, Victor Alonso, CAM</v>
      </c>
      <c r="D3107" s="4">
        <f>Tabla_owssvr__2[[#This Row],[Fecha Solicitud]]</f>
        <v>41576</v>
      </c>
      <c r="E3107" t="str">
        <f>Tabla_owssvr__2[[#This Row],[Estado]]</f>
        <v>Realizado</v>
      </c>
      <c r="F3107" s="4">
        <f>Tabla_owssvr__2[[#This Row],[Fecha Cierre]]</f>
        <v>41576</v>
      </c>
      <c r="G3107" t="str">
        <f>Tabla_owssvr__2[[#This Row],[Categoria]]</f>
        <v>Creación, modificación activación y desactivación de cuentas de red y correo electrónico.</v>
      </c>
      <c r="H3107">
        <f>Tabla_owssvr__2[[#This Row],[Enviado a TI]]</f>
        <v>0</v>
      </c>
      <c r="I3107">
        <f>Tabla_owssvr__2[[#This Row],[Regiones]]</f>
        <v>0</v>
      </c>
      <c r="J3107" s="12">
        <f t="shared" si="315"/>
        <v>1</v>
      </c>
      <c r="K3107" s="13">
        <f t="shared" si="316"/>
        <v>41577</v>
      </c>
      <c r="L3107" s="12">
        <f t="shared" si="317"/>
        <v>2013</v>
      </c>
      <c r="M3107" s="12">
        <f t="shared" si="318"/>
        <v>44</v>
      </c>
      <c r="N3107" s="12">
        <f t="shared" si="319"/>
        <v>10</v>
      </c>
      <c r="O3107" s="13" t="str">
        <f t="shared" ca="1" si="320"/>
        <v>CUMPLE</v>
      </c>
    </row>
    <row r="3108" spans="1:15" hidden="1">
      <c r="A3108">
        <f>Tabla_owssvr__2[[#This Row],[ID]]</f>
        <v>2103</v>
      </c>
      <c r="B3108" t="str">
        <f>Tabla_owssvr__2[[#This Row],[Título]]</f>
        <v>Fono con problemas</v>
      </c>
      <c r="C3108" t="str">
        <f>Tabla_owssvr__2[[#This Row],[Solicitante]]</f>
        <v>Vergara Mera, Alejandro, CAM</v>
      </c>
      <c r="D3108" s="4">
        <f>Tabla_owssvr__2[[#This Row],[Fecha Solicitud]]</f>
        <v>41572</v>
      </c>
      <c r="E3108" t="str">
        <f>Tabla_owssvr__2[[#This Row],[Estado]]</f>
        <v>Realizado</v>
      </c>
      <c r="F3108" s="4">
        <f>Tabla_owssvr__2[[#This Row],[Fecha Cierre]]</f>
        <v>41577</v>
      </c>
      <c r="G3108" t="str">
        <f>Tabla_owssvr__2[[#This Row],[Categoria]]</f>
        <v>Asignación y/o entrega de equipos celulares estándar nuevos o sus componentes. (chips)</v>
      </c>
      <c r="H3108">
        <f>Tabla_owssvr__2[[#This Row],[Enviado a TI]]</f>
        <v>0</v>
      </c>
      <c r="I3108">
        <f>Tabla_owssvr__2[[#This Row],[Regiones]]</f>
        <v>0</v>
      </c>
      <c r="J3108" s="12">
        <f t="shared" si="315"/>
        <v>7</v>
      </c>
      <c r="K3108" s="13">
        <f t="shared" si="316"/>
        <v>41585</v>
      </c>
      <c r="L3108" s="12">
        <f t="shared" si="317"/>
        <v>2013</v>
      </c>
      <c r="M3108" s="12">
        <f t="shared" si="318"/>
        <v>45</v>
      </c>
      <c r="N3108" s="12">
        <f t="shared" si="319"/>
        <v>11</v>
      </c>
      <c r="O3108" s="13" t="str">
        <f t="shared" ca="1" si="320"/>
        <v>CUMPLE</v>
      </c>
    </row>
    <row r="3109" spans="1:15" hidden="1">
      <c r="A3109">
        <f>Tabla_owssvr__2[[#This Row],[ID]]</f>
        <v>2102</v>
      </c>
      <c r="B3109" t="str">
        <f>Tabla_owssvr__2[[#This Row],[Título]]</f>
        <v>Solicitud de buzon Seguridad pacto de servicio</v>
      </c>
      <c r="C3109" t="str">
        <f>Tabla_owssvr__2[[#This Row],[Solicitante]]</f>
        <v>Garrido Saavedra, Mario Andres, CAM</v>
      </c>
      <c r="D3109" s="4">
        <f>Tabla_owssvr__2[[#This Row],[Fecha Solicitud]]</f>
        <v>41572</v>
      </c>
      <c r="E3109" t="str">
        <f>Tabla_owssvr__2[[#This Row],[Estado]]</f>
        <v>Realizado</v>
      </c>
      <c r="F3109" s="4">
        <f>Tabla_owssvr__2[[#This Row],[Fecha Cierre]]</f>
        <v>41575</v>
      </c>
      <c r="G3109" t="str">
        <f>Tabla_owssvr__2[[#This Row],[Categoria]]</f>
        <v>Creación, modificación activación y desactivación de cuentas de red y correo electrónico.</v>
      </c>
      <c r="H3109">
        <f>Tabla_owssvr__2[[#This Row],[Enviado a TI]]</f>
        <v>0</v>
      </c>
      <c r="I3109">
        <f>Tabla_owssvr__2[[#This Row],[Regiones]]</f>
        <v>0</v>
      </c>
      <c r="J3109" s="12">
        <f t="shared" si="315"/>
        <v>1</v>
      </c>
      <c r="K3109" s="13">
        <f t="shared" si="316"/>
        <v>41575</v>
      </c>
      <c r="L3109" s="12">
        <f t="shared" si="317"/>
        <v>2013</v>
      </c>
      <c r="M3109" s="12">
        <f t="shared" si="318"/>
        <v>44</v>
      </c>
      <c r="N3109" s="12">
        <f t="shared" si="319"/>
        <v>10</v>
      </c>
      <c r="O3109" s="13" t="str">
        <f t="shared" ca="1" si="320"/>
        <v>CUMPLE</v>
      </c>
    </row>
    <row r="3110" spans="1:15" hidden="1">
      <c r="A3110">
        <f>Tabla_owssvr__2[[#This Row],[ID]]</f>
        <v>2101</v>
      </c>
      <c r="B3110" t="str">
        <f>Tabla_owssvr__2[[#This Row],[Título]]</f>
        <v>Configuración Gateway GSM</v>
      </c>
      <c r="C3110" t="str">
        <f>Tabla_owssvr__2[[#This Row],[Solicitante]]</f>
        <v>Herrera Valdes, Ramon, CAM</v>
      </c>
      <c r="D3110" s="4">
        <f>Tabla_owssvr__2[[#This Row],[Fecha Solicitud]]</f>
        <v>41576</v>
      </c>
      <c r="E3110" t="str">
        <f>Tabla_owssvr__2[[#This Row],[Estado]]</f>
        <v>Realizado</v>
      </c>
      <c r="F3110" s="4">
        <f>Tabla_owssvr__2[[#This Row],[Fecha Cierre]]</f>
        <v>41576</v>
      </c>
      <c r="G3110" t="str">
        <f>Tabla_owssvr__2[[#This Row],[Categoria]]</f>
        <v>Creación, modificación activación y desactivación de anexos telefónicos.</v>
      </c>
      <c r="H3110" t="str">
        <f>Tabla_owssvr__2[[#This Row],[Enviado a TI]]</f>
        <v>No</v>
      </c>
      <c r="I3110">
        <f>Tabla_owssvr__2[[#This Row],[Regiones]]</f>
        <v>0</v>
      </c>
      <c r="J3110" s="12">
        <f t="shared" si="315"/>
        <v>1</v>
      </c>
      <c r="K3110" s="13">
        <f t="shared" si="316"/>
        <v>41577</v>
      </c>
      <c r="L3110" s="12">
        <f t="shared" si="317"/>
        <v>2013</v>
      </c>
      <c r="M3110" s="12">
        <f t="shared" si="318"/>
        <v>44</v>
      </c>
      <c r="N3110" s="12">
        <f t="shared" si="319"/>
        <v>10</v>
      </c>
      <c r="O3110" s="13" t="str">
        <f t="shared" ca="1" si="320"/>
        <v>CUMPLE</v>
      </c>
    </row>
    <row r="3111" spans="1:15" hidden="1">
      <c r="A3111">
        <f>Tabla_owssvr__2[[#This Row],[ID]]</f>
        <v>2100</v>
      </c>
      <c r="B3111" t="str">
        <f>Tabla_owssvr__2[[#This Row],[Título]]</f>
        <v>TICKET 766437 - AD REGISTRO DE HOST</v>
      </c>
      <c r="C3111" t="str">
        <f>Tabla_owssvr__2[[#This Row],[Solicitante]]</f>
        <v>Técnico Mesa de Ayuda, Externo</v>
      </c>
      <c r="D3111" s="4">
        <f>Tabla_owssvr__2[[#This Row],[Fecha Solicitud]]</f>
        <v>41576</v>
      </c>
      <c r="E3111" t="str">
        <f>Tabla_owssvr__2[[#This Row],[Estado]]</f>
        <v>Realizado</v>
      </c>
      <c r="F3111" s="4">
        <f>Tabla_owssvr__2[[#This Row],[Fecha Cierre]]</f>
        <v>41576</v>
      </c>
      <c r="G3111" t="str">
        <f>Tabla_owssvr__2[[#This Row],[Categoria]]</f>
        <v>Creación, modificación activación y desactivación de cuentas de red y correo electrónico.</v>
      </c>
      <c r="H3111">
        <f>Tabla_owssvr__2[[#This Row],[Enviado a TI]]</f>
        <v>0</v>
      </c>
      <c r="I3111">
        <f>Tabla_owssvr__2[[#This Row],[Regiones]]</f>
        <v>0</v>
      </c>
      <c r="J3111" s="12">
        <f t="shared" si="315"/>
        <v>1</v>
      </c>
      <c r="K3111" s="13">
        <f t="shared" si="316"/>
        <v>41577</v>
      </c>
      <c r="L3111" s="12">
        <f t="shared" si="317"/>
        <v>2013</v>
      </c>
      <c r="M3111" s="12">
        <f t="shared" si="318"/>
        <v>44</v>
      </c>
      <c r="N3111" s="12">
        <f t="shared" si="319"/>
        <v>10</v>
      </c>
      <c r="O3111" s="13" t="str">
        <f t="shared" ca="1" si="320"/>
        <v>CUMPLE</v>
      </c>
    </row>
    <row r="3112" spans="1:15" hidden="1">
      <c r="A3112">
        <f>Tabla_owssvr__2[[#This Row],[ID]]</f>
        <v>2099</v>
      </c>
      <c r="B3112" t="str">
        <f>Tabla_owssvr__2[[#This Row],[Título]]</f>
        <v>Agregar blacklist</v>
      </c>
      <c r="C3112" t="str">
        <f>Tabla_owssvr__2[[#This Row],[Solicitante]]</f>
        <v>Herrera Valdes, Ramon, CAM</v>
      </c>
      <c r="D3112" s="4">
        <f>Tabla_owssvr__2[[#This Row],[Fecha Solicitud]]</f>
        <v>41575</v>
      </c>
      <c r="E3112" t="str">
        <f>Tabla_owssvr__2[[#This Row],[Estado]]</f>
        <v>Realizado</v>
      </c>
      <c r="F3112" s="4">
        <f>Tabla_owssvr__2[[#This Row],[Fecha Cierre]]</f>
        <v>41575</v>
      </c>
      <c r="G3112" t="str">
        <f>Tabla_owssvr__2[[#This Row],[Categoria]]</f>
        <v>Reporte de problemas de comunicaciones. Datos.</v>
      </c>
      <c r="H3112">
        <f>Tabla_owssvr__2[[#This Row],[Enviado a TI]]</f>
        <v>0</v>
      </c>
      <c r="I3112">
        <f>Tabla_owssvr__2[[#This Row],[Regiones]]</f>
        <v>0</v>
      </c>
      <c r="J3112" s="12">
        <f t="shared" si="315"/>
        <v>1</v>
      </c>
      <c r="K3112" s="13">
        <f t="shared" si="316"/>
        <v>41576</v>
      </c>
      <c r="L3112" s="12">
        <f t="shared" si="317"/>
        <v>2013</v>
      </c>
      <c r="M3112" s="12">
        <f t="shared" si="318"/>
        <v>44</v>
      </c>
      <c r="N3112" s="12">
        <f t="shared" si="319"/>
        <v>10</v>
      </c>
      <c r="O3112" s="13" t="str">
        <f t="shared" ca="1" si="320"/>
        <v>CUMPLE</v>
      </c>
    </row>
    <row r="3113" spans="1:15" hidden="1">
      <c r="A3113">
        <f>Tabla_owssvr__2[[#This Row],[ID]]</f>
        <v>2098</v>
      </c>
      <c r="B3113" t="str">
        <f>Tabla_owssvr__2[[#This Row],[Título]]</f>
        <v>pc señor Winkler</v>
      </c>
      <c r="C3113" t="str">
        <f>Tabla_owssvr__2[[#This Row],[Solicitante]]</f>
        <v>Caraa Carraha, Paula, CAM</v>
      </c>
      <c r="D3113" s="4">
        <f>Tabla_owssvr__2[[#This Row],[Fecha Solicitud]]</f>
        <v>41576</v>
      </c>
      <c r="E3113" t="str">
        <f>Tabla_owssvr__2[[#This Row],[Estado]]</f>
        <v>Realizado</v>
      </c>
      <c r="F3113" s="4">
        <f>Tabla_owssvr__2[[#This Row],[Fecha Cierre]]</f>
        <v>41576</v>
      </c>
      <c r="G3113" t="str">
        <f>Tabla_owssvr__2[[#This Row],[Categoria]]</f>
        <v>Compra de equipamiento estándar.</v>
      </c>
      <c r="H3113">
        <f>Tabla_owssvr__2[[#This Row],[Enviado a TI]]</f>
        <v>0</v>
      </c>
      <c r="I3113">
        <f>Tabla_owssvr__2[[#This Row],[Regiones]]</f>
        <v>0</v>
      </c>
      <c r="J3113" s="12">
        <f t="shared" si="315"/>
        <v>10</v>
      </c>
      <c r="K3113" s="13">
        <f t="shared" si="316"/>
        <v>41592</v>
      </c>
      <c r="L3113" s="12">
        <f t="shared" si="317"/>
        <v>2013</v>
      </c>
      <c r="M3113" s="12">
        <f t="shared" si="318"/>
        <v>46</v>
      </c>
      <c r="N3113" s="12">
        <f t="shared" si="319"/>
        <v>11</v>
      </c>
      <c r="O3113" s="13" t="str">
        <f t="shared" ca="1" si="320"/>
        <v>CUMPLE</v>
      </c>
    </row>
    <row r="3114" spans="1:15" hidden="1">
      <c r="A3114">
        <f>Tabla_owssvr__2[[#This Row],[ID]]</f>
        <v>2097</v>
      </c>
      <c r="B3114" t="str">
        <f>Tabla_owssvr__2[[#This Row],[Título]]</f>
        <v>Alta de equipo</v>
      </c>
      <c r="C3114" t="str">
        <f>Tabla_owssvr__2[[#This Row],[Solicitante]]</f>
        <v>Técnico Mesa de Ayuda, Externo</v>
      </c>
      <c r="D3114" s="4">
        <f>Tabla_owssvr__2[[#This Row],[Fecha Solicitud]]</f>
        <v>41575</v>
      </c>
      <c r="E3114" t="str">
        <f>Tabla_owssvr__2[[#This Row],[Estado]]</f>
        <v>Realizado</v>
      </c>
      <c r="F3114" s="4">
        <f>Tabla_owssvr__2[[#This Row],[Fecha Cierre]]</f>
        <v>41575</v>
      </c>
      <c r="G3114" t="str">
        <f>Tabla_owssvr__2[[#This Row],[Categoria]]</f>
        <v>Creación, modificación activación y desactivación de cuentas de red y correo electrónico.</v>
      </c>
      <c r="H3114">
        <f>Tabla_owssvr__2[[#This Row],[Enviado a TI]]</f>
        <v>0</v>
      </c>
      <c r="I3114">
        <f>Tabla_owssvr__2[[#This Row],[Regiones]]</f>
        <v>0</v>
      </c>
      <c r="J3114" s="12">
        <f t="shared" si="315"/>
        <v>1</v>
      </c>
      <c r="K3114" s="13">
        <f t="shared" si="316"/>
        <v>41576</v>
      </c>
      <c r="L3114" s="12">
        <f t="shared" si="317"/>
        <v>2013</v>
      </c>
      <c r="M3114" s="12">
        <f t="shared" si="318"/>
        <v>44</v>
      </c>
      <c r="N3114" s="12">
        <f t="shared" si="319"/>
        <v>10</v>
      </c>
      <c r="O3114" s="13" t="str">
        <f t="shared" ca="1" si="320"/>
        <v>CUMPLE</v>
      </c>
    </row>
    <row r="3115" spans="1:15" hidden="1">
      <c r="A3115">
        <f>Tabla_owssvr__2[[#This Row],[ID]]</f>
        <v>2096</v>
      </c>
      <c r="B3115" t="str">
        <f>Tabla_owssvr__2[[#This Row],[Título]]</f>
        <v>Desbloqueo de IP tomada de Rol Synergia</v>
      </c>
      <c r="C3115" t="str">
        <f>Tabla_owssvr__2[[#This Row],[Solicitante]]</f>
        <v>Diaz Castro, Olivier Guillermo, CAM</v>
      </c>
      <c r="D3115" s="4">
        <f>Tabla_owssvr__2[[#This Row],[Fecha Solicitud]]</f>
        <v>41575</v>
      </c>
      <c r="E3115" t="str">
        <f>Tabla_owssvr__2[[#This Row],[Estado]]</f>
        <v>Realizado</v>
      </c>
      <c r="F3115" s="4">
        <f>Tabla_owssvr__2[[#This Row],[Fecha Cierre]]</f>
        <v>41575</v>
      </c>
      <c r="G3115" t="str">
        <f>Tabla_owssvr__2[[#This Row],[Categoria]]</f>
        <v>Reporte de incidencias de servicio externos (Oracle, SAP, Synergia, GOM ….)</v>
      </c>
      <c r="H3115">
        <f>Tabla_owssvr__2[[#This Row],[Enviado a TI]]</f>
        <v>0</v>
      </c>
      <c r="I3115">
        <f>Tabla_owssvr__2[[#This Row],[Regiones]]</f>
        <v>0</v>
      </c>
      <c r="J3115" s="12">
        <f t="shared" si="315"/>
        <v>1</v>
      </c>
      <c r="K3115" s="13">
        <f t="shared" si="316"/>
        <v>41576</v>
      </c>
      <c r="L3115" s="12">
        <f t="shared" si="317"/>
        <v>2013</v>
      </c>
      <c r="M3115" s="12">
        <f t="shared" si="318"/>
        <v>44</v>
      </c>
      <c r="N3115" s="12">
        <f t="shared" si="319"/>
        <v>10</v>
      </c>
      <c r="O3115" s="13" t="str">
        <f t="shared" ca="1" si="320"/>
        <v>CUMPLE</v>
      </c>
    </row>
    <row r="3116" spans="1:15" hidden="1">
      <c r="A3116">
        <f>Tabla_owssvr__2[[#This Row],[ID]]</f>
        <v>2095</v>
      </c>
      <c r="B3116" t="str">
        <f>Tabla_owssvr__2[[#This Row],[Título]]</f>
        <v>Traspaso costo celular Karina Gómez</v>
      </c>
      <c r="C3116" t="str">
        <f>Tabla_owssvr__2[[#This Row],[Solicitante]]</f>
        <v>Brantt Zumarán, Claudia Andrea, CAM</v>
      </c>
      <c r="D3116" s="4">
        <f>Tabla_owssvr__2[[#This Row],[Fecha Solicitud]]</f>
        <v>41575</v>
      </c>
      <c r="E3116" t="str">
        <f>Tabla_owssvr__2[[#This Row],[Estado]]</f>
        <v>Realizado</v>
      </c>
      <c r="F3116" s="4">
        <f>Tabla_owssvr__2[[#This Row],[Fecha Cierre]]</f>
        <v>41575</v>
      </c>
      <c r="G3116" t="str">
        <f>Tabla_owssvr__2[[#This Row],[Categoria]]</f>
        <v>Otros no sujetos a ANS</v>
      </c>
      <c r="H3116">
        <f>Tabla_owssvr__2[[#This Row],[Enviado a TI]]</f>
        <v>0</v>
      </c>
      <c r="I3116">
        <f>Tabla_owssvr__2[[#This Row],[Regiones]]</f>
        <v>0</v>
      </c>
      <c r="J3116" s="12">
        <f t="shared" si="315"/>
        <v>100</v>
      </c>
      <c r="K3116" s="13">
        <f t="shared" si="316"/>
        <v>41722</v>
      </c>
      <c r="L3116" s="12">
        <f t="shared" si="317"/>
        <v>2014</v>
      </c>
      <c r="M3116" s="12">
        <f t="shared" si="318"/>
        <v>13</v>
      </c>
      <c r="N3116" s="12">
        <f t="shared" si="319"/>
        <v>3</v>
      </c>
      <c r="O3116" s="13" t="str">
        <f t="shared" ca="1" si="320"/>
        <v>CUMPLE</v>
      </c>
    </row>
    <row r="3117" spans="1:15" hidden="1">
      <c r="A3117">
        <f>Tabla_owssvr__2[[#This Row],[ID]]</f>
        <v>2094</v>
      </c>
      <c r="B3117" t="str">
        <f>Tabla_owssvr__2[[#This Row],[Título]]</f>
        <v>Alta Cuenta Corporativa - AD Chile Genérica</v>
      </c>
      <c r="C3117" t="str">
        <f>Tabla_owssvr__2[[#This Row],[Solicitante]]</f>
        <v>Gutierrez Avendaño, Orietta Marisol, CAM</v>
      </c>
      <c r="D3117" s="4">
        <f>Tabla_owssvr__2[[#This Row],[Fecha Solicitud]]</f>
        <v>41576</v>
      </c>
      <c r="E3117" t="str">
        <f>Tabla_owssvr__2[[#This Row],[Estado]]</f>
        <v>Realizado</v>
      </c>
      <c r="F3117" s="4">
        <f>Tabla_owssvr__2[[#This Row],[Fecha Cierre]]</f>
        <v>41576</v>
      </c>
      <c r="G3117" t="str">
        <f>Tabla_owssvr__2[[#This Row],[Categoria]]</f>
        <v>Creación, modificación activación y desactivación de cuentas de red y correo electrónico.</v>
      </c>
      <c r="H3117">
        <f>Tabla_owssvr__2[[#This Row],[Enviado a TI]]</f>
        <v>0</v>
      </c>
      <c r="I3117">
        <f>Tabla_owssvr__2[[#This Row],[Regiones]]</f>
        <v>0</v>
      </c>
      <c r="J3117" s="12">
        <f t="shared" si="315"/>
        <v>1</v>
      </c>
      <c r="K3117" s="13">
        <f t="shared" si="316"/>
        <v>41577</v>
      </c>
      <c r="L3117" s="12">
        <f t="shared" si="317"/>
        <v>2013</v>
      </c>
      <c r="M3117" s="12">
        <f t="shared" si="318"/>
        <v>44</v>
      </c>
      <c r="N3117" s="12">
        <f t="shared" si="319"/>
        <v>10</v>
      </c>
      <c r="O3117" s="13" t="str">
        <f t="shared" ca="1" si="320"/>
        <v>CUMPLE</v>
      </c>
    </row>
    <row r="3118" spans="1:15" hidden="1">
      <c r="A3118">
        <f>Tabla_owssvr__2[[#This Row],[ID]]</f>
        <v>2093</v>
      </c>
      <c r="B3118" t="str">
        <f>Tabla_owssvr__2[[#This Row],[Título]]</f>
        <v>Actualización PrimeGuard</v>
      </c>
      <c r="C3118" t="str">
        <f>Tabla_owssvr__2[[#This Row],[Solicitante]]</f>
        <v>Gonzalez Arredondo, Enrique Eduardo, CAM</v>
      </c>
      <c r="D3118" s="4">
        <f>Tabla_owssvr__2[[#This Row],[Fecha Solicitud]]</f>
        <v>41575</v>
      </c>
      <c r="E3118" t="str">
        <f>Tabla_owssvr__2[[#This Row],[Estado]]</f>
        <v>Realizado</v>
      </c>
      <c r="F3118" s="4">
        <f>Tabla_owssvr__2[[#This Row],[Fecha Cierre]]</f>
        <v>41575</v>
      </c>
      <c r="G3118" t="str">
        <f>Tabla_owssvr__2[[#This Row],[Categoria]]</f>
        <v>Reporte de problemas de comunicaciones. Datos.</v>
      </c>
      <c r="H3118">
        <f>Tabla_owssvr__2[[#This Row],[Enviado a TI]]</f>
        <v>0</v>
      </c>
      <c r="I3118">
        <f>Tabla_owssvr__2[[#This Row],[Regiones]]</f>
        <v>0</v>
      </c>
      <c r="J3118" s="12">
        <f t="shared" si="315"/>
        <v>1</v>
      </c>
      <c r="K3118" s="13">
        <f t="shared" si="316"/>
        <v>41576</v>
      </c>
      <c r="L3118" s="12">
        <f t="shared" si="317"/>
        <v>2013</v>
      </c>
      <c r="M3118" s="12">
        <f t="shared" si="318"/>
        <v>44</v>
      </c>
      <c r="N3118" s="12">
        <f t="shared" si="319"/>
        <v>10</v>
      </c>
      <c r="O3118" s="13" t="str">
        <f t="shared" ca="1" si="320"/>
        <v>CUMPLE</v>
      </c>
    </row>
    <row r="3119" spans="1:15" hidden="1">
      <c r="A3119">
        <f>Tabla_owssvr__2[[#This Row],[ID]]</f>
        <v>2092</v>
      </c>
      <c r="B3119" t="str">
        <f>Tabla_owssvr__2[[#This Row],[Título]]</f>
        <v>catalogo de luminarias</v>
      </c>
      <c r="C3119" t="str">
        <f>Tabla_owssvr__2[[#This Row],[Solicitante]]</f>
        <v>Vargas Baez, Waldemar Abelardo, CAM</v>
      </c>
      <c r="D3119" s="4">
        <f>Tabla_owssvr__2[[#This Row],[Fecha Solicitud]]</f>
        <v>41575</v>
      </c>
      <c r="E3119" t="str">
        <f>Tabla_owssvr__2[[#This Row],[Estado]]</f>
        <v>Realizado</v>
      </c>
      <c r="F3119" s="4">
        <f>Tabla_owssvr__2[[#This Row],[Fecha Cierre]]</f>
        <v>41575</v>
      </c>
      <c r="G3119" t="str">
        <f>Tabla_owssvr__2[[#This Row],[Categoria]]</f>
        <v>Habilitación de carpetas compartidas o sitios de Sharepoint. O asignación y/o modificación de permisos.</v>
      </c>
      <c r="H3119">
        <f>Tabla_owssvr__2[[#This Row],[Enviado a TI]]</f>
        <v>0</v>
      </c>
      <c r="I3119">
        <f>Tabla_owssvr__2[[#This Row],[Regiones]]</f>
        <v>0</v>
      </c>
      <c r="J3119" s="12">
        <f t="shared" si="315"/>
        <v>1</v>
      </c>
      <c r="K3119" s="13">
        <f t="shared" si="316"/>
        <v>41576</v>
      </c>
      <c r="L3119" s="12">
        <f t="shared" si="317"/>
        <v>2013</v>
      </c>
      <c r="M3119" s="12">
        <f t="shared" si="318"/>
        <v>44</v>
      </c>
      <c r="N3119" s="12">
        <f t="shared" si="319"/>
        <v>10</v>
      </c>
      <c r="O3119" s="13" t="str">
        <f t="shared" ca="1" si="320"/>
        <v>CUMPLE</v>
      </c>
    </row>
    <row r="3120" spans="1:15" hidden="1">
      <c r="A3120">
        <f>Tabla_owssvr__2[[#This Row],[ID]]</f>
        <v>2091</v>
      </c>
      <c r="B3120" t="str">
        <f>Tabla_owssvr__2[[#This Row],[Título]]</f>
        <v>Solicitud de servicio técnico</v>
      </c>
      <c r="C3120" t="str">
        <f>Tabla_owssvr__2[[#This Row],[Solicitante]]</f>
        <v>Salinas Bustos, Max Leonardo, CAM</v>
      </c>
      <c r="D3120" s="4">
        <f>Tabla_owssvr__2[[#This Row],[Fecha Solicitud]]</f>
        <v>41575</v>
      </c>
      <c r="E3120" t="str">
        <f>Tabla_owssvr__2[[#This Row],[Estado]]</f>
        <v>Realizado</v>
      </c>
      <c r="F3120" s="4">
        <f>Tabla_owssvr__2[[#This Row],[Fecha Cierre]]</f>
        <v>41575</v>
      </c>
      <c r="G3120" t="str">
        <f>Tabla_owssvr__2[[#This Row],[Categoria]]</f>
        <v>Reporte de problemas de Impresoras en Outsourcing</v>
      </c>
      <c r="H3120">
        <f>Tabla_owssvr__2[[#This Row],[Enviado a TI]]</f>
        <v>0</v>
      </c>
      <c r="I3120">
        <f>Tabla_owssvr__2[[#This Row],[Regiones]]</f>
        <v>0</v>
      </c>
      <c r="J3120" s="12">
        <f t="shared" si="315"/>
        <v>1</v>
      </c>
      <c r="K3120" s="13">
        <f t="shared" si="316"/>
        <v>41576</v>
      </c>
      <c r="L3120" s="12">
        <f t="shared" si="317"/>
        <v>2013</v>
      </c>
      <c r="M3120" s="12">
        <f t="shared" si="318"/>
        <v>44</v>
      </c>
      <c r="N3120" s="12">
        <f t="shared" si="319"/>
        <v>10</v>
      </c>
      <c r="O3120" s="13" t="str">
        <f t="shared" ca="1" si="320"/>
        <v>CUMPLE</v>
      </c>
    </row>
    <row r="3121" spans="1:15">
      <c r="A3121">
        <f>Tabla_owssvr__2[[#This Row],[ID]]</f>
        <v>2090</v>
      </c>
      <c r="B3121" t="str">
        <f>Tabla_owssvr__2[[#This Row],[Título]]</f>
        <v>VB Telefonos Trifasicos</v>
      </c>
      <c r="C3121" t="str">
        <f>Tabla_owssvr__2[[#This Row],[Solicitante]]</f>
        <v>Pajkuric Bustos, Ernesto Andrés, CAM</v>
      </c>
      <c r="D3121" s="4">
        <f>Tabla_owssvr__2[[#This Row],[Fecha Solicitud]]</f>
        <v>41576</v>
      </c>
      <c r="E3121" t="str">
        <f>Tabla_owssvr__2[[#This Row],[Estado]]</f>
        <v>Realizado</v>
      </c>
      <c r="F3121" s="4">
        <f>Tabla_owssvr__2[[#This Row],[Fecha Cierre]]</f>
        <v>41644</v>
      </c>
      <c r="G3121" t="str">
        <f>Tabla_owssvr__2[[#This Row],[Categoria]]</f>
        <v>Asignación y/o entrega de equipos celulares estándar nuevos o sus componentes. (chips)</v>
      </c>
      <c r="H3121" t="str">
        <f>Tabla_owssvr__2[[#This Row],[Enviado a TI]]</f>
        <v>Si</v>
      </c>
      <c r="I3121">
        <f>Tabla_owssvr__2[[#This Row],[Regiones]]</f>
        <v>0</v>
      </c>
      <c r="J3121" s="12">
        <f t="shared" si="315"/>
        <v>7</v>
      </c>
      <c r="K3121" s="13">
        <f t="shared" si="316"/>
        <v>41589</v>
      </c>
      <c r="L3121" s="12">
        <f t="shared" si="317"/>
        <v>2013</v>
      </c>
      <c r="M3121" s="12">
        <f t="shared" si="318"/>
        <v>46</v>
      </c>
      <c r="N3121" s="12">
        <f t="shared" si="319"/>
        <v>11</v>
      </c>
      <c r="O3121" s="13" t="str">
        <f t="shared" ca="1" si="320"/>
        <v>NO CUMPLE</v>
      </c>
    </row>
    <row r="3122" spans="1:15" hidden="1">
      <c r="A3122">
        <f>Tabla_owssvr__2[[#This Row],[ID]]</f>
        <v>2089</v>
      </c>
      <c r="B3122" t="str">
        <f>Tabla_owssvr__2[[#This Row],[Título]]</f>
        <v xml:space="preserve">Recurso </v>
      </c>
      <c r="C3122" t="str">
        <f>Tabla_owssvr__2[[#This Row],[Solicitante]]</f>
        <v>Baez Mella, Patricia Andrea, CAM</v>
      </c>
      <c r="D3122" s="4">
        <f>Tabla_owssvr__2[[#This Row],[Fecha Solicitud]]</f>
        <v>41575</v>
      </c>
      <c r="E3122" t="str">
        <f>Tabla_owssvr__2[[#This Row],[Estado]]</f>
        <v>Realizado</v>
      </c>
      <c r="F3122" s="4">
        <f>Tabla_owssvr__2[[#This Row],[Fecha Cierre]]</f>
        <v>41575</v>
      </c>
      <c r="G3122" t="str">
        <f>Tabla_owssvr__2[[#This Row],[Categoria]]</f>
        <v>Préstamo de equipos. (según disponibilidad)</v>
      </c>
      <c r="H3122">
        <f>Tabla_owssvr__2[[#This Row],[Enviado a TI]]</f>
        <v>0</v>
      </c>
      <c r="I3122">
        <f>Tabla_owssvr__2[[#This Row],[Regiones]]</f>
        <v>0</v>
      </c>
      <c r="J3122" s="12">
        <f t="shared" si="315"/>
        <v>1</v>
      </c>
      <c r="K3122" s="13">
        <f t="shared" si="316"/>
        <v>41576</v>
      </c>
      <c r="L3122" s="12">
        <f t="shared" si="317"/>
        <v>2013</v>
      </c>
      <c r="M3122" s="12">
        <f t="shared" si="318"/>
        <v>44</v>
      </c>
      <c r="N3122" s="12">
        <f t="shared" si="319"/>
        <v>10</v>
      </c>
      <c r="O3122" s="13" t="str">
        <f t="shared" ca="1" si="320"/>
        <v>CUMPLE</v>
      </c>
    </row>
    <row r="3123" spans="1:15" hidden="1">
      <c r="A3123">
        <f>Tabla_owssvr__2[[#This Row],[ID]]</f>
        <v>2088</v>
      </c>
      <c r="B3123" t="str">
        <f>Tabla_owssvr__2[[#This Row],[Título]]</f>
        <v>Problemas Celular</v>
      </c>
      <c r="C3123" t="str">
        <f>Tabla_owssvr__2[[#This Row],[Solicitante]]</f>
        <v>Palma Campos, Alejandra Beatriz, CAM</v>
      </c>
      <c r="D3123" s="4">
        <f>Tabla_owssvr__2[[#This Row],[Fecha Solicitud]]</f>
        <v>41575</v>
      </c>
      <c r="E3123" t="str">
        <f>Tabla_owssvr__2[[#This Row],[Estado]]</f>
        <v>Realizado</v>
      </c>
      <c r="F3123" s="4">
        <f>Tabla_owssvr__2[[#This Row],[Fecha Cierre]]</f>
        <v>41575</v>
      </c>
      <c r="G3123" t="str">
        <f>Tabla_owssvr__2[[#This Row],[Categoria]]</f>
        <v>Habilitación de servicios de telefonía celular, aumento de minutos, cambio de perfil.</v>
      </c>
      <c r="H3123">
        <f>Tabla_owssvr__2[[#This Row],[Enviado a TI]]</f>
        <v>0</v>
      </c>
      <c r="I3123">
        <f>Tabla_owssvr__2[[#This Row],[Regiones]]</f>
        <v>0</v>
      </c>
      <c r="J3123" s="12">
        <f t="shared" si="315"/>
        <v>1</v>
      </c>
      <c r="K3123" s="13">
        <f t="shared" si="316"/>
        <v>41576</v>
      </c>
      <c r="L3123" s="12">
        <f t="shared" si="317"/>
        <v>2013</v>
      </c>
      <c r="M3123" s="12">
        <f t="shared" si="318"/>
        <v>44</v>
      </c>
      <c r="N3123" s="12">
        <f t="shared" si="319"/>
        <v>10</v>
      </c>
      <c r="O3123" s="13" t="str">
        <f t="shared" ca="1" si="320"/>
        <v>CUMPLE</v>
      </c>
    </row>
    <row r="3124" spans="1:15" hidden="1">
      <c r="A3124">
        <f>Tabla_owssvr__2[[#This Row],[ID]]</f>
        <v>2087</v>
      </c>
      <c r="B3124" t="str">
        <f>Tabla_owssvr__2[[#This Row],[Título]]</f>
        <v>Acceso página web</v>
      </c>
      <c r="C3124" t="str">
        <f>Tabla_owssvr__2[[#This Row],[Solicitante]]</f>
        <v>Zarate Avila, Moises, CAM</v>
      </c>
      <c r="D3124" s="4">
        <f>Tabla_owssvr__2[[#This Row],[Fecha Solicitud]]</f>
        <v>41575</v>
      </c>
      <c r="E3124" t="str">
        <f>Tabla_owssvr__2[[#This Row],[Estado]]</f>
        <v>Realizado</v>
      </c>
      <c r="F3124" s="4">
        <f>Tabla_owssvr__2[[#This Row],[Fecha Cierre]]</f>
        <v>41575</v>
      </c>
      <c r="G3124" t="str">
        <f>Tabla_owssvr__2[[#This Row],[Categoria]]</f>
        <v>Habilitación de carpetas compartidas o sitios de Sharepoint. O asignación y/o modificación de permisos.</v>
      </c>
      <c r="H3124">
        <f>Tabla_owssvr__2[[#This Row],[Enviado a TI]]</f>
        <v>0</v>
      </c>
      <c r="I3124">
        <f>Tabla_owssvr__2[[#This Row],[Regiones]]</f>
        <v>0</v>
      </c>
      <c r="J3124" s="12">
        <f t="shared" si="315"/>
        <v>1</v>
      </c>
      <c r="K3124" s="13">
        <f t="shared" si="316"/>
        <v>41576</v>
      </c>
      <c r="L3124" s="12">
        <f t="shared" si="317"/>
        <v>2013</v>
      </c>
      <c r="M3124" s="12">
        <f t="shared" si="318"/>
        <v>44</v>
      </c>
      <c r="N3124" s="12">
        <f t="shared" si="319"/>
        <v>10</v>
      </c>
      <c r="O3124" s="13" t="str">
        <f t="shared" ca="1" si="320"/>
        <v>CUMPLE</v>
      </c>
    </row>
    <row r="3125" spans="1:15" hidden="1">
      <c r="A3125">
        <f>Tabla_owssvr__2[[#This Row],[ID]]</f>
        <v>2086</v>
      </c>
      <c r="B3125" t="str">
        <f>Tabla_owssvr__2[[#This Row],[Título]]</f>
        <v>LENTITUD DE NAVIGATOR</v>
      </c>
      <c r="C3125" t="str">
        <f>Tabla_owssvr__2[[#This Row],[Solicitante]]</f>
        <v>Castro Mery,Yeimei, CAM</v>
      </c>
      <c r="D3125" s="4">
        <f>Tabla_owssvr__2[[#This Row],[Fecha Solicitud]]</f>
        <v>41575</v>
      </c>
      <c r="E3125" t="str">
        <f>Tabla_owssvr__2[[#This Row],[Estado]]</f>
        <v>Realizado</v>
      </c>
      <c r="F3125" s="4">
        <f>Tabla_owssvr__2[[#This Row],[Fecha Cierre]]</f>
        <v>41575</v>
      </c>
      <c r="G3125" t="str">
        <f>Tabla_owssvr__2[[#This Row],[Categoria]]</f>
        <v>Reporte de incidencias de servicio externos (Oracle, SAP, Synergia, GOM ….)</v>
      </c>
      <c r="H3125">
        <f>Tabla_owssvr__2[[#This Row],[Enviado a TI]]</f>
        <v>0</v>
      </c>
      <c r="I3125">
        <f>Tabla_owssvr__2[[#This Row],[Regiones]]</f>
        <v>0</v>
      </c>
      <c r="J3125" s="12">
        <f t="shared" si="315"/>
        <v>1</v>
      </c>
      <c r="K3125" s="13">
        <f t="shared" si="316"/>
        <v>41576</v>
      </c>
      <c r="L3125" s="12">
        <f t="shared" si="317"/>
        <v>2013</v>
      </c>
      <c r="M3125" s="12">
        <f t="shared" si="318"/>
        <v>44</v>
      </c>
      <c r="N3125" s="12">
        <f t="shared" si="319"/>
        <v>10</v>
      </c>
      <c r="O3125" s="13" t="str">
        <f t="shared" ca="1" si="320"/>
        <v>CUMPLE</v>
      </c>
    </row>
    <row r="3126" spans="1:15" hidden="1">
      <c r="A3126">
        <f>Tabla_owssvr__2[[#This Row],[ID]]</f>
        <v>2085</v>
      </c>
      <c r="B3126" t="str">
        <f>Tabla_owssvr__2[[#This Row],[Título]]</f>
        <v>Problemas red de Zenteno 1</v>
      </c>
      <c r="C3126" t="str">
        <f>Tabla_owssvr__2[[#This Row],[Solicitante]]</f>
        <v>Elgueta Rojas, Deborah Lisset, CAM</v>
      </c>
      <c r="D3126" s="4">
        <f>Tabla_owssvr__2[[#This Row],[Fecha Solicitud]]</f>
        <v>41575</v>
      </c>
      <c r="E3126" t="str">
        <f>Tabla_owssvr__2[[#This Row],[Estado]]</f>
        <v>Realizado</v>
      </c>
      <c r="F3126" s="4">
        <f>Tabla_owssvr__2[[#This Row],[Fecha Cierre]]</f>
        <v>41575</v>
      </c>
      <c r="G3126" t="str">
        <f>Tabla_owssvr__2[[#This Row],[Categoria]]</f>
        <v>Reporte de problemas de comunicaciones. Datos.</v>
      </c>
      <c r="H3126">
        <f>Tabla_owssvr__2[[#This Row],[Enviado a TI]]</f>
        <v>0</v>
      </c>
      <c r="I3126">
        <f>Tabla_owssvr__2[[#This Row],[Regiones]]</f>
        <v>0</v>
      </c>
      <c r="J3126" s="12">
        <f t="shared" si="315"/>
        <v>1</v>
      </c>
      <c r="K3126" s="13">
        <f t="shared" si="316"/>
        <v>41576</v>
      </c>
      <c r="L3126" s="12">
        <f t="shared" si="317"/>
        <v>2013</v>
      </c>
      <c r="M3126" s="12">
        <f t="shared" si="318"/>
        <v>44</v>
      </c>
      <c r="N3126" s="12">
        <f t="shared" si="319"/>
        <v>10</v>
      </c>
      <c r="O3126" s="13" t="str">
        <f t="shared" ca="1" si="320"/>
        <v>CUMPLE</v>
      </c>
    </row>
    <row r="3127" spans="1:15" hidden="1">
      <c r="A3127">
        <f>Tabla_owssvr__2[[#This Row],[ID]]</f>
        <v>2084</v>
      </c>
      <c r="B3127" t="str">
        <f>Tabla_owssvr__2[[#This Row],[Título]]</f>
        <v>Perdida de Telefono Celular</v>
      </c>
      <c r="C3127" t="str">
        <f>Tabla_owssvr__2[[#This Row],[Solicitante]]</f>
        <v>Orellana Oyarce, Pedro, CAM</v>
      </c>
      <c r="D3127" s="4">
        <f>Tabla_owssvr__2[[#This Row],[Fecha Solicitud]]</f>
        <v>41575</v>
      </c>
      <c r="E3127" t="str">
        <f>Tabla_owssvr__2[[#This Row],[Estado]]</f>
        <v>Realizado</v>
      </c>
      <c r="F3127" s="4">
        <f>Tabla_owssvr__2[[#This Row],[Fecha Cierre]]</f>
        <v>41552</v>
      </c>
      <c r="G3127" t="str">
        <f>Tabla_owssvr__2[[#This Row],[Categoria]]</f>
        <v>Asignación y/o entrega de equipos celulares estándar nuevos o sus componentes. (chips)</v>
      </c>
      <c r="H3127">
        <f>Tabla_owssvr__2[[#This Row],[Enviado a TI]]</f>
        <v>0</v>
      </c>
      <c r="I3127">
        <f>Tabla_owssvr__2[[#This Row],[Regiones]]</f>
        <v>0</v>
      </c>
      <c r="J3127" s="12">
        <f t="shared" si="315"/>
        <v>7</v>
      </c>
      <c r="K3127" s="13">
        <f t="shared" si="316"/>
        <v>41586</v>
      </c>
      <c r="L3127" s="12">
        <f t="shared" si="317"/>
        <v>2013</v>
      </c>
      <c r="M3127" s="12">
        <f t="shared" si="318"/>
        <v>45</v>
      </c>
      <c r="N3127" s="12">
        <f t="shared" si="319"/>
        <v>11</v>
      </c>
      <c r="O3127" s="13" t="str">
        <f t="shared" ca="1" si="320"/>
        <v>CUMPLE</v>
      </c>
    </row>
    <row r="3128" spans="1:15" hidden="1">
      <c r="A3128">
        <f>Tabla_owssvr__2[[#This Row],[ID]]</f>
        <v>2083</v>
      </c>
      <c r="B3128" t="str">
        <f>Tabla_owssvr__2[[#This Row],[Título]]</f>
        <v>No hay acceso a SIOT Internet</v>
      </c>
      <c r="C3128" t="str">
        <f>Tabla_owssvr__2[[#This Row],[Solicitante]]</f>
        <v>Canales Cardenas, Juan Carlos, CAM</v>
      </c>
      <c r="D3128" s="4">
        <f>Tabla_owssvr__2[[#This Row],[Fecha Solicitud]]</f>
        <v>41575</v>
      </c>
      <c r="E3128" t="str">
        <f>Tabla_owssvr__2[[#This Row],[Estado]]</f>
        <v>Realizado</v>
      </c>
      <c r="F3128" s="4">
        <f>Tabla_owssvr__2[[#This Row],[Fecha Cierre]]</f>
        <v>41575</v>
      </c>
      <c r="G3128" t="str">
        <f>Tabla_owssvr__2[[#This Row],[Categoria]]</f>
        <v>Reporte de problemas de comunicaciones. Datos.</v>
      </c>
      <c r="H3128">
        <f>Tabla_owssvr__2[[#This Row],[Enviado a TI]]</f>
        <v>0</v>
      </c>
      <c r="I3128">
        <f>Tabla_owssvr__2[[#This Row],[Regiones]]</f>
        <v>0</v>
      </c>
      <c r="J3128" s="12">
        <f t="shared" si="315"/>
        <v>1</v>
      </c>
      <c r="K3128" s="13">
        <f t="shared" si="316"/>
        <v>41576</v>
      </c>
      <c r="L3128" s="12">
        <f t="shared" si="317"/>
        <v>2013</v>
      </c>
      <c r="M3128" s="12">
        <f t="shared" si="318"/>
        <v>44</v>
      </c>
      <c r="N3128" s="12">
        <f t="shared" si="319"/>
        <v>10</v>
      </c>
      <c r="O3128" s="13" t="str">
        <f t="shared" ca="1" si="320"/>
        <v>CUMPLE</v>
      </c>
    </row>
    <row r="3129" spans="1:15" hidden="1">
      <c r="A3129">
        <f>Tabla_owssvr__2[[#This Row],[ID]]</f>
        <v>2082</v>
      </c>
      <c r="B3129" t="str">
        <f>Tabla_owssvr__2[[#This Row],[Título]]</f>
        <v xml:space="preserve">TICKET 766822 - AD REGISTRO DE HOST </v>
      </c>
      <c r="C3129" t="str">
        <f>Tabla_owssvr__2[[#This Row],[Solicitante]]</f>
        <v>Técnico Mesa de Ayuda, Externo</v>
      </c>
      <c r="D3129" s="4">
        <f>Tabla_owssvr__2[[#This Row],[Fecha Solicitud]]</f>
        <v>41575</v>
      </c>
      <c r="E3129" t="str">
        <f>Tabla_owssvr__2[[#This Row],[Estado]]</f>
        <v>Realizado</v>
      </c>
      <c r="F3129" s="4">
        <f>Tabla_owssvr__2[[#This Row],[Fecha Cierre]]</f>
        <v>41575</v>
      </c>
      <c r="G3129" t="str">
        <f>Tabla_owssvr__2[[#This Row],[Categoria]]</f>
        <v>Creación, modificación activación y desactivación de cuentas de red y correo electrónico.</v>
      </c>
      <c r="H3129">
        <f>Tabla_owssvr__2[[#This Row],[Enviado a TI]]</f>
        <v>0</v>
      </c>
      <c r="I3129">
        <f>Tabla_owssvr__2[[#This Row],[Regiones]]</f>
        <v>0</v>
      </c>
      <c r="J3129" s="12">
        <f t="shared" si="315"/>
        <v>1</v>
      </c>
      <c r="K3129" s="13">
        <f t="shared" si="316"/>
        <v>41576</v>
      </c>
      <c r="L3129" s="12">
        <f t="shared" si="317"/>
        <v>2013</v>
      </c>
      <c r="M3129" s="12">
        <f t="shared" si="318"/>
        <v>44</v>
      </c>
      <c r="N3129" s="12">
        <f t="shared" si="319"/>
        <v>10</v>
      </c>
      <c r="O3129" s="13" t="str">
        <f t="shared" ca="1" si="320"/>
        <v>CUMPLE</v>
      </c>
    </row>
    <row r="3130" spans="1:15" hidden="1">
      <c r="A3130">
        <f>Tabla_owssvr__2[[#This Row],[ID]]</f>
        <v>2081</v>
      </c>
      <c r="B3130" t="str">
        <f>Tabla_owssvr__2[[#This Row],[Título]]</f>
        <v>solicitud de desbloqueo</v>
      </c>
      <c r="C3130" t="str">
        <f>Tabla_owssvr__2[[#This Row],[Solicitante]]</f>
        <v>Salinas Bustos, Max Leonardo, CAM</v>
      </c>
      <c r="D3130" s="4">
        <f>Tabla_owssvr__2[[#This Row],[Fecha Solicitud]]</f>
        <v>41575</v>
      </c>
      <c r="E3130" t="str">
        <f>Tabla_owssvr__2[[#This Row],[Estado]]</f>
        <v>Realizado</v>
      </c>
      <c r="F3130" s="4">
        <f>Tabla_owssvr__2[[#This Row],[Fecha Cierre]]</f>
        <v>41575</v>
      </c>
      <c r="G3130" t="str">
        <f>Tabla_owssvr__2[[#This Row],[Categoria]]</f>
        <v>Creación, modificación activación y desactivación de cuentas de red y correo electrónico.</v>
      </c>
      <c r="H3130">
        <f>Tabla_owssvr__2[[#This Row],[Enviado a TI]]</f>
        <v>0</v>
      </c>
      <c r="I3130">
        <f>Tabla_owssvr__2[[#This Row],[Regiones]]</f>
        <v>0</v>
      </c>
      <c r="J3130" s="12">
        <f t="shared" si="315"/>
        <v>1</v>
      </c>
      <c r="K3130" s="13">
        <f t="shared" si="316"/>
        <v>41576</v>
      </c>
      <c r="L3130" s="12">
        <f t="shared" si="317"/>
        <v>2013</v>
      </c>
      <c r="M3130" s="12">
        <f t="shared" si="318"/>
        <v>44</v>
      </c>
      <c r="N3130" s="12">
        <f t="shared" si="319"/>
        <v>10</v>
      </c>
      <c r="O3130" s="13" t="str">
        <f t="shared" ca="1" si="320"/>
        <v>CUMPLE</v>
      </c>
    </row>
    <row r="3131" spans="1:15" hidden="1">
      <c r="A3131">
        <f>Tabla_owssvr__2[[#This Row],[ID]]</f>
        <v>2080</v>
      </c>
      <c r="B3131" t="str">
        <f>Tabla_owssvr__2[[#This Row],[Título]]</f>
        <v>Baja de proveedor</v>
      </c>
      <c r="C3131" t="str">
        <f>Tabla_owssvr__2[[#This Row],[Solicitante]]</f>
        <v>Lazo Contreras, Victor Julio, CAM</v>
      </c>
      <c r="D3131" s="4">
        <f>Tabla_owssvr__2[[#This Row],[Fecha Solicitud]]</f>
        <v>41570</v>
      </c>
      <c r="E3131" t="str">
        <f>Tabla_owssvr__2[[#This Row],[Estado]]</f>
        <v>Realizado</v>
      </c>
      <c r="F3131" s="4">
        <f>Tabla_owssvr__2[[#This Row],[Fecha Cierre]]</f>
        <v>41570</v>
      </c>
      <c r="G3131" t="str">
        <f>Tabla_owssvr__2[[#This Row],[Categoria]]</f>
        <v>Reporte de incidencias de servicio externos (Oracle, SAP, Synergia, GOM ….)</v>
      </c>
      <c r="H3131">
        <f>Tabla_owssvr__2[[#This Row],[Enviado a TI]]</f>
        <v>0</v>
      </c>
      <c r="I3131">
        <f>Tabla_owssvr__2[[#This Row],[Regiones]]</f>
        <v>0</v>
      </c>
      <c r="J3131" s="12">
        <f t="shared" si="315"/>
        <v>1</v>
      </c>
      <c r="K3131" s="13">
        <f t="shared" si="316"/>
        <v>41571</v>
      </c>
      <c r="L3131" s="12">
        <f t="shared" si="317"/>
        <v>2013</v>
      </c>
      <c r="M3131" s="12">
        <f t="shared" si="318"/>
        <v>43</v>
      </c>
      <c r="N3131" s="12">
        <f t="shared" si="319"/>
        <v>10</v>
      </c>
      <c r="O3131" s="13" t="str">
        <f t="shared" ca="1" si="320"/>
        <v>CUMPLE</v>
      </c>
    </row>
    <row r="3132" spans="1:15" hidden="1">
      <c r="A3132">
        <f>Tabla_owssvr__2[[#This Row],[ID]]</f>
        <v>2079</v>
      </c>
      <c r="B3132" t="str">
        <f>Tabla_owssvr__2[[#This Row],[Título]]</f>
        <v>solicitud de compra</v>
      </c>
      <c r="C3132" t="str">
        <f>Tabla_owssvr__2[[#This Row],[Solicitante]]</f>
        <v>Salinas Bustos, Max Leonardo, CAM</v>
      </c>
      <c r="D3132" s="4">
        <f>Tabla_owssvr__2[[#This Row],[Fecha Solicitud]]</f>
        <v>41572</v>
      </c>
      <c r="E3132" t="str">
        <f>Tabla_owssvr__2[[#This Row],[Estado]]</f>
        <v>Rechazado</v>
      </c>
      <c r="F3132" s="4">
        <f>Tabla_owssvr__2[[#This Row],[Fecha Cierre]]</f>
        <v>41572</v>
      </c>
      <c r="G3132" t="str">
        <f>Tabla_owssvr__2[[#This Row],[Categoria]]</f>
        <v>Compra de equipamiento estándar.</v>
      </c>
      <c r="H3132">
        <f>Tabla_owssvr__2[[#This Row],[Enviado a TI]]</f>
        <v>0</v>
      </c>
      <c r="I3132">
        <f>Tabla_owssvr__2[[#This Row],[Regiones]]</f>
        <v>0</v>
      </c>
      <c r="J3132" s="12">
        <f t="shared" si="315"/>
        <v>10</v>
      </c>
      <c r="K3132" s="13">
        <f t="shared" si="316"/>
        <v>41590</v>
      </c>
      <c r="L3132" s="12">
        <f t="shared" si="317"/>
        <v>2013</v>
      </c>
      <c r="M3132" s="12">
        <f t="shared" si="318"/>
        <v>46</v>
      </c>
      <c r="N3132" s="12">
        <f t="shared" si="319"/>
        <v>11</v>
      </c>
      <c r="O3132" s="13" t="str">
        <f t="shared" ca="1" si="320"/>
        <v>CUMPLE</v>
      </c>
    </row>
    <row r="3133" spans="1:15" hidden="1">
      <c r="A3133">
        <f>Tabla_owssvr__2[[#This Row],[ID]]</f>
        <v>2078</v>
      </c>
      <c r="B3133" t="str">
        <f>Tabla_owssvr__2[[#This Row],[Título]]</f>
        <v>Notebook HP - Proyecto AP SmartCity NBR</v>
      </c>
      <c r="C3133" t="str">
        <f>Tabla_owssvr__2[[#This Row],[Solicitante]]</f>
        <v>Belmar Ramirez, Nelson Andres, CAM</v>
      </c>
      <c r="D3133" s="4">
        <f>Tabla_owssvr__2[[#This Row],[Fecha Solicitud]]</f>
        <v>41572</v>
      </c>
      <c r="E3133" t="str">
        <f>Tabla_owssvr__2[[#This Row],[Estado]]</f>
        <v>Realizado</v>
      </c>
      <c r="F3133" s="4">
        <f>Tabla_owssvr__2[[#This Row],[Fecha Cierre]]</f>
        <v>41572</v>
      </c>
      <c r="G3133" t="str">
        <f>Tabla_owssvr__2[[#This Row],[Categoria]]</f>
        <v>Asignación de equipamiento estándar.</v>
      </c>
      <c r="H3133">
        <f>Tabla_owssvr__2[[#This Row],[Enviado a TI]]</f>
        <v>0</v>
      </c>
      <c r="I3133">
        <f>Tabla_owssvr__2[[#This Row],[Regiones]]</f>
        <v>0</v>
      </c>
      <c r="J3133" s="12">
        <f t="shared" si="315"/>
        <v>4</v>
      </c>
      <c r="K3133" s="13">
        <f t="shared" si="316"/>
        <v>41582</v>
      </c>
      <c r="L3133" s="12">
        <f t="shared" si="317"/>
        <v>2013</v>
      </c>
      <c r="M3133" s="12">
        <f t="shared" si="318"/>
        <v>45</v>
      </c>
      <c r="N3133" s="12">
        <f t="shared" si="319"/>
        <v>11</v>
      </c>
      <c r="O3133" s="13" t="str">
        <f t="shared" ca="1" si="320"/>
        <v>CUMPLE</v>
      </c>
    </row>
    <row r="3134" spans="1:15" hidden="1">
      <c r="A3134">
        <f>Tabla_owssvr__2[[#This Row],[ID]]</f>
        <v>2077</v>
      </c>
      <c r="B3134" t="str">
        <f>Tabla_owssvr__2[[#This Row],[Título]]</f>
        <v>LENTITUD DE NAVIGATOR</v>
      </c>
      <c r="C3134" t="str">
        <f>Tabla_owssvr__2[[#This Row],[Solicitante]]</f>
        <v>Castro Mery,Yeimei, CAM</v>
      </c>
      <c r="D3134" s="4">
        <f>Tabla_owssvr__2[[#This Row],[Fecha Solicitud]]</f>
        <v>41571</v>
      </c>
      <c r="E3134" t="str">
        <f>Tabla_owssvr__2[[#This Row],[Estado]]</f>
        <v>Realizado</v>
      </c>
      <c r="F3134" s="4">
        <f>Tabla_owssvr__2[[#This Row],[Fecha Cierre]]</f>
        <v>41571</v>
      </c>
      <c r="G3134" t="str">
        <f>Tabla_owssvr__2[[#This Row],[Categoria]]</f>
        <v>Reporte de problemas de comunicaciones. Datos.</v>
      </c>
      <c r="H3134">
        <f>Tabla_owssvr__2[[#This Row],[Enviado a TI]]</f>
        <v>0</v>
      </c>
      <c r="I3134">
        <f>Tabla_owssvr__2[[#This Row],[Regiones]]</f>
        <v>0</v>
      </c>
      <c r="J3134" s="12">
        <f t="shared" si="315"/>
        <v>1</v>
      </c>
      <c r="K3134" s="13">
        <f t="shared" si="316"/>
        <v>41572</v>
      </c>
      <c r="L3134" s="12">
        <f t="shared" si="317"/>
        <v>2013</v>
      </c>
      <c r="M3134" s="12">
        <f t="shared" si="318"/>
        <v>43</v>
      </c>
      <c r="N3134" s="12">
        <f t="shared" si="319"/>
        <v>10</v>
      </c>
      <c r="O3134" s="13" t="str">
        <f t="shared" ca="1" si="320"/>
        <v>CUMPLE</v>
      </c>
    </row>
    <row r="3135" spans="1:15" hidden="1">
      <c r="A3135">
        <f>Tabla_owssvr__2[[#This Row],[ID]]</f>
        <v>2076</v>
      </c>
      <c r="B3135" t="str">
        <f>Tabla_owssvr__2[[#This Row],[Título]]</f>
        <v>Solicitud de Minutos</v>
      </c>
      <c r="C3135" t="str">
        <f>Tabla_owssvr__2[[#This Row],[Solicitante]]</f>
        <v>Hernandez Briones, Hans Alejandro, CAM</v>
      </c>
      <c r="D3135" s="4">
        <f>Tabla_owssvr__2[[#This Row],[Fecha Solicitud]]</f>
        <v>41570</v>
      </c>
      <c r="E3135" t="str">
        <f>Tabla_owssvr__2[[#This Row],[Estado]]</f>
        <v>Realizado</v>
      </c>
      <c r="F3135" s="4">
        <f>Tabla_owssvr__2[[#This Row],[Fecha Cierre]]</f>
        <v>41571</v>
      </c>
      <c r="G3135" t="str">
        <f>Tabla_owssvr__2[[#This Row],[Categoria]]</f>
        <v>Habilitación de servicios de telefonía celular, aumento de minutos, cambio de perfil.</v>
      </c>
      <c r="H3135">
        <f>Tabla_owssvr__2[[#This Row],[Enviado a TI]]</f>
        <v>0</v>
      </c>
      <c r="I3135">
        <f>Tabla_owssvr__2[[#This Row],[Regiones]]</f>
        <v>0</v>
      </c>
      <c r="J3135" s="12">
        <f t="shared" si="315"/>
        <v>1</v>
      </c>
      <c r="K3135" s="13">
        <f t="shared" si="316"/>
        <v>41571</v>
      </c>
      <c r="L3135" s="12">
        <f t="shared" si="317"/>
        <v>2013</v>
      </c>
      <c r="M3135" s="12">
        <f t="shared" si="318"/>
        <v>43</v>
      </c>
      <c r="N3135" s="12">
        <f t="shared" si="319"/>
        <v>10</v>
      </c>
      <c r="O3135" s="13" t="str">
        <f t="shared" ca="1" si="320"/>
        <v>CUMPLE</v>
      </c>
    </row>
    <row r="3136" spans="1:15" hidden="1">
      <c r="A3136">
        <f>Tabla_owssvr__2[[#This Row],[ID]]</f>
        <v>2075</v>
      </c>
      <c r="B3136" t="str">
        <f>Tabla_owssvr__2[[#This Row],[Título]]</f>
        <v xml:space="preserve"> Minutos  Celular</v>
      </c>
      <c r="C3136" t="str">
        <f>Tabla_owssvr__2[[#This Row],[Solicitante]]</f>
        <v>Palma Campos, Alejandra Beatriz, CAM</v>
      </c>
      <c r="D3136" s="4">
        <f>Tabla_owssvr__2[[#This Row],[Fecha Solicitud]]</f>
        <v>41571</v>
      </c>
      <c r="E3136" t="str">
        <f>Tabla_owssvr__2[[#This Row],[Estado]]</f>
        <v>Realizado</v>
      </c>
      <c r="F3136" s="4">
        <f>Tabla_owssvr__2[[#This Row],[Fecha Cierre]]</f>
        <v>41571</v>
      </c>
      <c r="G3136" t="str">
        <f>Tabla_owssvr__2[[#This Row],[Categoria]]</f>
        <v>Habilitación de servicios de telefonía celular, aumento de minutos, cambio de perfil.</v>
      </c>
      <c r="H3136">
        <f>Tabla_owssvr__2[[#This Row],[Enviado a TI]]</f>
        <v>0</v>
      </c>
      <c r="I3136">
        <f>Tabla_owssvr__2[[#This Row],[Regiones]]</f>
        <v>0</v>
      </c>
      <c r="J3136" s="12">
        <f t="shared" si="315"/>
        <v>1</v>
      </c>
      <c r="K3136" s="13">
        <f t="shared" si="316"/>
        <v>41572</v>
      </c>
      <c r="L3136" s="12">
        <f t="shared" si="317"/>
        <v>2013</v>
      </c>
      <c r="M3136" s="12">
        <f t="shared" si="318"/>
        <v>43</v>
      </c>
      <c r="N3136" s="12">
        <f t="shared" si="319"/>
        <v>10</v>
      </c>
      <c r="O3136" s="13" t="str">
        <f t="shared" ca="1" si="320"/>
        <v>CUMPLE</v>
      </c>
    </row>
    <row r="3137" spans="1:15" hidden="1">
      <c r="A3137">
        <f>Tabla_owssvr__2[[#This Row],[ID]]</f>
        <v>2074</v>
      </c>
      <c r="B3137" t="str">
        <f>Tabla_owssvr__2[[#This Row],[Título]]</f>
        <v>CONFICONFIGURACION DE ACCESOS</v>
      </c>
      <c r="C3137" t="str">
        <f>Tabla_owssvr__2[[#This Row],[Solicitante]]</f>
        <v>Valdes Navarrete, David Exequiel, CAM</v>
      </c>
      <c r="D3137" s="4">
        <f>Tabla_owssvr__2[[#This Row],[Fecha Solicitud]]</f>
        <v>41570</v>
      </c>
      <c r="E3137" t="str">
        <f>Tabla_owssvr__2[[#This Row],[Estado]]</f>
        <v>Rechazado</v>
      </c>
      <c r="F3137" s="4">
        <f>Tabla_owssvr__2[[#This Row],[Fecha Cierre]]</f>
        <v>41570</v>
      </c>
      <c r="G3137" t="str">
        <f>Tabla_owssvr__2[[#This Row],[Categoria]]</f>
        <v>Otros no sujetos a ANS</v>
      </c>
      <c r="H3137">
        <f>Tabla_owssvr__2[[#This Row],[Enviado a TI]]</f>
        <v>0</v>
      </c>
      <c r="I3137">
        <f>Tabla_owssvr__2[[#This Row],[Regiones]]</f>
        <v>0</v>
      </c>
      <c r="J3137" s="12">
        <f t="shared" si="315"/>
        <v>100</v>
      </c>
      <c r="K3137" s="13">
        <f t="shared" si="316"/>
        <v>41717</v>
      </c>
      <c r="L3137" s="12">
        <f t="shared" si="317"/>
        <v>2014</v>
      </c>
      <c r="M3137" s="12">
        <f t="shared" si="318"/>
        <v>12</v>
      </c>
      <c r="N3137" s="12">
        <f t="shared" si="319"/>
        <v>3</v>
      </c>
      <c r="O3137" s="13" t="str">
        <f t="shared" ca="1" si="320"/>
        <v>CUMPLE</v>
      </c>
    </row>
    <row r="3138" spans="1:15" hidden="1">
      <c r="A3138">
        <f>Tabla_owssvr__2[[#This Row],[ID]]</f>
        <v>2073</v>
      </c>
      <c r="B3138" t="str">
        <f>Tabla_owssvr__2[[#This Row],[Título]]</f>
        <v>Autorización de ingreso</v>
      </c>
      <c r="C3138" t="str">
        <f>Tabla_owssvr__2[[#This Row],[Solicitante]]</f>
        <v>Zarate Avila, Moises, CAM</v>
      </c>
      <c r="D3138" s="4">
        <f>Tabla_owssvr__2[[#This Row],[Fecha Solicitud]]</f>
        <v>41570</v>
      </c>
      <c r="E3138" t="str">
        <f>Tabla_owssvr__2[[#This Row],[Estado]]</f>
        <v>Realizado</v>
      </c>
      <c r="F3138" s="4">
        <f>Tabla_owssvr__2[[#This Row],[Fecha Cierre]]</f>
        <v>41570</v>
      </c>
      <c r="G3138" t="str">
        <f>Tabla_owssvr__2[[#This Row],[Categoria]]</f>
        <v>Habilitación de carpetas compartidas o sitios de Sharepoint. O asignación y/o modificación de permisos.</v>
      </c>
      <c r="H3138">
        <f>Tabla_owssvr__2[[#This Row],[Enviado a TI]]</f>
        <v>0</v>
      </c>
      <c r="I3138">
        <f>Tabla_owssvr__2[[#This Row],[Regiones]]</f>
        <v>0</v>
      </c>
      <c r="J3138" s="12">
        <f t="shared" ref="J3138:J3201" si="321">VLOOKUP(G3138,servicios,2,FALSE)</f>
        <v>1</v>
      </c>
      <c r="K3138" s="13">
        <f t="shared" ref="K3138:K3201" si="322">WORKDAY(D3138*1,J3138,festivos)</f>
        <v>41571</v>
      </c>
      <c r="L3138" s="12">
        <f t="shared" ref="L3138:L3201" si="323">YEAR(K3138)</f>
        <v>2013</v>
      </c>
      <c r="M3138" s="12">
        <f t="shared" ref="M3138:M3201" si="324">WEEKNUM(K3138,2)</f>
        <v>43</v>
      </c>
      <c r="N3138" s="12">
        <f t="shared" ref="N3138:N3201" si="325">MONTH(K3138)</f>
        <v>10</v>
      </c>
      <c r="O3138" s="13" t="str">
        <f t="shared" ref="O3138:O3201" ca="1" si="326">IF(F3138=0,IF(AND(TODAY()&lt;=K3138),"EN TIEMPO","FUERA"),IF(AND(F3138&lt;=K3138),"CUMPLE","NO CUMPLE"))</f>
        <v>CUMPLE</v>
      </c>
    </row>
    <row r="3139" spans="1:15" hidden="1">
      <c r="A3139">
        <f>Tabla_owssvr__2[[#This Row],[ID]]</f>
        <v>2072</v>
      </c>
      <c r="B3139" t="str">
        <f>Tabla_owssvr__2[[#This Row],[Título]]</f>
        <v>Garantia Lenovo - Dock Station</v>
      </c>
      <c r="C3139" t="str">
        <f>Tabla_owssvr__2[[#This Row],[Solicitante]]</f>
        <v>Poblete Ragninqueo, Eduardo Felipe, CAM</v>
      </c>
      <c r="D3139" s="4">
        <f>Tabla_owssvr__2[[#This Row],[Fecha Solicitud]]</f>
        <v>41570</v>
      </c>
      <c r="E3139" t="str">
        <f>Tabla_owssvr__2[[#This Row],[Estado]]</f>
        <v>Realizado</v>
      </c>
      <c r="F3139" s="4">
        <f>Tabla_owssvr__2[[#This Row],[Fecha Cierre]]</f>
        <v>41570</v>
      </c>
      <c r="G3139" t="str">
        <f>Tabla_owssvr__2[[#This Row],[Categoria]]</f>
        <v>Otros no sujetos a ANS</v>
      </c>
      <c r="H3139">
        <f>Tabla_owssvr__2[[#This Row],[Enviado a TI]]</f>
        <v>0</v>
      </c>
      <c r="I3139">
        <f>Tabla_owssvr__2[[#This Row],[Regiones]]</f>
        <v>0</v>
      </c>
      <c r="J3139" s="12">
        <f t="shared" si="321"/>
        <v>100</v>
      </c>
      <c r="K3139" s="13">
        <f t="shared" si="322"/>
        <v>41717</v>
      </c>
      <c r="L3139" s="12">
        <f t="shared" si="323"/>
        <v>2014</v>
      </c>
      <c r="M3139" s="12">
        <f t="shared" si="324"/>
        <v>12</v>
      </c>
      <c r="N3139" s="12">
        <f t="shared" si="325"/>
        <v>3</v>
      </c>
      <c r="O3139" s="13" t="str">
        <f t="shared" ca="1" si="326"/>
        <v>CUMPLE</v>
      </c>
    </row>
    <row r="3140" spans="1:15" hidden="1">
      <c r="A3140">
        <f>Tabla_owssvr__2[[#This Row],[ID]]</f>
        <v>2071</v>
      </c>
      <c r="B3140" t="str">
        <f>Tabla_owssvr__2[[#This Row],[Título]]</f>
        <v>Celular con problemas.</v>
      </c>
      <c r="C3140" t="str">
        <f>Tabla_owssvr__2[[#This Row],[Solicitante]]</f>
        <v>Martinez Fuentealba, Victor Alonso, CAM</v>
      </c>
      <c r="D3140" s="4">
        <f>Tabla_owssvr__2[[#This Row],[Fecha Solicitud]]</f>
        <v>41565</v>
      </c>
      <c r="E3140" t="str">
        <f>Tabla_owssvr__2[[#This Row],[Estado]]</f>
        <v>Realizado</v>
      </c>
      <c r="F3140" s="4">
        <f>Tabla_owssvr__2[[#This Row],[Fecha Cierre]]</f>
        <v>41570</v>
      </c>
      <c r="G3140" t="str">
        <f>Tabla_owssvr__2[[#This Row],[Categoria]]</f>
        <v>Asignación y/o entrega de equipos celulares estándar nuevos o sus componentes. (chips)</v>
      </c>
      <c r="H3140">
        <f>Tabla_owssvr__2[[#This Row],[Enviado a TI]]</f>
        <v>0</v>
      </c>
      <c r="I3140">
        <f>Tabla_owssvr__2[[#This Row],[Regiones]]</f>
        <v>0</v>
      </c>
      <c r="J3140" s="12">
        <f t="shared" si="321"/>
        <v>7</v>
      </c>
      <c r="K3140" s="13">
        <f t="shared" si="322"/>
        <v>41576</v>
      </c>
      <c r="L3140" s="12">
        <f t="shared" si="323"/>
        <v>2013</v>
      </c>
      <c r="M3140" s="12">
        <f t="shared" si="324"/>
        <v>44</v>
      </c>
      <c r="N3140" s="12">
        <f t="shared" si="325"/>
        <v>10</v>
      </c>
      <c r="O3140" s="13" t="str">
        <f t="shared" ca="1" si="326"/>
        <v>CUMPLE</v>
      </c>
    </row>
    <row r="3141" spans="1:15" hidden="1">
      <c r="A3141">
        <f>Tabla_owssvr__2[[#This Row],[ID]]</f>
        <v>2070</v>
      </c>
      <c r="B3141" t="str">
        <f>Tabla_owssvr__2[[#This Row],[Título]]</f>
        <v>Software Ergonomía</v>
      </c>
      <c r="C3141" t="str">
        <f>Tabla_owssvr__2[[#This Row],[Solicitante]]</f>
        <v>Meza Madariaga, Daniella Fernanda, CAM</v>
      </c>
      <c r="D3141" s="4">
        <f>Tabla_owssvr__2[[#This Row],[Fecha Solicitud]]</f>
        <v>41569</v>
      </c>
      <c r="E3141" t="str">
        <f>Tabla_owssvr__2[[#This Row],[Estado]]</f>
        <v>Realizado</v>
      </c>
      <c r="F3141" s="4">
        <f>Tabla_owssvr__2[[#This Row],[Fecha Cierre]]</f>
        <v>41569</v>
      </c>
      <c r="G3141" t="str">
        <f>Tabla_owssvr__2[[#This Row],[Categoria]]</f>
        <v>Instalación de nuevos software en los computadores.</v>
      </c>
      <c r="H3141">
        <f>Tabla_owssvr__2[[#This Row],[Enviado a TI]]</f>
        <v>0</v>
      </c>
      <c r="I3141">
        <f>Tabla_owssvr__2[[#This Row],[Regiones]]</f>
        <v>0</v>
      </c>
      <c r="J3141" s="12">
        <f t="shared" si="321"/>
        <v>1</v>
      </c>
      <c r="K3141" s="13">
        <f t="shared" si="322"/>
        <v>41570</v>
      </c>
      <c r="L3141" s="12">
        <f t="shared" si="323"/>
        <v>2013</v>
      </c>
      <c r="M3141" s="12">
        <f t="shared" si="324"/>
        <v>43</v>
      </c>
      <c r="N3141" s="12">
        <f t="shared" si="325"/>
        <v>10</v>
      </c>
      <c r="O3141" s="13" t="str">
        <f t="shared" ca="1" si="326"/>
        <v>CUMPLE</v>
      </c>
    </row>
    <row r="3142" spans="1:15" hidden="1">
      <c r="A3142">
        <f>Tabla_owssvr__2[[#This Row],[ID]]</f>
        <v>2069</v>
      </c>
      <c r="B3142" t="str">
        <f>Tabla_owssvr__2[[#This Row],[Título]]</f>
        <v>Script telefónico - Musica Espera</v>
      </c>
      <c r="C3142" t="str">
        <f>Tabla_owssvr__2[[#This Row],[Solicitante]]</f>
        <v>Meza Madariaga, Daniella Fernanda, CAM</v>
      </c>
      <c r="D3142" s="4">
        <f>Tabla_owssvr__2[[#This Row],[Fecha Solicitud]]</f>
        <v>41569</v>
      </c>
      <c r="E3142" t="str">
        <f>Tabla_owssvr__2[[#This Row],[Estado]]</f>
        <v>Realizado</v>
      </c>
      <c r="F3142" s="4">
        <f>Tabla_owssvr__2[[#This Row],[Fecha Cierre]]</f>
        <v>41569</v>
      </c>
      <c r="G3142" t="str">
        <f>Tabla_owssvr__2[[#This Row],[Categoria]]</f>
        <v>Creación, modificación activación y desactivación de anexos telefónicos.</v>
      </c>
      <c r="H3142">
        <f>Tabla_owssvr__2[[#This Row],[Enviado a TI]]</f>
        <v>0</v>
      </c>
      <c r="I3142">
        <f>Tabla_owssvr__2[[#This Row],[Regiones]]</f>
        <v>0</v>
      </c>
      <c r="J3142" s="12">
        <f t="shared" si="321"/>
        <v>1</v>
      </c>
      <c r="K3142" s="13">
        <f t="shared" si="322"/>
        <v>41570</v>
      </c>
      <c r="L3142" s="12">
        <f t="shared" si="323"/>
        <v>2013</v>
      </c>
      <c r="M3142" s="12">
        <f t="shared" si="324"/>
        <v>43</v>
      </c>
      <c r="N3142" s="12">
        <f t="shared" si="325"/>
        <v>10</v>
      </c>
      <c r="O3142" s="13" t="str">
        <f t="shared" ca="1" si="326"/>
        <v>CUMPLE</v>
      </c>
    </row>
    <row r="3143" spans="1:15" hidden="1">
      <c r="A3143">
        <f>Tabla_owssvr__2[[#This Row],[ID]]</f>
        <v>2068</v>
      </c>
      <c r="B3143" t="str">
        <f>Tabla_owssvr__2[[#This Row],[Título]]</f>
        <v>LICITACION 8300006774 CABLES CU PROYECTOS 2014</v>
      </c>
      <c r="C3143" t="str">
        <f>Tabla_owssvr__2[[#This Row],[Solicitante]]</f>
        <v>Gomez Perez, Dussan Felipe, CAM</v>
      </c>
      <c r="D3143" s="4">
        <f>Tabla_owssvr__2[[#This Row],[Fecha Solicitud]]</f>
        <v>41570</v>
      </c>
      <c r="E3143" t="str">
        <f>Tabla_owssvr__2[[#This Row],[Estado]]</f>
        <v>Realizado</v>
      </c>
      <c r="F3143" s="4">
        <f>Tabla_owssvr__2[[#This Row],[Fecha Cierre]]</f>
        <v>41570</v>
      </c>
      <c r="G3143" t="str">
        <f>Tabla_owssvr__2[[#This Row],[Categoria]]</f>
        <v>Reporte de problemas de comunicaciones. Datos.</v>
      </c>
      <c r="H3143">
        <f>Tabla_owssvr__2[[#This Row],[Enviado a TI]]</f>
        <v>0</v>
      </c>
      <c r="I3143">
        <f>Tabla_owssvr__2[[#This Row],[Regiones]]</f>
        <v>0</v>
      </c>
      <c r="J3143" s="12">
        <f t="shared" si="321"/>
        <v>1</v>
      </c>
      <c r="K3143" s="13">
        <f t="shared" si="322"/>
        <v>41571</v>
      </c>
      <c r="L3143" s="12">
        <f t="shared" si="323"/>
        <v>2013</v>
      </c>
      <c r="M3143" s="12">
        <f t="shared" si="324"/>
        <v>43</v>
      </c>
      <c r="N3143" s="12">
        <f t="shared" si="325"/>
        <v>10</v>
      </c>
      <c r="O3143" s="13" t="str">
        <f t="shared" ca="1" si="326"/>
        <v>CUMPLE</v>
      </c>
    </row>
    <row r="3144" spans="1:15" hidden="1">
      <c r="A3144">
        <f>Tabla_owssvr__2[[#This Row],[ID]]</f>
        <v>2067</v>
      </c>
      <c r="B3144" t="str">
        <f>Tabla_owssvr__2[[#This Row],[Título]]</f>
        <v>Toner Impresora San Miguel</v>
      </c>
      <c r="C3144" t="str">
        <f>Tabla_owssvr__2[[#This Row],[Solicitante]]</f>
        <v>Jorquera Sanhueza, Jeannette del Rosario, CAM</v>
      </c>
      <c r="D3144" s="4">
        <f>Tabla_owssvr__2[[#This Row],[Fecha Solicitud]]</f>
        <v>41570</v>
      </c>
      <c r="E3144" t="str">
        <f>Tabla_owssvr__2[[#This Row],[Estado]]</f>
        <v>Realizado</v>
      </c>
      <c r="F3144" s="4">
        <f>Tabla_owssvr__2[[#This Row],[Fecha Cierre]]</f>
        <v>41570</v>
      </c>
      <c r="G3144" t="str">
        <f>Tabla_owssvr__2[[#This Row],[Categoria]]</f>
        <v>Reporte de problemas de Impresoras en Outsourcing</v>
      </c>
      <c r="H3144">
        <f>Tabla_owssvr__2[[#This Row],[Enviado a TI]]</f>
        <v>0</v>
      </c>
      <c r="I3144">
        <f>Tabla_owssvr__2[[#This Row],[Regiones]]</f>
        <v>0</v>
      </c>
      <c r="J3144" s="12">
        <f t="shared" si="321"/>
        <v>1</v>
      </c>
      <c r="K3144" s="13">
        <f t="shared" si="322"/>
        <v>41571</v>
      </c>
      <c r="L3144" s="12">
        <f t="shared" si="323"/>
        <v>2013</v>
      </c>
      <c r="M3144" s="12">
        <f t="shared" si="324"/>
        <v>43</v>
      </c>
      <c r="N3144" s="12">
        <f t="shared" si="325"/>
        <v>10</v>
      </c>
      <c r="O3144" s="13" t="str">
        <f t="shared" ca="1" si="326"/>
        <v>CUMPLE</v>
      </c>
    </row>
    <row r="3145" spans="1:15" hidden="1">
      <c r="A3145">
        <f>Tabla_owssvr__2[[#This Row],[ID]]</f>
        <v>2066</v>
      </c>
      <c r="B3145" t="str">
        <f>Tabla_owssvr__2[[#This Row],[Título]]</f>
        <v>Configurar Perfil - PC CHLCAMF110897</v>
      </c>
      <c r="C3145" t="str">
        <f>Tabla_owssvr__2[[#This Row],[Solicitante]]</f>
        <v>Storch Perez, Juan Carlos, CAM</v>
      </c>
      <c r="D3145" s="4">
        <f>Tabla_owssvr__2[[#This Row],[Fecha Solicitud]]</f>
        <v>41570</v>
      </c>
      <c r="E3145" t="str">
        <f>Tabla_owssvr__2[[#This Row],[Estado]]</f>
        <v>Realizado</v>
      </c>
      <c r="F3145" s="4">
        <f>Tabla_owssvr__2[[#This Row],[Fecha Cierre]]</f>
        <v>41570</v>
      </c>
      <c r="G3145" t="str">
        <f>Tabla_owssvr__2[[#This Row],[Categoria]]</f>
        <v>Creación, modificación activación y desactivación de cuentas de red y correo electrónico.</v>
      </c>
      <c r="H3145">
        <f>Tabla_owssvr__2[[#This Row],[Enviado a TI]]</f>
        <v>0</v>
      </c>
      <c r="I3145">
        <f>Tabla_owssvr__2[[#This Row],[Regiones]]</f>
        <v>0</v>
      </c>
      <c r="J3145" s="12">
        <f t="shared" si="321"/>
        <v>1</v>
      </c>
      <c r="K3145" s="13">
        <f t="shared" si="322"/>
        <v>41571</v>
      </c>
      <c r="L3145" s="12">
        <f t="shared" si="323"/>
        <v>2013</v>
      </c>
      <c r="M3145" s="12">
        <f t="shared" si="324"/>
        <v>43</v>
      </c>
      <c r="N3145" s="12">
        <f t="shared" si="325"/>
        <v>10</v>
      </c>
      <c r="O3145" s="13" t="str">
        <f t="shared" ca="1" si="326"/>
        <v>CUMPLE</v>
      </c>
    </row>
    <row r="3146" spans="1:15" hidden="1">
      <c r="A3146">
        <f>Tabla_owssvr__2[[#This Row],[ID]]</f>
        <v>2065</v>
      </c>
      <c r="B3146" t="str">
        <f>Tabla_owssvr__2[[#This Row],[Título]]</f>
        <v>Solicitud de Toner para impresora Ricoh</v>
      </c>
      <c r="C3146" t="str">
        <f>Tabla_owssvr__2[[#This Row],[Solicitante]]</f>
        <v>Banda Maulen, Luis Amable, CAM</v>
      </c>
      <c r="D3146" s="4">
        <f>Tabla_owssvr__2[[#This Row],[Fecha Solicitud]]</f>
        <v>41571</v>
      </c>
      <c r="E3146" t="str">
        <f>Tabla_owssvr__2[[#This Row],[Estado]]</f>
        <v>Realizado</v>
      </c>
      <c r="F3146" s="4">
        <f>Tabla_owssvr__2[[#This Row],[Fecha Cierre]]</f>
        <v>41571</v>
      </c>
      <c r="G3146" t="str">
        <f>Tabla_owssvr__2[[#This Row],[Categoria]]</f>
        <v>Reporte de problemas de Impresoras en Outsourcing</v>
      </c>
      <c r="H3146">
        <f>Tabla_owssvr__2[[#This Row],[Enviado a TI]]</f>
        <v>0</v>
      </c>
      <c r="I3146">
        <f>Tabla_owssvr__2[[#This Row],[Regiones]]</f>
        <v>0</v>
      </c>
      <c r="J3146" s="12">
        <f t="shared" si="321"/>
        <v>1</v>
      </c>
      <c r="K3146" s="13">
        <f t="shared" si="322"/>
        <v>41572</v>
      </c>
      <c r="L3146" s="12">
        <f t="shared" si="323"/>
        <v>2013</v>
      </c>
      <c r="M3146" s="12">
        <f t="shared" si="324"/>
        <v>43</v>
      </c>
      <c r="N3146" s="12">
        <f t="shared" si="325"/>
        <v>10</v>
      </c>
      <c r="O3146" s="13" t="str">
        <f t="shared" ca="1" si="326"/>
        <v>CUMPLE</v>
      </c>
    </row>
    <row r="3147" spans="1:15" hidden="1">
      <c r="A3147">
        <f>Tabla_owssvr__2[[#This Row],[ID]]</f>
        <v>2064</v>
      </c>
      <c r="B3147" t="str">
        <f>Tabla_owssvr__2[[#This Row],[Título]]</f>
        <v>problemas para acceder a la web</v>
      </c>
      <c r="C3147" t="str">
        <f>Tabla_owssvr__2[[#This Row],[Solicitante]]</f>
        <v>Cañete Tapia, Miguel Angel, CAM</v>
      </c>
      <c r="D3147" s="4">
        <f>Tabla_owssvr__2[[#This Row],[Fecha Solicitud]]</f>
        <v>41570</v>
      </c>
      <c r="E3147" t="str">
        <f>Tabla_owssvr__2[[#This Row],[Estado]]</f>
        <v>Realizado</v>
      </c>
      <c r="F3147" s="4">
        <f>Tabla_owssvr__2[[#This Row],[Fecha Cierre]]</f>
        <v>41570</v>
      </c>
      <c r="G3147" t="str">
        <f>Tabla_owssvr__2[[#This Row],[Categoria]]</f>
        <v>Habilitación de carpetas compartidas o sitios de Sharepoint. O asignación y/o modificación de permisos.</v>
      </c>
      <c r="H3147">
        <f>Tabla_owssvr__2[[#This Row],[Enviado a TI]]</f>
        <v>0</v>
      </c>
      <c r="I3147">
        <f>Tabla_owssvr__2[[#This Row],[Regiones]]</f>
        <v>0</v>
      </c>
      <c r="J3147" s="12">
        <f t="shared" si="321"/>
        <v>1</v>
      </c>
      <c r="K3147" s="13">
        <f t="shared" si="322"/>
        <v>41571</v>
      </c>
      <c r="L3147" s="12">
        <f t="shared" si="323"/>
        <v>2013</v>
      </c>
      <c r="M3147" s="12">
        <f t="shared" si="324"/>
        <v>43</v>
      </c>
      <c r="N3147" s="12">
        <f t="shared" si="325"/>
        <v>10</v>
      </c>
      <c r="O3147" s="13" t="str">
        <f t="shared" ca="1" si="326"/>
        <v>CUMPLE</v>
      </c>
    </row>
    <row r="3148" spans="1:15" hidden="1">
      <c r="A3148">
        <f>Tabla_owssvr__2[[#This Row],[ID]]</f>
        <v>2063</v>
      </c>
      <c r="B3148" t="str">
        <f>Tabla_owssvr__2[[#This Row],[Título]]</f>
        <v xml:space="preserve">Revisión Libro de Compras Junio Julio Agosto 2013   (INCIDENCIA </v>
      </c>
      <c r="C3148" t="str">
        <f>Tabla_owssvr__2[[#This Row],[Solicitante]]</f>
        <v>Carrasco Briones, Rodrigo, CAM</v>
      </c>
      <c r="D3148" s="4">
        <f>Tabla_owssvr__2[[#This Row],[Fecha Solicitud]]</f>
        <v>41569</v>
      </c>
      <c r="E3148" t="str">
        <f>Tabla_owssvr__2[[#This Row],[Estado]]</f>
        <v>Realizado</v>
      </c>
      <c r="F3148" s="4">
        <f>Tabla_owssvr__2[[#This Row],[Fecha Cierre]]</f>
        <v>41569</v>
      </c>
      <c r="G3148" t="str">
        <f>Tabla_owssvr__2[[#This Row],[Categoria]]</f>
        <v>Reporte de incidencias de servicio externos (Oracle, SAP, Synergia, GOM ….)</v>
      </c>
      <c r="H3148">
        <f>Tabla_owssvr__2[[#This Row],[Enviado a TI]]</f>
        <v>0</v>
      </c>
      <c r="I3148">
        <f>Tabla_owssvr__2[[#This Row],[Regiones]]</f>
        <v>0</v>
      </c>
      <c r="J3148" s="12">
        <f t="shared" si="321"/>
        <v>1</v>
      </c>
      <c r="K3148" s="13">
        <f t="shared" si="322"/>
        <v>41570</v>
      </c>
      <c r="L3148" s="12">
        <f t="shared" si="323"/>
        <v>2013</v>
      </c>
      <c r="M3148" s="12">
        <f t="shared" si="324"/>
        <v>43</v>
      </c>
      <c r="N3148" s="12">
        <f t="shared" si="325"/>
        <v>10</v>
      </c>
      <c r="O3148" s="13" t="str">
        <f t="shared" ca="1" si="326"/>
        <v>CUMPLE</v>
      </c>
    </row>
    <row r="3149" spans="1:15" hidden="1">
      <c r="A3149">
        <f>Tabla_owssvr__2[[#This Row],[ID]]</f>
        <v>2062</v>
      </c>
      <c r="B3149" t="str">
        <f>Tabla_owssvr__2[[#This Row],[Título]]</f>
        <v>Aumento de capacidad de plataforma Owncloud</v>
      </c>
      <c r="C3149" t="str">
        <f>Tabla_owssvr__2[[#This Row],[Solicitante]]</f>
        <v>Gonzalez Soto, Javier Alejandro, CAM</v>
      </c>
      <c r="D3149" s="4">
        <f>Tabla_owssvr__2[[#This Row],[Fecha Solicitud]]</f>
        <v>41570</v>
      </c>
      <c r="E3149" t="str">
        <f>Tabla_owssvr__2[[#This Row],[Estado]]</f>
        <v>Realizado</v>
      </c>
      <c r="F3149" s="4">
        <f>Tabla_owssvr__2[[#This Row],[Fecha Cierre]]</f>
        <v>41570</v>
      </c>
      <c r="G3149" t="str">
        <f>Tabla_owssvr__2[[#This Row],[Categoria]]</f>
        <v>Habilitación de carpetas compartidas o sitios de Sharepoint. O asignación y/o modificación de permisos.</v>
      </c>
      <c r="H3149">
        <f>Tabla_owssvr__2[[#This Row],[Enviado a TI]]</f>
        <v>0</v>
      </c>
      <c r="I3149">
        <f>Tabla_owssvr__2[[#This Row],[Regiones]]</f>
        <v>0</v>
      </c>
      <c r="J3149" s="12">
        <f t="shared" si="321"/>
        <v>1</v>
      </c>
      <c r="K3149" s="13">
        <f t="shared" si="322"/>
        <v>41571</v>
      </c>
      <c r="L3149" s="12">
        <f t="shared" si="323"/>
        <v>2013</v>
      </c>
      <c r="M3149" s="12">
        <f t="shared" si="324"/>
        <v>43</v>
      </c>
      <c r="N3149" s="12">
        <f t="shared" si="325"/>
        <v>10</v>
      </c>
      <c r="O3149" s="13" t="str">
        <f t="shared" ca="1" si="326"/>
        <v>CUMPLE</v>
      </c>
    </row>
    <row r="3150" spans="1:15" hidden="1">
      <c r="A3150">
        <f>Tabla_owssvr__2[[#This Row],[ID]]</f>
        <v>2061</v>
      </c>
      <c r="B3150" t="str">
        <f>Tabla_owssvr__2[[#This Row],[Título]]</f>
        <v>Disco Duro</v>
      </c>
      <c r="C3150" t="str">
        <f>Tabla_owssvr__2[[#This Row],[Solicitante]]</f>
        <v>Muñoz Contreras, Raul, CAM</v>
      </c>
      <c r="D3150" s="4">
        <f>Tabla_owssvr__2[[#This Row],[Fecha Solicitud]]</f>
        <v>41570</v>
      </c>
      <c r="E3150" t="str">
        <f>Tabla_owssvr__2[[#This Row],[Estado]]</f>
        <v>Realizado</v>
      </c>
      <c r="F3150" s="4">
        <f>Tabla_owssvr__2[[#This Row],[Fecha Cierre]]</f>
        <v>41570</v>
      </c>
      <c r="G3150" t="str">
        <f>Tabla_owssvr__2[[#This Row],[Categoria]]</f>
        <v>Compra de equipamiento no habitual</v>
      </c>
      <c r="H3150">
        <f>Tabla_owssvr__2[[#This Row],[Enviado a TI]]</f>
        <v>0</v>
      </c>
      <c r="I3150">
        <f>Tabla_owssvr__2[[#This Row],[Regiones]]</f>
        <v>0</v>
      </c>
      <c r="J3150" s="12">
        <f t="shared" si="321"/>
        <v>5</v>
      </c>
      <c r="K3150" s="13">
        <f t="shared" si="322"/>
        <v>41577</v>
      </c>
      <c r="L3150" s="12">
        <f t="shared" si="323"/>
        <v>2013</v>
      </c>
      <c r="M3150" s="12">
        <f t="shared" si="324"/>
        <v>44</v>
      </c>
      <c r="N3150" s="12">
        <f t="shared" si="325"/>
        <v>10</v>
      </c>
      <c r="O3150" s="13" t="str">
        <f t="shared" ca="1" si="326"/>
        <v>CUMPLE</v>
      </c>
    </row>
    <row r="3151" spans="1:15" hidden="1">
      <c r="A3151">
        <f>Tabla_owssvr__2[[#This Row],[ID]]</f>
        <v>2060</v>
      </c>
      <c r="B3151" t="str">
        <f>Tabla_owssvr__2[[#This Row],[Título]]</f>
        <v>Acceso a carpeta compartida</v>
      </c>
      <c r="C3151" t="str">
        <f>Tabla_owssvr__2[[#This Row],[Solicitante]]</f>
        <v>Castro Morales, Michel Fabian, CAM</v>
      </c>
      <c r="D3151" s="4">
        <f>Tabla_owssvr__2[[#This Row],[Fecha Solicitud]]</f>
        <v>41570</v>
      </c>
      <c r="E3151" t="str">
        <f>Tabla_owssvr__2[[#This Row],[Estado]]</f>
        <v>Realizado</v>
      </c>
      <c r="F3151" s="4">
        <f>Tabla_owssvr__2[[#This Row],[Fecha Cierre]]</f>
        <v>41570</v>
      </c>
      <c r="G3151" t="str">
        <f>Tabla_owssvr__2[[#This Row],[Categoria]]</f>
        <v>Habilitación de carpetas compartidas o sitios de Sharepoint. O asignación y/o modificación de permisos.</v>
      </c>
      <c r="H3151">
        <f>Tabla_owssvr__2[[#This Row],[Enviado a TI]]</f>
        <v>0</v>
      </c>
      <c r="I3151">
        <f>Tabla_owssvr__2[[#This Row],[Regiones]]</f>
        <v>0</v>
      </c>
      <c r="J3151" s="12">
        <f t="shared" si="321"/>
        <v>1</v>
      </c>
      <c r="K3151" s="13">
        <f t="shared" si="322"/>
        <v>41571</v>
      </c>
      <c r="L3151" s="12">
        <f t="shared" si="323"/>
        <v>2013</v>
      </c>
      <c r="M3151" s="12">
        <f t="shared" si="324"/>
        <v>43</v>
      </c>
      <c r="N3151" s="12">
        <f t="shared" si="325"/>
        <v>10</v>
      </c>
      <c r="O3151" s="13" t="str">
        <f t="shared" ca="1" si="326"/>
        <v>CUMPLE</v>
      </c>
    </row>
    <row r="3152" spans="1:15" hidden="1">
      <c r="A3152">
        <f>Tabla_owssvr__2[[#This Row],[ID]]</f>
        <v>2059</v>
      </c>
      <c r="B3152" t="str">
        <f>Tabla_owssvr__2[[#This Row],[Título]]</f>
        <v>Subir Perfil Entel - N° 56498809</v>
      </c>
      <c r="C3152" t="str">
        <f>Tabla_owssvr__2[[#This Row],[Solicitante]]</f>
        <v>Carrasco Velarde, Luis Alberto, CAM</v>
      </c>
      <c r="D3152" s="4">
        <f>Tabla_owssvr__2[[#This Row],[Fecha Solicitud]]</f>
        <v>41570</v>
      </c>
      <c r="E3152" t="str">
        <f>Tabla_owssvr__2[[#This Row],[Estado]]</f>
        <v>Realizado</v>
      </c>
      <c r="F3152" s="4">
        <f>Tabla_owssvr__2[[#This Row],[Fecha Cierre]]</f>
        <v>41570</v>
      </c>
      <c r="G3152" t="str">
        <f>Tabla_owssvr__2[[#This Row],[Categoria]]</f>
        <v>Habilitación de servicios de telefonía celular, aumento de minutos, cambio de perfil.</v>
      </c>
      <c r="H3152">
        <f>Tabla_owssvr__2[[#This Row],[Enviado a TI]]</f>
        <v>0</v>
      </c>
      <c r="I3152">
        <f>Tabla_owssvr__2[[#This Row],[Regiones]]</f>
        <v>0</v>
      </c>
      <c r="J3152" s="12">
        <f t="shared" si="321"/>
        <v>1</v>
      </c>
      <c r="K3152" s="13">
        <f t="shared" si="322"/>
        <v>41571</v>
      </c>
      <c r="L3152" s="12">
        <f t="shared" si="323"/>
        <v>2013</v>
      </c>
      <c r="M3152" s="12">
        <f t="shared" si="324"/>
        <v>43</v>
      </c>
      <c r="N3152" s="12">
        <f t="shared" si="325"/>
        <v>10</v>
      </c>
      <c r="O3152" s="13" t="str">
        <f t="shared" ca="1" si="326"/>
        <v>CUMPLE</v>
      </c>
    </row>
    <row r="3153" spans="1:15" hidden="1">
      <c r="A3153">
        <f>Tabla_owssvr__2[[#This Row],[ID]]</f>
        <v>2058</v>
      </c>
      <c r="B3153" t="str">
        <f>Tabla_owssvr__2[[#This Row],[Título]]</f>
        <v>ERROR AL INGRESAR OC</v>
      </c>
      <c r="C3153" t="str">
        <f>Tabla_owssvr__2[[#This Row],[Solicitante]]</f>
        <v>Ruz Salinas, Richard Alberto, CAM</v>
      </c>
      <c r="D3153" s="4">
        <f>Tabla_owssvr__2[[#This Row],[Fecha Solicitud]]</f>
        <v>41568</v>
      </c>
      <c r="E3153" t="str">
        <f>Tabla_owssvr__2[[#This Row],[Estado]]</f>
        <v>Realizado</v>
      </c>
      <c r="F3153" s="4">
        <f>Tabla_owssvr__2[[#This Row],[Fecha Cierre]]</f>
        <v>41568</v>
      </c>
      <c r="G3153" t="str">
        <f>Tabla_owssvr__2[[#This Row],[Categoria]]</f>
        <v>Reporte de incidencias de servicio externos (Oracle, SAP, Synergia, GOM ….)</v>
      </c>
      <c r="H3153">
        <f>Tabla_owssvr__2[[#This Row],[Enviado a TI]]</f>
        <v>0</v>
      </c>
      <c r="I3153">
        <f>Tabla_owssvr__2[[#This Row],[Regiones]]</f>
        <v>0</v>
      </c>
      <c r="J3153" s="12">
        <f t="shared" si="321"/>
        <v>1</v>
      </c>
      <c r="K3153" s="13">
        <f t="shared" si="322"/>
        <v>41569</v>
      </c>
      <c r="L3153" s="12">
        <f t="shared" si="323"/>
        <v>2013</v>
      </c>
      <c r="M3153" s="12">
        <f t="shared" si="324"/>
        <v>43</v>
      </c>
      <c r="N3153" s="12">
        <f t="shared" si="325"/>
        <v>10</v>
      </c>
      <c r="O3153" s="13" t="str">
        <f t="shared" ca="1" si="326"/>
        <v>CUMPLE</v>
      </c>
    </row>
    <row r="3154" spans="1:15" hidden="1">
      <c r="A3154">
        <f>Tabla_owssvr__2[[#This Row],[ID]]</f>
        <v>2057</v>
      </c>
      <c r="B3154" t="str">
        <f>Tabla_owssvr__2[[#This Row],[Título]]</f>
        <v>Cambio de equipo y solicitud de cambio de plan</v>
      </c>
      <c r="C3154" t="str">
        <f>Tabla_owssvr__2[[#This Row],[Solicitante]]</f>
        <v>del Río Castro, Matías Eduardo, CAM</v>
      </c>
      <c r="D3154" s="4">
        <f>Tabla_owssvr__2[[#This Row],[Fecha Solicitud]]</f>
        <v>41568</v>
      </c>
      <c r="E3154" t="str">
        <f>Tabla_owssvr__2[[#This Row],[Estado]]</f>
        <v>Realizado</v>
      </c>
      <c r="F3154" s="4">
        <f>Tabla_owssvr__2[[#This Row],[Fecha Cierre]]</f>
        <v>41568</v>
      </c>
      <c r="G3154" t="str">
        <f>Tabla_owssvr__2[[#This Row],[Categoria]]</f>
        <v>Asignación y/o entrega de equipos celulares estándar nuevos o sus componentes. (chips)</v>
      </c>
      <c r="H3154">
        <f>Tabla_owssvr__2[[#This Row],[Enviado a TI]]</f>
        <v>0</v>
      </c>
      <c r="I3154">
        <f>Tabla_owssvr__2[[#This Row],[Regiones]]</f>
        <v>0</v>
      </c>
      <c r="J3154" s="12">
        <f t="shared" si="321"/>
        <v>7</v>
      </c>
      <c r="K3154" s="13">
        <f t="shared" si="322"/>
        <v>41577</v>
      </c>
      <c r="L3154" s="12">
        <f t="shared" si="323"/>
        <v>2013</v>
      </c>
      <c r="M3154" s="12">
        <f t="shared" si="324"/>
        <v>44</v>
      </c>
      <c r="N3154" s="12">
        <f t="shared" si="325"/>
        <v>10</v>
      </c>
      <c r="O3154" s="13" t="str">
        <f t="shared" ca="1" si="326"/>
        <v>CUMPLE</v>
      </c>
    </row>
    <row r="3155" spans="1:15" hidden="1">
      <c r="A3155">
        <f>Tabla_owssvr__2[[#This Row],[ID]]</f>
        <v>2056</v>
      </c>
      <c r="B3155" t="str">
        <f>Tabla_owssvr__2[[#This Row],[Título]]</f>
        <v>Reinicio Claves</v>
      </c>
      <c r="C3155" t="str">
        <f>Tabla_owssvr__2[[#This Row],[Solicitante]]</f>
        <v>Hernandez Muñoz, Manuel Antonio, CAM</v>
      </c>
      <c r="D3155" s="4">
        <f>Tabla_owssvr__2[[#This Row],[Fecha Solicitud]]</f>
        <v>41568</v>
      </c>
      <c r="E3155" t="str">
        <f>Tabla_owssvr__2[[#This Row],[Estado]]</f>
        <v>Realizado</v>
      </c>
      <c r="F3155" s="4">
        <f>Tabla_owssvr__2[[#This Row],[Fecha Cierre]]</f>
        <v>41568</v>
      </c>
      <c r="G3155" t="str">
        <f>Tabla_owssvr__2[[#This Row],[Categoria]]</f>
        <v>Creación, modificación activación y desactivación de cuentas de red y correo electrónico.</v>
      </c>
      <c r="H3155">
        <f>Tabla_owssvr__2[[#This Row],[Enviado a TI]]</f>
        <v>0</v>
      </c>
      <c r="I3155">
        <f>Tabla_owssvr__2[[#This Row],[Regiones]]</f>
        <v>0</v>
      </c>
      <c r="J3155" s="12">
        <f t="shared" si="321"/>
        <v>1</v>
      </c>
      <c r="K3155" s="13">
        <f t="shared" si="322"/>
        <v>41569</v>
      </c>
      <c r="L3155" s="12">
        <f t="shared" si="323"/>
        <v>2013</v>
      </c>
      <c r="M3155" s="12">
        <f t="shared" si="324"/>
        <v>43</v>
      </c>
      <c r="N3155" s="12">
        <f t="shared" si="325"/>
        <v>10</v>
      </c>
      <c r="O3155" s="13" t="str">
        <f t="shared" ca="1" si="326"/>
        <v>CUMPLE</v>
      </c>
    </row>
    <row r="3156" spans="1:15" hidden="1">
      <c r="A3156">
        <f>Tabla_owssvr__2[[#This Row],[ID]]</f>
        <v>2055</v>
      </c>
      <c r="B3156" t="str">
        <f>Tabla_owssvr__2[[#This Row],[Título]]</f>
        <v>Notebook HP - Proyecto AP SmartCity NBR</v>
      </c>
      <c r="C3156" t="str">
        <f>Tabla_owssvr__2[[#This Row],[Solicitante]]</f>
        <v>Belmar Ramirez, Nelson Andres, CAM</v>
      </c>
      <c r="D3156" s="4">
        <f>Tabla_owssvr__2[[#This Row],[Fecha Solicitud]]</f>
        <v>41568</v>
      </c>
      <c r="E3156" t="str">
        <f>Tabla_owssvr__2[[#This Row],[Estado]]</f>
        <v>Realizado</v>
      </c>
      <c r="F3156" s="4">
        <f>Tabla_owssvr__2[[#This Row],[Fecha Cierre]]</f>
        <v>41568</v>
      </c>
      <c r="G3156" t="str">
        <f>Tabla_owssvr__2[[#This Row],[Categoria]]</f>
        <v>Compra de equipamiento no habitual</v>
      </c>
      <c r="H3156">
        <f>Tabla_owssvr__2[[#This Row],[Enviado a TI]]</f>
        <v>0</v>
      </c>
      <c r="I3156">
        <f>Tabla_owssvr__2[[#This Row],[Regiones]]</f>
        <v>0</v>
      </c>
      <c r="J3156" s="12">
        <f t="shared" si="321"/>
        <v>5</v>
      </c>
      <c r="K3156" s="13">
        <f t="shared" si="322"/>
        <v>41575</v>
      </c>
      <c r="L3156" s="12">
        <f t="shared" si="323"/>
        <v>2013</v>
      </c>
      <c r="M3156" s="12">
        <f t="shared" si="324"/>
        <v>44</v>
      </c>
      <c r="N3156" s="12">
        <f t="shared" si="325"/>
        <v>10</v>
      </c>
      <c r="O3156" s="13" t="str">
        <f t="shared" ca="1" si="326"/>
        <v>CUMPLE</v>
      </c>
    </row>
    <row r="3157" spans="1:15" hidden="1">
      <c r="A3157">
        <f>Tabla_owssvr__2[[#This Row],[ID]]</f>
        <v>2054</v>
      </c>
      <c r="B3157" t="str">
        <f>Tabla_owssvr__2[[#This Row],[Título]]</f>
        <v>Licitación Repuestos para Retrofit de CTBC -  8300004178</v>
      </c>
      <c r="C3157" t="str">
        <f>Tabla_owssvr__2[[#This Row],[Solicitante]]</f>
        <v>Gomez Perez, Dussan Felipe, CAM</v>
      </c>
      <c r="D3157" s="4">
        <f>Tabla_owssvr__2[[#This Row],[Fecha Solicitud]]</f>
        <v>41568</v>
      </c>
      <c r="E3157" t="str">
        <f>Tabla_owssvr__2[[#This Row],[Estado]]</f>
        <v>Realizado</v>
      </c>
      <c r="F3157" s="4">
        <f>Tabla_owssvr__2[[#This Row],[Fecha Cierre]]</f>
        <v>41568</v>
      </c>
      <c r="G3157" t="str">
        <f>Tabla_owssvr__2[[#This Row],[Categoria]]</f>
        <v>Reporte de incidencias de servicio externos (Oracle, SAP, Synergia, GOM ….)</v>
      </c>
      <c r="H3157">
        <f>Tabla_owssvr__2[[#This Row],[Enviado a TI]]</f>
        <v>0</v>
      </c>
      <c r="I3157">
        <f>Tabla_owssvr__2[[#This Row],[Regiones]]</f>
        <v>0</v>
      </c>
      <c r="J3157" s="12">
        <f t="shared" si="321"/>
        <v>1</v>
      </c>
      <c r="K3157" s="13">
        <f t="shared" si="322"/>
        <v>41569</v>
      </c>
      <c r="L3157" s="12">
        <f t="shared" si="323"/>
        <v>2013</v>
      </c>
      <c r="M3157" s="12">
        <f t="shared" si="324"/>
        <v>43</v>
      </c>
      <c r="N3157" s="12">
        <f t="shared" si="325"/>
        <v>10</v>
      </c>
      <c r="O3157" s="13" t="str">
        <f t="shared" ca="1" si="326"/>
        <v>CUMPLE</v>
      </c>
    </row>
    <row r="3158" spans="1:15" hidden="1">
      <c r="A3158">
        <f>Tabla_owssvr__2[[#This Row],[ID]]</f>
        <v>2053</v>
      </c>
      <c r="B3158" t="str">
        <f>Tabla_owssvr__2[[#This Row],[Título]]</f>
        <v>Modificación de mail Jacobo Rivera.</v>
      </c>
      <c r="C3158" t="str">
        <f>Tabla_owssvr__2[[#This Row],[Solicitante]]</f>
        <v>Gutierrez Avendaño, Orietta Marisol, CAM</v>
      </c>
      <c r="D3158" s="4">
        <f>Tabla_owssvr__2[[#This Row],[Fecha Solicitud]]</f>
        <v>41568</v>
      </c>
      <c r="E3158" t="str">
        <f>Tabla_owssvr__2[[#This Row],[Estado]]</f>
        <v>Realizado</v>
      </c>
      <c r="F3158" s="4">
        <f>Tabla_owssvr__2[[#This Row],[Fecha Cierre]]</f>
        <v>41568</v>
      </c>
      <c r="G3158" t="str">
        <f>Tabla_owssvr__2[[#This Row],[Categoria]]</f>
        <v>Creación, modificación activación y desactivación de cuentas de red y correo electrónico.</v>
      </c>
      <c r="H3158">
        <f>Tabla_owssvr__2[[#This Row],[Enviado a TI]]</f>
        <v>0</v>
      </c>
      <c r="I3158">
        <f>Tabla_owssvr__2[[#This Row],[Regiones]]</f>
        <v>0</v>
      </c>
      <c r="J3158" s="12">
        <f t="shared" si="321"/>
        <v>1</v>
      </c>
      <c r="K3158" s="13">
        <f t="shared" si="322"/>
        <v>41569</v>
      </c>
      <c r="L3158" s="12">
        <f t="shared" si="323"/>
        <v>2013</v>
      </c>
      <c r="M3158" s="12">
        <f t="shared" si="324"/>
        <v>43</v>
      </c>
      <c r="N3158" s="12">
        <f t="shared" si="325"/>
        <v>10</v>
      </c>
      <c r="O3158" s="13" t="str">
        <f t="shared" ca="1" si="326"/>
        <v>CUMPLE</v>
      </c>
    </row>
    <row r="3159" spans="1:15" hidden="1">
      <c r="A3159">
        <f>Tabla_owssvr__2[[#This Row],[ID]]</f>
        <v>2052</v>
      </c>
      <c r="B3159" t="str">
        <f>Tabla_owssvr__2[[#This Row],[Título]]</f>
        <v>favor necesito clave para efectuar vales</v>
      </c>
      <c r="C3159" t="str">
        <f>Tabla_owssvr__2[[#This Row],[Solicitante]]</f>
        <v>Rosales Ramirez, Maria Angelica, CAM</v>
      </c>
      <c r="D3159" s="4">
        <f>Tabla_owssvr__2[[#This Row],[Fecha Solicitud]]</f>
        <v>41568</v>
      </c>
      <c r="E3159" t="str">
        <f>Tabla_owssvr__2[[#This Row],[Estado]]</f>
        <v>Realizado</v>
      </c>
      <c r="F3159" s="4">
        <f>Tabla_owssvr__2[[#This Row],[Fecha Cierre]]</f>
        <v>41568</v>
      </c>
      <c r="G3159" t="str">
        <f>Tabla_owssvr__2[[#This Row],[Categoria]]</f>
        <v>Reporte de incidencias de servicio externos (Oracle, SAP, Synergia, GOM ….)</v>
      </c>
      <c r="H3159">
        <f>Tabla_owssvr__2[[#This Row],[Enviado a TI]]</f>
        <v>0</v>
      </c>
      <c r="I3159">
        <f>Tabla_owssvr__2[[#This Row],[Regiones]]</f>
        <v>0</v>
      </c>
      <c r="J3159" s="12">
        <f t="shared" si="321"/>
        <v>1</v>
      </c>
      <c r="K3159" s="13">
        <f t="shared" si="322"/>
        <v>41569</v>
      </c>
      <c r="L3159" s="12">
        <f t="shared" si="323"/>
        <v>2013</v>
      </c>
      <c r="M3159" s="12">
        <f t="shared" si="324"/>
        <v>43</v>
      </c>
      <c r="N3159" s="12">
        <f t="shared" si="325"/>
        <v>10</v>
      </c>
      <c r="O3159" s="13" t="str">
        <f t="shared" ca="1" si="326"/>
        <v>CUMPLE</v>
      </c>
    </row>
    <row r="3160" spans="1:15" hidden="1">
      <c r="A3160">
        <f>Tabla_owssvr__2[[#This Row],[ID]]</f>
        <v>2051</v>
      </c>
      <c r="B3160" t="str">
        <f>Tabla_owssvr__2[[#This Row],[Título]]</f>
        <v xml:space="preserve">INGRESO DE DOCUMENTO </v>
      </c>
      <c r="C3160" t="str">
        <f>Tabla_owssvr__2[[#This Row],[Solicitante]]</f>
        <v>Urrutia Villarroel, Mauricio, CAM</v>
      </c>
      <c r="D3160" s="4">
        <f>Tabla_owssvr__2[[#This Row],[Fecha Solicitud]]</f>
        <v>41568</v>
      </c>
      <c r="E3160" t="str">
        <f>Tabla_owssvr__2[[#This Row],[Estado]]</f>
        <v>Realizado</v>
      </c>
      <c r="F3160" s="4">
        <f>Tabla_owssvr__2[[#This Row],[Fecha Cierre]]</f>
        <v>41568</v>
      </c>
      <c r="G3160" t="str">
        <f>Tabla_owssvr__2[[#This Row],[Categoria]]</f>
        <v>Reporte de incidencias de servicio externos (Oracle, SAP, Synergia, GOM ….)</v>
      </c>
      <c r="H3160">
        <f>Tabla_owssvr__2[[#This Row],[Enviado a TI]]</f>
        <v>0</v>
      </c>
      <c r="I3160">
        <f>Tabla_owssvr__2[[#This Row],[Regiones]]</f>
        <v>0</v>
      </c>
      <c r="J3160" s="12">
        <f t="shared" si="321"/>
        <v>1</v>
      </c>
      <c r="K3160" s="13">
        <f t="shared" si="322"/>
        <v>41569</v>
      </c>
      <c r="L3160" s="12">
        <f t="shared" si="323"/>
        <v>2013</v>
      </c>
      <c r="M3160" s="12">
        <f t="shared" si="324"/>
        <v>43</v>
      </c>
      <c r="N3160" s="12">
        <f t="shared" si="325"/>
        <v>10</v>
      </c>
      <c r="O3160" s="13" t="str">
        <f t="shared" ca="1" si="326"/>
        <v>CUMPLE</v>
      </c>
    </row>
    <row r="3161" spans="1:15" hidden="1">
      <c r="A3161">
        <f>Tabla_owssvr__2[[#This Row],[ID]]</f>
        <v>2050</v>
      </c>
      <c r="B3161" t="str">
        <f>Tabla_owssvr__2[[#This Row],[Título]]</f>
        <v>Nuevo script telefónico</v>
      </c>
      <c r="C3161" t="str">
        <f>Tabla_owssvr__2[[#This Row],[Solicitante]]</f>
        <v>Meza Madariaga, Daniella Fernanda, CAM</v>
      </c>
      <c r="D3161" s="4">
        <f>Tabla_owssvr__2[[#This Row],[Fecha Solicitud]]</f>
        <v>41565</v>
      </c>
      <c r="E3161" t="str">
        <f>Tabla_owssvr__2[[#This Row],[Estado]]</f>
        <v>Realizado</v>
      </c>
      <c r="F3161" s="4">
        <f>Tabla_owssvr__2[[#This Row],[Fecha Cierre]]</f>
        <v>41568</v>
      </c>
      <c r="G3161" t="str">
        <f>Tabla_owssvr__2[[#This Row],[Categoria]]</f>
        <v>Creación, modificación activación y desactivación de anexos telefónicos.</v>
      </c>
      <c r="H3161">
        <f>Tabla_owssvr__2[[#This Row],[Enviado a TI]]</f>
        <v>0</v>
      </c>
      <c r="I3161">
        <f>Tabla_owssvr__2[[#This Row],[Regiones]]</f>
        <v>0</v>
      </c>
      <c r="J3161" s="12">
        <f t="shared" si="321"/>
        <v>1</v>
      </c>
      <c r="K3161" s="13">
        <f t="shared" si="322"/>
        <v>41568</v>
      </c>
      <c r="L3161" s="12">
        <f t="shared" si="323"/>
        <v>2013</v>
      </c>
      <c r="M3161" s="12">
        <f t="shared" si="324"/>
        <v>43</v>
      </c>
      <c r="N3161" s="12">
        <f t="shared" si="325"/>
        <v>10</v>
      </c>
      <c r="O3161" s="13" t="str">
        <f t="shared" ca="1" si="326"/>
        <v>CUMPLE</v>
      </c>
    </row>
    <row r="3162" spans="1:15" hidden="1">
      <c r="A3162">
        <f>Tabla_owssvr__2[[#This Row],[ID]]</f>
        <v>2049</v>
      </c>
      <c r="B3162" t="str">
        <f>Tabla_owssvr__2[[#This Row],[Título]]</f>
        <v>Restitución de minutos</v>
      </c>
      <c r="C3162" t="str">
        <f>Tabla_owssvr__2[[#This Row],[Solicitante]]</f>
        <v>Elgueta Rojas, Deborah Lisset, CAM</v>
      </c>
      <c r="D3162" s="4">
        <f>Tabla_owssvr__2[[#This Row],[Fecha Solicitud]]</f>
        <v>41568</v>
      </c>
      <c r="E3162" t="str">
        <f>Tabla_owssvr__2[[#This Row],[Estado]]</f>
        <v>Realizado</v>
      </c>
      <c r="F3162" s="4">
        <f>Tabla_owssvr__2[[#This Row],[Fecha Cierre]]</f>
        <v>41568</v>
      </c>
      <c r="G3162" t="str">
        <f>Tabla_owssvr__2[[#This Row],[Categoria]]</f>
        <v>Habilitación de servicios de telefonía celular, aumento de minutos, cambio de perfil.</v>
      </c>
      <c r="H3162">
        <f>Tabla_owssvr__2[[#This Row],[Enviado a TI]]</f>
        <v>0</v>
      </c>
      <c r="I3162">
        <f>Tabla_owssvr__2[[#This Row],[Regiones]]</f>
        <v>0</v>
      </c>
      <c r="J3162" s="12">
        <f t="shared" si="321"/>
        <v>1</v>
      </c>
      <c r="K3162" s="13">
        <f t="shared" si="322"/>
        <v>41569</v>
      </c>
      <c r="L3162" s="12">
        <f t="shared" si="323"/>
        <v>2013</v>
      </c>
      <c r="M3162" s="12">
        <f t="shared" si="324"/>
        <v>43</v>
      </c>
      <c r="N3162" s="12">
        <f t="shared" si="325"/>
        <v>10</v>
      </c>
      <c r="O3162" s="13" t="str">
        <f t="shared" ca="1" si="326"/>
        <v>CUMPLE</v>
      </c>
    </row>
    <row r="3163" spans="1:15" hidden="1">
      <c r="A3163">
        <f>Tabla_owssvr__2[[#This Row],[ID]]</f>
        <v>2048</v>
      </c>
      <c r="B3163" t="str">
        <f>Tabla_owssvr__2[[#This Row],[Título]]</f>
        <v>Ingresar  FONO: 56880162.</v>
      </c>
      <c r="C3163" t="str">
        <f>Tabla_owssvr__2[[#This Row],[Solicitante]]</f>
        <v>Martinez Fuentealba, Victor Alonso, CAM</v>
      </c>
      <c r="D3163" s="4">
        <f>Tabla_owssvr__2[[#This Row],[Fecha Solicitud]]</f>
        <v>41568</v>
      </c>
      <c r="E3163" t="str">
        <f>Tabla_owssvr__2[[#This Row],[Estado]]</f>
        <v>Realizado</v>
      </c>
      <c r="F3163" s="4">
        <f>Tabla_owssvr__2[[#This Row],[Fecha Cierre]]</f>
        <v>41568</v>
      </c>
      <c r="G3163" t="str">
        <f>Tabla_owssvr__2[[#This Row],[Categoria]]</f>
        <v>Habilitación de servicios de telefonía celular, aumento de minutos, cambio de perfil.</v>
      </c>
      <c r="H3163">
        <f>Tabla_owssvr__2[[#This Row],[Enviado a TI]]</f>
        <v>0</v>
      </c>
      <c r="I3163">
        <f>Tabla_owssvr__2[[#This Row],[Regiones]]</f>
        <v>0</v>
      </c>
      <c r="J3163" s="12">
        <f t="shared" si="321"/>
        <v>1</v>
      </c>
      <c r="K3163" s="13">
        <f t="shared" si="322"/>
        <v>41569</v>
      </c>
      <c r="L3163" s="12">
        <f t="shared" si="323"/>
        <v>2013</v>
      </c>
      <c r="M3163" s="12">
        <f t="shared" si="324"/>
        <v>43</v>
      </c>
      <c r="N3163" s="12">
        <f t="shared" si="325"/>
        <v>10</v>
      </c>
      <c r="O3163" s="13" t="str">
        <f t="shared" ca="1" si="326"/>
        <v>CUMPLE</v>
      </c>
    </row>
    <row r="3164" spans="1:15" hidden="1">
      <c r="A3164">
        <f>Tabla_owssvr__2[[#This Row],[ID]]</f>
        <v>2047</v>
      </c>
      <c r="B3164" t="str">
        <f>Tabla_owssvr__2[[#This Row],[Título]]</f>
        <v>Problema Acceso Oracle</v>
      </c>
      <c r="C3164" t="str">
        <f>Tabla_owssvr__2[[#This Row],[Solicitante]]</f>
        <v>Negrón Salazar, Milton Orlando, CAM</v>
      </c>
      <c r="D3164" s="4">
        <f>Tabla_owssvr__2[[#This Row],[Fecha Solicitud]]</f>
        <v>41568</v>
      </c>
      <c r="E3164" t="str">
        <f>Tabla_owssvr__2[[#This Row],[Estado]]</f>
        <v>Realizado</v>
      </c>
      <c r="F3164" s="4">
        <f>Tabla_owssvr__2[[#This Row],[Fecha Cierre]]</f>
        <v>41568</v>
      </c>
      <c r="G3164" t="str">
        <f>Tabla_owssvr__2[[#This Row],[Categoria]]</f>
        <v>Reporte de incidencias de servicio externos (Oracle, SAP, Synergia, GOM ….)</v>
      </c>
      <c r="H3164">
        <f>Tabla_owssvr__2[[#This Row],[Enviado a TI]]</f>
        <v>0</v>
      </c>
      <c r="I3164">
        <f>Tabla_owssvr__2[[#This Row],[Regiones]]</f>
        <v>0</v>
      </c>
      <c r="J3164" s="12">
        <f t="shared" si="321"/>
        <v>1</v>
      </c>
      <c r="K3164" s="13">
        <f t="shared" si="322"/>
        <v>41569</v>
      </c>
      <c r="L3164" s="12">
        <f t="shared" si="323"/>
        <v>2013</v>
      </c>
      <c r="M3164" s="12">
        <f t="shared" si="324"/>
        <v>43</v>
      </c>
      <c r="N3164" s="12">
        <f t="shared" si="325"/>
        <v>10</v>
      </c>
      <c r="O3164" s="13" t="str">
        <f t="shared" ca="1" si="326"/>
        <v>CUMPLE</v>
      </c>
    </row>
    <row r="3165" spans="1:15" hidden="1">
      <c r="A3165">
        <f>Tabla_owssvr__2[[#This Row],[ID]]</f>
        <v>2046</v>
      </c>
      <c r="B3165" t="str">
        <f>Tabla_owssvr__2[[#This Row],[Título]]</f>
        <v>Reposición tonner impresora primer piso</v>
      </c>
      <c r="C3165" t="str">
        <f>Tabla_owssvr__2[[#This Row],[Solicitante]]</f>
        <v>Peña Caceres, Gabriela, CAM</v>
      </c>
      <c r="D3165" s="4">
        <f>Tabla_owssvr__2[[#This Row],[Fecha Solicitud]]</f>
        <v>41568</v>
      </c>
      <c r="E3165" t="str">
        <f>Tabla_owssvr__2[[#This Row],[Estado]]</f>
        <v>Realizado</v>
      </c>
      <c r="F3165" s="4">
        <f>Tabla_owssvr__2[[#This Row],[Fecha Cierre]]</f>
        <v>41568</v>
      </c>
      <c r="G3165" t="str">
        <f>Tabla_owssvr__2[[#This Row],[Categoria]]</f>
        <v>Reporte de problemas de Impresoras en Outsourcing</v>
      </c>
      <c r="H3165">
        <f>Tabla_owssvr__2[[#This Row],[Enviado a TI]]</f>
        <v>0</v>
      </c>
      <c r="I3165">
        <f>Tabla_owssvr__2[[#This Row],[Regiones]]</f>
        <v>0</v>
      </c>
      <c r="J3165" s="12">
        <f t="shared" si="321"/>
        <v>1</v>
      </c>
      <c r="K3165" s="13">
        <f t="shared" si="322"/>
        <v>41569</v>
      </c>
      <c r="L3165" s="12">
        <f t="shared" si="323"/>
        <v>2013</v>
      </c>
      <c r="M3165" s="12">
        <f t="shared" si="324"/>
        <v>43</v>
      </c>
      <c r="N3165" s="12">
        <f t="shared" si="325"/>
        <v>10</v>
      </c>
      <c r="O3165" s="13" t="str">
        <f t="shared" ca="1" si="326"/>
        <v>CUMPLE</v>
      </c>
    </row>
    <row r="3166" spans="1:15" hidden="1">
      <c r="A3166">
        <f>Tabla_owssvr__2[[#This Row],[ID]]</f>
        <v>2045</v>
      </c>
      <c r="B3166" t="str">
        <f>Tabla_owssvr__2[[#This Row],[Título]]</f>
        <v>SOLICITUD</v>
      </c>
      <c r="C3166" t="str">
        <f>Tabla_owssvr__2[[#This Row],[Solicitante]]</f>
        <v>Castro Mery,Yeimei, CAM</v>
      </c>
      <c r="D3166" s="4">
        <f>Tabla_owssvr__2[[#This Row],[Fecha Solicitud]]</f>
        <v>41568</v>
      </c>
      <c r="E3166" t="str">
        <f>Tabla_owssvr__2[[#This Row],[Estado]]</f>
        <v>Realizado</v>
      </c>
      <c r="F3166" s="4">
        <f>Tabla_owssvr__2[[#This Row],[Fecha Cierre]]</f>
        <v>41568</v>
      </c>
      <c r="G3166" t="str">
        <f>Tabla_owssvr__2[[#This Row],[Categoria]]</f>
        <v>Instalación de nuevos software en los computadores.</v>
      </c>
      <c r="H3166">
        <f>Tabla_owssvr__2[[#This Row],[Enviado a TI]]</f>
        <v>0</v>
      </c>
      <c r="I3166">
        <f>Tabla_owssvr__2[[#This Row],[Regiones]]</f>
        <v>0</v>
      </c>
      <c r="J3166" s="12">
        <f t="shared" si="321"/>
        <v>1</v>
      </c>
      <c r="K3166" s="13">
        <f t="shared" si="322"/>
        <v>41569</v>
      </c>
      <c r="L3166" s="12">
        <f t="shared" si="323"/>
        <v>2013</v>
      </c>
      <c r="M3166" s="12">
        <f t="shared" si="324"/>
        <v>43</v>
      </c>
      <c r="N3166" s="12">
        <f t="shared" si="325"/>
        <v>10</v>
      </c>
      <c r="O3166" s="13" t="str">
        <f t="shared" ca="1" si="326"/>
        <v>CUMPLE</v>
      </c>
    </row>
    <row r="3167" spans="1:15" hidden="1">
      <c r="A3167">
        <f>Tabla_owssvr__2[[#This Row],[ID]]</f>
        <v>2044</v>
      </c>
      <c r="B3167" t="str">
        <f>Tabla_owssvr__2[[#This Row],[Título]]</f>
        <v>Clave ownCloud</v>
      </c>
      <c r="C3167" t="str">
        <f>Tabla_owssvr__2[[#This Row],[Solicitante]]</f>
        <v>Gonzalez Soto, Javier Alejandro, CAM</v>
      </c>
      <c r="D3167" s="4">
        <f>Tabla_owssvr__2[[#This Row],[Fecha Solicitud]]</f>
        <v>41565</v>
      </c>
      <c r="E3167" t="str">
        <f>Tabla_owssvr__2[[#This Row],[Estado]]</f>
        <v>Realizado</v>
      </c>
      <c r="F3167" s="4">
        <f>Tabla_owssvr__2[[#This Row],[Fecha Cierre]]</f>
        <v>41565</v>
      </c>
      <c r="G3167" t="str">
        <f>Tabla_owssvr__2[[#This Row],[Categoria]]</f>
        <v>Habilitación de carpetas compartidas o sitios de Sharepoint. O asignación y/o modificación de permisos.</v>
      </c>
      <c r="H3167">
        <f>Tabla_owssvr__2[[#This Row],[Enviado a TI]]</f>
        <v>0</v>
      </c>
      <c r="I3167">
        <f>Tabla_owssvr__2[[#This Row],[Regiones]]</f>
        <v>0</v>
      </c>
      <c r="J3167" s="12">
        <f t="shared" si="321"/>
        <v>1</v>
      </c>
      <c r="K3167" s="13">
        <f t="shared" si="322"/>
        <v>41568</v>
      </c>
      <c r="L3167" s="12">
        <f t="shared" si="323"/>
        <v>2013</v>
      </c>
      <c r="M3167" s="12">
        <f t="shared" si="324"/>
        <v>43</v>
      </c>
      <c r="N3167" s="12">
        <f t="shared" si="325"/>
        <v>10</v>
      </c>
      <c r="O3167" s="13" t="str">
        <f t="shared" ca="1" si="326"/>
        <v>CUMPLE</v>
      </c>
    </row>
    <row r="3168" spans="1:15" hidden="1">
      <c r="A3168">
        <f>Tabla_owssvr__2[[#This Row],[ID]]</f>
        <v>2043</v>
      </c>
      <c r="B3168" t="str">
        <f>Tabla_owssvr__2[[#This Row],[Título]]</f>
        <v>Solicitud Nanosimcard - Abonado 91618467</v>
      </c>
      <c r="C3168" t="str">
        <f>Tabla_owssvr__2[[#This Row],[Solicitante]]</f>
        <v>Orellana Sepulveda, Andres Alejandro, CAM</v>
      </c>
      <c r="D3168" s="4">
        <f>Tabla_owssvr__2[[#This Row],[Fecha Solicitud]]</f>
        <v>41565</v>
      </c>
      <c r="E3168" t="str">
        <f>Tabla_owssvr__2[[#This Row],[Estado]]</f>
        <v>Realizado</v>
      </c>
      <c r="F3168" s="4">
        <f>Tabla_owssvr__2[[#This Row],[Fecha Cierre]]</f>
        <v>41569</v>
      </c>
      <c r="G3168" t="str">
        <f>Tabla_owssvr__2[[#This Row],[Categoria]]</f>
        <v>Asignación y/o entrega de equipos celulares estándar nuevos o sus componentes. (chips)</v>
      </c>
      <c r="H3168">
        <f>Tabla_owssvr__2[[#This Row],[Enviado a TI]]</f>
        <v>0</v>
      </c>
      <c r="I3168">
        <f>Tabla_owssvr__2[[#This Row],[Regiones]]</f>
        <v>0</v>
      </c>
      <c r="J3168" s="12">
        <f t="shared" si="321"/>
        <v>7</v>
      </c>
      <c r="K3168" s="13">
        <f t="shared" si="322"/>
        <v>41576</v>
      </c>
      <c r="L3168" s="12">
        <f t="shared" si="323"/>
        <v>2013</v>
      </c>
      <c r="M3168" s="12">
        <f t="shared" si="324"/>
        <v>44</v>
      </c>
      <c r="N3168" s="12">
        <f t="shared" si="325"/>
        <v>10</v>
      </c>
      <c r="O3168" s="13" t="str">
        <f t="shared" ca="1" si="326"/>
        <v>CUMPLE</v>
      </c>
    </row>
    <row r="3169" spans="1:15" hidden="1">
      <c r="A3169">
        <f>Tabla_owssvr__2[[#This Row],[ID]]</f>
        <v>2042</v>
      </c>
      <c r="B3169" t="str">
        <f>Tabla_owssvr__2[[#This Row],[Título]]</f>
        <v>Minutos Adicionales - Abonado 68484015</v>
      </c>
      <c r="C3169" t="str">
        <f>Tabla_owssvr__2[[#This Row],[Solicitante]]</f>
        <v>Bulnes Vergara, Marco Aurelio, CAM</v>
      </c>
      <c r="D3169" s="4">
        <f>Tabla_owssvr__2[[#This Row],[Fecha Solicitud]]</f>
        <v>41565</v>
      </c>
      <c r="E3169" t="str">
        <f>Tabla_owssvr__2[[#This Row],[Estado]]</f>
        <v>Realizado</v>
      </c>
      <c r="F3169" s="4">
        <f>Tabla_owssvr__2[[#This Row],[Fecha Cierre]]</f>
        <v>41565</v>
      </c>
      <c r="G3169" t="str">
        <f>Tabla_owssvr__2[[#This Row],[Categoria]]</f>
        <v>Habilitación de servicios de telefonía celular, aumento de minutos, cambio de perfil.</v>
      </c>
      <c r="H3169">
        <f>Tabla_owssvr__2[[#This Row],[Enviado a TI]]</f>
        <v>0</v>
      </c>
      <c r="I3169">
        <f>Tabla_owssvr__2[[#This Row],[Regiones]]</f>
        <v>0</v>
      </c>
      <c r="J3169" s="12">
        <f t="shared" si="321"/>
        <v>1</v>
      </c>
      <c r="K3169" s="13">
        <f t="shared" si="322"/>
        <v>41568</v>
      </c>
      <c r="L3169" s="12">
        <f t="shared" si="323"/>
        <v>2013</v>
      </c>
      <c r="M3169" s="12">
        <f t="shared" si="324"/>
        <v>43</v>
      </c>
      <c r="N3169" s="12">
        <f t="shared" si="325"/>
        <v>10</v>
      </c>
      <c r="O3169" s="13" t="str">
        <f t="shared" ca="1" si="326"/>
        <v>CUMPLE</v>
      </c>
    </row>
    <row r="3170" spans="1:15" hidden="1">
      <c r="A3170">
        <f>Tabla_owssvr__2[[#This Row],[ID]]</f>
        <v>2041</v>
      </c>
      <c r="B3170" t="str">
        <f>Tabla_owssvr__2[[#This Row],[Título]]</f>
        <v>Abono   90158529</v>
      </c>
      <c r="C3170" t="str">
        <f>Tabla_owssvr__2[[#This Row],[Solicitante]]</f>
        <v>Mena Guajardo, Erica Del Pilar, CAM</v>
      </c>
      <c r="D3170" s="4">
        <f>Tabla_owssvr__2[[#This Row],[Fecha Solicitud]]</f>
        <v>41565</v>
      </c>
      <c r="E3170" t="str">
        <f>Tabla_owssvr__2[[#This Row],[Estado]]</f>
        <v>Realizado</v>
      </c>
      <c r="F3170" s="4">
        <f>Tabla_owssvr__2[[#This Row],[Fecha Cierre]]</f>
        <v>41565</v>
      </c>
      <c r="G3170" t="str">
        <f>Tabla_owssvr__2[[#This Row],[Categoria]]</f>
        <v>Habilitación de servicios de telefonía celular, aumento de minutos, cambio de perfil.</v>
      </c>
      <c r="H3170">
        <f>Tabla_owssvr__2[[#This Row],[Enviado a TI]]</f>
        <v>0</v>
      </c>
      <c r="I3170">
        <f>Tabla_owssvr__2[[#This Row],[Regiones]]</f>
        <v>0</v>
      </c>
      <c r="J3170" s="12">
        <f t="shared" si="321"/>
        <v>1</v>
      </c>
      <c r="K3170" s="13">
        <f t="shared" si="322"/>
        <v>41568</v>
      </c>
      <c r="L3170" s="12">
        <f t="shared" si="323"/>
        <v>2013</v>
      </c>
      <c r="M3170" s="12">
        <f t="shared" si="324"/>
        <v>43</v>
      </c>
      <c r="N3170" s="12">
        <f t="shared" si="325"/>
        <v>10</v>
      </c>
      <c r="O3170" s="13" t="str">
        <f t="shared" ca="1" si="326"/>
        <v>CUMPLE</v>
      </c>
    </row>
    <row r="3171" spans="1:15" hidden="1">
      <c r="A3171">
        <f>Tabla_owssvr__2[[#This Row],[ID]]</f>
        <v>2040</v>
      </c>
      <c r="B3171" t="str">
        <f>Tabla_owssvr__2[[#This Row],[Título]]</f>
        <v>servidor Laboratorio</v>
      </c>
      <c r="C3171" t="str">
        <f>Tabla_owssvr__2[[#This Row],[Solicitante]]</f>
        <v>Castro Morales, Michel Fabian, CAM</v>
      </c>
      <c r="D3171" s="4">
        <f>Tabla_owssvr__2[[#This Row],[Fecha Solicitud]]</f>
        <v>41564</v>
      </c>
      <c r="E3171" t="str">
        <f>Tabla_owssvr__2[[#This Row],[Estado]]</f>
        <v>Realizado</v>
      </c>
      <c r="F3171" s="4">
        <f>Tabla_owssvr__2[[#This Row],[Fecha Cierre]]</f>
        <v>41564</v>
      </c>
      <c r="G3171" t="str">
        <f>Tabla_owssvr__2[[#This Row],[Categoria]]</f>
        <v>Habilitación de carpetas compartidas o sitios de Sharepoint. O asignación y/o modificación de permisos.</v>
      </c>
      <c r="H3171">
        <f>Tabla_owssvr__2[[#This Row],[Enviado a TI]]</f>
        <v>0</v>
      </c>
      <c r="I3171">
        <f>Tabla_owssvr__2[[#This Row],[Regiones]]</f>
        <v>0</v>
      </c>
      <c r="J3171" s="12">
        <f t="shared" si="321"/>
        <v>1</v>
      </c>
      <c r="K3171" s="13">
        <f t="shared" si="322"/>
        <v>41565</v>
      </c>
      <c r="L3171" s="12">
        <f t="shared" si="323"/>
        <v>2013</v>
      </c>
      <c r="M3171" s="12">
        <f t="shared" si="324"/>
        <v>42</v>
      </c>
      <c r="N3171" s="12">
        <f t="shared" si="325"/>
        <v>10</v>
      </c>
      <c r="O3171" s="13" t="str">
        <f t="shared" ca="1" si="326"/>
        <v>CUMPLE</v>
      </c>
    </row>
    <row r="3172" spans="1:15" hidden="1">
      <c r="A3172">
        <f>Tabla_owssvr__2[[#This Row],[ID]]</f>
        <v>2039</v>
      </c>
      <c r="B3172" t="str">
        <f>Tabla_owssvr__2[[#This Row],[Título]]</f>
        <v xml:space="preserve">ctivación de Minutos </v>
      </c>
      <c r="C3172" t="str">
        <f>Tabla_owssvr__2[[#This Row],[Solicitante]]</f>
        <v>Técnico Mesa de Ayuda, Externo</v>
      </c>
      <c r="D3172" s="4">
        <f>Tabla_owssvr__2[[#This Row],[Fecha Solicitud]]</f>
        <v>41564</v>
      </c>
      <c r="E3172" t="str">
        <f>Tabla_owssvr__2[[#This Row],[Estado]]</f>
        <v>Realizado</v>
      </c>
      <c r="F3172" s="4">
        <f>Tabla_owssvr__2[[#This Row],[Fecha Cierre]]</f>
        <v>41564</v>
      </c>
      <c r="G3172" t="str">
        <f>Tabla_owssvr__2[[#This Row],[Categoria]]</f>
        <v>Habilitación de servicios de telefonía celular, aumento de minutos, cambio de perfil.</v>
      </c>
      <c r="H3172">
        <f>Tabla_owssvr__2[[#This Row],[Enviado a TI]]</f>
        <v>0</v>
      </c>
      <c r="I3172">
        <f>Tabla_owssvr__2[[#This Row],[Regiones]]</f>
        <v>0</v>
      </c>
      <c r="J3172" s="12">
        <f t="shared" si="321"/>
        <v>1</v>
      </c>
      <c r="K3172" s="13">
        <f t="shared" si="322"/>
        <v>41565</v>
      </c>
      <c r="L3172" s="12">
        <f t="shared" si="323"/>
        <v>2013</v>
      </c>
      <c r="M3172" s="12">
        <f t="shared" si="324"/>
        <v>42</v>
      </c>
      <c r="N3172" s="12">
        <f t="shared" si="325"/>
        <v>10</v>
      </c>
      <c r="O3172" s="13" t="str">
        <f t="shared" ca="1" si="326"/>
        <v>CUMPLE</v>
      </c>
    </row>
    <row r="3173" spans="1:15" hidden="1">
      <c r="A3173">
        <f>Tabla_owssvr__2[[#This Row],[ID]]</f>
        <v>2038</v>
      </c>
      <c r="B3173" t="str">
        <f>Tabla_owssvr__2[[#This Row],[Título]]</f>
        <v xml:space="preserve">Activación de Minutos </v>
      </c>
      <c r="C3173" t="str">
        <f>Tabla_owssvr__2[[#This Row],[Solicitante]]</f>
        <v>Ramirez Vergara, Joseline, CAM</v>
      </c>
      <c r="D3173" s="4">
        <f>Tabla_owssvr__2[[#This Row],[Fecha Solicitud]]</f>
        <v>41564</v>
      </c>
      <c r="E3173" t="str">
        <f>Tabla_owssvr__2[[#This Row],[Estado]]</f>
        <v>Realizado</v>
      </c>
      <c r="F3173" s="4">
        <f>Tabla_owssvr__2[[#This Row],[Fecha Cierre]]</f>
        <v>41564</v>
      </c>
      <c r="G3173" t="str">
        <f>Tabla_owssvr__2[[#This Row],[Categoria]]</f>
        <v>Habilitación de servicios de telefonía celular, aumento de minutos, cambio de perfil.</v>
      </c>
      <c r="H3173">
        <f>Tabla_owssvr__2[[#This Row],[Enviado a TI]]</f>
        <v>0</v>
      </c>
      <c r="I3173">
        <f>Tabla_owssvr__2[[#This Row],[Regiones]]</f>
        <v>0</v>
      </c>
      <c r="J3173" s="12">
        <f t="shared" si="321"/>
        <v>1</v>
      </c>
      <c r="K3173" s="13">
        <f t="shared" si="322"/>
        <v>41565</v>
      </c>
      <c r="L3173" s="12">
        <f t="shared" si="323"/>
        <v>2013</v>
      </c>
      <c r="M3173" s="12">
        <f t="shared" si="324"/>
        <v>42</v>
      </c>
      <c r="N3173" s="12">
        <f t="shared" si="325"/>
        <v>10</v>
      </c>
      <c r="O3173" s="13" t="str">
        <f t="shared" ca="1" si="326"/>
        <v>CUMPLE</v>
      </c>
    </row>
    <row r="3174" spans="1:15" hidden="1">
      <c r="A3174">
        <f>Tabla_owssvr__2[[#This Row],[ID]]</f>
        <v>2037</v>
      </c>
      <c r="B3174" t="str">
        <f>Tabla_owssvr__2[[#This Row],[Título]]</f>
        <v>TICKET 765376 - AD REGISTRO DE EQUIPO</v>
      </c>
      <c r="C3174" t="str">
        <f>Tabla_owssvr__2[[#This Row],[Solicitante]]</f>
        <v>Técnico Mesa de Ayuda, Externo</v>
      </c>
      <c r="D3174" s="4">
        <f>Tabla_owssvr__2[[#This Row],[Fecha Solicitud]]</f>
        <v>41564</v>
      </c>
      <c r="E3174" t="str">
        <f>Tabla_owssvr__2[[#This Row],[Estado]]</f>
        <v>Realizado</v>
      </c>
      <c r="F3174" s="4">
        <f>Tabla_owssvr__2[[#This Row],[Fecha Cierre]]</f>
        <v>41564</v>
      </c>
      <c r="G3174" t="str">
        <f>Tabla_owssvr__2[[#This Row],[Categoria]]</f>
        <v>Creación, modificación activación y desactivación de cuentas de red y correo electrónico.</v>
      </c>
      <c r="H3174">
        <f>Tabla_owssvr__2[[#This Row],[Enviado a TI]]</f>
        <v>0</v>
      </c>
      <c r="I3174">
        <f>Tabla_owssvr__2[[#This Row],[Regiones]]</f>
        <v>0</v>
      </c>
      <c r="J3174" s="12">
        <f t="shared" si="321"/>
        <v>1</v>
      </c>
      <c r="K3174" s="13">
        <f t="shared" si="322"/>
        <v>41565</v>
      </c>
      <c r="L3174" s="12">
        <f t="shared" si="323"/>
        <v>2013</v>
      </c>
      <c r="M3174" s="12">
        <f t="shared" si="324"/>
        <v>42</v>
      </c>
      <c r="N3174" s="12">
        <f t="shared" si="325"/>
        <v>10</v>
      </c>
      <c r="O3174" s="13" t="str">
        <f t="shared" ca="1" si="326"/>
        <v>CUMPLE</v>
      </c>
    </row>
    <row r="3175" spans="1:15" hidden="1">
      <c r="A3175">
        <f>Tabla_owssvr__2[[#This Row],[ID]]</f>
        <v>2036</v>
      </c>
      <c r="B3175" t="str">
        <f>Tabla_owssvr__2[[#This Row],[Título]]</f>
        <v>Ramon</v>
      </c>
      <c r="C3175" t="str">
        <f>Tabla_owssvr__2[[#This Row],[Solicitante]]</f>
        <v>Castro Mery,Yeimei, CAM</v>
      </c>
      <c r="D3175" s="4">
        <f>Tabla_owssvr__2[[#This Row],[Fecha Solicitud]]</f>
        <v>41565</v>
      </c>
      <c r="E3175" t="str">
        <f>Tabla_owssvr__2[[#This Row],[Estado]]</f>
        <v>Realizado</v>
      </c>
      <c r="F3175" s="4">
        <f>Tabla_owssvr__2[[#This Row],[Fecha Cierre]]</f>
        <v>41565</v>
      </c>
      <c r="G3175" t="str">
        <f>Tabla_owssvr__2[[#This Row],[Categoria]]</f>
        <v>Reporte de problemas de comunicaciones. Datos.</v>
      </c>
      <c r="H3175">
        <f>Tabla_owssvr__2[[#This Row],[Enviado a TI]]</f>
        <v>0</v>
      </c>
      <c r="I3175">
        <f>Tabla_owssvr__2[[#This Row],[Regiones]]</f>
        <v>0</v>
      </c>
      <c r="J3175" s="12">
        <f t="shared" si="321"/>
        <v>1</v>
      </c>
      <c r="K3175" s="13">
        <f t="shared" si="322"/>
        <v>41568</v>
      </c>
      <c r="L3175" s="12">
        <f t="shared" si="323"/>
        <v>2013</v>
      </c>
      <c r="M3175" s="12">
        <f t="shared" si="324"/>
        <v>43</v>
      </c>
      <c r="N3175" s="12">
        <f t="shared" si="325"/>
        <v>10</v>
      </c>
      <c r="O3175" s="13" t="str">
        <f t="shared" ca="1" si="326"/>
        <v>CUMPLE</v>
      </c>
    </row>
    <row r="3176" spans="1:15" hidden="1">
      <c r="A3176">
        <f>Tabla_owssvr__2[[#This Row],[ID]]</f>
        <v>2035</v>
      </c>
      <c r="B3176" t="str">
        <f>Tabla_owssvr__2[[#This Row],[Título]]</f>
        <v>Solicitud Notebook</v>
      </c>
      <c r="C3176" t="str">
        <f>Tabla_owssvr__2[[#This Row],[Solicitante]]</f>
        <v>Zambrano Zuñiga, Paulina Yesenia, CAM</v>
      </c>
      <c r="D3176" s="4">
        <f>Tabla_owssvr__2[[#This Row],[Fecha Solicitud]]</f>
        <v>41565</v>
      </c>
      <c r="E3176" t="str">
        <f>Tabla_owssvr__2[[#This Row],[Estado]]</f>
        <v>Realizado</v>
      </c>
      <c r="F3176" s="4">
        <f>Tabla_owssvr__2[[#This Row],[Fecha Cierre]]</f>
        <v>41565</v>
      </c>
      <c r="G3176" t="str">
        <f>Tabla_owssvr__2[[#This Row],[Categoria]]</f>
        <v>Préstamo de equipos. (según disponibilidad)</v>
      </c>
      <c r="H3176">
        <f>Tabla_owssvr__2[[#This Row],[Enviado a TI]]</f>
        <v>0</v>
      </c>
      <c r="I3176">
        <f>Tabla_owssvr__2[[#This Row],[Regiones]]</f>
        <v>0</v>
      </c>
      <c r="J3176" s="12">
        <f t="shared" si="321"/>
        <v>1</v>
      </c>
      <c r="K3176" s="13">
        <f t="shared" si="322"/>
        <v>41568</v>
      </c>
      <c r="L3176" s="12">
        <f t="shared" si="323"/>
        <v>2013</v>
      </c>
      <c r="M3176" s="12">
        <f t="shared" si="324"/>
        <v>43</v>
      </c>
      <c r="N3176" s="12">
        <f t="shared" si="325"/>
        <v>10</v>
      </c>
      <c r="O3176" s="13" t="str">
        <f t="shared" ca="1" si="326"/>
        <v>CUMPLE</v>
      </c>
    </row>
    <row r="3177" spans="1:15" hidden="1">
      <c r="A3177">
        <f>Tabla_owssvr__2[[#This Row],[ID]]</f>
        <v>2034</v>
      </c>
      <c r="B3177" t="str">
        <f>Tabla_owssvr__2[[#This Row],[Título]]</f>
        <v>Activación de Minutos</v>
      </c>
      <c r="C3177" t="str">
        <f>Tabla_owssvr__2[[#This Row],[Solicitante]]</f>
        <v>Toloza Garrido, Samuel Isaac, CAM</v>
      </c>
      <c r="D3177" s="4">
        <f>Tabla_owssvr__2[[#This Row],[Fecha Solicitud]]</f>
        <v>41565</v>
      </c>
      <c r="E3177" t="str">
        <f>Tabla_owssvr__2[[#This Row],[Estado]]</f>
        <v>Realizado</v>
      </c>
      <c r="F3177" s="4">
        <f>Tabla_owssvr__2[[#This Row],[Fecha Cierre]]</f>
        <v>41565</v>
      </c>
      <c r="G3177" t="str">
        <f>Tabla_owssvr__2[[#This Row],[Categoria]]</f>
        <v>Habilitación de servicios de telefonía celular, aumento de minutos, cambio de perfil.</v>
      </c>
      <c r="H3177">
        <f>Tabla_owssvr__2[[#This Row],[Enviado a TI]]</f>
        <v>0</v>
      </c>
      <c r="I3177">
        <f>Tabla_owssvr__2[[#This Row],[Regiones]]</f>
        <v>0</v>
      </c>
      <c r="J3177" s="12">
        <f t="shared" si="321"/>
        <v>1</v>
      </c>
      <c r="K3177" s="13">
        <f t="shared" si="322"/>
        <v>41568</v>
      </c>
      <c r="L3177" s="12">
        <f t="shared" si="323"/>
        <v>2013</v>
      </c>
      <c r="M3177" s="12">
        <f t="shared" si="324"/>
        <v>43</v>
      </c>
      <c r="N3177" s="12">
        <f t="shared" si="325"/>
        <v>10</v>
      </c>
      <c r="O3177" s="13" t="str">
        <f t="shared" ca="1" si="326"/>
        <v>CUMPLE</v>
      </c>
    </row>
    <row r="3178" spans="1:15" hidden="1">
      <c r="A3178">
        <f>Tabla_owssvr__2[[#This Row],[ID]]</f>
        <v>2033</v>
      </c>
      <c r="B3178" t="str">
        <f>Tabla_owssvr__2[[#This Row],[Título]]</f>
        <v>Solicita reposicion minutos</v>
      </c>
      <c r="C3178" t="str">
        <f>Tabla_owssvr__2[[#This Row],[Solicitante]]</f>
        <v>Pavez Torres, Hector Alejandro, CAM</v>
      </c>
      <c r="D3178" s="4">
        <f>Tabla_owssvr__2[[#This Row],[Fecha Solicitud]]</f>
        <v>41565</v>
      </c>
      <c r="E3178" t="str">
        <f>Tabla_owssvr__2[[#This Row],[Estado]]</f>
        <v>Realizado</v>
      </c>
      <c r="F3178" s="4">
        <f>Tabla_owssvr__2[[#This Row],[Fecha Cierre]]</f>
        <v>41565</v>
      </c>
      <c r="G3178" t="str">
        <f>Tabla_owssvr__2[[#This Row],[Categoria]]</f>
        <v>Habilitación de servicios de telefonía celular, aumento de minutos, cambio de perfil.</v>
      </c>
      <c r="H3178">
        <f>Tabla_owssvr__2[[#This Row],[Enviado a TI]]</f>
        <v>0</v>
      </c>
      <c r="I3178">
        <f>Tabla_owssvr__2[[#This Row],[Regiones]]</f>
        <v>0</v>
      </c>
      <c r="J3178" s="12">
        <f t="shared" si="321"/>
        <v>1</v>
      </c>
      <c r="K3178" s="13">
        <f t="shared" si="322"/>
        <v>41568</v>
      </c>
      <c r="L3178" s="12">
        <f t="shared" si="323"/>
        <v>2013</v>
      </c>
      <c r="M3178" s="12">
        <f t="shared" si="324"/>
        <v>43</v>
      </c>
      <c r="N3178" s="12">
        <f t="shared" si="325"/>
        <v>10</v>
      </c>
      <c r="O3178" s="13" t="str">
        <f t="shared" ca="1" si="326"/>
        <v>CUMPLE</v>
      </c>
    </row>
    <row r="3179" spans="1:15" hidden="1">
      <c r="A3179">
        <f>Tabla_owssvr__2[[#This Row],[ID]]</f>
        <v>2032</v>
      </c>
      <c r="B3179" t="str">
        <f>Tabla_owssvr__2[[#This Row],[Título]]</f>
        <v>Puesto de Trabajo</v>
      </c>
      <c r="C3179" t="str">
        <f>Tabla_owssvr__2[[#This Row],[Solicitante]]</f>
        <v>Garrido Saavedra, Mario Andres, CAM</v>
      </c>
      <c r="D3179" s="4">
        <f>Tabla_owssvr__2[[#This Row],[Fecha Solicitud]]</f>
        <v>41565</v>
      </c>
      <c r="E3179" t="str">
        <f>Tabla_owssvr__2[[#This Row],[Estado]]</f>
        <v>Realizado</v>
      </c>
      <c r="F3179" s="4">
        <f>Tabla_owssvr__2[[#This Row],[Fecha Cierre]]</f>
        <v>41565</v>
      </c>
      <c r="G3179" t="str">
        <f>Tabla_owssvr__2[[#This Row],[Categoria]]</f>
        <v>Creación, modificación activación y desactivación de anexos telefónicos.</v>
      </c>
      <c r="H3179">
        <f>Tabla_owssvr__2[[#This Row],[Enviado a TI]]</f>
        <v>0</v>
      </c>
      <c r="I3179">
        <f>Tabla_owssvr__2[[#This Row],[Regiones]]</f>
        <v>0</v>
      </c>
      <c r="J3179" s="12">
        <f t="shared" si="321"/>
        <v>1</v>
      </c>
      <c r="K3179" s="13">
        <f t="shared" si="322"/>
        <v>41568</v>
      </c>
      <c r="L3179" s="12">
        <f t="shared" si="323"/>
        <v>2013</v>
      </c>
      <c r="M3179" s="12">
        <f t="shared" si="324"/>
        <v>43</v>
      </c>
      <c r="N3179" s="12">
        <f t="shared" si="325"/>
        <v>10</v>
      </c>
      <c r="O3179" s="13" t="str">
        <f t="shared" ca="1" si="326"/>
        <v>CUMPLE</v>
      </c>
    </row>
    <row r="3180" spans="1:15" hidden="1">
      <c r="A3180">
        <f>Tabla_owssvr__2[[#This Row],[ID]]</f>
        <v>2031</v>
      </c>
      <c r="B3180" t="str">
        <f>Tabla_owssvr__2[[#This Row],[Título]]</f>
        <v>Puesto de Trabajo</v>
      </c>
      <c r="C3180" t="str">
        <f>Tabla_owssvr__2[[#This Row],[Solicitante]]</f>
        <v>Garrido Saavedra, Mario Andres, CAM</v>
      </c>
      <c r="D3180" s="4">
        <f>Tabla_owssvr__2[[#This Row],[Fecha Solicitud]]</f>
        <v>41565</v>
      </c>
      <c r="E3180" t="str">
        <f>Tabla_owssvr__2[[#This Row],[Estado]]</f>
        <v>Realizado</v>
      </c>
      <c r="F3180" s="4">
        <f>Tabla_owssvr__2[[#This Row],[Fecha Cierre]]</f>
        <v>41565</v>
      </c>
      <c r="G3180" t="str">
        <f>Tabla_owssvr__2[[#This Row],[Categoria]]</f>
        <v>Creación, modificación activación y desactivación de anexos telefónicos.</v>
      </c>
      <c r="H3180">
        <f>Tabla_owssvr__2[[#This Row],[Enviado a TI]]</f>
        <v>0</v>
      </c>
      <c r="I3180">
        <f>Tabla_owssvr__2[[#This Row],[Regiones]]</f>
        <v>0</v>
      </c>
      <c r="J3180" s="12">
        <f t="shared" si="321"/>
        <v>1</v>
      </c>
      <c r="K3180" s="13">
        <f t="shared" si="322"/>
        <v>41568</v>
      </c>
      <c r="L3180" s="12">
        <f t="shared" si="323"/>
        <v>2013</v>
      </c>
      <c r="M3180" s="12">
        <f t="shared" si="324"/>
        <v>43</v>
      </c>
      <c r="N3180" s="12">
        <f t="shared" si="325"/>
        <v>10</v>
      </c>
      <c r="O3180" s="13" t="str">
        <f t="shared" ca="1" si="326"/>
        <v>CUMPLE</v>
      </c>
    </row>
    <row r="3181" spans="1:15" hidden="1">
      <c r="A3181">
        <f>Tabla_owssvr__2[[#This Row],[ID]]</f>
        <v>2030</v>
      </c>
      <c r="B3181" t="str">
        <f>Tabla_owssvr__2[[#This Row],[Título]]</f>
        <v>Roaming de Voz</v>
      </c>
      <c r="C3181" t="str">
        <f>Tabla_owssvr__2[[#This Row],[Solicitante]]</f>
        <v>Mardones Pantoja, Gonzalo, CAM</v>
      </c>
      <c r="D3181" s="4">
        <f>Tabla_owssvr__2[[#This Row],[Fecha Solicitud]]</f>
        <v>41565</v>
      </c>
      <c r="E3181" t="str">
        <f>Tabla_owssvr__2[[#This Row],[Estado]]</f>
        <v>Realizado</v>
      </c>
      <c r="F3181" s="4">
        <f>Tabla_owssvr__2[[#This Row],[Fecha Cierre]]</f>
        <v>41565</v>
      </c>
      <c r="G3181" t="str">
        <f>Tabla_owssvr__2[[#This Row],[Categoria]]</f>
        <v>Habilitación de servicios de telefonía celular, aumento de minutos, cambio de perfil.</v>
      </c>
      <c r="H3181">
        <f>Tabla_owssvr__2[[#This Row],[Enviado a TI]]</f>
        <v>0</v>
      </c>
      <c r="I3181">
        <f>Tabla_owssvr__2[[#This Row],[Regiones]]</f>
        <v>0</v>
      </c>
      <c r="J3181" s="12">
        <f t="shared" si="321"/>
        <v>1</v>
      </c>
      <c r="K3181" s="13">
        <f t="shared" si="322"/>
        <v>41568</v>
      </c>
      <c r="L3181" s="12">
        <f t="shared" si="323"/>
        <v>2013</v>
      </c>
      <c r="M3181" s="12">
        <f t="shared" si="324"/>
        <v>43</v>
      </c>
      <c r="N3181" s="12">
        <f t="shared" si="325"/>
        <v>10</v>
      </c>
      <c r="O3181" s="13" t="str">
        <f t="shared" ca="1" si="326"/>
        <v>CUMPLE</v>
      </c>
    </row>
    <row r="3182" spans="1:15" hidden="1">
      <c r="A3182">
        <f>Tabla_owssvr__2[[#This Row],[ID]]</f>
        <v>2029</v>
      </c>
      <c r="B3182" t="str">
        <f>Tabla_owssvr__2[[#This Row],[Título]]</f>
        <v>Solicita reposicion minutos</v>
      </c>
      <c r="C3182" t="str">
        <f>Tabla_owssvr__2[[#This Row],[Solicitante]]</f>
        <v>Pavez Torres, Hector Alejandro, CAM</v>
      </c>
      <c r="D3182" s="4">
        <f>Tabla_owssvr__2[[#This Row],[Fecha Solicitud]]</f>
        <v>41565</v>
      </c>
      <c r="E3182" t="str">
        <f>Tabla_owssvr__2[[#This Row],[Estado]]</f>
        <v>Realizado</v>
      </c>
      <c r="F3182" s="4">
        <f>Tabla_owssvr__2[[#This Row],[Fecha Cierre]]</f>
        <v>41565</v>
      </c>
      <c r="G3182" t="str">
        <f>Tabla_owssvr__2[[#This Row],[Categoria]]</f>
        <v>Habilitación de servicios de telefonía celular, aumento de minutos, cambio de perfil.</v>
      </c>
      <c r="H3182">
        <f>Tabla_owssvr__2[[#This Row],[Enviado a TI]]</f>
        <v>0</v>
      </c>
      <c r="I3182">
        <f>Tabla_owssvr__2[[#This Row],[Regiones]]</f>
        <v>0</v>
      </c>
      <c r="J3182" s="12">
        <f t="shared" si="321"/>
        <v>1</v>
      </c>
      <c r="K3182" s="13">
        <f t="shared" si="322"/>
        <v>41568</v>
      </c>
      <c r="L3182" s="12">
        <f t="shared" si="323"/>
        <v>2013</v>
      </c>
      <c r="M3182" s="12">
        <f t="shared" si="324"/>
        <v>43</v>
      </c>
      <c r="N3182" s="12">
        <f t="shared" si="325"/>
        <v>10</v>
      </c>
      <c r="O3182" s="13" t="str">
        <f t="shared" ca="1" si="326"/>
        <v>CUMPLE</v>
      </c>
    </row>
    <row r="3183" spans="1:15" hidden="1">
      <c r="A3183">
        <f>Tabla_owssvr__2[[#This Row],[ID]]</f>
        <v>2028</v>
      </c>
      <c r="B3183" t="str">
        <f>Tabla_owssvr__2[[#This Row],[Título]]</f>
        <v>Reposición de minutos en telefono celular</v>
      </c>
      <c r="C3183" t="str">
        <f>Tabla_owssvr__2[[#This Row],[Solicitante]]</f>
        <v>Neculhueque Silva, Juan Arturo, CAM</v>
      </c>
      <c r="D3183" s="4">
        <f>Tabla_owssvr__2[[#This Row],[Fecha Solicitud]]</f>
        <v>41565</v>
      </c>
      <c r="E3183" t="str">
        <f>Tabla_owssvr__2[[#This Row],[Estado]]</f>
        <v>Realizado</v>
      </c>
      <c r="F3183" s="4">
        <f>Tabla_owssvr__2[[#This Row],[Fecha Cierre]]</f>
        <v>41565</v>
      </c>
      <c r="G3183" t="str">
        <f>Tabla_owssvr__2[[#This Row],[Categoria]]</f>
        <v>Habilitación de servicios de telefonía celular, aumento de minutos, cambio de perfil.</v>
      </c>
      <c r="H3183">
        <f>Tabla_owssvr__2[[#This Row],[Enviado a TI]]</f>
        <v>0</v>
      </c>
      <c r="I3183">
        <f>Tabla_owssvr__2[[#This Row],[Regiones]]</f>
        <v>0</v>
      </c>
      <c r="J3183" s="12">
        <f t="shared" si="321"/>
        <v>1</v>
      </c>
      <c r="K3183" s="13">
        <f t="shared" si="322"/>
        <v>41568</v>
      </c>
      <c r="L3183" s="12">
        <f t="shared" si="323"/>
        <v>2013</v>
      </c>
      <c r="M3183" s="12">
        <f t="shared" si="324"/>
        <v>43</v>
      </c>
      <c r="N3183" s="12">
        <f t="shared" si="325"/>
        <v>10</v>
      </c>
      <c r="O3183" s="13" t="str">
        <f t="shared" ca="1" si="326"/>
        <v>CUMPLE</v>
      </c>
    </row>
    <row r="3184" spans="1:15" hidden="1">
      <c r="A3184">
        <f>Tabla_owssvr__2[[#This Row],[ID]]</f>
        <v>2027</v>
      </c>
      <c r="B3184" t="str">
        <f>Tabla_owssvr__2[[#This Row],[Título]]</f>
        <v>Solicitud de minutos 8-9207981</v>
      </c>
      <c r="C3184" t="str">
        <f>Tabla_owssvr__2[[#This Row],[Solicitante]]</f>
        <v>Jerez Valdebenito, Rodrigo Esteban, CAM</v>
      </c>
      <c r="D3184" s="4">
        <f>Tabla_owssvr__2[[#This Row],[Fecha Solicitud]]</f>
        <v>41565</v>
      </c>
      <c r="E3184" t="str">
        <f>Tabla_owssvr__2[[#This Row],[Estado]]</f>
        <v>Realizado</v>
      </c>
      <c r="F3184" s="4">
        <f>Tabla_owssvr__2[[#This Row],[Fecha Cierre]]</f>
        <v>41565</v>
      </c>
      <c r="G3184" t="str">
        <f>Tabla_owssvr__2[[#This Row],[Categoria]]</f>
        <v>Habilitación de servicios de telefonía celular, aumento de minutos, cambio de perfil.</v>
      </c>
      <c r="H3184">
        <f>Tabla_owssvr__2[[#This Row],[Enviado a TI]]</f>
        <v>0</v>
      </c>
      <c r="I3184">
        <f>Tabla_owssvr__2[[#This Row],[Regiones]]</f>
        <v>0</v>
      </c>
      <c r="J3184" s="12">
        <f t="shared" si="321"/>
        <v>1</v>
      </c>
      <c r="K3184" s="13">
        <f t="shared" si="322"/>
        <v>41568</v>
      </c>
      <c r="L3184" s="12">
        <f t="shared" si="323"/>
        <v>2013</v>
      </c>
      <c r="M3184" s="12">
        <f t="shared" si="324"/>
        <v>43</v>
      </c>
      <c r="N3184" s="12">
        <f t="shared" si="325"/>
        <v>10</v>
      </c>
      <c r="O3184" s="13" t="str">
        <f t="shared" ca="1" si="326"/>
        <v>CUMPLE</v>
      </c>
    </row>
    <row r="3185" spans="1:15" hidden="1">
      <c r="A3185">
        <f>Tabla_owssvr__2[[#This Row],[ID]]</f>
        <v>2026</v>
      </c>
      <c r="B3185" t="str">
        <f>Tabla_owssvr__2[[#This Row],[Título]]</f>
        <v>Acceso Webmail Cam</v>
      </c>
      <c r="C3185" t="str">
        <f>Tabla_owssvr__2[[#This Row],[Solicitante]]</f>
        <v>Abrigo Elgueda, Juan Andres, CAM</v>
      </c>
      <c r="D3185" s="4">
        <f>Tabla_owssvr__2[[#This Row],[Fecha Solicitud]]</f>
        <v>41563</v>
      </c>
      <c r="E3185" t="str">
        <f>Tabla_owssvr__2[[#This Row],[Estado]]</f>
        <v>Realizado</v>
      </c>
      <c r="F3185" s="4">
        <f>Tabla_owssvr__2[[#This Row],[Fecha Cierre]]</f>
        <v>41563</v>
      </c>
      <c r="G3185" t="str">
        <f>Tabla_owssvr__2[[#This Row],[Categoria]]</f>
        <v>Reporte de problemas de comunicaciones. Datos.</v>
      </c>
      <c r="H3185">
        <f>Tabla_owssvr__2[[#This Row],[Enviado a TI]]</f>
        <v>0</v>
      </c>
      <c r="I3185">
        <f>Tabla_owssvr__2[[#This Row],[Regiones]]</f>
        <v>0</v>
      </c>
      <c r="J3185" s="12">
        <f t="shared" si="321"/>
        <v>1</v>
      </c>
      <c r="K3185" s="13">
        <f t="shared" si="322"/>
        <v>41564</v>
      </c>
      <c r="L3185" s="12">
        <f t="shared" si="323"/>
        <v>2013</v>
      </c>
      <c r="M3185" s="12">
        <f t="shared" si="324"/>
        <v>42</v>
      </c>
      <c r="N3185" s="12">
        <f t="shared" si="325"/>
        <v>10</v>
      </c>
      <c r="O3185" s="13" t="str">
        <f t="shared" ca="1" si="326"/>
        <v>CUMPLE</v>
      </c>
    </row>
    <row r="3186" spans="1:15" hidden="1">
      <c r="A3186">
        <f>Tabla_owssvr__2[[#This Row],[ID]]</f>
        <v>2025</v>
      </c>
      <c r="B3186" t="str">
        <f>Tabla_owssvr__2[[#This Row],[Título]]</f>
        <v>Solicitud de Minutos Celular Jose Varela</v>
      </c>
      <c r="C3186" t="str">
        <f>Tabla_owssvr__2[[#This Row],[Solicitante]]</f>
        <v>Hernandez Briones, Hans Alejandro, CAM</v>
      </c>
      <c r="D3186" s="4">
        <f>Tabla_owssvr__2[[#This Row],[Fecha Solicitud]]</f>
        <v>41564</v>
      </c>
      <c r="E3186" t="str">
        <f>Tabla_owssvr__2[[#This Row],[Estado]]</f>
        <v>Realizado</v>
      </c>
      <c r="F3186" s="4">
        <f>Tabla_owssvr__2[[#This Row],[Fecha Cierre]]</f>
        <v>41564</v>
      </c>
      <c r="G3186" t="str">
        <f>Tabla_owssvr__2[[#This Row],[Categoria]]</f>
        <v>Habilitación de servicios de telefonía celular, aumento de minutos, cambio de perfil.</v>
      </c>
      <c r="H3186">
        <f>Tabla_owssvr__2[[#This Row],[Enviado a TI]]</f>
        <v>0</v>
      </c>
      <c r="I3186">
        <f>Tabla_owssvr__2[[#This Row],[Regiones]]</f>
        <v>0</v>
      </c>
      <c r="J3186" s="12">
        <f t="shared" si="321"/>
        <v>1</v>
      </c>
      <c r="K3186" s="13">
        <f t="shared" si="322"/>
        <v>41565</v>
      </c>
      <c r="L3186" s="12">
        <f t="shared" si="323"/>
        <v>2013</v>
      </c>
      <c r="M3186" s="12">
        <f t="shared" si="324"/>
        <v>42</v>
      </c>
      <c r="N3186" s="12">
        <f t="shared" si="325"/>
        <v>10</v>
      </c>
      <c r="O3186" s="13" t="str">
        <f t="shared" ca="1" si="326"/>
        <v>CUMPLE</v>
      </c>
    </row>
    <row r="3187" spans="1:15" hidden="1">
      <c r="A3187">
        <f>Tabla_owssvr__2[[#This Row],[ID]]</f>
        <v>2024</v>
      </c>
      <c r="B3187" t="str">
        <f>Tabla_owssvr__2[[#This Row],[Título]]</f>
        <v>Restitución minutos NET</v>
      </c>
      <c r="C3187" t="str">
        <f>Tabla_owssvr__2[[#This Row],[Solicitante]]</f>
        <v>Morales Diaz, Mauricio Enrique, CAM</v>
      </c>
      <c r="D3187" s="4">
        <f>Tabla_owssvr__2[[#This Row],[Fecha Solicitud]]</f>
        <v>41564</v>
      </c>
      <c r="E3187" t="str">
        <f>Tabla_owssvr__2[[#This Row],[Estado]]</f>
        <v>Realizado</v>
      </c>
      <c r="F3187" s="4">
        <f>Tabla_owssvr__2[[#This Row],[Fecha Cierre]]</f>
        <v>41564</v>
      </c>
      <c r="G3187" t="str">
        <f>Tabla_owssvr__2[[#This Row],[Categoria]]</f>
        <v>Habilitación de servicios de telefonía celular, aumento de minutos, cambio de perfil.</v>
      </c>
      <c r="H3187">
        <f>Tabla_owssvr__2[[#This Row],[Enviado a TI]]</f>
        <v>0</v>
      </c>
      <c r="I3187">
        <f>Tabla_owssvr__2[[#This Row],[Regiones]]</f>
        <v>0</v>
      </c>
      <c r="J3187" s="12">
        <f t="shared" si="321"/>
        <v>1</v>
      </c>
      <c r="K3187" s="13">
        <f t="shared" si="322"/>
        <v>41565</v>
      </c>
      <c r="L3187" s="12">
        <f t="shared" si="323"/>
        <v>2013</v>
      </c>
      <c r="M3187" s="12">
        <f t="shared" si="324"/>
        <v>42</v>
      </c>
      <c r="N3187" s="12">
        <f t="shared" si="325"/>
        <v>10</v>
      </c>
      <c r="O3187" s="13" t="str">
        <f t="shared" ca="1" si="326"/>
        <v>CUMPLE</v>
      </c>
    </row>
    <row r="3188" spans="1:15" hidden="1">
      <c r="A3188">
        <f>Tabla_owssvr__2[[#This Row],[ID]]</f>
        <v>2023</v>
      </c>
      <c r="B3188" t="str">
        <f>Tabla_owssvr__2[[#This Row],[Título]]</f>
        <v>Minutos</v>
      </c>
      <c r="C3188" t="str">
        <f>Tabla_owssvr__2[[#This Row],[Solicitante]]</f>
        <v>Sepulveda Salas, Vladimir Arnoldo, CAM</v>
      </c>
      <c r="D3188" s="4">
        <f>Tabla_owssvr__2[[#This Row],[Fecha Solicitud]]</f>
        <v>41564</v>
      </c>
      <c r="E3188" t="str">
        <f>Tabla_owssvr__2[[#This Row],[Estado]]</f>
        <v>Realizado</v>
      </c>
      <c r="F3188" s="4">
        <f>Tabla_owssvr__2[[#This Row],[Fecha Cierre]]</f>
        <v>41564</v>
      </c>
      <c r="G3188" t="str">
        <f>Tabla_owssvr__2[[#This Row],[Categoria]]</f>
        <v>Habilitación de servicios de telefonía celular, aumento de minutos, cambio de perfil.</v>
      </c>
      <c r="H3188">
        <f>Tabla_owssvr__2[[#This Row],[Enviado a TI]]</f>
        <v>0</v>
      </c>
      <c r="I3188">
        <f>Tabla_owssvr__2[[#This Row],[Regiones]]</f>
        <v>0</v>
      </c>
      <c r="J3188" s="12">
        <f t="shared" si="321"/>
        <v>1</v>
      </c>
      <c r="K3188" s="13">
        <f t="shared" si="322"/>
        <v>41565</v>
      </c>
      <c r="L3188" s="12">
        <f t="shared" si="323"/>
        <v>2013</v>
      </c>
      <c r="M3188" s="12">
        <f t="shared" si="324"/>
        <v>42</v>
      </c>
      <c r="N3188" s="12">
        <f t="shared" si="325"/>
        <v>10</v>
      </c>
      <c r="O3188" s="13" t="str">
        <f t="shared" ca="1" si="326"/>
        <v>CUMPLE</v>
      </c>
    </row>
    <row r="3189" spans="1:15" hidden="1">
      <c r="A3189">
        <f>Tabla_owssvr__2[[#This Row],[ID]]</f>
        <v>2022</v>
      </c>
      <c r="B3189" t="str">
        <f>Tabla_owssvr__2[[#This Row],[Título]]</f>
        <v>Minutos  Celular</v>
      </c>
      <c r="C3189" t="str">
        <f>Tabla_owssvr__2[[#This Row],[Solicitante]]</f>
        <v>Palma Campos, Alejandra Beatriz, CAM</v>
      </c>
      <c r="D3189" s="4">
        <f>Tabla_owssvr__2[[#This Row],[Fecha Solicitud]]</f>
        <v>41564</v>
      </c>
      <c r="E3189" t="str">
        <f>Tabla_owssvr__2[[#This Row],[Estado]]</f>
        <v>Realizado</v>
      </c>
      <c r="F3189" s="4">
        <f>Tabla_owssvr__2[[#This Row],[Fecha Cierre]]</f>
        <v>41564</v>
      </c>
      <c r="G3189" t="str">
        <f>Tabla_owssvr__2[[#This Row],[Categoria]]</f>
        <v>Habilitación de servicios de telefonía celular, aumento de minutos, cambio de perfil.</v>
      </c>
      <c r="H3189">
        <f>Tabla_owssvr__2[[#This Row],[Enviado a TI]]</f>
        <v>0</v>
      </c>
      <c r="I3189">
        <f>Tabla_owssvr__2[[#This Row],[Regiones]]</f>
        <v>0</v>
      </c>
      <c r="J3189" s="12">
        <f t="shared" si="321"/>
        <v>1</v>
      </c>
      <c r="K3189" s="13">
        <f t="shared" si="322"/>
        <v>41565</v>
      </c>
      <c r="L3189" s="12">
        <f t="shared" si="323"/>
        <v>2013</v>
      </c>
      <c r="M3189" s="12">
        <f t="shared" si="324"/>
        <v>42</v>
      </c>
      <c r="N3189" s="12">
        <f t="shared" si="325"/>
        <v>10</v>
      </c>
      <c r="O3189" s="13" t="str">
        <f t="shared" ca="1" si="326"/>
        <v>CUMPLE</v>
      </c>
    </row>
    <row r="3190" spans="1:15" hidden="1">
      <c r="A3190">
        <f>Tabla_owssvr__2[[#This Row],[ID]]</f>
        <v>2021</v>
      </c>
      <c r="B3190" t="str">
        <f>Tabla_owssvr__2[[#This Row],[Título]]</f>
        <v>Urgente, problema de internet CIT</v>
      </c>
      <c r="C3190" t="str">
        <f>Tabla_owssvr__2[[#This Row],[Solicitante]]</f>
        <v>Gonzalez R., Enrique, CAM</v>
      </c>
      <c r="D3190" s="4">
        <f>Tabla_owssvr__2[[#This Row],[Fecha Solicitud]]</f>
        <v>41564</v>
      </c>
      <c r="E3190" t="str">
        <f>Tabla_owssvr__2[[#This Row],[Estado]]</f>
        <v>Realizado</v>
      </c>
      <c r="F3190" s="4">
        <f>Tabla_owssvr__2[[#This Row],[Fecha Cierre]]</f>
        <v>41564</v>
      </c>
      <c r="G3190" t="str">
        <f>Tabla_owssvr__2[[#This Row],[Categoria]]</f>
        <v>Reporte de problemas de comunicaciones. Datos.</v>
      </c>
      <c r="H3190">
        <f>Tabla_owssvr__2[[#This Row],[Enviado a TI]]</f>
        <v>0</v>
      </c>
      <c r="I3190">
        <f>Tabla_owssvr__2[[#This Row],[Regiones]]</f>
        <v>0</v>
      </c>
      <c r="J3190" s="12">
        <f t="shared" si="321"/>
        <v>1</v>
      </c>
      <c r="K3190" s="13">
        <f t="shared" si="322"/>
        <v>41565</v>
      </c>
      <c r="L3190" s="12">
        <f t="shared" si="323"/>
        <v>2013</v>
      </c>
      <c r="M3190" s="12">
        <f t="shared" si="324"/>
        <v>42</v>
      </c>
      <c r="N3190" s="12">
        <f t="shared" si="325"/>
        <v>10</v>
      </c>
      <c r="O3190" s="13" t="str">
        <f t="shared" ca="1" si="326"/>
        <v>CUMPLE</v>
      </c>
    </row>
    <row r="3191" spans="1:15" hidden="1">
      <c r="A3191">
        <f>Tabla_owssvr__2[[#This Row],[ID]]</f>
        <v>2020</v>
      </c>
      <c r="B3191" t="str">
        <f>Tabla_owssvr__2[[#This Row],[Título]]</f>
        <v>favor devolver los minutos pediente</v>
      </c>
      <c r="C3191" t="str">
        <f>Tabla_owssvr__2[[#This Row],[Solicitante]]</f>
        <v>Medrano Ortega, Mario Ariel, CAM</v>
      </c>
      <c r="D3191" s="4">
        <f>Tabla_owssvr__2[[#This Row],[Fecha Solicitud]]</f>
        <v>41564</v>
      </c>
      <c r="E3191" t="str">
        <f>Tabla_owssvr__2[[#This Row],[Estado]]</f>
        <v>Realizado</v>
      </c>
      <c r="F3191" s="4">
        <f>Tabla_owssvr__2[[#This Row],[Fecha Cierre]]</f>
        <v>41564</v>
      </c>
      <c r="G3191" t="str">
        <f>Tabla_owssvr__2[[#This Row],[Categoria]]</f>
        <v>Habilitación de servicios de telefonía celular, aumento de minutos, cambio de perfil.</v>
      </c>
      <c r="H3191">
        <f>Tabla_owssvr__2[[#This Row],[Enviado a TI]]</f>
        <v>0</v>
      </c>
      <c r="I3191">
        <f>Tabla_owssvr__2[[#This Row],[Regiones]]</f>
        <v>0</v>
      </c>
      <c r="J3191" s="12">
        <f t="shared" si="321"/>
        <v>1</v>
      </c>
      <c r="K3191" s="13">
        <f t="shared" si="322"/>
        <v>41565</v>
      </c>
      <c r="L3191" s="12">
        <f t="shared" si="323"/>
        <v>2013</v>
      </c>
      <c r="M3191" s="12">
        <f t="shared" si="324"/>
        <v>42</v>
      </c>
      <c r="N3191" s="12">
        <f t="shared" si="325"/>
        <v>10</v>
      </c>
      <c r="O3191" s="13" t="str">
        <f t="shared" ca="1" si="326"/>
        <v>CUMPLE</v>
      </c>
    </row>
    <row r="3192" spans="1:15" hidden="1">
      <c r="A3192">
        <f>Tabla_owssvr__2[[#This Row],[ID]]</f>
        <v>2019</v>
      </c>
      <c r="B3192" t="str">
        <f>Tabla_owssvr__2[[#This Row],[Título]]</f>
        <v>Minutos residuales</v>
      </c>
      <c r="C3192" t="str">
        <f>Tabla_owssvr__2[[#This Row],[Solicitante]]</f>
        <v>Carreño Cerda, Mauricio Alfredo, CAM</v>
      </c>
      <c r="D3192" s="4">
        <f>Tabla_owssvr__2[[#This Row],[Fecha Solicitud]]</f>
        <v>41564</v>
      </c>
      <c r="E3192" t="str">
        <f>Tabla_owssvr__2[[#This Row],[Estado]]</f>
        <v>Realizado</v>
      </c>
      <c r="F3192" s="4">
        <f>Tabla_owssvr__2[[#This Row],[Fecha Cierre]]</f>
        <v>41564</v>
      </c>
      <c r="G3192" t="str">
        <f>Tabla_owssvr__2[[#This Row],[Categoria]]</f>
        <v>Habilitación de servicios de telefonía celular, aumento de minutos, cambio de perfil.</v>
      </c>
      <c r="H3192">
        <f>Tabla_owssvr__2[[#This Row],[Enviado a TI]]</f>
        <v>0</v>
      </c>
      <c r="I3192">
        <f>Tabla_owssvr__2[[#This Row],[Regiones]]</f>
        <v>0</v>
      </c>
      <c r="J3192" s="12">
        <f t="shared" si="321"/>
        <v>1</v>
      </c>
      <c r="K3192" s="13">
        <f t="shared" si="322"/>
        <v>41565</v>
      </c>
      <c r="L3192" s="12">
        <f t="shared" si="323"/>
        <v>2013</v>
      </c>
      <c r="M3192" s="12">
        <f t="shared" si="324"/>
        <v>42</v>
      </c>
      <c r="N3192" s="12">
        <f t="shared" si="325"/>
        <v>10</v>
      </c>
      <c r="O3192" s="13" t="str">
        <f t="shared" ca="1" si="326"/>
        <v>CUMPLE</v>
      </c>
    </row>
    <row r="3193" spans="1:15" hidden="1">
      <c r="A3193">
        <f>Tabla_owssvr__2[[#This Row],[ID]]</f>
        <v>2018</v>
      </c>
      <c r="B3193" t="str">
        <f>Tabla_owssvr__2[[#This Row],[Título]]</f>
        <v>Carga de Minutos On net - 74318253</v>
      </c>
      <c r="C3193" t="str">
        <f>Tabla_owssvr__2[[#This Row],[Solicitante]]</f>
        <v>Caceres Sarabia, Francisco Antonio, CAM</v>
      </c>
      <c r="D3193" s="4">
        <f>Tabla_owssvr__2[[#This Row],[Fecha Solicitud]]</f>
        <v>41564</v>
      </c>
      <c r="E3193" t="str">
        <f>Tabla_owssvr__2[[#This Row],[Estado]]</f>
        <v>Realizado</v>
      </c>
      <c r="F3193" s="4">
        <f>Tabla_owssvr__2[[#This Row],[Fecha Cierre]]</f>
        <v>41564</v>
      </c>
      <c r="G3193" t="str">
        <f>Tabla_owssvr__2[[#This Row],[Categoria]]</f>
        <v>Habilitación de servicios de telefonía celular, aumento de minutos, cambio de perfil.</v>
      </c>
      <c r="H3193">
        <f>Tabla_owssvr__2[[#This Row],[Enviado a TI]]</f>
        <v>0</v>
      </c>
      <c r="I3193">
        <f>Tabla_owssvr__2[[#This Row],[Regiones]]</f>
        <v>0</v>
      </c>
      <c r="J3193" s="12">
        <f t="shared" si="321"/>
        <v>1</v>
      </c>
      <c r="K3193" s="13">
        <f t="shared" si="322"/>
        <v>41565</v>
      </c>
      <c r="L3193" s="12">
        <f t="shared" si="323"/>
        <v>2013</v>
      </c>
      <c r="M3193" s="12">
        <f t="shared" si="324"/>
        <v>42</v>
      </c>
      <c r="N3193" s="12">
        <f t="shared" si="325"/>
        <v>10</v>
      </c>
      <c r="O3193" s="13" t="str">
        <f t="shared" ca="1" si="326"/>
        <v>CUMPLE</v>
      </c>
    </row>
    <row r="3194" spans="1:15" hidden="1">
      <c r="A3194">
        <f>Tabla_owssvr__2[[#This Row],[ID]]</f>
        <v>2017</v>
      </c>
      <c r="B3194" t="str">
        <f>Tabla_owssvr__2[[#This Row],[Título]]</f>
        <v>Aumento Minutos</v>
      </c>
      <c r="C3194" t="str">
        <f>Tabla_owssvr__2[[#This Row],[Solicitante]]</f>
        <v>Matus Delgado, Katherine Andrea, CAM</v>
      </c>
      <c r="D3194" s="4">
        <f>Tabla_owssvr__2[[#This Row],[Fecha Solicitud]]</f>
        <v>41564</v>
      </c>
      <c r="E3194" t="str">
        <f>Tabla_owssvr__2[[#This Row],[Estado]]</f>
        <v>Realizado</v>
      </c>
      <c r="F3194" s="4">
        <f>Tabla_owssvr__2[[#This Row],[Fecha Cierre]]</f>
        <v>41564</v>
      </c>
      <c r="G3194" t="str">
        <f>Tabla_owssvr__2[[#This Row],[Categoria]]</f>
        <v>Habilitación de servicios de telefonía celular, aumento de minutos, cambio de perfil.</v>
      </c>
      <c r="H3194">
        <f>Tabla_owssvr__2[[#This Row],[Enviado a TI]]</f>
        <v>0</v>
      </c>
      <c r="I3194">
        <f>Tabla_owssvr__2[[#This Row],[Regiones]]</f>
        <v>0</v>
      </c>
      <c r="J3194" s="12">
        <f t="shared" si="321"/>
        <v>1</v>
      </c>
      <c r="K3194" s="13">
        <f t="shared" si="322"/>
        <v>41565</v>
      </c>
      <c r="L3194" s="12">
        <f t="shared" si="323"/>
        <v>2013</v>
      </c>
      <c r="M3194" s="12">
        <f t="shared" si="324"/>
        <v>42</v>
      </c>
      <c r="N3194" s="12">
        <f t="shared" si="325"/>
        <v>10</v>
      </c>
      <c r="O3194" s="13" t="str">
        <f t="shared" ca="1" si="326"/>
        <v>CUMPLE</v>
      </c>
    </row>
    <row r="3195" spans="1:15" hidden="1">
      <c r="A3195">
        <f>Tabla_owssvr__2[[#This Row],[ID]]</f>
        <v>2016</v>
      </c>
      <c r="B3195" t="str">
        <f>Tabla_owssvr__2[[#This Row],[Título]]</f>
        <v>Incidencia correo</v>
      </c>
      <c r="C3195" t="str">
        <f>Tabla_owssvr__2[[#This Row],[Solicitante]]</f>
        <v>Ferreira Zuñiga, Alejandro Andres, EXTERNO</v>
      </c>
      <c r="D3195" s="4">
        <f>Tabla_owssvr__2[[#This Row],[Fecha Solicitud]]</f>
        <v>41564</v>
      </c>
      <c r="E3195" t="str">
        <f>Tabla_owssvr__2[[#This Row],[Estado]]</f>
        <v>Realizado</v>
      </c>
      <c r="F3195" s="4">
        <f>Tabla_owssvr__2[[#This Row],[Fecha Cierre]]</f>
        <v>41564</v>
      </c>
      <c r="G3195" t="str">
        <f>Tabla_owssvr__2[[#This Row],[Categoria]]</f>
        <v>Creación, modificación activación y desactivación de cuentas de red y correo electrónico.</v>
      </c>
      <c r="H3195">
        <f>Tabla_owssvr__2[[#This Row],[Enviado a TI]]</f>
        <v>0</v>
      </c>
      <c r="I3195">
        <f>Tabla_owssvr__2[[#This Row],[Regiones]]</f>
        <v>0</v>
      </c>
      <c r="J3195" s="12">
        <f t="shared" si="321"/>
        <v>1</v>
      </c>
      <c r="K3195" s="13">
        <f t="shared" si="322"/>
        <v>41565</v>
      </c>
      <c r="L3195" s="12">
        <f t="shared" si="323"/>
        <v>2013</v>
      </c>
      <c r="M3195" s="12">
        <f t="shared" si="324"/>
        <v>42</v>
      </c>
      <c r="N3195" s="12">
        <f t="shared" si="325"/>
        <v>10</v>
      </c>
      <c r="O3195" s="13" t="str">
        <f t="shared" ca="1" si="326"/>
        <v>CUMPLE</v>
      </c>
    </row>
    <row r="3196" spans="1:15" hidden="1">
      <c r="A3196">
        <f>Tabla_owssvr__2[[#This Row],[ID]]</f>
        <v>2015</v>
      </c>
      <c r="B3196" t="str">
        <f>Tabla_owssvr__2[[#This Row],[Título]]</f>
        <v>Dar de Alta equipo</v>
      </c>
      <c r="C3196" t="str">
        <f>Tabla_owssvr__2[[#This Row],[Solicitante]]</f>
        <v>Técnico Mesa de Ayuda, Externo</v>
      </c>
      <c r="D3196" s="4">
        <f>Tabla_owssvr__2[[#This Row],[Fecha Solicitud]]</f>
        <v>41564</v>
      </c>
      <c r="E3196" t="str">
        <f>Tabla_owssvr__2[[#This Row],[Estado]]</f>
        <v>Realizado</v>
      </c>
      <c r="F3196" s="4">
        <f>Tabla_owssvr__2[[#This Row],[Fecha Cierre]]</f>
        <v>41564</v>
      </c>
      <c r="G3196" t="str">
        <f>Tabla_owssvr__2[[#This Row],[Categoria]]</f>
        <v>Creación, modificación activación y desactivación de cuentas de red y correo electrónico.</v>
      </c>
      <c r="H3196">
        <f>Tabla_owssvr__2[[#This Row],[Enviado a TI]]</f>
        <v>0</v>
      </c>
      <c r="I3196">
        <f>Tabla_owssvr__2[[#This Row],[Regiones]]</f>
        <v>0</v>
      </c>
      <c r="J3196" s="12">
        <f t="shared" si="321"/>
        <v>1</v>
      </c>
      <c r="K3196" s="13">
        <f t="shared" si="322"/>
        <v>41565</v>
      </c>
      <c r="L3196" s="12">
        <f t="shared" si="323"/>
        <v>2013</v>
      </c>
      <c r="M3196" s="12">
        <f t="shared" si="324"/>
        <v>42</v>
      </c>
      <c r="N3196" s="12">
        <f t="shared" si="325"/>
        <v>10</v>
      </c>
      <c r="O3196" s="13" t="str">
        <f t="shared" ca="1" si="326"/>
        <v>CUMPLE</v>
      </c>
    </row>
    <row r="3197" spans="1:15" hidden="1">
      <c r="A3197">
        <f>Tabla_owssvr__2[[#This Row],[ID]]</f>
        <v>2014</v>
      </c>
      <c r="B3197" t="str">
        <f>Tabla_owssvr__2[[#This Row],[Título]]</f>
        <v>Trainne</v>
      </c>
      <c r="C3197" t="str">
        <f>Tabla_owssvr__2[[#This Row],[Solicitante]]</f>
        <v>Espinosa Palau, María Jesús, CAM</v>
      </c>
      <c r="D3197" s="4">
        <f>Tabla_owssvr__2[[#This Row],[Fecha Solicitud]]</f>
        <v>41564</v>
      </c>
      <c r="E3197" t="str">
        <f>Tabla_owssvr__2[[#This Row],[Estado]]</f>
        <v>Realizado</v>
      </c>
      <c r="F3197" s="4">
        <f>Tabla_owssvr__2[[#This Row],[Fecha Cierre]]</f>
        <v>41564</v>
      </c>
      <c r="G3197" t="str">
        <f>Tabla_owssvr__2[[#This Row],[Categoria]]</f>
        <v>Préstamo de equipos. (según disponibilidad)</v>
      </c>
      <c r="H3197">
        <f>Tabla_owssvr__2[[#This Row],[Enviado a TI]]</f>
        <v>0</v>
      </c>
      <c r="I3197">
        <f>Tabla_owssvr__2[[#This Row],[Regiones]]</f>
        <v>0</v>
      </c>
      <c r="J3197" s="12">
        <f t="shared" si="321"/>
        <v>1</v>
      </c>
      <c r="K3197" s="13">
        <f t="shared" si="322"/>
        <v>41565</v>
      </c>
      <c r="L3197" s="12">
        <f t="shared" si="323"/>
        <v>2013</v>
      </c>
      <c r="M3197" s="12">
        <f t="shared" si="324"/>
        <v>42</v>
      </c>
      <c r="N3197" s="12">
        <f t="shared" si="325"/>
        <v>10</v>
      </c>
      <c r="O3197" s="13" t="str">
        <f t="shared" ca="1" si="326"/>
        <v>CUMPLE</v>
      </c>
    </row>
    <row r="3198" spans="1:15" hidden="1">
      <c r="A3198">
        <f>Tabla_owssvr__2[[#This Row],[ID]]</f>
        <v>2013</v>
      </c>
      <c r="B3198" t="str">
        <f>Tabla_owssvr__2[[#This Row],[Título]]</f>
        <v>Reposición de minutos</v>
      </c>
      <c r="C3198" t="str">
        <f>Tabla_owssvr__2[[#This Row],[Solicitante]]</f>
        <v>Ibarra Quiñinao, Juan Pablo, CAM</v>
      </c>
      <c r="D3198" s="4">
        <f>Tabla_owssvr__2[[#This Row],[Fecha Solicitud]]</f>
        <v>41564</v>
      </c>
      <c r="E3198" t="str">
        <f>Tabla_owssvr__2[[#This Row],[Estado]]</f>
        <v>Realizado</v>
      </c>
      <c r="F3198" s="4">
        <f>Tabla_owssvr__2[[#This Row],[Fecha Cierre]]</f>
        <v>41564</v>
      </c>
      <c r="G3198" t="str">
        <f>Tabla_owssvr__2[[#This Row],[Categoria]]</f>
        <v>Habilitación de servicios de telefonía celular, aumento de minutos, cambio de perfil.</v>
      </c>
      <c r="H3198">
        <f>Tabla_owssvr__2[[#This Row],[Enviado a TI]]</f>
        <v>0</v>
      </c>
      <c r="I3198">
        <f>Tabla_owssvr__2[[#This Row],[Regiones]]</f>
        <v>0</v>
      </c>
      <c r="J3198" s="12">
        <f t="shared" si="321"/>
        <v>1</v>
      </c>
      <c r="K3198" s="13">
        <f t="shared" si="322"/>
        <v>41565</v>
      </c>
      <c r="L3198" s="12">
        <f t="shared" si="323"/>
        <v>2013</v>
      </c>
      <c r="M3198" s="12">
        <f t="shared" si="324"/>
        <v>42</v>
      </c>
      <c r="N3198" s="12">
        <f t="shared" si="325"/>
        <v>10</v>
      </c>
      <c r="O3198" s="13" t="str">
        <f t="shared" ca="1" si="326"/>
        <v>CUMPLE</v>
      </c>
    </row>
    <row r="3199" spans="1:15" hidden="1">
      <c r="A3199">
        <f>Tabla_owssvr__2[[#This Row],[ID]]</f>
        <v>2012</v>
      </c>
      <c r="B3199" t="str">
        <f>Tabla_owssvr__2[[#This Row],[Título]]</f>
        <v>Solicitud perfil Oracle para Srta. Jeannette Escobar Pizarro</v>
      </c>
      <c r="C3199" t="str">
        <f>Tabla_owssvr__2[[#This Row],[Solicitante]]</f>
        <v>Sarria Obreque, Jose Hernan, CAM</v>
      </c>
      <c r="D3199" s="4">
        <f>Tabla_owssvr__2[[#This Row],[Fecha Solicitud]]</f>
        <v>41564</v>
      </c>
      <c r="E3199" t="str">
        <f>Tabla_owssvr__2[[#This Row],[Estado]]</f>
        <v>Realizado</v>
      </c>
      <c r="F3199" s="4">
        <f>Tabla_owssvr__2[[#This Row],[Fecha Cierre]]</f>
        <v>41564</v>
      </c>
      <c r="G3199" t="str">
        <f>Tabla_owssvr__2[[#This Row],[Categoria]]</f>
        <v>Reporte de incidencias de servicio externos (Oracle, SAP, Synergia, GOM ….)</v>
      </c>
      <c r="H3199">
        <f>Tabla_owssvr__2[[#This Row],[Enviado a TI]]</f>
        <v>0</v>
      </c>
      <c r="I3199">
        <f>Tabla_owssvr__2[[#This Row],[Regiones]]</f>
        <v>0</v>
      </c>
      <c r="J3199" s="12">
        <f t="shared" si="321"/>
        <v>1</v>
      </c>
      <c r="K3199" s="13">
        <f t="shared" si="322"/>
        <v>41565</v>
      </c>
      <c r="L3199" s="12">
        <f t="shared" si="323"/>
        <v>2013</v>
      </c>
      <c r="M3199" s="12">
        <f t="shared" si="324"/>
        <v>42</v>
      </c>
      <c r="N3199" s="12">
        <f t="shared" si="325"/>
        <v>10</v>
      </c>
      <c r="O3199" s="13" t="str">
        <f t="shared" ca="1" si="326"/>
        <v>CUMPLE</v>
      </c>
    </row>
    <row r="3200" spans="1:15" hidden="1">
      <c r="A3200">
        <f>Tabla_owssvr__2[[#This Row],[ID]]</f>
        <v>2011</v>
      </c>
      <c r="B3200" t="str">
        <f>Tabla_owssvr__2[[#This Row],[Título]]</f>
        <v xml:space="preserve">Activación de Minutos </v>
      </c>
      <c r="C3200" t="str">
        <f>Tabla_owssvr__2[[#This Row],[Solicitante]]</f>
        <v>Pacheco Pinto, Alex  CAM</v>
      </c>
      <c r="D3200" s="4">
        <f>Tabla_owssvr__2[[#This Row],[Fecha Solicitud]]</f>
        <v>41564</v>
      </c>
      <c r="E3200" t="str">
        <f>Tabla_owssvr__2[[#This Row],[Estado]]</f>
        <v>Realizado</v>
      </c>
      <c r="F3200" s="4">
        <f>Tabla_owssvr__2[[#This Row],[Fecha Cierre]]</f>
        <v>41564</v>
      </c>
      <c r="G3200" t="str">
        <f>Tabla_owssvr__2[[#This Row],[Categoria]]</f>
        <v>Habilitación de servicios de telefonía celular, aumento de minutos, cambio de perfil.</v>
      </c>
      <c r="H3200">
        <f>Tabla_owssvr__2[[#This Row],[Enviado a TI]]</f>
        <v>0</v>
      </c>
      <c r="I3200">
        <f>Tabla_owssvr__2[[#This Row],[Regiones]]</f>
        <v>0</v>
      </c>
      <c r="J3200" s="12">
        <f t="shared" si="321"/>
        <v>1</v>
      </c>
      <c r="K3200" s="13">
        <f t="shared" si="322"/>
        <v>41565</v>
      </c>
      <c r="L3200" s="12">
        <f t="shared" si="323"/>
        <v>2013</v>
      </c>
      <c r="M3200" s="12">
        <f t="shared" si="324"/>
        <v>42</v>
      </c>
      <c r="N3200" s="12">
        <f t="shared" si="325"/>
        <v>10</v>
      </c>
      <c r="O3200" s="13" t="str">
        <f t="shared" ca="1" si="326"/>
        <v>CUMPLE</v>
      </c>
    </row>
    <row r="3201" spans="1:15" hidden="1">
      <c r="A3201">
        <f>Tabla_owssvr__2[[#This Row],[ID]]</f>
        <v>2010</v>
      </c>
      <c r="B3201" t="str">
        <f>Tabla_owssvr__2[[#This Row],[Título]]</f>
        <v>Ayuda</v>
      </c>
      <c r="C3201" t="str">
        <f>Tabla_owssvr__2[[#This Row],[Solicitante]]</f>
        <v>Peña Caceres, Gabriela, CAM</v>
      </c>
      <c r="D3201" s="4">
        <f>Tabla_owssvr__2[[#This Row],[Fecha Solicitud]]</f>
        <v>41564</v>
      </c>
      <c r="E3201" t="str">
        <f>Tabla_owssvr__2[[#This Row],[Estado]]</f>
        <v>Realizado</v>
      </c>
      <c r="F3201" s="4">
        <f>Tabla_owssvr__2[[#This Row],[Fecha Cierre]]</f>
        <v>41564</v>
      </c>
      <c r="G3201" t="str">
        <f>Tabla_owssvr__2[[#This Row],[Categoria]]</f>
        <v>Reporte de incidencias de servicio externos (Oracle, SAP, Synergia, GOM ….)</v>
      </c>
      <c r="H3201">
        <f>Tabla_owssvr__2[[#This Row],[Enviado a TI]]</f>
        <v>0</v>
      </c>
      <c r="I3201">
        <f>Tabla_owssvr__2[[#This Row],[Regiones]]</f>
        <v>0</v>
      </c>
      <c r="J3201" s="12">
        <f t="shared" si="321"/>
        <v>1</v>
      </c>
      <c r="K3201" s="13">
        <f t="shared" si="322"/>
        <v>41565</v>
      </c>
      <c r="L3201" s="12">
        <f t="shared" si="323"/>
        <v>2013</v>
      </c>
      <c r="M3201" s="12">
        <f t="shared" si="324"/>
        <v>42</v>
      </c>
      <c r="N3201" s="12">
        <f t="shared" si="325"/>
        <v>10</v>
      </c>
      <c r="O3201" s="13" t="str">
        <f t="shared" ca="1" si="326"/>
        <v>CUMPLE</v>
      </c>
    </row>
    <row r="3202" spans="1:15" hidden="1">
      <c r="A3202">
        <f>Tabla_owssvr__2[[#This Row],[ID]]</f>
        <v>2009</v>
      </c>
      <c r="B3202" t="str">
        <f>Tabla_owssvr__2[[#This Row],[Título]]</f>
        <v xml:space="preserve">Activación de Minutos </v>
      </c>
      <c r="C3202" t="str">
        <f>Tabla_owssvr__2[[#This Row],[Solicitante]]</f>
        <v>Ramirez Vergara, Joseline, CAM</v>
      </c>
      <c r="D3202" s="4">
        <f>Tabla_owssvr__2[[#This Row],[Fecha Solicitud]]</f>
        <v>41564</v>
      </c>
      <c r="E3202" t="str">
        <f>Tabla_owssvr__2[[#This Row],[Estado]]</f>
        <v>Realizado</v>
      </c>
      <c r="F3202" s="4">
        <f>Tabla_owssvr__2[[#This Row],[Fecha Cierre]]</f>
        <v>41564</v>
      </c>
      <c r="G3202" t="str">
        <f>Tabla_owssvr__2[[#This Row],[Categoria]]</f>
        <v>Habilitación de servicios de telefonía celular, aumento de minutos, cambio de perfil.</v>
      </c>
      <c r="H3202">
        <f>Tabla_owssvr__2[[#This Row],[Enviado a TI]]</f>
        <v>0</v>
      </c>
      <c r="I3202">
        <f>Tabla_owssvr__2[[#This Row],[Regiones]]</f>
        <v>0</v>
      </c>
      <c r="J3202" s="12">
        <f t="shared" ref="J3202:J3265" si="327">VLOOKUP(G3202,servicios,2,FALSE)</f>
        <v>1</v>
      </c>
      <c r="K3202" s="13">
        <f t="shared" ref="K3202:K3265" si="328">WORKDAY(D3202*1,J3202,festivos)</f>
        <v>41565</v>
      </c>
      <c r="L3202" s="12">
        <f t="shared" ref="L3202:L3265" si="329">YEAR(K3202)</f>
        <v>2013</v>
      </c>
      <c r="M3202" s="12">
        <f t="shared" ref="M3202:M3265" si="330">WEEKNUM(K3202,2)</f>
        <v>42</v>
      </c>
      <c r="N3202" s="12">
        <f t="shared" ref="N3202:N3265" si="331">MONTH(K3202)</f>
        <v>10</v>
      </c>
      <c r="O3202" s="13" t="str">
        <f t="shared" ref="O3202:O3265" ca="1" si="332">IF(F3202=0,IF(AND(TODAY()&lt;=K3202),"EN TIEMPO","FUERA"),IF(AND(F3202&lt;=K3202),"CUMPLE","NO CUMPLE"))</f>
        <v>CUMPLE</v>
      </c>
    </row>
    <row r="3203" spans="1:15" hidden="1">
      <c r="A3203">
        <f>Tabla_owssvr__2[[#This Row],[ID]]</f>
        <v>2008</v>
      </c>
      <c r="B3203" t="str">
        <f>Tabla_owssvr__2[[#This Row],[Título]]</f>
        <v>Minutos On Net- Abonado 94663797</v>
      </c>
      <c r="C3203" t="str">
        <f>Tabla_owssvr__2[[#This Row],[Solicitante]]</f>
        <v>Abarca Cerda, Cristian Andres, CAM</v>
      </c>
      <c r="D3203" s="4">
        <f>Tabla_owssvr__2[[#This Row],[Fecha Solicitud]]</f>
        <v>41563</v>
      </c>
      <c r="E3203" t="str">
        <f>Tabla_owssvr__2[[#This Row],[Estado]]</f>
        <v>Realizado</v>
      </c>
      <c r="F3203" s="4">
        <f>Tabla_owssvr__2[[#This Row],[Fecha Cierre]]</f>
        <v>41563</v>
      </c>
      <c r="G3203" t="str">
        <f>Tabla_owssvr__2[[#This Row],[Categoria]]</f>
        <v>Habilitación de servicios de telefonía celular, aumento de minutos, cambio de perfil.</v>
      </c>
      <c r="H3203">
        <f>Tabla_owssvr__2[[#This Row],[Enviado a TI]]</f>
        <v>0</v>
      </c>
      <c r="I3203">
        <f>Tabla_owssvr__2[[#This Row],[Regiones]]</f>
        <v>0</v>
      </c>
      <c r="J3203" s="12">
        <f t="shared" si="327"/>
        <v>1</v>
      </c>
      <c r="K3203" s="13">
        <f t="shared" si="328"/>
        <v>41564</v>
      </c>
      <c r="L3203" s="12">
        <f t="shared" si="329"/>
        <v>2013</v>
      </c>
      <c r="M3203" s="12">
        <f t="shared" si="330"/>
        <v>42</v>
      </c>
      <c r="N3203" s="12">
        <f t="shared" si="331"/>
        <v>10</v>
      </c>
      <c r="O3203" s="13" t="str">
        <f t="shared" ca="1" si="332"/>
        <v>CUMPLE</v>
      </c>
    </row>
    <row r="3204" spans="1:15" hidden="1">
      <c r="A3204">
        <f>Tabla_owssvr__2[[#This Row],[ID]]</f>
        <v>2007</v>
      </c>
      <c r="B3204" t="str">
        <f>Tabla_owssvr__2[[#This Row],[Título]]</f>
        <v>LICITACIONES ENERSIS CABLE AL PREENSAMBLADO 3x95</v>
      </c>
      <c r="C3204" t="str">
        <f>Tabla_owssvr__2[[#This Row],[Solicitante]]</f>
        <v>Gomez Perez, Dussan Felipe, CAM</v>
      </c>
      <c r="D3204" s="4">
        <f>Tabla_owssvr__2[[#This Row],[Fecha Solicitud]]</f>
        <v>41563</v>
      </c>
      <c r="E3204" t="str">
        <f>Tabla_owssvr__2[[#This Row],[Estado]]</f>
        <v>Realizado</v>
      </c>
      <c r="F3204" s="4">
        <f>Tabla_owssvr__2[[#This Row],[Fecha Cierre]]</f>
        <v>41563</v>
      </c>
      <c r="G3204" t="str">
        <f>Tabla_owssvr__2[[#This Row],[Categoria]]</f>
        <v>Reporte de incidencias de servicio externos (Oracle, SAP, Synergia, GOM ….)</v>
      </c>
      <c r="H3204">
        <f>Tabla_owssvr__2[[#This Row],[Enviado a TI]]</f>
        <v>0</v>
      </c>
      <c r="I3204">
        <f>Tabla_owssvr__2[[#This Row],[Regiones]]</f>
        <v>0</v>
      </c>
      <c r="J3204" s="12">
        <f t="shared" si="327"/>
        <v>1</v>
      </c>
      <c r="K3204" s="13">
        <f t="shared" si="328"/>
        <v>41564</v>
      </c>
      <c r="L3204" s="12">
        <f t="shared" si="329"/>
        <v>2013</v>
      </c>
      <c r="M3204" s="12">
        <f t="shared" si="330"/>
        <v>42</v>
      </c>
      <c r="N3204" s="12">
        <f t="shared" si="331"/>
        <v>10</v>
      </c>
      <c r="O3204" s="13" t="str">
        <f t="shared" ca="1" si="332"/>
        <v>CUMPLE</v>
      </c>
    </row>
    <row r="3205" spans="1:15" hidden="1">
      <c r="A3205">
        <f>Tabla_owssvr__2[[#This Row],[ID]]</f>
        <v>2006</v>
      </c>
      <c r="B3205" t="str">
        <f>Tabla_owssvr__2[[#This Row],[Título]]</f>
        <v>SOLICITUD DE Visio</v>
      </c>
      <c r="C3205" t="str">
        <f>Tabla_owssvr__2[[#This Row],[Solicitante]]</f>
        <v>Valdes Navarrete, David Exequiel, CAM</v>
      </c>
      <c r="D3205" s="4">
        <f>Tabla_owssvr__2[[#This Row],[Fecha Solicitud]]</f>
        <v>41563</v>
      </c>
      <c r="E3205" t="str">
        <f>Tabla_owssvr__2[[#This Row],[Estado]]</f>
        <v>Realizado</v>
      </c>
      <c r="F3205" s="4">
        <f>Tabla_owssvr__2[[#This Row],[Fecha Cierre]]</f>
        <v>41563</v>
      </c>
      <c r="G3205" t="str">
        <f>Tabla_owssvr__2[[#This Row],[Categoria]]</f>
        <v>Instalación de nuevos software en los computadores.</v>
      </c>
      <c r="H3205">
        <f>Tabla_owssvr__2[[#This Row],[Enviado a TI]]</f>
        <v>0</v>
      </c>
      <c r="I3205">
        <f>Tabla_owssvr__2[[#This Row],[Regiones]]</f>
        <v>0</v>
      </c>
      <c r="J3205" s="12">
        <f t="shared" si="327"/>
        <v>1</v>
      </c>
      <c r="K3205" s="13">
        <f t="shared" si="328"/>
        <v>41564</v>
      </c>
      <c r="L3205" s="12">
        <f t="shared" si="329"/>
        <v>2013</v>
      </c>
      <c r="M3205" s="12">
        <f t="shared" si="330"/>
        <v>42</v>
      </c>
      <c r="N3205" s="12">
        <f t="shared" si="331"/>
        <v>10</v>
      </c>
      <c r="O3205" s="13" t="str">
        <f t="shared" ca="1" si="332"/>
        <v>CUMPLE</v>
      </c>
    </row>
    <row r="3206" spans="1:15" hidden="1">
      <c r="A3206">
        <f>Tabla_owssvr__2[[#This Row],[ID]]</f>
        <v>2005</v>
      </c>
      <c r="B3206" t="str">
        <f>Tabla_owssvr__2[[#This Row],[Título]]</f>
        <v>Concurso Pintura Infantil</v>
      </c>
      <c r="C3206" t="str">
        <f>Tabla_owssvr__2[[#This Row],[Solicitante]]</f>
        <v>Meza Madariaga, Daniella Fernanda, CAM</v>
      </c>
      <c r="D3206" s="4">
        <f>Tabla_owssvr__2[[#This Row],[Fecha Solicitud]]</f>
        <v>41563</v>
      </c>
      <c r="E3206" t="str">
        <f>Tabla_owssvr__2[[#This Row],[Estado]]</f>
        <v>Realizado</v>
      </c>
      <c r="F3206" s="4">
        <f>Tabla_owssvr__2[[#This Row],[Fecha Cierre]]</f>
        <v>41563</v>
      </c>
      <c r="G3206" t="str">
        <f>Tabla_owssvr__2[[#This Row],[Categoria]]</f>
        <v>Reporte de problemas de comunicaciones. Datos.</v>
      </c>
      <c r="H3206">
        <f>Tabla_owssvr__2[[#This Row],[Enviado a TI]]</f>
        <v>0</v>
      </c>
      <c r="I3206">
        <f>Tabla_owssvr__2[[#This Row],[Regiones]]</f>
        <v>0</v>
      </c>
      <c r="J3206" s="12">
        <f t="shared" si="327"/>
        <v>1</v>
      </c>
      <c r="K3206" s="13">
        <f t="shared" si="328"/>
        <v>41564</v>
      </c>
      <c r="L3206" s="12">
        <f t="shared" si="329"/>
        <v>2013</v>
      </c>
      <c r="M3206" s="12">
        <f t="shared" si="330"/>
        <v>42</v>
      </c>
      <c r="N3206" s="12">
        <f t="shared" si="331"/>
        <v>10</v>
      </c>
      <c r="O3206" s="13" t="str">
        <f t="shared" ca="1" si="332"/>
        <v>CUMPLE</v>
      </c>
    </row>
    <row r="3207" spans="1:15" hidden="1">
      <c r="A3207">
        <f>Tabla_owssvr__2[[#This Row],[ID]]</f>
        <v>2004</v>
      </c>
      <c r="B3207" t="str">
        <f>Tabla_owssvr__2[[#This Row],[Título]]</f>
        <v>Minutos  Celular</v>
      </c>
      <c r="C3207" t="str">
        <f>Tabla_owssvr__2[[#This Row],[Solicitante]]</f>
        <v>Palma Campos, Alejandra Beatriz, CAM</v>
      </c>
      <c r="D3207" s="4">
        <f>Tabla_owssvr__2[[#This Row],[Fecha Solicitud]]</f>
        <v>41563</v>
      </c>
      <c r="E3207" t="str">
        <f>Tabla_owssvr__2[[#This Row],[Estado]]</f>
        <v>Realizado</v>
      </c>
      <c r="F3207" s="4">
        <f>Tabla_owssvr__2[[#This Row],[Fecha Cierre]]</f>
        <v>41563</v>
      </c>
      <c r="G3207" t="str">
        <f>Tabla_owssvr__2[[#This Row],[Categoria]]</f>
        <v>Habilitación de servicios de telefonía celular, aumento de minutos, cambio de perfil.</v>
      </c>
      <c r="H3207">
        <f>Tabla_owssvr__2[[#This Row],[Enviado a TI]]</f>
        <v>0</v>
      </c>
      <c r="I3207">
        <f>Tabla_owssvr__2[[#This Row],[Regiones]]</f>
        <v>0</v>
      </c>
      <c r="J3207" s="12">
        <f t="shared" si="327"/>
        <v>1</v>
      </c>
      <c r="K3207" s="13">
        <f t="shared" si="328"/>
        <v>41564</v>
      </c>
      <c r="L3207" s="12">
        <f t="shared" si="329"/>
        <v>2013</v>
      </c>
      <c r="M3207" s="12">
        <f t="shared" si="330"/>
        <v>42</v>
      </c>
      <c r="N3207" s="12">
        <f t="shared" si="331"/>
        <v>10</v>
      </c>
      <c r="O3207" s="13" t="str">
        <f t="shared" ca="1" si="332"/>
        <v>CUMPLE</v>
      </c>
    </row>
    <row r="3208" spans="1:15" hidden="1">
      <c r="A3208">
        <f>Tabla_owssvr__2[[#This Row],[ID]]</f>
        <v>2003</v>
      </c>
      <c r="B3208" t="str">
        <f>Tabla_owssvr__2[[#This Row],[Título]]</f>
        <v>Solicitud de Cotización PC Proyecto E-CL</v>
      </c>
      <c r="C3208" t="str">
        <f>Tabla_owssvr__2[[#This Row],[Solicitante]]</f>
        <v>Herrera Andrade, Carlos Omar, CAM</v>
      </c>
      <c r="D3208" s="4">
        <f>Tabla_owssvr__2[[#This Row],[Fecha Solicitud]]</f>
        <v>41563</v>
      </c>
      <c r="E3208" t="str">
        <f>Tabla_owssvr__2[[#This Row],[Estado]]</f>
        <v>Realizado</v>
      </c>
      <c r="F3208" s="4">
        <f>Tabla_owssvr__2[[#This Row],[Fecha Cierre]]</f>
        <v>41563</v>
      </c>
      <c r="G3208" t="str">
        <f>Tabla_owssvr__2[[#This Row],[Categoria]]</f>
        <v>Otros no sujetos a ANS</v>
      </c>
      <c r="H3208">
        <f>Tabla_owssvr__2[[#This Row],[Enviado a TI]]</f>
        <v>0</v>
      </c>
      <c r="I3208">
        <f>Tabla_owssvr__2[[#This Row],[Regiones]]</f>
        <v>0</v>
      </c>
      <c r="J3208" s="12">
        <f t="shared" si="327"/>
        <v>100</v>
      </c>
      <c r="K3208" s="13">
        <f t="shared" si="328"/>
        <v>41710</v>
      </c>
      <c r="L3208" s="12">
        <f t="shared" si="329"/>
        <v>2014</v>
      </c>
      <c r="M3208" s="12">
        <f t="shared" si="330"/>
        <v>11</v>
      </c>
      <c r="N3208" s="12">
        <f t="shared" si="331"/>
        <v>3</v>
      </c>
      <c r="O3208" s="13" t="str">
        <f t="shared" ca="1" si="332"/>
        <v>CUMPLE</v>
      </c>
    </row>
    <row r="3209" spans="1:15" hidden="1">
      <c r="A3209">
        <f>Tabla_owssvr__2[[#This Row],[ID]]</f>
        <v>2002</v>
      </c>
      <c r="B3209" t="str">
        <f>Tabla_owssvr__2[[#This Row],[Título]]</f>
        <v>Restitución Minutos Celular</v>
      </c>
      <c r="C3209" t="str">
        <f>Tabla_owssvr__2[[#This Row],[Solicitante]]</f>
        <v>Abrigo Elgueda, Juan Andres, CAM</v>
      </c>
      <c r="D3209" s="4">
        <f>Tabla_owssvr__2[[#This Row],[Fecha Solicitud]]</f>
        <v>41563</v>
      </c>
      <c r="E3209" t="str">
        <f>Tabla_owssvr__2[[#This Row],[Estado]]</f>
        <v>Realizado</v>
      </c>
      <c r="F3209" s="4">
        <f>Tabla_owssvr__2[[#This Row],[Fecha Cierre]]</f>
        <v>41563</v>
      </c>
      <c r="G3209" t="str">
        <f>Tabla_owssvr__2[[#This Row],[Categoria]]</f>
        <v>Habilitación de servicios de telefonía celular, aumento de minutos, cambio de perfil.</v>
      </c>
      <c r="H3209">
        <f>Tabla_owssvr__2[[#This Row],[Enviado a TI]]</f>
        <v>0</v>
      </c>
      <c r="I3209">
        <f>Tabla_owssvr__2[[#This Row],[Regiones]]</f>
        <v>0</v>
      </c>
      <c r="J3209" s="12">
        <f t="shared" si="327"/>
        <v>1</v>
      </c>
      <c r="K3209" s="13">
        <f t="shared" si="328"/>
        <v>41564</v>
      </c>
      <c r="L3209" s="12">
        <f t="shared" si="329"/>
        <v>2013</v>
      </c>
      <c r="M3209" s="12">
        <f t="shared" si="330"/>
        <v>42</v>
      </c>
      <c r="N3209" s="12">
        <f t="shared" si="331"/>
        <v>10</v>
      </c>
      <c r="O3209" s="13" t="str">
        <f t="shared" ca="1" si="332"/>
        <v>CUMPLE</v>
      </c>
    </row>
    <row r="3210" spans="1:15" hidden="1">
      <c r="A3210">
        <f>Tabla_owssvr__2[[#This Row],[ID]]</f>
        <v>2001</v>
      </c>
      <c r="B3210" t="str">
        <f>Tabla_owssvr__2[[#This Row],[Título]]</f>
        <v>Restitución Minutos Celular</v>
      </c>
      <c r="C3210" t="str">
        <f>Tabla_owssvr__2[[#This Row],[Solicitante]]</f>
        <v>Abrigo Elgueda, Juan Andres, CAM</v>
      </c>
      <c r="D3210" s="4">
        <f>Tabla_owssvr__2[[#This Row],[Fecha Solicitud]]</f>
        <v>41563</v>
      </c>
      <c r="E3210" t="str">
        <f>Tabla_owssvr__2[[#This Row],[Estado]]</f>
        <v>Realizado</v>
      </c>
      <c r="F3210" s="4">
        <f>Tabla_owssvr__2[[#This Row],[Fecha Cierre]]</f>
        <v>41563</v>
      </c>
      <c r="G3210" t="str">
        <f>Tabla_owssvr__2[[#This Row],[Categoria]]</f>
        <v>Habilitación de servicios de telefonía celular, aumento de minutos, cambio de perfil.</v>
      </c>
      <c r="H3210">
        <f>Tabla_owssvr__2[[#This Row],[Enviado a TI]]</f>
        <v>0</v>
      </c>
      <c r="I3210">
        <f>Tabla_owssvr__2[[#This Row],[Regiones]]</f>
        <v>0</v>
      </c>
      <c r="J3210" s="12">
        <f t="shared" si="327"/>
        <v>1</v>
      </c>
      <c r="K3210" s="13">
        <f t="shared" si="328"/>
        <v>41564</v>
      </c>
      <c r="L3210" s="12">
        <f t="shared" si="329"/>
        <v>2013</v>
      </c>
      <c r="M3210" s="12">
        <f t="shared" si="330"/>
        <v>42</v>
      </c>
      <c r="N3210" s="12">
        <f t="shared" si="331"/>
        <v>10</v>
      </c>
      <c r="O3210" s="13" t="str">
        <f t="shared" ca="1" si="332"/>
        <v>CUMPLE</v>
      </c>
    </row>
    <row r="3211" spans="1:15" hidden="1">
      <c r="A3211">
        <f>Tabla_owssvr__2[[#This Row],[ID]]</f>
        <v>2000</v>
      </c>
      <c r="B3211" t="str">
        <f>Tabla_owssvr__2[[#This Row],[Título]]</f>
        <v>Plataformar PC Laboratorio - Gcia. OP. MFCM</v>
      </c>
      <c r="C3211" t="str">
        <f>Tabla_owssvr__2[[#This Row],[Solicitante]]</f>
        <v>Castro Morales, Michel Fabian, CAM</v>
      </c>
      <c r="D3211" s="4">
        <f>Tabla_owssvr__2[[#This Row],[Fecha Solicitud]]</f>
        <v>41563</v>
      </c>
      <c r="E3211" t="str">
        <f>Tabla_owssvr__2[[#This Row],[Estado]]</f>
        <v>Realizado</v>
      </c>
      <c r="F3211" s="4">
        <f>Tabla_owssvr__2[[#This Row],[Fecha Cierre]]</f>
        <v>41564</v>
      </c>
      <c r="G3211" t="str">
        <f>Tabla_owssvr__2[[#This Row],[Categoria]]</f>
        <v>Asignación de equipamiento estándar.</v>
      </c>
      <c r="H3211">
        <f>Tabla_owssvr__2[[#This Row],[Enviado a TI]]</f>
        <v>0</v>
      </c>
      <c r="I3211">
        <f>Tabla_owssvr__2[[#This Row],[Regiones]]</f>
        <v>0</v>
      </c>
      <c r="J3211" s="12">
        <f t="shared" si="327"/>
        <v>4</v>
      </c>
      <c r="K3211" s="13">
        <f t="shared" si="328"/>
        <v>41569</v>
      </c>
      <c r="L3211" s="12">
        <f t="shared" si="329"/>
        <v>2013</v>
      </c>
      <c r="M3211" s="12">
        <f t="shared" si="330"/>
        <v>43</v>
      </c>
      <c r="N3211" s="12">
        <f t="shared" si="331"/>
        <v>10</v>
      </c>
      <c r="O3211" s="13" t="str">
        <f t="shared" ca="1" si="332"/>
        <v>CUMPLE</v>
      </c>
    </row>
    <row r="3212" spans="1:15" hidden="1">
      <c r="A3212">
        <f>Tabla_owssvr__2[[#This Row],[ID]]</f>
        <v>1999</v>
      </c>
      <c r="B3212" t="str">
        <f>Tabla_owssvr__2[[#This Row],[Título]]</f>
        <v>Celular 92800907</v>
      </c>
      <c r="C3212" t="str">
        <f>Tabla_owssvr__2[[#This Row],[Solicitante]]</f>
        <v>Lagos Acuña, Christopher Joseph, CAM</v>
      </c>
      <c r="D3212" s="4">
        <f>Tabla_owssvr__2[[#This Row],[Fecha Solicitud]]</f>
        <v>41563</v>
      </c>
      <c r="E3212" t="str">
        <f>Tabla_owssvr__2[[#This Row],[Estado]]</f>
        <v>Realizado</v>
      </c>
      <c r="F3212" s="4">
        <f>Tabla_owssvr__2[[#This Row],[Fecha Cierre]]</f>
        <v>41563</v>
      </c>
      <c r="G3212" t="str">
        <f>Tabla_owssvr__2[[#This Row],[Categoria]]</f>
        <v>Habilitación de servicios de telefonía celular, aumento de minutos, cambio de perfil.</v>
      </c>
      <c r="H3212">
        <f>Tabla_owssvr__2[[#This Row],[Enviado a TI]]</f>
        <v>0</v>
      </c>
      <c r="I3212">
        <f>Tabla_owssvr__2[[#This Row],[Regiones]]</f>
        <v>0</v>
      </c>
      <c r="J3212" s="12">
        <f t="shared" si="327"/>
        <v>1</v>
      </c>
      <c r="K3212" s="13">
        <f t="shared" si="328"/>
        <v>41564</v>
      </c>
      <c r="L3212" s="12">
        <f t="shared" si="329"/>
        <v>2013</v>
      </c>
      <c r="M3212" s="12">
        <f t="shared" si="330"/>
        <v>42</v>
      </c>
      <c r="N3212" s="12">
        <f t="shared" si="331"/>
        <v>10</v>
      </c>
      <c r="O3212" s="13" t="str">
        <f t="shared" ca="1" si="332"/>
        <v>CUMPLE</v>
      </c>
    </row>
    <row r="3213" spans="1:15" hidden="1">
      <c r="A3213">
        <f>Tabla_owssvr__2[[#This Row],[ID]]</f>
        <v>1998</v>
      </c>
      <c r="B3213" t="str">
        <f>Tabla_owssvr__2[[#This Row],[Título]]</f>
        <v>Minutos  Celular</v>
      </c>
      <c r="C3213" t="str">
        <f>Tabla_owssvr__2[[#This Row],[Solicitante]]</f>
        <v>Palma Campos, Alejandra Beatriz, CAM</v>
      </c>
      <c r="D3213" s="4">
        <f>Tabla_owssvr__2[[#This Row],[Fecha Solicitud]]</f>
        <v>41563</v>
      </c>
      <c r="E3213" t="str">
        <f>Tabla_owssvr__2[[#This Row],[Estado]]</f>
        <v>Realizado</v>
      </c>
      <c r="F3213" s="4">
        <f>Tabla_owssvr__2[[#This Row],[Fecha Cierre]]</f>
        <v>41563</v>
      </c>
      <c r="G3213" t="str">
        <f>Tabla_owssvr__2[[#This Row],[Categoria]]</f>
        <v>Habilitación de servicios de telefonía celular, aumento de minutos, cambio de perfil.</v>
      </c>
      <c r="H3213">
        <f>Tabla_owssvr__2[[#This Row],[Enviado a TI]]</f>
        <v>0</v>
      </c>
      <c r="I3213">
        <f>Tabla_owssvr__2[[#This Row],[Regiones]]</f>
        <v>0</v>
      </c>
      <c r="J3213" s="12">
        <f t="shared" si="327"/>
        <v>1</v>
      </c>
      <c r="K3213" s="13">
        <f t="shared" si="328"/>
        <v>41564</v>
      </c>
      <c r="L3213" s="12">
        <f t="shared" si="329"/>
        <v>2013</v>
      </c>
      <c r="M3213" s="12">
        <f t="shared" si="330"/>
        <v>42</v>
      </c>
      <c r="N3213" s="12">
        <f t="shared" si="331"/>
        <v>10</v>
      </c>
      <c r="O3213" s="13" t="str">
        <f t="shared" ca="1" si="332"/>
        <v>CUMPLE</v>
      </c>
    </row>
    <row r="3214" spans="1:15" hidden="1">
      <c r="A3214">
        <f>Tabla_owssvr__2[[#This Row],[ID]]</f>
        <v>1997</v>
      </c>
      <c r="B3214" t="str">
        <f>Tabla_owssvr__2[[#This Row],[Título]]</f>
        <v>Configurar Skype Corporativo</v>
      </c>
      <c r="C3214" t="str">
        <f>Tabla_owssvr__2[[#This Row],[Solicitante]]</f>
        <v>Carrasco Velarde, Luis Alberto, CAM</v>
      </c>
      <c r="D3214" s="4">
        <f>Tabla_owssvr__2[[#This Row],[Fecha Solicitud]]</f>
        <v>41563</v>
      </c>
      <c r="E3214" t="str">
        <f>Tabla_owssvr__2[[#This Row],[Estado]]</f>
        <v>Realizado</v>
      </c>
      <c r="F3214" s="4">
        <f>Tabla_owssvr__2[[#This Row],[Fecha Cierre]]</f>
        <v>41563</v>
      </c>
      <c r="G3214" t="str">
        <f>Tabla_owssvr__2[[#This Row],[Categoria]]</f>
        <v>Instalación de nuevos software en los computadores.</v>
      </c>
      <c r="H3214">
        <f>Tabla_owssvr__2[[#This Row],[Enviado a TI]]</f>
        <v>0</v>
      </c>
      <c r="I3214">
        <f>Tabla_owssvr__2[[#This Row],[Regiones]]</f>
        <v>0</v>
      </c>
      <c r="J3214" s="12">
        <f t="shared" si="327"/>
        <v>1</v>
      </c>
      <c r="K3214" s="13">
        <f t="shared" si="328"/>
        <v>41564</v>
      </c>
      <c r="L3214" s="12">
        <f t="shared" si="329"/>
        <v>2013</v>
      </c>
      <c r="M3214" s="12">
        <f t="shared" si="330"/>
        <v>42</v>
      </c>
      <c r="N3214" s="12">
        <f t="shared" si="331"/>
        <v>10</v>
      </c>
      <c r="O3214" s="13" t="str">
        <f t="shared" ca="1" si="332"/>
        <v>CUMPLE</v>
      </c>
    </row>
    <row r="3215" spans="1:15" hidden="1">
      <c r="A3215">
        <f>Tabla_owssvr__2[[#This Row],[ID]]</f>
        <v>1996</v>
      </c>
      <c r="B3215" t="str">
        <f>Tabla_owssvr__2[[#This Row],[Título]]</f>
        <v>Compra de PC.</v>
      </c>
      <c r="C3215" t="str">
        <f>Tabla_owssvr__2[[#This Row],[Solicitante]]</f>
        <v>Belmar Ramirez, Nelson Andres, CAM</v>
      </c>
      <c r="D3215" s="4">
        <f>Tabla_owssvr__2[[#This Row],[Fecha Solicitud]]</f>
        <v>41562</v>
      </c>
      <c r="E3215" t="str">
        <f>Tabla_owssvr__2[[#This Row],[Estado]]</f>
        <v>Realizado</v>
      </c>
      <c r="F3215" s="4">
        <f>Tabla_owssvr__2[[#This Row],[Fecha Cierre]]</f>
        <v>41562</v>
      </c>
      <c r="G3215" t="str">
        <f>Tabla_owssvr__2[[#This Row],[Categoria]]</f>
        <v>Otros no sujetos a ANS</v>
      </c>
      <c r="H3215">
        <f>Tabla_owssvr__2[[#This Row],[Enviado a TI]]</f>
        <v>0</v>
      </c>
      <c r="I3215">
        <f>Tabla_owssvr__2[[#This Row],[Regiones]]</f>
        <v>0</v>
      </c>
      <c r="J3215" s="12">
        <f t="shared" si="327"/>
        <v>100</v>
      </c>
      <c r="K3215" s="13">
        <f t="shared" si="328"/>
        <v>41709</v>
      </c>
      <c r="L3215" s="12">
        <f t="shared" si="329"/>
        <v>2014</v>
      </c>
      <c r="M3215" s="12">
        <f t="shared" si="330"/>
        <v>11</v>
      </c>
      <c r="N3215" s="12">
        <f t="shared" si="331"/>
        <v>3</v>
      </c>
      <c r="O3215" s="13" t="str">
        <f t="shared" ca="1" si="332"/>
        <v>CUMPLE</v>
      </c>
    </row>
    <row r="3216" spans="1:15" hidden="1">
      <c r="A3216">
        <f>Tabla_owssvr__2[[#This Row],[ID]]</f>
        <v>1995</v>
      </c>
      <c r="B3216" t="str">
        <f>Tabla_owssvr__2[[#This Row],[Título]]</f>
        <v>Vista de compatibilidad</v>
      </c>
      <c r="C3216" t="str">
        <f>Tabla_owssvr__2[[#This Row],[Solicitante]]</f>
        <v>Belmar Ramirez, Nelson Andres, CAM</v>
      </c>
      <c r="D3216" s="4">
        <f>Tabla_owssvr__2[[#This Row],[Fecha Solicitud]]</f>
        <v>41562</v>
      </c>
      <c r="E3216" t="str">
        <f>Tabla_owssvr__2[[#This Row],[Estado]]</f>
        <v>Realizado</v>
      </c>
      <c r="F3216" s="4">
        <f>Tabla_owssvr__2[[#This Row],[Fecha Cierre]]</f>
        <v>41562</v>
      </c>
      <c r="G3216" t="str">
        <f>Tabla_owssvr__2[[#This Row],[Categoria]]</f>
        <v>Instalación de nuevos software en los computadores.</v>
      </c>
      <c r="H3216">
        <f>Tabla_owssvr__2[[#This Row],[Enviado a TI]]</f>
        <v>0</v>
      </c>
      <c r="I3216">
        <f>Tabla_owssvr__2[[#This Row],[Regiones]]</f>
        <v>0</v>
      </c>
      <c r="J3216" s="12">
        <f t="shared" si="327"/>
        <v>1</v>
      </c>
      <c r="K3216" s="13">
        <f t="shared" si="328"/>
        <v>41563</v>
      </c>
      <c r="L3216" s="12">
        <f t="shared" si="329"/>
        <v>2013</v>
      </c>
      <c r="M3216" s="12">
        <f t="shared" si="330"/>
        <v>42</v>
      </c>
      <c r="N3216" s="12">
        <f t="shared" si="331"/>
        <v>10</v>
      </c>
      <c r="O3216" s="13" t="str">
        <f t="shared" ca="1" si="332"/>
        <v>CUMPLE</v>
      </c>
    </row>
    <row r="3217" spans="1:15" hidden="1">
      <c r="A3217">
        <f>Tabla_owssvr__2[[#This Row],[ID]]</f>
        <v>1994</v>
      </c>
      <c r="B3217" t="str">
        <f>Tabla_owssvr__2[[#This Row],[Título]]</f>
        <v>Minutos celular</v>
      </c>
      <c r="C3217" t="str">
        <f>Tabla_owssvr__2[[#This Row],[Solicitante]]</f>
        <v>Carvajal Caceres, Luis Maximo, CAM</v>
      </c>
      <c r="D3217" s="4">
        <f>Tabla_owssvr__2[[#This Row],[Fecha Solicitud]]</f>
        <v>41563</v>
      </c>
      <c r="E3217" t="str">
        <f>Tabla_owssvr__2[[#This Row],[Estado]]</f>
        <v>Realizado</v>
      </c>
      <c r="F3217" s="4">
        <f>Tabla_owssvr__2[[#This Row],[Fecha Cierre]]</f>
        <v>41563</v>
      </c>
      <c r="G3217" t="str">
        <f>Tabla_owssvr__2[[#This Row],[Categoria]]</f>
        <v>Habilitación de servicios de telefonía celular, aumento de minutos, cambio de perfil.</v>
      </c>
      <c r="H3217">
        <f>Tabla_owssvr__2[[#This Row],[Enviado a TI]]</f>
        <v>0</v>
      </c>
      <c r="I3217">
        <f>Tabla_owssvr__2[[#This Row],[Regiones]]</f>
        <v>0</v>
      </c>
      <c r="J3217" s="12">
        <f t="shared" si="327"/>
        <v>1</v>
      </c>
      <c r="K3217" s="13">
        <f t="shared" si="328"/>
        <v>41564</v>
      </c>
      <c r="L3217" s="12">
        <f t="shared" si="329"/>
        <v>2013</v>
      </c>
      <c r="M3217" s="12">
        <f t="shared" si="330"/>
        <v>42</v>
      </c>
      <c r="N3217" s="12">
        <f t="shared" si="331"/>
        <v>10</v>
      </c>
      <c r="O3217" s="13" t="str">
        <f t="shared" ca="1" si="332"/>
        <v>CUMPLE</v>
      </c>
    </row>
    <row r="3218" spans="1:15" hidden="1">
      <c r="A3218">
        <f>Tabla_owssvr__2[[#This Row],[ID]]</f>
        <v>1993</v>
      </c>
      <c r="B3218" t="str">
        <f>Tabla_owssvr__2[[#This Row],[Título]]</f>
        <v>IP de Equipo</v>
      </c>
      <c r="C3218" t="str">
        <f>Tabla_owssvr__2[[#This Row],[Solicitante]]</f>
        <v>López Carrasco, Nelly Elcira, CAM</v>
      </c>
      <c r="D3218" s="4">
        <f>Tabla_owssvr__2[[#This Row],[Fecha Solicitud]]</f>
        <v>41562</v>
      </c>
      <c r="E3218" t="str">
        <f>Tabla_owssvr__2[[#This Row],[Estado]]</f>
        <v>Realizado</v>
      </c>
      <c r="F3218" s="4">
        <f>Tabla_owssvr__2[[#This Row],[Fecha Cierre]]</f>
        <v>41562</v>
      </c>
      <c r="G3218" t="str">
        <f>Tabla_owssvr__2[[#This Row],[Categoria]]</f>
        <v>Replataformado del equipo.</v>
      </c>
      <c r="H3218">
        <f>Tabla_owssvr__2[[#This Row],[Enviado a TI]]</f>
        <v>0</v>
      </c>
      <c r="I3218">
        <f>Tabla_owssvr__2[[#This Row],[Regiones]]</f>
        <v>0</v>
      </c>
      <c r="J3218" s="12">
        <f t="shared" si="327"/>
        <v>3</v>
      </c>
      <c r="K3218" s="13">
        <f t="shared" si="328"/>
        <v>41565</v>
      </c>
      <c r="L3218" s="12">
        <f t="shared" si="329"/>
        <v>2013</v>
      </c>
      <c r="M3218" s="12">
        <f t="shared" si="330"/>
        <v>42</v>
      </c>
      <c r="N3218" s="12">
        <f t="shared" si="331"/>
        <v>10</v>
      </c>
      <c r="O3218" s="13" t="str">
        <f t="shared" ca="1" si="332"/>
        <v>CUMPLE</v>
      </c>
    </row>
    <row r="3219" spans="1:15" hidden="1">
      <c r="A3219">
        <f>Tabla_owssvr__2[[#This Row],[ID]]</f>
        <v>1992</v>
      </c>
      <c r="B3219" t="str">
        <f>Tabla_owssvr__2[[#This Row],[Título]]</f>
        <v>Cambio equipo celular</v>
      </c>
      <c r="C3219" t="str">
        <f>Tabla_owssvr__2[[#This Row],[Solicitante]]</f>
        <v>Zarate Avila, Moises, CAM</v>
      </c>
      <c r="D3219" s="4">
        <f>Tabla_owssvr__2[[#This Row],[Fecha Solicitud]]</f>
        <v>41562</v>
      </c>
      <c r="E3219" t="str">
        <f>Tabla_owssvr__2[[#This Row],[Estado]]</f>
        <v>Realizado</v>
      </c>
      <c r="F3219" s="4">
        <f>Tabla_owssvr__2[[#This Row],[Fecha Cierre]]</f>
        <v>41565</v>
      </c>
      <c r="G3219" t="str">
        <f>Tabla_owssvr__2[[#This Row],[Categoria]]</f>
        <v>Asignación y/o entrega de equipos celulares estándar nuevos o sus componentes. (chips)</v>
      </c>
      <c r="H3219">
        <f>Tabla_owssvr__2[[#This Row],[Enviado a TI]]</f>
        <v>0</v>
      </c>
      <c r="I3219">
        <f>Tabla_owssvr__2[[#This Row],[Regiones]]</f>
        <v>0</v>
      </c>
      <c r="J3219" s="12">
        <f t="shared" si="327"/>
        <v>7</v>
      </c>
      <c r="K3219" s="13">
        <f t="shared" si="328"/>
        <v>41571</v>
      </c>
      <c r="L3219" s="12">
        <f t="shared" si="329"/>
        <v>2013</v>
      </c>
      <c r="M3219" s="12">
        <f t="shared" si="330"/>
        <v>43</v>
      </c>
      <c r="N3219" s="12">
        <f t="shared" si="331"/>
        <v>10</v>
      </c>
      <c r="O3219" s="13" t="str">
        <f t="shared" ca="1" si="332"/>
        <v>CUMPLE</v>
      </c>
    </row>
    <row r="3220" spans="1:15" hidden="1">
      <c r="A3220">
        <f>Tabla_owssvr__2[[#This Row],[ID]]</f>
        <v>1991</v>
      </c>
      <c r="B3220" t="str">
        <f>Tabla_owssvr__2[[#This Row],[Título]]</f>
        <v>Alta Estación de trabajo</v>
      </c>
      <c r="C3220" t="str">
        <f>Tabla_owssvr__2[[#This Row],[Solicitante]]</f>
        <v>Técnico Mesa de Ayuda, Externo</v>
      </c>
      <c r="D3220" s="4">
        <f>Tabla_owssvr__2[[#This Row],[Fecha Solicitud]]</f>
        <v>41563</v>
      </c>
      <c r="E3220" t="str">
        <f>Tabla_owssvr__2[[#This Row],[Estado]]</f>
        <v>Realizado</v>
      </c>
      <c r="F3220" s="4">
        <f>Tabla_owssvr__2[[#This Row],[Fecha Cierre]]</f>
        <v>41563</v>
      </c>
      <c r="G3220" t="str">
        <f>Tabla_owssvr__2[[#This Row],[Categoria]]</f>
        <v>Creación, modificación activación y desactivación de cuentas de red y correo electrónico.</v>
      </c>
      <c r="H3220">
        <f>Tabla_owssvr__2[[#This Row],[Enviado a TI]]</f>
        <v>0</v>
      </c>
      <c r="I3220">
        <f>Tabla_owssvr__2[[#This Row],[Regiones]]</f>
        <v>0</v>
      </c>
      <c r="J3220" s="12">
        <f t="shared" si="327"/>
        <v>1</v>
      </c>
      <c r="K3220" s="13">
        <f t="shared" si="328"/>
        <v>41564</v>
      </c>
      <c r="L3220" s="12">
        <f t="shared" si="329"/>
        <v>2013</v>
      </c>
      <c r="M3220" s="12">
        <f t="shared" si="330"/>
        <v>42</v>
      </c>
      <c r="N3220" s="12">
        <f t="shared" si="331"/>
        <v>10</v>
      </c>
      <c r="O3220" s="13" t="str">
        <f t="shared" ca="1" si="332"/>
        <v>CUMPLE</v>
      </c>
    </row>
    <row r="3221" spans="1:15" hidden="1">
      <c r="A3221">
        <f>Tabla_owssvr__2[[#This Row],[ID]]</f>
        <v>1990</v>
      </c>
      <c r="B3221" t="str">
        <f>Tabla_owssvr__2[[#This Row],[Título]]</f>
        <v>SOLICITUD DE IP FIJA INTRANET</v>
      </c>
      <c r="C3221" t="str">
        <f>Tabla_owssvr__2[[#This Row],[Solicitante]]</f>
        <v>Pavez Nuñez, Walter, CAM</v>
      </c>
      <c r="D3221" s="4">
        <f>Tabla_owssvr__2[[#This Row],[Fecha Solicitud]]</f>
        <v>41562</v>
      </c>
      <c r="E3221" t="str">
        <f>Tabla_owssvr__2[[#This Row],[Estado]]</f>
        <v>Realizado</v>
      </c>
      <c r="F3221" s="4">
        <f>Tabla_owssvr__2[[#This Row],[Fecha Cierre]]</f>
        <v>41562</v>
      </c>
      <c r="G3221" t="str">
        <f>Tabla_owssvr__2[[#This Row],[Categoria]]</f>
        <v>Reporte de problemas de comunicaciones. Datos.</v>
      </c>
      <c r="H3221">
        <f>Tabla_owssvr__2[[#This Row],[Enviado a TI]]</f>
        <v>0</v>
      </c>
      <c r="I3221">
        <f>Tabla_owssvr__2[[#This Row],[Regiones]]</f>
        <v>0</v>
      </c>
      <c r="J3221" s="12">
        <f t="shared" si="327"/>
        <v>1</v>
      </c>
      <c r="K3221" s="13">
        <f t="shared" si="328"/>
        <v>41563</v>
      </c>
      <c r="L3221" s="12">
        <f t="shared" si="329"/>
        <v>2013</v>
      </c>
      <c r="M3221" s="12">
        <f t="shared" si="330"/>
        <v>42</v>
      </c>
      <c r="N3221" s="12">
        <f t="shared" si="331"/>
        <v>10</v>
      </c>
      <c r="O3221" s="13" t="str">
        <f t="shared" ca="1" si="332"/>
        <v>CUMPLE</v>
      </c>
    </row>
    <row r="3222" spans="1:15" hidden="1">
      <c r="A3222">
        <f>Tabla_owssvr__2[[#This Row],[ID]]</f>
        <v>1989</v>
      </c>
      <c r="B3222" t="str">
        <f>Tabla_owssvr__2[[#This Row],[Título]]</f>
        <v>MINUTOS CELULAR</v>
      </c>
      <c r="C3222" t="str">
        <f>Tabla_owssvr__2[[#This Row],[Solicitante]]</f>
        <v>Pajkuric Bustos, Ernesto Andrés, CAM</v>
      </c>
      <c r="D3222" s="4">
        <f>Tabla_owssvr__2[[#This Row],[Fecha Solicitud]]</f>
        <v>41562</v>
      </c>
      <c r="E3222" t="str">
        <f>Tabla_owssvr__2[[#This Row],[Estado]]</f>
        <v>Realizado</v>
      </c>
      <c r="F3222" s="4">
        <f>Tabla_owssvr__2[[#This Row],[Fecha Cierre]]</f>
        <v>41562</v>
      </c>
      <c r="G3222" t="str">
        <f>Tabla_owssvr__2[[#This Row],[Categoria]]</f>
        <v>Habilitación de servicios de telefonía celular, aumento de minutos, cambio de perfil.</v>
      </c>
      <c r="H3222">
        <f>Tabla_owssvr__2[[#This Row],[Enviado a TI]]</f>
        <v>0</v>
      </c>
      <c r="I3222">
        <f>Tabla_owssvr__2[[#This Row],[Regiones]]</f>
        <v>0</v>
      </c>
      <c r="J3222" s="12">
        <f t="shared" si="327"/>
        <v>1</v>
      </c>
      <c r="K3222" s="13">
        <f t="shared" si="328"/>
        <v>41563</v>
      </c>
      <c r="L3222" s="12">
        <f t="shared" si="329"/>
        <v>2013</v>
      </c>
      <c r="M3222" s="12">
        <f t="shared" si="330"/>
        <v>42</v>
      </c>
      <c r="N3222" s="12">
        <f t="shared" si="331"/>
        <v>10</v>
      </c>
      <c r="O3222" s="13" t="str">
        <f t="shared" ca="1" si="332"/>
        <v>CUMPLE</v>
      </c>
    </row>
    <row r="3223" spans="1:15" hidden="1">
      <c r="A3223">
        <f>Tabla_owssvr__2[[#This Row],[ID]]</f>
        <v>1988</v>
      </c>
      <c r="B3223" t="str">
        <f>Tabla_owssvr__2[[#This Row],[Título]]</f>
        <v>Minutos disponibles...</v>
      </c>
      <c r="C3223" t="str">
        <f>Tabla_owssvr__2[[#This Row],[Solicitante]]</f>
        <v>Cordova Echeverria, Francisco Erasmo, CAM</v>
      </c>
      <c r="D3223" s="4">
        <f>Tabla_owssvr__2[[#This Row],[Fecha Solicitud]]</f>
        <v>41562</v>
      </c>
      <c r="E3223" t="str">
        <f>Tabla_owssvr__2[[#This Row],[Estado]]</f>
        <v>Realizado</v>
      </c>
      <c r="F3223" s="4">
        <f>Tabla_owssvr__2[[#This Row],[Fecha Cierre]]</f>
        <v>41562</v>
      </c>
      <c r="G3223" t="str">
        <f>Tabla_owssvr__2[[#This Row],[Categoria]]</f>
        <v>Habilitación de servicios de telefonía celular, aumento de minutos, cambio de perfil.</v>
      </c>
      <c r="H3223">
        <f>Tabla_owssvr__2[[#This Row],[Enviado a TI]]</f>
        <v>0</v>
      </c>
      <c r="I3223">
        <f>Tabla_owssvr__2[[#This Row],[Regiones]]</f>
        <v>0</v>
      </c>
      <c r="J3223" s="12">
        <f t="shared" si="327"/>
        <v>1</v>
      </c>
      <c r="K3223" s="13">
        <f t="shared" si="328"/>
        <v>41563</v>
      </c>
      <c r="L3223" s="12">
        <f t="shared" si="329"/>
        <v>2013</v>
      </c>
      <c r="M3223" s="12">
        <f t="shared" si="330"/>
        <v>42</v>
      </c>
      <c r="N3223" s="12">
        <f t="shared" si="331"/>
        <v>10</v>
      </c>
      <c r="O3223" s="13" t="str">
        <f t="shared" ca="1" si="332"/>
        <v>CUMPLE</v>
      </c>
    </row>
    <row r="3224" spans="1:15" hidden="1">
      <c r="A3224">
        <f>Tabla_owssvr__2[[#This Row],[ID]]</f>
        <v>1987</v>
      </c>
      <c r="B3224" t="str">
        <f>Tabla_owssvr__2[[#This Row],[Título]]</f>
        <v>Ticket 1688691</v>
      </c>
      <c r="C3224" t="str">
        <f>Tabla_owssvr__2[[#This Row],[Solicitante]]</f>
        <v>Técnico Mesa de Ayuda, Externo</v>
      </c>
      <c r="D3224" s="4">
        <f>Tabla_owssvr__2[[#This Row],[Fecha Solicitud]]</f>
        <v>41562</v>
      </c>
      <c r="E3224" t="str">
        <f>Tabla_owssvr__2[[#This Row],[Estado]]</f>
        <v>Realizado</v>
      </c>
      <c r="F3224" s="4">
        <f>Tabla_owssvr__2[[#This Row],[Fecha Cierre]]</f>
        <v>41562</v>
      </c>
      <c r="G3224" t="str">
        <f>Tabla_owssvr__2[[#This Row],[Categoria]]</f>
        <v>Reporte de problemas de comunicaciones. Datos.</v>
      </c>
      <c r="H3224">
        <f>Tabla_owssvr__2[[#This Row],[Enviado a TI]]</f>
        <v>0</v>
      </c>
      <c r="I3224">
        <f>Tabla_owssvr__2[[#This Row],[Regiones]]</f>
        <v>0</v>
      </c>
      <c r="J3224" s="12">
        <f t="shared" si="327"/>
        <v>1</v>
      </c>
      <c r="K3224" s="13">
        <f t="shared" si="328"/>
        <v>41563</v>
      </c>
      <c r="L3224" s="12">
        <f t="shared" si="329"/>
        <v>2013</v>
      </c>
      <c r="M3224" s="12">
        <f t="shared" si="330"/>
        <v>42</v>
      </c>
      <c r="N3224" s="12">
        <f t="shared" si="331"/>
        <v>10</v>
      </c>
      <c r="O3224" s="13" t="str">
        <f t="shared" ca="1" si="332"/>
        <v>CUMPLE</v>
      </c>
    </row>
    <row r="3225" spans="1:15" hidden="1">
      <c r="A3225">
        <f>Tabla_owssvr__2[[#This Row],[ID]]</f>
        <v>1986</v>
      </c>
      <c r="B3225" t="str">
        <f>Tabla_owssvr__2[[#This Row],[Título]]</f>
        <v>Traslado de equipos</v>
      </c>
      <c r="C3225" t="str">
        <f>Tabla_owssvr__2[[#This Row],[Solicitante]]</f>
        <v>Moreno Pailañir, Eugenio, EXTERNO</v>
      </c>
      <c r="D3225" s="4">
        <f>Tabla_owssvr__2[[#This Row],[Fecha Solicitud]]</f>
        <v>41562</v>
      </c>
      <c r="E3225" t="str">
        <f>Tabla_owssvr__2[[#This Row],[Estado]]</f>
        <v>Realizado</v>
      </c>
      <c r="F3225" s="4">
        <f>Tabla_owssvr__2[[#This Row],[Fecha Cierre]]</f>
        <v>41562</v>
      </c>
      <c r="G3225" t="str">
        <f>Tabla_owssvr__2[[#This Row],[Categoria]]</f>
        <v>Otros no sujetos a ANS</v>
      </c>
      <c r="H3225">
        <f>Tabla_owssvr__2[[#This Row],[Enviado a TI]]</f>
        <v>0</v>
      </c>
      <c r="I3225">
        <f>Tabla_owssvr__2[[#This Row],[Regiones]]</f>
        <v>0</v>
      </c>
      <c r="J3225" s="12">
        <f t="shared" si="327"/>
        <v>100</v>
      </c>
      <c r="K3225" s="13">
        <f t="shared" si="328"/>
        <v>41709</v>
      </c>
      <c r="L3225" s="12">
        <f t="shared" si="329"/>
        <v>2014</v>
      </c>
      <c r="M3225" s="12">
        <f t="shared" si="330"/>
        <v>11</v>
      </c>
      <c r="N3225" s="12">
        <f t="shared" si="331"/>
        <v>3</v>
      </c>
      <c r="O3225" s="13" t="str">
        <f t="shared" ca="1" si="332"/>
        <v>CUMPLE</v>
      </c>
    </row>
    <row r="3226" spans="1:15" hidden="1">
      <c r="A3226">
        <f>Tabla_owssvr__2[[#This Row],[ID]]</f>
        <v>1985</v>
      </c>
      <c r="B3226" t="str">
        <f>Tabla_owssvr__2[[#This Row],[Título]]</f>
        <v xml:space="preserve">Activación de Minutos </v>
      </c>
      <c r="C3226" t="str">
        <f>Tabla_owssvr__2[[#This Row],[Solicitante]]</f>
        <v>Ramirez Vergara, Joseline, CAM</v>
      </c>
      <c r="D3226" s="4">
        <f>Tabla_owssvr__2[[#This Row],[Fecha Solicitud]]</f>
        <v>41562</v>
      </c>
      <c r="E3226" t="str">
        <f>Tabla_owssvr__2[[#This Row],[Estado]]</f>
        <v>Realizado</v>
      </c>
      <c r="F3226" s="4">
        <f>Tabla_owssvr__2[[#This Row],[Fecha Cierre]]</f>
        <v>41562</v>
      </c>
      <c r="G3226" t="str">
        <f>Tabla_owssvr__2[[#This Row],[Categoria]]</f>
        <v>Habilitación de servicios de telefonía celular, aumento de minutos, cambio de perfil.</v>
      </c>
      <c r="H3226">
        <f>Tabla_owssvr__2[[#This Row],[Enviado a TI]]</f>
        <v>0</v>
      </c>
      <c r="I3226">
        <f>Tabla_owssvr__2[[#This Row],[Regiones]]</f>
        <v>0</v>
      </c>
      <c r="J3226" s="12">
        <f t="shared" si="327"/>
        <v>1</v>
      </c>
      <c r="K3226" s="13">
        <f t="shared" si="328"/>
        <v>41563</v>
      </c>
      <c r="L3226" s="12">
        <f t="shared" si="329"/>
        <v>2013</v>
      </c>
      <c r="M3226" s="12">
        <f t="shared" si="330"/>
        <v>42</v>
      </c>
      <c r="N3226" s="12">
        <f t="shared" si="331"/>
        <v>10</v>
      </c>
      <c r="O3226" s="13" t="str">
        <f t="shared" ca="1" si="332"/>
        <v>CUMPLE</v>
      </c>
    </row>
    <row r="3227" spans="1:15" hidden="1">
      <c r="A3227">
        <f>Tabla_owssvr__2[[#This Row],[ID]]</f>
        <v>1984</v>
      </c>
      <c r="B3227" t="str">
        <f>Tabla_owssvr__2[[#This Row],[Título]]</f>
        <v>Alta Estación de trabajo</v>
      </c>
      <c r="C3227" t="str">
        <f>Tabla_owssvr__2[[#This Row],[Solicitante]]</f>
        <v>Técnico Mesa de Ayuda, Externo</v>
      </c>
      <c r="D3227" s="4">
        <f>Tabla_owssvr__2[[#This Row],[Fecha Solicitud]]</f>
        <v>41562</v>
      </c>
      <c r="E3227" t="str">
        <f>Tabla_owssvr__2[[#This Row],[Estado]]</f>
        <v>Realizado</v>
      </c>
      <c r="F3227" s="4">
        <f>Tabla_owssvr__2[[#This Row],[Fecha Cierre]]</f>
        <v>41562</v>
      </c>
      <c r="G3227" t="str">
        <f>Tabla_owssvr__2[[#This Row],[Categoria]]</f>
        <v>Creación, modificación activación y desactivación de cuentas de red y correo electrónico.</v>
      </c>
      <c r="H3227">
        <f>Tabla_owssvr__2[[#This Row],[Enviado a TI]]</f>
        <v>0</v>
      </c>
      <c r="I3227">
        <f>Tabla_owssvr__2[[#This Row],[Regiones]]</f>
        <v>0</v>
      </c>
      <c r="J3227" s="12">
        <f t="shared" si="327"/>
        <v>1</v>
      </c>
      <c r="K3227" s="13">
        <f t="shared" si="328"/>
        <v>41563</v>
      </c>
      <c r="L3227" s="12">
        <f t="shared" si="329"/>
        <v>2013</v>
      </c>
      <c r="M3227" s="12">
        <f t="shared" si="330"/>
        <v>42</v>
      </c>
      <c r="N3227" s="12">
        <f t="shared" si="331"/>
        <v>10</v>
      </c>
      <c r="O3227" s="13" t="str">
        <f t="shared" ca="1" si="332"/>
        <v>CUMPLE</v>
      </c>
    </row>
    <row r="3228" spans="1:15" hidden="1">
      <c r="A3228">
        <f>Tabla_owssvr__2[[#This Row],[ID]]</f>
        <v>1983</v>
      </c>
      <c r="B3228" t="str">
        <f>Tabla_owssvr__2[[#This Row],[Título]]</f>
        <v>Proyecto Auditorium</v>
      </c>
      <c r="C3228" t="str">
        <f>Tabla_owssvr__2[[#This Row],[Solicitante]]</f>
        <v>Duarte Fuentes, Luis Alfredo, CAM</v>
      </c>
      <c r="D3228" s="4">
        <f>Tabla_owssvr__2[[#This Row],[Fecha Solicitud]]</f>
        <v>41562</v>
      </c>
      <c r="E3228" t="str">
        <f>Tabla_owssvr__2[[#This Row],[Estado]]</f>
        <v>Realizado</v>
      </c>
      <c r="F3228" s="4">
        <f>Tabla_owssvr__2[[#This Row],[Fecha Cierre]]</f>
        <v>41564</v>
      </c>
      <c r="G3228" t="str">
        <f>Tabla_owssvr__2[[#This Row],[Categoria]]</f>
        <v>Compra de equipamiento no habitual</v>
      </c>
      <c r="H3228">
        <f>Tabla_owssvr__2[[#This Row],[Enviado a TI]]</f>
        <v>0</v>
      </c>
      <c r="I3228">
        <f>Tabla_owssvr__2[[#This Row],[Regiones]]</f>
        <v>0</v>
      </c>
      <c r="J3228" s="12">
        <f t="shared" si="327"/>
        <v>5</v>
      </c>
      <c r="K3228" s="13">
        <f t="shared" si="328"/>
        <v>41569</v>
      </c>
      <c r="L3228" s="12">
        <f t="shared" si="329"/>
        <v>2013</v>
      </c>
      <c r="M3228" s="12">
        <f t="shared" si="330"/>
        <v>43</v>
      </c>
      <c r="N3228" s="12">
        <f t="shared" si="331"/>
        <v>10</v>
      </c>
      <c r="O3228" s="13" t="str">
        <f t="shared" ca="1" si="332"/>
        <v>CUMPLE</v>
      </c>
    </row>
    <row r="3229" spans="1:15" hidden="1">
      <c r="A3229">
        <f>Tabla_owssvr__2[[#This Row],[ID]]</f>
        <v>1982</v>
      </c>
      <c r="B3229" t="str">
        <f>Tabla_owssvr__2[[#This Row],[Título]]</f>
        <v xml:space="preserve">Solicita poder generar devolución minutos ON-NET </v>
      </c>
      <c r="C3229" t="str">
        <f>Tabla_owssvr__2[[#This Row],[Solicitante]]</f>
        <v>Garay Espinoza, Jorge Andres, CAM</v>
      </c>
      <c r="D3229" s="4">
        <f>Tabla_owssvr__2[[#This Row],[Fecha Solicitud]]</f>
        <v>41562</v>
      </c>
      <c r="E3229" t="str">
        <f>Tabla_owssvr__2[[#This Row],[Estado]]</f>
        <v>Realizado</v>
      </c>
      <c r="F3229" s="4">
        <f>Tabla_owssvr__2[[#This Row],[Fecha Cierre]]</f>
        <v>41562</v>
      </c>
      <c r="G3229" t="str">
        <f>Tabla_owssvr__2[[#This Row],[Categoria]]</f>
        <v>Habilitación de servicios de telefonía celular, aumento de minutos, cambio de perfil.</v>
      </c>
      <c r="H3229">
        <f>Tabla_owssvr__2[[#This Row],[Enviado a TI]]</f>
        <v>0</v>
      </c>
      <c r="I3229">
        <f>Tabla_owssvr__2[[#This Row],[Regiones]]</f>
        <v>0</v>
      </c>
      <c r="J3229" s="12">
        <f t="shared" si="327"/>
        <v>1</v>
      </c>
      <c r="K3229" s="13">
        <f t="shared" si="328"/>
        <v>41563</v>
      </c>
      <c r="L3229" s="12">
        <f t="shared" si="329"/>
        <v>2013</v>
      </c>
      <c r="M3229" s="12">
        <f t="shared" si="330"/>
        <v>42</v>
      </c>
      <c r="N3229" s="12">
        <f t="shared" si="331"/>
        <v>10</v>
      </c>
      <c r="O3229" s="13" t="str">
        <f t="shared" ca="1" si="332"/>
        <v>CUMPLE</v>
      </c>
    </row>
    <row r="3230" spans="1:15" hidden="1">
      <c r="A3230">
        <f>Tabla_owssvr__2[[#This Row],[ID]]</f>
        <v>1981</v>
      </c>
      <c r="B3230" t="str">
        <f>Tabla_owssvr__2[[#This Row],[Título]]</f>
        <v>Acceso CAMFSERVER</v>
      </c>
      <c r="C3230" t="str">
        <f>Tabla_owssvr__2[[#This Row],[Solicitante]]</f>
        <v>Baez Mella, Patricia Andrea, CAM</v>
      </c>
      <c r="D3230" s="4">
        <f>Tabla_owssvr__2[[#This Row],[Fecha Solicitud]]</f>
        <v>41562</v>
      </c>
      <c r="E3230" t="str">
        <f>Tabla_owssvr__2[[#This Row],[Estado]]</f>
        <v>Realizado</v>
      </c>
      <c r="F3230" s="4">
        <f>Tabla_owssvr__2[[#This Row],[Fecha Cierre]]</f>
        <v>41562</v>
      </c>
      <c r="G3230" t="str">
        <f>Tabla_owssvr__2[[#This Row],[Categoria]]</f>
        <v>Habilitación de carpetas compartidas o sitios de Sharepoint. O asignación y/o modificación de permisos.</v>
      </c>
      <c r="H3230">
        <f>Tabla_owssvr__2[[#This Row],[Enviado a TI]]</f>
        <v>0</v>
      </c>
      <c r="I3230">
        <f>Tabla_owssvr__2[[#This Row],[Regiones]]</f>
        <v>0</v>
      </c>
      <c r="J3230" s="12">
        <f t="shared" si="327"/>
        <v>1</v>
      </c>
      <c r="K3230" s="13">
        <f t="shared" si="328"/>
        <v>41563</v>
      </c>
      <c r="L3230" s="12">
        <f t="shared" si="329"/>
        <v>2013</v>
      </c>
      <c r="M3230" s="12">
        <f t="shared" si="330"/>
        <v>42</v>
      </c>
      <c r="N3230" s="12">
        <f t="shared" si="331"/>
        <v>10</v>
      </c>
      <c r="O3230" s="13" t="str">
        <f t="shared" ca="1" si="332"/>
        <v>CUMPLE</v>
      </c>
    </row>
    <row r="3231" spans="1:15" hidden="1">
      <c r="A3231">
        <f>Tabla_owssvr__2[[#This Row],[ID]]</f>
        <v>1980</v>
      </c>
      <c r="B3231" t="str">
        <f>Tabla_owssvr__2[[#This Row],[Título]]</f>
        <v>Prolblemas para terminar nomina pago proveedores</v>
      </c>
      <c r="C3231" t="str">
        <f>Tabla_owssvr__2[[#This Row],[Solicitante]]</f>
        <v>Llancao Catrinao, Emelina Veronica, CAM</v>
      </c>
      <c r="D3231" s="4">
        <f>Tabla_owssvr__2[[#This Row],[Fecha Solicitud]]</f>
        <v>41562</v>
      </c>
      <c r="E3231" t="str">
        <f>Tabla_owssvr__2[[#This Row],[Estado]]</f>
        <v>Realizado</v>
      </c>
      <c r="F3231" s="4">
        <f>Tabla_owssvr__2[[#This Row],[Fecha Cierre]]</f>
        <v>41562</v>
      </c>
      <c r="G3231" t="str">
        <f>Tabla_owssvr__2[[#This Row],[Categoria]]</f>
        <v>Reporte de incidencias de servicio externos (Oracle, SAP, Synergia, GOM ….)</v>
      </c>
      <c r="H3231">
        <f>Tabla_owssvr__2[[#This Row],[Enviado a TI]]</f>
        <v>0</v>
      </c>
      <c r="I3231">
        <f>Tabla_owssvr__2[[#This Row],[Regiones]]</f>
        <v>0</v>
      </c>
      <c r="J3231" s="12">
        <f t="shared" si="327"/>
        <v>1</v>
      </c>
      <c r="K3231" s="13">
        <f t="shared" si="328"/>
        <v>41563</v>
      </c>
      <c r="L3231" s="12">
        <f t="shared" si="329"/>
        <v>2013</v>
      </c>
      <c r="M3231" s="12">
        <f t="shared" si="330"/>
        <v>42</v>
      </c>
      <c r="N3231" s="12">
        <f t="shared" si="331"/>
        <v>10</v>
      </c>
      <c r="O3231" s="13" t="str">
        <f t="shared" ca="1" si="332"/>
        <v>CUMPLE</v>
      </c>
    </row>
    <row r="3232" spans="1:15" hidden="1">
      <c r="A3232">
        <f>Tabla_owssvr__2[[#This Row],[ID]]</f>
        <v>1979</v>
      </c>
      <c r="B3232" t="str">
        <f>Tabla_owssvr__2[[#This Row],[Título]]</f>
        <v>06_Minutos adicionales_FSSM.XLS</v>
      </c>
      <c r="C3232" t="str">
        <f>Tabla_owssvr__2[[#This Row],[Solicitante]]</f>
        <v>Duarte Fuentes, Luis Alfredo, CAM</v>
      </c>
      <c r="D3232" s="4">
        <f>Tabla_owssvr__2[[#This Row],[Fecha Solicitud]]</f>
        <v>41562</v>
      </c>
      <c r="E3232" t="str">
        <f>Tabla_owssvr__2[[#This Row],[Estado]]</f>
        <v>Realizado</v>
      </c>
      <c r="F3232" s="4">
        <f>Tabla_owssvr__2[[#This Row],[Fecha Cierre]]</f>
        <v>41562</v>
      </c>
      <c r="G3232" t="str">
        <f>Tabla_owssvr__2[[#This Row],[Categoria]]</f>
        <v>Habilitación de servicios de telefonía celular, aumento de minutos, cambio de perfil.</v>
      </c>
      <c r="H3232">
        <f>Tabla_owssvr__2[[#This Row],[Enviado a TI]]</f>
        <v>0</v>
      </c>
      <c r="I3232">
        <f>Tabla_owssvr__2[[#This Row],[Regiones]]</f>
        <v>0</v>
      </c>
      <c r="J3232" s="12">
        <f t="shared" si="327"/>
        <v>1</v>
      </c>
      <c r="K3232" s="13">
        <f t="shared" si="328"/>
        <v>41563</v>
      </c>
      <c r="L3232" s="12">
        <f t="shared" si="329"/>
        <v>2013</v>
      </c>
      <c r="M3232" s="12">
        <f t="shared" si="330"/>
        <v>42</v>
      </c>
      <c r="N3232" s="12">
        <f t="shared" si="331"/>
        <v>10</v>
      </c>
      <c r="O3232" s="13" t="str">
        <f t="shared" ca="1" si="332"/>
        <v>CUMPLE</v>
      </c>
    </row>
    <row r="3233" spans="1:15" hidden="1">
      <c r="A3233">
        <f>Tabla_owssvr__2[[#This Row],[ID]]</f>
        <v>1978</v>
      </c>
      <c r="B3233" t="str">
        <f>Tabla_owssvr__2[[#This Row],[Título]]</f>
        <v>Instructivo Creación y cobro estado de pago Enersis.</v>
      </c>
      <c r="C3233" t="str">
        <f>Tabla_owssvr__2[[#This Row],[Solicitante]]</f>
        <v>Gutierrez Avendaño, Orietta Marisol, CAM</v>
      </c>
      <c r="D3233" s="4">
        <f>Tabla_owssvr__2[[#This Row],[Fecha Solicitud]]</f>
        <v>41562</v>
      </c>
      <c r="E3233" t="str">
        <f>Tabla_owssvr__2[[#This Row],[Estado]]</f>
        <v>Realizado</v>
      </c>
      <c r="F3233" s="4">
        <f>Tabla_owssvr__2[[#This Row],[Fecha Cierre]]</f>
        <v>41562</v>
      </c>
      <c r="G3233" t="str">
        <f>Tabla_owssvr__2[[#This Row],[Categoria]]</f>
        <v>Instalación de nuevos software en los computadores.</v>
      </c>
      <c r="H3233">
        <f>Tabla_owssvr__2[[#This Row],[Enviado a TI]]</f>
        <v>0</v>
      </c>
      <c r="I3233">
        <f>Tabla_owssvr__2[[#This Row],[Regiones]]</f>
        <v>0</v>
      </c>
      <c r="J3233" s="12">
        <f t="shared" si="327"/>
        <v>1</v>
      </c>
      <c r="K3233" s="13">
        <f t="shared" si="328"/>
        <v>41563</v>
      </c>
      <c r="L3233" s="12">
        <f t="shared" si="329"/>
        <v>2013</v>
      </c>
      <c r="M3233" s="12">
        <f t="shared" si="330"/>
        <v>42</v>
      </c>
      <c r="N3233" s="12">
        <f t="shared" si="331"/>
        <v>10</v>
      </c>
      <c r="O3233" s="13" t="str">
        <f t="shared" ca="1" si="332"/>
        <v>CUMPLE</v>
      </c>
    </row>
    <row r="3234" spans="1:15" hidden="1">
      <c r="A3234">
        <f>Tabla_owssvr__2[[#This Row],[ID]]</f>
        <v>1977</v>
      </c>
      <c r="B3234" t="str">
        <f>Tabla_owssvr__2[[#This Row],[Título]]</f>
        <v>Minutos  Celular</v>
      </c>
      <c r="C3234" t="str">
        <f>Tabla_owssvr__2[[#This Row],[Solicitante]]</f>
        <v>Palma Campos, Alejandra Beatriz, CAM</v>
      </c>
      <c r="D3234" s="4">
        <f>Tabla_owssvr__2[[#This Row],[Fecha Solicitud]]</f>
        <v>41562</v>
      </c>
      <c r="E3234" t="str">
        <f>Tabla_owssvr__2[[#This Row],[Estado]]</f>
        <v>Realizado</v>
      </c>
      <c r="F3234" s="4">
        <f>Tabla_owssvr__2[[#This Row],[Fecha Cierre]]</f>
        <v>41562</v>
      </c>
      <c r="G3234" t="str">
        <f>Tabla_owssvr__2[[#This Row],[Categoria]]</f>
        <v>Habilitación de servicios de telefonía celular, aumento de minutos, cambio de perfil.</v>
      </c>
      <c r="H3234">
        <f>Tabla_owssvr__2[[#This Row],[Enviado a TI]]</f>
        <v>0</v>
      </c>
      <c r="I3234">
        <f>Tabla_owssvr__2[[#This Row],[Regiones]]</f>
        <v>0</v>
      </c>
      <c r="J3234" s="12">
        <f t="shared" si="327"/>
        <v>1</v>
      </c>
      <c r="K3234" s="13">
        <f t="shared" si="328"/>
        <v>41563</v>
      </c>
      <c r="L3234" s="12">
        <f t="shared" si="329"/>
        <v>2013</v>
      </c>
      <c r="M3234" s="12">
        <f t="shared" si="330"/>
        <v>42</v>
      </c>
      <c r="N3234" s="12">
        <f t="shared" si="331"/>
        <v>10</v>
      </c>
      <c r="O3234" s="13" t="str">
        <f t="shared" ca="1" si="332"/>
        <v>CUMPLE</v>
      </c>
    </row>
    <row r="3235" spans="1:15" hidden="1">
      <c r="A3235">
        <f>Tabla_owssvr__2[[#This Row],[ID]]</f>
        <v>1976</v>
      </c>
      <c r="B3235" t="str">
        <f>Tabla_owssvr__2[[#This Row],[Título]]</f>
        <v xml:space="preserve"> Acceso a carpeta compartida</v>
      </c>
      <c r="C3235" t="str">
        <f>Tabla_owssvr__2[[#This Row],[Solicitante]]</f>
        <v>Castro Morales, Michel Fabian, CAM</v>
      </c>
      <c r="D3235" s="4">
        <f>Tabla_owssvr__2[[#This Row],[Fecha Solicitud]]</f>
        <v>41563</v>
      </c>
      <c r="E3235" t="str">
        <f>Tabla_owssvr__2[[#This Row],[Estado]]</f>
        <v>Realizado</v>
      </c>
      <c r="F3235" s="4">
        <f>Tabla_owssvr__2[[#This Row],[Fecha Cierre]]</f>
        <v>41563</v>
      </c>
      <c r="G3235" t="str">
        <f>Tabla_owssvr__2[[#This Row],[Categoria]]</f>
        <v>Habilitación de carpetas compartidas o sitios de Sharepoint. O asignación y/o modificación de permisos.</v>
      </c>
      <c r="H3235">
        <f>Tabla_owssvr__2[[#This Row],[Enviado a TI]]</f>
        <v>0</v>
      </c>
      <c r="I3235">
        <f>Tabla_owssvr__2[[#This Row],[Regiones]]</f>
        <v>0</v>
      </c>
      <c r="J3235" s="12">
        <f t="shared" si="327"/>
        <v>1</v>
      </c>
      <c r="K3235" s="13">
        <f t="shared" si="328"/>
        <v>41564</v>
      </c>
      <c r="L3235" s="12">
        <f t="shared" si="329"/>
        <v>2013</v>
      </c>
      <c r="M3235" s="12">
        <f t="shared" si="330"/>
        <v>42</v>
      </c>
      <c r="N3235" s="12">
        <f t="shared" si="331"/>
        <v>10</v>
      </c>
      <c r="O3235" s="13" t="str">
        <f t="shared" ca="1" si="332"/>
        <v>CUMPLE</v>
      </c>
    </row>
    <row r="3236" spans="1:15" hidden="1">
      <c r="A3236">
        <f>Tabla_owssvr__2[[#This Row],[ID]]</f>
        <v>1975</v>
      </c>
      <c r="B3236" t="str">
        <f>Tabla_owssvr__2[[#This Row],[Título]]</f>
        <v>Estimados,</v>
      </c>
      <c r="C3236" t="str">
        <f>Tabla_owssvr__2[[#This Row],[Solicitante]]</f>
        <v>Técnico Mesa de Ayuda, Externo</v>
      </c>
      <c r="D3236" s="4">
        <f>Tabla_owssvr__2[[#This Row],[Fecha Solicitud]]</f>
        <v>41563</v>
      </c>
      <c r="E3236" t="str">
        <f>Tabla_owssvr__2[[#This Row],[Estado]]</f>
        <v>Realizado</v>
      </c>
      <c r="F3236" s="4">
        <f>Tabla_owssvr__2[[#This Row],[Fecha Cierre]]</f>
        <v>41563</v>
      </c>
      <c r="G3236" t="str">
        <f>Tabla_owssvr__2[[#This Row],[Categoria]]</f>
        <v>Creación, modificación activación y desactivación de cuentas de red y correo electrónico.</v>
      </c>
      <c r="H3236">
        <f>Tabla_owssvr__2[[#This Row],[Enviado a TI]]</f>
        <v>0</v>
      </c>
      <c r="I3236">
        <f>Tabla_owssvr__2[[#This Row],[Regiones]]</f>
        <v>0</v>
      </c>
      <c r="J3236" s="12">
        <f t="shared" si="327"/>
        <v>1</v>
      </c>
      <c r="K3236" s="13">
        <f t="shared" si="328"/>
        <v>41564</v>
      </c>
      <c r="L3236" s="12">
        <f t="shared" si="329"/>
        <v>2013</v>
      </c>
      <c r="M3236" s="12">
        <f t="shared" si="330"/>
        <v>42</v>
      </c>
      <c r="N3236" s="12">
        <f t="shared" si="331"/>
        <v>10</v>
      </c>
      <c r="O3236" s="13" t="str">
        <f t="shared" ca="1" si="332"/>
        <v>CUMPLE</v>
      </c>
    </row>
    <row r="3237" spans="1:15" hidden="1">
      <c r="A3237">
        <f>Tabla_owssvr__2[[#This Row],[ID]]</f>
        <v>1974</v>
      </c>
      <c r="B3237" t="str">
        <f>Tabla_owssvr__2[[#This Row],[Título]]</f>
        <v>Plataformar PC Morosidad - Gcia. OP. LCV</v>
      </c>
      <c r="C3237" t="str">
        <f>Tabla_owssvr__2[[#This Row],[Solicitante]]</f>
        <v>Carrasco Velarde, Luis Alberto, CAM</v>
      </c>
      <c r="D3237" s="4">
        <f>Tabla_owssvr__2[[#This Row],[Fecha Solicitud]]</f>
        <v>41563</v>
      </c>
      <c r="E3237" t="str">
        <f>Tabla_owssvr__2[[#This Row],[Estado]]</f>
        <v>Realizado</v>
      </c>
      <c r="F3237" s="4">
        <f>Tabla_owssvr__2[[#This Row],[Fecha Cierre]]</f>
        <v>41564</v>
      </c>
      <c r="G3237" t="str">
        <f>Tabla_owssvr__2[[#This Row],[Categoria]]</f>
        <v>Asignación de equipamiento estándar.</v>
      </c>
      <c r="H3237">
        <f>Tabla_owssvr__2[[#This Row],[Enviado a TI]]</f>
        <v>0</v>
      </c>
      <c r="I3237">
        <f>Tabla_owssvr__2[[#This Row],[Regiones]]</f>
        <v>0</v>
      </c>
      <c r="J3237" s="12">
        <f t="shared" si="327"/>
        <v>4</v>
      </c>
      <c r="K3237" s="13">
        <f t="shared" si="328"/>
        <v>41569</v>
      </c>
      <c r="L3237" s="12">
        <f t="shared" si="329"/>
        <v>2013</v>
      </c>
      <c r="M3237" s="12">
        <f t="shared" si="330"/>
        <v>43</v>
      </c>
      <c r="N3237" s="12">
        <f t="shared" si="331"/>
        <v>10</v>
      </c>
      <c r="O3237" s="13" t="str">
        <f t="shared" ca="1" si="332"/>
        <v>CUMPLE</v>
      </c>
    </row>
    <row r="3238" spans="1:15" hidden="1">
      <c r="A3238">
        <f>Tabla_owssvr__2[[#This Row],[ID]]</f>
        <v>1973</v>
      </c>
      <c r="B3238" t="str">
        <f>Tabla_owssvr__2[[#This Row],[Título]]</f>
        <v>TICKET 765142 - REGISTRO EN SPAM</v>
      </c>
      <c r="C3238" t="str">
        <f>Tabla_owssvr__2[[#This Row],[Solicitante]]</f>
        <v>Técnico Mesa de Ayuda, Externo</v>
      </c>
      <c r="D3238" s="4">
        <f>Tabla_owssvr__2[[#This Row],[Fecha Solicitud]]</f>
        <v>41563</v>
      </c>
      <c r="E3238" t="str">
        <f>Tabla_owssvr__2[[#This Row],[Estado]]</f>
        <v>Realizado</v>
      </c>
      <c r="F3238" s="4">
        <f>Tabla_owssvr__2[[#This Row],[Fecha Cierre]]</f>
        <v>41563</v>
      </c>
      <c r="G3238" t="str">
        <f>Tabla_owssvr__2[[#This Row],[Categoria]]</f>
        <v>Reporte de problemas de comunicaciones. Datos.</v>
      </c>
      <c r="H3238">
        <f>Tabla_owssvr__2[[#This Row],[Enviado a TI]]</f>
        <v>0</v>
      </c>
      <c r="I3238">
        <f>Tabla_owssvr__2[[#This Row],[Regiones]]</f>
        <v>0</v>
      </c>
      <c r="J3238" s="12">
        <f t="shared" si="327"/>
        <v>1</v>
      </c>
      <c r="K3238" s="13">
        <f t="shared" si="328"/>
        <v>41564</v>
      </c>
      <c r="L3238" s="12">
        <f t="shared" si="329"/>
        <v>2013</v>
      </c>
      <c r="M3238" s="12">
        <f t="shared" si="330"/>
        <v>42</v>
      </c>
      <c r="N3238" s="12">
        <f t="shared" si="331"/>
        <v>10</v>
      </c>
      <c r="O3238" s="13" t="str">
        <f t="shared" ca="1" si="332"/>
        <v>CUMPLE</v>
      </c>
    </row>
    <row r="3239" spans="1:15" hidden="1">
      <c r="A3239">
        <f>Tabla_owssvr__2[[#This Row],[ID]]</f>
        <v>1972</v>
      </c>
      <c r="B3239" t="str">
        <f>Tabla_owssvr__2[[#This Row],[Título]]</f>
        <v>Dar de alta equipo</v>
      </c>
      <c r="C3239" t="str">
        <f>Tabla_owssvr__2[[#This Row],[Solicitante]]</f>
        <v>Técnico Mesa de Ayuda, Externo</v>
      </c>
      <c r="D3239" s="4">
        <f>Tabla_owssvr__2[[#This Row],[Fecha Solicitud]]</f>
        <v>41562</v>
      </c>
      <c r="E3239" t="str">
        <f>Tabla_owssvr__2[[#This Row],[Estado]]</f>
        <v>Realizado</v>
      </c>
      <c r="F3239" s="4">
        <f>Tabla_owssvr__2[[#This Row],[Fecha Cierre]]</f>
        <v>41562</v>
      </c>
      <c r="G3239" t="str">
        <f>Tabla_owssvr__2[[#This Row],[Categoria]]</f>
        <v>Creación, modificación activación y desactivación de cuentas de red y correo electrónico.</v>
      </c>
      <c r="H3239">
        <f>Tabla_owssvr__2[[#This Row],[Enviado a TI]]</f>
        <v>0</v>
      </c>
      <c r="I3239">
        <f>Tabla_owssvr__2[[#This Row],[Regiones]]</f>
        <v>0</v>
      </c>
      <c r="J3239" s="12">
        <f t="shared" si="327"/>
        <v>1</v>
      </c>
      <c r="K3239" s="13">
        <f t="shared" si="328"/>
        <v>41563</v>
      </c>
      <c r="L3239" s="12">
        <f t="shared" si="329"/>
        <v>2013</v>
      </c>
      <c r="M3239" s="12">
        <f t="shared" si="330"/>
        <v>42</v>
      </c>
      <c r="N3239" s="12">
        <f t="shared" si="331"/>
        <v>10</v>
      </c>
      <c r="O3239" s="13" t="str">
        <f t="shared" ca="1" si="332"/>
        <v>CUMPLE</v>
      </c>
    </row>
    <row r="3240" spans="1:15" hidden="1">
      <c r="A3240">
        <f>Tabla_owssvr__2[[#This Row],[ID]]</f>
        <v>1971</v>
      </c>
      <c r="B3240" t="str">
        <f>Tabla_owssvr__2[[#This Row],[Título]]</f>
        <v>Falla impresora Consola Trifásica.</v>
      </c>
      <c r="C3240" t="str">
        <f>Tabla_owssvr__2[[#This Row],[Solicitante]]</f>
        <v>Castro Morales, Michel Fabian, CAM</v>
      </c>
      <c r="D3240" s="4">
        <f>Tabla_owssvr__2[[#This Row],[Fecha Solicitud]]</f>
        <v>41563</v>
      </c>
      <c r="E3240" t="str">
        <f>Tabla_owssvr__2[[#This Row],[Estado]]</f>
        <v>Realizado</v>
      </c>
      <c r="F3240" s="4">
        <f>Tabla_owssvr__2[[#This Row],[Fecha Cierre]]</f>
        <v>41563</v>
      </c>
      <c r="G3240" t="str">
        <f>Tabla_owssvr__2[[#This Row],[Categoria]]</f>
        <v>Asignación de equipamiento habitual no estándar. (Monitor o teclado adicional, audífonos, disco externo…)</v>
      </c>
      <c r="H3240">
        <f>Tabla_owssvr__2[[#This Row],[Enviado a TI]]</f>
        <v>0</v>
      </c>
      <c r="I3240">
        <f>Tabla_owssvr__2[[#This Row],[Regiones]]</f>
        <v>0</v>
      </c>
      <c r="J3240" s="12">
        <f t="shared" si="327"/>
        <v>1</v>
      </c>
      <c r="K3240" s="13">
        <f t="shared" si="328"/>
        <v>41564</v>
      </c>
      <c r="L3240" s="12">
        <f t="shared" si="329"/>
        <v>2013</v>
      </c>
      <c r="M3240" s="12">
        <f t="shared" si="330"/>
        <v>42</v>
      </c>
      <c r="N3240" s="12">
        <f t="shared" si="331"/>
        <v>10</v>
      </c>
      <c r="O3240" s="13" t="str">
        <f t="shared" ca="1" si="332"/>
        <v>CUMPLE</v>
      </c>
    </row>
    <row r="3241" spans="1:15" hidden="1">
      <c r="A3241">
        <f>Tabla_owssvr__2[[#This Row],[ID]]</f>
        <v>1970</v>
      </c>
      <c r="B3241" t="str">
        <f>Tabla_owssvr__2[[#This Row],[Título]]</f>
        <v>Habilitación minutos On Net</v>
      </c>
      <c r="C3241" t="str">
        <f>Tabla_owssvr__2[[#This Row],[Solicitante]]</f>
        <v>Jerez Valdebenito, Rodrigo Esteban, CAM</v>
      </c>
      <c r="D3241" s="4">
        <f>Tabla_owssvr__2[[#This Row],[Fecha Solicitud]]</f>
        <v>41563</v>
      </c>
      <c r="E3241" t="str">
        <f>Tabla_owssvr__2[[#This Row],[Estado]]</f>
        <v>Realizado</v>
      </c>
      <c r="F3241" s="4">
        <f>Tabla_owssvr__2[[#This Row],[Fecha Cierre]]</f>
        <v>41563</v>
      </c>
      <c r="G3241" t="str">
        <f>Tabla_owssvr__2[[#This Row],[Categoria]]</f>
        <v>Habilitación de servicios de telefonía celular, aumento de minutos, cambio de perfil.</v>
      </c>
      <c r="H3241">
        <f>Tabla_owssvr__2[[#This Row],[Enviado a TI]]</f>
        <v>0</v>
      </c>
      <c r="I3241">
        <f>Tabla_owssvr__2[[#This Row],[Regiones]]</f>
        <v>0</v>
      </c>
      <c r="J3241" s="12">
        <f t="shared" si="327"/>
        <v>1</v>
      </c>
      <c r="K3241" s="13">
        <f t="shared" si="328"/>
        <v>41564</v>
      </c>
      <c r="L3241" s="12">
        <f t="shared" si="329"/>
        <v>2013</v>
      </c>
      <c r="M3241" s="12">
        <f t="shared" si="330"/>
        <v>42</v>
      </c>
      <c r="N3241" s="12">
        <f t="shared" si="331"/>
        <v>10</v>
      </c>
      <c r="O3241" s="13" t="str">
        <f t="shared" ca="1" si="332"/>
        <v>CUMPLE</v>
      </c>
    </row>
    <row r="3242" spans="1:15" hidden="1">
      <c r="A3242">
        <f>Tabla_owssvr__2[[#This Row],[ID]]</f>
        <v>1969</v>
      </c>
      <c r="B3242" t="str">
        <f>Tabla_owssvr__2[[#This Row],[Título]]</f>
        <v xml:space="preserve">Activación de Minutos </v>
      </c>
      <c r="C3242" t="str">
        <f>Tabla_owssvr__2[[#This Row],[Solicitante]]</f>
        <v>Ramirez Vergara, Joseline, CAM</v>
      </c>
      <c r="D3242" s="4">
        <f>Tabla_owssvr__2[[#This Row],[Fecha Solicitud]]</f>
        <v>41563</v>
      </c>
      <c r="E3242" t="str">
        <f>Tabla_owssvr__2[[#This Row],[Estado]]</f>
        <v>Realizado</v>
      </c>
      <c r="F3242" s="4">
        <f>Tabla_owssvr__2[[#This Row],[Fecha Cierre]]</f>
        <v>41563</v>
      </c>
      <c r="G3242" t="str">
        <f>Tabla_owssvr__2[[#This Row],[Categoria]]</f>
        <v>Habilitación de servicios de telefonía celular, aumento de minutos, cambio de perfil.</v>
      </c>
      <c r="H3242">
        <f>Tabla_owssvr__2[[#This Row],[Enviado a TI]]</f>
        <v>0</v>
      </c>
      <c r="I3242">
        <f>Tabla_owssvr__2[[#This Row],[Regiones]]</f>
        <v>0</v>
      </c>
      <c r="J3242" s="12">
        <f t="shared" si="327"/>
        <v>1</v>
      </c>
      <c r="K3242" s="13">
        <f t="shared" si="328"/>
        <v>41564</v>
      </c>
      <c r="L3242" s="12">
        <f t="shared" si="329"/>
        <v>2013</v>
      </c>
      <c r="M3242" s="12">
        <f t="shared" si="330"/>
        <v>42</v>
      </c>
      <c r="N3242" s="12">
        <f t="shared" si="331"/>
        <v>10</v>
      </c>
      <c r="O3242" s="13" t="str">
        <f t="shared" ca="1" si="332"/>
        <v>CUMPLE</v>
      </c>
    </row>
    <row r="3243" spans="1:15" hidden="1">
      <c r="A3243">
        <f>Tabla_owssvr__2[[#This Row],[ID]]</f>
        <v>1968</v>
      </c>
      <c r="B3243" t="str">
        <f>Tabla_owssvr__2[[#This Row],[Título]]</f>
        <v>Notebook de Martha Parada</v>
      </c>
      <c r="C3243" t="str">
        <f>Tabla_owssvr__2[[#This Row],[Solicitante]]</f>
        <v>Froemel Diaz, Juan Enrique, CAM</v>
      </c>
      <c r="D3243" s="4">
        <f>Tabla_owssvr__2[[#This Row],[Fecha Solicitud]]</f>
        <v>41563</v>
      </c>
      <c r="E3243" t="str">
        <f>Tabla_owssvr__2[[#This Row],[Estado]]</f>
        <v>Realizado</v>
      </c>
      <c r="F3243" s="4">
        <f>Tabla_owssvr__2[[#This Row],[Fecha Cierre]]</f>
        <v>41563</v>
      </c>
      <c r="G3243" t="str">
        <f>Tabla_owssvr__2[[#This Row],[Categoria]]</f>
        <v>Otros no sujetos a ANS</v>
      </c>
      <c r="H3243">
        <f>Tabla_owssvr__2[[#This Row],[Enviado a TI]]</f>
        <v>0</v>
      </c>
      <c r="I3243">
        <f>Tabla_owssvr__2[[#This Row],[Regiones]]</f>
        <v>0</v>
      </c>
      <c r="J3243" s="12">
        <f t="shared" si="327"/>
        <v>100</v>
      </c>
      <c r="K3243" s="13">
        <f t="shared" si="328"/>
        <v>41710</v>
      </c>
      <c r="L3243" s="12">
        <f t="shared" si="329"/>
        <v>2014</v>
      </c>
      <c r="M3243" s="12">
        <f t="shared" si="330"/>
        <v>11</v>
      </c>
      <c r="N3243" s="12">
        <f t="shared" si="331"/>
        <v>3</v>
      </c>
      <c r="O3243" s="13" t="str">
        <f t="shared" ca="1" si="332"/>
        <v>CUMPLE</v>
      </c>
    </row>
    <row r="3244" spans="1:15" hidden="1">
      <c r="A3244">
        <f>Tabla_owssvr__2[[#This Row],[ID]]</f>
        <v>1967</v>
      </c>
      <c r="B3244" t="str">
        <f>Tabla_owssvr__2[[#This Row],[Título]]</f>
        <v>Problemas de Acceso</v>
      </c>
      <c r="C3244" t="str">
        <f>Tabla_owssvr__2[[#This Row],[Solicitante]]</f>
        <v>Barrientos Martinez, Lautaro Javier, CAM</v>
      </c>
      <c r="D3244" s="4">
        <f>Tabla_owssvr__2[[#This Row],[Fecha Solicitud]]</f>
        <v>41563</v>
      </c>
      <c r="E3244" t="str">
        <f>Tabla_owssvr__2[[#This Row],[Estado]]</f>
        <v>Rechazado</v>
      </c>
      <c r="F3244" s="4">
        <f>Tabla_owssvr__2[[#This Row],[Fecha Cierre]]</f>
        <v>41563</v>
      </c>
      <c r="G3244" t="str">
        <f>Tabla_owssvr__2[[#This Row],[Categoria]]</f>
        <v>Reporte de incidencias de servicio externos (Oracle, SAP, Synergia, GOM ….)</v>
      </c>
      <c r="H3244">
        <f>Tabla_owssvr__2[[#This Row],[Enviado a TI]]</f>
        <v>0</v>
      </c>
      <c r="I3244">
        <f>Tabla_owssvr__2[[#This Row],[Regiones]]</f>
        <v>0</v>
      </c>
      <c r="J3244" s="12">
        <f t="shared" si="327"/>
        <v>1</v>
      </c>
      <c r="K3244" s="13">
        <f t="shared" si="328"/>
        <v>41564</v>
      </c>
      <c r="L3244" s="12">
        <f t="shared" si="329"/>
        <v>2013</v>
      </c>
      <c r="M3244" s="12">
        <f t="shared" si="330"/>
        <v>42</v>
      </c>
      <c r="N3244" s="12">
        <f t="shared" si="331"/>
        <v>10</v>
      </c>
      <c r="O3244" s="13" t="str">
        <f t="shared" ca="1" si="332"/>
        <v>CUMPLE</v>
      </c>
    </row>
    <row r="3245" spans="1:15" hidden="1">
      <c r="A3245">
        <f>Tabla_owssvr__2[[#This Row],[ID]]</f>
        <v>1966</v>
      </c>
      <c r="B3245" t="str">
        <f>Tabla_owssvr__2[[#This Row],[Título]]</f>
        <v xml:space="preserve">Activación de Minutos </v>
      </c>
      <c r="C3245" t="str">
        <f>Tabla_owssvr__2[[#This Row],[Solicitante]]</f>
        <v>Pacheco Pinto, Alex  CAM</v>
      </c>
      <c r="D3245" s="4">
        <f>Tabla_owssvr__2[[#This Row],[Fecha Solicitud]]</f>
        <v>41563</v>
      </c>
      <c r="E3245" t="str">
        <f>Tabla_owssvr__2[[#This Row],[Estado]]</f>
        <v>Realizado</v>
      </c>
      <c r="F3245" s="4">
        <f>Tabla_owssvr__2[[#This Row],[Fecha Cierre]]</f>
        <v>41563</v>
      </c>
      <c r="G3245" t="str">
        <f>Tabla_owssvr__2[[#This Row],[Categoria]]</f>
        <v>Habilitación de servicios de telefonía celular, aumento de minutos, cambio de perfil.</v>
      </c>
      <c r="H3245">
        <f>Tabla_owssvr__2[[#This Row],[Enviado a TI]]</f>
        <v>0</v>
      </c>
      <c r="I3245">
        <f>Tabla_owssvr__2[[#This Row],[Regiones]]</f>
        <v>0</v>
      </c>
      <c r="J3245" s="12">
        <f t="shared" si="327"/>
        <v>1</v>
      </c>
      <c r="K3245" s="13">
        <f t="shared" si="328"/>
        <v>41564</v>
      </c>
      <c r="L3245" s="12">
        <f t="shared" si="329"/>
        <v>2013</v>
      </c>
      <c r="M3245" s="12">
        <f t="shared" si="330"/>
        <v>42</v>
      </c>
      <c r="N3245" s="12">
        <f t="shared" si="331"/>
        <v>10</v>
      </c>
      <c r="O3245" s="13" t="str">
        <f t="shared" ca="1" si="332"/>
        <v>CUMPLE</v>
      </c>
    </row>
    <row r="3246" spans="1:15" hidden="1">
      <c r="A3246">
        <f>Tabla_owssvr__2[[#This Row],[ID]]</f>
        <v>1965</v>
      </c>
      <c r="B3246" t="str">
        <f>Tabla_owssvr__2[[#This Row],[Título]]</f>
        <v>Alta Equipo AD</v>
      </c>
      <c r="C3246" t="str">
        <f>Tabla_owssvr__2[[#This Row],[Solicitante]]</f>
        <v>Técnico Mesa de Ayuda, Externo</v>
      </c>
      <c r="D3246" s="4">
        <f>Tabla_owssvr__2[[#This Row],[Fecha Solicitud]]</f>
        <v>41562</v>
      </c>
      <c r="E3246" t="str">
        <f>Tabla_owssvr__2[[#This Row],[Estado]]</f>
        <v>Realizado</v>
      </c>
      <c r="F3246" s="4">
        <f>Tabla_owssvr__2[[#This Row],[Fecha Cierre]]</f>
        <v>41562</v>
      </c>
      <c r="G3246" t="str">
        <f>Tabla_owssvr__2[[#This Row],[Categoria]]</f>
        <v>Creación, modificación activación y desactivación de cuentas de red y correo electrónico.</v>
      </c>
      <c r="H3246">
        <f>Tabla_owssvr__2[[#This Row],[Enviado a TI]]</f>
        <v>0</v>
      </c>
      <c r="I3246">
        <f>Tabla_owssvr__2[[#This Row],[Regiones]]</f>
        <v>0</v>
      </c>
      <c r="J3246" s="12">
        <f t="shared" si="327"/>
        <v>1</v>
      </c>
      <c r="K3246" s="13">
        <f t="shared" si="328"/>
        <v>41563</v>
      </c>
      <c r="L3246" s="12">
        <f t="shared" si="329"/>
        <v>2013</v>
      </c>
      <c r="M3246" s="12">
        <f t="shared" si="330"/>
        <v>42</v>
      </c>
      <c r="N3246" s="12">
        <f t="shared" si="331"/>
        <v>10</v>
      </c>
      <c r="O3246" s="13" t="str">
        <f t="shared" ca="1" si="332"/>
        <v>CUMPLE</v>
      </c>
    </row>
    <row r="3247" spans="1:15" hidden="1">
      <c r="A3247">
        <f>Tabla_owssvr__2[[#This Row],[ID]]</f>
        <v>1964</v>
      </c>
      <c r="B3247" t="str">
        <f>Tabla_owssvr__2[[#This Row],[Título]]</f>
        <v>Plan telefonico 93492103</v>
      </c>
      <c r="C3247" t="str">
        <f>Tabla_owssvr__2[[#This Row],[Solicitante]]</f>
        <v>Carvajal Aguilar, Patricio Aurelio, CAM</v>
      </c>
      <c r="D3247" s="4">
        <f>Tabla_owssvr__2[[#This Row],[Fecha Solicitud]]</f>
        <v>41562</v>
      </c>
      <c r="E3247" t="str">
        <f>Tabla_owssvr__2[[#This Row],[Estado]]</f>
        <v>Realizado</v>
      </c>
      <c r="F3247" s="4">
        <f>Tabla_owssvr__2[[#This Row],[Fecha Cierre]]</f>
        <v>41562</v>
      </c>
      <c r="G3247" t="str">
        <f>Tabla_owssvr__2[[#This Row],[Categoria]]</f>
        <v>Habilitación de servicios de telefonía celular, aumento de minutos, cambio de perfil.</v>
      </c>
      <c r="H3247">
        <f>Tabla_owssvr__2[[#This Row],[Enviado a TI]]</f>
        <v>0</v>
      </c>
      <c r="I3247">
        <f>Tabla_owssvr__2[[#This Row],[Regiones]]</f>
        <v>0</v>
      </c>
      <c r="J3247" s="12">
        <f t="shared" si="327"/>
        <v>1</v>
      </c>
      <c r="K3247" s="13">
        <f t="shared" si="328"/>
        <v>41563</v>
      </c>
      <c r="L3247" s="12">
        <f t="shared" si="329"/>
        <v>2013</v>
      </c>
      <c r="M3247" s="12">
        <f t="shared" si="330"/>
        <v>42</v>
      </c>
      <c r="N3247" s="12">
        <f t="shared" si="331"/>
        <v>10</v>
      </c>
      <c r="O3247" s="13" t="str">
        <f t="shared" ca="1" si="332"/>
        <v>CUMPLE</v>
      </c>
    </row>
    <row r="3248" spans="1:15" hidden="1">
      <c r="A3248">
        <f>Tabla_owssvr__2[[#This Row],[ID]]</f>
        <v>1963</v>
      </c>
      <c r="B3248" t="str">
        <f>Tabla_owssvr__2[[#This Row],[Título]]</f>
        <v>SOLICITUD DE RESET DE CONTRASEÑA</v>
      </c>
      <c r="C3248" t="str">
        <f>Tabla_owssvr__2[[#This Row],[Solicitante]]</f>
        <v>Ruz Salinas, Richard Alberto, CAM</v>
      </c>
      <c r="D3248" s="4">
        <f>Tabla_owssvr__2[[#This Row],[Fecha Solicitud]]</f>
        <v>41562</v>
      </c>
      <c r="E3248" t="str">
        <f>Tabla_owssvr__2[[#This Row],[Estado]]</f>
        <v>Realizado</v>
      </c>
      <c r="F3248" s="4">
        <f>Tabla_owssvr__2[[#This Row],[Fecha Cierre]]</f>
        <v>41562</v>
      </c>
      <c r="G3248" t="str">
        <f>Tabla_owssvr__2[[#This Row],[Categoria]]</f>
        <v>Reporte de incidencias de servicio externos (Oracle, SAP, Synergia, GOM ….)</v>
      </c>
      <c r="H3248">
        <f>Tabla_owssvr__2[[#This Row],[Enviado a TI]]</f>
        <v>0</v>
      </c>
      <c r="I3248">
        <f>Tabla_owssvr__2[[#This Row],[Regiones]]</f>
        <v>0</v>
      </c>
      <c r="J3248" s="12">
        <f t="shared" si="327"/>
        <v>1</v>
      </c>
      <c r="K3248" s="13">
        <f t="shared" si="328"/>
        <v>41563</v>
      </c>
      <c r="L3248" s="12">
        <f t="shared" si="329"/>
        <v>2013</v>
      </c>
      <c r="M3248" s="12">
        <f t="shared" si="330"/>
        <v>42</v>
      </c>
      <c r="N3248" s="12">
        <f t="shared" si="331"/>
        <v>10</v>
      </c>
      <c r="O3248" s="13" t="str">
        <f t="shared" ca="1" si="332"/>
        <v>CUMPLE</v>
      </c>
    </row>
    <row r="3249" spans="1:15" hidden="1">
      <c r="A3249">
        <f>Tabla_owssvr__2[[#This Row],[ID]]</f>
        <v>1962</v>
      </c>
      <c r="B3249" t="str">
        <f>Tabla_owssvr__2[[#This Row],[Título]]</f>
        <v xml:space="preserve"> Solicitud de minutos adicionales Celular = 96431205</v>
      </c>
      <c r="C3249" t="str">
        <f>Tabla_owssvr__2[[#This Row],[Solicitante]]</f>
        <v>Hernandez Briones, Hans Alejandro, CAM</v>
      </c>
      <c r="D3249" s="4">
        <f>Tabla_owssvr__2[[#This Row],[Fecha Solicitud]]</f>
        <v>41562</v>
      </c>
      <c r="E3249" t="str">
        <f>Tabla_owssvr__2[[#This Row],[Estado]]</f>
        <v>Realizado</v>
      </c>
      <c r="F3249" s="4">
        <f>Tabla_owssvr__2[[#This Row],[Fecha Cierre]]</f>
        <v>41562</v>
      </c>
      <c r="G3249" t="str">
        <f>Tabla_owssvr__2[[#This Row],[Categoria]]</f>
        <v>Habilitación de servicios de telefonía celular, aumento de minutos, cambio de perfil.</v>
      </c>
      <c r="H3249">
        <f>Tabla_owssvr__2[[#This Row],[Enviado a TI]]</f>
        <v>0</v>
      </c>
      <c r="I3249">
        <f>Tabla_owssvr__2[[#This Row],[Regiones]]</f>
        <v>0</v>
      </c>
      <c r="J3249" s="12">
        <f t="shared" si="327"/>
        <v>1</v>
      </c>
      <c r="K3249" s="13">
        <f t="shared" si="328"/>
        <v>41563</v>
      </c>
      <c r="L3249" s="12">
        <f t="shared" si="329"/>
        <v>2013</v>
      </c>
      <c r="M3249" s="12">
        <f t="shared" si="330"/>
        <v>42</v>
      </c>
      <c r="N3249" s="12">
        <f t="shared" si="331"/>
        <v>10</v>
      </c>
      <c r="O3249" s="13" t="str">
        <f t="shared" ca="1" si="332"/>
        <v>CUMPLE</v>
      </c>
    </row>
    <row r="3250" spans="1:15" hidden="1">
      <c r="A3250">
        <f>Tabla_owssvr__2[[#This Row],[ID]]</f>
        <v>1961</v>
      </c>
      <c r="B3250" t="str">
        <f>Tabla_owssvr__2[[#This Row],[Título]]</f>
        <v>Minutos on net</v>
      </c>
      <c r="C3250" t="str">
        <f>Tabla_owssvr__2[[#This Row],[Solicitante]]</f>
        <v>Duarte Fuentes, Luis Alfredo, CAM</v>
      </c>
      <c r="D3250" s="4">
        <f>Tabla_owssvr__2[[#This Row],[Fecha Solicitud]]</f>
        <v>41562</v>
      </c>
      <c r="E3250" t="str">
        <f>Tabla_owssvr__2[[#This Row],[Estado]]</f>
        <v>Realizado</v>
      </c>
      <c r="F3250" s="4">
        <f>Tabla_owssvr__2[[#This Row],[Fecha Cierre]]</f>
        <v>41562</v>
      </c>
      <c r="G3250" t="str">
        <f>Tabla_owssvr__2[[#This Row],[Categoria]]</f>
        <v>Habilitación de servicios de telefonía celular, aumento de minutos, cambio de perfil.</v>
      </c>
      <c r="H3250">
        <f>Tabla_owssvr__2[[#This Row],[Enviado a TI]]</f>
        <v>0</v>
      </c>
      <c r="I3250">
        <f>Tabla_owssvr__2[[#This Row],[Regiones]]</f>
        <v>0</v>
      </c>
      <c r="J3250" s="12">
        <f t="shared" si="327"/>
        <v>1</v>
      </c>
      <c r="K3250" s="13">
        <f t="shared" si="328"/>
        <v>41563</v>
      </c>
      <c r="L3250" s="12">
        <f t="shared" si="329"/>
        <v>2013</v>
      </c>
      <c r="M3250" s="12">
        <f t="shared" si="330"/>
        <v>42</v>
      </c>
      <c r="N3250" s="12">
        <f t="shared" si="331"/>
        <v>10</v>
      </c>
      <c r="O3250" s="13" t="str">
        <f t="shared" ca="1" si="332"/>
        <v>CUMPLE</v>
      </c>
    </row>
    <row r="3251" spans="1:15" hidden="1">
      <c r="A3251">
        <f>Tabla_owssvr__2[[#This Row],[ID]]</f>
        <v>1960</v>
      </c>
      <c r="B3251" t="str">
        <f>Tabla_owssvr__2[[#This Row],[Título]]</f>
        <v>Compra de PC.</v>
      </c>
      <c r="C3251" t="str">
        <f>Tabla_owssvr__2[[#This Row],[Solicitante]]</f>
        <v>Belmar Ramirez, Nelson Andres, CAM</v>
      </c>
      <c r="D3251" s="4">
        <f>Tabla_owssvr__2[[#This Row],[Fecha Solicitud]]</f>
        <v>41562</v>
      </c>
      <c r="E3251" t="str">
        <f>Tabla_owssvr__2[[#This Row],[Estado]]</f>
        <v>Realizado</v>
      </c>
      <c r="F3251" s="4">
        <f>Tabla_owssvr__2[[#This Row],[Fecha Cierre]]</f>
        <v>41562</v>
      </c>
      <c r="G3251" t="str">
        <f>Tabla_owssvr__2[[#This Row],[Categoria]]</f>
        <v>Compra de equipamiento estándar.</v>
      </c>
      <c r="H3251">
        <f>Tabla_owssvr__2[[#This Row],[Enviado a TI]]</f>
        <v>0</v>
      </c>
      <c r="I3251">
        <f>Tabla_owssvr__2[[#This Row],[Regiones]]</f>
        <v>0</v>
      </c>
      <c r="J3251" s="12">
        <f t="shared" si="327"/>
        <v>10</v>
      </c>
      <c r="K3251" s="13">
        <f t="shared" si="328"/>
        <v>41576</v>
      </c>
      <c r="L3251" s="12">
        <f t="shared" si="329"/>
        <v>2013</v>
      </c>
      <c r="M3251" s="12">
        <f t="shared" si="330"/>
        <v>44</v>
      </c>
      <c r="N3251" s="12">
        <f t="shared" si="331"/>
        <v>10</v>
      </c>
      <c r="O3251" s="13" t="str">
        <f t="shared" ca="1" si="332"/>
        <v>CUMPLE</v>
      </c>
    </row>
    <row r="3252" spans="1:15" hidden="1">
      <c r="A3252">
        <f>Tabla_owssvr__2[[#This Row],[ID]]</f>
        <v>1959</v>
      </c>
      <c r="B3252" t="str">
        <f>Tabla_owssvr__2[[#This Row],[Título]]</f>
        <v>Minutos  Celular</v>
      </c>
      <c r="C3252" t="str">
        <f>Tabla_owssvr__2[[#This Row],[Solicitante]]</f>
        <v>Palma Campos, Alejandra Beatriz, CAM</v>
      </c>
      <c r="D3252" s="4">
        <f>Tabla_owssvr__2[[#This Row],[Fecha Solicitud]]</f>
        <v>41561</v>
      </c>
      <c r="E3252" t="str">
        <f>Tabla_owssvr__2[[#This Row],[Estado]]</f>
        <v>Realizado</v>
      </c>
      <c r="F3252" s="4">
        <f>Tabla_owssvr__2[[#This Row],[Fecha Cierre]]</f>
        <v>41561</v>
      </c>
      <c r="G3252" t="str">
        <f>Tabla_owssvr__2[[#This Row],[Categoria]]</f>
        <v>Habilitación de servicios de telefonía celular, aumento de minutos, cambio de perfil.</v>
      </c>
      <c r="H3252">
        <f>Tabla_owssvr__2[[#This Row],[Enviado a TI]]</f>
        <v>0</v>
      </c>
      <c r="I3252">
        <f>Tabla_owssvr__2[[#This Row],[Regiones]]</f>
        <v>0</v>
      </c>
      <c r="J3252" s="12">
        <f t="shared" si="327"/>
        <v>1</v>
      </c>
      <c r="K3252" s="13">
        <f t="shared" si="328"/>
        <v>41562</v>
      </c>
      <c r="L3252" s="12">
        <f t="shared" si="329"/>
        <v>2013</v>
      </c>
      <c r="M3252" s="12">
        <f t="shared" si="330"/>
        <v>42</v>
      </c>
      <c r="N3252" s="12">
        <f t="shared" si="331"/>
        <v>10</v>
      </c>
      <c r="O3252" s="13" t="str">
        <f t="shared" ca="1" si="332"/>
        <v>CUMPLE</v>
      </c>
    </row>
    <row r="3253" spans="1:15" hidden="1">
      <c r="A3253">
        <f>Tabla_owssvr__2[[#This Row],[ID]]</f>
        <v>1958</v>
      </c>
      <c r="B3253" t="str">
        <f>Tabla_owssvr__2[[#This Row],[Título]]</f>
        <v>Detalle Gastos Telefonia Celular</v>
      </c>
      <c r="C3253" t="str">
        <f>Tabla_owssvr__2[[#This Row],[Solicitante]]</f>
        <v>Cortez Flores, Gerson Eduardo, CAM</v>
      </c>
      <c r="D3253" s="4">
        <f>Tabla_owssvr__2[[#This Row],[Fecha Solicitud]]</f>
        <v>41561</v>
      </c>
      <c r="E3253" t="str">
        <f>Tabla_owssvr__2[[#This Row],[Estado]]</f>
        <v>Realizado</v>
      </c>
      <c r="F3253" s="4">
        <f>Tabla_owssvr__2[[#This Row],[Fecha Cierre]]</f>
        <v>41561</v>
      </c>
      <c r="G3253" t="str">
        <f>Tabla_owssvr__2[[#This Row],[Categoria]]</f>
        <v>Habilitación de servicios de telefonía celular, aumento de minutos, cambio de perfil.</v>
      </c>
      <c r="H3253">
        <f>Tabla_owssvr__2[[#This Row],[Enviado a TI]]</f>
        <v>0</v>
      </c>
      <c r="I3253">
        <f>Tabla_owssvr__2[[#This Row],[Regiones]]</f>
        <v>0</v>
      </c>
      <c r="J3253" s="12">
        <f t="shared" si="327"/>
        <v>1</v>
      </c>
      <c r="K3253" s="13">
        <f t="shared" si="328"/>
        <v>41562</v>
      </c>
      <c r="L3253" s="12">
        <f t="shared" si="329"/>
        <v>2013</v>
      </c>
      <c r="M3253" s="12">
        <f t="shared" si="330"/>
        <v>42</v>
      </c>
      <c r="N3253" s="12">
        <f t="shared" si="331"/>
        <v>10</v>
      </c>
      <c r="O3253" s="13" t="str">
        <f t="shared" ca="1" si="332"/>
        <v>CUMPLE</v>
      </c>
    </row>
    <row r="3254" spans="1:15" hidden="1">
      <c r="A3254">
        <f>Tabla_owssvr__2[[#This Row],[ID]]</f>
        <v>1957</v>
      </c>
      <c r="B3254" t="str">
        <f>Tabla_owssvr__2[[#This Row],[Título]]</f>
        <v>roaming</v>
      </c>
      <c r="C3254" t="str">
        <f>Tabla_owssvr__2[[#This Row],[Solicitante]]</f>
        <v>Messenger Masot, Ingrid, CAM</v>
      </c>
      <c r="D3254" s="4">
        <f>Tabla_owssvr__2[[#This Row],[Fecha Solicitud]]</f>
        <v>41561</v>
      </c>
      <c r="E3254" t="str">
        <f>Tabla_owssvr__2[[#This Row],[Estado]]</f>
        <v>Realizado</v>
      </c>
      <c r="F3254" s="4">
        <f>Tabla_owssvr__2[[#This Row],[Fecha Cierre]]</f>
        <v>41561</v>
      </c>
      <c r="G3254" t="str">
        <f>Tabla_owssvr__2[[#This Row],[Categoria]]</f>
        <v>Roaming</v>
      </c>
      <c r="H3254">
        <f>Tabla_owssvr__2[[#This Row],[Enviado a TI]]</f>
        <v>0</v>
      </c>
      <c r="I3254">
        <f>Tabla_owssvr__2[[#This Row],[Regiones]]</f>
        <v>0</v>
      </c>
      <c r="J3254" s="12">
        <f t="shared" si="327"/>
        <v>1</v>
      </c>
      <c r="K3254" s="13">
        <f t="shared" si="328"/>
        <v>41562</v>
      </c>
      <c r="L3254" s="12">
        <f t="shared" si="329"/>
        <v>2013</v>
      </c>
      <c r="M3254" s="12">
        <f t="shared" si="330"/>
        <v>42</v>
      </c>
      <c r="N3254" s="12">
        <f t="shared" si="331"/>
        <v>10</v>
      </c>
      <c r="O3254" s="13" t="str">
        <f t="shared" ca="1" si="332"/>
        <v>CUMPLE</v>
      </c>
    </row>
    <row r="3255" spans="1:15" hidden="1">
      <c r="A3255">
        <f>Tabla_owssvr__2[[#This Row],[ID]]</f>
        <v>1956</v>
      </c>
      <c r="B3255" t="str">
        <f>Tabla_owssvr__2[[#This Row],[Título]]</f>
        <v>Solicitud de Toner</v>
      </c>
      <c r="C3255" t="str">
        <f>Tabla_owssvr__2[[#This Row],[Solicitante]]</f>
        <v>Caceres Sarabia, Francisco Antonio, CAM</v>
      </c>
      <c r="D3255" s="4">
        <f>Tabla_owssvr__2[[#This Row],[Fecha Solicitud]]</f>
        <v>41561</v>
      </c>
      <c r="E3255" t="str">
        <f>Tabla_owssvr__2[[#This Row],[Estado]]</f>
        <v>Realizado</v>
      </c>
      <c r="F3255" s="4">
        <f>Tabla_owssvr__2[[#This Row],[Fecha Cierre]]</f>
        <v>41561</v>
      </c>
      <c r="G3255" t="str">
        <f>Tabla_owssvr__2[[#This Row],[Categoria]]</f>
        <v>Reporte de problemas de Impresoras en Outsourcing</v>
      </c>
      <c r="H3255">
        <f>Tabla_owssvr__2[[#This Row],[Enviado a TI]]</f>
        <v>0</v>
      </c>
      <c r="I3255">
        <f>Tabla_owssvr__2[[#This Row],[Regiones]]</f>
        <v>0</v>
      </c>
      <c r="J3255" s="12">
        <f t="shared" si="327"/>
        <v>1</v>
      </c>
      <c r="K3255" s="13">
        <f t="shared" si="328"/>
        <v>41562</v>
      </c>
      <c r="L3255" s="12">
        <f t="shared" si="329"/>
        <v>2013</v>
      </c>
      <c r="M3255" s="12">
        <f t="shared" si="330"/>
        <v>42</v>
      </c>
      <c r="N3255" s="12">
        <f t="shared" si="331"/>
        <v>10</v>
      </c>
      <c r="O3255" s="13" t="str">
        <f t="shared" ca="1" si="332"/>
        <v>CUMPLE</v>
      </c>
    </row>
    <row r="3256" spans="1:15" hidden="1">
      <c r="A3256">
        <f>Tabla_owssvr__2[[#This Row],[ID]]</f>
        <v>1955</v>
      </c>
      <c r="B3256" t="str">
        <f>Tabla_owssvr__2[[#This Row],[Título]]</f>
        <v xml:space="preserve"> Anexo no recibe llamados - DND Activo</v>
      </c>
      <c r="C3256" t="str">
        <f>Tabla_owssvr__2[[#This Row],[Solicitante]]</f>
        <v>Yanten Casilla, Patricia, CAM</v>
      </c>
      <c r="D3256" s="4">
        <f>Tabla_owssvr__2[[#This Row],[Fecha Solicitud]]</f>
        <v>41561</v>
      </c>
      <c r="E3256" t="str">
        <f>Tabla_owssvr__2[[#This Row],[Estado]]</f>
        <v>Realizado</v>
      </c>
      <c r="F3256" s="4">
        <f>Tabla_owssvr__2[[#This Row],[Fecha Cierre]]</f>
        <v>41561</v>
      </c>
      <c r="G3256" t="str">
        <f>Tabla_owssvr__2[[#This Row],[Categoria]]</f>
        <v>Creación, modificación activación y desactivación de anexos telefónicos.</v>
      </c>
      <c r="H3256">
        <f>Tabla_owssvr__2[[#This Row],[Enviado a TI]]</f>
        <v>0</v>
      </c>
      <c r="I3256">
        <f>Tabla_owssvr__2[[#This Row],[Regiones]]</f>
        <v>0</v>
      </c>
      <c r="J3256" s="12">
        <f t="shared" si="327"/>
        <v>1</v>
      </c>
      <c r="K3256" s="13">
        <f t="shared" si="328"/>
        <v>41562</v>
      </c>
      <c r="L3256" s="12">
        <f t="shared" si="329"/>
        <v>2013</v>
      </c>
      <c r="M3256" s="12">
        <f t="shared" si="330"/>
        <v>42</v>
      </c>
      <c r="N3256" s="12">
        <f t="shared" si="331"/>
        <v>10</v>
      </c>
      <c r="O3256" s="13" t="str">
        <f t="shared" ca="1" si="332"/>
        <v>CUMPLE</v>
      </c>
    </row>
    <row r="3257" spans="1:15" hidden="1">
      <c r="A3257">
        <f>Tabla_owssvr__2[[#This Row],[ID]]</f>
        <v>1954</v>
      </c>
      <c r="B3257" t="str">
        <f>Tabla_owssvr__2[[#This Row],[Título]]</f>
        <v>Agradeceré Devolución de minutos</v>
      </c>
      <c r="C3257" t="str">
        <f>Tabla_owssvr__2[[#This Row],[Solicitante]]</f>
        <v>Gonzalez Reyes, Juan Jines, CAM</v>
      </c>
      <c r="D3257" s="4">
        <f>Tabla_owssvr__2[[#This Row],[Fecha Solicitud]]</f>
        <v>41561</v>
      </c>
      <c r="E3257" t="str">
        <f>Tabla_owssvr__2[[#This Row],[Estado]]</f>
        <v>Realizado</v>
      </c>
      <c r="F3257" s="4">
        <f>Tabla_owssvr__2[[#This Row],[Fecha Cierre]]</f>
        <v>41561</v>
      </c>
      <c r="G3257" t="str">
        <f>Tabla_owssvr__2[[#This Row],[Categoria]]</f>
        <v>Habilitación de servicios de telefonía celular, aumento de minutos, cambio de perfil.</v>
      </c>
      <c r="H3257">
        <f>Tabla_owssvr__2[[#This Row],[Enviado a TI]]</f>
        <v>0</v>
      </c>
      <c r="I3257">
        <f>Tabla_owssvr__2[[#This Row],[Regiones]]</f>
        <v>0</v>
      </c>
      <c r="J3257" s="12">
        <f t="shared" si="327"/>
        <v>1</v>
      </c>
      <c r="K3257" s="13">
        <f t="shared" si="328"/>
        <v>41562</v>
      </c>
      <c r="L3257" s="12">
        <f t="shared" si="329"/>
        <v>2013</v>
      </c>
      <c r="M3257" s="12">
        <f t="shared" si="330"/>
        <v>42</v>
      </c>
      <c r="N3257" s="12">
        <f t="shared" si="331"/>
        <v>10</v>
      </c>
      <c r="O3257" s="13" t="str">
        <f t="shared" ca="1" si="332"/>
        <v>CUMPLE</v>
      </c>
    </row>
    <row r="3258" spans="1:15" hidden="1">
      <c r="A3258">
        <f>Tabla_owssvr__2[[#This Row],[ID]]</f>
        <v>1953</v>
      </c>
      <c r="B3258" t="str">
        <f>Tabla_owssvr__2[[#This Row],[Título]]</f>
        <v>Habilitación minutos On Net</v>
      </c>
      <c r="C3258" t="str">
        <f>Tabla_owssvr__2[[#This Row],[Solicitante]]</f>
        <v>Jerez Valdebenito, Rodrigo Esteban, CAM</v>
      </c>
      <c r="D3258" s="4">
        <f>Tabla_owssvr__2[[#This Row],[Fecha Solicitud]]</f>
        <v>41561</v>
      </c>
      <c r="E3258" t="str">
        <f>Tabla_owssvr__2[[#This Row],[Estado]]</f>
        <v>Realizado</v>
      </c>
      <c r="F3258" s="4">
        <f>Tabla_owssvr__2[[#This Row],[Fecha Cierre]]</f>
        <v>41561</v>
      </c>
      <c r="G3258" t="str">
        <f>Tabla_owssvr__2[[#This Row],[Categoria]]</f>
        <v>Habilitación de servicios de telefonía celular, aumento de minutos, cambio de perfil.</v>
      </c>
      <c r="H3258">
        <f>Tabla_owssvr__2[[#This Row],[Enviado a TI]]</f>
        <v>0</v>
      </c>
      <c r="I3258">
        <f>Tabla_owssvr__2[[#This Row],[Regiones]]</f>
        <v>0</v>
      </c>
      <c r="J3258" s="12">
        <f t="shared" si="327"/>
        <v>1</v>
      </c>
      <c r="K3258" s="13">
        <f t="shared" si="328"/>
        <v>41562</v>
      </c>
      <c r="L3258" s="12">
        <f t="shared" si="329"/>
        <v>2013</v>
      </c>
      <c r="M3258" s="12">
        <f t="shared" si="330"/>
        <v>42</v>
      </c>
      <c r="N3258" s="12">
        <f t="shared" si="331"/>
        <v>10</v>
      </c>
      <c r="O3258" s="13" t="str">
        <f t="shared" ca="1" si="332"/>
        <v>CUMPLE</v>
      </c>
    </row>
    <row r="3259" spans="1:15" hidden="1">
      <c r="A3259">
        <f>Tabla_owssvr__2[[#This Row],[ID]]</f>
        <v>1952</v>
      </c>
      <c r="B3259" t="str">
        <f>Tabla_owssvr__2[[#This Row],[Título]]</f>
        <v>Dar de alta equipos en el AD</v>
      </c>
      <c r="C3259" t="str">
        <f>Tabla_owssvr__2[[#This Row],[Solicitante]]</f>
        <v>Técnico Mesa de Ayuda, Externo</v>
      </c>
      <c r="D3259" s="4">
        <f>Tabla_owssvr__2[[#This Row],[Fecha Solicitud]]</f>
        <v>41561</v>
      </c>
      <c r="E3259" t="str">
        <f>Tabla_owssvr__2[[#This Row],[Estado]]</f>
        <v>Realizado</v>
      </c>
      <c r="F3259" s="4">
        <f>Tabla_owssvr__2[[#This Row],[Fecha Cierre]]</f>
        <v>41561</v>
      </c>
      <c r="G3259" t="str">
        <f>Tabla_owssvr__2[[#This Row],[Categoria]]</f>
        <v>Creación, modificación activación y desactivación de cuentas de red y correo electrónico.</v>
      </c>
      <c r="H3259">
        <f>Tabla_owssvr__2[[#This Row],[Enviado a TI]]</f>
        <v>0</v>
      </c>
      <c r="I3259">
        <f>Tabla_owssvr__2[[#This Row],[Regiones]]</f>
        <v>0</v>
      </c>
      <c r="J3259" s="12">
        <f t="shared" si="327"/>
        <v>1</v>
      </c>
      <c r="K3259" s="13">
        <f t="shared" si="328"/>
        <v>41562</v>
      </c>
      <c r="L3259" s="12">
        <f t="shared" si="329"/>
        <v>2013</v>
      </c>
      <c r="M3259" s="12">
        <f t="shared" si="330"/>
        <v>42</v>
      </c>
      <c r="N3259" s="12">
        <f t="shared" si="331"/>
        <v>10</v>
      </c>
      <c r="O3259" s="13" t="str">
        <f t="shared" ca="1" si="332"/>
        <v>CUMPLE</v>
      </c>
    </row>
    <row r="3260" spans="1:15" hidden="1">
      <c r="A3260">
        <f>Tabla_owssvr__2[[#This Row],[ID]]</f>
        <v>1951</v>
      </c>
      <c r="B3260" t="str">
        <f>Tabla_owssvr__2[[#This Row],[Título]]</f>
        <v>Usuario y pasword de Skype</v>
      </c>
      <c r="C3260" t="str">
        <f>Tabla_owssvr__2[[#This Row],[Solicitante]]</f>
        <v>Bulnes Vergara, Marco Aurelio, CAM</v>
      </c>
      <c r="D3260" s="4">
        <f>Tabla_owssvr__2[[#This Row],[Fecha Solicitud]]</f>
        <v>41561</v>
      </c>
      <c r="E3260" t="str">
        <f>Tabla_owssvr__2[[#This Row],[Estado]]</f>
        <v>Realizado</v>
      </c>
      <c r="F3260" s="4">
        <f>Tabla_owssvr__2[[#This Row],[Fecha Cierre]]</f>
        <v>41561</v>
      </c>
      <c r="G3260" t="str">
        <f>Tabla_owssvr__2[[#This Row],[Categoria]]</f>
        <v>Instalación de nuevos software en los computadores.</v>
      </c>
      <c r="H3260">
        <f>Tabla_owssvr__2[[#This Row],[Enviado a TI]]</f>
        <v>0</v>
      </c>
      <c r="I3260">
        <f>Tabla_owssvr__2[[#This Row],[Regiones]]</f>
        <v>0</v>
      </c>
      <c r="J3260" s="12">
        <f t="shared" si="327"/>
        <v>1</v>
      </c>
      <c r="K3260" s="13">
        <f t="shared" si="328"/>
        <v>41562</v>
      </c>
      <c r="L3260" s="12">
        <f t="shared" si="329"/>
        <v>2013</v>
      </c>
      <c r="M3260" s="12">
        <f t="shared" si="330"/>
        <v>42</v>
      </c>
      <c r="N3260" s="12">
        <f t="shared" si="331"/>
        <v>10</v>
      </c>
      <c r="O3260" s="13" t="str">
        <f t="shared" ca="1" si="332"/>
        <v>CUMPLE</v>
      </c>
    </row>
    <row r="3261" spans="1:15" hidden="1">
      <c r="A3261">
        <f>Tabla_owssvr__2[[#This Row],[ID]]</f>
        <v>1950</v>
      </c>
      <c r="B3261" t="str">
        <f>Tabla_owssvr__2[[#This Row],[Título]]</f>
        <v>Servicio para impresora blanco y negro y color</v>
      </c>
      <c r="C3261" t="str">
        <f>Tabla_owssvr__2[[#This Row],[Solicitante]]</f>
        <v>Caraa Carraha, Paula, CAM</v>
      </c>
      <c r="D3261" s="4">
        <f>Tabla_owssvr__2[[#This Row],[Fecha Solicitud]]</f>
        <v>41561</v>
      </c>
      <c r="E3261" t="str">
        <f>Tabla_owssvr__2[[#This Row],[Estado]]</f>
        <v>Realizado</v>
      </c>
      <c r="F3261" s="4">
        <f>Tabla_owssvr__2[[#This Row],[Fecha Cierre]]</f>
        <v>41561</v>
      </c>
      <c r="G3261" t="str">
        <f>Tabla_owssvr__2[[#This Row],[Categoria]]</f>
        <v>Reporte de problemas de Impresoras en Outsourcing</v>
      </c>
      <c r="H3261">
        <f>Tabla_owssvr__2[[#This Row],[Enviado a TI]]</f>
        <v>0</v>
      </c>
      <c r="I3261">
        <f>Tabla_owssvr__2[[#This Row],[Regiones]]</f>
        <v>0</v>
      </c>
      <c r="J3261" s="12">
        <f t="shared" si="327"/>
        <v>1</v>
      </c>
      <c r="K3261" s="13">
        <f t="shared" si="328"/>
        <v>41562</v>
      </c>
      <c r="L3261" s="12">
        <f t="shared" si="329"/>
        <v>2013</v>
      </c>
      <c r="M3261" s="12">
        <f t="shared" si="330"/>
        <v>42</v>
      </c>
      <c r="N3261" s="12">
        <f t="shared" si="331"/>
        <v>10</v>
      </c>
      <c r="O3261" s="13" t="str">
        <f t="shared" ca="1" si="332"/>
        <v>CUMPLE</v>
      </c>
    </row>
    <row r="3262" spans="1:15" hidden="1">
      <c r="A3262">
        <f>Tabla_owssvr__2[[#This Row],[ID]]</f>
        <v>1949</v>
      </c>
      <c r="B3262" t="str">
        <f>Tabla_owssvr__2[[#This Row],[Título]]</f>
        <v>SOLICITUD DE GESTION - NUEVA CONTRASEÑA</v>
      </c>
      <c r="C3262" t="str">
        <f>Tabla_owssvr__2[[#This Row],[Solicitante]]</f>
        <v>Ruz Salinas, Richard Alberto, CAM</v>
      </c>
      <c r="D3262" s="4">
        <f>Tabla_owssvr__2[[#This Row],[Fecha Solicitud]]</f>
        <v>41561</v>
      </c>
      <c r="E3262" t="str">
        <f>Tabla_owssvr__2[[#This Row],[Estado]]</f>
        <v>Realizado</v>
      </c>
      <c r="F3262" s="4">
        <f>Tabla_owssvr__2[[#This Row],[Fecha Cierre]]</f>
        <v>41561</v>
      </c>
      <c r="G3262" t="str">
        <f>Tabla_owssvr__2[[#This Row],[Categoria]]</f>
        <v>Creación, modificación activación y desactivación de cuentas de red y correo electrónico.</v>
      </c>
      <c r="H3262">
        <f>Tabla_owssvr__2[[#This Row],[Enviado a TI]]</f>
        <v>0</v>
      </c>
      <c r="I3262">
        <f>Tabla_owssvr__2[[#This Row],[Regiones]]</f>
        <v>0</v>
      </c>
      <c r="J3262" s="12">
        <f t="shared" si="327"/>
        <v>1</v>
      </c>
      <c r="K3262" s="13">
        <f t="shared" si="328"/>
        <v>41562</v>
      </c>
      <c r="L3262" s="12">
        <f t="shared" si="329"/>
        <v>2013</v>
      </c>
      <c r="M3262" s="12">
        <f t="shared" si="330"/>
        <v>42</v>
      </c>
      <c r="N3262" s="12">
        <f t="shared" si="331"/>
        <v>10</v>
      </c>
      <c r="O3262" s="13" t="str">
        <f t="shared" ca="1" si="332"/>
        <v>CUMPLE</v>
      </c>
    </row>
    <row r="3263" spans="1:15" hidden="1">
      <c r="A3263">
        <f>Tabla_owssvr__2[[#This Row],[ID]]</f>
        <v>1948</v>
      </c>
      <c r="B3263" t="str">
        <f>Tabla_owssvr__2[[#This Row],[Título]]</f>
        <v>PROBLEMAS PARA IMPRIMIR - PAPEL ATASCADO</v>
      </c>
      <c r="C3263" t="str">
        <f>Tabla_owssvr__2[[#This Row],[Solicitante]]</f>
        <v>Ruz Salinas, Richard Alberto, CAM</v>
      </c>
      <c r="D3263" s="4">
        <f>Tabla_owssvr__2[[#This Row],[Fecha Solicitud]]</f>
        <v>41561</v>
      </c>
      <c r="E3263" t="str">
        <f>Tabla_owssvr__2[[#This Row],[Estado]]</f>
        <v>Realizado</v>
      </c>
      <c r="F3263" s="4">
        <f>Tabla_owssvr__2[[#This Row],[Fecha Cierre]]</f>
        <v>41561</v>
      </c>
      <c r="G3263" t="str">
        <f>Tabla_owssvr__2[[#This Row],[Categoria]]</f>
        <v>Reporte de problemas de Impresoras en Outsourcing</v>
      </c>
      <c r="H3263">
        <f>Tabla_owssvr__2[[#This Row],[Enviado a TI]]</f>
        <v>0</v>
      </c>
      <c r="I3263">
        <f>Tabla_owssvr__2[[#This Row],[Regiones]]</f>
        <v>0</v>
      </c>
      <c r="J3263" s="12">
        <f t="shared" si="327"/>
        <v>1</v>
      </c>
      <c r="K3263" s="13">
        <f t="shared" si="328"/>
        <v>41562</v>
      </c>
      <c r="L3263" s="12">
        <f t="shared" si="329"/>
        <v>2013</v>
      </c>
      <c r="M3263" s="12">
        <f t="shared" si="330"/>
        <v>42</v>
      </c>
      <c r="N3263" s="12">
        <f t="shared" si="331"/>
        <v>10</v>
      </c>
      <c r="O3263" s="13" t="str">
        <f t="shared" ca="1" si="332"/>
        <v>CUMPLE</v>
      </c>
    </row>
    <row r="3264" spans="1:15" hidden="1">
      <c r="A3264">
        <f>Tabla_owssvr__2[[#This Row],[ID]]</f>
        <v>1947</v>
      </c>
      <c r="B3264" t="str">
        <f>Tabla_owssvr__2[[#This Row],[Título]]</f>
        <v>Asignacion de CL y configuracion de Cuenta.</v>
      </c>
      <c r="C3264" t="str">
        <f>Tabla_owssvr__2[[#This Row],[Solicitante]]</f>
        <v>Castro Morales, Michel Fabian, CAM</v>
      </c>
      <c r="D3264" s="4">
        <f>Tabla_owssvr__2[[#This Row],[Fecha Solicitud]]</f>
        <v>41561</v>
      </c>
      <c r="E3264" t="str">
        <f>Tabla_owssvr__2[[#This Row],[Estado]]</f>
        <v>Realizado</v>
      </c>
      <c r="F3264" s="4">
        <f>Tabla_owssvr__2[[#This Row],[Fecha Cierre]]</f>
        <v>41561</v>
      </c>
      <c r="G3264" t="str">
        <f>Tabla_owssvr__2[[#This Row],[Categoria]]</f>
        <v>Creación, modificación activación y desactivación de cuentas de red y correo electrónico.</v>
      </c>
      <c r="H3264">
        <f>Tabla_owssvr__2[[#This Row],[Enviado a TI]]</f>
        <v>0</v>
      </c>
      <c r="I3264">
        <f>Tabla_owssvr__2[[#This Row],[Regiones]]</f>
        <v>0</v>
      </c>
      <c r="J3264" s="12">
        <f t="shared" si="327"/>
        <v>1</v>
      </c>
      <c r="K3264" s="13">
        <f t="shared" si="328"/>
        <v>41562</v>
      </c>
      <c r="L3264" s="12">
        <f t="shared" si="329"/>
        <v>2013</v>
      </c>
      <c r="M3264" s="12">
        <f t="shared" si="330"/>
        <v>42</v>
      </c>
      <c r="N3264" s="12">
        <f t="shared" si="331"/>
        <v>10</v>
      </c>
      <c r="O3264" s="13" t="str">
        <f t="shared" ca="1" si="332"/>
        <v>CUMPLE</v>
      </c>
    </row>
    <row r="3265" spans="1:15" hidden="1">
      <c r="A3265">
        <f>Tabla_owssvr__2[[#This Row],[ID]]</f>
        <v>1946</v>
      </c>
      <c r="B3265" t="str">
        <f>Tabla_owssvr__2[[#This Row],[Título]]</f>
        <v>Reiniciar clave</v>
      </c>
      <c r="C3265" t="str">
        <f>Tabla_owssvr__2[[#This Row],[Solicitante]]</f>
        <v>Méndez Ortiz, Valentina Javiera, EXTERNO</v>
      </c>
      <c r="D3265" s="4">
        <f>Tabla_owssvr__2[[#This Row],[Fecha Solicitud]]</f>
        <v>41561</v>
      </c>
      <c r="E3265" t="str">
        <f>Tabla_owssvr__2[[#This Row],[Estado]]</f>
        <v>Realizado</v>
      </c>
      <c r="F3265" s="4">
        <f>Tabla_owssvr__2[[#This Row],[Fecha Cierre]]</f>
        <v>41561</v>
      </c>
      <c r="G3265" t="str">
        <f>Tabla_owssvr__2[[#This Row],[Categoria]]</f>
        <v>Creación, modificación activación y desactivación de cuentas de red y correo electrónico.</v>
      </c>
      <c r="H3265">
        <f>Tabla_owssvr__2[[#This Row],[Enviado a TI]]</f>
        <v>0</v>
      </c>
      <c r="I3265">
        <f>Tabla_owssvr__2[[#This Row],[Regiones]]</f>
        <v>0</v>
      </c>
      <c r="J3265" s="12">
        <f t="shared" si="327"/>
        <v>1</v>
      </c>
      <c r="K3265" s="13">
        <f t="shared" si="328"/>
        <v>41562</v>
      </c>
      <c r="L3265" s="12">
        <f t="shared" si="329"/>
        <v>2013</v>
      </c>
      <c r="M3265" s="12">
        <f t="shared" si="330"/>
        <v>42</v>
      </c>
      <c r="N3265" s="12">
        <f t="shared" si="331"/>
        <v>10</v>
      </c>
      <c r="O3265" s="13" t="str">
        <f t="shared" ca="1" si="332"/>
        <v>CUMPLE</v>
      </c>
    </row>
    <row r="3266" spans="1:15" hidden="1">
      <c r="A3266">
        <f>Tabla_owssvr__2[[#This Row],[ID]]</f>
        <v>1945</v>
      </c>
      <c r="B3266" t="str">
        <f>Tabla_owssvr__2[[#This Row],[Título]]</f>
        <v xml:space="preserve">Trainee equipos y cuentas correos </v>
      </c>
      <c r="C3266" t="str">
        <f>Tabla_owssvr__2[[#This Row],[Solicitante]]</f>
        <v>Dossi Muñoz, Carolina, CAM</v>
      </c>
      <c r="D3266" s="4">
        <f>Tabla_owssvr__2[[#This Row],[Fecha Solicitud]]</f>
        <v>41561</v>
      </c>
      <c r="E3266" t="str">
        <f>Tabla_owssvr__2[[#This Row],[Estado]]</f>
        <v>Realizado</v>
      </c>
      <c r="F3266" s="4">
        <f>Tabla_owssvr__2[[#This Row],[Fecha Cierre]]</f>
        <v>41561</v>
      </c>
      <c r="G3266" t="str">
        <f>Tabla_owssvr__2[[#This Row],[Categoria]]</f>
        <v>Creación, modificación activación y desactivación de cuentas de red y correo electrónico.</v>
      </c>
      <c r="H3266">
        <f>Tabla_owssvr__2[[#This Row],[Enviado a TI]]</f>
        <v>0</v>
      </c>
      <c r="I3266">
        <f>Tabla_owssvr__2[[#This Row],[Regiones]]</f>
        <v>0</v>
      </c>
      <c r="J3266" s="12">
        <f t="shared" ref="J3266:J3329" si="333">VLOOKUP(G3266,servicios,2,FALSE)</f>
        <v>1</v>
      </c>
      <c r="K3266" s="13">
        <f t="shared" ref="K3266:K3329" si="334">WORKDAY(D3266*1,J3266,festivos)</f>
        <v>41562</v>
      </c>
      <c r="L3266" s="12">
        <f t="shared" ref="L3266:L3329" si="335">YEAR(K3266)</f>
        <v>2013</v>
      </c>
      <c r="M3266" s="12">
        <f t="shared" ref="M3266:M3329" si="336">WEEKNUM(K3266,2)</f>
        <v>42</v>
      </c>
      <c r="N3266" s="12">
        <f t="shared" ref="N3266:N3329" si="337">MONTH(K3266)</f>
        <v>10</v>
      </c>
      <c r="O3266" s="13" t="str">
        <f t="shared" ref="O3266:O3329" ca="1" si="338">IF(F3266=0,IF(AND(TODAY()&lt;=K3266),"EN TIEMPO","FUERA"),IF(AND(F3266&lt;=K3266),"CUMPLE","NO CUMPLE"))</f>
        <v>CUMPLE</v>
      </c>
    </row>
    <row r="3267" spans="1:15" hidden="1">
      <c r="A3267">
        <f>Tabla_owssvr__2[[#This Row],[ID]]</f>
        <v>1944</v>
      </c>
      <c r="B3267" t="str">
        <f>Tabla_owssvr__2[[#This Row],[Título]]</f>
        <v xml:space="preserve">Plataformar NTB Trainee - Gcia. Adm. CEPM </v>
      </c>
      <c r="C3267" t="str">
        <f>Tabla_owssvr__2[[#This Row],[Solicitante]]</f>
        <v>Dossi Muñoz, Carolina, CAM</v>
      </c>
      <c r="D3267" s="4">
        <f>Tabla_owssvr__2[[#This Row],[Fecha Solicitud]]</f>
        <v>41561</v>
      </c>
      <c r="E3267" t="str">
        <f>Tabla_owssvr__2[[#This Row],[Estado]]</f>
        <v>Realizado</v>
      </c>
      <c r="F3267" s="4">
        <f>Tabla_owssvr__2[[#This Row],[Fecha Cierre]]</f>
        <v>41561</v>
      </c>
      <c r="G3267" t="str">
        <f>Tabla_owssvr__2[[#This Row],[Categoria]]</f>
        <v>Asignación de equipamiento estándar.</v>
      </c>
      <c r="H3267">
        <f>Tabla_owssvr__2[[#This Row],[Enviado a TI]]</f>
        <v>0</v>
      </c>
      <c r="I3267">
        <f>Tabla_owssvr__2[[#This Row],[Regiones]]</f>
        <v>0</v>
      </c>
      <c r="J3267" s="12">
        <f t="shared" si="333"/>
        <v>4</v>
      </c>
      <c r="K3267" s="13">
        <f t="shared" si="334"/>
        <v>41565</v>
      </c>
      <c r="L3267" s="12">
        <f t="shared" si="335"/>
        <v>2013</v>
      </c>
      <c r="M3267" s="12">
        <f t="shared" si="336"/>
        <v>42</v>
      </c>
      <c r="N3267" s="12">
        <f t="shared" si="337"/>
        <v>10</v>
      </c>
      <c r="O3267" s="13" t="str">
        <f t="shared" ca="1" si="338"/>
        <v>CUMPLE</v>
      </c>
    </row>
    <row r="3268" spans="1:15" hidden="1">
      <c r="A3268">
        <f>Tabla_owssvr__2[[#This Row],[ID]]</f>
        <v>1943</v>
      </c>
      <c r="B3268" t="str">
        <f>Tabla_owssvr__2[[#This Row],[Título]]</f>
        <v>Plataformar NTB Trainee - Gcia. Adm. MACT</v>
      </c>
      <c r="C3268" t="str">
        <f>Tabla_owssvr__2[[#This Row],[Solicitante]]</f>
        <v>Dossi Muñoz, Carolina, CAM</v>
      </c>
      <c r="D3268" s="4">
        <f>Tabla_owssvr__2[[#This Row],[Fecha Solicitud]]</f>
        <v>41561</v>
      </c>
      <c r="E3268" t="str">
        <f>Tabla_owssvr__2[[#This Row],[Estado]]</f>
        <v>Realizado</v>
      </c>
      <c r="F3268" s="4">
        <f>Tabla_owssvr__2[[#This Row],[Fecha Cierre]]</f>
        <v>41561</v>
      </c>
      <c r="G3268" t="str">
        <f>Tabla_owssvr__2[[#This Row],[Categoria]]</f>
        <v>Asignación de equipamiento estándar.</v>
      </c>
      <c r="H3268">
        <f>Tabla_owssvr__2[[#This Row],[Enviado a TI]]</f>
        <v>0</v>
      </c>
      <c r="I3268">
        <f>Tabla_owssvr__2[[#This Row],[Regiones]]</f>
        <v>0</v>
      </c>
      <c r="J3268" s="12">
        <f t="shared" si="333"/>
        <v>4</v>
      </c>
      <c r="K3268" s="13">
        <f t="shared" si="334"/>
        <v>41565</v>
      </c>
      <c r="L3268" s="12">
        <f t="shared" si="335"/>
        <v>2013</v>
      </c>
      <c r="M3268" s="12">
        <f t="shared" si="336"/>
        <v>42</v>
      </c>
      <c r="N3268" s="12">
        <f t="shared" si="337"/>
        <v>10</v>
      </c>
      <c r="O3268" s="13" t="str">
        <f t="shared" ca="1" si="338"/>
        <v>CUMPLE</v>
      </c>
    </row>
    <row r="3269" spans="1:15" hidden="1">
      <c r="A3269">
        <f>Tabla_owssvr__2[[#This Row],[ID]]</f>
        <v>1942</v>
      </c>
      <c r="B3269" t="str">
        <f>Tabla_owssvr__2[[#This Row],[Título]]</f>
        <v>URGENTE - Falla impresora Ricoh</v>
      </c>
      <c r="C3269" t="str">
        <f>Tabla_owssvr__2[[#This Row],[Solicitante]]</f>
        <v>Mena Guajardo, Erica Del Pilar, CAM</v>
      </c>
      <c r="D3269" s="4">
        <f>Tabla_owssvr__2[[#This Row],[Fecha Solicitud]]</f>
        <v>41561</v>
      </c>
      <c r="E3269" t="str">
        <f>Tabla_owssvr__2[[#This Row],[Estado]]</f>
        <v>Realizado</v>
      </c>
      <c r="F3269" s="4">
        <f>Tabla_owssvr__2[[#This Row],[Fecha Cierre]]</f>
        <v>41561</v>
      </c>
      <c r="G3269" t="str">
        <f>Tabla_owssvr__2[[#This Row],[Categoria]]</f>
        <v>Reporte de problemas de Impresoras en Outsourcing</v>
      </c>
      <c r="H3269">
        <f>Tabla_owssvr__2[[#This Row],[Enviado a TI]]</f>
        <v>0</v>
      </c>
      <c r="I3269">
        <f>Tabla_owssvr__2[[#This Row],[Regiones]]</f>
        <v>0</v>
      </c>
      <c r="J3269" s="12">
        <f t="shared" si="333"/>
        <v>1</v>
      </c>
      <c r="K3269" s="13">
        <f t="shared" si="334"/>
        <v>41562</v>
      </c>
      <c r="L3269" s="12">
        <f t="shared" si="335"/>
        <v>2013</v>
      </c>
      <c r="M3269" s="12">
        <f t="shared" si="336"/>
        <v>42</v>
      </c>
      <c r="N3269" s="12">
        <f t="shared" si="337"/>
        <v>10</v>
      </c>
      <c r="O3269" s="13" t="str">
        <f t="shared" ca="1" si="338"/>
        <v>CUMPLE</v>
      </c>
    </row>
    <row r="3270" spans="1:15" hidden="1">
      <c r="A3270">
        <f>Tabla_owssvr__2[[#This Row],[ID]]</f>
        <v>1941</v>
      </c>
      <c r="B3270" t="str">
        <f>Tabla_owssvr__2[[#This Row],[Título]]</f>
        <v>Minutos on-net 9-3227302</v>
      </c>
      <c r="C3270" t="str">
        <f>Tabla_owssvr__2[[#This Row],[Solicitante]]</f>
        <v>Elgueta Rojas, Deborah Lisset, CAM</v>
      </c>
      <c r="D3270" s="4">
        <f>Tabla_owssvr__2[[#This Row],[Fecha Solicitud]]</f>
        <v>41561</v>
      </c>
      <c r="E3270" t="str">
        <f>Tabla_owssvr__2[[#This Row],[Estado]]</f>
        <v>Realizado</v>
      </c>
      <c r="F3270" s="4">
        <f>Tabla_owssvr__2[[#This Row],[Fecha Cierre]]</f>
        <v>41561</v>
      </c>
      <c r="G3270" t="str">
        <f>Tabla_owssvr__2[[#This Row],[Categoria]]</f>
        <v>Habilitación de servicios de telefonía celular, aumento de minutos, cambio de perfil.</v>
      </c>
      <c r="H3270">
        <f>Tabla_owssvr__2[[#This Row],[Enviado a TI]]</f>
        <v>0</v>
      </c>
      <c r="I3270">
        <f>Tabla_owssvr__2[[#This Row],[Regiones]]</f>
        <v>0</v>
      </c>
      <c r="J3270" s="12">
        <f t="shared" si="333"/>
        <v>1</v>
      </c>
      <c r="K3270" s="13">
        <f t="shared" si="334"/>
        <v>41562</v>
      </c>
      <c r="L3270" s="12">
        <f t="shared" si="335"/>
        <v>2013</v>
      </c>
      <c r="M3270" s="12">
        <f t="shared" si="336"/>
        <v>42</v>
      </c>
      <c r="N3270" s="12">
        <f t="shared" si="337"/>
        <v>10</v>
      </c>
      <c r="O3270" s="13" t="str">
        <f t="shared" ca="1" si="338"/>
        <v>CUMPLE</v>
      </c>
    </row>
    <row r="3271" spans="1:15" hidden="1">
      <c r="A3271">
        <f>Tabla_owssvr__2[[#This Row],[ID]]</f>
        <v>1940</v>
      </c>
      <c r="B3271" t="str">
        <f>Tabla_owssvr__2[[#This Row],[Título]]</f>
        <v xml:space="preserve">Activación de Minutos </v>
      </c>
      <c r="C3271" t="str">
        <f>Tabla_owssvr__2[[#This Row],[Solicitante]]</f>
        <v>Ramirez Vergara, Joseline, CAM</v>
      </c>
      <c r="D3271" s="4">
        <f>Tabla_owssvr__2[[#This Row],[Fecha Solicitud]]</f>
        <v>41561</v>
      </c>
      <c r="E3271" t="str">
        <f>Tabla_owssvr__2[[#This Row],[Estado]]</f>
        <v>Realizado</v>
      </c>
      <c r="F3271" s="4">
        <f>Tabla_owssvr__2[[#This Row],[Fecha Cierre]]</f>
        <v>41561</v>
      </c>
      <c r="G3271" t="str">
        <f>Tabla_owssvr__2[[#This Row],[Categoria]]</f>
        <v>Habilitación de servicios de telefonía celular, aumento de minutos, cambio de perfil.</v>
      </c>
      <c r="H3271">
        <f>Tabla_owssvr__2[[#This Row],[Enviado a TI]]</f>
        <v>0</v>
      </c>
      <c r="I3271">
        <f>Tabla_owssvr__2[[#This Row],[Regiones]]</f>
        <v>0</v>
      </c>
      <c r="J3271" s="12">
        <f t="shared" si="333"/>
        <v>1</v>
      </c>
      <c r="K3271" s="13">
        <f t="shared" si="334"/>
        <v>41562</v>
      </c>
      <c r="L3271" s="12">
        <f t="shared" si="335"/>
        <v>2013</v>
      </c>
      <c r="M3271" s="12">
        <f t="shared" si="336"/>
        <v>42</v>
      </c>
      <c r="N3271" s="12">
        <f t="shared" si="337"/>
        <v>10</v>
      </c>
      <c r="O3271" s="13" t="str">
        <f t="shared" ca="1" si="338"/>
        <v>CUMPLE</v>
      </c>
    </row>
    <row r="3272" spans="1:15" hidden="1">
      <c r="A3272">
        <f>Tabla_owssvr__2[[#This Row],[ID]]</f>
        <v>1939</v>
      </c>
      <c r="B3272" t="str">
        <f>Tabla_owssvr__2[[#This Row],[Título]]</f>
        <v>Minutos  Celular</v>
      </c>
      <c r="C3272" t="str">
        <f>Tabla_owssvr__2[[#This Row],[Solicitante]]</f>
        <v>Palma Campos, Alejandra Beatriz, CAM</v>
      </c>
      <c r="D3272" s="4">
        <f>Tabla_owssvr__2[[#This Row],[Fecha Solicitud]]</f>
        <v>41561</v>
      </c>
      <c r="E3272" t="str">
        <f>Tabla_owssvr__2[[#This Row],[Estado]]</f>
        <v>Realizado</v>
      </c>
      <c r="F3272" s="4">
        <f>Tabla_owssvr__2[[#This Row],[Fecha Cierre]]</f>
        <v>41561</v>
      </c>
      <c r="G3272" t="str">
        <f>Tabla_owssvr__2[[#This Row],[Categoria]]</f>
        <v>Habilitación de servicios de telefonía celular, aumento de minutos, cambio de perfil.</v>
      </c>
      <c r="H3272">
        <f>Tabla_owssvr__2[[#This Row],[Enviado a TI]]</f>
        <v>0</v>
      </c>
      <c r="I3272">
        <f>Tabla_owssvr__2[[#This Row],[Regiones]]</f>
        <v>0</v>
      </c>
      <c r="J3272" s="12">
        <f t="shared" si="333"/>
        <v>1</v>
      </c>
      <c r="K3272" s="13">
        <f t="shared" si="334"/>
        <v>41562</v>
      </c>
      <c r="L3272" s="12">
        <f t="shared" si="335"/>
        <v>2013</v>
      </c>
      <c r="M3272" s="12">
        <f t="shared" si="336"/>
        <v>42</v>
      </c>
      <c r="N3272" s="12">
        <f t="shared" si="337"/>
        <v>10</v>
      </c>
      <c r="O3272" s="13" t="str">
        <f t="shared" ca="1" si="338"/>
        <v>CUMPLE</v>
      </c>
    </row>
    <row r="3273" spans="1:15" hidden="1">
      <c r="A3273">
        <f>Tabla_owssvr__2[[#This Row],[ID]]</f>
        <v>1938</v>
      </c>
      <c r="B3273" t="str">
        <f>Tabla_owssvr__2[[#This Row],[Título]]</f>
        <v>registro escáner impresora blanco y negro y color</v>
      </c>
      <c r="C3273" t="str">
        <f>Tabla_owssvr__2[[#This Row],[Solicitante]]</f>
        <v>Caraa Carraha, Paula, CAM</v>
      </c>
      <c r="D3273" s="4">
        <f>Tabla_owssvr__2[[#This Row],[Fecha Solicitud]]</f>
        <v>41561</v>
      </c>
      <c r="E3273" t="str">
        <f>Tabla_owssvr__2[[#This Row],[Estado]]</f>
        <v>Realizado</v>
      </c>
      <c r="F3273" s="4">
        <f>Tabla_owssvr__2[[#This Row],[Fecha Cierre]]</f>
        <v>41561</v>
      </c>
      <c r="G3273" t="str">
        <f>Tabla_owssvr__2[[#This Row],[Categoria]]</f>
        <v>Reporte de problemas de Impresoras en Outsourcing</v>
      </c>
      <c r="H3273">
        <f>Tabla_owssvr__2[[#This Row],[Enviado a TI]]</f>
        <v>0</v>
      </c>
      <c r="I3273">
        <f>Tabla_owssvr__2[[#This Row],[Regiones]]</f>
        <v>0</v>
      </c>
      <c r="J3273" s="12">
        <f t="shared" si="333"/>
        <v>1</v>
      </c>
      <c r="K3273" s="13">
        <f t="shared" si="334"/>
        <v>41562</v>
      </c>
      <c r="L3273" s="12">
        <f t="shared" si="335"/>
        <v>2013</v>
      </c>
      <c r="M3273" s="12">
        <f t="shared" si="336"/>
        <v>42</v>
      </c>
      <c r="N3273" s="12">
        <f t="shared" si="337"/>
        <v>10</v>
      </c>
      <c r="O3273" s="13" t="str">
        <f t="shared" ca="1" si="338"/>
        <v>CUMPLE</v>
      </c>
    </row>
    <row r="3274" spans="1:15" hidden="1">
      <c r="A3274">
        <f>Tabla_owssvr__2[[#This Row],[ID]]</f>
        <v>1937</v>
      </c>
      <c r="B3274" t="str">
        <f>Tabla_owssvr__2[[#This Row],[Título]]</f>
        <v>Caga de minutos</v>
      </c>
      <c r="C3274" t="str">
        <f>Tabla_owssvr__2[[#This Row],[Solicitante]]</f>
        <v>Bascuñan Reyes, Juan Ignacio, CAM</v>
      </c>
      <c r="D3274" s="4">
        <f>Tabla_owssvr__2[[#This Row],[Fecha Solicitud]]</f>
        <v>41561</v>
      </c>
      <c r="E3274" t="str">
        <f>Tabla_owssvr__2[[#This Row],[Estado]]</f>
        <v>Realizado</v>
      </c>
      <c r="F3274" s="4">
        <f>Tabla_owssvr__2[[#This Row],[Fecha Cierre]]</f>
        <v>41561</v>
      </c>
      <c r="G3274" t="str">
        <f>Tabla_owssvr__2[[#This Row],[Categoria]]</f>
        <v>Habilitación de servicios de telefonía celular, aumento de minutos, cambio de perfil.</v>
      </c>
      <c r="H3274">
        <f>Tabla_owssvr__2[[#This Row],[Enviado a TI]]</f>
        <v>0</v>
      </c>
      <c r="I3274">
        <f>Tabla_owssvr__2[[#This Row],[Regiones]]</f>
        <v>0</v>
      </c>
      <c r="J3274" s="12">
        <f t="shared" si="333"/>
        <v>1</v>
      </c>
      <c r="K3274" s="13">
        <f t="shared" si="334"/>
        <v>41562</v>
      </c>
      <c r="L3274" s="12">
        <f t="shared" si="335"/>
        <v>2013</v>
      </c>
      <c r="M3274" s="12">
        <f t="shared" si="336"/>
        <v>42</v>
      </c>
      <c r="N3274" s="12">
        <f t="shared" si="337"/>
        <v>10</v>
      </c>
      <c r="O3274" s="13" t="str">
        <f t="shared" ca="1" si="338"/>
        <v>CUMPLE</v>
      </c>
    </row>
    <row r="3275" spans="1:15" hidden="1">
      <c r="A3275">
        <f>Tabla_owssvr__2[[#This Row],[ID]]</f>
        <v>1936</v>
      </c>
      <c r="B3275" t="str">
        <f>Tabla_owssvr__2[[#This Row],[Título]]</f>
        <v>Acceso Bloqueado a pagina del INE</v>
      </c>
      <c r="C3275" t="str">
        <f>Tabla_owssvr__2[[#This Row],[Solicitante]]</f>
        <v>Carrasco Briones, Rodrigo, CAM</v>
      </c>
      <c r="D3275" s="4">
        <f>Tabla_owssvr__2[[#This Row],[Fecha Solicitud]]</f>
        <v>41561</v>
      </c>
      <c r="E3275" t="str">
        <f>Tabla_owssvr__2[[#This Row],[Estado]]</f>
        <v>Rechazado</v>
      </c>
      <c r="F3275" s="4">
        <f>Tabla_owssvr__2[[#This Row],[Fecha Cierre]]</f>
        <v>41561</v>
      </c>
      <c r="G3275" t="str">
        <f>Tabla_owssvr__2[[#This Row],[Categoria]]</f>
        <v>Reporte de problemas de comunicaciones. Datos.</v>
      </c>
      <c r="H3275">
        <f>Tabla_owssvr__2[[#This Row],[Enviado a TI]]</f>
        <v>0</v>
      </c>
      <c r="I3275">
        <f>Tabla_owssvr__2[[#This Row],[Regiones]]</f>
        <v>0</v>
      </c>
      <c r="J3275" s="12">
        <f t="shared" si="333"/>
        <v>1</v>
      </c>
      <c r="K3275" s="13">
        <f t="shared" si="334"/>
        <v>41562</v>
      </c>
      <c r="L3275" s="12">
        <f t="shared" si="335"/>
        <v>2013</v>
      </c>
      <c r="M3275" s="12">
        <f t="shared" si="336"/>
        <v>42</v>
      </c>
      <c r="N3275" s="12">
        <f t="shared" si="337"/>
        <v>10</v>
      </c>
      <c r="O3275" s="13" t="str">
        <f t="shared" ca="1" si="338"/>
        <v>CUMPLE</v>
      </c>
    </row>
    <row r="3276" spans="1:15" hidden="1">
      <c r="A3276">
        <f>Tabla_owssvr__2[[#This Row],[ID]]</f>
        <v>1935</v>
      </c>
      <c r="B3276" t="str">
        <f>Tabla_owssvr__2[[#This Row],[Título]]</f>
        <v>Problemas PC Paola Acuña</v>
      </c>
      <c r="C3276" t="str">
        <f>Tabla_owssvr__2[[#This Row],[Solicitante]]</f>
        <v>Monardes Letelier, Israel Rodolfo, CAM</v>
      </c>
      <c r="D3276" s="4">
        <f>Tabla_owssvr__2[[#This Row],[Fecha Solicitud]]</f>
        <v>41561</v>
      </c>
      <c r="E3276" t="str">
        <f>Tabla_owssvr__2[[#This Row],[Estado]]</f>
        <v>Realizado</v>
      </c>
      <c r="F3276" s="4">
        <f>Tabla_owssvr__2[[#This Row],[Fecha Cierre]]</f>
        <v>41561</v>
      </c>
      <c r="G3276" t="str">
        <f>Tabla_owssvr__2[[#This Row],[Categoria]]</f>
        <v>Instalación de nuevos software en los computadores.</v>
      </c>
      <c r="H3276">
        <f>Tabla_owssvr__2[[#This Row],[Enviado a TI]]</f>
        <v>0</v>
      </c>
      <c r="I3276">
        <f>Tabla_owssvr__2[[#This Row],[Regiones]]</f>
        <v>0</v>
      </c>
      <c r="J3276" s="12">
        <f t="shared" si="333"/>
        <v>1</v>
      </c>
      <c r="K3276" s="13">
        <f t="shared" si="334"/>
        <v>41562</v>
      </c>
      <c r="L3276" s="12">
        <f t="shared" si="335"/>
        <v>2013</v>
      </c>
      <c r="M3276" s="12">
        <f t="shared" si="336"/>
        <v>42</v>
      </c>
      <c r="N3276" s="12">
        <f t="shared" si="337"/>
        <v>10</v>
      </c>
      <c r="O3276" s="13" t="str">
        <f t="shared" ca="1" si="338"/>
        <v>CUMPLE</v>
      </c>
    </row>
    <row r="3277" spans="1:15" hidden="1">
      <c r="A3277">
        <f>Tabla_owssvr__2[[#This Row],[ID]]</f>
        <v>1934</v>
      </c>
      <c r="B3277" t="str">
        <f>Tabla_owssvr__2[[#This Row],[Título]]</f>
        <v>Configurar APN Celular</v>
      </c>
      <c r="C3277" t="str">
        <f>Tabla_owssvr__2[[#This Row],[Solicitante]]</f>
        <v>Valdes Navarrete, David Exequiel, CAM</v>
      </c>
      <c r="D3277" s="4">
        <f>Tabla_owssvr__2[[#This Row],[Fecha Solicitud]]</f>
        <v>41561</v>
      </c>
      <c r="E3277" t="str">
        <f>Tabla_owssvr__2[[#This Row],[Estado]]</f>
        <v>Realizado</v>
      </c>
      <c r="F3277" s="4">
        <f>Tabla_owssvr__2[[#This Row],[Fecha Cierre]]</f>
        <v>41561</v>
      </c>
      <c r="G3277" t="str">
        <f>Tabla_owssvr__2[[#This Row],[Categoria]]</f>
        <v>Habilitación de servicios de telefonía celular, aumento de minutos, cambio de perfil.</v>
      </c>
      <c r="H3277">
        <f>Tabla_owssvr__2[[#This Row],[Enviado a TI]]</f>
        <v>0</v>
      </c>
      <c r="I3277">
        <f>Tabla_owssvr__2[[#This Row],[Regiones]]</f>
        <v>0</v>
      </c>
      <c r="J3277" s="12">
        <f t="shared" si="333"/>
        <v>1</v>
      </c>
      <c r="K3277" s="13">
        <f t="shared" si="334"/>
        <v>41562</v>
      </c>
      <c r="L3277" s="12">
        <f t="shared" si="335"/>
        <v>2013</v>
      </c>
      <c r="M3277" s="12">
        <f t="shared" si="336"/>
        <v>42</v>
      </c>
      <c r="N3277" s="12">
        <f t="shared" si="337"/>
        <v>10</v>
      </c>
      <c r="O3277" s="13" t="str">
        <f t="shared" ca="1" si="338"/>
        <v>CUMPLE</v>
      </c>
    </row>
    <row r="3278" spans="1:15" hidden="1">
      <c r="A3278">
        <f>Tabla_owssvr__2[[#This Row],[ID]]</f>
        <v>1933</v>
      </c>
      <c r="B3278" t="str">
        <f>Tabla_owssvr__2[[#This Row],[Título]]</f>
        <v>Reseteo Contraseña</v>
      </c>
      <c r="C3278" t="str">
        <f>Tabla_owssvr__2[[#This Row],[Solicitante]]</f>
        <v>Gonzalez Jamett, Daniel Esteban, CAM</v>
      </c>
      <c r="D3278" s="4">
        <f>Tabla_owssvr__2[[#This Row],[Fecha Solicitud]]</f>
        <v>41561</v>
      </c>
      <c r="E3278" t="str">
        <f>Tabla_owssvr__2[[#This Row],[Estado]]</f>
        <v>Realizado</v>
      </c>
      <c r="F3278" s="4">
        <f>Tabla_owssvr__2[[#This Row],[Fecha Cierre]]</f>
        <v>41561</v>
      </c>
      <c r="G3278" t="str">
        <f>Tabla_owssvr__2[[#This Row],[Categoria]]</f>
        <v>Creación, modificación activación y desactivación de cuentas de red y correo electrónico.</v>
      </c>
      <c r="H3278">
        <f>Tabla_owssvr__2[[#This Row],[Enviado a TI]]</f>
        <v>0</v>
      </c>
      <c r="I3278">
        <f>Tabla_owssvr__2[[#This Row],[Regiones]]</f>
        <v>0</v>
      </c>
      <c r="J3278" s="12">
        <f t="shared" si="333"/>
        <v>1</v>
      </c>
      <c r="K3278" s="13">
        <f t="shared" si="334"/>
        <v>41562</v>
      </c>
      <c r="L3278" s="12">
        <f t="shared" si="335"/>
        <v>2013</v>
      </c>
      <c r="M3278" s="12">
        <f t="shared" si="336"/>
        <v>42</v>
      </c>
      <c r="N3278" s="12">
        <f t="shared" si="337"/>
        <v>10</v>
      </c>
      <c r="O3278" s="13" t="str">
        <f t="shared" ca="1" si="338"/>
        <v>CUMPLE</v>
      </c>
    </row>
    <row r="3279" spans="1:15" hidden="1">
      <c r="A3279">
        <f>Tabla_owssvr__2[[#This Row],[ID]]</f>
        <v>1932</v>
      </c>
      <c r="B3279" t="str">
        <f>Tabla_owssvr__2[[#This Row],[Título]]</f>
        <v>bloqueo clave correo</v>
      </c>
      <c r="C3279" t="str">
        <f>Tabla_owssvr__2[[#This Row],[Solicitante]]</f>
        <v>Martinez Fuentealba, Victor Alonso, CAM</v>
      </c>
      <c r="D3279" s="4">
        <f>Tabla_owssvr__2[[#This Row],[Fecha Solicitud]]</f>
        <v>41561</v>
      </c>
      <c r="E3279" t="str">
        <f>Tabla_owssvr__2[[#This Row],[Estado]]</f>
        <v>Realizado</v>
      </c>
      <c r="F3279" s="4">
        <f>Tabla_owssvr__2[[#This Row],[Fecha Cierre]]</f>
        <v>41561</v>
      </c>
      <c r="G3279" t="str">
        <f>Tabla_owssvr__2[[#This Row],[Categoria]]</f>
        <v>Creación, modificación activación y desactivación de cuentas de red y correo electrónico.</v>
      </c>
      <c r="H3279">
        <f>Tabla_owssvr__2[[#This Row],[Enviado a TI]]</f>
        <v>0</v>
      </c>
      <c r="I3279">
        <f>Tabla_owssvr__2[[#This Row],[Regiones]]</f>
        <v>0</v>
      </c>
      <c r="J3279" s="12">
        <f t="shared" si="333"/>
        <v>1</v>
      </c>
      <c r="K3279" s="13">
        <f t="shared" si="334"/>
        <v>41562</v>
      </c>
      <c r="L3279" s="12">
        <f t="shared" si="335"/>
        <v>2013</v>
      </c>
      <c r="M3279" s="12">
        <f t="shared" si="336"/>
        <v>42</v>
      </c>
      <c r="N3279" s="12">
        <f t="shared" si="337"/>
        <v>10</v>
      </c>
      <c r="O3279" s="13" t="str">
        <f t="shared" ca="1" si="338"/>
        <v>CUMPLE</v>
      </c>
    </row>
    <row r="3280" spans="1:15" hidden="1">
      <c r="A3280">
        <f>Tabla_owssvr__2[[#This Row],[ID]]</f>
        <v>1931</v>
      </c>
      <c r="B3280" t="str">
        <f>Tabla_owssvr__2[[#This Row],[Título]]</f>
        <v>Aumento Minutos - Abonado 9 2431447</v>
      </c>
      <c r="C3280" t="str">
        <f>Tabla_owssvr__2[[#This Row],[Solicitante]]</f>
        <v>Vergara Belmar, Jaime Antonio, CAM</v>
      </c>
      <c r="D3280" s="4">
        <f>Tabla_owssvr__2[[#This Row],[Fecha Solicitud]]</f>
        <v>41558</v>
      </c>
      <c r="E3280" t="str">
        <f>Tabla_owssvr__2[[#This Row],[Estado]]</f>
        <v>Realizado</v>
      </c>
      <c r="F3280" s="4">
        <f>Tabla_owssvr__2[[#This Row],[Fecha Cierre]]</f>
        <v>41558</v>
      </c>
      <c r="G3280" t="str">
        <f>Tabla_owssvr__2[[#This Row],[Categoria]]</f>
        <v>Habilitación de servicios de telefonía celular, aumento de minutos, cambio de perfil.</v>
      </c>
      <c r="H3280">
        <f>Tabla_owssvr__2[[#This Row],[Enviado a TI]]</f>
        <v>0</v>
      </c>
      <c r="I3280">
        <f>Tabla_owssvr__2[[#This Row],[Regiones]]</f>
        <v>0</v>
      </c>
      <c r="J3280" s="12">
        <f t="shared" si="333"/>
        <v>1</v>
      </c>
      <c r="K3280" s="13">
        <f t="shared" si="334"/>
        <v>41561</v>
      </c>
      <c r="L3280" s="12">
        <f t="shared" si="335"/>
        <v>2013</v>
      </c>
      <c r="M3280" s="12">
        <f t="shared" si="336"/>
        <v>42</v>
      </c>
      <c r="N3280" s="12">
        <f t="shared" si="337"/>
        <v>10</v>
      </c>
      <c r="O3280" s="13" t="str">
        <f t="shared" ca="1" si="338"/>
        <v>CUMPLE</v>
      </c>
    </row>
    <row r="3281" spans="1:15" hidden="1">
      <c r="A3281">
        <f>Tabla_owssvr__2[[#This Row],[ID]]</f>
        <v>1930</v>
      </c>
      <c r="B3281" t="str">
        <f>Tabla_owssvr__2[[#This Row],[Título]]</f>
        <v>DESBLOQUEAR USUARIO</v>
      </c>
      <c r="C3281" t="str">
        <f>Tabla_owssvr__2[[#This Row],[Solicitante]]</f>
        <v>Castro Mery,Yeimei, CAM</v>
      </c>
      <c r="D3281" s="4">
        <f>Tabla_owssvr__2[[#This Row],[Fecha Solicitud]]</f>
        <v>41558</v>
      </c>
      <c r="E3281" t="str">
        <f>Tabla_owssvr__2[[#This Row],[Estado]]</f>
        <v>Realizado</v>
      </c>
      <c r="F3281" s="4">
        <f>Tabla_owssvr__2[[#This Row],[Fecha Cierre]]</f>
        <v>41558</v>
      </c>
      <c r="G3281" t="str">
        <f>Tabla_owssvr__2[[#This Row],[Categoria]]</f>
        <v>Creación, modificación activación y desactivación de cuentas de red y correo electrónico.</v>
      </c>
      <c r="H3281">
        <f>Tabla_owssvr__2[[#This Row],[Enviado a TI]]</f>
        <v>0</v>
      </c>
      <c r="I3281">
        <f>Tabla_owssvr__2[[#This Row],[Regiones]]</f>
        <v>0</v>
      </c>
      <c r="J3281" s="12">
        <f t="shared" si="333"/>
        <v>1</v>
      </c>
      <c r="K3281" s="13">
        <f t="shared" si="334"/>
        <v>41561</v>
      </c>
      <c r="L3281" s="12">
        <f t="shared" si="335"/>
        <v>2013</v>
      </c>
      <c r="M3281" s="12">
        <f t="shared" si="336"/>
        <v>42</v>
      </c>
      <c r="N3281" s="12">
        <f t="shared" si="337"/>
        <v>10</v>
      </c>
      <c r="O3281" s="13" t="str">
        <f t="shared" ca="1" si="338"/>
        <v>CUMPLE</v>
      </c>
    </row>
    <row r="3282" spans="1:15" hidden="1">
      <c r="A3282">
        <f>Tabla_owssvr__2[[#This Row],[ID]]</f>
        <v>1929</v>
      </c>
      <c r="B3282" t="str">
        <f>Tabla_owssvr__2[[#This Row],[Título]]</f>
        <v>Móvil 94691356</v>
      </c>
      <c r="C3282" t="str">
        <f>Tabla_owssvr__2[[#This Row],[Solicitante]]</f>
        <v>Duarte Fuentes, Luis Alfredo, CAM</v>
      </c>
      <c r="D3282" s="4">
        <f>Tabla_owssvr__2[[#This Row],[Fecha Solicitud]]</f>
        <v>41558</v>
      </c>
      <c r="E3282" t="str">
        <f>Tabla_owssvr__2[[#This Row],[Estado]]</f>
        <v>Rechazado</v>
      </c>
      <c r="F3282" s="4">
        <f>Tabla_owssvr__2[[#This Row],[Fecha Cierre]]</f>
        <v>41558</v>
      </c>
      <c r="G3282" t="str">
        <f>Tabla_owssvr__2[[#This Row],[Categoria]]</f>
        <v>Habilitación de servicios de telefonía celular, aumento de minutos, cambio de perfil.</v>
      </c>
      <c r="H3282">
        <f>Tabla_owssvr__2[[#This Row],[Enviado a TI]]</f>
        <v>0</v>
      </c>
      <c r="I3282">
        <f>Tabla_owssvr__2[[#This Row],[Regiones]]</f>
        <v>0</v>
      </c>
      <c r="J3282" s="12">
        <f t="shared" si="333"/>
        <v>1</v>
      </c>
      <c r="K3282" s="13">
        <f t="shared" si="334"/>
        <v>41561</v>
      </c>
      <c r="L3282" s="12">
        <f t="shared" si="335"/>
        <v>2013</v>
      </c>
      <c r="M3282" s="12">
        <f t="shared" si="336"/>
        <v>42</v>
      </c>
      <c r="N3282" s="12">
        <f t="shared" si="337"/>
        <v>10</v>
      </c>
      <c r="O3282" s="13" t="str">
        <f t="shared" ca="1" si="338"/>
        <v>CUMPLE</v>
      </c>
    </row>
    <row r="3283" spans="1:15" hidden="1">
      <c r="A3283">
        <f>Tabla_owssvr__2[[#This Row],[ID]]</f>
        <v>1928</v>
      </c>
      <c r="B3283" t="str">
        <f>Tabla_owssvr__2[[#This Row],[Título]]</f>
        <v>Problemas para dar recepción</v>
      </c>
      <c r="C3283" t="str">
        <f>Tabla_owssvr__2[[#This Row],[Solicitante]]</f>
        <v>Peña Caceres, Gabriela, CAM</v>
      </c>
      <c r="D3283" s="4">
        <f>Tabla_owssvr__2[[#This Row],[Fecha Solicitud]]</f>
        <v>41558</v>
      </c>
      <c r="E3283" t="str">
        <f>Tabla_owssvr__2[[#This Row],[Estado]]</f>
        <v>Realizado</v>
      </c>
      <c r="F3283" s="4">
        <f>Tabla_owssvr__2[[#This Row],[Fecha Cierre]]</f>
        <v>41558</v>
      </c>
      <c r="G3283" t="str">
        <f>Tabla_owssvr__2[[#This Row],[Categoria]]</f>
        <v>Reporte de incidencias de servicio externos (Oracle, SAP, Synergia, GOM ….)</v>
      </c>
      <c r="H3283">
        <f>Tabla_owssvr__2[[#This Row],[Enviado a TI]]</f>
        <v>0</v>
      </c>
      <c r="I3283">
        <f>Tabla_owssvr__2[[#This Row],[Regiones]]</f>
        <v>0</v>
      </c>
      <c r="J3283" s="12">
        <f t="shared" si="333"/>
        <v>1</v>
      </c>
      <c r="K3283" s="13">
        <f t="shared" si="334"/>
        <v>41561</v>
      </c>
      <c r="L3283" s="12">
        <f t="shared" si="335"/>
        <v>2013</v>
      </c>
      <c r="M3283" s="12">
        <f t="shared" si="336"/>
        <v>42</v>
      </c>
      <c r="N3283" s="12">
        <f t="shared" si="337"/>
        <v>10</v>
      </c>
      <c r="O3283" s="13" t="str">
        <f t="shared" ca="1" si="338"/>
        <v>CUMPLE</v>
      </c>
    </row>
    <row r="3284" spans="1:15" hidden="1">
      <c r="A3284">
        <f>Tabla_owssvr__2[[#This Row],[ID]]</f>
        <v>1927</v>
      </c>
      <c r="B3284" t="str">
        <f>Tabla_owssvr__2[[#This Row],[Título]]</f>
        <v>PROBLEMAS NAVIGATOR</v>
      </c>
      <c r="C3284" t="str">
        <f>Tabla_owssvr__2[[#This Row],[Solicitante]]</f>
        <v>Castro Mery,Yeimei, CAM</v>
      </c>
      <c r="D3284" s="4">
        <f>Tabla_owssvr__2[[#This Row],[Fecha Solicitud]]</f>
        <v>41558</v>
      </c>
      <c r="E3284" t="str">
        <f>Tabla_owssvr__2[[#This Row],[Estado]]</f>
        <v>Realizado</v>
      </c>
      <c r="F3284" s="4">
        <f>Tabla_owssvr__2[[#This Row],[Fecha Cierre]]</f>
        <v>41558</v>
      </c>
      <c r="G3284" t="str">
        <f>Tabla_owssvr__2[[#This Row],[Categoria]]</f>
        <v>Reporte de problemas de comunicaciones. Datos.</v>
      </c>
      <c r="H3284">
        <f>Tabla_owssvr__2[[#This Row],[Enviado a TI]]</f>
        <v>0</v>
      </c>
      <c r="I3284">
        <f>Tabla_owssvr__2[[#This Row],[Regiones]]</f>
        <v>0</v>
      </c>
      <c r="J3284" s="12">
        <f t="shared" si="333"/>
        <v>1</v>
      </c>
      <c r="K3284" s="13">
        <f t="shared" si="334"/>
        <v>41561</v>
      </c>
      <c r="L3284" s="12">
        <f t="shared" si="335"/>
        <v>2013</v>
      </c>
      <c r="M3284" s="12">
        <f t="shared" si="336"/>
        <v>42</v>
      </c>
      <c r="N3284" s="12">
        <f t="shared" si="337"/>
        <v>10</v>
      </c>
      <c r="O3284" s="13" t="str">
        <f t="shared" ca="1" si="338"/>
        <v>CUMPLE</v>
      </c>
    </row>
    <row r="3285" spans="1:15" hidden="1">
      <c r="A3285">
        <f>Tabla_owssvr__2[[#This Row],[ID]]</f>
        <v>1926</v>
      </c>
      <c r="B3285" t="str">
        <f>Tabla_owssvr__2[[#This Row],[Título]]</f>
        <v>Incidencia ORACLE</v>
      </c>
      <c r="C3285" t="str">
        <f>Tabla_owssvr__2[[#This Row],[Solicitante]]</f>
        <v>Lazo Contreras, Victor Julio, CAM</v>
      </c>
      <c r="D3285" s="4">
        <f>Tabla_owssvr__2[[#This Row],[Fecha Solicitud]]</f>
        <v>41557</v>
      </c>
      <c r="E3285" t="str">
        <f>Tabla_owssvr__2[[#This Row],[Estado]]</f>
        <v>Realizado</v>
      </c>
      <c r="F3285" s="4">
        <f>Tabla_owssvr__2[[#This Row],[Fecha Cierre]]</f>
        <v>41558</v>
      </c>
      <c r="G3285" t="str">
        <f>Tabla_owssvr__2[[#This Row],[Categoria]]</f>
        <v>Reporte de incidencias de servicio externos (Oracle, SAP, Synergia, GOM ….)</v>
      </c>
      <c r="H3285">
        <f>Tabla_owssvr__2[[#This Row],[Enviado a TI]]</f>
        <v>0</v>
      </c>
      <c r="I3285">
        <f>Tabla_owssvr__2[[#This Row],[Regiones]]</f>
        <v>0</v>
      </c>
      <c r="J3285" s="12">
        <f t="shared" si="333"/>
        <v>1</v>
      </c>
      <c r="K3285" s="13">
        <f t="shared" si="334"/>
        <v>41558</v>
      </c>
      <c r="L3285" s="12">
        <f t="shared" si="335"/>
        <v>2013</v>
      </c>
      <c r="M3285" s="12">
        <f t="shared" si="336"/>
        <v>41</v>
      </c>
      <c r="N3285" s="12">
        <f t="shared" si="337"/>
        <v>10</v>
      </c>
      <c r="O3285" s="13" t="str">
        <f t="shared" ca="1" si="338"/>
        <v>CUMPLE</v>
      </c>
    </row>
    <row r="3286" spans="1:15" hidden="1">
      <c r="A3286">
        <f>Tabla_owssvr__2[[#This Row],[ID]]</f>
        <v>1925</v>
      </c>
      <c r="B3286" t="str">
        <f>Tabla_owssvr__2[[#This Row],[Título]]</f>
        <v xml:space="preserve"> Internet</v>
      </c>
      <c r="C3286" t="str">
        <f>Tabla_owssvr__2[[#This Row],[Solicitante]]</f>
        <v>Donoso Serey, Aldo Fabricio, CAM</v>
      </c>
      <c r="D3286" s="4">
        <f>Tabla_owssvr__2[[#This Row],[Fecha Solicitud]]</f>
        <v>41557</v>
      </c>
      <c r="E3286" t="str">
        <f>Tabla_owssvr__2[[#This Row],[Estado]]</f>
        <v>Realizado</v>
      </c>
      <c r="F3286" s="4">
        <f>Tabla_owssvr__2[[#This Row],[Fecha Cierre]]</f>
        <v>41557</v>
      </c>
      <c r="G3286" t="str">
        <f>Tabla_owssvr__2[[#This Row],[Categoria]]</f>
        <v>Otros no sujetos a ANS</v>
      </c>
      <c r="H3286">
        <f>Tabla_owssvr__2[[#This Row],[Enviado a TI]]</f>
        <v>0</v>
      </c>
      <c r="I3286">
        <f>Tabla_owssvr__2[[#This Row],[Regiones]]</f>
        <v>0</v>
      </c>
      <c r="J3286" s="12">
        <f t="shared" si="333"/>
        <v>100</v>
      </c>
      <c r="K3286" s="13">
        <f t="shared" si="334"/>
        <v>41704</v>
      </c>
      <c r="L3286" s="12">
        <f t="shared" si="335"/>
        <v>2014</v>
      </c>
      <c r="M3286" s="12">
        <f t="shared" si="336"/>
        <v>10</v>
      </c>
      <c r="N3286" s="12">
        <f t="shared" si="337"/>
        <v>3</v>
      </c>
      <c r="O3286" s="13" t="str">
        <f t="shared" ca="1" si="338"/>
        <v>CUMPLE</v>
      </c>
    </row>
    <row r="3287" spans="1:15" hidden="1">
      <c r="A3287">
        <f>Tabla_owssvr__2[[#This Row],[ID]]</f>
        <v>1924</v>
      </c>
      <c r="B3287" t="str">
        <f>Tabla_owssvr__2[[#This Row],[Título]]</f>
        <v>probnlemas de acceso Syntegra</v>
      </c>
      <c r="C3287" t="str">
        <f>Tabla_owssvr__2[[#This Row],[Solicitante]]</f>
        <v>Monardes Letelier, Israel Rodolfo, CAM</v>
      </c>
      <c r="D3287" s="4">
        <f>Tabla_owssvr__2[[#This Row],[Fecha Solicitud]]</f>
        <v>41557</v>
      </c>
      <c r="E3287" t="str">
        <f>Tabla_owssvr__2[[#This Row],[Estado]]</f>
        <v>Realizado</v>
      </c>
      <c r="F3287" s="4">
        <f>Tabla_owssvr__2[[#This Row],[Fecha Cierre]]</f>
        <v>41557</v>
      </c>
      <c r="G3287" t="str">
        <f>Tabla_owssvr__2[[#This Row],[Categoria]]</f>
        <v>Reporte de incidencias de servicio externos (Oracle, SAP, Synergia, GOM ….)</v>
      </c>
      <c r="H3287">
        <f>Tabla_owssvr__2[[#This Row],[Enviado a TI]]</f>
        <v>0</v>
      </c>
      <c r="I3287">
        <f>Tabla_owssvr__2[[#This Row],[Regiones]]</f>
        <v>0</v>
      </c>
      <c r="J3287" s="12">
        <f t="shared" si="333"/>
        <v>1</v>
      </c>
      <c r="K3287" s="13">
        <f t="shared" si="334"/>
        <v>41558</v>
      </c>
      <c r="L3287" s="12">
        <f t="shared" si="335"/>
        <v>2013</v>
      </c>
      <c r="M3287" s="12">
        <f t="shared" si="336"/>
        <v>41</v>
      </c>
      <c r="N3287" s="12">
        <f t="shared" si="337"/>
        <v>10</v>
      </c>
      <c r="O3287" s="13" t="str">
        <f t="shared" ca="1" si="338"/>
        <v>CUMPLE</v>
      </c>
    </row>
    <row r="3288" spans="1:15" hidden="1">
      <c r="A3288">
        <f>Tabla_owssvr__2[[#This Row],[ID]]</f>
        <v>1923</v>
      </c>
      <c r="B3288" t="str">
        <f>Tabla_owssvr__2[[#This Row],[Título]]</f>
        <v>PROBLEMAS DE CONEXION A SAP (REVISAR CON URGENCIA)</v>
      </c>
      <c r="C3288" t="str">
        <f>Tabla_owssvr__2[[#This Row],[Solicitante]]</f>
        <v>Ruz Salinas, Richard Alberto, CAM</v>
      </c>
      <c r="D3288" s="4">
        <f>Tabla_owssvr__2[[#This Row],[Fecha Solicitud]]</f>
        <v>41557</v>
      </c>
      <c r="E3288" t="str">
        <f>Tabla_owssvr__2[[#This Row],[Estado]]</f>
        <v>Realizado</v>
      </c>
      <c r="F3288" s="4">
        <f>Tabla_owssvr__2[[#This Row],[Fecha Cierre]]</f>
        <v>41557</v>
      </c>
      <c r="G3288" t="str">
        <f>Tabla_owssvr__2[[#This Row],[Categoria]]</f>
        <v>Reporte de incidencias de servicio externos (Oracle, SAP, Synergia, GOM ….)</v>
      </c>
      <c r="H3288">
        <f>Tabla_owssvr__2[[#This Row],[Enviado a TI]]</f>
        <v>0</v>
      </c>
      <c r="I3288">
        <f>Tabla_owssvr__2[[#This Row],[Regiones]]</f>
        <v>0</v>
      </c>
      <c r="J3288" s="12">
        <f t="shared" si="333"/>
        <v>1</v>
      </c>
      <c r="K3288" s="13">
        <f t="shared" si="334"/>
        <v>41558</v>
      </c>
      <c r="L3288" s="12">
        <f t="shared" si="335"/>
        <v>2013</v>
      </c>
      <c r="M3288" s="12">
        <f t="shared" si="336"/>
        <v>41</v>
      </c>
      <c r="N3288" s="12">
        <f t="shared" si="337"/>
        <v>10</v>
      </c>
      <c r="O3288" s="13" t="str">
        <f t="shared" ca="1" si="338"/>
        <v>CUMPLE</v>
      </c>
    </row>
    <row r="3289" spans="1:15" hidden="1">
      <c r="A3289">
        <f>Tabla_owssvr__2[[#This Row],[ID]]</f>
        <v>1922</v>
      </c>
      <c r="B3289" t="str">
        <f>Tabla_owssvr__2[[#This Row],[Título]]</f>
        <v xml:space="preserve">Activación de Minutos </v>
      </c>
      <c r="C3289" t="str">
        <f>Tabla_owssvr__2[[#This Row],[Solicitante]]</f>
        <v>Pacheco Pinto, Alex  CAM</v>
      </c>
      <c r="D3289" s="4">
        <f>Tabla_owssvr__2[[#This Row],[Fecha Solicitud]]</f>
        <v>41558</v>
      </c>
      <c r="E3289" t="str">
        <f>Tabla_owssvr__2[[#This Row],[Estado]]</f>
        <v>Realizado</v>
      </c>
      <c r="F3289" s="4">
        <f>Tabla_owssvr__2[[#This Row],[Fecha Cierre]]</f>
        <v>41558</v>
      </c>
      <c r="G3289" t="str">
        <f>Tabla_owssvr__2[[#This Row],[Categoria]]</f>
        <v>Habilitación de servicios de telefonía celular, aumento de minutos, cambio de perfil.</v>
      </c>
      <c r="H3289">
        <f>Tabla_owssvr__2[[#This Row],[Enviado a TI]]</f>
        <v>0</v>
      </c>
      <c r="I3289">
        <f>Tabla_owssvr__2[[#This Row],[Regiones]]</f>
        <v>0</v>
      </c>
      <c r="J3289" s="12">
        <f t="shared" si="333"/>
        <v>1</v>
      </c>
      <c r="K3289" s="13">
        <f t="shared" si="334"/>
        <v>41561</v>
      </c>
      <c r="L3289" s="12">
        <f t="shared" si="335"/>
        <v>2013</v>
      </c>
      <c r="M3289" s="12">
        <f t="shared" si="336"/>
        <v>42</v>
      </c>
      <c r="N3289" s="12">
        <f t="shared" si="337"/>
        <v>10</v>
      </c>
      <c r="O3289" s="13" t="str">
        <f t="shared" ca="1" si="338"/>
        <v>CUMPLE</v>
      </c>
    </row>
    <row r="3290" spans="1:15" hidden="1">
      <c r="A3290">
        <f>Tabla_owssvr__2[[#This Row],[ID]]</f>
        <v>1921</v>
      </c>
      <c r="B3290" t="str">
        <f>Tabla_owssvr__2[[#This Row],[Título]]</f>
        <v>Dar de alta Equipos</v>
      </c>
      <c r="C3290" t="str">
        <f>Tabla_owssvr__2[[#This Row],[Solicitante]]</f>
        <v>Técnico Mesa de Ayuda, Externo</v>
      </c>
      <c r="D3290" s="4">
        <f>Tabla_owssvr__2[[#This Row],[Fecha Solicitud]]</f>
        <v>41558</v>
      </c>
      <c r="E3290" t="str">
        <f>Tabla_owssvr__2[[#This Row],[Estado]]</f>
        <v>Realizado</v>
      </c>
      <c r="F3290" s="4">
        <f>Tabla_owssvr__2[[#This Row],[Fecha Cierre]]</f>
        <v>41558</v>
      </c>
      <c r="G3290" t="str">
        <f>Tabla_owssvr__2[[#This Row],[Categoria]]</f>
        <v>Creación, modificación activación y desactivación de cuentas de red y correo electrónico.</v>
      </c>
      <c r="H3290">
        <f>Tabla_owssvr__2[[#This Row],[Enviado a TI]]</f>
        <v>0</v>
      </c>
      <c r="I3290">
        <f>Tabla_owssvr__2[[#This Row],[Regiones]]</f>
        <v>0</v>
      </c>
      <c r="J3290" s="12">
        <f t="shared" si="333"/>
        <v>1</v>
      </c>
      <c r="K3290" s="13">
        <f t="shared" si="334"/>
        <v>41561</v>
      </c>
      <c r="L3290" s="12">
        <f t="shared" si="335"/>
        <v>2013</v>
      </c>
      <c r="M3290" s="12">
        <f t="shared" si="336"/>
        <v>42</v>
      </c>
      <c r="N3290" s="12">
        <f t="shared" si="337"/>
        <v>10</v>
      </c>
      <c r="O3290" s="13" t="str">
        <f t="shared" ca="1" si="338"/>
        <v>CUMPLE</v>
      </c>
    </row>
    <row r="3291" spans="1:15" hidden="1">
      <c r="A3291">
        <f>Tabla_owssvr__2[[#This Row],[ID]]</f>
        <v>1920</v>
      </c>
      <c r="B3291" t="str">
        <f>Tabla_owssvr__2[[#This Row],[Título]]</f>
        <v xml:space="preserve">TICKET 764365 - REGISTRO EN SPAM </v>
      </c>
      <c r="C3291" t="str">
        <f>Tabla_owssvr__2[[#This Row],[Solicitante]]</f>
        <v>Herrera Valdes, Ramon, CAM</v>
      </c>
      <c r="D3291" s="4">
        <f>Tabla_owssvr__2[[#This Row],[Fecha Solicitud]]</f>
        <v>41558</v>
      </c>
      <c r="E3291" t="str">
        <f>Tabla_owssvr__2[[#This Row],[Estado]]</f>
        <v>Realizado</v>
      </c>
      <c r="F3291" s="4">
        <f>Tabla_owssvr__2[[#This Row],[Fecha Cierre]]</f>
        <v>41558</v>
      </c>
      <c r="G3291" t="str">
        <f>Tabla_owssvr__2[[#This Row],[Categoria]]</f>
        <v>Reporte de problemas de comunicaciones. Datos.</v>
      </c>
      <c r="H3291">
        <f>Tabla_owssvr__2[[#This Row],[Enviado a TI]]</f>
        <v>0</v>
      </c>
      <c r="I3291">
        <f>Tabla_owssvr__2[[#This Row],[Regiones]]</f>
        <v>0</v>
      </c>
      <c r="J3291" s="12">
        <f t="shared" si="333"/>
        <v>1</v>
      </c>
      <c r="K3291" s="13">
        <f t="shared" si="334"/>
        <v>41561</v>
      </c>
      <c r="L3291" s="12">
        <f t="shared" si="335"/>
        <v>2013</v>
      </c>
      <c r="M3291" s="12">
        <f t="shared" si="336"/>
        <v>42</v>
      </c>
      <c r="N3291" s="12">
        <f t="shared" si="337"/>
        <v>10</v>
      </c>
      <c r="O3291" s="13" t="str">
        <f t="shared" ca="1" si="338"/>
        <v>CUMPLE</v>
      </c>
    </row>
    <row r="3292" spans="1:15" hidden="1">
      <c r="A3292">
        <f>Tabla_owssvr__2[[#This Row],[ID]]</f>
        <v>1919</v>
      </c>
      <c r="B3292" t="str">
        <f>Tabla_owssvr__2[[#This Row],[Título]]</f>
        <v>Minutos  Celular</v>
      </c>
      <c r="C3292" t="str">
        <f>Tabla_owssvr__2[[#This Row],[Solicitante]]</f>
        <v>Palma Campos, Alejandra Beatriz, CAM</v>
      </c>
      <c r="D3292" s="4">
        <f>Tabla_owssvr__2[[#This Row],[Fecha Solicitud]]</f>
        <v>41558</v>
      </c>
      <c r="E3292" t="str">
        <f>Tabla_owssvr__2[[#This Row],[Estado]]</f>
        <v>Realizado</v>
      </c>
      <c r="F3292" s="4">
        <f>Tabla_owssvr__2[[#This Row],[Fecha Cierre]]</f>
        <v>41558</v>
      </c>
      <c r="G3292" t="str">
        <f>Tabla_owssvr__2[[#This Row],[Categoria]]</f>
        <v>Habilitación de servicios de telefonía celular, aumento de minutos, cambio de perfil.</v>
      </c>
      <c r="H3292">
        <f>Tabla_owssvr__2[[#This Row],[Enviado a TI]]</f>
        <v>0</v>
      </c>
      <c r="I3292">
        <f>Tabla_owssvr__2[[#This Row],[Regiones]]</f>
        <v>0</v>
      </c>
      <c r="J3292" s="12">
        <f t="shared" si="333"/>
        <v>1</v>
      </c>
      <c r="K3292" s="13">
        <f t="shared" si="334"/>
        <v>41561</v>
      </c>
      <c r="L3292" s="12">
        <f t="shared" si="335"/>
        <v>2013</v>
      </c>
      <c r="M3292" s="12">
        <f t="shared" si="336"/>
        <v>42</v>
      </c>
      <c r="N3292" s="12">
        <f t="shared" si="337"/>
        <v>10</v>
      </c>
      <c r="O3292" s="13" t="str">
        <f t="shared" ca="1" si="338"/>
        <v>CUMPLE</v>
      </c>
    </row>
    <row r="3293" spans="1:15" hidden="1">
      <c r="A3293">
        <f>Tabla_owssvr__2[[#This Row],[ID]]</f>
        <v>1918</v>
      </c>
      <c r="B3293" t="str">
        <f>Tabla_owssvr__2[[#This Row],[Título]]</f>
        <v xml:space="preserve">Miguel Ramirez </v>
      </c>
      <c r="C3293" t="str">
        <f>Tabla_owssvr__2[[#This Row],[Solicitante]]</f>
        <v>Ramirez Figueroa, Miguel Angel, CAM</v>
      </c>
      <c r="D3293" s="4">
        <f>Tabla_owssvr__2[[#This Row],[Fecha Solicitud]]</f>
        <v>41558</v>
      </c>
      <c r="E3293" t="str">
        <f>Tabla_owssvr__2[[#This Row],[Estado]]</f>
        <v>Realizado</v>
      </c>
      <c r="F3293" s="4">
        <f>Tabla_owssvr__2[[#This Row],[Fecha Cierre]]</f>
        <v>41558</v>
      </c>
      <c r="G3293" t="str">
        <f>Tabla_owssvr__2[[#This Row],[Categoria]]</f>
        <v>Habilitación de servicios de telefonía celular, aumento de minutos, cambio de perfil.</v>
      </c>
      <c r="H3293">
        <f>Tabla_owssvr__2[[#This Row],[Enviado a TI]]</f>
        <v>0</v>
      </c>
      <c r="I3293">
        <f>Tabla_owssvr__2[[#This Row],[Regiones]]</f>
        <v>0</v>
      </c>
      <c r="J3293" s="12">
        <f t="shared" si="333"/>
        <v>1</v>
      </c>
      <c r="K3293" s="13">
        <f t="shared" si="334"/>
        <v>41561</v>
      </c>
      <c r="L3293" s="12">
        <f t="shared" si="335"/>
        <v>2013</v>
      </c>
      <c r="M3293" s="12">
        <f t="shared" si="336"/>
        <v>42</v>
      </c>
      <c r="N3293" s="12">
        <f t="shared" si="337"/>
        <v>10</v>
      </c>
      <c r="O3293" s="13" t="str">
        <f t="shared" ca="1" si="338"/>
        <v>CUMPLE</v>
      </c>
    </row>
    <row r="3294" spans="1:15" hidden="1">
      <c r="A3294">
        <f>Tabla_owssvr__2[[#This Row],[ID]]</f>
        <v>1917</v>
      </c>
      <c r="B3294" t="str">
        <f>Tabla_owssvr__2[[#This Row],[Título]]</f>
        <v>On net</v>
      </c>
      <c r="C3294" t="str">
        <f>Tabla_owssvr__2[[#This Row],[Solicitante]]</f>
        <v>Costa Campos, Juan, CAM</v>
      </c>
      <c r="D3294" s="4">
        <f>Tabla_owssvr__2[[#This Row],[Fecha Solicitud]]</f>
        <v>41558</v>
      </c>
      <c r="E3294" t="str">
        <f>Tabla_owssvr__2[[#This Row],[Estado]]</f>
        <v>Realizado</v>
      </c>
      <c r="F3294" s="4">
        <f>Tabla_owssvr__2[[#This Row],[Fecha Cierre]]</f>
        <v>41558</v>
      </c>
      <c r="G3294" t="str">
        <f>Tabla_owssvr__2[[#This Row],[Categoria]]</f>
        <v>Habilitación de servicios de telefonía celular, aumento de minutos, cambio de perfil.</v>
      </c>
      <c r="H3294">
        <f>Tabla_owssvr__2[[#This Row],[Enviado a TI]]</f>
        <v>0</v>
      </c>
      <c r="I3294">
        <f>Tabla_owssvr__2[[#This Row],[Regiones]]</f>
        <v>0</v>
      </c>
      <c r="J3294" s="12">
        <f t="shared" si="333"/>
        <v>1</v>
      </c>
      <c r="K3294" s="13">
        <f t="shared" si="334"/>
        <v>41561</v>
      </c>
      <c r="L3294" s="12">
        <f t="shared" si="335"/>
        <v>2013</v>
      </c>
      <c r="M3294" s="12">
        <f t="shared" si="336"/>
        <v>42</v>
      </c>
      <c r="N3294" s="12">
        <f t="shared" si="337"/>
        <v>10</v>
      </c>
      <c r="O3294" s="13" t="str">
        <f t="shared" ca="1" si="338"/>
        <v>CUMPLE</v>
      </c>
    </row>
    <row r="3295" spans="1:15" hidden="1">
      <c r="A3295">
        <f>Tabla_owssvr__2[[#This Row],[ID]]</f>
        <v>1916</v>
      </c>
      <c r="B3295" t="str">
        <f>Tabla_owssvr__2[[#This Row],[Título]]</f>
        <v xml:space="preserve">TICKET 764260 - REGISTRO EN SPAM </v>
      </c>
      <c r="C3295" t="str">
        <f>Tabla_owssvr__2[[#This Row],[Solicitante]]</f>
        <v>Herrera Valdes, Ramon, CAM</v>
      </c>
      <c r="D3295" s="4">
        <f>Tabla_owssvr__2[[#This Row],[Fecha Solicitud]]</f>
        <v>41557</v>
      </c>
      <c r="E3295" t="str">
        <f>Tabla_owssvr__2[[#This Row],[Estado]]</f>
        <v>Realizado</v>
      </c>
      <c r="F3295" s="4">
        <f>Tabla_owssvr__2[[#This Row],[Fecha Cierre]]</f>
        <v>41557</v>
      </c>
      <c r="G3295" t="str">
        <f>Tabla_owssvr__2[[#This Row],[Categoria]]</f>
        <v>Reporte de problemas de comunicaciones. Datos.</v>
      </c>
      <c r="H3295">
        <f>Tabla_owssvr__2[[#This Row],[Enviado a TI]]</f>
        <v>0</v>
      </c>
      <c r="I3295">
        <f>Tabla_owssvr__2[[#This Row],[Regiones]]</f>
        <v>0</v>
      </c>
      <c r="J3295" s="12">
        <f t="shared" si="333"/>
        <v>1</v>
      </c>
      <c r="K3295" s="13">
        <f t="shared" si="334"/>
        <v>41558</v>
      </c>
      <c r="L3295" s="12">
        <f t="shared" si="335"/>
        <v>2013</v>
      </c>
      <c r="M3295" s="12">
        <f t="shared" si="336"/>
        <v>41</v>
      </c>
      <c r="N3295" s="12">
        <f t="shared" si="337"/>
        <v>10</v>
      </c>
      <c r="O3295" s="13" t="str">
        <f t="shared" ca="1" si="338"/>
        <v>CUMPLE</v>
      </c>
    </row>
    <row r="3296" spans="1:15">
      <c r="A3296">
        <f>Tabla_owssvr__2[[#This Row],[ID]]</f>
        <v>1915</v>
      </c>
      <c r="B3296" t="str">
        <f>Tabla_owssvr__2[[#This Row],[Título]]</f>
        <v>Solicitud de memorias, lector p.f.</v>
      </c>
      <c r="C3296" t="str">
        <f>Tabla_owssvr__2[[#This Row],[Solicitante]]</f>
        <v>Segovia Manzur, Hector Eduardo, CAM</v>
      </c>
      <c r="D3296" s="4">
        <f>Tabla_owssvr__2[[#This Row],[Fecha Solicitud]]</f>
        <v>41554</v>
      </c>
      <c r="E3296" t="str">
        <f>Tabla_owssvr__2[[#This Row],[Estado]]</f>
        <v>Realizado</v>
      </c>
      <c r="F3296" s="4">
        <f>Tabla_owssvr__2[[#This Row],[Fecha Cierre]]</f>
        <v>41557</v>
      </c>
      <c r="G3296" t="str">
        <f>Tabla_owssvr__2[[#This Row],[Categoria]]</f>
        <v>Asignación de equipamiento habitual no estándar. (Monitor o teclado adicional, audífonos, disco externo…)</v>
      </c>
      <c r="H3296">
        <f>Tabla_owssvr__2[[#This Row],[Enviado a TI]]</f>
        <v>0</v>
      </c>
      <c r="I3296">
        <f>Tabla_owssvr__2[[#This Row],[Regiones]]</f>
        <v>0</v>
      </c>
      <c r="J3296" s="12">
        <f t="shared" si="333"/>
        <v>1</v>
      </c>
      <c r="K3296" s="13">
        <f t="shared" si="334"/>
        <v>41555</v>
      </c>
      <c r="L3296" s="12">
        <f t="shared" si="335"/>
        <v>2013</v>
      </c>
      <c r="M3296" s="12">
        <f t="shared" si="336"/>
        <v>41</v>
      </c>
      <c r="N3296" s="12">
        <f t="shared" si="337"/>
        <v>10</v>
      </c>
      <c r="O3296" s="13" t="str">
        <f t="shared" ca="1" si="338"/>
        <v>NO CUMPLE</v>
      </c>
    </row>
    <row r="3297" spans="1:15" hidden="1">
      <c r="A3297">
        <f>Tabla_owssvr__2[[#This Row],[ID]]</f>
        <v>1914</v>
      </c>
      <c r="B3297" t="str">
        <f>Tabla_owssvr__2[[#This Row],[Título]]</f>
        <v>Parlantes PC</v>
      </c>
      <c r="C3297" t="str">
        <f>Tabla_owssvr__2[[#This Row],[Solicitante]]</f>
        <v>Baez Mella, Patricia Andrea, CAM</v>
      </c>
      <c r="D3297" s="4">
        <f>Tabla_owssvr__2[[#This Row],[Fecha Solicitud]]</f>
        <v>41557</v>
      </c>
      <c r="E3297" t="str">
        <f>Tabla_owssvr__2[[#This Row],[Estado]]</f>
        <v>Realizado</v>
      </c>
      <c r="F3297" s="4">
        <f>Tabla_owssvr__2[[#This Row],[Fecha Cierre]]</f>
        <v>41557</v>
      </c>
      <c r="G3297" t="str">
        <f>Tabla_owssvr__2[[#This Row],[Categoria]]</f>
        <v>Préstamo de equipos. (según disponibilidad)</v>
      </c>
      <c r="H3297">
        <f>Tabla_owssvr__2[[#This Row],[Enviado a TI]]</f>
        <v>0</v>
      </c>
      <c r="I3297">
        <f>Tabla_owssvr__2[[#This Row],[Regiones]]</f>
        <v>0</v>
      </c>
      <c r="J3297" s="12">
        <f t="shared" si="333"/>
        <v>1</v>
      </c>
      <c r="K3297" s="13">
        <f t="shared" si="334"/>
        <v>41558</v>
      </c>
      <c r="L3297" s="12">
        <f t="shared" si="335"/>
        <v>2013</v>
      </c>
      <c r="M3297" s="12">
        <f t="shared" si="336"/>
        <v>41</v>
      </c>
      <c r="N3297" s="12">
        <f t="shared" si="337"/>
        <v>10</v>
      </c>
      <c r="O3297" s="13" t="str">
        <f t="shared" ca="1" si="338"/>
        <v>CUMPLE</v>
      </c>
    </row>
    <row r="3298" spans="1:15" hidden="1">
      <c r="A3298">
        <f>Tabla_owssvr__2[[#This Row],[ID]]</f>
        <v>1913</v>
      </c>
      <c r="B3298" t="str">
        <f>Tabla_owssvr__2[[#This Row],[Título]]</f>
        <v xml:space="preserve">Minutos Cam </v>
      </c>
      <c r="C3298" t="str">
        <f>Tabla_owssvr__2[[#This Row],[Solicitante]]</f>
        <v>Pavez Torres, Hector Alejandro, CAM</v>
      </c>
      <c r="D3298" s="4">
        <f>Tabla_owssvr__2[[#This Row],[Fecha Solicitud]]</f>
        <v>41557</v>
      </c>
      <c r="E3298" t="str">
        <f>Tabla_owssvr__2[[#This Row],[Estado]]</f>
        <v>Realizado</v>
      </c>
      <c r="F3298" s="4">
        <f>Tabla_owssvr__2[[#This Row],[Fecha Cierre]]</f>
        <v>41557</v>
      </c>
      <c r="G3298" t="str">
        <f>Tabla_owssvr__2[[#This Row],[Categoria]]</f>
        <v>Habilitación de servicios de telefonía celular, aumento de minutos, cambio de perfil.</v>
      </c>
      <c r="H3298">
        <f>Tabla_owssvr__2[[#This Row],[Enviado a TI]]</f>
        <v>0</v>
      </c>
      <c r="I3298">
        <f>Tabla_owssvr__2[[#This Row],[Regiones]]</f>
        <v>0</v>
      </c>
      <c r="J3298" s="12">
        <f t="shared" si="333"/>
        <v>1</v>
      </c>
      <c r="K3298" s="13">
        <f t="shared" si="334"/>
        <v>41558</v>
      </c>
      <c r="L3298" s="12">
        <f t="shared" si="335"/>
        <v>2013</v>
      </c>
      <c r="M3298" s="12">
        <f t="shared" si="336"/>
        <v>41</v>
      </c>
      <c r="N3298" s="12">
        <f t="shared" si="337"/>
        <v>10</v>
      </c>
      <c r="O3298" s="13" t="str">
        <f t="shared" ca="1" si="338"/>
        <v>CUMPLE</v>
      </c>
    </row>
    <row r="3299" spans="1:15" hidden="1">
      <c r="A3299">
        <f>Tabla_owssvr__2[[#This Row],[ID]]</f>
        <v>1912</v>
      </c>
      <c r="B3299" t="str">
        <f>Tabla_owssvr__2[[#This Row],[Título]]</f>
        <v>móvil 94691462</v>
      </c>
      <c r="C3299" t="str">
        <f>Tabla_owssvr__2[[#This Row],[Solicitante]]</f>
        <v>Peñaloza Ordenes, Enrique Antonio, CAM</v>
      </c>
      <c r="D3299" s="4">
        <f>Tabla_owssvr__2[[#This Row],[Fecha Solicitud]]</f>
        <v>41557</v>
      </c>
      <c r="E3299" t="str">
        <f>Tabla_owssvr__2[[#This Row],[Estado]]</f>
        <v>Realizado</v>
      </c>
      <c r="F3299" s="4">
        <f>Tabla_owssvr__2[[#This Row],[Fecha Cierre]]</f>
        <v>41557</v>
      </c>
      <c r="G3299" t="str">
        <f>Tabla_owssvr__2[[#This Row],[Categoria]]</f>
        <v>Habilitación de servicios de telefonía celular, aumento de minutos, cambio de perfil.</v>
      </c>
      <c r="H3299">
        <f>Tabla_owssvr__2[[#This Row],[Enviado a TI]]</f>
        <v>0</v>
      </c>
      <c r="I3299">
        <f>Tabla_owssvr__2[[#This Row],[Regiones]]</f>
        <v>0</v>
      </c>
      <c r="J3299" s="12">
        <f t="shared" si="333"/>
        <v>1</v>
      </c>
      <c r="K3299" s="13">
        <f t="shared" si="334"/>
        <v>41558</v>
      </c>
      <c r="L3299" s="12">
        <f t="shared" si="335"/>
        <v>2013</v>
      </c>
      <c r="M3299" s="12">
        <f t="shared" si="336"/>
        <v>41</v>
      </c>
      <c r="N3299" s="12">
        <f t="shared" si="337"/>
        <v>10</v>
      </c>
      <c r="O3299" s="13" t="str">
        <f t="shared" ca="1" si="338"/>
        <v>CUMPLE</v>
      </c>
    </row>
    <row r="3300" spans="1:15" hidden="1">
      <c r="A3300">
        <f>Tabla_owssvr__2[[#This Row],[ID]]</f>
        <v>1911</v>
      </c>
      <c r="B3300" t="str">
        <f>Tabla_owssvr__2[[#This Row],[Título]]</f>
        <v>Toner Edificio el Cortijo 85 2do piso</v>
      </c>
      <c r="C3300" t="str">
        <f>Tabla_owssvr__2[[#This Row],[Solicitante]]</f>
        <v>Peralta Oviedo, Maria Isabel, CAM</v>
      </c>
      <c r="D3300" s="4">
        <f>Tabla_owssvr__2[[#This Row],[Fecha Solicitud]]</f>
        <v>41557</v>
      </c>
      <c r="E3300" t="str">
        <f>Tabla_owssvr__2[[#This Row],[Estado]]</f>
        <v>Realizado</v>
      </c>
      <c r="F3300" s="4">
        <f>Tabla_owssvr__2[[#This Row],[Fecha Cierre]]</f>
        <v>41557</v>
      </c>
      <c r="G3300" t="str">
        <f>Tabla_owssvr__2[[#This Row],[Categoria]]</f>
        <v>Reporte de problemas de Impresoras en Outsourcing</v>
      </c>
      <c r="H3300">
        <f>Tabla_owssvr__2[[#This Row],[Enviado a TI]]</f>
        <v>0</v>
      </c>
      <c r="I3300">
        <f>Tabla_owssvr__2[[#This Row],[Regiones]]</f>
        <v>0</v>
      </c>
      <c r="J3300" s="12">
        <f t="shared" si="333"/>
        <v>1</v>
      </c>
      <c r="K3300" s="13">
        <f t="shared" si="334"/>
        <v>41558</v>
      </c>
      <c r="L3300" s="12">
        <f t="shared" si="335"/>
        <v>2013</v>
      </c>
      <c r="M3300" s="12">
        <f t="shared" si="336"/>
        <v>41</v>
      </c>
      <c r="N3300" s="12">
        <f t="shared" si="337"/>
        <v>10</v>
      </c>
      <c r="O3300" s="13" t="str">
        <f t="shared" ca="1" si="338"/>
        <v>CUMPLE</v>
      </c>
    </row>
    <row r="3301" spans="1:15" hidden="1">
      <c r="A3301">
        <f>Tabla_owssvr__2[[#This Row],[ID]]</f>
        <v>1910</v>
      </c>
      <c r="B3301" t="str">
        <f>Tabla_owssvr__2[[#This Row],[Título]]</f>
        <v>Cambio de teléfono Nokia N°92431447 antiguo (EN MAL ESTADO) de Rolando Urriola L</v>
      </c>
      <c r="C3301" t="str">
        <f>Tabla_owssvr__2[[#This Row],[Solicitante]]</f>
        <v>Urriola Lopez, Rolando Eladio, CAM</v>
      </c>
      <c r="D3301" s="4">
        <f>Tabla_owssvr__2[[#This Row],[Fecha Solicitud]]</f>
        <v>41557</v>
      </c>
      <c r="E3301" t="str">
        <f>Tabla_owssvr__2[[#This Row],[Estado]]</f>
        <v>Realizado</v>
      </c>
      <c r="F3301" s="4">
        <f>Tabla_owssvr__2[[#This Row],[Fecha Cierre]]</f>
        <v>41561</v>
      </c>
      <c r="G3301" t="str">
        <f>Tabla_owssvr__2[[#This Row],[Categoria]]</f>
        <v>Asignación y/o entrega de equipos celulares estándar nuevos o sus componentes. (chips)</v>
      </c>
      <c r="H3301">
        <f>Tabla_owssvr__2[[#This Row],[Enviado a TI]]</f>
        <v>0</v>
      </c>
      <c r="I3301">
        <f>Tabla_owssvr__2[[#This Row],[Regiones]]</f>
        <v>0</v>
      </c>
      <c r="J3301" s="12">
        <f t="shared" si="333"/>
        <v>7</v>
      </c>
      <c r="K3301" s="13">
        <f t="shared" si="334"/>
        <v>41568</v>
      </c>
      <c r="L3301" s="12">
        <f t="shared" si="335"/>
        <v>2013</v>
      </c>
      <c r="M3301" s="12">
        <f t="shared" si="336"/>
        <v>43</v>
      </c>
      <c r="N3301" s="12">
        <f t="shared" si="337"/>
        <v>10</v>
      </c>
      <c r="O3301" s="13" t="str">
        <f t="shared" ca="1" si="338"/>
        <v>CUMPLE</v>
      </c>
    </row>
    <row r="3302" spans="1:15" hidden="1">
      <c r="A3302">
        <f>Tabla_owssvr__2[[#This Row],[ID]]</f>
        <v>1909</v>
      </c>
      <c r="B3302" t="str">
        <f>Tabla_owssvr__2[[#This Row],[Título]]</f>
        <v>Activación de Minutos</v>
      </c>
      <c r="C3302" t="str">
        <f>Tabla_owssvr__2[[#This Row],[Solicitante]]</f>
        <v>Toloza Garrido, Samuel Isaac, CAM</v>
      </c>
      <c r="D3302" s="4">
        <f>Tabla_owssvr__2[[#This Row],[Fecha Solicitud]]</f>
        <v>41557</v>
      </c>
      <c r="E3302" t="str">
        <f>Tabla_owssvr__2[[#This Row],[Estado]]</f>
        <v>Realizado</v>
      </c>
      <c r="F3302" s="4">
        <f>Tabla_owssvr__2[[#This Row],[Fecha Cierre]]</f>
        <v>41557</v>
      </c>
      <c r="G3302" t="str">
        <f>Tabla_owssvr__2[[#This Row],[Categoria]]</f>
        <v>Habilitación de servicios de telefonía celular, aumento de minutos, cambio de perfil.</v>
      </c>
      <c r="H3302">
        <f>Tabla_owssvr__2[[#This Row],[Enviado a TI]]</f>
        <v>0</v>
      </c>
      <c r="I3302">
        <f>Tabla_owssvr__2[[#This Row],[Regiones]]</f>
        <v>0</v>
      </c>
      <c r="J3302" s="12">
        <f t="shared" si="333"/>
        <v>1</v>
      </c>
      <c r="K3302" s="13">
        <f t="shared" si="334"/>
        <v>41558</v>
      </c>
      <c r="L3302" s="12">
        <f t="shared" si="335"/>
        <v>2013</v>
      </c>
      <c r="M3302" s="12">
        <f t="shared" si="336"/>
        <v>41</v>
      </c>
      <c r="N3302" s="12">
        <f t="shared" si="337"/>
        <v>10</v>
      </c>
      <c r="O3302" s="13" t="str">
        <f t="shared" ca="1" si="338"/>
        <v>CUMPLE</v>
      </c>
    </row>
    <row r="3303" spans="1:15" hidden="1">
      <c r="A3303">
        <f>Tabla_owssvr__2[[#This Row],[ID]]</f>
        <v>1908</v>
      </c>
      <c r="B3303" t="str">
        <f>Tabla_owssvr__2[[#This Row],[Título]]</f>
        <v>Aumento Minutos - Abonado 74775931</v>
      </c>
      <c r="C3303" t="str">
        <f>Tabla_owssvr__2[[#This Row],[Solicitante]]</f>
        <v>Vergara Belmar, Jaime Antonio, CAM</v>
      </c>
      <c r="D3303" s="4">
        <f>Tabla_owssvr__2[[#This Row],[Fecha Solicitud]]</f>
        <v>41557</v>
      </c>
      <c r="E3303" t="str">
        <f>Tabla_owssvr__2[[#This Row],[Estado]]</f>
        <v>Realizado</v>
      </c>
      <c r="F3303" s="4">
        <f>Tabla_owssvr__2[[#This Row],[Fecha Cierre]]</f>
        <v>41557</v>
      </c>
      <c r="G3303" t="str">
        <f>Tabla_owssvr__2[[#This Row],[Categoria]]</f>
        <v>Habilitación de servicios de telefonía celular, aumento de minutos, cambio de perfil.</v>
      </c>
      <c r="H3303">
        <f>Tabla_owssvr__2[[#This Row],[Enviado a TI]]</f>
        <v>0</v>
      </c>
      <c r="I3303">
        <f>Tabla_owssvr__2[[#This Row],[Regiones]]</f>
        <v>0</v>
      </c>
      <c r="J3303" s="12">
        <f t="shared" si="333"/>
        <v>1</v>
      </c>
      <c r="K3303" s="13">
        <f t="shared" si="334"/>
        <v>41558</v>
      </c>
      <c r="L3303" s="12">
        <f t="shared" si="335"/>
        <v>2013</v>
      </c>
      <c r="M3303" s="12">
        <f t="shared" si="336"/>
        <v>41</v>
      </c>
      <c r="N3303" s="12">
        <f t="shared" si="337"/>
        <v>10</v>
      </c>
      <c r="O3303" s="13" t="str">
        <f t="shared" ca="1" si="338"/>
        <v>CUMPLE</v>
      </c>
    </row>
    <row r="3304" spans="1:15" hidden="1">
      <c r="A3304">
        <f>Tabla_owssvr__2[[#This Row],[ID]]</f>
        <v>1907</v>
      </c>
      <c r="B3304" t="str">
        <f>Tabla_owssvr__2[[#This Row],[Título]]</f>
        <v>TICKET 764175 - AD REGISTRO DE EQUIPO</v>
      </c>
      <c r="C3304" t="str">
        <f>Tabla_owssvr__2[[#This Row],[Solicitante]]</f>
        <v>Técnico Mesa de Ayuda, Externo</v>
      </c>
      <c r="D3304" s="4">
        <f>Tabla_owssvr__2[[#This Row],[Fecha Solicitud]]</f>
        <v>41557</v>
      </c>
      <c r="E3304" t="str">
        <f>Tabla_owssvr__2[[#This Row],[Estado]]</f>
        <v>Realizado</v>
      </c>
      <c r="F3304" s="4">
        <f>Tabla_owssvr__2[[#This Row],[Fecha Cierre]]</f>
        <v>41557</v>
      </c>
      <c r="G3304" t="str">
        <f>Tabla_owssvr__2[[#This Row],[Categoria]]</f>
        <v>Creación, modificación activación y desactivación de cuentas de red y correo electrónico.</v>
      </c>
      <c r="H3304">
        <f>Tabla_owssvr__2[[#This Row],[Enviado a TI]]</f>
        <v>0</v>
      </c>
      <c r="I3304">
        <f>Tabla_owssvr__2[[#This Row],[Regiones]]</f>
        <v>0</v>
      </c>
      <c r="J3304" s="12">
        <f t="shared" si="333"/>
        <v>1</v>
      </c>
      <c r="K3304" s="13">
        <f t="shared" si="334"/>
        <v>41558</v>
      </c>
      <c r="L3304" s="12">
        <f t="shared" si="335"/>
        <v>2013</v>
      </c>
      <c r="M3304" s="12">
        <f t="shared" si="336"/>
        <v>41</v>
      </c>
      <c r="N3304" s="12">
        <f t="shared" si="337"/>
        <v>10</v>
      </c>
      <c r="O3304" s="13" t="str">
        <f t="shared" ca="1" si="338"/>
        <v>CUMPLE</v>
      </c>
    </row>
    <row r="3305" spans="1:15" hidden="1">
      <c r="A3305">
        <f>Tabla_owssvr__2[[#This Row],[ID]]</f>
        <v>1906</v>
      </c>
      <c r="B3305" t="str">
        <f>Tabla_owssvr__2[[#This Row],[Título]]</f>
        <v>Minutos  Celular</v>
      </c>
      <c r="C3305" t="str">
        <f>Tabla_owssvr__2[[#This Row],[Solicitante]]</f>
        <v>Palma Campos, Alejandra Beatriz, CAM</v>
      </c>
      <c r="D3305" s="4">
        <f>Tabla_owssvr__2[[#This Row],[Fecha Solicitud]]</f>
        <v>41557</v>
      </c>
      <c r="E3305" t="str">
        <f>Tabla_owssvr__2[[#This Row],[Estado]]</f>
        <v>Realizado</v>
      </c>
      <c r="F3305" s="4">
        <f>Tabla_owssvr__2[[#This Row],[Fecha Cierre]]</f>
        <v>41557</v>
      </c>
      <c r="G3305" t="str">
        <f>Tabla_owssvr__2[[#This Row],[Categoria]]</f>
        <v>Habilitación de servicios de telefonía celular, aumento de minutos, cambio de perfil.</v>
      </c>
      <c r="H3305">
        <f>Tabla_owssvr__2[[#This Row],[Enviado a TI]]</f>
        <v>0</v>
      </c>
      <c r="I3305">
        <f>Tabla_owssvr__2[[#This Row],[Regiones]]</f>
        <v>0</v>
      </c>
      <c r="J3305" s="12">
        <f t="shared" si="333"/>
        <v>1</v>
      </c>
      <c r="K3305" s="13">
        <f t="shared" si="334"/>
        <v>41558</v>
      </c>
      <c r="L3305" s="12">
        <f t="shared" si="335"/>
        <v>2013</v>
      </c>
      <c r="M3305" s="12">
        <f t="shared" si="336"/>
        <v>41</v>
      </c>
      <c r="N3305" s="12">
        <f t="shared" si="337"/>
        <v>10</v>
      </c>
      <c r="O3305" s="13" t="str">
        <f t="shared" ca="1" si="338"/>
        <v>CUMPLE</v>
      </c>
    </row>
    <row r="3306" spans="1:15" hidden="1">
      <c r="A3306">
        <f>Tabla_owssvr__2[[#This Row],[ID]]</f>
        <v>1905</v>
      </c>
      <c r="B3306" t="str">
        <f>Tabla_owssvr__2[[#This Row],[Título]]</f>
        <v>Minutos  Celular</v>
      </c>
      <c r="C3306" t="str">
        <f>Tabla_owssvr__2[[#This Row],[Solicitante]]</f>
        <v>Palma Campos, Alejandra Beatriz, CAM</v>
      </c>
      <c r="D3306" s="4">
        <f>Tabla_owssvr__2[[#This Row],[Fecha Solicitud]]</f>
        <v>41557</v>
      </c>
      <c r="E3306" t="str">
        <f>Tabla_owssvr__2[[#This Row],[Estado]]</f>
        <v>Realizado</v>
      </c>
      <c r="F3306" s="4">
        <f>Tabla_owssvr__2[[#This Row],[Fecha Cierre]]</f>
        <v>41557</v>
      </c>
      <c r="G3306" t="str">
        <f>Tabla_owssvr__2[[#This Row],[Categoria]]</f>
        <v>Habilitación de servicios de telefonía celular, aumento de minutos, cambio de perfil.</v>
      </c>
      <c r="H3306">
        <f>Tabla_owssvr__2[[#This Row],[Enviado a TI]]</f>
        <v>0</v>
      </c>
      <c r="I3306">
        <f>Tabla_owssvr__2[[#This Row],[Regiones]]</f>
        <v>0</v>
      </c>
      <c r="J3306" s="12">
        <f t="shared" si="333"/>
        <v>1</v>
      </c>
      <c r="K3306" s="13">
        <f t="shared" si="334"/>
        <v>41558</v>
      </c>
      <c r="L3306" s="12">
        <f t="shared" si="335"/>
        <v>2013</v>
      </c>
      <c r="M3306" s="12">
        <f t="shared" si="336"/>
        <v>41</v>
      </c>
      <c r="N3306" s="12">
        <f t="shared" si="337"/>
        <v>10</v>
      </c>
      <c r="O3306" s="13" t="str">
        <f t="shared" ca="1" si="338"/>
        <v>CUMPLE</v>
      </c>
    </row>
    <row r="3307" spans="1:15" hidden="1">
      <c r="A3307">
        <f>Tabla_owssvr__2[[#This Row],[ID]]</f>
        <v>1904</v>
      </c>
      <c r="B3307" t="str">
        <f>Tabla_owssvr__2[[#This Row],[Título]]</f>
        <v>Minutos  Celular</v>
      </c>
      <c r="C3307" t="str">
        <f>Tabla_owssvr__2[[#This Row],[Solicitante]]</f>
        <v>Palma Campos, Alejandra Beatriz, CAM</v>
      </c>
      <c r="D3307" s="4">
        <f>Tabla_owssvr__2[[#This Row],[Fecha Solicitud]]</f>
        <v>41557</v>
      </c>
      <c r="E3307" t="str">
        <f>Tabla_owssvr__2[[#This Row],[Estado]]</f>
        <v>Realizado</v>
      </c>
      <c r="F3307" s="4">
        <f>Tabla_owssvr__2[[#This Row],[Fecha Cierre]]</f>
        <v>41557</v>
      </c>
      <c r="G3307" t="str">
        <f>Tabla_owssvr__2[[#This Row],[Categoria]]</f>
        <v>Habilitación de servicios de telefonía celular, aumento de minutos, cambio de perfil.</v>
      </c>
      <c r="H3307">
        <f>Tabla_owssvr__2[[#This Row],[Enviado a TI]]</f>
        <v>0</v>
      </c>
      <c r="I3307">
        <f>Tabla_owssvr__2[[#This Row],[Regiones]]</f>
        <v>0</v>
      </c>
      <c r="J3307" s="12">
        <f t="shared" si="333"/>
        <v>1</v>
      </c>
      <c r="K3307" s="13">
        <f t="shared" si="334"/>
        <v>41558</v>
      </c>
      <c r="L3307" s="12">
        <f t="shared" si="335"/>
        <v>2013</v>
      </c>
      <c r="M3307" s="12">
        <f t="shared" si="336"/>
        <v>41</v>
      </c>
      <c r="N3307" s="12">
        <f t="shared" si="337"/>
        <v>10</v>
      </c>
      <c r="O3307" s="13" t="str">
        <f t="shared" ca="1" si="338"/>
        <v>CUMPLE</v>
      </c>
    </row>
    <row r="3308" spans="1:15" hidden="1">
      <c r="A3308">
        <f>Tabla_owssvr__2[[#This Row],[ID]]</f>
        <v>1903</v>
      </c>
      <c r="B3308" t="str">
        <f>Tabla_owssvr__2[[#This Row],[Título]]</f>
        <v xml:space="preserve">Solicita poder generar devolución minutos ON-NET </v>
      </c>
      <c r="C3308" t="str">
        <f>Tabla_owssvr__2[[#This Row],[Solicitante]]</f>
        <v>Garay Espinoza, Jorge Andres, CAM</v>
      </c>
      <c r="D3308" s="4">
        <f>Tabla_owssvr__2[[#This Row],[Fecha Solicitud]]</f>
        <v>41557</v>
      </c>
      <c r="E3308" t="str">
        <f>Tabla_owssvr__2[[#This Row],[Estado]]</f>
        <v>Realizado</v>
      </c>
      <c r="F3308" s="4">
        <f>Tabla_owssvr__2[[#This Row],[Fecha Cierre]]</f>
        <v>41557</v>
      </c>
      <c r="G3308" t="str">
        <f>Tabla_owssvr__2[[#This Row],[Categoria]]</f>
        <v>Habilitación de servicios de telefonía celular, aumento de minutos, cambio de perfil.</v>
      </c>
      <c r="H3308">
        <f>Tabla_owssvr__2[[#This Row],[Enviado a TI]]</f>
        <v>0</v>
      </c>
      <c r="I3308">
        <f>Tabla_owssvr__2[[#This Row],[Regiones]]</f>
        <v>0</v>
      </c>
      <c r="J3308" s="12">
        <f t="shared" si="333"/>
        <v>1</v>
      </c>
      <c r="K3308" s="13">
        <f t="shared" si="334"/>
        <v>41558</v>
      </c>
      <c r="L3308" s="12">
        <f t="shared" si="335"/>
        <v>2013</v>
      </c>
      <c r="M3308" s="12">
        <f t="shared" si="336"/>
        <v>41</v>
      </c>
      <c r="N3308" s="12">
        <f t="shared" si="337"/>
        <v>10</v>
      </c>
      <c r="O3308" s="13" t="str">
        <f t="shared" ca="1" si="338"/>
        <v>CUMPLE</v>
      </c>
    </row>
    <row r="3309" spans="1:15" hidden="1">
      <c r="A3309">
        <f>Tabla_owssvr__2[[#This Row],[ID]]</f>
        <v>1902</v>
      </c>
      <c r="B3309" t="str">
        <f>Tabla_owssvr__2[[#This Row],[Título]]</f>
        <v>Alta Estación de trabajo</v>
      </c>
      <c r="C3309" t="str">
        <f>Tabla_owssvr__2[[#This Row],[Solicitante]]</f>
        <v>Técnico Mesa de Ayuda, Externo</v>
      </c>
      <c r="D3309" s="4">
        <f>Tabla_owssvr__2[[#This Row],[Fecha Solicitud]]</f>
        <v>41557</v>
      </c>
      <c r="E3309" t="str">
        <f>Tabla_owssvr__2[[#This Row],[Estado]]</f>
        <v>Realizado</v>
      </c>
      <c r="F3309" s="4">
        <f>Tabla_owssvr__2[[#This Row],[Fecha Cierre]]</f>
        <v>41557</v>
      </c>
      <c r="G3309" t="str">
        <f>Tabla_owssvr__2[[#This Row],[Categoria]]</f>
        <v>Creación, modificación activación y desactivación de cuentas de red y correo electrónico.</v>
      </c>
      <c r="H3309">
        <f>Tabla_owssvr__2[[#This Row],[Enviado a TI]]</f>
        <v>0</v>
      </c>
      <c r="I3309">
        <f>Tabla_owssvr__2[[#This Row],[Regiones]]</f>
        <v>0</v>
      </c>
      <c r="J3309" s="12">
        <f t="shared" si="333"/>
        <v>1</v>
      </c>
      <c r="K3309" s="13">
        <f t="shared" si="334"/>
        <v>41558</v>
      </c>
      <c r="L3309" s="12">
        <f t="shared" si="335"/>
        <v>2013</v>
      </c>
      <c r="M3309" s="12">
        <f t="shared" si="336"/>
        <v>41</v>
      </c>
      <c r="N3309" s="12">
        <f t="shared" si="337"/>
        <v>10</v>
      </c>
      <c r="O3309" s="13" t="str">
        <f t="shared" ca="1" si="338"/>
        <v>CUMPLE</v>
      </c>
    </row>
    <row r="3310" spans="1:15" hidden="1">
      <c r="A3310">
        <f>Tabla_owssvr__2[[#This Row],[ID]]</f>
        <v>1901</v>
      </c>
      <c r="B3310" t="str">
        <f>Tabla_owssvr__2[[#This Row],[Título]]</f>
        <v>eleiva@agridulce.cl has sent you a file via WeTransfer</v>
      </c>
      <c r="C3310" t="str">
        <f>Tabla_owssvr__2[[#This Row],[Solicitante]]</f>
        <v>Meza Madariaga, Daniella Fernanda, CAM</v>
      </c>
      <c r="D3310" s="4">
        <f>Tabla_owssvr__2[[#This Row],[Fecha Solicitud]]</f>
        <v>41557</v>
      </c>
      <c r="E3310" t="str">
        <f>Tabla_owssvr__2[[#This Row],[Estado]]</f>
        <v>Realizado</v>
      </c>
      <c r="F3310" s="4">
        <f>Tabla_owssvr__2[[#This Row],[Fecha Cierre]]</f>
        <v>41557</v>
      </c>
      <c r="G3310" t="str">
        <f>Tabla_owssvr__2[[#This Row],[Categoria]]</f>
        <v>Reporte de problemas de comunicaciones. Datos.</v>
      </c>
      <c r="H3310">
        <f>Tabla_owssvr__2[[#This Row],[Enviado a TI]]</f>
        <v>0</v>
      </c>
      <c r="I3310">
        <f>Tabla_owssvr__2[[#This Row],[Regiones]]</f>
        <v>0</v>
      </c>
      <c r="J3310" s="12">
        <f t="shared" si="333"/>
        <v>1</v>
      </c>
      <c r="K3310" s="13">
        <f t="shared" si="334"/>
        <v>41558</v>
      </c>
      <c r="L3310" s="12">
        <f t="shared" si="335"/>
        <v>2013</v>
      </c>
      <c r="M3310" s="12">
        <f t="shared" si="336"/>
        <v>41</v>
      </c>
      <c r="N3310" s="12">
        <f t="shared" si="337"/>
        <v>10</v>
      </c>
      <c r="O3310" s="13" t="str">
        <f t="shared" ca="1" si="338"/>
        <v>CUMPLE</v>
      </c>
    </row>
    <row r="3311" spans="1:15" hidden="1">
      <c r="A3311">
        <f>Tabla_owssvr__2[[#This Row],[ID]]</f>
        <v>1900</v>
      </c>
      <c r="B3311" t="str">
        <f>Tabla_owssvr__2[[#This Row],[Título]]</f>
        <v>Anexo 23897818 con problemas</v>
      </c>
      <c r="C3311" t="str">
        <f>Tabla_owssvr__2[[#This Row],[Solicitante]]</f>
        <v>Donoso Serey, Aldo Fabricio, CAM</v>
      </c>
      <c r="D3311" s="4">
        <f>Tabla_owssvr__2[[#This Row],[Fecha Solicitud]]</f>
        <v>41557</v>
      </c>
      <c r="E3311" t="str">
        <f>Tabla_owssvr__2[[#This Row],[Estado]]</f>
        <v>Realizado</v>
      </c>
      <c r="F3311" s="4">
        <f>Tabla_owssvr__2[[#This Row],[Fecha Cierre]]</f>
        <v>41557</v>
      </c>
      <c r="G3311" t="str">
        <f>Tabla_owssvr__2[[#This Row],[Categoria]]</f>
        <v>Creación, modificación activación y desactivación de anexos telefónicos.</v>
      </c>
      <c r="H3311">
        <f>Tabla_owssvr__2[[#This Row],[Enviado a TI]]</f>
        <v>0</v>
      </c>
      <c r="I3311">
        <f>Tabla_owssvr__2[[#This Row],[Regiones]]</f>
        <v>0</v>
      </c>
      <c r="J3311" s="12">
        <f t="shared" si="333"/>
        <v>1</v>
      </c>
      <c r="K3311" s="13">
        <f t="shared" si="334"/>
        <v>41558</v>
      </c>
      <c r="L3311" s="12">
        <f t="shared" si="335"/>
        <v>2013</v>
      </c>
      <c r="M3311" s="12">
        <f t="shared" si="336"/>
        <v>41</v>
      </c>
      <c r="N3311" s="12">
        <f t="shared" si="337"/>
        <v>10</v>
      </c>
      <c r="O3311" s="13" t="str">
        <f t="shared" ca="1" si="338"/>
        <v>CUMPLE</v>
      </c>
    </row>
    <row r="3312" spans="1:15" hidden="1">
      <c r="A3312">
        <f>Tabla_owssvr__2[[#This Row],[ID]]</f>
        <v>1899</v>
      </c>
      <c r="B3312" t="str">
        <f>Tabla_owssvr__2[[#This Row],[Título]]</f>
        <v>Celular Bloqueado 61938242</v>
      </c>
      <c r="C3312" t="str">
        <f>Tabla_owssvr__2[[#This Row],[Solicitante]]</f>
        <v>Donoso Serey, Aldo Fabricio, CAM</v>
      </c>
      <c r="D3312" s="4">
        <f>Tabla_owssvr__2[[#This Row],[Fecha Solicitud]]</f>
        <v>41557</v>
      </c>
      <c r="E3312" t="str">
        <f>Tabla_owssvr__2[[#This Row],[Estado]]</f>
        <v>Realizado</v>
      </c>
      <c r="F3312" s="4">
        <f>Tabla_owssvr__2[[#This Row],[Fecha Cierre]]</f>
        <v>41557</v>
      </c>
      <c r="G3312" t="str">
        <f>Tabla_owssvr__2[[#This Row],[Categoria]]</f>
        <v>Habilitación de servicios de telefonía celular, aumento de minutos, cambio de perfil.</v>
      </c>
      <c r="H3312">
        <f>Tabla_owssvr__2[[#This Row],[Enviado a TI]]</f>
        <v>0</v>
      </c>
      <c r="I3312">
        <f>Tabla_owssvr__2[[#This Row],[Regiones]]</f>
        <v>0</v>
      </c>
      <c r="J3312" s="12">
        <f t="shared" si="333"/>
        <v>1</v>
      </c>
      <c r="K3312" s="13">
        <f t="shared" si="334"/>
        <v>41558</v>
      </c>
      <c r="L3312" s="12">
        <f t="shared" si="335"/>
        <v>2013</v>
      </c>
      <c r="M3312" s="12">
        <f t="shared" si="336"/>
        <v>41</v>
      </c>
      <c r="N3312" s="12">
        <f t="shared" si="337"/>
        <v>10</v>
      </c>
      <c r="O3312" s="13" t="str">
        <f t="shared" ca="1" si="338"/>
        <v>CUMPLE</v>
      </c>
    </row>
    <row r="3313" spans="1:15" hidden="1">
      <c r="A3313">
        <f>Tabla_owssvr__2[[#This Row],[ID]]</f>
        <v>1898</v>
      </c>
      <c r="B3313" t="str">
        <f>Tabla_owssvr__2[[#This Row],[Título]]</f>
        <v>Problema Fisico MC Fibra Zenteno 1646</v>
      </c>
      <c r="C3313" t="str">
        <f>Tabla_owssvr__2[[#This Row],[Solicitante]]</f>
        <v>Herrera Valdes, Ramon, CAM</v>
      </c>
      <c r="D3313" s="4">
        <f>Tabla_owssvr__2[[#This Row],[Fecha Solicitud]]</f>
        <v>41557</v>
      </c>
      <c r="E3313" t="str">
        <f>Tabla_owssvr__2[[#This Row],[Estado]]</f>
        <v>Realizado</v>
      </c>
      <c r="F3313" s="4">
        <f>Tabla_owssvr__2[[#This Row],[Fecha Cierre]]</f>
        <v>41557</v>
      </c>
      <c r="G3313" t="str">
        <f>Tabla_owssvr__2[[#This Row],[Categoria]]</f>
        <v>Reporte de problemas de comunicaciones. Datos.</v>
      </c>
      <c r="H3313">
        <f>Tabla_owssvr__2[[#This Row],[Enviado a TI]]</f>
        <v>0</v>
      </c>
      <c r="I3313">
        <f>Tabla_owssvr__2[[#This Row],[Regiones]]</f>
        <v>0</v>
      </c>
      <c r="J3313" s="12">
        <f t="shared" si="333"/>
        <v>1</v>
      </c>
      <c r="K3313" s="13">
        <f t="shared" si="334"/>
        <v>41558</v>
      </c>
      <c r="L3313" s="12">
        <f t="shared" si="335"/>
        <v>2013</v>
      </c>
      <c r="M3313" s="12">
        <f t="shared" si="336"/>
        <v>41</v>
      </c>
      <c r="N3313" s="12">
        <f t="shared" si="337"/>
        <v>10</v>
      </c>
      <c r="O3313" s="13" t="str">
        <f t="shared" ca="1" si="338"/>
        <v>CUMPLE</v>
      </c>
    </row>
    <row r="3314" spans="1:15" hidden="1">
      <c r="A3314">
        <f>Tabla_owssvr__2[[#This Row],[ID]]</f>
        <v>1897</v>
      </c>
      <c r="B3314" t="str">
        <f>Tabla_owssvr__2[[#This Row],[Título]]</f>
        <v xml:space="preserve">TICKET 764071 - AD REGISTRO DE EQUIPO </v>
      </c>
      <c r="C3314" t="str">
        <f>Tabla_owssvr__2[[#This Row],[Solicitante]]</f>
        <v>Técnico Mesa de Ayuda, Externo</v>
      </c>
      <c r="D3314" s="4">
        <f>Tabla_owssvr__2[[#This Row],[Fecha Solicitud]]</f>
        <v>41557</v>
      </c>
      <c r="E3314" t="str">
        <f>Tabla_owssvr__2[[#This Row],[Estado]]</f>
        <v>Realizado</v>
      </c>
      <c r="F3314" s="4">
        <f>Tabla_owssvr__2[[#This Row],[Fecha Cierre]]</f>
        <v>41557</v>
      </c>
      <c r="G3314" t="str">
        <f>Tabla_owssvr__2[[#This Row],[Categoria]]</f>
        <v>Creación, modificación activación y desactivación de cuentas de red y correo electrónico.</v>
      </c>
      <c r="H3314">
        <f>Tabla_owssvr__2[[#This Row],[Enviado a TI]]</f>
        <v>0</v>
      </c>
      <c r="I3314">
        <f>Tabla_owssvr__2[[#This Row],[Regiones]]</f>
        <v>0</v>
      </c>
      <c r="J3314" s="12">
        <f t="shared" si="333"/>
        <v>1</v>
      </c>
      <c r="K3314" s="13">
        <f t="shared" si="334"/>
        <v>41558</v>
      </c>
      <c r="L3314" s="12">
        <f t="shared" si="335"/>
        <v>2013</v>
      </c>
      <c r="M3314" s="12">
        <f t="shared" si="336"/>
        <v>41</v>
      </c>
      <c r="N3314" s="12">
        <f t="shared" si="337"/>
        <v>10</v>
      </c>
      <c r="O3314" s="13" t="str">
        <f t="shared" ca="1" si="338"/>
        <v>CUMPLE</v>
      </c>
    </row>
    <row r="3315" spans="1:15" hidden="1">
      <c r="A3315">
        <f>Tabla_owssvr__2[[#This Row],[ID]]</f>
        <v>1896</v>
      </c>
      <c r="B3315" t="str">
        <f>Tabla_owssvr__2[[#This Row],[Título]]</f>
        <v>Cambio Mouse</v>
      </c>
      <c r="C3315" t="str">
        <f>Tabla_owssvr__2[[#This Row],[Solicitante]]</f>
        <v>Asenjo Hernandez, Gloria del Carmen, CAM</v>
      </c>
      <c r="D3315" s="4">
        <f>Tabla_owssvr__2[[#This Row],[Fecha Solicitud]]</f>
        <v>41557</v>
      </c>
      <c r="E3315" t="str">
        <f>Tabla_owssvr__2[[#This Row],[Estado]]</f>
        <v>Realizado</v>
      </c>
      <c r="F3315" s="4">
        <f>Tabla_owssvr__2[[#This Row],[Fecha Cierre]]</f>
        <v>41557</v>
      </c>
      <c r="G3315" t="str">
        <f>Tabla_owssvr__2[[#This Row],[Categoria]]</f>
        <v>Asignación de equipamiento habitual no estándar. (Monitor o teclado adicional, audífonos, disco externo…)</v>
      </c>
      <c r="H3315">
        <f>Tabla_owssvr__2[[#This Row],[Enviado a TI]]</f>
        <v>0</v>
      </c>
      <c r="I3315">
        <f>Tabla_owssvr__2[[#This Row],[Regiones]]</f>
        <v>0</v>
      </c>
      <c r="J3315" s="12">
        <f t="shared" si="333"/>
        <v>1</v>
      </c>
      <c r="K3315" s="13">
        <f t="shared" si="334"/>
        <v>41558</v>
      </c>
      <c r="L3315" s="12">
        <f t="shared" si="335"/>
        <v>2013</v>
      </c>
      <c r="M3315" s="12">
        <f t="shared" si="336"/>
        <v>41</v>
      </c>
      <c r="N3315" s="12">
        <f t="shared" si="337"/>
        <v>10</v>
      </c>
      <c r="O3315" s="13" t="str">
        <f t="shared" ca="1" si="338"/>
        <v>CUMPLE</v>
      </c>
    </row>
    <row r="3316" spans="1:15" hidden="1">
      <c r="A3316">
        <f>Tabla_owssvr__2[[#This Row],[ID]]</f>
        <v>1895</v>
      </c>
      <c r="B3316" t="str">
        <f>Tabla_owssvr__2[[#This Row],[Título]]</f>
        <v>solicitud Guia de Emision</v>
      </c>
      <c r="C3316" t="str">
        <f>Tabla_owssvr__2[[#This Row],[Solicitante]]</f>
        <v>Ruz Salinas, Richard Alberto, CAM</v>
      </c>
      <c r="D3316" s="4">
        <f>Tabla_owssvr__2[[#This Row],[Fecha Solicitud]]</f>
        <v>41556</v>
      </c>
      <c r="E3316" t="str">
        <f>Tabla_owssvr__2[[#This Row],[Estado]]</f>
        <v>Realizado</v>
      </c>
      <c r="F3316" s="4">
        <f>Tabla_owssvr__2[[#This Row],[Fecha Cierre]]</f>
        <v>41556</v>
      </c>
      <c r="G3316" t="str">
        <f>Tabla_owssvr__2[[#This Row],[Categoria]]</f>
        <v>Reporte de incidencias de servicio externos (Oracle, SAP, Synergia, GOM ….)</v>
      </c>
      <c r="H3316">
        <f>Tabla_owssvr__2[[#This Row],[Enviado a TI]]</f>
        <v>0</v>
      </c>
      <c r="I3316">
        <f>Tabla_owssvr__2[[#This Row],[Regiones]]</f>
        <v>0</v>
      </c>
      <c r="J3316" s="12">
        <f t="shared" si="333"/>
        <v>1</v>
      </c>
      <c r="K3316" s="13">
        <f t="shared" si="334"/>
        <v>41557</v>
      </c>
      <c r="L3316" s="12">
        <f t="shared" si="335"/>
        <v>2013</v>
      </c>
      <c r="M3316" s="12">
        <f t="shared" si="336"/>
        <v>41</v>
      </c>
      <c r="N3316" s="12">
        <f t="shared" si="337"/>
        <v>10</v>
      </c>
      <c r="O3316" s="13" t="str">
        <f t="shared" ca="1" si="338"/>
        <v>CUMPLE</v>
      </c>
    </row>
    <row r="3317" spans="1:15" hidden="1">
      <c r="A3317">
        <f>Tabla_owssvr__2[[#This Row],[ID]]</f>
        <v>1894</v>
      </c>
      <c r="B3317" t="str">
        <f>Tabla_owssvr__2[[#This Row],[Título]]</f>
        <v>Minutos  Celular</v>
      </c>
      <c r="C3317" t="str">
        <f>Tabla_owssvr__2[[#This Row],[Solicitante]]</f>
        <v>Palma Campos, Alejandra Beatriz, CAM</v>
      </c>
      <c r="D3317" s="4">
        <f>Tabla_owssvr__2[[#This Row],[Fecha Solicitud]]</f>
        <v>41556</v>
      </c>
      <c r="E3317" t="str">
        <f>Tabla_owssvr__2[[#This Row],[Estado]]</f>
        <v>Realizado</v>
      </c>
      <c r="F3317" s="4">
        <f>Tabla_owssvr__2[[#This Row],[Fecha Cierre]]</f>
        <v>41556</v>
      </c>
      <c r="G3317" t="str">
        <f>Tabla_owssvr__2[[#This Row],[Categoria]]</f>
        <v>Habilitación de servicios de telefonía celular, aumento de minutos, cambio de perfil.</v>
      </c>
      <c r="H3317">
        <f>Tabla_owssvr__2[[#This Row],[Enviado a TI]]</f>
        <v>0</v>
      </c>
      <c r="I3317">
        <f>Tabla_owssvr__2[[#This Row],[Regiones]]</f>
        <v>0</v>
      </c>
      <c r="J3317" s="12">
        <f t="shared" si="333"/>
        <v>1</v>
      </c>
      <c r="K3317" s="13">
        <f t="shared" si="334"/>
        <v>41557</v>
      </c>
      <c r="L3317" s="12">
        <f t="shared" si="335"/>
        <v>2013</v>
      </c>
      <c r="M3317" s="12">
        <f t="shared" si="336"/>
        <v>41</v>
      </c>
      <c r="N3317" s="12">
        <f t="shared" si="337"/>
        <v>10</v>
      </c>
      <c r="O3317" s="13" t="str">
        <f t="shared" ca="1" si="338"/>
        <v>CUMPLE</v>
      </c>
    </row>
    <row r="3318" spans="1:15" hidden="1">
      <c r="A3318">
        <f>Tabla_owssvr__2[[#This Row],[ID]]</f>
        <v>1893</v>
      </c>
      <c r="B3318" t="str">
        <f>Tabla_owssvr__2[[#This Row],[Título]]</f>
        <v>Monitor</v>
      </c>
      <c r="C3318" t="str">
        <f>Tabla_owssvr__2[[#This Row],[Solicitante]]</f>
        <v>Vergara Mera, Alejandro, CAM</v>
      </c>
      <c r="D3318" s="4">
        <f>Tabla_owssvr__2[[#This Row],[Fecha Solicitud]]</f>
        <v>41555</v>
      </c>
      <c r="E3318" t="str">
        <f>Tabla_owssvr__2[[#This Row],[Estado]]</f>
        <v>Realizado</v>
      </c>
      <c r="F3318" s="4">
        <f>Tabla_owssvr__2[[#This Row],[Fecha Cierre]]</f>
        <v>41555</v>
      </c>
      <c r="G3318" t="str">
        <f>Tabla_owssvr__2[[#This Row],[Categoria]]</f>
        <v>Asignación de equipamiento habitual no estándar. (Monitor o teclado adicional, audífonos, disco externo…)</v>
      </c>
      <c r="H3318">
        <f>Tabla_owssvr__2[[#This Row],[Enviado a TI]]</f>
        <v>0</v>
      </c>
      <c r="I3318">
        <f>Tabla_owssvr__2[[#This Row],[Regiones]]</f>
        <v>0</v>
      </c>
      <c r="J3318" s="12">
        <f t="shared" si="333"/>
        <v>1</v>
      </c>
      <c r="K3318" s="13">
        <f t="shared" si="334"/>
        <v>41556</v>
      </c>
      <c r="L3318" s="12">
        <f t="shared" si="335"/>
        <v>2013</v>
      </c>
      <c r="M3318" s="12">
        <f t="shared" si="336"/>
        <v>41</v>
      </c>
      <c r="N3318" s="12">
        <f t="shared" si="337"/>
        <v>10</v>
      </c>
      <c r="O3318" s="13" t="str">
        <f t="shared" ca="1" si="338"/>
        <v>CUMPLE</v>
      </c>
    </row>
    <row r="3319" spans="1:15" hidden="1">
      <c r="A3319">
        <f>Tabla_owssvr__2[[#This Row],[ID]]</f>
        <v>1892</v>
      </c>
      <c r="B3319" t="str">
        <f>Tabla_owssvr__2[[#This Row],[Título]]</f>
        <v>Cambio Celular LG KP570</v>
      </c>
      <c r="C3319" t="str">
        <f>Tabla_owssvr__2[[#This Row],[Solicitante]]</f>
        <v>Basaez Araya, Mauricio, CAM</v>
      </c>
      <c r="D3319" s="4">
        <f>Tabla_owssvr__2[[#This Row],[Fecha Solicitud]]</f>
        <v>41550</v>
      </c>
      <c r="E3319" t="str">
        <f>Tabla_owssvr__2[[#This Row],[Estado]]</f>
        <v>Realizado</v>
      </c>
      <c r="F3319" s="4">
        <f>Tabla_owssvr__2[[#This Row],[Fecha Cierre]]</f>
        <v>41557</v>
      </c>
      <c r="G3319" t="str">
        <f>Tabla_owssvr__2[[#This Row],[Categoria]]</f>
        <v>Asignación y/o entrega de equipos celulares estándar nuevos o sus componentes. (chips)</v>
      </c>
      <c r="H3319">
        <f>Tabla_owssvr__2[[#This Row],[Enviado a TI]]</f>
        <v>0</v>
      </c>
      <c r="I3319">
        <f>Tabla_owssvr__2[[#This Row],[Regiones]]</f>
        <v>0</v>
      </c>
      <c r="J3319" s="12">
        <f t="shared" si="333"/>
        <v>7</v>
      </c>
      <c r="K3319" s="13">
        <f t="shared" si="334"/>
        <v>41561</v>
      </c>
      <c r="L3319" s="12">
        <f t="shared" si="335"/>
        <v>2013</v>
      </c>
      <c r="M3319" s="12">
        <f t="shared" si="336"/>
        <v>42</v>
      </c>
      <c r="N3319" s="12">
        <f t="shared" si="337"/>
        <v>10</v>
      </c>
      <c r="O3319" s="13" t="str">
        <f t="shared" ca="1" si="338"/>
        <v>CUMPLE</v>
      </c>
    </row>
    <row r="3320" spans="1:15" hidden="1">
      <c r="A3320">
        <f>Tabla_owssvr__2[[#This Row],[ID]]</f>
        <v>1891</v>
      </c>
      <c r="B3320" t="str">
        <f>Tabla_owssvr__2[[#This Row],[Título]]</f>
        <v>Activación de Minutos</v>
      </c>
      <c r="C3320" t="str">
        <f>Tabla_owssvr__2[[#This Row],[Solicitante]]</f>
        <v>Toloza Garrido, Samuel Isaac, CAM</v>
      </c>
      <c r="D3320" s="4">
        <f>Tabla_owssvr__2[[#This Row],[Fecha Solicitud]]</f>
        <v>41556</v>
      </c>
      <c r="E3320" t="str">
        <f>Tabla_owssvr__2[[#This Row],[Estado]]</f>
        <v>Realizado</v>
      </c>
      <c r="F3320" s="4">
        <f>Tabla_owssvr__2[[#This Row],[Fecha Cierre]]</f>
        <v>41556</v>
      </c>
      <c r="G3320" t="str">
        <f>Tabla_owssvr__2[[#This Row],[Categoria]]</f>
        <v>Habilitación de servicios de telefonía celular, aumento de minutos, cambio de perfil.</v>
      </c>
      <c r="H3320">
        <f>Tabla_owssvr__2[[#This Row],[Enviado a TI]]</f>
        <v>0</v>
      </c>
      <c r="I3320">
        <f>Tabla_owssvr__2[[#This Row],[Regiones]]</f>
        <v>0</v>
      </c>
      <c r="J3320" s="12">
        <f t="shared" si="333"/>
        <v>1</v>
      </c>
      <c r="K3320" s="13">
        <f t="shared" si="334"/>
        <v>41557</v>
      </c>
      <c r="L3320" s="12">
        <f t="shared" si="335"/>
        <v>2013</v>
      </c>
      <c r="M3320" s="12">
        <f t="shared" si="336"/>
        <v>41</v>
      </c>
      <c r="N3320" s="12">
        <f t="shared" si="337"/>
        <v>10</v>
      </c>
      <c r="O3320" s="13" t="str">
        <f t="shared" ca="1" si="338"/>
        <v>CUMPLE</v>
      </c>
    </row>
    <row r="3321" spans="1:15" hidden="1">
      <c r="A3321">
        <f>Tabla_owssvr__2[[#This Row],[ID]]</f>
        <v>1890</v>
      </c>
      <c r="B3321" t="str">
        <f>Tabla_owssvr__2[[#This Row],[Título]]</f>
        <v>Minutos Celular Juan Abrigo</v>
      </c>
      <c r="C3321" t="str">
        <f>Tabla_owssvr__2[[#This Row],[Solicitante]]</f>
        <v>Abrigo Elgueda, Juan Andres, CAM</v>
      </c>
      <c r="D3321" s="4">
        <f>Tabla_owssvr__2[[#This Row],[Fecha Solicitud]]</f>
        <v>41556</v>
      </c>
      <c r="E3321" t="str">
        <f>Tabla_owssvr__2[[#This Row],[Estado]]</f>
        <v>Realizado</v>
      </c>
      <c r="F3321" s="4">
        <f>Tabla_owssvr__2[[#This Row],[Fecha Cierre]]</f>
        <v>41556</v>
      </c>
      <c r="G3321" t="str">
        <f>Tabla_owssvr__2[[#This Row],[Categoria]]</f>
        <v>Habilitación de servicios de telefonía celular, aumento de minutos, cambio de perfil.</v>
      </c>
      <c r="H3321">
        <f>Tabla_owssvr__2[[#This Row],[Enviado a TI]]</f>
        <v>0</v>
      </c>
      <c r="I3321">
        <f>Tabla_owssvr__2[[#This Row],[Regiones]]</f>
        <v>0</v>
      </c>
      <c r="J3321" s="12">
        <f t="shared" si="333"/>
        <v>1</v>
      </c>
      <c r="K3321" s="13">
        <f t="shared" si="334"/>
        <v>41557</v>
      </c>
      <c r="L3321" s="12">
        <f t="shared" si="335"/>
        <v>2013</v>
      </c>
      <c r="M3321" s="12">
        <f t="shared" si="336"/>
        <v>41</v>
      </c>
      <c r="N3321" s="12">
        <f t="shared" si="337"/>
        <v>10</v>
      </c>
      <c r="O3321" s="13" t="str">
        <f t="shared" ca="1" si="338"/>
        <v>CUMPLE</v>
      </c>
    </row>
    <row r="3322" spans="1:15" hidden="1">
      <c r="A3322">
        <f>Tabla_owssvr__2[[#This Row],[ID]]</f>
        <v>1889</v>
      </c>
      <c r="B3322" t="str">
        <f>Tabla_owssvr__2[[#This Row],[Título]]</f>
        <v>CAMBIO DE APARATO DE CELULAR</v>
      </c>
      <c r="C3322" t="str">
        <f>Tabla_owssvr__2[[#This Row],[Solicitante]]</f>
        <v>Carreño Cerda, Mauricio Alfredo, CAM</v>
      </c>
      <c r="D3322" s="4">
        <f>Tabla_owssvr__2[[#This Row],[Fecha Solicitud]]</f>
        <v>41556</v>
      </c>
      <c r="E3322" t="str">
        <f>Tabla_owssvr__2[[#This Row],[Estado]]</f>
        <v>Realizado</v>
      </c>
      <c r="F3322" s="4">
        <f>Tabla_owssvr__2[[#This Row],[Fecha Cierre]]</f>
        <v>41561</v>
      </c>
      <c r="G3322" t="str">
        <f>Tabla_owssvr__2[[#This Row],[Categoria]]</f>
        <v>Asignación y/o entrega de equipos celulares estándar nuevos o sus componentes. (chips)</v>
      </c>
      <c r="H3322">
        <f>Tabla_owssvr__2[[#This Row],[Enviado a TI]]</f>
        <v>0</v>
      </c>
      <c r="I3322">
        <f>Tabla_owssvr__2[[#This Row],[Regiones]]</f>
        <v>0</v>
      </c>
      <c r="J3322" s="12">
        <f t="shared" si="333"/>
        <v>7</v>
      </c>
      <c r="K3322" s="13">
        <f t="shared" si="334"/>
        <v>41565</v>
      </c>
      <c r="L3322" s="12">
        <f t="shared" si="335"/>
        <v>2013</v>
      </c>
      <c r="M3322" s="12">
        <f t="shared" si="336"/>
        <v>42</v>
      </c>
      <c r="N3322" s="12">
        <f t="shared" si="337"/>
        <v>10</v>
      </c>
      <c r="O3322" s="13" t="str">
        <f t="shared" ca="1" si="338"/>
        <v>CUMPLE</v>
      </c>
    </row>
    <row r="3323" spans="1:15" hidden="1">
      <c r="A3323">
        <f>Tabla_owssvr__2[[#This Row],[ID]]</f>
        <v>1888</v>
      </c>
      <c r="B3323" t="str">
        <f>Tabla_owssvr__2[[#This Row],[Título]]</f>
        <v>Asignación Notebook - Trainee CAM CINE</v>
      </c>
      <c r="C3323" t="str">
        <f>Tabla_owssvr__2[[#This Row],[Solicitante]]</f>
        <v>Dossi Muñoz, Carolina, CAM</v>
      </c>
      <c r="D3323" s="4">
        <f>Tabla_owssvr__2[[#This Row],[Fecha Solicitud]]</f>
        <v>41550</v>
      </c>
      <c r="E3323" t="str">
        <f>Tabla_owssvr__2[[#This Row],[Estado]]</f>
        <v>Realizado</v>
      </c>
      <c r="F3323" s="4">
        <f>Tabla_owssvr__2[[#This Row],[Fecha Cierre]]</f>
        <v>41551</v>
      </c>
      <c r="G3323" t="str">
        <f>Tabla_owssvr__2[[#This Row],[Categoria]]</f>
        <v>Replataformado del equipo.</v>
      </c>
      <c r="H3323">
        <f>Tabla_owssvr__2[[#This Row],[Enviado a TI]]</f>
        <v>0</v>
      </c>
      <c r="I3323">
        <f>Tabla_owssvr__2[[#This Row],[Regiones]]</f>
        <v>0</v>
      </c>
      <c r="J3323" s="12">
        <f t="shared" si="333"/>
        <v>3</v>
      </c>
      <c r="K3323" s="13">
        <f t="shared" si="334"/>
        <v>41555</v>
      </c>
      <c r="L3323" s="12">
        <f t="shared" si="335"/>
        <v>2013</v>
      </c>
      <c r="M3323" s="12">
        <f t="shared" si="336"/>
        <v>41</v>
      </c>
      <c r="N3323" s="12">
        <f t="shared" si="337"/>
        <v>10</v>
      </c>
      <c r="O3323" s="13" t="str">
        <f t="shared" ca="1" si="338"/>
        <v>CUMPLE</v>
      </c>
    </row>
    <row r="3324" spans="1:15" hidden="1">
      <c r="A3324">
        <f>Tabla_owssvr__2[[#This Row],[ID]]</f>
        <v>1887</v>
      </c>
      <c r="B3324" t="str">
        <f>Tabla_owssvr__2[[#This Row],[Título]]</f>
        <v>Asignación Notebook - Trainee CAM IATP</v>
      </c>
      <c r="C3324" t="str">
        <f>Tabla_owssvr__2[[#This Row],[Solicitante]]</f>
        <v>Dossi Muñoz, Carolina, CAM</v>
      </c>
      <c r="D3324" s="4">
        <f>Tabla_owssvr__2[[#This Row],[Fecha Solicitud]]</f>
        <v>41550</v>
      </c>
      <c r="E3324" t="str">
        <f>Tabla_owssvr__2[[#This Row],[Estado]]</f>
        <v>Realizado</v>
      </c>
      <c r="F3324" s="4">
        <f>Tabla_owssvr__2[[#This Row],[Fecha Cierre]]</f>
        <v>41551</v>
      </c>
      <c r="G3324" t="str">
        <f>Tabla_owssvr__2[[#This Row],[Categoria]]</f>
        <v>Replataformado del equipo.</v>
      </c>
      <c r="H3324">
        <f>Tabla_owssvr__2[[#This Row],[Enviado a TI]]</f>
        <v>0</v>
      </c>
      <c r="I3324">
        <f>Tabla_owssvr__2[[#This Row],[Regiones]]</f>
        <v>0</v>
      </c>
      <c r="J3324" s="12">
        <f t="shared" si="333"/>
        <v>3</v>
      </c>
      <c r="K3324" s="13">
        <f t="shared" si="334"/>
        <v>41555</v>
      </c>
      <c r="L3324" s="12">
        <f t="shared" si="335"/>
        <v>2013</v>
      </c>
      <c r="M3324" s="12">
        <f t="shared" si="336"/>
        <v>41</v>
      </c>
      <c r="N3324" s="12">
        <f t="shared" si="337"/>
        <v>10</v>
      </c>
      <c r="O3324" s="13" t="str">
        <f t="shared" ca="1" si="338"/>
        <v>CUMPLE</v>
      </c>
    </row>
    <row r="3325" spans="1:15" hidden="1">
      <c r="A3325">
        <f>Tabla_owssvr__2[[#This Row],[ID]]</f>
        <v>1886</v>
      </c>
      <c r="B3325" t="str">
        <f>Tabla_owssvr__2[[#This Row],[Título]]</f>
        <v xml:space="preserve">solicitud de renovacion de pc </v>
      </c>
      <c r="C3325" t="str">
        <f>Tabla_owssvr__2[[#This Row],[Solicitante]]</f>
        <v>Muñoz Carvajal, Pedro Javier, CAM</v>
      </c>
      <c r="D3325" s="4">
        <f>Tabla_owssvr__2[[#This Row],[Fecha Solicitud]]</f>
        <v>41556</v>
      </c>
      <c r="E3325" t="str">
        <f>Tabla_owssvr__2[[#This Row],[Estado]]</f>
        <v>Realizado</v>
      </c>
      <c r="F3325" s="4">
        <f>Tabla_owssvr__2[[#This Row],[Fecha Cierre]]</f>
        <v>41556</v>
      </c>
      <c r="G3325" t="str">
        <f>Tabla_owssvr__2[[#This Row],[Categoria]]</f>
        <v>Replataformado del equipo.</v>
      </c>
      <c r="H3325">
        <f>Tabla_owssvr__2[[#This Row],[Enviado a TI]]</f>
        <v>0</v>
      </c>
      <c r="I3325">
        <f>Tabla_owssvr__2[[#This Row],[Regiones]]</f>
        <v>0</v>
      </c>
      <c r="J3325" s="12">
        <f t="shared" si="333"/>
        <v>3</v>
      </c>
      <c r="K3325" s="13">
        <f t="shared" si="334"/>
        <v>41561</v>
      </c>
      <c r="L3325" s="12">
        <f t="shared" si="335"/>
        <v>2013</v>
      </c>
      <c r="M3325" s="12">
        <f t="shared" si="336"/>
        <v>42</v>
      </c>
      <c r="N3325" s="12">
        <f t="shared" si="337"/>
        <v>10</v>
      </c>
      <c r="O3325" s="13" t="str">
        <f t="shared" ca="1" si="338"/>
        <v>CUMPLE</v>
      </c>
    </row>
    <row r="3326" spans="1:15" hidden="1">
      <c r="A3326">
        <f>Tabla_owssvr__2[[#This Row],[ID]]</f>
        <v>1885</v>
      </c>
      <c r="B3326" t="str">
        <f>Tabla_owssvr__2[[#This Row],[Título]]</f>
        <v>Cambio de teléfono móvil, N° 9-2260680</v>
      </c>
      <c r="C3326" t="str">
        <f>Tabla_owssvr__2[[#This Row],[Solicitante]]</f>
        <v>Pirul Salfate, Demo, CAM</v>
      </c>
      <c r="D3326" s="4">
        <f>Tabla_owssvr__2[[#This Row],[Fecha Solicitud]]</f>
        <v>41550</v>
      </c>
      <c r="E3326" t="str">
        <f>Tabla_owssvr__2[[#This Row],[Estado]]</f>
        <v>Realizado</v>
      </c>
      <c r="F3326" s="4">
        <f>Tabla_owssvr__2[[#This Row],[Fecha Cierre]]</f>
        <v>41556</v>
      </c>
      <c r="G3326" t="str">
        <f>Tabla_owssvr__2[[#This Row],[Categoria]]</f>
        <v>Asignación y/o entrega de equipos celulares estándar nuevos o sus componentes. (chips)</v>
      </c>
      <c r="H3326">
        <f>Tabla_owssvr__2[[#This Row],[Enviado a TI]]</f>
        <v>0</v>
      </c>
      <c r="I3326">
        <f>Tabla_owssvr__2[[#This Row],[Regiones]]</f>
        <v>0</v>
      </c>
      <c r="J3326" s="12">
        <f t="shared" si="333"/>
        <v>7</v>
      </c>
      <c r="K3326" s="13">
        <f t="shared" si="334"/>
        <v>41561</v>
      </c>
      <c r="L3326" s="12">
        <f t="shared" si="335"/>
        <v>2013</v>
      </c>
      <c r="M3326" s="12">
        <f t="shared" si="336"/>
        <v>42</v>
      </c>
      <c r="N3326" s="12">
        <f t="shared" si="337"/>
        <v>10</v>
      </c>
      <c r="O3326" s="13" t="str">
        <f t="shared" ca="1" si="338"/>
        <v>CUMPLE</v>
      </c>
    </row>
    <row r="3327" spans="1:15" hidden="1">
      <c r="A3327">
        <f>Tabla_owssvr__2[[#This Row],[ID]]</f>
        <v>1884</v>
      </c>
      <c r="B3327" t="str">
        <f>Tabla_owssvr__2[[#This Row],[Título]]</f>
        <v>Conformidad OC</v>
      </c>
      <c r="C3327" t="str">
        <f>Tabla_owssvr__2[[#This Row],[Solicitante]]</f>
        <v>Ibarra Quiñinao, Juan Pablo, CAM</v>
      </c>
      <c r="D3327" s="4">
        <f>Tabla_owssvr__2[[#This Row],[Fecha Solicitud]]</f>
        <v>41556</v>
      </c>
      <c r="E3327" t="str">
        <f>Tabla_owssvr__2[[#This Row],[Estado]]</f>
        <v>Realizado</v>
      </c>
      <c r="F3327" s="4">
        <f>Tabla_owssvr__2[[#This Row],[Fecha Cierre]]</f>
        <v>41556</v>
      </c>
      <c r="G3327" t="str">
        <f>Tabla_owssvr__2[[#This Row],[Categoria]]</f>
        <v>Reporte de incidencias de servicio externos (Oracle, SAP, Synergia, GOM ….)</v>
      </c>
      <c r="H3327">
        <f>Tabla_owssvr__2[[#This Row],[Enviado a TI]]</f>
        <v>0</v>
      </c>
      <c r="I3327">
        <f>Tabla_owssvr__2[[#This Row],[Regiones]]</f>
        <v>0</v>
      </c>
      <c r="J3327" s="12">
        <f t="shared" si="333"/>
        <v>1</v>
      </c>
      <c r="K3327" s="13">
        <f t="shared" si="334"/>
        <v>41557</v>
      </c>
      <c r="L3327" s="12">
        <f t="shared" si="335"/>
        <v>2013</v>
      </c>
      <c r="M3327" s="12">
        <f t="shared" si="336"/>
        <v>41</v>
      </c>
      <c r="N3327" s="12">
        <f t="shared" si="337"/>
        <v>10</v>
      </c>
      <c r="O3327" s="13" t="str">
        <f t="shared" ca="1" si="338"/>
        <v>CUMPLE</v>
      </c>
    </row>
    <row r="3328" spans="1:15" hidden="1">
      <c r="A3328">
        <f>Tabla_owssvr__2[[#This Row],[ID]]</f>
        <v>1883</v>
      </c>
      <c r="B3328" t="str">
        <f>Tabla_owssvr__2[[#This Row],[Título]]</f>
        <v>URGENTE Solicita instalación de Software para pruebas de comunicación de equipos de medida de SSEE CDEC SING</v>
      </c>
      <c r="C3328" t="str">
        <f>Tabla_owssvr__2[[#This Row],[Solicitante]]</f>
        <v>Garay Espinoza, Jorge Andres, CAM</v>
      </c>
      <c r="D3328" s="4">
        <f>Tabla_owssvr__2[[#This Row],[Fecha Solicitud]]</f>
        <v>41556</v>
      </c>
      <c r="E3328" t="str">
        <f>Tabla_owssvr__2[[#This Row],[Estado]]</f>
        <v>Realizado</v>
      </c>
      <c r="F3328" s="4">
        <f>Tabla_owssvr__2[[#This Row],[Fecha Cierre]]</f>
        <v>41556</v>
      </c>
      <c r="G3328" t="str">
        <f>Tabla_owssvr__2[[#This Row],[Categoria]]</f>
        <v>Instalación de nuevos software en los computadores.</v>
      </c>
      <c r="H3328">
        <f>Tabla_owssvr__2[[#This Row],[Enviado a TI]]</f>
        <v>0</v>
      </c>
      <c r="I3328">
        <f>Tabla_owssvr__2[[#This Row],[Regiones]]</f>
        <v>0</v>
      </c>
      <c r="J3328" s="12">
        <f t="shared" si="333"/>
        <v>1</v>
      </c>
      <c r="K3328" s="13">
        <f t="shared" si="334"/>
        <v>41557</v>
      </c>
      <c r="L3328" s="12">
        <f t="shared" si="335"/>
        <v>2013</v>
      </c>
      <c r="M3328" s="12">
        <f t="shared" si="336"/>
        <v>41</v>
      </c>
      <c r="N3328" s="12">
        <f t="shared" si="337"/>
        <v>10</v>
      </c>
      <c r="O3328" s="13" t="str">
        <f t="shared" ca="1" si="338"/>
        <v>CUMPLE</v>
      </c>
    </row>
    <row r="3329" spans="1:15" hidden="1">
      <c r="A3329">
        <f>Tabla_owssvr__2[[#This Row],[ID]]</f>
        <v>1882</v>
      </c>
      <c r="B3329" t="str">
        <f>Tabla_owssvr__2[[#This Row],[Título]]</f>
        <v>Activación de Minutos 91622100</v>
      </c>
      <c r="C3329" t="str">
        <f>Tabla_owssvr__2[[#This Row],[Solicitante]]</f>
        <v>Pacheco Pinto, Alex  CAM</v>
      </c>
      <c r="D3329" s="4">
        <f>Tabla_owssvr__2[[#This Row],[Fecha Solicitud]]</f>
        <v>41556</v>
      </c>
      <c r="E3329" t="str">
        <f>Tabla_owssvr__2[[#This Row],[Estado]]</f>
        <v>Realizado</v>
      </c>
      <c r="F3329" s="4">
        <f>Tabla_owssvr__2[[#This Row],[Fecha Cierre]]</f>
        <v>41556</v>
      </c>
      <c r="G3329" t="str">
        <f>Tabla_owssvr__2[[#This Row],[Categoria]]</f>
        <v>Habilitación de servicios de telefonía celular, aumento de minutos, cambio de perfil.</v>
      </c>
      <c r="H3329">
        <f>Tabla_owssvr__2[[#This Row],[Enviado a TI]]</f>
        <v>0</v>
      </c>
      <c r="I3329">
        <f>Tabla_owssvr__2[[#This Row],[Regiones]]</f>
        <v>0</v>
      </c>
      <c r="J3329" s="12">
        <f t="shared" si="333"/>
        <v>1</v>
      </c>
      <c r="K3329" s="13">
        <f t="shared" si="334"/>
        <v>41557</v>
      </c>
      <c r="L3329" s="12">
        <f t="shared" si="335"/>
        <v>2013</v>
      </c>
      <c r="M3329" s="12">
        <f t="shared" si="336"/>
        <v>41</v>
      </c>
      <c r="N3329" s="12">
        <f t="shared" si="337"/>
        <v>10</v>
      </c>
      <c r="O3329" s="13" t="str">
        <f t="shared" ca="1" si="338"/>
        <v>CUMPLE</v>
      </c>
    </row>
    <row r="3330" spans="1:15" hidden="1">
      <c r="A3330">
        <f>Tabla_owssvr__2[[#This Row],[ID]]</f>
        <v>1881</v>
      </c>
      <c r="B3330" t="str">
        <f>Tabla_owssvr__2[[#This Row],[Título]]</f>
        <v>Activación de Minutos 68307823</v>
      </c>
      <c r="C3330" t="str">
        <f>Tabla_owssvr__2[[#This Row],[Solicitante]]</f>
        <v>Pacheco Pinto, Alex  CAM</v>
      </c>
      <c r="D3330" s="4">
        <f>Tabla_owssvr__2[[#This Row],[Fecha Solicitud]]</f>
        <v>41556</v>
      </c>
      <c r="E3330" t="str">
        <f>Tabla_owssvr__2[[#This Row],[Estado]]</f>
        <v>Realizado</v>
      </c>
      <c r="F3330" s="4">
        <f>Tabla_owssvr__2[[#This Row],[Fecha Cierre]]</f>
        <v>41556</v>
      </c>
      <c r="G3330" t="str">
        <f>Tabla_owssvr__2[[#This Row],[Categoria]]</f>
        <v>Habilitación de servicios de telefonía celular, aumento de minutos, cambio de perfil.</v>
      </c>
      <c r="H3330">
        <f>Tabla_owssvr__2[[#This Row],[Enviado a TI]]</f>
        <v>0</v>
      </c>
      <c r="I3330">
        <f>Tabla_owssvr__2[[#This Row],[Regiones]]</f>
        <v>0</v>
      </c>
      <c r="J3330" s="12">
        <f t="shared" ref="J3330:J3393" si="339">VLOOKUP(G3330,servicios,2,FALSE)</f>
        <v>1</v>
      </c>
      <c r="K3330" s="13">
        <f t="shared" ref="K3330:K3393" si="340">WORKDAY(D3330*1,J3330,festivos)</f>
        <v>41557</v>
      </c>
      <c r="L3330" s="12">
        <f t="shared" ref="L3330:L3393" si="341">YEAR(K3330)</f>
        <v>2013</v>
      </c>
      <c r="M3330" s="12">
        <f t="shared" ref="M3330:M3393" si="342">WEEKNUM(K3330,2)</f>
        <v>41</v>
      </c>
      <c r="N3330" s="12">
        <f t="shared" ref="N3330:N3393" si="343">MONTH(K3330)</f>
        <v>10</v>
      </c>
      <c r="O3330" s="13" t="str">
        <f t="shared" ref="O3330:O3393" ca="1" si="344">IF(F3330=0,IF(AND(TODAY()&lt;=K3330),"EN TIEMPO","FUERA"),IF(AND(F3330&lt;=K3330),"CUMPLE","NO CUMPLE"))</f>
        <v>CUMPLE</v>
      </c>
    </row>
    <row r="3331" spans="1:15" hidden="1">
      <c r="A3331">
        <f>Tabla_owssvr__2[[#This Row],[ID]]</f>
        <v>1880</v>
      </c>
      <c r="B3331" t="str">
        <f>Tabla_owssvr__2[[#This Row],[Título]]</f>
        <v>por favor ver minutos disponibles</v>
      </c>
      <c r="C3331" t="str">
        <f>Tabla_owssvr__2[[#This Row],[Solicitante]]</f>
        <v>Schmidt Contreras, Ingrid Angélica, CAM</v>
      </c>
      <c r="D3331" s="4">
        <f>Tabla_owssvr__2[[#This Row],[Fecha Solicitud]]</f>
        <v>41556</v>
      </c>
      <c r="E3331" t="str">
        <f>Tabla_owssvr__2[[#This Row],[Estado]]</f>
        <v>Realizado</v>
      </c>
      <c r="F3331" s="4">
        <f>Tabla_owssvr__2[[#This Row],[Fecha Cierre]]</f>
        <v>41556</v>
      </c>
      <c r="G3331" t="str">
        <f>Tabla_owssvr__2[[#This Row],[Categoria]]</f>
        <v>Habilitación de servicios de telefonía celular, aumento de minutos, cambio de perfil.</v>
      </c>
      <c r="H3331">
        <f>Tabla_owssvr__2[[#This Row],[Enviado a TI]]</f>
        <v>0</v>
      </c>
      <c r="I3331">
        <f>Tabla_owssvr__2[[#This Row],[Regiones]]</f>
        <v>0</v>
      </c>
      <c r="J3331" s="12">
        <f t="shared" si="339"/>
        <v>1</v>
      </c>
      <c r="K3331" s="13">
        <f t="shared" si="340"/>
        <v>41557</v>
      </c>
      <c r="L3331" s="12">
        <f t="shared" si="341"/>
        <v>2013</v>
      </c>
      <c r="M3331" s="12">
        <f t="shared" si="342"/>
        <v>41</v>
      </c>
      <c r="N3331" s="12">
        <f t="shared" si="343"/>
        <v>10</v>
      </c>
      <c r="O3331" s="13" t="str">
        <f t="shared" ca="1" si="344"/>
        <v>CUMPLE</v>
      </c>
    </row>
    <row r="3332" spans="1:15" hidden="1">
      <c r="A3332">
        <f>Tabla_owssvr__2[[#This Row],[ID]]</f>
        <v>1879</v>
      </c>
      <c r="B3332" t="str">
        <f>Tabla_owssvr__2[[#This Row],[Título]]</f>
        <v>Renovación Notebook - Administración LFYE</v>
      </c>
      <c r="C3332" t="str">
        <f>Tabla_owssvr__2[[#This Row],[Solicitante]]</f>
        <v>Froemel Diaz, Juan Enrique, CAM</v>
      </c>
      <c r="D3332" s="4">
        <f>Tabla_owssvr__2[[#This Row],[Fecha Solicitud]]</f>
        <v>41554</v>
      </c>
      <c r="E3332" t="str">
        <f>Tabla_owssvr__2[[#This Row],[Estado]]</f>
        <v>Realizado</v>
      </c>
      <c r="F3332" s="4">
        <f>Tabla_owssvr__2[[#This Row],[Fecha Cierre]]</f>
        <v>41556</v>
      </c>
      <c r="G3332" t="str">
        <f>Tabla_owssvr__2[[#This Row],[Categoria]]</f>
        <v>Replataformado del equipo.</v>
      </c>
      <c r="H3332">
        <f>Tabla_owssvr__2[[#This Row],[Enviado a TI]]</f>
        <v>0</v>
      </c>
      <c r="I3332">
        <f>Tabla_owssvr__2[[#This Row],[Regiones]]</f>
        <v>0</v>
      </c>
      <c r="J3332" s="12">
        <f t="shared" si="339"/>
        <v>3</v>
      </c>
      <c r="K3332" s="13">
        <f t="shared" si="340"/>
        <v>41557</v>
      </c>
      <c r="L3332" s="12">
        <f t="shared" si="341"/>
        <v>2013</v>
      </c>
      <c r="M3332" s="12">
        <f t="shared" si="342"/>
        <v>41</v>
      </c>
      <c r="N3332" s="12">
        <f t="shared" si="343"/>
        <v>10</v>
      </c>
      <c r="O3332" s="13" t="str">
        <f t="shared" ca="1" si="344"/>
        <v>CUMPLE</v>
      </c>
    </row>
    <row r="3333" spans="1:15" hidden="1">
      <c r="A3333">
        <f>Tabla_owssvr__2[[#This Row],[ID]]</f>
        <v>1878</v>
      </c>
      <c r="B3333" t="str">
        <f>Tabla_owssvr__2[[#This Row],[Título]]</f>
        <v>Renovación Notebook - Logistica EFPR</v>
      </c>
      <c r="C3333" t="str">
        <f>Tabla_owssvr__2[[#This Row],[Solicitante]]</f>
        <v>Froemel Diaz, Juan Enrique, CAM</v>
      </c>
      <c r="D3333" s="4">
        <f>Tabla_owssvr__2[[#This Row],[Fecha Solicitud]]</f>
        <v>41554</v>
      </c>
      <c r="E3333" t="str">
        <f>Tabla_owssvr__2[[#This Row],[Estado]]</f>
        <v>Realizado</v>
      </c>
      <c r="F3333" s="4">
        <f>Tabla_owssvr__2[[#This Row],[Fecha Cierre]]</f>
        <v>41556</v>
      </c>
      <c r="G3333" t="str">
        <f>Tabla_owssvr__2[[#This Row],[Categoria]]</f>
        <v>Replataformado del equipo.</v>
      </c>
      <c r="H3333">
        <f>Tabla_owssvr__2[[#This Row],[Enviado a TI]]</f>
        <v>0</v>
      </c>
      <c r="I3333">
        <f>Tabla_owssvr__2[[#This Row],[Regiones]]</f>
        <v>0</v>
      </c>
      <c r="J3333" s="12">
        <f t="shared" si="339"/>
        <v>3</v>
      </c>
      <c r="K3333" s="13">
        <f t="shared" si="340"/>
        <v>41557</v>
      </c>
      <c r="L3333" s="12">
        <f t="shared" si="341"/>
        <v>2013</v>
      </c>
      <c r="M3333" s="12">
        <f t="shared" si="342"/>
        <v>41</v>
      </c>
      <c r="N3333" s="12">
        <f t="shared" si="343"/>
        <v>10</v>
      </c>
      <c r="O3333" s="13" t="str">
        <f t="shared" ca="1" si="344"/>
        <v>CUMPLE</v>
      </c>
    </row>
    <row r="3334" spans="1:15" hidden="1">
      <c r="A3334">
        <f>Tabla_owssvr__2[[#This Row],[ID]]</f>
        <v>1877</v>
      </c>
      <c r="B3334" t="str">
        <f>Tabla_owssvr__2[[#This Row],[Título]]</f>
        <v>Cambio PC - C&amp;R CGE OP NELC</v>
      </c>
      <c r="C3334" t="str">
        <f>Tabla_owssvr__2[[#This Row],[Solicitante]]</f>
        <v>Herrera Valdes, Ramon, CAM</v>
      </c>
      <c r="D3334" s="4">
        <f>Tabla_owssvr__2[[#This Row],[Fecha Solicitud]]</f>
        <v>41556</v>
      </c>
      <c r="E3334" t="str">
        <f>Tabla_owssvr__2[[#This Row],[Estado]]</f>
        <v>Realizado</v>
      </c>
      <c r="F3334" s="4">
        <f>Tabla_owssvr__2[[#This Row],[Fecha Cierre]]</f>
        <v>41556</v>
      </c>
      <c r="G3334" t="str">
        <f>Tabla_owssvr__2[[#This Row],[Categoria]]</f>
        <v>Replataformado del equipo.</v>
      </c>
      <c r="H3334">
        <f>Tabla_owssvr__2[[#This Row],[Enviado a TI]]</f>
        <v>0</v>
      </c>
      <c r="I3334">
        <f>Tabla_owssvr__2[[#This Row],[Regiones]]</f>
        <v>0</v>
      </c>
      <c r="J3334" s="12">
        <f t="shared" si="339"/>
        <v>3</v>
      </c>
      <c r="K3334" s="13">
        <f t="shared" si="340"/>
        <v>41561</v>
      </c>
      <c r="L3334" s="12">
        <f t="shared" si="341"/>
        <v>2013</v>
      </c>
      <c r="M3334" s="12">
        <f t="shared" si="342"/>
        <v>42</v>
      </c>
      <c r="N3334" s="12">
        <f t="shared" si="343"/>
        <v>10</v>
      </c>
      <c r="O3334" s="13" t="str">
        <f t="shared" ca="1" si="344"/>
        <v>CUMPLE</v>
      </c>
    </row>
    <row r="3335" spans="1:15" hidden="1">
      <c r="A3335">
        <f>Tabla_owssvr__2[[#This Row],[ID]]</f>
        <v>1876</v>
      </c>
      <c r="B3335" t="str">
        <f>Tabla_owssvr__2[[#This Row],[Título]]</f>
        <v>Revisar equipo en el CI</v>
      </c>
      <c r="C3335" t="str">
        <f>Tabla_owssvr__2[[#This Row],[Solicitante]]</f>
        <v>Técnico Mesa de Ayuda, Externo</v>
      </c>
      <c r="D3335" s="4">
        <f>Tabla_owssvr__2[[#This Row],[Fecha Solicitud]]</f>
        <v>41556</v>
      </c>
      <c r="E3335" t="str">
        <f>Tabla_owssvr__2[[#This Row],[Estado]]</f>
        <v>Realizado</v>
      </c>
      <c r="F3335" s="4">
        <f>Tabla_owssvr__2[[#This Row],[Fecha Cierre]]</f>
        <v>41556</v>
      </c>
      <c r="G3335" t="str">
        <f>Tabla_owssvr__2[[#This Row],[Categoria]]</f>
        <v>Creación, modificación activación y desactivación de cuentas de red y correo electrónico.</v>
      </c>
      <c r="H3335">
        <f>Tabla_owssvr__2[[#This Row],[Enviado a TI]]</f>
        <v>0</v>
      </c>
      <c r="I3335">
        <f>Tabla_owssvr__2[[#This Row],[Regiones]]</f>
        <v>0</v>
      </c>
      <c r="J3335" s="12">
        <f t="shared" si="339"/>
        <v>1</v>
      </c>
      <c r="K3335" s="13">
        <f t="shared" si="340"/>
        <v>41557</v>
      </c>
      <c r="L3335" s="12">
        <f t="shared" si="341"/>
        <v>2013</v>
      </c>
      <c r="M3335" s="12">
        <f t="shared" si="342"/>
        <v>41</v>
      </c>
      <c r="N3335" s="12">
        <f t="shared" si="343"/>
        <v>10</v>
      </c>
      <c r="O3335" s="13" t="str">
        <f t="shared" ca="1" si="344"/>
        <v>CUMPLE</v>
      </c>
    </row>
    <row r="3336" spans="1:15" hidden="1">
      <c r="A3336">
        <f>Tabla_owssvr__2[[#This Row],[ID]]</f>
        <v>1875</v>
      </c>
      <c r="B3336" t="str">
        <f>Tabla_owssvr__2[[#This Row],[Título]]</f>
        <v>restitucion de minutos</v>
      </c>
      <c r="C3336" t="str">
        <f>Tabla_owssvr__2[[#This Row],[Solicitante]]</f>
        <v>Pajkuric Bustos, Ernesto Andrés, CAM</v>
      </c>
      <c r="D3336" s="4">
        <f>Tabla_owssvr__2[[#This Row],[Fecha Solicitud]]</f>
        <v>41556</v>
      </c>
      <c r="E3336" t="str">
        <f>Tabla_owssvr__2[[#This Row],[Estado]]</f>
        <v>Realizado</v>
      </c>
      <c r="F3336" s="4">
        <f>Tabla_owssvr__2[[#This Row],[Fecha Cierre]]</f>
        <v>41556</v>
      </c>
      <c r="G3336" t="str">
        <f>Tabla_owssvr__2[[#This Row],[Categoria]]</f>
        <v>Habilitación de servicios de telefonía celular, aumento de minutos, cambio de perfil.</v>
      </c>
      <c r="H3336">
        <f>Tabla_owssvr__2[[#This Row],[Enviado a TI]]</f>
        <v>0</v>
      </c>
      <c r="I3336">
        <f>Tabla_owssvr__2[[#This Row],[Regiones]]</f>
        <v>0</v>
      </c>
      <c r="J3336" s="12">
        <f t="shared" si="339"/>
        <v>1</v>
      </c>
      <c r="K3336" s="13">
        <f t="shared" si="340"/>
        <v>41557</v>
      </c>
      <c r="L3336" s="12">
        <f t="shared" si="341"/>
        <v>2013</v>
      </c>
      <c r="M3336" s="12">
        <f t="shared" si="342"/>
        <v>41</v>
      </c>
      <c r="N3336" s="12">
        <f t="shared" si="343"/>
        <v>10</v>
      </c>
      <c r="O3336" s="13" t="str">
        <f t="shared" ca="1" si="344"/>
        <v>CUMPLE</v>
      </c>
    </row>
    <row r="3337" spans="1:15" hidden="1">
      <c r="A3337">
        <f>Tabla_owssvr__2[[#This Row],[ID]]</f>
        <v>1874</v>
      </c>
      <c r="B3337" t="str">
        <f>Tabla_owssvr__2[[#This Row],[Título]]</f>
        <v>REVISAR NAVIGATOR</v>
      </c>
      <c r="C3337" t="str">
        <f>Tabla_owssvr__2[[#This Row],[Solicitante]]</f>
        <v>Castro Mery,Yeimei, CAM</v>
      </c>
      <c r="D3337" s="4">
        <f>Tabla_owssvr__2[[#This Row],[Fecha Solicitud]]</f>
        <v>41555</v>
      </c>
      <c r="E3337" t="str">
        <f>Tabla_owssvr__2[[#This Row],[Estado]]</f>
        <v>Realizado</v>
      </c>
      <c r="F3337" s="4">
        <f>Tabla_owssvr__2[[#This Row],[Fecha Cierre]]</f>
        <v>41555</v>
      </c>
      <c r="G3337" t="str">
        <f>Tabla_owssvr__2[[#This Row],[Categoria]]</f>
        <v>Reporte de incidencias de servicio externos (Oracle, SAP, Synergia, GOM ….)</v>
      </c>
      <c r="H3337">
        <f>Tabla_owssvr__2[[#This Row],[Enviado a TI]]</f>
        <v>0</v>
      </c>
      <c r="I3337">
        <f>Tabla_owssvr__2[[#This Row],[Regiones]]</f>
        <v>0</v>
      </c>
      <c r="J3337" s="12">
        <f t="shared" si="339"/>
        <v>1</v>
      </c>
      <c r="K3337" s="13">
        <f t="shared" si="340"/>
        <v>41556</v>
      </c>
      <c r="L3337" s="12">
        <f t="shared" si="341"/>
        <v>2013</v>
      </c>
      <c r="M3337" s="12">
        <f t="shared" si="342"/>
        <v>41</v>
      </c>
      <c r="N3337" s="12">
        <f t="shared" si="343"/>
        <v>10</v>
      </c>
      <c r="O3337" s="13" t="str">
        <f t="shared" ca="1" si="344"/>
        <v>CUMPLE</v>
      </c>
    </row>
    <row r="3338" spans="1:15" hidden="1">
      <c r="A3338">
        <f>Tabla_owssvr__2[[#This Row],[ID]]</f>
        <v>1873</v>
      </c>
      <c r="B3338" t="str">
        <f>Tabla_owssvr__2[[#This Row],[Título]]</f>
        <v>Habilitación Impresora y scanner en Zenteno 1</v>
      </c>
      <c r="C3338" t="str">
        <f>Tabla_owssvr__2[[#This Row],[Solicitante]]</f>
        <v>Castro Moreno, Claudio Francisco, CAM</v>
      </c>
      <c r="D3338" s="4">
        <f>Tabla_owssvr__2[[#This Row],[Fecha Solicitud]]</f>
        <v>41555</v>
      </c>
      <c r="E3338" t="str">
        <f>Tabla_owssvr__2[[#This Row],[Estado]]</f>
        <v>Realizado</v>
      </c>
      <c r="F3338" s="4">
        <f>Tabla_owssvr__2[[#This Row],[Fecha Cierre]]</f>
        <v>41555</v>
      </c>
      <c r="G3338" t="str">
        <f>Tabla_owssvr__2[[#This Row],[Categoria]]</f>
        <v>Reporte de problemas de Impresoras en Outsourcing</v>
      </c>
      <c r="H3338">
        <f>Tabla_owssvr__2[[#This Row],[Enviado a TI]]</f>
        <v>0</v>
      </c>
      <c r="I3338">
        <f>Tabla_owssvr__2[[#This Row],[Regiones]]</f>
        <v>0</v>
      </c>
      <c r="J3338" s="12">
        <f t="shared" si="339"/>
        <v>1</v>
      </c>
      <c r="K3338" s="13">
        <f t="shared" si="340"/>
        <v>41556</v>
      </c>
      <c r="L3338" s="12">
        <f t="shared" si="341"/>
        <v>2013</v>
      </c>
      <c r="M3338" s="12">
        <f t="shared" si="342"/>
        <v>41</v>
      </c>
      <c r="N3338" s="12">
        <f t="shared" si="343"/>
        <v>10</v>
      </c>
      <c r="O3338" s="13" t="str">
        <f t="shared" ca="1" si="344"/>
        <v>CUMPLE</v>
      </c>
    </row>
    <row r="3339" spans="1:15" hidden="1">
      <c r="A3339">
        <f>Tabla_owssvr__2[[#This Row],[ID]]</f>
        <v>1872</v>
      </c>
      <c r="B3339" t="str">
        <f>Tabla_owssvr__2[[#This Row],[Título]]</f>
        <v>Alta Estación de Trabajo</v>
      </c>
      <c r="C3339" t="str">
        <f>Tabla_owssvr__2[[#This Row],[Solicitante]]</f>
        <v>Técnico Mesa de Ayuda, Externo</v>
      </c>
      <c r="D3339" s="4">
        <f>Tabla_owssvr__2[[#This Row],[Fecha Solicitud]]</f>
        <v>41555</v>
      </c>
      <c r="E3339" t="str">
        <f>Tabla_owssvr__2[[#This Row],[Estado]]</f>
        <v>Realizado</v>
      </c>
      <c r="F3339" s="4">
        <f>Tabla_owssvr__2[[#This Row],[Fecha Cierre]]</f>
        <v>41555</v>
      </c>
      <c r="G3339" t="str">
        <f>Tabla_owssvr__2[[#This Row],[Categoria]]</f>
        <v>Creación, modificación activación y desactivación de cuentas de red y correo electrónico.</v>
      </c>
      <c r="H3339">
        <f>Tabla_owssvr__2[[#This Row],[Enviado a TI]]</f>
        <v>0</v>
      </c>
      <c r="I3339">
        <f>Tabla_owssvr__2[[#This Row],[Regiones]]</f>
        <v>0</v>
      </c>
      <c r="J3339" s="12">
        <f t="shared" si="339"/>
        <v>1</v>
      </c>
      <c r="K3339" s="13">
        <f t="shared" si="340"/>
        <v>41556</v>
      </c>
      <c r="L3339" s="12">
        <f t="shared" si="341"/>
        <v>2013</v>
      </c>
      <c r="M3339" s="12">
        <f t="shared" si="342"/>
        <v>41</v>
      </c>
      <c r="N3339" s="12">
        <f t="shared" si="343"/>
        <v>10</v>
      </c>
      <c r="O3339" s="13" t="str">
        <f t="shared" ca="1" si="344"/>
        <v>CUMPLE</v>
      </c>
    </row>
    <row r="3340" spans="1:15" hidden="1">
      <c r="A3340">
        <f>Tabla_owssvr__2[[#This Row],[ID]]</f>
        <v>1871</v>
      </c>
      <c r="B3340" t="str">
        <f>Tabla_owssvr__2[[#This Row],[Título]]</f>
        <v>catalogo de luminarias</v>
      </c>
      <c r="C3340" t="str">
        <f>Tabla_owssvr__2[[#This Row],[Solicitante]]</f>
        <v>Vargas Baez, Waldemar Abelardo, CAM</v>
      </c>
      <c r="D3340" s="4">
        <f>Tabla_owssvr__2[[#This Row],[Fecha Solicitud]]</f>
        <v>41555</v>
      </c>
      <c r="E3340" t="str">
        <f>Tabla_owssvr__2[[#This Row],[Estado]]</f>
        <v>Realizado</v>
      </c>
      <c r="F3340" s="4">
        <f>Tabla_owssvr__2[[#This Row],[Fecha Cierre]]</f>
        <v>41555</v>
      </c>
      <c r="G3340" t="str">
        <f>Tabla_owssvr__2[[#This Row],[Categoria]]</f>
        <v>Habilitación de carpetas compartidas o sitios de Sharepoint. O asignación y/o modificación de permisos.</v>
      </c>
      <c r="H3340">
        <f>Tabla_owssvr__2[[#This Row],[Enviado a TI]]</f>
        <v>0</v>
      </c>
      <c r="I3340">
        <f>Tabla_owssvr__2[[#This Row],[Regiones]]</f>
        <v>0</v>
      </c>
      <c r="J3340" s="12">
        <f t="shared" si="339"/>
        <v>1</v>
      </c>
      <c r="K3340" s="13">
        <f t="shared" si="340"/>
        <v>41556</v>
      </c>
      <c r="L3340" s="12">
        <f t="shared" si="341"/>
        <v>2013</v>
      </c>
      <c r="M3340" s="12">
        <f t="shared" si="342"/>
        <v>41</v>
      </c>
      <c r="N3340" s="12">
        <f t="shared" si="343"/>
        <v>10</v>
      </c>
      <c r="O3340" s="13" t="str">
        <f t="shared" ca="1" si="344"/>
        <v>CUMPLE</v>
      </c>
    </row>
    <row r="3341" spans="1:15" hidden="1">
      <c r="A3341">
        <f>Tabla_owssvr__2[[#This Row],[ID]]</f>
        <v>1870</v>
      </c>
      <c r="B3341" t="str">
        <f>Tabla_owssvr__2[[#This Row],[Título]]</f>
        <v>Minutos  Celular</v>
      </c>
      <c r="C3341" t="str">
        <f>Tabla_owssvr__2[[#This Row],[Solicitante]]</f>
        <v>Palma Campos, Alejandra Beatriz, CAM</v>
      </c>
      <c r="D3341" s="4">
        <f>Tabla_owssvr__2[[#This Row],[Fecha Solicitud]]</f>
        <v>41555</v>
      </c>
      <c r="E3341" t="str">
        <f>Tabla_owssvr__2[[#This Row],[Estado]]</f>
        <v>Realizado</v>
      </c>
      <c r="F3341" s="4">
        <f>Tabla_owssvr__2[[#This Row],[Fecha Cierre]]</f>
        <v>41555</v>
      </c>
      <c r="G3341" t="str">
        <f>Tabla_owssvr__2[[#This Row],[Categoria]]</f>
        <v>Habilitación de servicios de telefonía celular, aumento de minutos, cambio de perfil.</v>
      </c>
      <c r="H3341">
        <f>Tabla_owssvr__2[[#This Row],[Enviado a TI]]</f>
        <v>0</v>
      </c>
      <c r="I3341">
        <f>Tabla_owssvr__2[[#This Row],[Regiones]]</f>
        <v>0</v>
      </c>
      <c r="J3341" s="12">
        <f t="shared" si="339"/>
        <v>1</v>
      </c>
      <c r="K3341" s="13">
        <f t="shared" si="340"/>
        <v>41556</v>
      </c>
      <c r="L3341" s="12">
        <f t="shared" si="341"/>
        <v>2013</v>
      </c>
      <c r="M3341" s="12">
        <f t="shared" si="342"/>
        <v>41</v>
      </c>
      <c r="N3341" s="12">
        <f t="shared" si="343"/>
        <v>10</v>
      </c>
      <c r="O3341" s="13" t="str">
        <f t="shared" ca="1" si="344"/>
        <v>CUMPLE</v>
      </c>
    </row>
    <row r="3342" spans="1:15" hidden="1">
      <c r="A3342">
        <f>Tabla_owssvr__2[[#This Row],[ID]]</f>
        <v>1869</v>
      </c>
      <c r="B3342" t="str">
        <f>Tabla_owssvr__2[[#This Row],[Título]]</f>
        <v>Alta Estación de Trabajo</v>
      </c>
      <c r="C3342" t="str">
        <f>Tabla_owssvr__2[[#This Row],[Solicitante]]</f>
        <v>Técnico Mesa de Ayuda, Externo</v>
      </c>
      <c r="D3342" s="4">
        <f>Tabla_owssvr__2[[#This Row],[Fecha Solicitud]]</f>
        <v>41555</v>
      </c>
      <c r="E3342" t="str">
        <f>Tabla_owssvr__2[[#This Row],[Estado]]</f>
        <v>Realizado</v>
      </c>
      <c r="F3342" s="4">
        <f>Tabla_owssvr__2[[#This Row],[Fecha Cierre]]</f>
        <v>41555</v>
      </c>
      <c r="G3342" t="str">
        <f>Tabla_owssvr__2[[#This Row],[Categoria]]</f>
        <v>Creación, modificación activación y desactivación de cuentas de red y correo electrónico.</v>
      </c>
      <c r="H3342">
        <f>Tabla_owssvr__2[[#This Row],[Enviado a TI]]</f>
        <v>0</v>
      </c>
      <c r="I3342">
        <f>Tabla_owssvr__2[[#This Row],[Regiones]]</f>
        <v>0</v>
      </c>
      <c r="J3342" s="12">
        <f t="shared" si="339"/>
        <v>1</v>
      </c>
      <c r="K3342" s="13">
        <f t="shared" si="340"/>
        <v>41556</v>
      </c>
      <c r="L3342" s="12">
        <f t="shared" si="341"/>
        <v>2013</v>
      </c>
      <c r="M3342" s="12">
        <f t="shared" si="342"/>
        <v>41</v>
      </c>
      <c r="N3342" s="12">
        <f t="shared" si="343"/>
        <v>10</v>
      </c>
      <c r="O3342" s="13" t="str">
        <f t="shared" ca="1" si="344"/>
        <v>CUMPLE</v>
      </c>
    </row>
    <row r="3343" spans="1:15" hidden="1">
      <c r="A3343">
        <f>Tabla_owssvr__2[[#This Row],[ID]]</f>
        <v>1868</v>
      </c>
      <c r="B3343" t="str">
        <f>Tabla_owssvr__2[[#This Row],[Título]]</f>
        <v>Plataformar NTB - Renovación MDC</v>
      </c>
      <c r="C3343" t="str">
        <f>Tabla_owssvr__2[[#This Row],[Solicitante]]</f>
        <v>del Río Castro, Matías Eduardo, CAM</v>
      </c>
      <c r="D3343" s="4">
        <f>Tabla_owssvr__2[[#This Row],[Fecha Solicitud]]</f>
        <v>41554</v>
      </c>
      <c r="E3343" t="str">
        <f>Tabla_owssvr__2[[#This Row],[Estado]]</f>
        <v>Realizado</v>
      </c>
      <c r="F3343" s="4">
        <f>Tabla_owssvr__2[[#This Row],[Fecha Cierre]]</f>
        <v>41555</v>
      </c>
      <c r="G3343" t="str">
        <f>Tabla_owssvr__2[[#This Row],[Categoria]]</f>
        <v>Replataformado del equipo.</v>
      </c>
      <c r="H3343">
        <f>Tabla_owssvr__2[[#This Row],[Enviado a TI]]</f>
        <v>0</v>
      </c>
      <c r="I3343">
        <f>Tabla_owssvr__2[[#This Row],[Regiones]]</f>
        <v>0</v>
      </c>
      <c r="J3343" s="12">
        <f t="shared" si="339"/>
        <v>3</v>
      </c>
      <c r="K3343" s="13">
        <f t="shared" si="340"/>
        <v>41557</v>
      </c>
      <c r="L3343" s="12">
        <f t="shared" si="341"/>
        <v>2013</v>
      </c>
      <c r="M3343" s="12">
        <f t="shared" si="342"/>
        <v>41</v>
      </c>
      <c r="N3343" s="12">
        <f t="shared" si="343"/>
        <v>10</v>
      </c>
      <c r="O3343" s="13" t="str">
        <f t="shared" ca="1" si="344"/>
        <v>CUMPLE</v>
      </c>
    </row>
    <row r="3344" spans="1:15" hidden="1">
      <c r="A3344">
        <f>Tabla_owssvr__2[[#This Row],[ID]]</f>
        <v>1867</v>
      </c>
      <c r="B3344" t="str">
        <f>Tabla_owssvr__2[[#This Row],[Título]]</f>
        <v>Liberar web www.policia.cl</v>
      </c>
      <c r="C3344" t="str">
        <f>Tabla_owssvr__2[[#This Row],[Solicitante]]</f>
        <v>Caraa Carraha, Paula, CAM</v>
      </c>
      <c r="D3344" s="4">
        <f>Tabla_owssvr__2[[#This Row],[Fecha Solicitud]]</f>
        <v>41555</v>
      </c>
      <c r="E3344" t="str">
        <f>Tabla_owssvr__2[[#This Row],[Estado]]</f>
        <v>Realizado</v>
      </c>
      <c r="F3344" s="4">
        <f>Tabla_owssvr__2[[#This Row],[Fecha Cierre]]</f>
        <v>41555</v>
      </c>
      <c r="G3344" t="str">
        <f>Tabla_owssvr__2[[#This Row],[Categoria]]</f>
        <v>Habilitación de carpetas compartidas o sitios de Sharepoint. O asignación y/o modificación de permisos.</v>
      </c>
      <c r="H3344">
        <f>Tabla_owssvr__2[[#This Row],[Enviado a TI]]</f>
        <v>0</v>
      </c>
      <c r="I3344">
        <f>Tabla_owssvr__2[[#This Row],[Regiones]]</f>
        <v>0</v>
      </c>
      <c r="J3344" s="12">
        <f t="shared" si="339"/>
        <v>1</v>
      </c>
      <c r="K3344" s="13">
        <f t="shared" si="340"/>
        <v>41556</v>
      </c>
      <c r="L3344" s="12">
        <f t="shared" si="341"/>
        <v>2013</v>
      </c>
      <c r="M3344" s="12">
        <f t="shared" si="342"/>
        <v>41</v>
      </c>
      <c r="N3344" s="12">
        <f t="shared" si="343"/>
        <v>10</v>
      </c>
      <c r="O3344" s="13" t="str">
        <f t="shared" ca="1" si="344"/>
        <v>CUMPLE</v>
      </c>
    </row>
    <row r="3345" spans="1:15" hidden="1">
      <c r="A3345">
        <f>Tabla_owssvr__2[[#This Row],[ID]]</f>
        <v>1866</v>
      </c>
      <c r="B3345" t="str">
        <f>Tabla_owssvr__2[[#This Row],[Título]]</f>
        <v>Solicita minutos adicionales a celular Michel Castro</v>
      </c>
      <c r="C3345" t="str">
        <f>Tabla_owssvr__2[[#This Row],[Solicitante]]</f>
        <v>Castro Morales, Michel Fabian, CAM</v>
      </c>
      <c r="D3345" s="4">
        <f>Tabla_owssvr__2[[#This Row],[Fecha Solicitud]]</f>
        <v>41555</v>
      </c>
      <c r="E3345" t="str">
        <f>Tabla_owssvr__2[[#This Row],[Estado]]</f>
        <v>Realizado</v>
      </c>
      <c r="F3345" s="4">
        <f>Tabla_owssvr__2[[#This Row],[Fecha Cierre]]</f>
        <v>41555</v>
      </c>
      <c r="G3345" t="str">
        <f>Tabla_owssvr__2[[#This Row],[Categoria]]</f>
        <v>Habilitación de servicios de telefonía celular, aumento de minutos, cambio de perfil.</v>
      </c>
      <c r="H3345">
        <f>Tabla_owssvr__2[[#This Row],[Enviado a TI]]</f>
        <v>0</v>
      </c>
      <c r="I3345">
        <f>Tabla_owssvr__2[[#This Row],[Regiones]]</f>
        <v>0</v>
      </c>
      <c r="J3345" s="12">
        <f t="shared" si="339"/>
        <v>1</v>
      </c>
      <c r="K3345" s="13">
        <f t="shared" si="340"/>
        <v>41556</v>
      </c>
      <c r="L3345" s="12">
        <f t="shared" si="341"/>
        <v>2013</v>
      </c>
      <c r="M3345" s="12">
        <f t="shared" si="342"/>
        <v>41</v>
      </c>
      <c r="N3345" s="12">
        <f t="shared" si="343"/>
        <v>10</v>
      </c>
      <c r="O3345" s="13" t="str">
        <f t="shared" ca="1" si="344"/>
        <v>CUMPLE</v>
      </c>
    </row>
    <row r="3346" spans="1:15" hidden="1">
      <c r="A3346">
        <f>Tabla_owssvr__2[[#This Row],[ID]]</f>
        <v>1865</v>
      </c>
      <c r="B3346" t="str">
        <f>Tabla_owssvr__2[[#This Row],[Título]]</f>
        <v>Scanner Zenteno 2</v>
      </c>
      <c r="C3346" t="str">
        <f>Tabla_owssvr__2[[#This Row],[Solicitante]]</f>
        <v>Lillo Triviño, Lidia Tamara, CAM</v>
      </c>
      <c r="D3346" s="4">
        <f>Tabla_owssvr__2[[#This Row],[Fecha Solicitud]]</f>
        <v>41554</v>
      </c>
      <c r="E3346" t="str">
        <f>Tabla_owssvr__2[[#This Row],[Estado]]</f>
        <v>Realizado</v>
      </c>
      <c r="F3346" s="4">
        <f>Tabla_owssvr__2[[#This Row],[Fecha Cierre]]</f>
        <v>41554</v>
      </c>
      <c r="G3346" t="str">
        <f>Tabla_owssvr__2[[#This Row],[Categoria]]</f>
        <v>Reporte de problemas de Impresoras en Outsourcing</v>
      </c>
      <c r="H3346">
        <f>Tabla_owssvr__2[[#This Row],[Enviado a TI]]</f>
        <v>0</v>
      </c>
      <c r="I3346">
        <f>Tabla_owssvr__2[[#This Row],[Regiones]]</f>
        <v>0</v>
      </c>
      <c r="J3346" s="12">
        <f t="shared" si="339"/>
        <v>1</v>
      </c>
      <c r="K3346" s="13">
        <f t="shared" si="340"/>
        <v>41555</v>
      </c>
      <c r="L3346" s="12">
        <f t="shared" si="341"/>
        <v>2013</v>
      </c>
      <c r="M3346" s="12">
        <f t="shared" si="342"/>
        <v>41</v>
      </c>
      <c r="N3346" s="12">
        <f t="shared" si="343"/>
        <v>10</v>
      </c>
      <c r="O3346" s="13" t="str">
        <f t="shared" ca="1" si="344"/>
        <v>CUMPLE</v>
      </c>
    </row>
    <row r="3347" spans="1:15" hidden="1">
      <c r="A3347">
        <f>Tabla_owssvr__2[[#This Row],[ID]]</f>
        <v>1864</v>
      </c>
      <c r="B3347" t="str">
        <f>Tabla_owssvr__2[[#This Row],[Título]]</f>
        <v>Minutos Cam</v>
      </c>
      <c r="C3347" t="str">
        <f>Tabla_owssvr__2[[#This Row],[Solicitante]]</f>
        <v>Sepulveda Salas, Vladimir Arnoldo, CAM</v>
      </c>
      <c r="D3347" s="4">
        <f>Tabla_owssvr__2[[#This Row],[Fecha Solicitud]]</f>
        <v>41554</v>
      </c>
      <c r="E3347" t="str">
        <f>Tabla_owssvr__2[[#This Row],[Estado]]</f>
        <v>Realizado</v>
      </c>
      <c r="F3347" s="4">
        <f>Tabla_owssvr__2[[#This Row],[Fecha Cierre]]</f>
        <v>41555</v>
      </c>
      <c r="G3347" t="str">
        <f>Tabla_owssvr__2[[#This Row],[Categoria]]</f>
        <v>Habilitación de servicios de telefonía celular, aumento de minutos, cambio de perfil.</v>
      </c>
      <c r="H3347">
        <f>Tabla_owssvr__2[[#This Row],[Enviado a TI]]</f>
        <v>0</v>
      </c>
      <c r="I3347">
        <f>Tabla_owssvr__2[[#This Row],[Regiones]]</f>
        <v>0</v>
      </c>
      <c r="J3347" s="12">
        <f t="shared" si="339"/>
        <v>1</v>
      </c>
      <c r="K3347" s="13">
        <f t="shared" si="340"/>
        <v>41555</v>
      </c>
      <c r="L3347" s="12">
        <f t="shared" si="341"/>
        <v>2013</v>
      </c>
      <c r="M3347" s="12">
        <f t="shared" si="342"/>
        <v>41</v>
      </c>
      <c r="N3347" s="12">
        <f t="shared" si="343"/>
        <v>10</v>
      </c>
      <c r="O3347" s="13" t="str">
        <f t="shared" ca="1" si="344"/>
        <v>CUMPLE</v>
      </c>
    </row>
    <row r="3348" spans="1:15" hidden="1">
      <c r="A3348">
        <f>Tabla_owssvr__2[[#This Row],[ID]]</f>
        <v>1863</v>
      </c>
      <c r="B3348" t="str">
        <f>Tabla_owssvr__2[[#This Row],[Título]]</f>
        <v>Reposición de minutos Celular Michel Castro</v>
      </c>
      <c r="C3348" t="str">
        <f>Tabla_owssvr__2[[#This Row],[Solicitante]]</f>
        <v>Abrigo Elgueda, Juan Andres, CAM</v>
      </c>
      <c r="D3348" s="4">
        <f>Tabla_owssvr__2[[#This Row],[Fecha Solicitud]]</f>
        <v>41555</v>
      </c>
      <c r="E3348" t="str">
        <f>Tabla_owssvr__2[[#This Row],[Estado]]</f>
        <v>Realizado</v>
      </c>
      <c r="F3348" s="4">
        <f>Tabla_owssvr__2[[#This Row],[Fecha Cierre]]</f>
        <v>41555</v>
      </c>
      <c r="G3348" t="str">
        <f>Tabla_owssvr__2[[#This Row],[Categoria]]</f>
        <v>Habilitación de servicios de telefonía celular, aumento de minutos, cambio de perfil.</v>
      </c>
      <c r="H3348">
        <f>Tabla_owssvr__2[[#This Row],[Enviado a TI]]</f>
        <v>0</v>
      </c>
      <c r="I3348">
        <f>Tabla_owssvr__2[[#This Row],[Regiones]]</f>
        <v>0</v>
      </c>
      <c r="J3348" s="12">
        <f t="shared" si="339"/>
        <v>1</v>
      </c>
      <c r="K3348" s="13">
        <f t="shared" si="340"/>
        <v>41556</v>
      </c>
      <c r="L3348" s="12">
        <f t="shared" si="341"/>
        <v>2013</v>
      </c>
      <c r="M3348" s="12">
        <f t="shared" si="342"/>
        <v>41</v>
      </c>
      <c r="N3348" s="12">
        <f t="shared" si="343"/>
        <v>10</v>
      </c>
      <c r="O3348" s="13" t="str">
        <f t="shared" ca="1" si="344"/>
        <v>CUMPLE</v>
      </c>
    </row>
    <row r="3349" spans="1:15" hidden="1">
      <c r="A3349">
        <f>Tabla_owssvr__2[[#This Row],[ID]]</f>
        <v>1862</v>
      </c>
      <c r="B3349" t="str">
        <f>Tabla_owssvr__2[[#This Row],[Título]]</f>
        <v>Cambio Celular LG KP570</v>
      </c>
      <c r="C3349" t="str">
        <f>Tabla_owssvr__2[[#This Row],[Solicitante]]</f>
        <v>Basaez Araya, Mauricio, CAM</v>
      </c>
      <c r="D3349" s="4">
        <f>Tabla_owssvr__2[[#This Row],[Fecha Solicitud]]</f>
        <v>41550</v>
      </c>
      <c r="E3349" t="str">
        <f>Tabla_owssvr__2[[#This Row],[Estado]]</f>
        <v>Realizado</v>
      </c>
      <c r="F3349" s="4">
        <f>Tabla_owssvr__2[[#This Row],[Fecha Cierre]]</f>
        <v>41556</v>
      </c>
      <c r="G3349" t="str">
        <f>Tabla_owssvr__2[[#This Row],[Categoria]]</f>
        <v>Asignación y/o entrega de equipos celulares estándar nuevos o sus componentes. (chips)</v>
      </c>
      <c r="H3349">
        <f>Tabla_owssvr__2[[#This Row],[Enviado a TI]]</f>
        <v>0</v>
      </c>
      <c r="I3349">
        <f>Tabla_owssvr__2[[#This Row],[Regiones]]</f>
        <v>0</v>
      </c>
      <c r="J3349" s="12">
        <f t="shared" si="339"/>
        <v>7</v>
      </c>
      <c r="K3349" s="13">
        <f t="shared" si="340"/>
        <v>41561</v>
      </c>
      <c r="L3349" s="12">
        <f t="shared" si="341"/>
        <v>2013</v>
      </c>
      <c r="M3349" s="12">
        <f t="shared" si="342"/>
        <v>42</v>
      </c>
      <c r="N3349" s="12">
        <f t="shared" si="343"/>
        <v>10</v>
      </c>
      <c r="O3349" s="13" t="str">
        <f t="shared" ca="1" si="344"/>
        <v>CUMPLE</v>
      </c>
    </row>
    <row r="3350" spans="1:15" hidden="1">
      <c r="A3350">
        <f>Tabla_owssvr__2[[#This Row],[ID]]</f>
        <v>1861</v>
      </c>
      <c r="B3350" t="str">
        <f>Tabla_owssvr__2[[#This Row],[Título]]</f>
        <v>Plotter HP Designjet 110 Plus</v>
      </c>
      <c r="C3350" t="str">
        <f>Tabla_owssvr__2[[#This Row],[Solicitante]]</f>
        <v>Pavez Torres, Hector Alejandro, CAM</v>
      </c>
      <c r="D3350" s="4">
        <f>Tabla_owssvr__2[[#This Row],[Fecha Solicitud]]</f>
        <v>41551</v>
      </c>
      <c r="E3350" t="str">
        <f>Tabla_owssvr__2[[#This Row],[Estado]]</f>
        <v>Realizado</v>
      </c>
      <c r="F3350" s="4">
        <f>Tabla_owssvr__2[[#This Row],[Fecha Cierre]]</f>
        <v>41554</v>
      </c>
      <c r="G3350" t="str">
        <f>Tabla_owssvr__2[[#This Row],[Categoria]]</f>
        <v>Otros no sujetos a ANS</v>
      </c>
      <c r="H3350">
        <f>Tabla_owssvr__2[[#This Row],[Enviado a TI]]</f>
        <v>0</v>
      </c>
      <c r="I3350">
        <f>Tabla_owssvr__2[[#This Row],[Regiones]]</f>
        <v>0</v>
      </c>
      <c r="J3350" s="12">
        <f t="shared" si="339"/>
        <v>100</v>
      </c>
      <c r="K3350" s="13">
        <f t="shared" si="340"/>
        <v>41698</v>
      </c>
      <c r="L3350" s="12">
        <f t="shared" si="341"/>
        <v>2014</v>
      </c>
      <c r="M3350" s="12">
        <f t="shared" si="342"/>
        <v>9</v>
      </c>
      <c r="N3350" s="12">
        <f t="shared" si="343"/>
        <v>2</v>
      </c>
      <c r="O3350" s="13" t="str">
        <f t="shared" ca="1" si="344"/>
        <v>CUMPLE</v>
      </c>
    </row>
    <row r="3351" spans="1:15" hidden="1">
      <c r="A3351">
        <f>Tabla_owssvr__2[[#This Row],[ID]]</f>
        <v>1860</v>
      </c>
      <c r="B3351" t="str">
        <f>Tabla_owssvr__2[[#This Row],[Título]]</f>
        <v>Minutos  Celular</v>
      </c>
      <c r="C3351" t="str">
        <f>Tabla_owssvr__2[[#This Row],[Solicitante]]</f>
        <v>Palma Campos, Alejandra Beatriz, CAM</v>
      </c>
      <c r="D3351" s="4">
        <f>Tabla_owssvr__2[[#This Row],[Fecha Solicitud]]</f>
        <v>41549</v>
      </c>
      <c r="E3351" t="str">
        <f>Tabla_owssvr__2[[#This Row],[Estado]]</f>
        <v>Realizado</v>
      </c>
      <c r="F3351" s="4">
        <f>Tabla_owssvr__2[[#This Row],[Fecha Cierre]]</f>
        <v>41549</v>
      </c>
      <c r="G3351" t="str">
        <f>Tabla_owssvr__2[[#This Row],[Categoria]]</f>
        <v>Habilitación de servicios de telefonía celular, aumento de minutos, cambio de perfil.</v>
      </c>
      <c r="H3351">
        <f>Tabla_owssvr__2[[#This Row],[Enviado a TI]]</f>
        <v>0</v>
      </c>
      <c r="I3351">
        <f>Tabla_owssvr__2[[#This Row],[Regiones]]</f>
        <v>0</v>
      </c>
      <c r="J3351" s="12">
        <f t="shared" si="339"/>
        <v>1</v>
      </c>
      <c r="K3351" s="13">
        <f t="shared" si="340"/>
        <v>41550</v>
      </c>
      <c r="L3351" s="12">
        <f t="shared" si="341"/>
        <v>2013</v>
      </c>
      <c r="M3351" s="12">
        <f t="shared" si="342"/>
        <v>40</v>
      </c>
      <c r="N3351" s="12">
        <f t="shared" si="343"/>
        <v>10</v>
      </c>
      <c r="O3351" s="13" t="str">
        <f t="shared" ca="1" si="344"/>
        <v>CUMPLE</v>
      </c>
    </row>
    <row r="3352" spans="1:15" hidden="1">
      <c r="A3352">
        <f>Tabla_owssvr__2[[#This Row],[ID]]</f>
        <v>1859</v>
      </c>
      <c r="B3352" t="str">
        <f>Tabla_owssvr__2[[#This Row],[Título]]</f>
        <v>Solicitud Insumos ID:W3029504715</v>
      </c>
      <c r="C3352" t="str">
        <f>Tabla_owssvr__2[[#This Row],[Solicitante]]</f>
        <v>Gonzalez R., Enrique, CAM</v>
      </c>
      <c r="D3352" s="4">
        <f>Tabla_owssvr__2[[#This Row],[Fecha Solicitud]]</f>
        <v>41550</v>
      </c>
      <c r="E3352" t="str">
        <f>Tabla_owssvr__2[[#This Row],[Estado]]</f>
        <v>Realizado</v>
      </c>
      <c r="F3352" s="4">
        <f>Tabla_owssvr__2[[#This Row],[Fecha Cierre]]</f>
        <v>41550</v>
      </c>
      <c r="G3352" t="str">
        <f>Tabla_owssvr__2[[#This Row],[Categoria]]</f>
        <v>Reporte de problemas de Impresoras en Outsourcing</v>
      </c>
      <c r="H3352">
        <f>Tabla_owssvr__2[[#This Row],[Enviado a TI]]</f>
        <v>0</v>
      </c>
      <c r="I3352">
        <f>Tabla_owssvr__2[[#This Row],[Regiones]]</f>
        <v>0</v>
      </c>
      <c r="J3352" s="12">
        <f t="shared" si="339"/>
        <v>1</v>
      </c>
      <c r="K3352" s="13">
        <f t="shared" si="340"/>
        <v>41551</v>
      </c>
      <c r="L3352" s="12">
        <f t="shared" si="341"/>
        <v>2013</v>
      </c>
      <c r="M3352" s="12">
        <f t="shared" si="342"/>
        <v>40</v>
      </c>
      <c r="N3352" s="12">
        <f t="shared" si="343"/>
        <v>10</v>
      </c>
      <c r="O3352" s="13" t="str">
        <f t="shared" ca="1" si="344"/>
        <v>CUMPLE</v>
      </c>
    </row>
    <row r="3353" spans="1:15" hidden="1">
      <c r="A3353">
        <f>Tabla_owssvr__2[[#This Row],[ID]]</f>
        <v>1858</v>
      </c>
      <c r="B3353" t="str">
        <f>Tabla_owssvr__2[[#This Row],[Título]]</f>
        <v>Problemas con el correo (Outlook)</v>
      </c>
      <c r="C3353" t="str">
        <f>Tabla_owssvr__2[[#This Row],[Solicitante]]</f>
        <v>Garay Espinoza, Jorge Andres, CAM</v>
      </c>
      <c r="D3353" s="4">
        <f>Tabla_owssvr__2[[#This Row],[Fecha Solicitud]]</f>
        <v>41550</v>
      </c>
      <c r="E3353" t="str">
        <f>Tabla_owssvr__2[[#This Row],[Estado]]</f>
        <v>Realizado</v>
      </c>
      <c r="F3353" s="4">
        <f>Tabla_owssvr__2[[#This Row],[Fecha Cierre]]</f>
        <v>41550</v>
      </c>
      <c r="G3353" t="str">
        <f>Tabla_owssvr__2[[#This Row],[Categoria]]</f>
        <v>Reporte de problemas de comunicaciones. Datos.</v>
      </c>
      <c r="H3353">
        <f>Tabla_owssvr__2[[#This Row],[Enviado a TI]]</f>
        <v>0</v>
      </c>
      <c r="I3353">
        <f>Tabla_owssvr__2[[#This Row],[Regiones]]</f>
        <v>0</v>
      </c>
      <c r="J3353" s="12">
        <f t="shared" si="339"/>
        <v>1</v>
      </c>
      <c r="K3353" s="13">
        <f t="shared" si="340"/>
        <v>41551</v>
      </c>
      <c r="L3353" s="12">
        <f t="shared" si="341"/>
        <v>2013</v>
      </c>
      <c r="M3353" s="12">
        <f t="shared" si="342"/>
        <v>40</v>
      </c>
      <c r="N3353" s="12">
        <f t="shared" si="343"/>
        <v>10</v>
      </c>
      <c r="O3353" s="13" t="str">
        <f t="shared" ca="1" si="344"/>
        <v>CUMPLE</v>
      </c>
    </row>
    <row r="3354" spans="1:15" hidden="1">
      <c r="A3354">
        <f>Tabla_owssvr__2[[#This Row],[ID]]</f>
        <v>1857</v>
      </c>
      <c r="B3354" t="str">
        <f>Tabla_owssvr__2[[#This Row],[Título]]</f>
        <v>Liberación minutos On-Net</v>
      </c>
      <c r="C3354" t="str">
        <f>Tabla_owssvr__2[[#This Row],[Solicitante]]</f>
        <v>Castro Marchant, Jorge, CAM</v>
      </c>
      <c r="D3354" s="4">
        <f>Tabla_owssvr__2[[#This Row],[Fecha Solicitud]]</f>
        <v>41550</v>
      </c>
      <c r="E3354" t="str">
        <f>Tabla_owssvr__2[[#This Row],[Estado]]</f>
        <v>Realizado</v>
      </c>
      <c r="F3354" s="4">
        <f>Tabla_owssvr__2[[#This Row],[Fecha Cierre]]</f>
        <v>41550</v>
      </c>
      <c r="G3354" t="str">
        <f>Tabla_owssvr__2[[#This Row],[Categoria]]</f>
        <v>Habilitación de servicios de telefonía celular, aumento de minutos, cambio de perfil.</v>
      </c>
      <c r="H3354">
        <f>Tabla_owssvr__2[[#This Row],[Enviado a TI]]</f>
        <v>0</v>
      </c>
      <c r="I3354">
        <f>Tabla_owssvr__2[[#This Row],[Regiones]]</f>
        <v>0</v>
      </c>
      <c r="J3354" s="12">
        <f t="shared" si="339"/>
        <v>1</v>
      </c>
      <c r="K3354" s="13">
        <f t="shared" si="340"/>
        <v>41551</v>
      </c>
      <c r="L3354" s="12">
        <f t="shared" si="341"/>
        <v>2013</v>
      </c>
      <c r="M3354" s="12">
        <f t="shared" si="342"/>
        <v>40</v>
      </c>
      <c r="N3354" s="12">
        <f t="shared" si="343"/>
        <v>10</v>
      </c>
      <c r="O3354" s="13" t="str">
        <f t="shared" ca="1" si="344"/>
        <v>CUMPLE</v>
      </c>
    </row>
    <row r="3355" spans="1:15" hidden="1">
      <c r="A3355">
        <f>Tabla_owssvr__2[[#This Row],[ID]]</f>
        <v>1856</v>
      </c>
      <c r="B3355" t="str">
        <f>Tabla_owssvr__2[[#This Row],[Título]]</f>
        <v>No funciona SIOT.</v>
      </c>
      <c r="C3355" t="str">
        <f>Tabla_owssvr__2[[#This Row],[Solicitante]]</f>
        <v>Canales Cardenas, Juan Carlos, CAM</v>
      </c>
      <c r="D3355" s="4">
        <f>Tabla_owssvr__2[[#This Row],[Fecha Solicitud]]</f>
        <v>41550</v>
      </c>
      <c r="E3355" t="str">
        <f>Tabla_owssvr__2[[#This Row],[Estado]]</f>
        <v>Realizado</v>
      </c>
      <c r="F3355" s="4">
        <f>Tabla_owssvr__2[[#This Row],[Fecha Cierre]]</f>
        <v>41550</v>
      </c>
      <c r="G3355" t="str">
        <f>Tabla_owssvr__2[[#This Row],[Categoria]]</f>
        <v>Reporte de incidencias de servicio externos (Oracle, SAP, Synergia, GOM ….)</v>
      </c>
      <c r="H3355">
        <f>Tabla_owssvr__2[[#This Row],[Enviado a TI]]</f>
        <v>0</v>
      </c>
      <c r="I3355">
        <f>Tabla_owssvr__2[[#This Row],[Regiones]]</f>
        <v>0</v>
      </c>
      <c r="J3355" s="12">
        <f t="shared" si="339"/>
        <v>1</v>
      </c>
      <c r="K3355" s="13">
        <f t="shared" si="340"/>
        <v>41551</v>
      </c>
      <c r="L3355" s="12">
        <f t="shared" si="341"/>
        <v>2013</v>
      </c>
      <c r="M3355" s="12">
        <f t="shared" si="342"/>
        <v>40</v>
      </c>
      <c r="N3355" s="12">
        <f t="shared" si="343"/>
        <v>10</v>
      </c>
      <c r="O3355" s="13" t="str">
        <f t="shared" ca="1" si="344"/>
        <v>CUMPLE</v>
      </c>
    </row>
    <row r="3356" spans="1:15" hidden="1">
      <c r="A3356">
        <f>Tabla_owssvr__2[[#This Row],[ID]]</f>
        <v>1855</v>
      </c>
      <c r="B3356" t="str">
        <f>Tabla_owssvr__2[[#This Row],[Título]]</f>
        <v>Alta Cuentas Corporativas</v>
      </c>
      <c r="C3356" t="str">
        <f>Tabla_owssvr__2[[#This Row],[Solicitante]]</f>
        <v>Dossi Muñoz, Carolina, CAM</v>
      </c>
      <c r="D3356" s="4">
        <f>Tabla_owssvr__2[[#This Row],[Fecha Solicitud]]</f>
        <v>41550</v>
      </c>
      <c r="E3356" t="str">
        <f>Tabla_owssvr__2[[#This Row],[Estado]]</f>
        <v>Realizado</v>
      </c>
      <c r="F3356" s="4">
        <f>Tabla_owssvr__2[[#This Row],[Fecha Cierre]]</f>
        <v>41550</v>
      </c>
      <c r="G3356" t="str">
        <f>Tabla_owssvr__2[[#This Row],[Categoria]]</f>
        <v>Creación, modificación activación y desactivación de cuentas de red y correo electrónico.</v>
      </c>
      <c r="H3356">
        <f>Tabla_owssvr__2[[#This Row],[Enviado a TI]]</f>
        <v>0</v>
      </c>
      <c r="I3356">
        <f>Tabla_owssvr__2[[#This Row],[Regiones]]</f>
        <v>0</v>
      </c>
      <c r="J3356" s="12">
        <f t="shared" si="339"/>
        <v>1</v>
      </c>
      <c r="K3356" s="13">
        <f t="shared" si="340"/>
        <v>41551</v>
      </c>
      <c r="L3356" s="12">
        <f t="shared" si="341"/>
        <v>2013</v>
      </c>
      <c r="M3356" s="12">
        <f t="shared" si="342"/>
        <v>40</v>
      </c>
      <c r="N3356" s="12">
        <f t="shared" si="343"/>
        <v>10</v>
      </c>
      <c r="O3356" s="13" t="str">
        <f t="shared" ca="1" si="344"/>
        <v>CUMPLE</v>
      </c>
    </row>
    <row r="3357" spans="1:15" hidden="1">
      <c r="A3357">
        <f>Tabla_owssvr__2[[#This Row],[ID]]</f>
        <v>1854</v>
      </c>
      <c r="B3357" t="str">
        <f>Tabla_owssvr__2[[#This Row],[Título]]</f>
        <v>Dar de alta equipo en el AD</v>
      </c>
      <c r="C3357" t="str">
        <f>Tabla_owssvr__2[[#This Row],[Solicitante]]</f>
        <v>Técnico Mesa de Ayuda, Externo</v>
      </c>
      <c r="D3357" s="4">
        <f>Tabla_owssvr__2[[#This Row],[Fecha Solicitud]]</f>
        <v>41550</v>
      </c>
      <c r="E3357" t="str">
        <f>Tabla_owssvr__2[[#This Row],[Estado]]</f>
        <v>Realizado</v>
      </c>
      <c r="F3357" s="4">
        <f>Tabla_owssvr__2[[#This Row],[Fecha Cierre]]</f>
        <v>41550</v>
      </c>
      <c r="G3357" t="str">
        <f>Tabla_owssvr__2[[#This Row],[Categoria]]</f>
        <v>Creación, modificación activación y desactivación de cuentas de red y correo electrónico.</v>
      </c>
      <c r="H3357">
        <f>Tabla_owssvr__2[[#This Row],[Enviado a TI]]</f>
        <v>0</v>
      </c>
      <c r="I3357">
        <f>Tabla_owssvr__2[[#This Row],[Regiones]]</f>
        <v>0</v>
      </c>
      <c r="J3357" s="12">
        <f t="shared" si="339"/>
        <v>1</v>
      </c>
      <c r="K3357" s="13">
        <f t="shared" si="340"/>
        <v>41551</v>
      </c>
      <c r="L3357" s="12">
        <f t="shared" si="341"/>
        <v>2013</v>
      </c>
      <c r="M3357" s="12">
        <f t="shared" si="342"/>
        <v>40</v>
      </c>
      <c r="N3357" s="12">
        <f t="shared" si="343"/>
        <v>10</v>
      </c>
      <c r="O3357" s="13" t="str">
        <f t="shared" ca="1" si="344"/>
        <v>CUMPLE</v>
      </c>
    </row>
    <row r="3358" spans="1:15" hidden="1">
      <c r="A3358">
        <f>Tabla_owssvr__2[[#This Row],[ID]]</f>
        <v>1853</v>
      </c>
      <c r="B3358" t="str">
        <f>Tabla_owssvr__2[[#This Row],[Título]]</f>
        <v>auricular con fallas</v>
      </c>
      <c r="C3358" t="str">
        <f>Tabla_owssvr__2[[#This Row],[Solicitante]]</f>
        <v>Martinez Muñoz, Ximena Del Rosario, CAM</v>
      </c>
      <c r="D3358" s="4">
        <f>Tabla_owssvr__2[[#This Row],[Fecha Solicitud]]</f>
        <v>41550</v>
      </c>
      <c r="E3358" t="str">
        <f>Tabla_owssvr__2[[#This Row],[Estado]]</f>
        <v>Realizado</v>
      </c>
      <c r="F3358" s="4">
        <f>Tabla_owssvr__2[[#This Row],[Fecha Cierre]]</f>
        <v>41550</v>
      </c>
      <c r="G3358" t="str">
        <f>Tabla_owssvr__2[[#This Row],[Categoria]]</f>
        <v>Creación, modificación activación y desactivación de anexos telefónicos.</v>
      </c>
      <c r="H3358">
        <f>Tabla_owssvr__2[[#This Row],[Enviado a TI]]</f>
        <v>0</v>
      </c>
      <c r="I3358">
        <f>Tabla_owssvr__2[[#This Row],[Regiones]]</f>
        <v>0</v>
      </c>
      <c r="J3358" s="12">
        <f t="shared" si="339"/>
        <v>1</v>
      </c>
      <c r="K3358" s="13">
        <f t="shared" si="340"/>
        <v>41551</v>
      </c>
      <c r="L3358" s="12">
        <f t="shared" si="341"/>
        <v>2013</v>
      </c>
      <c r="M3358" s="12">
        <f t="shared" si="342"/>
        <v>40</v>
      </c>
      <c r="N3358" s="12">
        <f t="shared" si="343"/>
        <v>10</v>
      </c>
      <c r="O3358" s="13" t="str">
        <f t="shared" ca="1" si="344"/>
        <v>CUMPLE</v>
      </c>
    </row>
    <row r="3359" spans="1:15" hidden="1">
      <c r="A3359">
        <f>Tabla_owssvr__2[[#This Row],[ID]]</f>
        <v>1852</v>
      </c>
      <c r="B3359" t="str">
        <f>Tabla_owssvr__2[[#This Row],[Título]]</f>
        <v>Alta Estación de Trabajo</v>
      </c>
      <c r="C3359" t="str">
        <f>Tabla_owssvr__2[[#This Row],[Solicitante]]</f>
        <v>Técnico Mesa de Ayuda, Externo</v>
      </c>
      <c r="D3359" s="4">
        <f>Tabla_owssvr__2[[#This Row],[Fecha Solicitud]]</f>
        <v>41554</v>
      </c>
      <c r="E3359" t="str">
        <f>Tabla_owssvr__2[[#This Row],[Estado]]</f>
        <v>Realizado</v>
      </c>
      <c r="F3359" s="4">
        <f>Tabla_owssvr__2[[#This Row],[Fecha Cierre]]</f>
        <v>41554</v>
      </c>
      <c r="G3359" t="str">
        <f>Tabla_owssvr__2[[#This Row],[Categoria]]</f>
        <v>Creación, modificación activación y desactivación de cuentas de red y correo electrónico.</v>
      </c>
      <c r="H3359">
        <f>Tabla_owssvr__2[[#This Row],[Enviado a TI]]</f>
        <v>0</v>
      </c>
      <c r="I3359">
        <f>Tabla_owssvr__2[[#This Row],[Regiones]]</f>
        <v>0</v>
      </c>
      <c r="J3359" s="12">
        <f t="shared" si="339"/>
        <v>1</v>
      </c>
      <c r="K3359" s="13">
        <f t="shared" si="340"/>
        <v>41555</v>
      </c>
      <c r="L3359" s="12">
        <f t="shared" si="341"/>
        <v>2013</v>
      </c>
      <c r="M3359" s="12">
        <f t="shared" si="342"/>
        <v>41</v>
      </c>
      <c r="N3359" s="12">
        <f t="shared" si="343"/>
        <v>10</v>
      </c>
      <c r="O3359" s="13" t="str">
        <f t="shared" ca="1" si="344"/>
        <v>CUMPLE</v>
      </c>
    </row>
    <row r="3360" spans="1:15" hidden="1">
      <c r="A3360">
        <f>Tabla_owssvr__2[[#This Row],[ID]]</f>
        <v>1851</v>
      </c>
      <c r="B3360" t="str">
        <f>Tabla_owssvr__2[[#This Row],[Título]]</f>
        <v>NUEVA RESPONSABILIDAD - ORACLE</v>
      </c>
      <c r="C3360" t="str">
        <f>Tabla_owssvr__2[[#This Row],[Solicitante]]</f>
        <v>Ruz Salinas, Richard Alberto, CAM</v>
      </c>
      <c r="D3360" s="4">
        <f>Tabla_owssvr__2[[#This Row],[Fecha Solicitud]]</f>
        <v>41554</v>
      </c>
      <c r="E3360" t="str">
        <f>Tabla_owssvr__2[[#This Row],[Estado]]</f>
        <v>Realizado</v>
      </c>
      <c r="F3360" s="4">
        <f>Tabla_owssvr__2[[#This Row],[Fecha Cierre]]</f>
        <v>41554</v>
      </c>
      <c r="G3360" t="str">
        <f>Tabla_owssvr__2[[#This Row],[Categoria]]</f>
        <v>Reporte de incidencias de servicio externos (Oracle, SAP, Synergia, GOM ….)</v>
      </c>
      <c r="H3360">
        <f>Tabla_owssvr__2[[#This Row],[Enviado a TI]]</f>
        <v>0</v>
      </c>
      <c r="I3360">
        <f>Tabla_owssvr__2[[#This Row],[Regiones]]</f>
        <v>0</v>
      </c>
      <c r="J3360" s="12">
        <f t="shared" si="339"/>
        <v>1</v>
      </c>
      <c r="K3360" s="13">
        <f t="shared" si="340"/>
        <v>41555</v>
      </c>
      <c r="L3360" s="12">
        <f t="shared" si="341"/>
        <v>2013</v>
      </c>
      <c r="M3360" s="12">
        <f t="shared" si="342"/>
        <v>41</v>
      </c>
      <c r="N3360" s="12">
        <f t="shared" si="343"/>
        <v>10</v>
      </c>
      <c r="O3360" s="13" t="str">
        <f t="shared" ca="1" si="344"/>
        <v>CUMPLE</v>
      </c>
    </row>
    <row r="3361" spans="1:15" hidden="1">
      <c r="A3361">
        <f>Tabla_owssvr__2[[#This Row],[ID]]</f>
        <v>1850</v>
      </c>
      <c r="B3361" t="str">
        <f>Tabla_owssvr__2[[#This Row],[Título]]</f>
        <v>Cambio de equipos Celular</v>
      </c>
      <c r="C3361" t="str">
        <f>Tabla_owssvr__2[[#This Row],[Solicitante]]</f>
        <v>Orellana Flores, Jose Manuel, CAM</v>
      </c>
      <c r="D3361" s="4">
        <f>Tabla_owssvr__2[[#This Row],[Fecha Solicitud]]</f>
        <v>41551</v>
      </c>
      <c r="E3361" t="str">
        <f>Tabla_owssvr__2[[#This Row],[Estado]]</f>
        <v>Realizado</v>
      </c>
      <c r="F3361" s="4">
        <f>Tabla_owssvr__2[[#This Row],[Fecha Cierre]]</f>
        <v>41551</v>
      </c>
      <c r="G3361" t="str">
        <f>Tabla_owssvr__2[[#This Row],[Categoria]]</f>
        <v>Asignación y/o entrega de equipos celulares estándar nuevos o sus componentes. (chips)</v>
      </c>
      <c r="H3361">
        <f>Tabla_owssvr__2[[#This Row],[Enviado a TI]]</f>
        <v>0</v>
      </c>
      <c r="I3361">
        <f>Tabla_owssvr__2[[#This Row],[Regiones]]</f>
        <v>0</v>
      </c>
      <c r="J3361" s="12">
        <f t="shared" si="339"/>
        <v>7</v>
      </c>
      <c r="K3361" s="13">
        <f t="shared" si="340"/>
        <v>41562</v>
      </c>
      <c r="L3361" s="12">
        <f t="shared" si="341"/>
        <v>2013</v>
      </c>
      <c r="M3361" s="12">
        <f t="shared" si="342"/>
        <v>42</v>
      </c>
      <c r="N3361" s="12">
        <f t="shared" si="343"/>
        <v>10</v>
      </c>
      <c r="O3361" s="13" t="str">
        <f t="shared" ca="1" si="344"/>
        <v>CUMPLE</v>
      </c>
    </row>
    <row r="3362" spans="1:15" hidden="1">
      <c r="A3362">
        <f>Tabla_owssvr__2[[#This Row],[ID]]</f>
        <v>1849</v>
      </c>
      <c r="B3362" t="str">
        <f>Tabla_owssvr__2[[#This Row],[Título]]</f>
        <v>PROBLEMAS CON NAVIGATOR</v>
      </c>
      <c r="C3362" t="str">
        <f>Tabla_owssvr__2[[#This Row],[Solicitante]]</f>
        <v>Castro Mery,Yeimei, CAM</v>
      </c>
      <c r="D3362" s="4">
        <f>Tabla_owssvr__2[[#This Row],[Fecha Solicitud]]</f>
        <v>41551</v>
      </c>
      <c r="E3362" t="str">
        <f>Tabla_owssvr__2[[#This Row],[Estado]]</f>
        <v>Realizado</v>
      </c>
      <c r="F3362" s="4">
        <f>Tabla_owssvr__2[[#This Row],[Fecha Cierre]]</f>
        <v>41551</v>
      </c>
      <c r="G3362" t="str">
        <f>Tabla_owssvr__2[[#This Row],[Categoria]]</f>
        <v>Reporte de incidencias de servicio externos (Oracle, SAP, Synergia, GOM ….)</v>
      </c>
      <c r="H3362">
        <f>Tabla_owssvr__2[[#This Row],[Enviado a TI]]</f>
        <v>0</v>
      </c>
      <c r="I3362">
        <f>Tabla_owssvr__2[[#This Row],[Regiones]]</f>
        <v>0</v>
      </c>
      <c r="J3362" s="12">
        <f t="shared" si="339"/>
        <v>1</v>
      </c>
      <c r="K3362" s="13">
        <f t="shared" si="340"/>
        <v>41554</v>
      </c>
      <c r="L3362" s="12">
        <f t="shared" si="341"/>
        <v>2013</v>
      </c>
      <c r="M3362" s="12">
        <f t="shared" si="342"/>
        <v>41</v>
      </c>
      <c r="N3362" s="12">
        <f t="shared" si="343"/>
        <v>10</v>
      </c>
      <c r="O3362" s="13" t="str">
        <f t="shared" ca="1" si="344"/>
        <v>CUMPLE</v>
      </c>
    </row>
    <row r="3363" spans="1:15" hidden="1">
      <c r="A3363">
        <f>Tabla_owssvr__2[[#This Row],[ID]]</f>
        <v>1848</v>
      </c>
      <c r="B3363" t="str">
        <f>Tabla_owssvr__2[[#This Row],[Título]]</f>
        <v xml:space="preserve">Activación de Minutos </v>
      </c>
      <c r="C3363" t="str">
        <f>Tabla_owssvr__2[[#This Row],[Solicitante]]</f>
        <v>Ramirez Vergara, Joseline, CAM</v>
      </c>
      <c r="D3363" s="4">
        <f>Tabla_owssvr__2[[#This Row],[Fecha Solicitud]]</f>
        <v>41551</v>
      </c>
      <c r="E3363" t="str">
        <f>Tabla_owssvr__2[[#This Row],[Estado]]</f>
        <v>Realizado</v>
      </c>
      <c r="F3363" s="4">
        <f>Tabla_owssvr__2[[#This Row],[Fecha Cierre]]</f>
        <v>41551</v>
      </c>
      <c r="G3363" t="str">
        <f>Tabla_owssvr__2[[#This Row],[Categoria]]</f>
        <v>Habilitación de servicios de telefonía celular, aumento de minutos, cambio de perfil.</v>
      </c>
      <c r="H3363">
        <f>Tabla_owssvr__2[[#This Row],[Enviado a TI]]</f>
        <v>0</v>
      </c>
      <c r="I3363">
        <f>Tabla_owssvr__2[[#This Row],[Regiones]]</f>
        <v>0</v>
      </c>
      <c r="J3363" s="12">
        <f t="shared" si="339"/>
        <v>1</v>
      </c>
      <c r="K3363" s="13">
        <f t="shared" si="340"/>
        <v>41554</v>
      </c>
      <c r="L3363" s="12">
        <f t="shared" si="341"/>
        <v>2013</v>
      </c>
      <c r="M3363" s="12">
        <f t="shared" si="342"/>
        <v>41</v>
      </c>
      <c r="N3363" s="12">
        <f t="shared" si="343"/>
        <v>10</v>
      </c>
      <c r="O3363" s="13" t="str">
        <f t="shared" ca="1" si="344"/>
        <v>CUMPLE</v>
      </c>
    </row>
    <row r="3364" spans="1:15" hidden="1">
      <c r="A3364">
        <f>Tabla_owssvr__2[[#This Row],[ID]]</f>
        <v>1847</v>
      </c>
      <c r="B3364" t="str">
        <f>Tabla_owssvr__2[[#This Row],[Título]]</f>
        <v xml:space="preserve">Activación de Minutos </v>
      </c>
      <c r="C3364" t="str">
        <f>Tabla_owssvr__2[[#This Row],[Solicitante]]</f>
        <v>Pacheco Pinto, Alex  CAM</v>
      </c>
      <c r="D3364" s="4">
        <f>Tabla_owssvr__2[[#This Row],[Fecha Solicitud]]</f>
        <v>41551</v>
      </c>
      <c r="E3364" t="str">
        <f>Tabla_owssvr__2[[#This Row],[Estado]]</f>
        <v>Realizado</v>
      </c>
      <c r="F3364" s="4">
        <f>Tabla_owssvr__2[[#This Row],[Fecha Cierre]]</f>
        <v>41551</v>
      </c>
      <c r="G3364" t="str">
        <f>Tabla_owssvr__2[[#This Row],[Categoria]]</f>
        <v>Habilitación de servicios de telefonía celular, aumento de minutos, cambio de perfil.</v>
      </c>
      <c r="H3364">
        <f>Tabla_owssvr__2[[#This Row],[Enviado a TI]]</f>
        <v>0</v>
      </c>
      <c r="I3364">
        <f>Tabla_owssvr__2[[#This Row],[Regiones]]</f>
        <v>0</v>
      </c>
      <c r="J3364" s="12">
        <f t="shared" si="339"/>
        <v>1</v>
      </c>
      <c r="K3364" s="13">
        <f t="shared" si="340"/>
        <v>41554</v>
      </c>
      <c r="L3364" s="12">
        <f t="shared" si="341"/>
        <v>2013</v>
      </c>
      <c r="M3364" s="12">
        <f t="shared" si="342"/>
        <v>41</v>
      </c>
      <c r="N3364" s="12">
        <f t="shared" si="343"/>
        <v>10</v>
      </c>
      <c r="O3364" s="13" t="str">
        <f t="shared" ca="1" si="344"/>
        <v>CUMPLE</v>
      </c>
    </row>
    <row r="3365" spans="1:15" hidden="1">
      <c r="A3365">
        <f>Tabla_owssvr__2[[#This Row],[ID]]</f>
        <v>1846</v>
      </c>
      <c r="B3365" t="str">
        <f>Tabla_owssvr__2[[#This Row],[Título]]</f>
        <v>Carga Minutos On Net</v>
      </c>
      <c r="C3365" t="str">
        <f>Tabla_owssvr__2[[#This Row],[Solicitante]]</f>
        <v>Altamirano Sanhueza, Mariane Daniela, CAM</v>
      </c>
      <c r="D3365" s="4">
        <f>Tabla_owssvr__2[[#This Row],[Fecha Solicitud]]</f>
        <v>41551</v>
      </c>
      <c r="E3365" t="str">
        <f>Tabla_owssvr__2[[#This Row],[Estado]]</f>
        <v>Rechazado</v>
      </c>
      <c r="F3365" s="4">
        <f>Tabla_owssvr__2[[#This Row],[Fecha Cierre]]</f>
        <v>41551</v>
      </c>
      <c r="G3365" t="str">
        <f>Tabla_owssvr__2[[#This Row],[Categoria]]</f>
        <v>Habilitación de servicios de telefonía celular, aumento de minutos, cambio de perfil.</v>
      </c>
      <c r="H3365">
        <f>Tabla_owssvr__2[[#This Row],[Enviado a TI]]</f>
        <v>0</v>
      </c>
      <c r="I3365">
        <f>Tabla_owssvr__2[[#This Row],[Regiones]]</f>
        <v>0</v>
      </c>
      <c r="J3365" s="12">
        <f t="shared" si="339"/>
        <v>1</v>
      </c>
      <c r="K3365" s="13">
        <f t="shared" si="340"/>
        <v>41554</v>
      </c>
      <c r="L3365" s="12">
        <f t="shared" si="341"/>
        <v>2013</v>
      </c>
      <c r="M3365" s="12">
        <f t="shared" si="342"/>
        <v>41</v>
      </c>
      <c r="N3365" s="12">
        <f t="shared" si="343"/>
        <v>10</v>
      </c>
      <c r="O3365" s="13" t="str">
        <f t="shared" ca="1" si="344"/>
        <v>CUMPLE</v>
      </c>
    </row>
    <row r="3366" spans="1:15" hidden="1">
      <c r="A3366">
        <f>Tabla_owssvr__2[[#This Row],[ID]]</f>
        <v>1845</v>
      </c>
      <c r="B3366" t="str">
        <f>Tabla_owssvr__2[[#This Row],[Título]]</f>
        <v>CAMBIO DE RESPONSABILIDAD EN PERFIL ORACLE</v>
      </c>
      <c r="C3366" t="str">
        <f>Tabla_owssvr__2[[#This Row],[Solicitante]]</f>
        <v>Ruz Salinas, Richard Alberto, CAM</v>
      </c>
      <c r="D3366" s="4">
        <f>Tabla_owssvr__2[[#This Row],[Fecha Solicitud]]</f>
        <v>41551</v>
      </c>
      <c r="E3366" t="str">
        <f>Tabla_owssvr__2[[#This Row],[Estado]]</f>
        <v>Realizado</v>
      </c>
      <c r="F3366" s="4">
        <f>Tabla_owssvr__2[[#This Row],[Fecha Cierre]]</f>
        <v>41551</v>
      </c>
      <c r="G3366" t="str">
        <f>Tabla_owssvr__2[[#This Row],[Categoria]]</f>
        <v>Reporte de incidencias de servicio externos (Oracle, SAP, Synergia, GOM ….)</v>
      </c>
      <c r="H3366">
        <f>Tabla_owssvr__2[[#This Row],[Enviado a TI]]</f>
        <v>0</v>
      </c>
      <c r="I3366">
        <f>Tabla_owssvr__2[[#This Row],[Regiones]]</f>
        <v>0</v>
      </c>
      <c r="J3366" s="12">
        <f t="shared" si="339"/>
        <v>1</v>
      </c>
      <c r="K3366" s="13">
        <f t="shared" si="340"/>
        <v>41554</v>
      </c>
      <c r="L3366" s="12">
        <f t="shared" si="341"/>
        <v>2013</v>
      </c>
      <c r="M3366" s="12">
        <f t="shared" si="342"/>
        <v>41</v>
      </c>
      <c r="N3366" s="12">
        <f t="shared" si="343"/>
        <v>10</v>
      </c>
      <c r="O3366" s="13" t="str">
        <f t="shared" ca="1" si="344"/>
        <v>CUMPLE</v>
      </c>
    </row>
    <row r="3367" spans="1:15" hidden="1">
      <c r="A3367">
        <f>Tabla_owssvr__2[[#This Row],[ID]]</f>
        <v>1844</v>
      </c>
      <c r="B3367" t="str">
        <f>Tabla_owssvr__2[[#This Row],[Título]]</f>
        <v xml:space="preserve">Solicita Incluir envio de escaner a correos corporativos de especialistas </v>
      </c>
      <c r="C3367" t="str">
        <f>Tabla_owssvr__2[[#This Row],[Solicitante]]</f>
        <v>Garay Espinoza, Jorge Andres, CAM</v>
      </c>
      <c r="D3367" s="4">
        <f>Tabla_owssvr__2[[#This Row],[Fecha Solicitud]]</f>
        <v>41550</v>
      </c>
      <c r="E3367" t="str">
        <f>Tabla_owssvr__2[[#This Row],[Estado]]</f>
        <v>Realizado</v>
      </c>
      <c r="F3367" s="4">
        <f>Tabla_owssvr__2[[#This Row],[Fecha Cierre]]</f>
        <v>41550</v>
      </c>
      <c r="G3367" t="str">
        <f>Tabla_owssvr__2[[#This Row],[Categoria]]</f>
        <v>Reporte de problemas de Impresoras en Outsourcing</v>
      </c>
      <c r="H3367">
        <f>Tabla_owssvr__2[[#This Row],[Enviado a TI]]</f>
        <v>0</v>
      </c>
      <c r="I3367">
        <f>Tabla_owssvr__2[[#This Row],[Regiones]]</f>
        <v>0</v>
      </c>
      <c r="J3367" s="12">
        <f t="shared" si="339"/>
        <v>1</v>
      </c>
      <c r="K3367" s="13">
        <f t="shared" si="340"/>
        <v>41551</v>
      </c>
      <c r="L3367" s="12">
        <f t="shared" si="341"/>
        <v>2013</v>
      </c>
      <c r="M3367" s="12">
        <f t="shared" si="342"/>
        <v>40</v>
      </c>
      <c r="N3367" s="12">
        <f t="shared" si="343"/>
        <v>10</v>
      </c>
      <c r="O3367" s="13" t="str">
        <f t="shared" ca="1" si="344"/>
        <v>CUMPLE</v>
      </c>
    </row>
    <row r="3368" spans="1:15" hidden="1">
      <c r="A3368">
        <f>Tabla_owssvr__2[[#This Row],[ID]]</f>
        <v>1843</v>
      </c>
      <c r="B3368" t="str">
        <f>Tabla_owssvr__2[[#This Row],[Título]]</f>
        <v>Autorización Acceso Carpetas Compartidas.</v>
      </c>
      <c r="C3368" t="str">
        <f>Tabla_owssvr__2[[#This Row],[Solicitante]]</f>
        <v>Cortez Flores, Gerson Eduardo, CAM</v>
      </c>
      <c r="D3368" s="4">
        <f>Tabla_owssvr__2[[#This Row],[Fecha Solicitud]]</f>
        <v>41551</v>
      </c>
      <c r="E3368" t="str">
        <f>Tabla_owssvr__2[[#This Row],[Estado]]</f>
        <v>Realizado</v>
      </c>
      <c r="F3368" s="4">
        <f>Tabla_owssvr__2[[#This Row],[Fecha Cierre]]</f>
        <v>41551</v>
      </c>
      <c r="G3368" t="str">
        <f>Tabla_owssvr__2[[#This Row],[Categoria]]</f>
        <v>Habilitación de carpetas compartidas o sitios de Sharepoint. O asignación y/o modificación de permisos.</v>
      </c>
      <c r="H3368">
        <f>Tabla_owssvr__2[[#This Row],[Enviado a TI]]</f>
        <v>0</v>
      </c>
      <c r="I3368">
        <f>Tabla_owssvr__2[[#This Row],[Regiones]]</f>
        <v>0</v>
      </c>
      <c r="J3368" s="12">
        <f t="shared" si="339"/>
        <v>1</v>
      </c>
      <c r="K3368" s="13">
        <f t="shared" si="340"/>
        <v>41554</v>
      </c>
      <c r="L3368" s="12">
        <f t="shared" si="341"/>
        <v>2013</v>
      </c>
      <c r="M3368" s="12">
        <f t="shared" si="342"/>
        <v>41</v>
      </c>
      <c r="N3368" s="12">
        <f t="shared" si="343"/>
        <v>10</v>
      </c>
      <c r="O3368" s="13" t="str">
        <f t="shared" ca="1" si="344"/>
        <v>CUMPLE</v>
      </c>
    </row>
    <row r="3369" spans="1:15" hidden="1">
      <c r="A3369">
        <f>Tabla_owssvr__2[[#This Row],[ID]]</f>
        <v>1842</v>
      </c>
      <c r="B3369" t="str">
        <f>Tabla_owssvr__2[[#This Row],[Título]]</f>
        <v>Necesitamos el siguiente requerimiento:</v>
      </c>
      <c r="C3369" t="str">
        <f>Tabla_owssvr__2[[#This Row],[Solicitante]]</f>
        <v>Gonzalez Arredondo, Enrique Eduardo, CAM</v>
      </c>
      <c r="D3369" s="4">
        <f>Tabla_owssvr__2[[#This Row],[Fecha Solicitud]]</f>
        <v>41551</v>
      </c>
      <c r="E3369" t="str">
        <f>Tabla_owssvr__2[[#This Row],[Estado]]</f>
        <v>Realizado</v>
      </c>
      <c r="F3369" s="4">
        <f>Tabla_owssvr__2[[#This Row],[Fecha Cierre]]</f>
        <v>41554</v>
      </c>
      <c r="G3369" t="str">
        <f>Tabla_owssvr__2[[#This Row],[Categoria]]</f>
        <v>Instalación de nuevos software en los computadores.</v>
      </c>
      <c r="H3369">
        <f>Tabla_owssvr__2[[#This Row],[Enviado a TI]]</f>
        <v>0</v>
      </c>
      <c r="I3369">
        <f>Tabla_owssvr__2[[#This Row],[Regiones]]</f>
        <v>0</v>
      </c>
      <c r="J3369" s="12">
        <f t="shared" si="339"/>
        <v>1</v>
      </c>
      <c r="K3369" s="13">
        <f t="shared" si="340"/>
        <v>41554</v>
      </c>
      <c r="L3369" s="12">
        <f t="shared" si="341"/>
        <v>2013</v>
      </c>
      <c r="M3369" s="12">
        <f t="shared" si="342"/>
        <v>41</v>
      </c>
      <c r="N3369" s="12">
        <f t="shared" si="343"/>
        <v>10</v>
      </c>
      <c r="O3369" s="13" t="str">
        <f t="shared" ca="1" si="344"/>
        <v>CUMPLE</v>
      </c>
    </row>
    <row r="3370" spans="1:15" hidden="1">
      <c r="A3370">
        <f>Tabla_owssvr__2[[#This Row],[ID]]</f>
        <v>1841</v>
      </c>
      <c r="B3370" t="str">
        <f>Tabla_owssvr__2[[#This Row],[Título]]</f>
        <v>PROBLEMAS CON NAVIGATOR</v>
      </c>
      <c r="C3370" t="str">
        <f>Tabla_owssvr__2[[#This Row],[Solicitante]]</f>
        <v>Castro Mery,Yeimei, CAM</v>
      </c>
      <c r="D3370" s="4">
        <f>Tabla_owssvr__2[[#This Row],[Fecha Solicitud]]</f>
        <v>41554</v>
      </c>
      <c r="E3370" t="str">
        <f>Tabla_owssvr__2[[#This Row],[Estado]]</f>
        <v>Realizado</v>
      </c>
      <c r="F3370" s="4">
        <f>Tabla_owssvr__2[[#This Row],[Fecha Cierre]]</f>
        <v>41554</v>
      </c>
      <c r="G3370" t="str">
        <f>Tabla_owssvr__2[[#This Row],[Categoria]]</f>
        <v>Reporte de incidencias de servicio externos (Oracle, SAP, Synergia, GOM ….)</v>
      </c>
      <c r="H3370">
        <f>Tabla_owssvr__2[[#This Row],[Enviado a TI]]</f>
        <v>0</v>
      </c>
      <c r="I3370">
        <f>Tabla_owssvr__2[[#This Row],[Regiones]]</f>
        <v>0</v>
      </c>
      <c r="J3370" s="12">
        <f t="shared" si="339"/>
        <v>1</v>
      </c>
      <c r="K3370" s="13">
        <f t="shared" si="340"/>
        <v>41555</v>
      </c>
      <c r="L3370" s="12">
        <f t="shared" si="341"/>
        <v>2013</v>
      </c>
      <c r="M3370" s="12">
        <f t="shared" si="342"/>
        <v>41</v>
      </c>
      <c r="N3370" s="12">
        <f t="shared" si="343"/>
        <v>10</v>
      </c>
      <c r="O3370" s="13" t="str">
        <f t="shared" ca="1" si="344"/>
        <v>CUMPLE</v>
      </c>
    </row>
    <row r="3371" spans="1:15" hidden="1">
      <c r="A3371">
        <f>Tabla_owssvr__2[[#This Row],[ID]]</f>
        <v>1840</v>
      </c>
      <c r="B3371" t="str">
        <f>Tabla_owssvr__2[[#This Row],[Título]]</f>
        <v>PROBLEMAS NAVIGATOR</v>
      </c>
      <c r="C3371" t="str">
        <f>Tabla_owssvr__2[[#This Row],[Solicitante]]</f>
        <v>Ortega Soto, Jocelyn Alexandra, CAM</v>
      </c>
      <c r="D3371" s="4">
        <f>Tabla_owssvr__2[[#This Row],[Fecha Solicitud]]</f>
        <v>41554</v>
      </c>
      <c r="E3371" t="str">
        <f>Tabla_owssvr__2[[#This Row],[Estado]]</f>
        <v>Realizado</v>
      </c>
      <c r="F3371" s="4">
        <f>Tabla_owssvr__2[[#This Row],[Fecha Cierre]]</f>
        <v>41554</v>
      </c>
      <c r="G3371" t="str">
        <f>Tabla_owssvr__2[[#This Row],[Categoria]]</f>
        <v>Reporte de problemas de comunicaciones. Datos.</v>
      </c>
      <c r="H3371">
        <f>Tabla_owssvr__2[[#This Row],[Enviado a TI]]</f>
        <v>0</v>
      </c>
      <c r="I3371">
        <f>Tabla_owssvr__2[[#This Row],[Regiones]]</f>
        <v>0</v>
      </c>
      <c r="J3371" s="12">
        <f t="shared" si="339"/>
        <v>1</v>
      </c>
      <c r="K3371" s="13">
        <f t="shared" si="340"/>
        <v>41555</v>
      </c>
      <c r="L3371" s="12">
        <f t="shared" si="341"/>
        <v>2013</v>
      </c>
      <c r="M3371" s="12">
        <f t="shared" si="342"/>
        <v>41</v>
      </c>
      <c r="N3371" s="12">
        <f t="shared" si="343"/>
        <v>10</v>
      </c>
      <c r="O3371" s="13" t="str">
        <f t="shared" ca="1" si="344"/>
        <v>CUMPLE</v>
      </c>
    </row>
    <row r="3372" spans="1:15" hidden="1">
      <c r="A3372">
        <f>Tabla_owssvr__2[[#This Row],[ID]]</f>
        <v>1839</v>
      </c>
      <c r="B3372" t="str">
        <f>Tabla_owssvr__2[[#This Row],[Título]]</f>
        <v>Sin Internet en Zenteno</v>
      </c>
      <c r="C3372" t="str">
        <f>Tabla_owssvr__2[[#This Row],[Solicitante]]</f>
        <v>Castro Moreno, Claudio Francisco, CAM</v>
      </c>
      <c r="D3372" s="4">
        <f>Tabla_owssvr__2[[#This Row],[Fecha Solicitud]]</f>
        <v>41554</v>
      </c>
      <c r="E3372" t="str">
        <f>Tabla_owssvr__2[[#This Row],[Estado]]</f>
        <v>Realizado</v>
      </c>
      <c r="F3372" s="4">
        <f>Tabla_owssvr__2[[#This Row],[Fecha Cierre]]</f>
        <v>41554</v>
      </c>
      <c r="G3372" t="str">
        <f>Tabla_owssvr__2[[#This Row],[Categoria]]</f>
        <v>Habilitación de carpetas compartidas o sitios de Sharepoint. O asignación y/o modificación de permisos.</v>
      </c>
      <c r="H3372">
        <f>Tabla_owssvr__2[[#This Row],[Enviado a TI]]</f>
        <v>0</v>
      </c>
      <c r="I3372">
        <f>Tabla_owssvr__2[[#This Row],[Regiones]]</f>
        <v>0</v>
      </c>
      <c r="J3372" s="12">
        <f t="shared" si="339"/>
        <v>1</v>
      </c>
      <c r="K3372" s="13">
        <f t="shared" si="340"/>
        <v>41555</v>
      </c>
      <c r="L3372" s="12">
        <f t="shared" si="341"/>
        <v>2013</v>
      </c>
      <c r="M3372" s="12">
        <f t="shared" si="342"/>
        <v>41</v>
      </c>
      <c r="N3372" s="12">
        <f t="shared" si="343"/>
        <v>10</v>
      </c>
      <c r="O3372" s="13" t="str">
        <f t="shared" ca="1" si="344"/>
        <v>CUMPLE</v>
      </c>
    </row>
    <row r="3373" spans="1:15" hidden="1">
      <c r="A3373">
        <f>Tabla_owssvr__2[[#This Row],[ID]]</f>
        <v>1838</v>
      </c>
      <c r="B3373" t="str">
        <f>Tabla_owssvr__2[[#This Row],[Título]]</f>
        <v>Minutos  Celular</v>
      </c>
      <c r="C3373" t="str">
        <f>Tabla_owssvr__2[[#This Row],[Solicitante]]</f>
        <v>Palma Campos, Alejandra Beatriz, CAM</v>
      </c>
      <c r="D3373" s="4">
        <f>Tabla_owssvr__2[[#This Row],[Fecha Solicitud]]</f>
        <v>41554</v>
      </c>
      <c r="E3373" t="str">
        <f>Tabla_owssvr__2[[#This Row],[Estado]]</f>
        <v>Realizado</v>
      </c>
      <c r="F3373" s="4">
        <f>Tabla_owssvr__2[[#This Row],[Fecha Cierre]]</f>
        <v>41554</v>
      </c>
      <c r="G3373" t="str">
        <f>Tabla_owssvr__2[[#This Row],[Categoria]]</f>
        <v>Habilitación de servicios de telefonía celular, aumento de minutos, cambio de perfil.</v>
      </c>
      <c r="H3373">
        <f>Tabla_owssvr__2[[#This Row],[Enviado a TI]]</f>
        <v>0</v>
      </c>
      <c r="I3373">
        <f>Tabla_owssvr__2[[#This Row],[Regiones]]</f>
        <v>0</v>
      </c>
      <c r="J3373" s="12">
        <f t="shared" si="339"/>
        <v>1</v>
      </c>
      <c r="K3373" s="13">
        <f t="shared" si="340"/>
        <v>41555</v>
      </c>
      <c r="L3373" s="12">
        <f t="shared" si="341"/>
        <v>2013</v>
      </c>
      <c r="M3373" s="12">
        <f t="shared" si="342"/>
        <v>41</v>
      </c>
      <c r="N3373" s="12">
        <f t="shared" si="343"/>
        <v>10</v>
      </c>
      <c r="O3373" s="13" t="str">
        <f t="shared" ca="1" si="344"/>
        <v>CUMPLE</v>
      </c>
    </row>
    <row r="3374" spans="1:15" hidden="1">
      <c r="A3374">
        <f>Tabla_owssvr__2[[#This Row],[ID]]</f>
        <v>1837</v>
      </c>
      <c r="B3374" t="str">
        <f>Tabla_owssvr__2[[#This Row],[Título]]</f>
        <v>Intranet Caída</v>
      </c>
      <c r="C3374" t="str">
        <f>Tabla_owssvr__2[[#This Row],[Solicitante]]</f>
        <v>Meza Madariaga, Daniella Fernanda, CAM</v>
      </c>
      <c r="D3374" s="4">
        <f>Tabla_owssvr__2[[#This Row],[Fecha Solicitud]]</f>
        <v>41554</v>
      </c>
      <c r="E3374" t="str">
        <f>Tabla_owssvr__2[[#This Row],[Estado]]</f>
        <v>Realizado</v>
      </c>
      <c r="F3374" s="4">
        <f>Tabla_owssvr__2[[#This Row],[Fecha Cierre]]</f>
        <v>41554</v>
      </c>
      <c r="G3374" t="str">
        <f>Tabla_owssvr__2[[#This Row],[Categoria]]</f>
        <v>Habilitación de carpetas compartidas o sitios de Sharepoint. O asignación y/o modificación de permisos.</v>
      </c>
      <c r="H3374">
        <f>Tabla_owssvr__2[[#This Row],[Enviado a TI]]</f>
        <v>0</v>
      </c>
      <c r="I3374">
        <f>Tabla_owssvr__2[[#This Row],[Regiones]]</f>
        <v>0</v>
      </c>
      <c r="J3374" s="12">
        <f t="shared" si="339"/>
        <v>1</v>
      </c>
      <c r="K3374" s="13">
        <f t="shared" si="340"/>
        <v>41555</v>
      </c>
      <c r="L3374" s="12">
        <f t="shared" si="341"/>
        <v>2013</v>
      </c>
      <c r="M3374" s="12">
        <f t="shared" si="342"/>
        <v>41</v>
      </c>
      <c r="N3374" s="12">
        <f t="shared" si="343"/>
        <v>10</v>
      </c>
      <c r="O3374" s="13" t="str">
        <f t="shared" ca="1" si="344"/>
        <v>CUMPLE</v>
      </c>
    </row>
    <row r="3375" spans="1:15" hidden="1">
      <c r="A3375">
        <f>Tabla_owssvr__2[[#This Row],[ID]]</f>
        <v>1836</v>
      </c>
      <c r="B3375" t="str">
        <f>Tabla_owssvr__2[[#This Row],[Título]]</f>
        <v xml:space="preserve">Activación de Minutos </v>
      </c>
      <c r="C3375" t="str">
        <f>Tabla_owssvr__2[[#This Row],[Solicitante]]</f>
        <v>Ramirez Vergara, Joseline, CAM</v>
      </c>
      <c r="D3375" s="4">
        <f>Tabla_owssvr__2[[#This Row],[Fecha Solicitud]]</f>
        <v>41554</v>
      </c>
      <c r="E3375" t="str">
        <f>Tabla_owssvr__2[[#This Row],[Estado]]</f>
        <v>Realizado</v>
      </c>
      <c r="F3375" s="4">
        <f>Tabla_owssvr__2[[#This Row],[Fecha Cierre]]</f>
        <v>41554</v>
      </c>
      <c r="G3375" t="str">
        <f>Tabla_owssvr__2[[#This Row],[Categoria]]</f>
        <v>Habilitación de servicios de telefonía celular, aumento de minutos, cambio de perfil.</v>
      </c>
      <c r="H3375">
        <f>Tabla_owssvr__2[[#This Row],[Enviado a TI]]</f>
        <v>0</v>
      </c>
      <c r="I3375">
        <f>Tabla_owssvr__2[[#This Row],[Regiones]]</f>
        <v>0</v>
      </c>
      <c r="J3375" s="12">
        <f t="shared" si="339"/>
        <v>1</v>
      </c>
      <c r="K3375" s="13">
        <f t="shared" si="340"/>
        <v>41555</v>
      </c>
      <c r="L3375" s="12">
        <f t="shared" si="341"/>
        <v>2013</v>
      </c>
      <c r="M3375" s="12">
        <f t="shared" si="342"/>
        <v>41</v>
      </c>
      <c r="N3375" s="12">
        <f t="shared" si="343"/>
        <v>10</v>
      </c>
      <c r="O3375" s="13" t="str">
        <f t="shared" ca="1" si="344"/>
        <v>CUMPLE</v>
      </c>
    </row>
    <row r="3376" spans="1:15" hidden="1">
      <c r="A3376">
        <f>Tabla_owssvr__2[[#This Row],[ID]]</f>
        <v>1835</v>
      </c>
      <c r="B3376" t="str">
        <f>Tabla_owssvr__2[[#This Row],[Título]]</f>
        <v>Minutos  Celular</v>
      </c>
      <c r="C3376" t="str">
        <f>Tabla_owssvr__2[[#This Row],[Solicitante]]</f>
        <v>Palma Campos, Alejandra Beatriz, CAM</v>
      </c>
      <c r="D3376" s="4">
        <f>Tabla_owssvr__2[[#This Row],[Fecha Solicitud]]</f>
        <v>41554</v>
      </c>
      <c r="E3376" t="str">
        <f>Tabla_owssvr__2[[#This Row],[Estado]]</f>
        <v>Realizado</v>
      </c>
      <c r="F3376" s="4">
        <f>Tabla_owssvr__2[[#This Row],[Fecha Cierre]]</f>
        <v>41554</v>
      </c>
      <c r="G3376" t="str">
        <f>Tabla_owssvr__2[[#This Row],[Categoria]]</f>
        <v>Habilitación de servicios de telefonía celular, aumento de minutos, cambio de perfil.</v>
      </c>
      <c r="H3376">
        <f>Tabla_owssvr__2[[#This Row],[Enviado a TI]]</f>
        <v>0</v>
      </c>
      <c r="I3376">
        <f>Tabla_owssvr__2[[#This Row],[Regiones]]</f>
        <v>0</v>
      </c>
      <c r="J3376" s="12">
        <f t="shared" si="339"/>
        <v>1</v>
      </c>
      <c r="K3376" s="13">
        <f t="shared" si="340"/>
        <v>41555</v>
      </c>
      <c r="L3376" s="12">
        <f t="shared" si="341"/>
        <v>2013</v>
      </c>
      <c r="M3376" s="12">
        <f t="shared" si="342"/>
        <v>41</v>
      </c>
      <c r="N3376" s="12">
        <f t="shared" si="343"/>
        <v>10</v>
      </c>
      <c r="O3376" s="13" t="str">
        <f t="shared" ca="1" si="344"/>
        <v>CUMPLE</v>
      </c>
    </row>
    <row r="3377" spans="1:15" hidden="1">
      <c r="A3377">
        <f>Tabla_owssvr__2[[#This Row],[ID]]</f>
        <v>1834</v>
      </c>
      <c r="B3377" t="str">
        <f>Tabla_owssvr__2[[#This Row],[Título]]</f>
        <v>Minutos  Celular</v>
      </c>
      <c r="C3377" t="str">
        <f>Tabla_owssvr__2[[#This Row],[Solicitante]]</f>
        <v>Palma Campos, Alejandra Beatriz, CAM</v>
      </c>
      <c r="D3377" s="4">
        <f>Tabla_owssvr__2[[#This Row],[Fecha Solicitud]]</f>
        <v>41554</v>
      </c>
      <c r="E3377" t="str">
        <f>Tabla_owssvr__2[[#This Row],[Estado]]</f>
        <v>Realizado</v>
      </c>
      <c r="F3377" s="4">
        <f>Tabla_owssvr__2[[#This Row],[Fecha Cierre]]</f>
        <v>41554</v>
      </c>
      <c r="G3377" t="str">
        <f>Tabla_owssvr__2[[#This Row],[Categoria]]</f>
        <v>Habilitación de servicios de telefonía celular, aumento de minutos, cambio de perfil.</v>
      </c>
      <c r="H3377">
        <f>Tabla_owssvr__2[[#This Row],[Enviado a TI]]</f>
        <v>0</v>
      </c>
      <c r="I3377">
        <f>Tabla_owssvr__2[[#This Row],[Regiones]]</f>
        <v>0</v>
      </c>
      <c r="J3377" s="12">
        <f t="shared" si="339"/>
        <v>1</v>
      </c>
      <c r="K3377" s="13">
        <f t="shared" si="340"/>
        <v>41555</v>
      </c>
      <c r="L3377" s="12">
        <f t="shared" si="341"/>
        <v>2013</v>
      </c>
      <c r="M3377" s="12">
        <f t="shared" si="342"/>
        <v>41</v>
      </c>
      <c r="N3377" s="12">
        <f t="shared" si="343"/>
        <v>10</v>
      </c>
      <c r="O3377" s="13" t="str">
        <f t="shared" ca="1" si="344"/>
        <v>CUMPLE</v>
      </c>
    </row>
    <row r="3378" spans="1:15" hidden="1">
      <c r="A3378">
        <f>Tabla_owssvr__2[[#This Row],[ID]]</f>
        <v>1833</v>
      </c>
      <c r="B3378" t="str">
        <f>Tabla_owssvr__2[[#This Row],[Título]]</f>
        <v>Dar de alta equipo</v>
      </c>
      <c r="C3378" t="str">
        <f>Tabla_owssvr__2[[#This Row],[Solicitante]]</f>
        <v>Técnico Mesa de Ayuda, Externo</v>
      </c>
      <c r="D3378" s="4">
        <f>Tabla_owssvr__2[[#This Row],[Fecha Solicitud]]</f>
        <v>41554</v>
      </c>
      <c r="E3378" t="str">
        <f>Tabla_owssvr__2[[#This Row],[Estado]]</f>
        <v>Realizado</v>
      </c>
      <c r="F3378" s="4">
        <f>Tabla_owssvr__2[[#This Row],[Fecha Cierre]]</f>
        <v>41554</v>
      </c>
      <c r="G3378" t="str">
        <f>Tabla_owssvr__2[[#This Row],[Categoria]]</f>
        <v>Creación, modificación activación y desactivación de cuentas asociadas a servicios externos.</v>
      </c>
      <c r="H3378">
        <f>Tabla_owssvr__2[[#This Row],[Enviado a TI]]</f>
        <v>0</v>
      </c>
      <c r="I3378">
        <f>Tabla_owssvr__2[[#This Row],[Regiones]]</f>
        <v>0</v>
      </c>
      <c r="J3378" s="12">
        <f t="shared" si="339"/>
        <v>1</v>
      </c>
      <c r="K3378" s="13">
        <f t="shared" si="340"/>
        <v>41555</v>
      </c>
      <c r="L3378" s="12">
        <f t="shared" si="341"/>
        <v>2013</v>
      </c>
      <c r="M3378" s="12">
        <f t="shared" si="342"/>
        <v>41</v>
      </c>
      <c r="N3378" s="12">
        <f t="shared" si="343"/>
        <v>10</v>
      </c>
      <c r="O3378" s="13" t="str">
        <f t="shared" ca="1" si="344"/>
        <v>CUMPLE</v>
      </c>
    </row>
    <row r="3379" spans="1:15" hidden="1">
      <c r="A3379">
        <f>Tabla_owssvr__2[[#This Row],[ID]]</f>
        <v>1832</v>
      </c>
      <c r="B3379" t="str">
        <f>Tabla_owssvr__2[[#This Row],[Título]]</f>
        <v>Mail delivery failed: returning message to sender</v>
      </c>
      <c r="C3379" t="str">
        <f>Tabla_owssvr__2[[#This Row],[Solicitante]]</f>
        <v>Castro Marchant, Jorge, CAM</v>
      </c>
      <c r="D3379" s="4">
        <f>Tabla_owssvr__2[[#This Row],[Fecha Solicitud]]</f>
        <v>41554</v>
      </c>
      <c r="E3379" t="str">
        <f>Tabla_owssvr__2[[#This Row],[Estado]]</f>
        <v>Realizado</v>
      </c>
      <c r="F3379" s="4">
        <f>Tabla_owssvr__2[[#This Row],[Fecha Cierre]]</f>
        <v>41554</v>
      </c>
      <c r="G3379" t="str">
        <f>Tabla_owssvr__2[[#This Row],[Categoria]]</f>
        <v>Otros no sujetos a ANS</v>
      </c>
      <c r="H3379">
        <f>Tabla_owssvr__2[[#This Row],[Enviado a TI]]</f>
        <v>0</v>
      </c>
      <c r="I3379">
        <f>Tabla_owssvr__2[[#This Row],[Regiones]]</f>
        <v>0</v>
      </c>
      <c r="J3379" s="12">
        <f t="shared" si="339"/>
        <v>100</v>
      </c>
      <c r="K3379" s="13">
        <f t="shared" si="340"/>
        <v>41701</v>
      </c>
      <c r="L3379" s="12">
        <f t="shared" si="341"/>
        <v>2014</v>
      </c>
      <c r="M3379" s="12">
        <f t="shared" si="342"/>
        <v>10</v>
      </c>
      <c r="N3379" s="12">
        <f t="shared" si="343"/>
        <v>3</v>
      </c>
      <c r="O3379" s="13" t="str">
        <f t="shared" ca="1" si="344"/>
        <v>CUMPLE</v>
      </c>
    </row>
    <row r="3380" spans="1:15" hidden="1">
      <c r="A3380">
        <f>Tabla_owssvr__2[[#This Row],[ID]]</f>
        <v>1831</v>
      </c>
      <c r="B3380" t="str">
        <f>Tabla_owssvr__2[[#This Row],[Título]]</f>
        <v>Solicitud de repuesto de tóner de impresora</v>
      </c>
      <c r="C3380" t="str">
        <f>Tabla_owssvr__2[[#This Row],[Solicitante]]</f>
        <v>Gonzalez R., Enrique, CAM</v>
      </c>
      <c r="D3380" s="4">
        <f>Tabla_owssvr__2[[#This Row],[Fecha Solicitud]]</f>
        <v>41549</v>
      </c>
      <c r="E3380" t="str">
        <f>Tabla_owssvr__2[[#This Row],[Estado]]</f>
        <v>Realizado</v>
      </c>
      <c r="F3380" s="4">
        <f>Tabla_owssvr__2[[#This Row],[Fecha Cierre]]</f>
        <v>41549</v>
      </c>
      <c r="G3380" t="str">
        <f>Tabla_owssvr__2[[#This Row],[Categoria]]</f>
        <v>Reporte de problemas de Impresoras en Outsourcing</v>
      </c>
      <c r="H3380">
        <f>Tabla_owssvr__2[[#This Row],[Enviado a TI]]</f>
        <v>0</v>
      </c>
      <c r="I3380">
        <f>Tabla_owssvr__2[[#This Row],[Regiones]]</f>
        <v>0</v>
      </c>
      <c r="J3380" s="12">
        <f t="shared" si="339"/>
        <v>1</v>
      </c>
      <c r="K3380" s="13">
        <f t="shared" si="340"/>
        <v>41550</v>
      </c>
      <c r="L3380" s="12">
        <f t="shared" si="341"/>
        <v>2013</v>
      </c>
      <c r="M3380" s="12">
        <f t="shared" si="342"/>
        <v>40</v>
      </c>
      <c r="N3380" s="12">
        <f t="shared" si="343"/>
        <v>10</v>
      </c>
      <c r="O3380" s="13" t="str">
        <f t="shared" ca="1" si="344"/>
        <v>CUMPLE</v>
      </c>
    </row>
    <row r="3381" spans="1:15" hidden="1">
      <c r="A3381">
        <f>Tabla_owssvr__2[[#This Row],[ID]]</f>
        <v>1830</v>
      </c>
      <c r="B3381" t="str">
        <f>Tabla_owssvr__2[[#This Row],[Título]]</f>
        <v>Acceso Solicitudes Internas</v>
      </c>
      <c r="C3381" t="str">
        <f>Tabla_owssvr__2[[#This Row],[Solicitante]]</f>
        <v>Ibarra Quiñinao, Juan Pablo, CAM</v>
      </c>
      <c r="D3381" s="4">
        <f>Tabla_owssvr__2[[#This Row],[Fecha Solicitud]]</f>
        <v>41549</v>
      </c>
      <c r="E3381" t="str">
        <f>Tabla_owssvr__2[[#This Row],[Estado]]</f>
        <v>Realizado</v>
      </c>
      <c r="F3381" s="4">
        <f>Tabla_owssvr__2[[#This Row],[Fecha Cierre]]</f>
        <v>41549</v>
      </c>
      <c r="G3381" t="str">
        <f>Tabla_owssvr__2[[#This Row],[Categoria]]</f>
        <v>Reporte de incidencias de servicio externos (Oracle, SAP, Synergia, GOM ….)</v>
      </c>
      <c r="H3381">
        <f>Tabla_owssvr__2[[#This Row],[Enviado a TI]]</f>
        <v>0</v>
      </c>
      <c r="I3381">
        <f>Tabla_owssvr__2[[#This Row],[Regiones]]</f>
        <v>0</v>
      </c>
      <c r="J3381" s="12">
        <f t="shared" si="339"/>
        <v>1</v>
      </c>
      <c r="K3381" s="13">
        <f t="shared" si="340"/>
        <v>41550</v>
      </c>
      <c r="L3381" s="12">
        <f t="shared" si="341"/>
        <v>2013</v>
      </c>
      <c r="M3381" s="12">
        <f t="shared" si="342"/>
        <v>40</v>
      </c>
      <c r="N3381" s="12">
        <f t="shared" si="343"/>
        <v>10</v>
      </c>
      <c r="O3381" s="13" t="str">
        <f t="shared" ca="1" si="344"/>
        <v>CUMPLE</v>
      </c>
    </row>
    <row r="3382" spans="1:15" hidden="1">
      <c r="A3382">
        <f>Tabla_owssvr__2[[#This Row],[ID]]</f>
        <v>1829</v>
      </c>
      <c r="B3382" t="str">
        <f>Tabla_owssvr__2[[#This Row],[Título]]</f>
        <v>Solicitud Simcard - Abonado 74797806</v>
      </c>
      <c r="C3382" t="str">
        <f>Tabla_owssvr__2[[#This Row],[Solicitante]]</f>
        <v>Salas Redondo, Luis Miguel, CAM</v>
      </c>
      <c r="D3382" s="4">
        <f>Tabla_owssvr__2[[#This Row],[Fecha Solicitud]]</f>
        <v>41548</v>
      </c>
      <c r="E3382" t="str">
        <f>Tabla_owssvr__2[[#This Row],[Estado]]</f>
        <v>Realizado</v>
      </c>
      <c r="F3382" s="4">
        <f>Tabla_owssvr__2[[#This Row],[Fecha Cierre]]</f>
        <v>41551</v>
      </c>
      <c r="G3382" t="str">
        <f>Tabla_owssvr__2[[#This Row],[Categoria]]</f>
        <v>Asignación y/o entrega de equipos celulares estándar nuevos o sus componentes. (chips)</v>
      </c>
      <c r="H3382">
        <f>Tabla_owssvr__2[[#This Row],[Enviado a TI]]</f>
        <v>0</v>
      </c>
      <c r="I3382">
        <f>Tabla_owssvr__2[[#This Row],[Regiones]]</f>
        <v>0</v>
      </c>
      <c r="J3382" s="12">
        <f t="shared" si="339"/>
        <v>7</v>
      </c>
      <c r="K3382" s="13">
        <f t="shared" si="340"/>
        <v>41557</v>
      </c>
      <c r="L3382" s="12">
        <f t="shared" si="341"/>
        <v>2013</v>
      </c>
      <c r="M3382" s="12">
        <f t="shared" si="342"/>
        <v>41</v>
      </c>
      <c r="N3382" s="12">
        <f t="shared" si="343"/>
        <v>10</v>
      </c>
      <c r="O3382" s="13" t="str">
        <f t="shared" ca="1" si="344"/>
        <v>CUMPLE</v>
      </c>
    </row>
    <row r="3383" spans="1:15" hidden="1">
      <c r="A3383">
        <f>Tabla_owssvr__2[[#This Row],[ID]]</f>
        <v>1828</v>
      </c>
      <c r="B3383" t="str">
        <f>Tabla_owssvr__2[[#This Row],[Título]]</f>
        <v xml:space="preserve">TICKET 762876 - LISTA DE DISTRIBUCION MODIFICACION </v>
      </c>
      <c r="C3383" t="str">
        <f>Tabla_owssvr__2[[#This Row],[Solicitante]]</f>
        <v>Urrutia Villarroel, Mauricio, CAM</v>
      </c>
      <c r="D3383" s="4">
        <f>Tabla_owssvr__2[[#This Row],[Fecha Solicitud]]</f>
        <v>41548</v>
      </c>
      <c r="E3383" t="str">
        <f>Tabla_owssvr__2[[#This Row],[Estado]]</f>
        <v>Realizado</v>
      </c>
      <c r="F3383" s="4">
        <f>Tabla_owssvr__2[[#This Row],[Fecha Cierre]]</f>
        <v>41548</v>
      </c>
      <c r="G3383" t="str">
        <f>Tabla_owssvr__2[[#This Row],[Categoria]]</f>
        <v>Creación, modificación activación y desactivación de cuentas de red y correo electrónico.</v>
      </c>
      <c r="H3383">
        <f>Tabla_owssvr__2[[#This Row],[Enviado a TI]]</f>
        <v>0</v>
      </c>
      <c r="I3383">
        <f>Tabla_owssvr__2[[#This Row],[Regiones]]</f>
        <v>0</v>
      </c>
      <c r="J3383" s="12">
        <f t="shared" si="339"/>
        <v>1</v>
      </c>
      <c r="K3383" s="13">
        <f t="shared" si="340"/>
        <v>41549</v>
      </c>
      <c r="L3383" s="12">
        <f t="shared" si="341"/>
        <v>2013</v>
      </c>
      <c r="M3383" s="12">
        <f t="shared" si="342"/>
        <v>40</v>
      </c>
      <c r="N3383" s="12">
        <f t="shared" si="343"/>
        <v>10</v>
      </c>
      <c r="O3383" s="13" t="str">
        <f t="shared" ca="1" si="344"/>
        <v>CUMPLE</v>
      </c>
    </row>
    <row r="3384" spans="1:15" hidden="1">
      <c r="A3384">
        <f>Tabla_owssvr__2[[#This Row],[ID]]</f>
        <v>1827</v>
      </c>
      <c r="B3384" t="str">
        <f>Tabla_owssvr__2[[#This Row],[Título]]</f>
        <v>Actualización PrimeRead</v>
      </c>
      <c r="C3384" t="str">
        <f>Tabla_owssvr__2[[#This Row],[Solicitante]]</f>
        <v>Gonzalez Arredondo, Enrique Eduardo, CAM</v>
      </c>
      <c r="D3384" s="4">
        <f>Tabla_owssvr__2[[#This Row],[Fecha Solicitud]]</f>
        <v>41549</v>
      </c>
      <c r="E3384" t="str">
        <f>Tabla_owssvr__2[[#This Row],[Estado]]</f>
        <v>Realizado</v>
      </c>
      <c r="F3384" s="4">
        <f>Tabla_owssvr__2[[#This Row],[Fecha Cierre]]</f>
        <v>41549</v>
      </c>
      <c r="G3384" t="str">
        <f>Tabla_owssvr__2[[#This Row],[Categoria]]</f>
        <v>Habilitación de carpetas compartidas o sitios de Sharepoint. O asignación y/o modificación de permisos.</v>
      </c>
      <c r="H3384">
        <f>Tabla_owssvr__2[[#This Row],[Enviado a TI]]</f>
        <v>0</v>
      </c>
      <c r="I3384">
        <f>Tabla_owssvr__2[[#This Row],[Regiones]]</f>
        <v>0</v>
      </c>
      <c r="J3384" s="12">
        <f t="shared" si="339"/>
        <v>1</v>
      </c>
      <c r="K3384" s="13">
        <f t="shared" si="340"/>
        <v>41550</v>
      </c>
      <c r="L3384" s="12">
        <f t="shared" si="341"/>
        <v>2013</v>
      </c>
      <c r="M3384" s="12">
        <f t="shared" si="342"/>
        <v>40</v>
      </c>
      <c r="N3384" s="12">
        <f t="shared" si="343"/>
        <v>10</v>
      </c>
      <c r="O3384" s="13" t="str">
        <f t="shared" ca="1" si="344"/>
        <v>CUMPLE</v>
      </c>
    </row>
    <row r="3385" spans="1:15" hidden="1">
      <c r="A3385">
        <f>Tabla_owssvr__2[[#This Row],[ID]]</f>
        <v>1826</v>
      </c>
      <c r="B3385" t="str">
        <f>Tabla_owssvr__2[[#This Row],[Título]]</f>
        <v>Anexo telefónico para Christopher Lagos</v>
      </c>
      <c r="C3385" t="str">
        <f>Tabla_owssvr__2[[#This Row],[Solicitante]]</f>
        <v>Moreno Pailañir, Eugenio, EXTERNO</v>
      </c>
      <c r="D3385" s="4">
        <f>Tabla_owssvr__2[[#This Row],[Fecha Solicitud]]</f>
        <v>41549</v>
      </c>
      <c r="E3385" t="str">
        <f>Tabla_owssvr__2[[#This Row],[Estado]]</f>
        <v>Realizado</v>
      </c>
      <c r="F3385" s="4">
        <f>Tabla_owssvr__2[[#This Row],[Fecha Cierre]]</f>
        <v>41549</v>
      </c>
      <c r="G3385" t="str">
        <f>Tabla_owssvr__2[[#This Row],[Categoria]]</f>
        <v>Creación, modificación activación y desactivación de anexos telefónicos.</v>
      </c>
      <c r="H3385">
        <f>Tabla_owssvr__2[[#This Row],[Enviado a TI]]</f>
        <v>0</v>
      </c>
      <c r="I3385">
        <f>Tabla_owssvr__2[[#This Row],[Regiones]]</f>
        <v>0</v>
      </c>
      <c r="J3385" s="12">
        <f t="shared" si="339"/>
        <v>1</v>
      </c>
      <c r="K3385" s="13">
        <f t="shared" si="340"/>
        <v>41550</v>
      </c>
      <c r="L3385" s="12">
        <f t="shared" si="341"/>
        <v>2013</v>
      </c>
      <c r="M3385" s="12">
        <f t="shared" si="342"/>
        <v>40</v>
      </c>
      <c r="N3385" s="12">
        <f t="shared" si="343"/>
        <v>10</v>
      </c>
      <c r="O3385" s="13" t="str">
        <f t="shared" ca="1" si="344"/>
        <v>CUMPLE</v>
      </c>
    </row>
    <row r="3386" spans="1:15" hidden="1">
      <c r="A3386">
        <f>Tabla_owssvr__2[[#This Row],[ID]]</f>
        <v>1825</v>
      </c>
      <c r="B3386" t="str">
        <f>Tabla_owssvr__2[[#This Row],[Título]]</f>
        <v>Tonners para impresora a Color impresora Gerencia General</v>
      </c>
      <c r="C3386" t="str">
        <f>Tabla_owssvr__2[[#This Row],[Solicitante]]</f>
        <v>Caraa Carraha, Paula, CAM</v>
      </c>
      <c r="D3386" s="4">
        <f>Tabla_owssvr__2[[#This Row],[Fecha Solicitud]]</f>
        <v>41548</v>
      </c>
      <c r="E3386" t="str">
        <f>Tabla_owssvr__2[[#This Row],[Estado]]</f>
        <v>Realizado</v>
      </c>
      <c r="F3386" s="4">
        <f>Tabla_owssvr__2[[#This Row],[Fecha Cierre]]</f>
        <v>41548</v>
      </c>
      <c r="G3386" t="str">
        <f>Tabla_owssvr__2[[#This Row],[Categoria]]</f>
        <v>Reporte de problemas de Impresoras en Outsourcing</v>
      </c>
      <c r="H3386">
        <f>Tabla_owssvr__2[[#This Row],[Enviado a TI]]</f>
        <v>0</v>
      </c>
      <c r="I3386">
        <f>Tabla_owssvr__2[[#This Row],[Regiones]]</f>
        <v>0</v>
      </c>
      <c r="J3386" s="12">
        <f t="shared" si="339"/>
        <v>1</v>
      </c>
      <c r="K3386" s="13">
        <f t="shared" si="340"/>
        <v>41549</v>
      </c>
      <c r="L3386" s="12">
        <f t="shared" si="341"/>
        <v>2013</v>
      </c>
      <c r="M3386" s="12">
        <f t="shared" si="342"/>
        <v>40</v>
      </c>
      <c r="N3386" s="12">
        <f t="shared" si="343"/>
        <v>10</v>
      </c>
      <c r="O3386" s="13" t="str">
        <f t="shared" ca="1" si="344"/>
        <v>CUMPLE</v>
      </c>
    </row>
    <row r="3387" spans="1:15" hidden="1">
      <c r="A3387">
        <f>Tabla_owssvr__2[[#This Row],[ID]]</f>
        <v>1824</v>
      </c>
      <c r="B3387" t="str">
        <f>Tabla_owssvr__2[[#This Row],[Título]]</f>
        <v>PROBLEMAS EN ANEXO</v>
      </c>
      <c r="C3387" t="str">
        <f>Tabla_owssvr__2[[#This Row],[Solicitante]]</f>
        <v>Figueroa Ramirez, Daniela Francisca, EXTERNO</v>
      </c>
      <c r="D3387" s="4">
        <f>Tabla_owssvr__2[[#This Row],[Fecha Solicitud]]</f>
        <v>41548</v>
      </c>
      <c r="E3387" t="str">
        <f>Tabla_owssvr__2[[#This Row],[Estado]]</f>
        <v>Realizado</v>
      </c>
      <c r="F3387" s="4">
        <f>Tabla_owssvr__2[[#This Row],[Fecha Cierre]]</f>
        <v>41548</v>
      </c>
      <c r="G3387" t="str">
        <f>Tabla_owssvr__2[[#This Row],[Categoria]]</f>
        <v>Instalación o revisión de puntos de red.</v>
      </c>
      <c r="H3387">
        <f>Tabla_owssvr__2[[#This Row],[Enviado a TI]]</f>
        <v>0</v>
      </c>
      <c r="I3387">
        <f>Tabla_owssvr__2[[#This Row],[Regiones]]</f>
        <v>0</v>
      </c>
      <c r="J3387" s="12">
        <f t="shared" si="339"/>
        <v>3</v>
      </c>
      <c r="K3387" s="13">
        <f t="shared" si="340"/>
        <v>41551</v>
      </c>
      <c r="L3387" s="12">
        <f t="shared" si="341"/>
        <v>2013</v>
      </c>
      <c r="M3387" s="12">
        <f t="shared" si="342"/>
        <v>40</v>
      </c>
      <c r="N3387" s="12">
        <f t="shared" si="343"/>
        <v>10</v>
      </c>
      <c r="O3387" s="13" t="str">
        <f t="shared" ca="1" si="344"/>
        <v>CUMPLE</v>
      </c>
    </row>
    <row r="3388" spans="1:15" hidden="1">
      <c r="A3388">
        <f>Tabla_owssvr__2[[#This Row],[ID]]</f>
        <v>1823</v>
      </c>
      <c r="B3388" t="str">
        <f>Tabla_owssvr__2[[#This Row],[Título]]</f>
        <v>cotizacion tablets</v>
      </c>
      <c r="C3388" t="str">
        <f>Tabla_owssvr__2[[#This Row],[Solicitante]]</f>
        <v>Gomez Rosales, Hector Ricardo, CAM</v>
      </c>
      <c r="D3388" s="4">
        <f>Tabla_owssvr__2[[#This Row],[Fecha Solicitud]]</f>
        <v>41549</v>
      </c>
      <c r="E3388" t="str">
        <f>Tabla_owssvr__2[[#This Row],[Estado]]</f>
        <v>Realizado</v>
      </c>
      <c r="F3388" s="4">
        <f>Tabla_owssvr__2[[#This Row],[Fecha Cierre]]</f>
        <v>41549</v>
      </c>
      <c r="G3388" t="str">
        <f>Tabla_owssvr__2[[#This Row],[Categoria]]</f>
        <v>Compra de equipamiento no habitual</v>
      </c>
      <c r="H3388">
        <f>Tabla_owssvr__2[[#This Row],[Enviado a TI]]</f>
        <v>0</v>
      </c>
      <c r="I3388">
        <f>Tabla_owssvr__2[[#This Row],[Regiones]]</f>
        <v>0</v>
      </c>
      <c r="J3388" s="12">
        <f t="shared" si="339"/>
        <v>5</v>
      </c>
      <c r="K3388" s="13">
        <f t="shared" si="340"/>
        <v>41556</v>
      </c>
      <c r="L3388" s="12">
        <f t="shared" si="341"/>
        <v>2013</v>
      </c>
      <c r="M3388" s="12">
        <f t="shared" si="342"/>
        <v>41</v>
      </c>
      <c r="N3388" s="12">
        <f t="shared" si="343"/>
        <v>10</v>
      </c>
      <c r="O3388" s="13" t="str">
        <f t="shared" ca="1" si="344"/>
        <v>CUMPLE</v>
      </c>
    </row>
    <row r="3389" spans="1:15" hidden="1">
      <c r="A3389">
        <f>Tabla_owssvr__2[[#This Row],[ID]]</f>
        <v>1822</v>
      </c>
      <c r="B3389" t="str">
        <f>Tabla_owssvr__2[[#This Row],[Título]]</f>
        <v xml:space="preserve"> PUNTO DE RED CON PROBLEMAS (BSM)</v>
      </c>
      <c r="C3389" t="str">
        <f>Tabla_owssvr__2[[#This Row],[Solicitante]]</f>
        <v>Ruz Salinas, Richard Alberto, CAM</v>
      </c>
      <c r="D3389" s="4">
        <f>Tabla_owssvr__2[[#This Row],[Fecha Solicitud]]</f>
        <v>41549</v>
      </c>
      <c r="E3389" t="str">
        <f>Tabla_owssvr__2[[#This Row],[Estado]]</f>
        <v>Realizado</v>
      </c>
      <c r="F3389" s="4">
        <f>Tabla_owssvr__2[[#This Row],[Fecha Cierre]]</f>
        <v>41549</v>
      </c>
      <c r="G3389" t="str">
        <f>Tabla_owssvr__2[[#This Row],[Categoria]]</f>
        <v>Instalación o revisión de puntos de red.</v>
      </c>
      <c r="H3389">
        <f>Tabla_owssvr__2[[#This Row],[Enviado a TI]]</f>
        <v>0</v>
      </c>
      <c r="I3389">
        <f>Tabla_owssvr__2[[#This Row],[Regiones]]</f>
        <v>0</v>
      </c>
      <c r="J3389" s="12">
        <f t="shared" si="339"/>
        <v>3</v>
      </c>
      <c r="K3389" s="13">
        <f t="shared" si="340"/>
        <v>41554</v>
      </c>
      <c r="L3389" s="12">
        <f t="shared" si="341"/>
        <v>2013</v>
      </c>
      <c r="M3389" s="12">
        <f t="shared" si="342"/>
        <v>41</v>
      </c>
      <c r="N3389" s="12">
        <f t="shared" si="343"/>
        <v>10</v>
      </c>
      <c r="O3389" s="13" t="str">
        <f t="shared" ca="1" si="344"/>
        <v>CUMPLE</v>
      </c>
    </row>
    <row r="3390" spans="1:15" hidden="1">
      <c r="A3390">
        <f>Tabla_owssvr__2[[#This Row],[ID]]</f>
        <v>1821</v>
      </c>
      <c r="B3390" t="str">
        <f>Tabla_owssvr__2[[#This Row],[Título]]</f>
        <v>Traslado Impresora Ricoh</v>
      </c>
      <c r="C3390" t="str">
        <f>Tabla_owssvr__2[[#This Row],[Solicitante]]</f>
        <v>Salas Redondo, Luis Miguel, CAM</v>
      </c>
      <c r="D3390" s="4">
        <f>Tabla_owssvr__2[[#This Row],[Fecha Solicitud]]</f>
        <v>41549</v>
      </c>
      <c r="E3390" t="str">
        <f>Tabla_owssvr__2[[#This Row],[Estado]]</f>
        <v>Realizado</v>
      </c>
      <c r="F3390" s="4">
        <f>Tabla_owssvr__2[[#This Row],[Fecha Cierre]]</f>
        <v>41549</v>
      </c>
      <c r="G3390" t="str">
        <f>Tabla_owssvr__2[[#This Row],[Categoria]]</f>
        <v>Reporte de problemas de Impresoras en Outsourcing</v>
      </c>
      <c r="H3390">
        <f>Tabla_owssvr__2[[#This Row],[Enviado a TI]]</f>
        <v>0</v>
      </c>
      <c r="I3390">
        <f>Tabla_owssvr__2[[#This Row],[Regiones]]</f>
        <v>0</v>
      </c>
      <c r="J3390" s="12">
        <f t="shared" si="339"/>
        <v>1</v>
      </c>
      <c r="K3390" s="13">
        <f t="shared" si="340"/>
        <v>41550</v>
      </c>
      <c r="L3390" s="12">
        <f t="shared" si="341"/>
        <v>2013</v>
      </c>
      <c r="M3390" s="12">
        <f t="shared" si="342"/>
        <v>40</v>
      </c>
      <c r="N3390" s="12">
        <f t="shared" si="343"/>
        <v>10</v>
      </c>
      <c r="O3390" s="13" t="str">
        <f t="shared" ca="1" si="344"/>
        <v>CUMPLE</v>
      </c>
    </row>
    <row r="3391" spans="1:15" hidden="1">
      <c r="A3391">
        <f>Tabla_owssvr__2[[#This Row],[ID]]</f>
        <v>1820</v>
      </c>
      <c r="B3391" t="str">
        <f>Tabla_owssvr__2[[#This Row],[Título]]</f>
        <v>Cambio Display - Cuenta AD y Exchange</v>
      </c>
      <c r="C3391" t="str">
        <f>Tabla_owssvr__2[[#This Row],[Solicitante]]</f>
        <v>del Río Castro, Matías Eduardo, CAM</v>
      </c>
      <c r="D3391" s="4">
        <f>Tabla_owssvr__2[[#This Row],[Fecha Solicitud]]</f>
        <v>41549</v>
      </c>
      <c r="E3391" t="str">
        <f>Tabla_owssvr__2[[#This Row],[Estado]]</f>
        <v>Realizado</v>
      </c>
      <c r="F3391" s="4">
        <f>Tabla_owssvr__2[[#This Row],[Fecha Cierre]]</f>
        <v>41549</v>
      </c>
      <c r="G3391" t="str">
        <f>Tabla_owssvr__2[[#This Row],[Categoria]]</f>
        <v>Creación, modificación activación y desactivación de cuentas de red y correo electrónico.</v>
      </c>
      <c r="H3391">
        <f>Tabla_owssvr__2[[#This Row],[Enviado a TI]]</f>
        <v>0</v>
      </c>
      <c r="I3391">
        <f>Tabla_owssvr__2[[#This Row],[Regiones]]</f>
        <v>0</v>
      </c>
      <c r="J3391" s="12">
        <f t="shared" si="339"/>
        <v>1</v>
      </c>
      <c r="K3391" s="13">
        <f t="shared" si="340"/>
        <v>41550</v>
      </c>
      <c r="L3391" s="12">
        <f t="shared" si="341"/>
        <v>2013</v>
      </c>
      <c r="M3391" s="12">
        <f t="shared" si="342"/>
        <v>40</v>
      </c>
      <c r="N3391" s="12">
        <f t="shared" si="343"/>
        <v>10</v>
      </c>
      <c r="O3391" s="13" t="str">
        <f t="shared" ca="1" si="344"/>
        <v>CUMPLE</v>
      </c>
    </row>
    <row r="3392" spans="1:15" hidden="1">
      <c r="A3392">
        <f>Tabla_owssvr__2[[#This Row],[ID]]</f>
        <v>1819</v>
      </c>
      <c r="B3392" t="str">
        <f>Tabla_owssvr__2[[#This Row],[Título]]</f>
        <v>Minutos  Celular</v>
      </c>
      <c r="C3392" t="str">
        <f>Tabla_owssvr__2[[#This Row],[Solicitante]]</f>
        <v>Palma Campos, Alejandra Beatriz, CAM</v>
      </c>
      <c r="D3392" s="4">
        <f>Tabla_owssvr__2[[#This Row],[Fecha Solicitud]]</f>
        <v>41549</v>
      </c>
      <c r="E3392" t="str">
        <f>Tabla_owssvr__2[[#This Row],[Estado]]</f>
        <v>Realizado</v>
      </c>
      <c r="F3392" s="4">
        <f>Tabla_owssvr__2[[#This Row],[Fecha Cierre]]</f>
        <v>41549</v>
      </c>
      <c r="G3392" t="str">
        <f>Tabla_owssvr__2[[#This Row],[Categoria]]</f>
        <v>Habilitación de servicios de telefonía celular, aumento de minutos, cambio de perfil.</v>
      </c>
      <c r="H3392">
        <f>Tabla_owssvr__2[[#This Row],[Enviado a TI]]</f>
        <v>0</v>
      </c>
      <c r="I3392">
        <f>Tabla_owssvr__2[[#This Row],[Regiones]]</f>
        <v>0</v>
      </c>
      <c r="J3392" s="12">
        <f t="shared" si="339"/>
        <v>1</v>
      </c>
      <c r="K3392" s="13">
        <f t="shared" si="340"/>
        <v>41550</v>
      </c>
      <c r="L3392" s="12">
        <f t="shared" si="341"/>
        <v>2013</v>
      </c>
      <c r="M3392" s="12">
        <f t="shared" si="342"/>
        <v>40</v>
      </c>
      <c r="N3392" s="12">
        <f t="shared" si="343"/>
        <v>10</v>
      </c>
      <c r="O3392" s="13" t="str">
        <f t="shared" ca="1" si="344"/>
        <v>CUMPLE</v>
      </c>
    </row>
    <row r="3393" spans="1:15" hidden="1">
      <c r="A3393">
        <f>Tabla_owssvr__2[[#This Row],[ID]]</f>
        <v>1818</v>
      </c>
      <c r="B3393" t="str">
        <f>Tabla_owssvr__2[[#This Row],[Título]]</f>
        <v>telefonos - Configurar Correo Corp.</v>
      </c>
      <c r="C3393" t="str">
        <f>Tabla_owssvr__2[[#This Row],[Solicitante]]</f>
        <v>Villena Herrera, Maria Belen, CAM</v>
      </c>
      <c r="D3393" s="4">
        <f>Tabla_owssvr__2[[#This Row],[Fecha Solicitud]]</f>
        <v>41549</v>
      </c>
      <c r="E3393" t="str">
        <f>Tabla_owssvr__2[[#This Row],[Estado]]</f>
        <v>Realizado</v>
      </c>
      <c r="F3393" s="4">
        <f>Tabla_owssvr__2[[#This Row],[Fecha Cierre]]</f>
        <v>41549</v>
      </c>
      <c r="G3393" t="str">
        <f>Tabla_owssvr__2[[#This Row],[Categoria]]</f>
        <v>Habilitación de servicios de telefonía celular, aumento de minutos, cambio de perfil.</v>
      </c>
      <c r="H3393">
        <f>Tabla_owssvr__2[[#This Row],[Enviado a TI]]</f>
        <v>0</v>
      </c>
      <c r="I3393">
        <f>Tabla_owssvr__2[[#This Row],[Regiones]]</f>
        <v>0</v>
      </c>
      <c r="J3393" s="12">
        <f t="shared" si="339"/>
        <v>1</v>
      </c>
      <c r="K3393" s="13">
        <f t="shared" si="340"/>
        <v>41550</v>
      </c>
      <c r="L3393" s="12">
        <f t="shared" si="341"/>
        <v>2013</v>
      </c>
      <c r="M3393" s="12">
        <f t="shared" si="342"/>
        <v>40</v>
      </c>
      <c r="N3393" s="12">
        <f t="shared" si="343"/>
        <v>10</v>
      </c>
      <c r="O3393" s="13" t="str">
        <f t="shared" ca="1" si="344"/>
        <v>CUMPLE</v>
      </c>
    </row>
    <row r="3394" spans="1:15" hidden="1">
      <c r="A3394">
        <f>Tabla_owssvr__2[[#This Row],[ID]]</f>
        <v>1817</v>
      </c>
      <c r="B3394" t="str">
        <f>Tabla_owssvr__2[[#This Row],[Título]]</f>
        <v>Lay Out Zenteno 1 piso 1 final.pptx</v>
      </c>
      <c r="C3394" t="str">
        <f>Tabla_owssvr__2[[#This Row],[Solicitante]]</f>
        <v>Duarte Fuentes, Luis Alfredo, CAM</v>
      </c>
      <c r="D3394" s="4">
        <f>Tabla_owssvr__2[[#This Row],[Fecha Solicitud]]</f>
        <v>41549</v>
      </c>
      <c r="E3394" t="str">
        <f>Tabla_owssvr__2[[#This Row],[Estado]]</f>
        <v>Realizado</v>
      </c>
      <c r="F3394" s="4">
        <f>Tabla_owssvr__2[[#This Row],[Fecha Cierre]]</f>
        <v>41549</v>
      </c>
      <c r="G3394" t="str">
        <f>Tabla_owssvr__2[[#This Row],[Categoria]]</f>
        <v>Compra de equipamiento habitual no estándar.</v>
      </c>
      <c r="H3394">
        <f>Tabla_owssvr__2[[#This Row],[Enviado a TI]]</f>
        <v>0</v>
      </c>
      <c r="I3394">
        <f>Tabla_owssvr__2[[#This Row],[Regiones]]</f>
        <v>0</v>
      </c>
      <c r="J3394" s="12">
        <f t="shared" ref="J3394:J3440" si="345">VLOOKUP(G3394,servicios,2,FALSE)</f>
        <v>10</v>
      </c>
      <c r="K3394" s="13">
        <f t="shared" ref="K3394:K3440" si="346">WORKDAY(D3394*1,J3394,festivos)</f>
        <v>41563</v>
      </c>
      <c r="L3394" s="12">
        <f t="shared" ref="L3394:L3440" si="347">YEAR(K3394)</f>
        <v>2013</v>
      </c>
      <c r="M3394" s="12">
        <f t="shared" ref="M3394:M3440" si="348">WEEKNUM(K3394,2)</f>
        <v>42</v>
      </c>
      <c r="N3394" s="12">
        <f t="shared" ref="N3394:N3440" si="349">MONTH(K3394)</f>
        <v>10</v>
      </c>
      <c r="O3394" s="13" t="str">
        <f t="shared" ref="O3394:O3440" ca="1" si="350">IF(F3394=0,IF(AND(TODAY()&lt;=K3394),"EN TIEMPO","FUERA"),IF(AND(F3394&lt;=K3394),"CUMPLE","NO CUMPLE"))</f>
        <v>CUMPLE</v>
      </c>
    </row>
    <row r="3395" spans="1:15" hidden="1">
      <c r="A3395">
        <f>Tabla_owssvr__2[[#This Row],[ID]]</f>
        <v>1816</v>
      </c>
      <c r="B3395" t="str">
        <f>Tabla_owssvr__2[[#This Row],[Título]]</f>
        <v>TICKET 763000 - AD REGISTRO DE HOST</v>
      </c>
      <c r="C3395" t="str">
        <f>Tabla_owssvr__2[[#This Row],[Solicitante]]</f>
        <v>Técnico Mesa de Ayuda, Externo</v>
      </c>
      <c r="D3395" s="4">
        <f>Tabla_owssvr__2[[#This Row],[Fecha Solicitud]]</f>
        <v>41549</v>
      </c>
      <c r="E3395" t="str">
        <f>Tabla_owssvr__2[[#This Row],[Estado]]</f>
        <v>Realizado</v>
      </c>
      <c r="F3395" s="4">
        <f>Tabla_owssvr__2[[#This Row],[Fecha Cierre]]</f>
        <v>41549</v>
      </c>
      <c r="G3395" t="str">
        <f>Tabla_owssvr__2[[#This Row],[Categoria]]</f>
        <v>Creación, modificación activación y desactivación de cuentas de red y correo electrónico.</v>
      </c>
      <c r="H3395">
        <f>Tabla_owssvr__2[[#This Row],[Enviado a TI]]</f>
        <v>0</v>
      </c>
      <c r="I3395">
        <f>Tabla_owssvr__2[[#This Row],[Regiones]]</f>
        <v>0</v>
      </c>
      <c r="J3395" s="12">
        <f t="shared" si="345"/>
        <v>1</v>
      </c>
      <c r="K3395" s="13">
        <f t="shared" si="346"/>
        <v>41550</v>
      </c>
      <c r="L3395" s="12">
        <f t="shared" si="347"/>
        <v>2013</v>
      </c>
      <c r="M3395" s="12">
        <f t="shared" si="348"/>
        <v>40</v>
      </c>
      <c r="N3395" s="12">
        <f t="shared" si="349"/>
        <v>10</v>
      </c>
      <c r="O3395" s="13" t="str">
        <f t="shared" ca="1" si="350"/>
        <v>CUMPLE</v>
      </c>
    </row>
    <row r="3396" spans="1:15" hidden="1">
      <c r="A3396">
        <f>Tabla_owssvr__2[[#This Row],[ID]]</f>
        <v>1815</v>
      </c>
      <c r="B3396" t="str">
        <f>Tabla_owssvr__2[[#This Row],[Título]]</f>
        <v>Minutos  Celular</v>
      </c>
      <c r="C3396" t="str">
        <f>Tabla_owssvr__2[[#This Row],[Solicitante]]</f>
        <v>Palma Campos, Alejandra Beatriz, CAM</v>
      </c>
      <c r="D3396" s="4">
        <f>Tabla_owssvr__2[[#This Row],[Fecha Solicitud]]</f>
        <v>41548</v>
      </c>
      <c r="E3396" t="str">
        <f>Tabla_owssvr__2[[#This Row],[Estado]]</f>
        <v>Realizado</v>
      </c>
      <c r="F3396" s="4">
        <f>Tabla_owssvr__2[[#This Row],[Fecha Cierre]]</f>
        <v>41548</v>
      </c>
      <c r="G3396" t="str">
        <f>Tabla_owssvr__2[[#This Row],[Categoria]]</f>
        <v>Habilitación de servicios de telefonía celular, aumento de minutos, cambio de perfil.</v>
      </c>
      <c r="H3396">
        <f>Tabla_owssvr__2[[#This Row],[Enviado a TI]]</f>
        <v>0</v>
      </c>
      <c r="I3396">
        <f>Tabla_owssvr__2[[#This Row],[Regiones]]</f>
        <v>0</v>
      </c>
      <c r="J3396" s="12">
        <f t="shared" si="345"/>
        <v>1</v>
      </c>
      <c r="K3396" s="13">
        <f t="shared" si="346"/>
        <v>41549</v>
      </c>
      <c r="L3396" s="12">
        <f t="shared" si="347"/>
        <v>2013</v>
      </c>
      <c r="M3396" s="12">
        <f t="shared" si="348"/>
        <v>40</v>
      </c>
      <c r="N3396" s="12">
        <f t="shared" si="349"/>
        <v>10</v>
      </c>
      <c r="O3396" s="13" t="str">
        <f t="shared" ca="1" si="350"/>
        <v>CUMPLE</v>
      </c>
    </row>
    <row r="3397" spans="1:15" hidden="1">
      <c r="A3397">
        <f>Tabla_owssvr__2[[#This Row],[ID]]</f>
        <v>1814</v>
      </c>
      <c r="B3397" t="str">
        <f>Tabla_owssvr__2[[#This Row],[Título]]</f>
        <v xml:space="preserve">calendario inducción </v>
      </c>
      <c r="C3397" t="str">
        <f>Tabla_owssvr__2[[#This Row],[Solicitante]]</f>
        <v>Dossi Muñoz, Carolina, CAM</v>
      </c>
      <c r="D3397" s="4">
        <f>Tabla_owssvr__2[[#This Row],[Fecha Solicitud]]</f>
        <v>41548</v>
      </c>
      <c r="E3397" t="str">
        <f>Tabla_owssvr__2[[#This Row],[Estado]]</f>
        <v>Realizado</v>
      </c>
      <c r="F3397" s="4">
        <f>Tabla_owssvr__2[[#This Row],[Fecha Cierre]]</f>
        <v>41548</v>
      </c>
      <c r="G3397" t="str">
        <f>Tabla_owssvr__2[[#This Row],[Categoria]]</f>
        <v>Préstamo de equipos. (según disponibilidad)</v>
      </c>
      <c r="H3397">
        <f>Tabla_owssvr__2[[#This Row],[Enviado a TI]]</f>
        <v>0</v>
      </c>
      <c r="I3397">
        <f>Tabla_owssvr__2[[#This Row],[Regiones]]</f>
        <v>0</v>
      </c>
      <c r="J3397" s="12">
        <f t="shared" si="345"/>
        <v>1</v>
      </c>
      <c r="K3397" s="13">
        <f t="shared" si="346"/>
        <v>41549</v>
      </c>
      <c r="L3397" s="12">
        <f t="shared" si="347"/>
        <v>2013</v>
      </c>
      <c r="M3397" s="12">
        <f t="shared" si="348"/>
        <v>40</v>
      </c>
      <c r="N3397" s="12">
        <f t="shared" si="349"/>
        <v>10</v>
      </c>
      <c r="O3397" s="13" t="str">
        <f t="shared" ca="1" si="350"/>
        <v>CUMPLE</v>
      </c>
    </row>
    <row r="3398" spans="1:15" hidden="1">
      <c r="A3398">
        <f>Tabla_owssvr__2[[#This Row],[ID]]</f>
        <v>1813</v>
      </c>
      <c r="B3398" t="str">
        <f>Tabla_owssvr__2[[#This Row],[Título]]</f>
        <v>Dar de alta equipo en el AD</v>
      </c>
      <c r="C3398" t="str">
        <f>Tabla_owssvr__2[[#This Row],[Solicitante]]</f>
        <v>Técnico Mesa de Ayuda, Externo</v>
      </c>
      <c r="D3398" s="4">
        <f>Tabla_owssvr__2[[#This Row],[Fecha Solicitud]]</f>
        <v>41548</v>
      </c>
      <c r="E3398" t="str">
        <f>Tabla_owssvr__2[[#This Row],[Estado]]</f>
        <v>Realizado</v>
      </c>
      <c r="F3398" s="4">
        <f>Tabla_owssvr__2[[#This Row],[Fecha Cierre]]</f>
        <v>41548</v>
      </c>
      <c r="G3398" t="str">
        <f>Tabla_owssvr__2[[#This Row],[Categoria]]</f>
        <v>Creación, modificación activación y desactivación de cuentas de red y correo electrónico.</v>
      </c>
      <c r="H3398">
        <f>Tabla_owssvr__2[[#This Row],[Enviado a TI]]</f>
        <v>0</v>
      </c>
      <c r="I3398">
        <f>Tabla_owssvr__2[[#This Row],[Regiones]]</f>
        <v>0</v>
      </c>
      <c r="J3398" s="12">
        <f t="shared" si="345"/>
        <v>1</v>
      </c>
      <c r="K3398" s="13">
        <f t="shared" si="346"/>
        <v>41549</v>
      </c>
      <c r="L3398" s="12">
        <f t="shared" si="347"/>
        <v>2013</v>
      </c>
      <c r="M3398" s="12">
        <f t="shared" si="348"/>
        <v>40</v>
      </c>
      <c r="N3398" s="12">
        <f t="shared" si="349"/>
        <v>10</v>
      </c>
      <c r="O3398" s="13" t="str">
        <f t="shared" ca="1" si="350"/>
        <v>CUMPLE</v>
      </c>
    </row>
    <row r="3399" spans="1:15" hidden="1">
      <c r="A3399">
        <f>Tabla_owssvr__2[[#This Row],[ID]]</f>
        <v>1812</v>
      </c>
      <c r="B3399" t="str">
        <f>Tabla_owssvr__2[[#This Row],[Título]]</f>
        <v>Minutos  Celular</v>
      </c>
      <c r="C3399" t="str">
        <f>Tabla_owssvr__2[[#This Row],[Solicitante]]</f>
        <v>Palma Campos, Alejandra Beatriz, CAM</v>
      </c>
      <c r="D3399" s="4">
        <f>Tabla_owssvr__2[[#This Row],[Fecha Solicitud]]</f>
        <v>41548</v>
      </c>
      <c r="E3399" t="str">
        <f>Tabla_owssvr__2[[#This Row],[Estado]]</f>
        <v>Realizado</v>
      </c>
      <c r="F3399" s="4">
        <f>Tabla_owssvr__2[[#This Row],[Fecha Cierre]]</f>
        <v>41548</v>
      </c>
      <c r="G3399" t="str">
        <f>Tabla_owssvr__2[[#This Row],[Categoria]]</f>
        <v>Habilitación de servicios de telefonía celular, aumento de minutos, cambio de perfil.</v>
      </c>
      <c r="H3399">
        <f>Tabla_owssvr__2[[#This Row],[Enviado a TI]]</f>
        <v>0</v>
      </c>
      <c r="I3399">
        <f>Tabla_owssvr__2[[#This Row],[Regiones]]</f>
        <v>0</v>
      </c>
      <c r="J3399" s="12">
        <f t="shared" si="345"/>
        <v>1</v>
      </c>
      <c r="K3399" s="13">
        <f t="shared" si="346"/>
        <v>41549</v>
      </c>
      <c r="L3399" s="12">
        <f t="shared" si="347"/>
        <v>2013</v>
      </c>
      <c r="M3399" s="12">
        <f t="shared" si="348"/>
        <v>40</v>
      </c>
      <c r="N3399" s="12">
        <f t="shared" si="349"/>
        <v>10</v>
      </c>
      <c r="O3399" s="13" t="str">
        <f t="shared" ca="1" si="350"/>
        <v>CUMPLE</v>
      </c>
    </row>
    <row r="3400" spans="1:15" hidden="1">
      <c r="A3400">
        <f>Tabla_owssvr__2[[#This Row],[ID]]</f>
        <v>1811</v>
      </c>
      <c r="B3400" t="str">
        <f>Tabla_owssvr__2[[#This Row],[Título]]</f>
        <v>recuperar contraseña oracle</v>
      </c>
      <c r="C3400" t="str">
        <f>Tabla_owssvr__2[[#This Row],[Solicitante]]</f>
        <v>Riveros Mancilla, Claudia Andrea, EXTERNO</v>
      </c>
      <c r="D3400" s="4">
        <f>Tabla_owssvr__2[[#This Row],[Fecha Solicitud]]</f>
        <v>41548</v>
      </c>
      <c r="E3400" t="str">
        <f>Tabla_owssvr__2[[#This Row],[Estado]]</f>
        <v>Realizado</v>
      </c>
      <c r="F3400" s="4">
        <f>Tabla_owssvr__2[[#This Row],[Fecha Cierre]]</f>
        <v>41548</v>
      </c>
      <c r="G3400" t="str">
        <f>Tabla_owssvr__2[[#This Row],[Categoria]]</f>
        <v>Reporte de incidencias de servicio externos (Oracle, SAP, Synergia, GOM ….)</v>
      </c>
      <c r="H3400">
        <f>Tabla_owssvr__2[[#This Row],[Enviado a TI]]</f>
        <v>0</v>
      </c>
      <c r="I3400">
        <f>Tabla_owssvr__2[[#This Row],[Regiones]]</f>
        <v>0</v>
      </c>
      <c r="J3400" s="12">
        <f t="shared" si="345"/>
        <v>1</v>
      </c>
      <c r="K3400" s="13">
        <f t="shared" si="346"/>
        <v>41549</v>
      </c>
      <c r="L3400" s="12">
        <f t="shared" si="347"/>
        <v>2013</v>
      </c>
      <c r="M3400" s="12">
        <f t="shared" si="348"/>
        <v>40</v>
      </c>
      <c r="N3400" s="12">
        <f t="shared" si="349"/>
        <v>10</v>
      </c>
      <c r="O3400" s="13" t="str">
        <f t="shared" ca="1" si="350"/>
        <v>CUMPLE</v>
      </c>
    </row>
    <row r="3401" spans="1:15" hidden="1">
      <c r="A3401">
        <f>Tabla_owssvr__2[[#This Row],[ID]]</f>
        <v>1810</v>
      </c>
      <c r="B3401" t="str">
        <f>Tabla_owssvr__2[[#This Row],[Título]]</f>
        <v>Paquete Roaming - Abonado 74318931</v>
      </c>
      <c r="C3401" t="str">
        <f>Tabla_owssvr__2[[#This Row],[Solicitante]]</f>
        <v>Salas Redondo, Luis Miguel, CAM</v>
      </c>
      <c r="D3401" s="4">
        <f>Tabla_owssvr__2[[#This Row],[Fecha Solicitud]]</f>
        <v>41548</v>
      </c>
      <c r="E3401" t="str">
        <f>Tabla_owssvr__2[[#This Row],[Estado]]</f>
        <v>Realizado</v>
      </c>
      <c r="F3401" s="4">
        <f>Tabla_owssvr__2[[#This Row],[Fecha Cierre]]</f>
        <v>41548</v>
      </c>
      <c r="G3401" t="str">
        <f>Tabla_owssvr__2[[#This Row],[Categoria]]</f>
        <v>Roaming</v>
      </c>
      <c r="H3401">
        <f>Tabla_owssvr__2[[#This Row],[Enviado a TI]]</f>
        <v>0</v>
      </c>
      <c r="I3401">
        <f>Tabla_owssvr__2[[#This Row],[Regiones]]</f>
        <v>0</v>
      </c>
      <c r="J3401" s="12">
        <f t="shared" si="345"/>
        <v>1</v>
      </c>
      <c r="K3401" s="13">
        <f t="shared" si="346"/>
        <v>41549</v>
      </c>
      <c r="L3401" s="12">
        <f t="shared" si="347"/>
        <v>2013</v>
      </c>
      <c r="M3401" s="12">
        <f t="shared" si="348"/>
        <v>40</v>
      </c>
      <c r="N3401" s="12">
        <f t="shared" si="349"/>
        <v>10</v>
      </c>
      <c r="O3401" s="13" t="str">
        <f t="shared" ca="1" si="350"/>
        <v>CUMPLE</v>
      </c>
    </row>
    <row r="3402" spans="1:15" hidden="1">
      <c r="A3402">
        <f>Tabla_owssvr__2[[#This Row],[ID]]</f>
        <v>1809</v>
      </c>
      <c r="B3402" t="str">
        <f>Tabla_owssvr__2[[#This Row],[Título]]</f>
        <v>Configurar Perfil PC</v>
      </c>
      <c r="C3402" t="str">
        <f>Tabla_owssvr__2[[#This Row],[Solicitante]]</f>
        <v>Castro Morales, Michel Fabian, CAM</v>
      </c>
      <c r="D3402" s="4">
        <f>Tabla_owssvr__2[[#This Row],[Fecha Solicitud]]</f>
        <v>41548</v>
      </c>
      <c r="E3402" t="str">
        <f>Tabla_owssvr__2[[#This Row],[Estado]]</f>
        <v>Realizado</v>
      </c>
      <c r="F3402" s="4">
        <f>Tabla_owssvr__2[[#This Row],[Fecha Cierre]]</f>
        <v>41548</v>
      </c>
      <c r="G3402" t="str">
        <f>Tabla_owssvr__2[[#This Row],[Categoria]]</f>
        <v>Replataformado del equipo.</v>
      </c>
      <c r="H3402">
        <f>Tabla_owssvr__2[[#This Row],[Enviado a TI]]</f>
        <v>0</v>
      </c>
      <c r="I3402">
        <f>Tabla_owssvr__2[[#This Row],[Regiones]]</f>
        <v>0</v>
      </c>
      <c r="J3402" s="12">
        <f t="shared" si="345"/>
        <v>3</v>
      </c>
      <c r="K3402" s="13">
        <f t="shared" si="346"/>
        <v>41551</v>
      </c>
      <c r="L3402" s="12">
        <f t="shared" si="347"/>
        <v>2013</v>
      </c>
      <c r="M3402" s="12">
        <f t="shared" si="348"/>
        <v>40</v>
      </c>
      <c r="N3402" s="12">
        <f t="shared" si="349"/>
        <v>10</v>
      </c>
      <c r="O3402" s="13" t="str">
        <f t="shared" ca="1" si="350"/>
        <v>CUMPLE</v>
      </c>
    </row>
    <row r="3403" spans="1:15" hidden="1">
      <c r="A3403">
        <f>Tabla_owssvr__2[[#This Row],[ID]]</f>
        <v>1808</v>
      </c>
      <c r="B3403" t="str">
        <f>Tabla_owssvr__2[[#This Row],[Título]]</f>
        <v>Instalación y Configuración Docking</v>
      </c>
      <c r="C3403" t="str">
        <f>Tabla_owssvr__2[[#This Row],[Solicitante]]</f>
        <v>Brantt Zumarán, Claudia Andrea, CAM</v>
      </c>
      <c r="D3403" s="4">
        <f>Tabla_owssvr__2[[#This Row],[Fecha Solicitud]]</f>
        <v>41548</v>
      </c>
      <c r="E3403" t="str">
        <f>Tabla_owssvr__2[[#This Row],[Estado]]</f>
        <v>Realizado</v>
      </c>
      <c r="F3403" s="4">
        <f>Tabla_owssvr__2[[#This Row],[Fecha Cierre]]</f>
        <v>41548</v>
      </c>
      <c r="G3403" t="str">
        <f>Tabla_owssvr__2[[#This Row],[Categoria]]</f>
        <v>Otros no sujetos a ANS</v>
      </c>
      <c r="H3403">
        <f>Tabla_owssvr__2[[#This Row],[Enviado a TI]]</f>
        <v>0</v>
      </c>
      <c r="I3403">
        <f>Tabla_owssvr__2[[#This Row],[Regiones]]</f>
        <v>0</v>
      </c>
      <c r="J3403" s="12">
        <f t="shared" si="345"/>
        <v>100</v>
      </c>
      <c r="K3403" s="13">
        <f t="shared" si="346"/>
        <v>41695</v>
      </c>
      <c r="L3403" s="12">
        <f t="shared" si="347"/>
        <v>2014</v>
      </c>
      <c r="M3403" s="12">
        <f t="shared" si="348"/>
        <v>9</v>
      </c>
      <c r="N3403" s="12">
        <f t="shared" si="349"/>
        <v>2</v>
      </c>
      <c r="O3403" s="13" t="str">
        <f t="shared" ca="1" si="350"/>
        <v>CUMPLE</v>
      </c>
    </row>
    <row r="3404" spans="1:15" hidden="1">
      <c r="A3404">
        <f>Tabla_owssvr__2[[#This Row],[ID]]</f>
        <v>1806</v>
      </c>
      <c r="B3404" t="str">
        <f>Tabla_owssvr__2[[#This Row],[Título]]</f>
        <v>Celular mal estado</v>
      </c>
      <c r="C3404" t="str">
        <f>Tabla_owssvr__2[[#This Row],[Solicitante]]</f>
        <v>Abarca Cerda, Cristian Andres, CAM</v>
      </c>
      <c r="D3404" s="4">
        <f>Tabla_owssvr__2[[#This Row],[Fecha Solicitud]]</f>
        <v>41547</v>
      </c>
      <c r="E3404" t="str">
        <f>Tabla_owssvr__2[[#This Row],[Estado]]</f>
        <v>Realizado</v>
      </c>
      <c r="F3404" s="4">
        <f>Tabla_owssvr__2[[#This Row],[Fecha Cierre]]</f>
        <v>41519</v>
      </c>
      <c r="G3404" t="str">
        <f>Tabla_owssvr__2[[#This Row],[Categoria]]</f>
        <v>Asignación y/o entrega de equipos celulares estándar nuevos o sus componentes. (chips)</v>
      </c>
      <c r="H3404">
        <f>Tabla_owssvr__2[[#This Row],[Enviado a TI]]</f>
        <v>0</v>
      </c>
      <c r="I3404">
        <f>Tabla_owssvr__2[[#This Row],[Regiones]]</f>
        <v>0</v>
      </c>
      <c r="J3404" s="12">
        <f t="shared" si="345"/>
        <v>7</v>
      </c>
      <c r="K3404" s="13">
        <f t="shared" si="346"/>
        <v>41556</v>
      </c>
      <c r="L3404" s="12">
        <f t="shared" si="347"/>
        <v>2013</v>
      </c>
      <c r="M3404" s="12">
        <f t="shared" si="348"/>
        <v>41</v>
      </c>
      <c r="N3404" s="12">
        <f t="shared" si="349"/>
        <v>10</v>
      </c>
      <c r="O3404" s="13" t="str">
        <f t="shared" ca="1" si="350"/>
        <v>CUMPLE</v>
      </c>
    </row>
    <row r="3405" spans="1:15" hidden="1">
      <c r="A3405">
        <f>Tabla_owssvr__2[[#This Row],[ID]]</f>
        <v>1805</v>
      </c>
      <c r="B3405" t="str">
        <f>Tabla_owssvr__2[[#This Row],[Título]]</f>
        <v>Desvinculaciones</v>
      </c>
      <c r="C3405" t="str">
        <f>Tabla_owssvr__2[[#This Row],[Solicitante]]</f>
        <v>Belmar Ramirez, Nelson Andres, CAM</v>
      </c>
      <c r="D3405" s="4">
        <f>Tabla_owssvr__2[[#This Row],[Fecha Solicitud]]</f>
        <v>41547</v>
      </c>
      <c r="E3405" t="str">
        <f>Tabla_owssvr__2[[#This Row],[Estado]]</f>
        <v>Realizado</v>
      </c>
      <c r="F3405" s="4">
        <f>Tabla_owssvr__2[[#This Row],[Fecha Cierre]]</f>
        <v>41547</v>
      </c>
      <c r="G3405" t="str">
        <f>Tabla_owssvr__2[[#This Row],[Categoria]]</f>
        <v>Creación, modificación activación y desactivación de cuentas de red y correo electrónico.</v>
      </c>
      <c r="H3405">
        <f>Tabla_owssvr__2[[#This Row],[Enviado a TI]]</f>
        <v>0</v>
      </c>
      <c r="I3405">
        <f>Tabla_owssvr__2[[#This Row],[Regiones]]</f>
        <v>0</v>
      </c>
      <c r="J3405" s="12">
        <f t="shared" si="345"/>
        <v>1</v>
      </c>
      <c r="K3405" s="13">
        <f t="shared" si="346"/>
        <v>41548</v>
      </c>
      <c r="L3405" s="12">
        <f t="shared" si="347"/>
        <v>2013</v>
      </c>
      <c r="M3405" s="12">
        <f t="shared" si="348"/>
        <v>40</v>
      </c>
      <c r="N3405" s="12">
        <f t="shared" si="349"/>
        <v>10</v>
      </c>
      <c r="O3405" s="13" t="str">
        <f t="shared" ca="1" si="350"/>
        <v>CUMPLE</v>
      </c>
    </row>
    <row r="3406" spans="1:15" hidden="1">
      <c r="A3406">
        <f>Tabla_owssvr__2[[#This Row],[ID]]</f>
        <v>1804</v>
      </c>
      <c r="B3406" t="str">
        <f>Tabla_owssvr__2[[#This Row],[Título]]</f>
        <v>SOLICITUD DE GESTION - CAMBIO DE CUENTAS</v>
      </c>
      <c r="C3406" t="str">
        <f>Tabla_owssvr__2[[#This Row],[Solicitante]]</f>
        <v>Ruz Salinas, Richard Alberto, CAM</v>
      </c>
      <c r="D3406" s="4">
        <f>Tabla_owssvr__2[[#This Row],[Fecha Solicitud]]</f>
        <v>41547</v>
      </c>
      <c r="E3406" t="str">
        <f>Tabla_owssvr__2[[#This Row],[Estado]]</f>
        <v>Realizado</v>
      </c>
      <c r="F3406" s="4">
        <f>Tabla_owssvr__2[[#This Row],[Fecha Cierre]]</f>
        <v>41547</v>
      </c>
      <c r="G3406" t="str">
        <f>Tabla_owssvr__2[[#This Row],[Categoria]]</f>
        <v>Reporte de incidencias de servicio externos (Oracle, SAP, Synergia, GOM ….)</v>
      </c>
      <c r="H3406">
        <f>Tabla_owssvr__2[[#This Row],[Enviado a TI]]</f>
        <v>0</v>
      </c>
      <c r="I3406">
        <f>Tabla_owssvr__2[[#This Row],[Regiones]]</f>
        <v>0</v>
      </c>
      <c r="J3406" s="12">
        <f t="shared" si="345"/>
        <v>1</v>
      </c>
      <c r="K3406" s="13">
        <f t="shared" si="346"/>
        <v>41548</v>
      </c>
      <c r="L3406" s="12">
        <f t="shared" si="347"/>
        <v>2013</v>
      </c>
      <c r="M3406" s="12">
        <f t="shared" si="348"/>
        <v>40</v>
      </c>
      <c r="N3406" s="12">
        <f t="shared" si="349"/>
        <v>10</v>
      </c>
      <c r="O3406" s="13" t="str">
        <f t="shared" ca="1" si="350"/>
        <v>CUMPLE</v>
      </c>
    </row>
    <row r="3407" spans="1:15" hidden="1">
      <c r="A3407">
        <f>Tabla_owssvr__2[[#This Row],[ID]]</f>
        <v>1803</v>
      </c>
      <c r="B3407" t="str">
        <f>Tabla_owssvr__2[[#This Row],[Título]]</f>
        <v>Solicitud de CL para ROlando Saavedra</v>
      </c>
      <c r="C3407" t="str">
        <f>Tabla_owssvr__2[[#This Row],[Solicitante]]</f>
        <v>Castro Morales, Michel Fabian, CAM</v>
      </c>
      <c r="D3407" s="4">
        <f>Tabla_owssvr__2[[#This Row],[Fecha Solicitud]]</f>
        <v>41547</v>
      </c>
      <c r="E3407" t="str">
        <f>Tabla_owssvr__2[[#This Row],[Estado]]</f>
        <v>Realizado</v>
      </c>
      <c r="F3407" s="4">
        <f>Tabla_owssvr__2[[#This Row],[Fecha Cierre]]</f>
        <v>41547</v>
      </c>
      <c r="G3407" t="str">
        <f>Tabla_owssvr__2[[#This Row],[Categoria]]</f>
        <v>Creación, modificación activación y desactivación de cuentas de red y correo electrónico.</v>
      </c>
      <c r="H3407">
        <f>Tabla_owssvr__2[[#This Row],[Enviado a TI]]</f>
        <v>0</v>
      </c>
      <c r="I3407">
        <f>Tabla_owssvr__2[[#This Row],[Regiones]]</f>
        <v>0</v>
      </c>
      <c r="J3407" s="12">
        <f t="shared" si="345"/>
        <v>1</v>
      </c>
      <c r="K3407" s="13">
        <f t="shared" si="346"/>
        <v>41548</v>
      </c>
      <c r="L3407" s="12">
        <f t="shared" si="347"/>
        <v>2013</v>
      </c>
      <c r="M3407" s="12">
        <f t="shared" si="348"/>
        <v>40</v>
      </c>
      <c r="N3407" s="12">
        <f t="shared" si="349"/>
        <v>10</v>
      </c>
      <c r="O3407" s="13" t="str">
        <f t="shared" ca="1" si="350"/>
        <v>CUMPLE</v>
      </c>
    </row>
    <row r="3408" spans="1:15" hidden="1">
      <c r="A3408">
        <f>Tabla_owssvr__2[[#This Row],[ID]]</f>
        <v>1802</v>
      </c>
      <c r="B3408" t="str">
        <f>Tabla_owssvr__2[[#This Row],[Título]]</f>
        <v>Cambio Notebook</v>
      </c>
      <c r="C3408" t="str">
        <f>Tabla_owssvr__2[[#This Row],[Solicitante]]</f>
        <v>del Río Castro, Matías Eduardo, CAM</v>
      </c>
      <c r="D3408" s="4">
        <f>Tabla_owssvr__2[[#This Row],[Fecha Solicitud]]</f>
        <v>41547</v>
      </c>
      <c r="E3408" t="str">
        <f>Tabla_owssvr__2[[#This Row],[Estado]]</f>
        <v>Realizado</v>
      </c>
      <c r="F3408" s="4">
        <f>Tabla_owssvr__2[[#This Row],[Fecha Cierre]]</f>
        <v>41547</v>
      </c>
      <c r="G3408" t="str">
        <f>Tabla_owssvr__2[[#This Row],[Categoria]]</f>
        <v>Compra de equipamiento estándar.</v>
      </c>
      <c r="H3408">
        <f>Tabla_owssvr__2[[#This Row],[Enviado a TI]]</f>
        <v>0</v>
      </c>
      <c r="I3408">
        <f>Tabla_owssvr__2[[#This Row],[Regiones]]</f>
        <v>0</v>
      </c>
      <c r="J3408" s="12">
        <f t="shared" si="345"/>
        <v>10</v>
      </c>
      <c r="K3408" s="13">
        <f t="shared" si="346"/>
        <v>41561</v>
      </c>
      <c r="L3408" s="12">
        <f t="shared" si="347"/>
        <v>2013</v>
      </c>
      <c r="M3408" s="12">
        <f t="shared" si="348"/>
        <v>42</v>
      </c>
      <c r="N3408" s="12">
        <f t="shared" si="349"/>
        <v>10</v>
      </c>
      <c r="O3408" s="13" t="str">
        <f t="shared" ca="1" si="350"/>
        <v>CUMPLE</v>
      </c>
    </row>
    <row r="3409" spans="1:15" hidden="1">
      <c r="A3409">
        <f>Tabla_owssvr__2[[#This Row],[ID]]</f>
        <v>1801</v>
      </c>
      <c r="B3409" t="str">
        <f>Tabla_owssvr__2[[#This Row],[Título]]</f>
        <v>Solicita gestionar carpeta compartida</v>
      </c>
      <c r="C3409" t="str">
        <f>Tabla_owssvr__2[[#This Row],[Solicitante]]</f>
        <v>Vasquez Opazo, Maria Jose, CAM</v>
      </c>
      <c r="D3409" s="4">
        <f>Tabla_owssvr__2[[#This Row],[Fecha Solicitud]]</f>
        <v>41547</v>
      </c>
      <c r="E3409" t="str">
        <f>Tabla_owssvr__2[[#This Row],[Estado]]</f>
        <v>Realizado</v>
      </c>
      <c r="F3409" s="4">
        <f>Tabla_owssvr__2[[#This Row],[Fecha Cierre]]</f>
        <v>41547</v>
      </c>
      <c r="G3409" t="str">
        <f>Tabla_owssvr__2[[#This Row],[Categoria]]</f>
        <v>Habilitación de carpetas compartidas o sitios de Sharepoint. O asignación y/o modificación de permisos.</v>
      </c>
      <c r="H3409">
        <f>Tabla_owssvr__2[[#This Row],[Enviado a TI]]</f>
        <v>0</v>
      </c>
      <c r="I3409">
        <f>Tabla_owssvr__2[[#This Row],[Regiones]]</f>
        <v>0</v>
      </c>
      <c r="J3409" s="12">
        <f t="shared" si="345"/>
        <v>1</v>
      </c>
      <c r="K3409" s="13">
        <f t="shared" si="346"/>
        <v>41548</v>
      </c>
      <c r="L3409" s="12">
        <f t="shared" si="347"/>
        <v>2013</v>
      </c>
      <c r="M3409" s="12">
        <f t="shared" si="348"/>
        <v>40</v>
      </c>
      <c r="N3409" s="12">
        <f t="shared" si="349"/>
        <v>10</v>
      </c>
      <c r="O3409" s="13" t="str">
        <f t="shared" ca="1" si="350"/>
        <v>CUMPLE</v>
      </c>
    </row>
    <row r="3410" spans="1:15" hidden="1">
      <c r="A3410">
        <f>Tabla_owssvr__2[[#This Row],[ID]]</f>
        <v>1800</v>
      </c>
      <c r="B3410" t="str">
        <f>Tabla_owssvr__2[[#This Row],[Título]]</f>
        <v>Correos Frontel</v>
      </c>
      <c r="C3410" t="str">
        <f>Tabla_owssvr__2[[#This Row],[Solicitante]]</f>
        <v>Meza Madariaga, Daniella Fernanda, CAM</v>
      </c>
      <c r="D3410" s="4">
        <f>Tabla_owssvr__2[[#This Row],[Fecha Solicitud]]</f>
        <v>41547</v>
      </c>
      <c r="E3410" t="str">
        <f>Tabla_owssvr__2[[#This Row],[Estado]]</f>
        <v>Realizado</v>
      </c>
      <c r="F3410" s="4">
        <f>Tabla_owssvr__2[[#This Row],[Fecha Cierre]]</f>
        <v>41547</v>
      </c>
      <c r="G3410" t="str">
        <f>Tabla_owssvr__2[[#This Row],[Categoria]]</f>
        <v>Creación, modificación activación y desactivación de cuentas de red y correo electrónico.</v>
      </c>
      <c r="H3410">
        <f>Tabla_owssvr__2[[#This Row],[Enviado a TI]]</f>
        <v>0</v>
      </c>
      <c r="I3410">
        <f>Tabla_owssvr__2[[#This Row],[Regiones]]</f>
        <v>0</v>
      </c>
      <c r="J3410" s="12">
        <f t="shared" si="345"/>
        <v>1</v>
      </c>
      <c r="K3410" s="13">
        <f t="shared" si="346"/>
        <v>41548</v>
      </c>
      <c r="L3410" s="12">
        <f t="shared" si="347"/>
        <v>2013</v>
      </c>
      <c r="M3410" s="12">
        <f t="shared" si="348"/>
        <v>40</v>
      </c>
      <c r="N3410" s="12">
        <f t="shared" si="349"/>
        <v>10</v>
      </c>
      <c r="O3410" s="13" t="str">
        <f t="shared" ca="1" si="350"/>
        <v>CUMPLE</v>
      </c>
    </row>
    <row r="3411" spans="1:15" hidden="1">
      <c r="A3411">
        <f>Tabla_owssvr__2[[#This Row],[ID]]</f>
        <v>1799</v>
      </c>
      <c r="B3411" t="str">
        <f>Tabla_owssvr__2[[#This Row],[Título]]</f>
        <v>Site de Gestión Humana</v>
      </c>
      <c r="C3411" t="str">
        <f>Tabla_owssvr__2[[#This Row],[Solicitante]]</f>
        <v>Meza Madariaga, Daniella Fernanda, CAM</v>
      </c>
      <c r="D3411" s="4">
        <f>Tabla_owssvr__2[[#This Row],[Fecha Solicitud]]</f>
        <v>41547</v>
      </c>
      <c r="E3411" t="str">
        <f>Tabla_owssvr__2[[#This Row],[Estado]]</f>
        <v>Realizado</v>
      </c>
      <c r="F3411" s="4">
        <f>Tabla_owssvr__2[[#This Row],[Fecha Cierre]]</f>
        <v>41547</v>
      </c>
      <c r="G3411" t="str">
        <f>Tabla_owssvr__2[[#This Row],[Categoria]]</f>
        <v>Habilitación de carpetas compartidas o sitios de Sharepoint. O asignación y/o modificación de permisos.</v>
      </c>
      <c r="H3411">
        <f>Tabla_owssvr__2[[#This Row],[Enviado a TI]]</f>
        <v>0</v>
      </c>
      <c r="I3411">
        <f>Tabla_owssvr__2[[#This Row],[Regiones]]</f>
        <v>0</v>
      </c>
      <c r="J3411" s="12">
        <f t="shared" si="345"/>
        <v>1</v>
      </c>
      <c r="K3411" s="13">
        <f t="shared" si="346"/>
        <v>41548</v>
      </c>
      <c r="L3411" s="12">
        <f t="shared" si="347"/>
        <v>2013</v>
      </c>
      <c r="M3411" s="12">
        <f t="shared" si="348"/>
        <v>40</v>
      </c>
      <c r="N3411" s="12">
        <f t="shared" si="349"/>
        <v>10</v>
      </c>
      <c r="O3411" s="13" t="str">
        <f t="shared" ca="1" si="350"/>
        <v>CUMPLE</v>
      </c>
    </row>
    <row r="3412" spans="1:15" hidden="1">
      <c r="A3412">
        <f>Tabla_owssvr__2[[#This Row],[ID]]</f>
        <v>1798</v>
      </c>
      <c r="B3412" t="str">
        <f>Tabla_owssvr__2[[#This Row],[Título]]</f>
        <v>SOLICITUD DE GESTION - MODIFICAR FORMULARIO</v>
      </c>
      <c r="C3412" t="str">
        <f>Tabla_owssvr__2[[#This Row],[Solicitante]]</f>
        <v>Ruz Salinas, Richard Alberto, CAM</v>
      </c>
      <c r="D3412" s="4">
        <f>Tabla_owssvr__2[[#This Row],[Fecha Solicitud]]</f>
        <v>41547</v>
      </c>
      <c r="E3412" t="str">
        <f>Tabla_owssvr__2[[#This Row],[Estado]]</f>
        <v>Realizado</v>
      </c>
      <c r="F3412" s="4">
        <f>Tabla_owssvr__2[[#This Row],[Fecha Cierre]]</f>
        <v>41547</v>
      </c>
      <c r="G3412" t="str">
        <f>Tabla_owssvr__2[[#This Row],[Categoria]]</f>
        <v>Reporte de incidencias de servicio externos (Oracle, SAP, Synergia, GOM ….)</v>
      </c>
      <c r="H3412">
        <f>Tabla_owssvr__2[[#This Row],[Enviado a TI]]</f>
        <v>0</v>
      </c>
      <c r="I3412">
        <f>Tabla_owssvr__2[[#This Row],[Regiones]]</f>
        <v>0</v>
      </c>
      <c r="J3412" s="12">
        <f t="shared" si="345"/>
        <v>1</v>
      </c>
      <c r="K3412" s="13">
        <f t="shared" si="346"/>
        <v>41548</v>
      </c>
      <c r="L3412" s="12">
        <f t="shared" si="347"/>
        <v>2013</v>
      </c>
      <c r="M3412" s="12">
        <f t="shared" si="348"/>
        <v>40</v>
      </c>
      <c r="N3412" s="12">
        <f t="shared" si="349"/>
        <v>10</v>
      </c>
      <c r="O3412" s="13" t="str">
        <f t="shared" ca="1" si="350"/>
        <v>CUMPLE</v>
      </c>
    </row>
    <row r="3413" spans="1:15" hidden="1">
      <c r="A3413">
        <f>Tabla_owssvr__2[[#This Row],[ID]]</f>
        <v>1797</v>
      </c>
      <c r="B3413" t="str">
        <f>Tabla_owssvr__2[[#This Row],[Título]]</f>
        <v>INFORMACIÓN ENCUESTA GPTW 2013</v>
      </c>
      <c r="C3413" t="str">
        <f>Tabla_owssvr__2[[#This Row],[Solicitante]]</f>
        <v>Meza Madariaga, Daniella Fernanda, CAM</v>
      </c>
      <c r="D3413" s="4">
        <f>Tabla_owssvr__2[[#This Row],[Fecha Solicitud]]</f>
        <v>41547</v>
      </c>
      <c r="E3413" t="str">
        <f>Tabla_owssvr__2[[#This Row],[Estado]]</f>
        <v>Realizado</v>
      </c>
      <c r="F3413" s="4">
        <f>Tabla_owssvr__2[[#This Row],[Fecha Cierre]]</f>
        <v>41547</v>
      </c>
      <c r="G3413" t="str">
        <f>Tabla_owssvr__2[[#This Row],[Categoria]]</f>
        <v>Creación, modificación activación y desactivación de cuentas de red y correo electrónico.</v>
      </c>
      <c r="H3413">
        <f>Tabla_owssvr__2[[#This Row],[Enviado a TI]]</f>
        <v>0</v>
      </c>
      <c r="I3413">
        <f>Tabla_owssvr__2[[#This Row],[Regiones]]</f>
        <v>0</v>
      </c>
      <c r="J3413" s="12">
        <f t="shared" si="345"/>
        <v>1</v>
      </c>
      <c r="K3413" s="13">
        <f t="shared" si="346"/>
        <v>41548</v>
      </c>
      <c r="L3413" s="12">
        <f t="shared" si="347"/>
        <v>2013</v>
      </c>
      <c r="M3413" s="12">
        <f t="shared" si="348"/>
        <v>40</v>
      </c>
      <c r="N3413" s="12">
        <f t="shared" si="349"/>
        <v>10</v>
      </c>
      <c r="O3413" s="13" t="str">
        <f t="shared" ca="1" si="350"/>
        <v>CUMPLE</v>
      </c>
    </row>
    <row r="3414" spans="1:15" hidden="1">
      <c r="A3414">
        <f>Tabla_owssvr__2[[#This Row],[ID]]</f>
        <v>1796</v>
      </c>
      <c r="B3414" t="str">
        <f>Tabla_owssvr__2[[#This Row],[Título]]</f>
        <v>Problema con correo Sr. Juan Ruiz</v>
      </c>
      <c r="C3414" t="str">
        <f>Tabla_owssvr__2[[#This Row],[Solicitante]]</f>
        <v>Martinez Fuentealba, Victor Alonso, CAM</v>
      </c>
      <c r="D3414" s="4">
        <f>Tabla_owssvr__2[[#This Row],[Fecha Solicitud]]</f>
        <v>41547</v>
      </c>
      <c r="E3414" t="str">
        <f>Tabla_owssvr__2[[#This Row],[Estado]]</f>
        <v>Realizado</v>
      </c>
      <c r="F3414" s="4">
        <f>Tabla_owssvr__2[[#This Row],[Fecha Cierre]]</f>
        <v>41547</v>
      </c>
      <c r="G3414" t="str">
        <f>Tabla_owssvr__2[[#This Row],[Categoria]]</f>
        <v>Creación, modificación activación y desactivación de cuentas de red y correo electrónico.</v>
      </c>
      <c r="H3414">
        <f>Tabla_owssvr__2[[#This Row],[Enviado a TI]]</f>
        <v>0</v>
      </c>
      <c r="I3414">
        <f>Tabla_owssvr__2[[#This Row],[Regiones]]</f>
        <v>0</v>
      </c>
      <c r="J3414" s="12">
        <f t="shared" si="345"/>
        <v>1</v>
      </c>
      <c r="K3414" s="13">
        <f t="shared" si="346"/>
        <v>41548</v>
      </c>
      <c r="L3414" s="12">
        <f t="shared" si="347"/>
        <v>2013</v>
      </c>
      <c r="M3414" s="12">
        <f t="shared" si="348"/>
        <v>40</v>
      </c>
      <c r="N3414" s="12">
        <f t="shared" si="349"/>
        <v>10</v>
      </c>
      <c r="O3414" s="13" t="str">
        <f t="shared" ca="1" si="350"/>
        <v>CUMPLE</v>
      </c>
    </row>
    <row r="3415" spans="1:15" hidden="1">
      <c r="A3415">
        <f>Tabla_owssvr__2[[#This Row],[ID]]</f>
        <v>1795</v>
      </c>
      <c r="B3415" t="str">
        <f>Tabla_owssvr__2[[#This Row],[Título]]</f>
        <v>SOLICITUD DE GESTION - AGREGAR RESPONSABILIDAD</v>
      </c>
      <c r="C3415" t="str">
        <f>Tabla_owssvr__2[[#This Row],[Solicitante]]</f>
        <v>Ruz Salinas, Richard Alberto, CAM</v>
      </c>
      <c r="D3415" s="4">
        <f>Tabla_owssvr__2[[#This Row],[Fecha Solicitud]]</f>
        <v>41547</v>
      </c>
      <c r="E3415" t="str">
        <f>Tabla_owssvr__2[[#This Row],[Estado]]</f>
        <v>Realizado</v>
      </c>
      <c r="F3415" s="4">
        <f>Tabla_owssvr__2[[#This Row],[Fecha Cierre]]</f>
        <v>41547</v>
      </c>
      <c r="G3415" t="str">
        <f>Tabla_owssvr__2[[#This Row],[Categoria]]</f>
        <v>Reporte de incidencias de servicio externos (Oracle, SAP, Synergia, GOM ….)</v>
      </c>
      <c r="H3415">
        <f>Tabla_owssvr__2[[#This Row],[Enviado a TI]]</f>
        <v>0</v>
      </c>
      <c r="I3415">
        <f>Tabla_owssvr__2[[#This Row],[Regiones]]</f>
        <v>0</v>
      </c>
      <c r="J3415" s="12">
        <f t="shared" si="345"/>
        <v>1</v>
      </c>
      <c r="K3415" s="13">
        <f t="shared" si="346"/>
        <v>41548</v>
      </c>
      <c r="L3415" s="12">
        <f t="shared" si="347"/>
        <v>2013</v>
      </c>
      <c r="M3415" s="12">
        <f t="shared" si="348"/>
        <v>40</v>
      </c>
      <c r="N3415" s="12">
        <f t="shared" si="349"/>
        <v>10</v>
      </c>
      <c r="O3415" s="13" t="str">
        <f t="shared" ca="1" si="350"/>
        <v>CUMPLE</v>
      </c>
    </row>
    <row r="3416" spans="1:15" hidden="1">
      <c r="A3416">
        <f>Tabla_owssvr__2[[#This Row],[ID]]</f>
        <v>1794</v>
      </c>
      <c r="B3416" t="str">
        <f>Tabla_owssvr__2[[#This Row],[Título]]</f>
        <v>revisar el documento N° 66976</v>
      </c>
      <c r="C3416" t="str">
        <f>Tabla_owssvr__2[[#This Row],[Solicitante]]</f>
        <v>Martinez Muñoz, Ximena Del Rosario, CAM</v>
      </c>
      <c r="D3416" s="4">
        <f>Tabla_owssvr__2[[#This Row],[Fecha Solicitud]]</f>
        <v>41544</v>
      </c>
      <c r="E3416" t="str">
        <f>Tabla_owssvr__2[[#This Row],[Estado]]</f>
        <v>Realizado</v>
      </c>
      <c r="F3416" s="4">
        <f>Tabla_owssvr__2[[#This Row],[Fecha Cierre]]</f>
        <v>41544</v>
      </c>
      <c r="G3416" t="str">
        <f>Tabla_owssvr__2[[#This Row],[Categoria]]</f>
        <v>Reporte de incidencias de servicio externos (Oracle, SAP, Synergia, GOM ….)</v>
      </c>
      <c r="H3416">
        <f>Tabla_owssvr__2[[#This Row],[Enviado a TI]]</f>
        <v>0</v>
      </c>
      <c r="I3416">
        <f>Tabla_owssvr__2[[#This Row],[Regiones]]</f>
        <v>0</v>
      </c>
      <c r="J3416" s="12">
        <f t="shared" si="345"/>
        <v>1</v>
      </c>
      <c r="K3416" s="13">
        <f t="shared" si="346"/>
        <v>41547</v>
      </c>
      <c r="L3416" s="12">
        <f t="shared" si="347"/>
        <v>2013</v>
      </c>
      <c r="M3416" s="12">
        <f t="shared" si="348"/>
        <v>40</v>
      </c>
      <c r="N3416" s="12">
        <f t="shared" si="349"/>
        <v>9</v>
      </c>
      <c r="O3416" s="13" t="str">
        <f t="shared" ca="1" si="350"/>
        <v>CUMPLE</v>
      </c>
    </row>
    <row r="3417" spans="1:15" hidden="1">
      <c r="A3417">
        <f>Tabla_owssvr__2[[#This Row],[ID]]</f>
        <v>1793</v>
      </c>
      <c r="B3417" t="str">
        <f>Tabla_owssvr__2[[#This Row],[Título]]</f>
        <v>TICKET 762444 - EXCHANGE REGISTRO SPAM</v>
      </c>
      <c r="C3417" t="str">
        <f>Tabla_owssvr__2[[#This Row],[Solicitante]]</f>
        <v>Salas Redondo, Luis Miguel, CAM</v>
      </c>
      <c r="D3417" s="4">
        <f>Tabla_owssvr__2[[#This Row],[Fecha Solicitud]]</f>
        <v>41547</v>
      </c>
      <c r="E3417" t="str">
        <f>Tabla_owssvr__2[[#This Row],[Estado]]</f>
        <v>Realizado</v>
      </c>
      <c r="F3417" s="4">
        <f>Tabla_owssvr__2[[#This Row],[Fecha Cierre]]</f>
        <v>41547</v>
      </c>
      <c r="G3417" t="str">
        <f>Tabla_owssvr__2[[#This Row],[Categoria]]</f>
        <v>Reporte de problemas de comunicaciones. Datos.</v>
      </c>
      <c r="H3417">
        <f>Tabla_owssvr__2[[#This Row],[Enviado a TI]]</f>
        <v>0</v>
      </c>
      <c r="I3417">
        <f>Tabla_owssvr__2[[#This Row],[Regiones]]</f>
        <v>0</v>
      </c>
      <c r="J3417" s="12">
        <f t="shared" si="345"/>
        <v>1</v>
      </c>
      <c r="K3417" s="13">
        <f t="shared" si="346"/>
        <v>41548</v>
      </c>
      <c r="L3417" s="12">
        <f t="shared" si="347"/>
        <v>2013</v>
      </c>
      <c r="M3417" s="12">
        <f t="shared" si="348"/>
        <v>40</v>
      </c>
      <c r="N3417" s="12">
        <f t="shared" si="349"/>
        <v>10</v>
      </c>
      <c r="O3417" s="13" t="str">
        <f t="shared" ca="1" si="350"/>
        <v>CUMPLE</v>
      </c>
    </row>
    <row r="3418" spans="1:15" hidden="1">
      <c r="A3418">
        <f>Tabla_owssvr__2[[#This Row],[ID]]</f>
        <v>1792</v>
      </c>
      <c r="B3418" t="str">
        <f>Tabla_owssvr__2[[#This Row],[Título]]</f>
        <v>Alta Estación de Trabajo</v>
      </c>
      <c r="C3418" t="str">
        <f>Tabla_owssvr__2[[#This Row],[Solicitante]]</f>
        <v>Técnico Mesa de Ayuda, Externo</v>
      </c>
      <c r="D3418" s="4">
        <f>Tabla_owssvr__2[[#This Row],[Fecha Solicitud]]</f>
        <v>41547</v>
      </c>
      <c r="E3418" t="str">
        <f>Tabla_owssvr__2[[#This Row],[Estado]]</f>
        <v>Realizado</v>
      </c>
      <c r="F3418" s="4">
        <f>Tabla_owssvr__2[[#This Row],[Fecha Cierre]]</f>
        <v>41547</v>
      </c>
      <c r="G3418" t="str">
        <f>Tabla_owssvr__2[[#This Row],[Categoria]]</f>
        <v>Creación, modificación activación y desactivación de cuentas de red y correo electrónico.</v>
      </c>
      <c r="H3418">
        <f>Tabla_owssvr__2[[#This Row],[Enviado a TI]]</f>
        <v>0</v>
      </c>
      <c r="I3418">
        <f>Tabla_owssvr__2[[#This Row],[Regiones]]</f>
        <v>0</v>
      </c>
      <c r="J3418" s="12">
        <f t="shared" si="345"/>
        <v>1</v>
      </c>
      <c r="K3418" s="13">
        <f t="shared" si="346"/>
        <v>41548</v>
      </c>
      <c r="L3418" s="12">
        <f t="shared" si="347"/>
        <v>2013</v>
      </c>
      <c r="M3418" s="12">
        <f t="shared" si="348"/>
        <v>40</v>
      </c>
      <c r="N3418" s="12">
        <f t="shared" si="349"/>
        <v>10</v>
      </c>
      <c r="O3418" s="13" t="str">
        <f t="shared" ca="1" si="350"/>
        <v>CUMPLE</v>
      </c>
    </row>
    <row r="3419" spans="1:15" hidden="1">
      <c r="A3419">
        <f>Tabla_owssvr__2[[#This Row],[ID]]</f>
        <v>1791</v>
      </c>
      <c r="B3419" t="str">
        <f>Tabla_owssvr__2[[#This Row],[Título]]</f>
        <v>Cuentas de dominio bloqueadas</v>
      </c>
      <c r="C3419" t="str">
        <f>Tabla_owssvr__2[[#This Row],[Solicitante]]</f>
        <v>Técnico Mesa de Ayuda, Externo</v>
      </c>
      <c r="D3419" s="4">
        <f>Tabla_owssvr__2[[#This Row],[Fecha Solicitud]]</f>
        <v>41547</v>
      </c>
      <c r="E3419" t="str">
        <f>Tabla_owssvr__2[[#This Row],[Estado]]</f>
        <v>Realizado</v>
      </c>
      <c r="F3419" s="4">
        <f>Tabla_owssvr__2[[#This Row],[Fecha Cierre]]</f>
        <v>41547</v>
      </c>
      <c r="G3419" t="str">
        <f>Tabla_owssvr__2[[#This Row],[Categoria]]</f>
        <v>Creación, modificación activación y desactivación de cuentas de red y correo electrónico.</v>
      </c>
      <c r="H3419">
        <f>Tabla_owssvr__2[[#This Row],[Enviado a TI]]</f>
        <v>0</v>
      </c>
      <c r="I3419">
        <f>Tabla_owssvr__2[[#This Row],[Regiones]]</f>
        <v>0</v>
      </c>
      <c r="J3419" s="12">
        <f t="shared" si="345"/>
        <v>1</v>
      </c>
      <c r="K3419" s="13">
        <f t="shared" si="346"/>
        <v>41548</v>
      </c>
      <c r="L3419" s="12">
        <f t="shared" si="347"/>
        <v>2013</v>
      </c>
      <c r="M3419" s="12">
        <f t="shared" si="348"/>
        <v>40</v>
      </c>
      <c r="N3419" s="12">
        <f t="shared" si="349"/>
        <v>10</v>
      </c>
      <c r="O3419" s="13" t="str">
        <f t="shared" ca="1" si="350"/>
        <v>CUMPLE</v>
      </c>
    </row>
    <row r="3420" spans="1:15" hidden="1">
      <c r="A3420">
        <f>Tabla_owssvr__2[[#This Row],[ID]]</f>
        <v>1790</v>
      </c>
      <c r="B3420" t="str">
        <f>Tabla_owssvr__2[[#This Row],[Título]]</f>
        <v>Cuentas de dominio bloqueadas</v>
      </c>
      <c r="C3420" t="str">
        <f>Tabla_owssvr__2[[#This Row],[Solicitante]]</f>
        <v>Técnico Mesa de Ayuda, Externo</v>
      </c>
      <c r="D3420" s="4">
        <f>Tabla_owssvr__2[[#This Row],[Fecha Solicitud]]</f>
        <v>41547</v>
      </c>
      <c r="E3420" t="str">
        <f>Tabla_owssvr__2[[#This Row],[Estado]]</f>
        <v>Realizado</v>
      </c>
      <c r="F3420" s="4">
        <f>Tabla_owssvr__2[[#This Row],[Fecha Cierre]]</f>
        <v>41547</v>
      </c>
      <c r="G3420" t="str">
        <f>Tabla_owssvr__2[[#This Row],[Categoria]]</f>
        <v>Creación, modificación activación y desactivación de cuentas de red y correo electrónico.</v>
      </c>
      <c r="H3420">
        <f>Tabla_owssvr__2[[#This Row],[Enviado a TI]]</f>
        <v>0</v>
      </c>
      <c r="I3420">
        <f>Tabla_owssvr__2[[#This Row],[Regiones]]</f>
        <v>0</v>
      </c>
      <c r="J3420" s="12">
        <f t="shared" si="345"/>
        <v>1</v>
      </c>
      <c r="K3420" s="13">
        <f t="shared" si="346"/>
        <v>41548</v>
      </c>
      <c r="L3420" s="12">
        <f t="shared" si="347"/>
        <v>2013</v>
      </c>
      <c r="M3420" s="12">
        <f t="shared" si="348"/>
        <v>40</v>
      </c>
      <c r="N3420" s="12">
        <f t="shared" si="349"/>
        <v>10</v>
      </c>
      <c r="O3420" s="13" t="str">
        <f t="shared" ca="1" si="350"/>
        <v>CUMPLE</v>
      </c>
    </row>
    <row r="3421" spans="1:15" hidden="1">
      <c r="A3421">
        <f>Tabla_owssvr__2[[#This Row],[ID]]</f>
        <v>1789</v>
      </c>
      <c r="B3421" t="str">
        <f>Tabla_owssvr__2[[#This Row],[Título]]</f>
        <v>Cambio clave</v>
      </c>
      <c r="C3421" t="str">
        <f>Tabla_owssvr__2[[#This Row],[Solicitante]]</f>
        <v>Camaggi Garrido, Marcelo Andrés, EXTERNO</v>
      </c>
      <c r="D3421" s="4">
        <f>Tabla_owssvr__2[[#This Row],[Fecha Solicitud]]</f>
        <v>41547</v>
      </c>
      <c r="E3421" t="str">
        <f>Tabla_owssvr__2[[#This Row],[Estado]]</f>
        <v>Realizado</v>
      </c>
      <c r="F3421" s="4">
        <f>Tabla_owssvr__2[[#This Row],[Fecha Cierre]]</f>
        <v>41547</v>
      </c>
      <c r="G3421" t="str">
        <f>Tabla_owssvr__2[[#This Row],[Categoria]]</f>
        <v>Creación, modificación activación y desactivación de cuentas de red y correo electrónico.</v>
      </c>
      <c r="H3421">
        <f>Tabla_owssvr__2[[#This Row],[Enviado a TI]]</f>
        <v>0</v>
      </c>
      <c r="I3421">
        <f>Tabla_owssvr__2[[#This Row],[Regiones]]</f>
        <v>0</v>
      </c>
      <c r="J3421" s="12">
        <f t="shared" si="345"/>
        <v>1</v>
      </c>
      <c r="K3421" s="13">
        <f t="shared" si="346"/>
        <v>41548</v>
      </c>
      <c r="L3421" s="12">
        <f t="shared" si="347"/>
        <v>2013</v>
      </c>
      <c r="M3421" s="12">
        <f t="shared" si="348"/>
        <v>40</v>
      </c>
      <c r="N3421" s="12">
        <f t="shared" si="349"/>
        <v>10</v>
      </c>
      <c r="O3421" s="13" t="str">
        <f t="shared" ca="1" si="350"/>
        <v>CUMPLE</v>
      </c>
    </row>
    <row r="3422" spans="1:15" hidden="1">
      <c r="A3422">
        <f>Tabla_owssvr__2[[#This Row],[ID]]</f>
        <v>1788</v>
      </c>
      <c r="B3422" t="str">
        <f>Tabla_owssvr__2[[#This Row],[Título]]</f>
        <v xml:space="preserve">TICKET 762309 - CUENTA DE RED BAJA </v>
      </c>
      <c r="C3422" t="str">
        <f>Tabla_owssvr__2[[#This Row],[Solicitante]]</f>
        <v>Torrejón Osorio, Marcela Alejandra, CAM</v>
      </c>
      <c r="D3422" s="4">
        <f>Tabla_owssvr__2[[#This Row],[Fecha Solicitud]]</f>
        <v>41544</v>
      </c>
      <c r="E3422" t="str">
        <f>Tabla_owssvr__2[[#This Row],[Estado]]</f>
        <v>Realizado</v>
      </c>
      <c r="F3422" s="4">
        <f>Tabla_owssvr__2[[#This Row],[Fecha Cierre]]</f>
        <v>41544</v>
      </c>
      <c r="G3422" t="str">
        <f>Tabla_owssvr__2[[#This Row],[Categoria]]</f>
        <v>Creación, modificación activación y desactivación de cuentas de red y correo electrónico.</v>
      </c>
      <c r="H3422">
        <f>Tabla_owssvr__2[[#This Row],[Enviado a TI]]</f>
        <v>0</v>
      </c>
      <c r="I3422">
        <f>Tabla_owssvr__2[[#This Row],[Regiones]]</f>
        <v>0</v>
      </c>
      <c r="J3422" s="12">
        <f t="shared" si="345"/>
        <v>1</v>
      </c>
      <c r="K3422" s="13">
        <f t="shared" si="346"/>
        <v>41547</v>
      </c>
      <c r="L3422" s="12">
        <f t="shared" si="347"/>
        <v>2013</v>
      </c>
      <c r="M3422" s="12">
        <f t="shared" si="348"/>
        <v>40</v>
      </c>
      <c r="N3422" s="12">
        <f t="shared" si="349"/>
        <v>9</v>
      </c>
      <c r="O3422" s="13" t="str">
        <f t="shared" ca="1" si="350"/>
        <v>CUMPLE</v>
      </c>
    </row>
    <row r="3423" spans="1:15" hidden="1">
      <c r="A3423">
        <f>Tabla_owssvr__2[[#This Row],[ID]]</f>
        <v>1787</v>
      </c>
      <c r="B3423" t="str">
        <f>Tabla_owssvr__2[[#This Row],[Título]]</f>
        <v>Falla impresora Ricoh</v>
      </c>
      <c r="C3423" t="str">
        <f>Tabla_owssvr__2[[#This Row],[Solicitante]]</f>
        <v>Alarcon Soto, Maribel Viviana, CAM</v>
      </c>
      <c r="D3423" s="4">
        <f>Tabla_owssvr__2[[#This Row],[Fecha Solicitud]]</f>
        <v>41544</v>
      </c>
      <c r="E3423" t="str">
        <f>Tabla_owssvr__2[[#This Row],[Estado]]</f>
        <v>Realizado</v>
      </c>
      <c r="F3423" s="4">
        <f>Tabla_owssvr__2[[#This Row],[Fecha Cierre]]</f>
        <v>41544</v>
      </c>
      <c r="G3423" t="str">
        <f>Tabla_owssvr__2[[#This Row],[Categoria]]</f>
        <v>Reporte de problemas de Impresoras en Outsourcing</v>
      </c>
      <c r="H3423">
        <f>Tabla_owssvr__2[[#This Row],[Enviado a TI]]</f>
        <v>0</v>
      </c>
      <c r="I3423">
        <f>Tabla_owssvr__2[[#This Row],[Regiones]]</f>
        <v>0</v>
      </c>
      <c r="J3423" s="12">
        <f t="shared" si="345"/>
        <v>1</v>
      </c>
      <c r="K3423" s="13">
        <f t="shared" si="346"/>
        <v>41547</v>
      </c>
      <c r="L3423" s="12">
        <f t="shared" si="347"/>
        <v>2013</v>
      </c>
      <c r="M3423" s="12">
        <f t="shared" si="348"/>
        <v>40</v>
      </c>
      <c r="N3423" s="12">
        <f t="shared" si="349"/>
        <v>9</v>
      </c>
      <c r="O3423" s="13" t="str">
        <f t="shared" ca="1" si="350"/>
        <v>CUMPLE</v>
      </c>
    </row>
    <row r="3424" spans="1:15" hidden="1">
      <c r="A3424">
        <f>Tabla_owssvr__2[[#This Row],[ID]]</f>
        <v>1786</v>
      </c>
      <c r="B3424" t="str">
        <f>Tabla_owssvr__2[[#This Row],[Título]]</f>
        <v>Asignación PC - Incorporación OE JEAA</v>
      </c>
      <c r="C3424" t="str">
        <f>Tabla_owssvr__2[[#This Row],[Solicitante]]</f>
        <v>Moreno Pailañir, Eugenio, EXTERNO</v>
      </c>
      <c r="D3424" s="4">
        <f>Tabla_owssvr__2[[#This Row],[Fecha Solicitud]]</f>
        <v>41544</v>
      </c>
      <c r="E3424" t="str">
        <f>Tabla_owssvr__2[[#This Row],[Estado]]</f>
        <v>Realizado</v>
      </c>
      <c r="F3424" s="4">
        <f>Tabla_owssvr__2[[#This Row],[Fecha Cierre]]</f>
        <v>41544</v>
      </c>
      <c r="G3424" t="str">
        <f>Tabla_owssvr__2[[#This Row],[Categoria]]</f>
        <v>Replataformado del equipo.</v>
      </c>
      <c r="H3424">
        <f>Tabla_owssvr__2[[#This Row],[Enviado a TI]]</f>
        <v>0</v>
      </c>
      <c r="I3424">
        <f>Tabla_owssvr__2[[#This Row],[Regiones]]</f>
        <v>0</v>
      </c>
      <c r="J3424" s="12">
        <f t="shared" si="345"/>
        <v>3</v>
      </c>
      <c r="K3424" s="13">
        <f t="shared" si="346"/>
        <v>41549</v>
      </c>
      <c r="L3424" s="12">
        <f t="shared" si="347"/>
        <v>2013</v>
      </c>
      <c r="M3424" s="12">
        <f t="shared" si="348"/>
        <v>40</v>
      </c>
      <c r="N3424" s="12">
        <f t="shared" si="349"/>
        <v>10</v>
      </c>
      <c r="O3424" s="13" t="str">
        <f t="shared" ca="1" si="350"/>
        <v>CUMPLE</v>
      </c>
    </row>
    <row r="3425" spans="1:15" hidden="1">
      <c r="A3425">
        <f>Tabla_owssvr__2[[#This Row],[ID]]</f>
        <v>1785</v>
      </c>
      <c r="B3425" t="str">
        <f>Tabla_owssvr__2[[#This Row],[Título]]</f>
        <v>Dar de alta equipo</v>
      </c>
      <c r="C3425" t="str">
        <f>Tabla_owssvr__2[[#This Row],[Solicitante]]</f>
        <v>Técnico Mesa de Ayuda, Externo</v>
      </c>
      <c r="D3425" s="4">
        <f>Tabla_owssvr__2[[#This Row],[Fecha Solicitud]]</f>
        <v>41544</v>
      </c>
      <c r="E3425" t="str">
        <f>Tabla_owssvr__2[[#This Row],[Estado]]</f>
        <v>Realizado</v>
      </c>
      <c r="F3425" s="4">
        <f>Tabla_owssvr__2[[#This Row],[Fecha Cierre]]</f>
        <v>41544</v>
      </c>
      <c r="G3425" t="str">
        <f>Tabla_owssvr__2[[#This Row],[Categoria]]</f>
        <v>Creación, modificación activación y desactivación de cuentas de red y correo electrónico.</v>
      </c>
      <c r="H3425">
        <f>Tabla_owssvr__2[[#This Row],[Enviado a TI]]</f>
        <v>0</v>
      </c>
      <c r="I3425">
        <f>Tabla_owssvr__2[[#This Row],[Regiones]]</f>
        <v>0</v>
      </c>
      <c r="J3425" s="12">
        <f t="shared" si="345"/>
        <v>1</v>
      </c>
      <c r="K3425" s="13">
        <f t="shared" si="346"/>
        <v>41547</v>
      </c>
      <c r="L3425" s="12">
        <f t="shared" si="347"/>
        <v>2013</v>
      </c>
      <c r="M3425" s="12">
        <f t="shared" si="348"/>
        <v>40</v>
      </c>
      <c r="N3425" s="12">
        <f t="shared" si="349"/>
        <v>9</v>
      </c>
      <c r="O3425" s="13" t="str">
        <f t="shared" ca="1" si="350"/>
        <v>CUMPLE</v>
      </c>
    </row>
    <row r="3426" spans="1:15" hidden="1">
      <c r="A3426">
        <f>Tabla_owssvr__2[[#This Row],[ID]]</f>
        <v>1784</v>
      </c>
      <c r="B3426" t="str">
        <f>Tabla_owssvr__2[[#This Row],[Título]]</f>
        <v>Problema con correo Srta. Anita Maria Ortiz Garcés</v>
      </c>
      <c r="C3426" t="str">
        <f>Tabla_owssvr__2[[#This Row],[Solicitante]]</f>
        <v>Martinez Fuentealba, Victor Alonso, CAM</v>
      </c>
      <c r="D3426" s="4">
        <f>Tabla_owssvr__2[[#This Row],[Fecha Solicitud]]</f>
        <v>41544</v>
      </c>
      <c r="E3426" t="str">
        <f>Tabla_owssvr__2[[#This Row],[Estado]]</f>
        <v>Realizado</v>
      </c>
      <c r="F3426" s="4">
        <f>Tabla_owssvr__2[[#This Row],[Fecha Cierre]]</f>
        <v>41544</v>
      </c>
      <c r="G3426" t="str">
        <f>Tabla_owssvr__2[[#This Row],[Categoria]]</f>
        <v>Creación, modificación activación y desactivación de cuentas de red y correo electrónico.</v>
      </c>
      <c r="H3426">
        <f>Tabla_owssvr__2[[#This Row],[Enviado a TI]]</f>
        <v>0</v>
      </c>
      <c r="I3426">
        <f>Tabla_owssvr__2[[#This Row],[Regiones]]</f>
        <v>0</v>
      </c>
      <c r="J3426" s="12">
        <f t="shared" si="345"/>
        <v>1</v>
      </c>
      <c r="K3426" s="13">
        <f t="shared" si="346"/>
        <v>41547</v>
      </c>
      <c r="L3426" s="12">
        <f t="shared" si="347"/>
        <v>2013</v>
      </c>
      <c r="M3426" s="12">
        <f t="shared" si="348"/>
        <v>40</v>
      </c>
      <c r="N3426" s="12">
        <f t="shared" si="349"/>
        <v>9</v>
      </c>
      <c r="O3426" s="13" t="str">
        <f t="shared" ca="1" si="350"/>
        <v>CUMPLE</v>
      </c>
    </row>
    <row r="3427" spans="1:15" hidden="1">
      <c r="A3427">
        <f>Tabla_owssvr__2[[#This Row],[ID]]</f>
        <v>1783</v>
      </c>
      <c r="B3427" t="str">
        <f>Tabla_owssvr__2[[#This Row],[Título]]</f>
        <v>Contacto canal especialista m2m - Movistar</v>
      </c>
      <c r="C3427" t="str">
        <f>Tabla_owssvr__2[[#This Row],[Solicitante]]</f>
        <v>Pavez Nuñez, Walter, CAM</v>
      </c>
      <c r="D3427" s="4">
        <f>Tabla_owssvr__2[[#This Row],[Fecha Solicitud]]</f>
        <v>41544</v>
      </c>
      <c r="E3427" t="str">
        <f>Tabla_owssvr__2[[#This Row],[Estado]]</f>
        <v>Realizado</v>
      </c>
      <c r="F3427" s="4">
        <f>Tabla_owssvr__2[[#This Row],[Fecha Cierre]]</f>
        <v>41544</v>
      </c>
      <c r="G3427" t="str">
        <f>Tabla_owssvr__2[[#This Row],[Categoria]]</f>
        <v>Asignación y/o entrega de equipos celulares estándar nuevos o sus componentes. (chips)</v>
      </c>
      <c r="H3427">
        <f>Tabla_owssvr__2[[#This Row],[Enviado a TI]]</f>
        <v>0</v>
      </c>
      <c r="I3427">
        <f>Tabla_owssvr__2[[#This Row],[Regiones]]</f>
        <v>0</v>
      </c>
      <c r="J3427" s="12">
        <f t="shared" si="345"/>
        <v>7</v>
      </c>
      <c r="K3427" s="13">
        <f t="shared" si="346"/>
        <v>41555</v>
      </c>
      <c r="L3427" s="12">
        <f t="shared" si="347"/>
        <v>2013</v>
      </c>
      <c r="M3427" s="12">
        <f t="shared" si="348"/>
        <v>41</v>
      </c>
      <c r="N3427" s="12">
        <f t="shared" si="349"/>
        <v>10</v>
      </c>
      <c r="O3427" s="13" t="str">
        <f t="shared" ca="1" si="350"/>
        <v>CUMPLE</v>
      </c>
    </row>
    <row r="3428" spans="1:15" hidden="1">
      <c r="A3428">
        <f>Tabla_owssvr__2[[#This Row],[ID]]</f>
        <v>1782</v>
      </c>
      <c r="B3428" t="str">
        <f>Tabla_owssvr__2[[#This Row],[Título]]</f>
        <v>Problemas Celular</v>
      </c>
      <c r="C3428" t="str">
        <f>Tabla_owssvr__2[[#This Row],[Solicitante]]</f>
        <v>Palma Campos, Alejandra Beatriz, CAM</v>
      </c>
      <c r="D3428" s="4">
        <f>Tabla_owssvr__2[[#This Row],[Fecha Solicitud]]</f>
        <v>41544</v>
      </c>
      <c r="E3428" t="str">
        <f>Tabla_owssvr__2[[#This Row],[Estado]]</f>
        <v>Realizado</v>
      </c>
      <c r="F3428" s="4">
        <f>Tabla_owssvr__2[[#This Row],[Fecha Cierre]]</f>
        <v>41544</v>
      </c>
      <c r="G3428" t="str">
        <f>Tabla_owssvr__2[[#This Row],[Categoria]]</f>
        <v>Habilitación de servicios de telefonía celular, aumento de minutos, cambio de perfil.</v>
      </c>
      <c r="H3428">
        <f>Tabla_owssvr__2[[#This Row],[Enviado a TI]]</f>
        <v>0</v>
      </c>
      <c r="I3428">
        <f>Tabla_owssvr__2[[#This Row],[Regiones]]</f>
        <v>0</v>
      </c>
      <c r="J3428" s="12">
        <f t="shared" si="345"/>
        <v>1</v>
      </c>
      <c r="K3428" s="13">
        <f t="shared" si="346"/>
        <v>41547</v>
      </c>
      <c r="L3428" s="12">
        <f t="shared" si="347"/>
        <v>2013</v>
      </c>
      <c r="M3428" s="12">
        <f t="shared" si="348"/>
        <v>40</v>
      </c>
      <c r="N3428" s="12">
        <f t="shared" si="349"/>
        <v>9</v>
      </c>
      <c r="O3428" s="13" t="str">
        <f t="shared" ca="1" si="350"/>
        <v>CUMPLE</v>
      </c>
    </row>
    <row r="3429" spans="1:15" hidden="1">
      <c r="A3429">
        <f>Tabla_owssvr__2[[#This Row],[ID]]</f>
        <v>1781</v>
      </c>
      <c r="B3429" t="str">
        <f>Tabla_owssvr__2[[#This Row],[Título]]</f>
        <v>Perdida de simcard 96310096</v>
      </c>
      <c r="C3429" t="str">
        <f>Tabla_owssvr__2[[#This Row],[Solicitante]]</f>
        <v>Belmar Ramirez, Nelson Andres, CAM</v>
      </c>
      <c r="D3429" s="4">
        <f>Tabla_owssvr__2[[#This Row],[Fecha Solicitud]]</f>
        <v>41544</v>
      </c>
      <c r="E3429" t="str">
        <f>Tabla_owssvr__2[[#This Row],[Estado]]</f>
        <v>Realizado</v>
      </c>
      <c r="F3429" s="4">
        <f>Tabla_owssvr__2[[#This Row],[Fecha Cierre]]</f>
        <v>41518</v>
      </c>
      <c r="G3429" t="str">
        <f>Tabla_owssvr__2[[#This Row],[Categoria]]</f>
        <v>Asignación y/o entrega de equipos celulares estándar nuevos o sus componentes. (chips)</v>
      </c>
      <c r="H3429">
        <f>Tabla_owssvr__2[[#This Row],[Enviado a TI]]</f>
        <v>0</v>
      </c>
      <c r="I3429">
        <f>Tabla_owssvr__2[[#This Row],[Regiones]]</f>
        <v>0</v>
      </c>
      <c r="J3429" s="12">
        <f t="shared" si="345"/>
        <v>7</v>
      </c>
      <c r="K3429" s="13">
        <f t="shared" si="346"/>
        <v>41555</v>
      </c>
      <c r="L3429" s="12">
        <f t="shared" si="347"/>
        <v>2013</v>
      </c>
      <c r="M3429" s="12">
        <f t="shared" si="348"/>
        <v>41</v>
      </c>
      <c r="N3429" s="12">
        <f t="shared" si="349"/>
        <v>10</v>
      </c>
      <c r="O3429" s="13" t="str">
        <f t="shared" ca="1" si="350"/>
        <v>CUMPLE</v>
      </c>
    </row>
    <row r="3430" spans="1:15" hidden="1">
      <c r="A3430">
        <f>Tabla_owssvr__2[[#This Row],[ID]]</f>
        <v>1780</v>
      </c>
      <c r="B3430" t="str">
        <f>Tabla_owssvr__2[[#This Row],[Título]]</f>
        <v>Restituir Minutos On Net - Abonado 68319648</v>
      </c>
      <c r="C3430" t="str">
        <f>Tabla_owssvr__2[[#This Row],[Solicitante]]</f>
        <v>Pajkuric Bustos, Ernesto Andrés, CAM</v>
      </c>
      <c r="D3430" s="4">
        <f>Tabla_owssvr__2[[#This Row],[Fecha Solicitud]]</f>
        <v>41544</v>
      </c>
      <c r="E3430" t="str">
        <f>Tabla_owssvr__2[[#This Row],[Estado]]</f>
        <v>Realizado</v>
      </c>
      <c r="F3430" s="4">
        <f>Tabla_owssvr__2[[#This Row],[Fecha Cierre]]</f>
        <v>41544</v>
      </c>
      <c r="G3430" t="str">
        <f>Tabla_owssvr__2[[#This Row],[Categoria]]</f>
        <v>Habilitación de servicios de telefonía celular, aumento de minutos, cambio de perfil.</v>
      </c>
      <c r="H3430">
        <f>Tabla_owssvr__2[[#This Row],[Enviado a TI]]</f>
        <v>0</v>
      </c>
      <c r="I3430">
        <f>Tabla_owssvr__2[[#This Row],[Regiones]]</f>
        <v>0</v>
      </c>
      <c r="J3430" s="12">
        <f t="shared" si="345"/>
        <v>1</v>
      </c>
      <c r="K3430" s="13">
        <f t="shared" si="346"/>
        <v>41547</v>
      </c>
      <c r="L3430" s="12">
        <f t="shared" si="347"/>
        <v>2013</v>
      </c>
      <c r="M3430" s="12">
        <f t="shared" si="348"/>
        <v>40</v>
      </c>
      <c r="N3430" s="12">
        <f t="shared" si="349"/>
        <v>9</v>
      </c>
      <c r="O3430" s="13" t="str">
        <f t="shared" ca="1" si="350"/>
        <v>CUMPLE</v>
      </c>
    </row>
    <row r="3431" spans="1:15" hidden="1">
      <c r="A3431">
        <f>Tabla_owssvr__2[[#This Row],[ID]]</f>
        <v>1779</v>
      </c>
      <c r="B3431" t="str">
        <f>Tabla_owssvr__2[[#This Row],[Título]]</f>
        <v xml:space="preserve">Soporte a usuarios oracle </v>
      </c>
      <c r="C3431" t="str">
        <f>Tabla_owssvr__2[[#This Row],[Solicitante]]</f>
        <v>Bulnes Vergara, Marco Aurelio, CAM</v>
      </c>
      <c r="D3431" s="4">
        <f>Tabla_owssvr__2[[#This Row],[Fecha Solicitud]]</f>
        <v>41544</v>
      </c>
      <c r="E3431" t="str">
        <f>Tabla_owssvr__2[[#This Row],[Estado]]</f>
        <v>Realizado</v>
      </c>
      <c r="F3431" s="4">
        <f>Tabla_owssvr__2[[#This Row],[Fecha Cierre]]</f>
        <v>41544</v>
      </c>
      <c r="G3431" t="str">
        <f>Tabla_owssvr__2[[#This Row],[Categoria]]</f>
        <v>Reporte de incidencias de servicio externos (Oracle, SAP, Synergia, GOM ….)</v>
      </c>
      <c r="H3431">
        <f>Tabla_owssvr__2[[#This Row],[Enviado a TI]]</f>
        <v>0</v>
      </c>
      <c r="I3431">
        <f>Tabla_owssvr__2[[#This Row],[Regiones]]</f>
        <v>0</v>
      </c>
      <c r="J3431" s="12">
        <f t="shared" si="345"/>
        <v>1</v>
      </c>
      <c r="K3431" s="13">
        <f t="shared" si="346"/>
        <v>41547</v>
      </c>
      <c r="L3431" s="12">
        <f t="shared" si="347"/>
        <v>2013</v>
      </c>
      <c r="M3431" s="12">
        <f t="shared" si="348"/>
        <v>40</v>
      </c>
      <c r="N3431" s="12">
        <f t="shared" si="349"/>
        <v>9</v>
      </c>
      <c r="O3431" s="13" t="str">
        <f t="shared" ca="1" si="350"/>
        <v>CUMPLE</v>
      </c>
    </row>
    <row r="3432" spans="1:15" hidden="1">
      <c r="A3432">
        <f>Tabla_owssvr__2[[#This Row],[ID]]</f>
        <v>1778</v>
      </c>
      <c r="B3432" t="str">
        <f>Tabla_owssvr__2[[#This Row],[Título]]</f>
        <v>Guia sin estado</v>
      </c>
      <c r="C3432" t="str">
        <f>Tabla_owssvr__2[[#This Row],[Solicitante]]</f>
        <v>Bodega Carlos Silva Vildosola, EXTERNO</v>
      </c>
      <c r="D3432" s="4">
        <f>Tabla_owssvr__2[[#This Row],[Fecha Solicitud]]</f>
        <v>41544</v>
      </c>
      <c r="E3432" t="str">
        <f>Tabla_owssvr__2[[#This Row],[Estado]]</f>
        <v>Realizado</v>
      </c>
      <c r="F3432" s="4">
        <f>Tabla_owssvr__2[[#This Row],[Fecha Cierre]]</f>
        <v>41544</v>
      </c>
      <c r="G3432" t="str">
        <f>Tabla_owssvr__2[[#This Row],[Categoria]]</f>
        <v>Reporte de incidencias de servicio externos (Oracle, SAP, Synergia, GOM ….)</v>
      </c>
      <c r="H3432">
        <f>Tabla_owssvr__2[[#This Row],[Enviado a TI]]</f>
        <v>0</v>
      </c>
      <c r="I3432">
        <f>Tabla_owssvr__2[[#This Row],[Regiones]]</f>
        <v>0</v>
      </c>
      <c r="J3432" s="12">
        <f t="shared" si="345"/>
        <v>1</v>
      </c>
      <c r="K3432" s="13">
        <f t="shared" si="346"/>
        <v>41547</v>
      </c>
      <c r="L3432" s="12">
        <f t="shared" si="347"/>
        <v>2013</v>
      </c>
      <c r="M3432" s="12">
        <f t="shared" si="348"/>
        <v>40</v>
      </c>
      <c r="N3432" s="12">
        <f t="shared" si="349"/>
        <v>9</v>
      </c>
      <c r="O3432" s="13" t="str">
        <f t="shared" ca="1" si="350"/>
        <v>CUMPLE</v>
      </c>
    </row>
    <row r="3433" spans="1:15" hidden="1">
      <c r="A3433">
        <f>Tabla_owssvr__2[[#This Row],[ID]]</f>
        <v>1777</v>
      </c>
      <c r="B3433" t="str">
        <f>Tabla_owssvr__2[[#This Row],[Título]]</f>
        <v>Solicitud cambio de equipo y número.</v>
      </c>
      <c r="C3433" t="str">
        <f>Tabla_owssvr__2[[#This Row],[Solicitante]]</f>
        <v>Donoso Serey, Aldo Fabricio, CAM</v>
      </c>
      <c r="D3433" s="4">
        <f>Tabla_owssvr__2[[#This Row],[Fecha Solicitud]]</f>
        <v>41543</v>
      </c>
      <c r="E3433" t="str">
        <f>Tabla_owssvr__2[[#This Row],[Estado]]</f>
        <v>Realizado</v>
      </c>
      <c r="F3433" s="4">
        <f>Tabla_owssvr__2[[#This Row],[Fecha Cierre]]</f>
        <v>41543</v>
      </c>
      <c r="G3433" t="str">
        <f>Tabla_owssvr__2[[#This Row],[Categoria]]</f>
        <v>Asignación y/o entrega de equipos celulares estándar nuevos o sus componentes. (chips)</v>
      </c>
      <c r="H3433">
        <f>Tabla_owssvr__2[[#This Row],[Enviado a TI]]</f>
        <v>0</v>
      </c>
      <c r="I3433">
        <f>Tabla_owssvr__2[[#This Row],[Regiones]]</f>
        <v>0</v>
      </c>
      <c r="J3433" s="12">
        <f t="shared" si="345"/>
        <v>7</v>
      </c>
      <c r="K3433" s="13">
        <f t="shared" si="346"/>
        <v>41554</v>
      </c>
      <c r="L3433" s="12">
        <f t="shared" si="347"/>
        <v>2013</v>
      </c>
      <c r="M3433" s="12">
        <f t="shared" si="348"/>
        <v>41</v>
      </c>
      <c r="N3433" s="12">
        <f t="shared" si="349"/>
        <v>10</v>
      </c>
      <c r="O3433" s="13" t="str">
        <f t="shared" ca="1" si="350"/>
        <v>CUMPLE</v>
      </c>
    </row>
    <row r="3434" spans="1:15" hidden="1">
      <c r="A3434">
        <f>Tabla_owssvr__2[[#This Row],[ID]]</f>
        <v>1776</v>
      </c>
      <c r="B3434" t="str">
        <f>Tabla_owssvr__2[[#This Row],[Título]]</f>
        <v>Plataformado PC - Renovación OE CLA</v>
      </c>
      <c r="C3434" t="str">
        <f>Tabla_owssvr__2[[#This Row],[Solicitante]]</f>
        <v>Moreno Pailañir, Eugenio, EXTERNO</v>
      </c>
      <c r="D3434" s="4">
        <f>Tabla_owssvr__2[[#This Row],[Fecha Solicitud]]</f>
        <v>41543</v>
      </c>
      <c r="E3434" t="str">
        <f>Tabla_owssvr__2[[#This Row],[Estado]]</f>
        <v>Realizado</v>
      </c>
      <c r="F3434" s="4">
        <f>Tabla_owssvr__2[[#This Row],[Fecha Cierre]]</f>
        <v>41543</v>
      </c>
      <c r="G3434" t="str">
        <f>Tabla_owssvr__2[[#This Row],[Categoria]]</f>
        <v>Replataformado del equipo.</v>
      </c>
      <c r="H3434">
        <f>Tabla_owssvr__2[[#This Row],[Enviado a TI]]</f>
        <v>0</v>
      </c>
      <c r="I3434">
        <f>Tabla_owssvr__2[[#This Row],[Regiones]]</f>
        <v>0</v>
      </c>
      <c r="J3434" s="12">
        <f t="shared" si="345"/>
        <v>3</v>
      </c>
      <c r="K3434" s="13">
        <f t="shared" si="346"/>
        <v>41548</v>
      </c>
      <c r="L3434" s="12">
        <f t="shared" si="347"/>
        <v>2013</v>
      </c>
      <c r="M3434" s="12">
        <f t="shared" si="348"/>
        <v>40</v>
      </c>
      <c r="N3434" s="12">
        <f t="shared" si="349"/>
        <v>10</v>
      </c>
      <c r="O3434" s="13" t="str">
        <f t="shared" ca="1" si="350"/>
        <v>CUMPLE</v>
      </c>
    </row>
    <row r="3435" spans="1:15" hidden="1">
      <c r="A3435">
        <f>Tabla_owssvr__2[[#This Row],[ID]]</f>
        <v>1775</v>
      </c>
      <c r="B3435" t="str">
        <f>Tabla_owssvr__2[[#This Row],[Título]]</f>
        <v>Solicitud de Celular.</v>
      </c>
      <c r="C3435" t="str">
        <f>Tabla_owssvr__2[[#This Row],[Solicitante]]</f>
        <v>Bulnes Vergara, Marco Aurelio, CAM</v>
      </c>
      <c r="D3435" s="4">
        <f>Tabla_owssvr__2[[#This Row],[Fecha Solicitud]]</f>
        <v>41542</v>
      </c>
      <c r="E3435" t="str">
        <f>Tabla_owssvr__2[[#This Row],[Estado]]</f>
        <v>Realizado</v>
      </c>
      <c r="F3435" s="4">
        <f>Tabla_owssvr__2[[#This Row],[Fecha Cierre]]</f>
        <v>41548</v>
      </c>
      <c r="G3435" t="str">
        <f>Tabla_owssvr__2[[#This Row],[Categoria]]</f>
        <v>Asignación y/o entrega de equipos celulares estándar nuevos o sus componentes. (chips)</v>
      </c>
      <c r="H3435">
        <f>Tabla_owssvr__2[[#This Row],[Enviado a TI]]</f>
        <v>0</v>
      </c>
      <c r="I3435">
        <f>Tabla_owssvr__2[[#This Row],[Regiones]]</f>
        <v>0</v>
      </c>
      <c r="J3435" s="12">
        <f t="shared" si="345"/>
        <v>7</v>
      </c>
      <c r="K3435" s="13">
        <f t="shared" si="346"/>
        <v>41551</v>
      </c>
      <c r="L3435" s="12">
        <f t="shared" si="347"/>
        <v>2013</v>
      </c>
      <c r="M3435" s="12">
        <f t="shared" si="348"/>
        <v>40</v>
      </c>
      <c r="N3435" s="12">
        <f t="shared" si="349"/>
        <v>10</v>
      </c>
      <c r="O3435" s="13" t="str">
        <f t="shared" ca="1" si="350"/>
        <v>CUMPLE</v>
      </c>
    </row>
    <row r="3436" spans="1:15" hidden="1">
      <c r="A3436">
        <f>Tabla_owssvr__2[[#This Row],[ID]]</f>
        <v>1774</v>
      </c>
      <c r="B3436" t="str">
        <f>Tabla_owssvr__2[[#This Row],[Título]]</f>
        <v>Compra celular</v>
      </c>
      <c r="C3436" t="str">
        <f>Tabla_owssvr__2[[#This Row],[Solicitante]]</f>
        <v>Bulnes Vergara, Marco Aurelio, CAM</v>
      </c>
      <c r="D3436" s="4">
        <f>Tabla_owssvr__2[[#This Row],[Fecha Solicitud]]</f>
        <v>41542</v>
      </c>
      <c r="E3436" t="str">
        <f>Tabla_owssvr__2[[#This Row],[Estado]]</f>
        <v>Realizado</v>
      </c>
      <c r="F3436" s="4">
        <f>Tabla_owssvr__2[[#This Row],[Fecha Cierre]]</f>
        <v>0</v>
      </c>
      <c r="G3436" t="str">
        <f>Tabla_owssvr__2[[#This Row],[Categoria]]</f>
        <v>Asignación y/o entrega de equipos celulares estándar nuevos o sus componentes. (chips)</v>
      </c>
      <c r="H3436">
        <f>Tabla_owssvr__2[[#This Row],[Enviado a TI]]</f>
        <v>0</v>
      </c>
      <c r="I3436">
        <f>Tabla_owssvr__2[[#This Row],[Regiones]]</f>
        <v>0</v>
      </c>
      <c r="J3436" s="12">
        <f t="shared" si="345"/>
        <v>7</v>
      </c>
      <c r="K3436" s="13">
        <f t="shared" si="346"/>
        <v>41551</v>
      </c>
      <c r="L3436" s="12">
        <f t="shared" si="347"/>
        <v>2013</v>
      </c>
      <c r="M3436" s="12">
        <f t="shared" si="348"/>
        <v>40</v>
      </c>
      <c r="N3436" s="12">
        <f t="shared" si="349"/>
        <v>10</v>
      </c>
      <c r="O3436" s="13" t="str">
        <f t="shared" ca="1" si="350"/>
        <v>FUERA</v>
      </c>
    </row>
    <row r="3437" spans="1:15" hidden="1">
      <c r="A3437">
        <f>Tabla_owssvr__2[[#This Row],[ID]]</f>
        <v>1773</v>
      </c>
      <c r="B3437" t="str">
        <f>Tabla_owssvr__2[[#This Row],[Título]]</f>
        <v>Solicitud Telefono Celular con Plan de datos</v>
      </c>
      <c r="C3437" t="str">
        <f>Tabla_owssvr__2[[#This Row],[Solicitante]]</f>
        <v>Abarca Vargas, Carlos, CAM</v>
      </c>
      <c r="D3437" s="4">
        <f>Tabla_owssvr__2[[#This Row],[Fecha Solicitud]]</f>
        <v>41542</v>
      </c>
      <c r="E3437" t="str">
        <f>Tabla_owssvr__2[[#This Row],[Estado]]</f>
        <v>Realizado</v>
      </c>
      <c r="F3437" s="4">
        <f>Tabla_owssvr__2[[#This Row],[Fecha Cierre]]</f>
        <v>41548</v>
      </c>
      <c r="G3437" t="str">
        <f>Tabla_owssvr__2[[#This Row],[Categoria]]</f>
        <v>Asignación y/o entrega de equipos celulares estándar nuevos o sus componentes. (chips)</v>
      </c>
      <c r="H3437">
        <f>Tabla_owssvr__2[[#This Row],[Enviado a TI]]</f>
        <v>0</v>
      </c>
      <c r="I3437">
        <f>Tabla_owssvr__2[[#This Row],[Regiones]]</f>
        <v>0</v>
      </c>
      <c r="J3437" s="12">
        <f t="shared" si="345"/>
        <v>7</v>
      </c>
      <c r="K3437" s="13">
        <f t="shared" si="346"/>
        <v>41551</v>
      </c>
      <c r="L3437" s="12">
        <f t="shared" si="347"/>
        <v>2013</v>
      </c>
      <c r="M3437" s="12">
        <f t="shared" si="348"/>
        <v>40</v>
      </c>
      <c r="N3437" s="12">
        <f t="shared" si="349"/>
        <v>10</v>
      </c>
      <c r="O3437" s="13" t="str">
        <f t="shared" ca="1" si="350"/>
        <v>CUMPLE</v>
      </c>
    </row>
    <row r="3438" spans="1:15" hidden="1">
      <c r="A3438">
        <f>Tabla_owssvr__2[[#This Row],[ID]]</f>
        <v>1772</v>
      </c>
      <c r="B3438" t="str">
        <f>Tabla_owssvr__2[[#This Row],[Título]]</f>
        <v>telefono fijo</v>
      </c>
      <c r="C3438" t="str">
        <f>Tabla_owssvr__2[[#This Row],[Solicitante]]</f>
        <v>Villena Herrera, Maria Belen, CAM</v>
      </c>
      <c r="D3438" s="4">
        <f>Tabla_owssvr__2[[#This Row],[Fecha Solicitud]]</f>
        <v>41542</v>
      </c>
      <c r="E3438" t="str">
        <f>Tabla_owssvr__2[[#This Row],[Estado]]</f>
        <v>Realizado</v>
      </c>
      <c r="F3438" s="4">
        <f>Tabla_owssvr__2[[#This Row],[Fecha Cierre]]</f>
        <v>41542</v>
      </c>
      <c r="G3438" t="str">
        <f>Tabla_owssvr__2[[#This Row],[Categoria]]</f>
        <v>Creación, modificación activación y desactivación de anexos telefónicos.</v>
      </c>
      <c r="H3438">
        <f>Tabla_owssvr__2[[#This Row],[Enviado a TI]]</f>
        <v>0</v>
      </c>
      <c r="I3438">
        <f>Tabla_owssvr__2[[#This Row],[Regiones]]</f>
        <v>0</v>
      </c>
      <c r="J3438" s="12">
        <f t="shared" si="345"/>
        <v>1</v>
      </c>
      <c r="K3438" s="13">
        <f t="shared" si="346"/>
        <v>41543</v>
      </c>
      <c r="L3438" s="12">
        <f t="shared" si="347"/>
        <v>2013</v>
      </c>
      <c r="M3438" s="12">
        <f t="shared" si="348"/>
        <v>39</v>
      </c>
      <c r="N3438" s="12">
        <f t="shared" si="349"/>
        <v>9</v>
      </c>
      <c r="O3438" s="13" t="str">
        <f t="shared" ca="1" si="350"/>
        <v>CUMPLE</v>
      </c>
    </row>
    <row r="3439" spans="1:15" hidden="1">
      <c r="A3439">
        <f>Tabla_owssvr__2[[#This Row],[ID]]</f>
        <v>1771</v>
      </c>
      <c r="B3439" t="str">
        <f>Tabla_owssvr__2[[#This Row],[Título]]</f>
        <v xml:space="preserve">CUENTA DE RED BAJA </v>
      </c>
      <c r="C3439" t="str">
        <f>Tabla_owssvr__2[[#This Row],[Solicitante]]</f>
        <v>Castro Marchant, Jorge, CAM</v>
      </c>
      <c r="D3439" s="4">
        <f>Tabla_owssvr__2[[#This Row],[Fecha Solicitud]]</f>
        <v>41543</v>
      </c>
      <c r="E3439" t="str">
        <f>Tabla_owssvr__2[[#This Row],[Estado]]</f>
        <v>Realizado</v>
      </c>
      <c r="F3439" s="4">
        <f>Tabla_owssvr__2[[#This Row],[Fecha Cierre]]</f>
        <v>41543</v>
      </c>
      <c r="G3439" t="str">
        <f>Tabla_owssvr__2[[#This Row],[Categoria]]</f>
        <v>Creación, modificación activación y desactivación de cuentas de red y correo electrónico.</v>
      </c>
      <c r="H3439">
        <f>Tabla_owssvr__2[[#This Row],[Enviado a TI]]</f>
        <v>0</v>
      </c>
      <c r="I3439">
        <f>Tabla_owssvr__2[[#This Row],[Regiones]]</f>
        <v>0</v>
      </c>
      <c r="J3439" s="12">
        <f t="shared" si="345"/>
        <v>1</v>
      </c>
      <c r="K3439" s="13">
        <f t="shared" si="346"/>
        <v>41544</v>
      </c>
      <c r="L3439" s="12">
        <f t="shared" si="347"/>
        <v>2013</v>
      </c>
      <c r="M3439" s="12">
        <f t="shared" si="348"/>
        <v>39</v>
      </c>
      <c r="N3439" s="12">
        <f t="shared" si="349"/>
        <v>9</v>
      </c>
      <c r="O3439" s="13" t="str">
        <f t="shared" ca="1" si="350"/>
        <v>CUMPLE</v>
      </c>
    </row>
    <row r="3440" spans="1:15" hidden="1">
      <c r="A3440">
        <f>Tabla_owssvr__2[[#This Row],[ID]]</f>
        <v>1770</v>
      </c>
      <c r="B3440" t="str">
        <f>Tabla_owssvr__2[[#This Row],[Título]]</f>
        <v>Plataformado PC - Renovación OE JMA</v>
      </c>
      <c r="C3440" t="str">
        <f>Tabla_owssvr__2[[#This Row],[Solicitante]]</f>
        <v>Salas Redondo, Luis Miguel, CAM</v>
      </c>
      <c r="D3440" s="4">
        <f>Tabla_owssvr__2[[#This Row],[Fecha Solicitud]]</f>
        <v>41543</v>
      </c>
      <c r="E3440" t="str">
        <f>Tabla_owssvr__2[[#This Row],[Estado]]</f>
        <v>Realizado</v>
      </c>
      <c r="F3440" s="4">
        <f>Tabla_owssvr__2[[#This Row],[Fecha Cierre]]</f>
        <v>41543</v>
      </c>
      <c r="G3440" t="str">
        <f>Tabla_owssvr__2[[#This Row],[Categoria]]</f>
        <v>Replataformado del equipo.</v>
      </c>
      <c r="H3440">
        <f>Tabla_owssvr__2[[#This Row],[Enviado a TI]]</f>
        <v>0</v>
      </c>
      <c r="I3440">
        <f>Tabla_owssvr__2[[#This Row],[Regiones]]</f>
        <v>0</v>
      </c>
      <c r="J3440" s="12">
        <f t="shared" si="345"/>
        <v>3</v>
      </c>
      <c r="K3440" s="13">
        <f t="shared" si="346"/>
        <v>41548</v>
      </c>
      <c r="L3440" s="12">
        <f t="shared" si="347"/>
        <v>2013</v>
      </c>
      <c r="M3440" s="12">
        <f t="shared" si="348"/>
        <v>40</v>
      </c>
      <c r="N3440" s="12">
        <f t="shared" si="349"/>
        <v>10</v>
      </c>
      <c r="O3440" s="13" t="str">
        <f t="shared" ca="1" si="350"/>
        <v>CUMPLE</v>
      </c>
    </row>
    <row r="3441" spans="1:15" hidden="1">
      <c r="A3441">
        <f>Tabla_owssvr__2[[#This Row],[ID]]</f>
        <v>1769</v>
      </c>
      <c r="B3441" t="str">
        <f>Tabla_owssvr__2[[#This Row],[Título]]</f>
        <v>SOlicitud de asignacion de equipo</v>
      </c>
      <c r="C3441" t="str">
        <f>Tabla_owssvr__2[[#This Row],[Solicitante]]</f>
        <v>Dossi Muñoz, Carolina, CAM</v>
      </c>
      <c r="D3441" s="4">
        <f>Tabla_owssvr__2[[#This Row],[Fecha Solicitud]]</f>
        <v>41542</v>
      </c>
      <c r="E3441" t="str">
        <f>Tabla_owssvr__2[[#This Row],[Estado]]</f>
        <v>Realizado</v>
      </c>
      <c r="F3441" s="4">
        <f>Tabla_owssvr__2[[#This Row],[Fecha Cierre]]</f>
        <v>41542</v>
      </c>
      <c r="G3441" t="str">
        <f>Tabla_owssvr__2[[#This Row],[Categoria]]</f>
        <v>Creación, modificación activación y desactivación de cuentas de red y correo electrónico.</v>
      </c>
      <c r="H3441">
        <f>Tabla_owssvr__2[[#This Row],[Enviado a TI]]</f>
        <v>0</v>
      </c>
      <c r="I3441">
        <f>Tabla_owssvr__2[[#This Row],[Regiones]]</f>
        <v>0</v>
      </c>
      <c r="J3441" s="12">
        <f t="shared" ref="J3441:J3504" si="351">VLOOKUP(G3441,servicios,2,FALSE)</f>
        <v>1</v>
      </c>
      <c r="K3441" s="13">
        <f t="shared" ref="K3441:K3504" si="352">WORKDAY(D3441*1,J3441,festivos)</f>
        <v>41543</v>
      </c>
      <c r="L3441" s="12">
        <f t="shared" ref="L3441:L3504" si="353">YEAR(K3441)</f>
        <v>2013</v>
      </c>
      <c r="M3441" s="12">
        <f t="shared" ref="M3441:M3504" si="354">WEEKNUM(K3441,2)</f>
        <v>39</v>
      </c>
      <c r="N3441" s="12">
        <f t="shared" ref="N3441:N3504" si="355">MONTH(K3441)</f>
        <v>9</v>
      </c>
      <c r="O3441" s="13" t="str">
        <f t="shared" ref="O3441:O3504" ca="1" si="356">IF(F3441=0,IF(AND(TODAY()&lt;=K3441),"EN TIEMPO","FUERA"),IF(AND(F3441&lt;=K3441),"CUMPLE","NO CUMPLE"))</f>
        <v>CUMPLE</v>
      </c>
    </row>
    <row r="3442" spans="1:15" hidden="1">
      <c r="A3442">
        <f>Tabla_owssvr__2[[#This Row],[ID]]</f>
        <v>1768</v>
      </c>
      <c r="B3442" t="str">
        <f>Tabla_owssvr__2[[#This Row],[Título]]</f>
        <v>Problemas con Maquina Virtual Synergia.</v>
      </c>
      <c r="C3442" t="str">
        <f>Tabla_owssvr__2[[#This Row],[Solicitante]]</f>
        <v>Jerez Valdebenito, Rodrigo Esteban, CAM</v>
      </c>
      <c r="D3442" s="4">
        <f>Tabla_owssvr__2[[#This Row],[Fecha Solicitud]]</f>
        <v>41543</v>
      </c>
      <c r="E3442" t="str">
        <f>Tabla_owssvr__2[[#This Row],[Estado]]</f>
        <v>Realizado</v>
      </c>
      <c r="F3442" s="4">
        <f>Tabla_owssvr__2[[#This Row],[Fecha Cierre]]</f>
        <v>41543</v>
      </c>
      <c r="G3442" t="str">
        <f>Tabla_owssvr__2[[#This Row],[Categoria]]</f>
        <v>Instalación de nuevos software en los computadores.</v>
      </c>
      <c r="H3442">
        <f>Tabla_owssvr__2[[#This Row],[Enviado a TI]]</f>
        <v>0</v>
      </c>
      <c r="I3442">
        <f>Tabla_owssvr__2[[#This Row],[Regiones]]</f>
        <v>0</v>
      </c>
      <c r="J3442" s="12">
        <f t="shared" si="351"/>
        <v>1</v>
      </c>
      <c r="K3442" s="13">
        <f t="shared" si="352"/>
        <v>41544</v>
      </c>
      <c r="L3442" s="12">
        <f t="shared" si="353"/>
        <v>2013</v>
      </c>
      <c r="M3442" s="12">
        <f t="shared" si="354"/>
        <v>39</v>
      </c>
      <c r="N3442" s="12">
        <f t="shared" si="355"/>
        <v>9</v>
      </c>
      <c r="O3442" s="13" t="str">
        <f t="shared" ca="1" si="356"/>
        <v>CUMPLE</v>
      </c>
    </row>
    <row r="3443" spans="1:15" hidden="1">
      <c r="A3443">
        <f>Tabla_owssvr__2[[#This Row],[ID]]</f>
        <v>1767</v>
      </c>
      <c r="B3443" t="str">
        <f>Tabla_owssvr__2[[#This Row],[Título]]</f>
        <v>configuracion impresora</v>
      </c>
      <c r="C3443" t="str">
        <f>Tabla_owssvr__2[[#This Row],[Solicitante]]</f>
        <v>Villena Herrera, Maria Belen, CAM</v>
      </c>
      <c r="D3443" s="4">
        <f>Tabla_owssvr__2[[#This Row],[Fecha Solicitud]]</f>
        <v>41543</v>
      </c>
      <c r="E3443" t="str">
        <f>Tabla_owssvr__2[[#This Row],[Estado]]</f>
        <v>Realizado</v>
      </c>
      <c r="F3443" s="4">
        <f>Tabla_owssvr__2[[#This Row],[Fecha Cierre]]</f>
        <v>41543</v>
      </c>
      <c r="G3443" t="str">
        <f>Tabla_owssvr__2[[#This Row],[Categoria]]</f>
        <v>Reporte de problemas de Impresoras en Outsourcing</v>
      </c>
      <c r="H3443">
        <f>Tabla_owssvr__2[[#This Row],[Enviado a TI]]</f>
        <v>0</v>
      </c>
      <c r="I3443">
        <f>Tabla_owssvr__2[[#This Row],[Regiones]]</f>
        <v>0</v>
      </c>
      <c r="J3443" s="12">
        <f t="shared" si="351"/>
        <v>1</v>
      </c>
      <c r="K3443" s="13">
        <f t="shared" si="352"/>
        <v>41544</v>
      </c>
      <c r="L3443" s="12">
        <f t="shared" si="353"/>
        <v>2013</v>
      </c>
      <c r="M3443" s="12">
        <f t="shared" si="354"/>
        <v>39</v>
      </c>
      <c r="N3443" s="12">
        <f t="shared" si="355"/>
        <v>9</v>
      </c>
      <c r="O3443" s="13" t="str">
        <f t="shared" ca="1" si="356"/>
        <v>CUMPLE</v>
      </c>
    </row>
    <row r="3444" spans="1:15" hidden="1">
      <c r="A3444">
        <f>Tabla_owssvr__2[[#This Row],[ID]]</f>
        <v>1766</v>
      </c>
      <c r="B3444" t="str">
        <f>Tabla_owssvr__2[[#This Row],[Título]]</f>
        <v>Plataformar NTB TI - Imagen Corporativa</v>
      </c>
      <c r="C3444" t="str">
        <f>Tabla_owssvr__2[[#This Row],[Solicitante]]</f>
        <v>Salas Redondo, Luis Miguel, CAM</v>
      </c>
      <c r="D3444" s="4">
        <f>Tabla_owssvr__2[[#This Row],[Fecha Solicitud]]</f>
        <v>41543</v>
      </c>
      <c r="E3444" t="str">
        <f>Tabla_owssvr__2[[#This Row],[Estado]]</f>
        <v>Realizado</v>
      </c>
      <c r="F3444" s="4">
        <f>Tabla_owssvr__2[[#This Row],[Fecha Cierre]]</f>
        <v>41543</v>
      </c>
      <c r="G3444" t="str">
        <f>Tabla_owssvr__2[[#This Row],[Categoria]]</f>
        <v>Replataformado del equipo.</v>
      </c>
      <c r="H3444">
        <f>Tabla_owssvr__2[[#This Row],[Enviado a TI]]</f>
        <v>0</v>
      </c>
      <c r="I3444">
        <f>Tabla_owssvr__2[[#This Row],[Regiones]]</f>
        <v>0</v>
      </c>
      <c r="J3444" s="12">
        <f t="shared" si="351"/>
        <v>3</v>
      </c>
      <c r="K3444" s="13">
        <f t="shared" si="352"/>
        <v>41548</v>
      </c>
      <c r="L3444" s="12">
        <f t="shared" si="353"/>
        <v>2013</v>
      </c>
      <c r="M3444" s="12">
        <f t="shared" si="354"/>
        <v>40</v>
      </c>
      <c r="N3444" s="12">
        <f t="shared" si="355"/>
        <v>10</v>
      </c>
      <c r="O3444" s="13" t="str">
        <f t="shared" ca="1" si="356"/>
        <v>CUMPLE</v>
      </c>
    </row>
    <row r="3445" spans="1:15" hidden="1">
      <c r="A3445">
        <f>Tabla_owssvr__2[[#This Row],[ID]]</f>
        <v>1765</v>
      </c>
      <c r="B3445" t="str">
        <f>Tabla_owssvr__2[[#This Row],[Título]]</f>
        <v>Desvinculaciones</v>
      </c>
      <c r="C3445" t="str">
        <f>Tabla_owssvr__2[[#This Row],[Solicitante]]</f>
        <v>Torrejón Osorio, Marcela Alejandra, CAM</v>
      </c>
      <c r="D3445" s="4">
        <f>Tabla_owssvr__2[[#This Row],[Fecha Solicitud]]</f>
        <v>41543</v>
      </c>
      <c r="E3445" t="str">
        <f>Tabla_owssvr__2[[#This Row],[Estado]]</f>
        <v>Rechazado</v>
      </c>
      <c r="F3445" s="4">
        <f>Tabla_owssvr__2[[#This Row],[Fecha Cierre]]</f>
        <v>41543</v>
      </c>
      <c r="G3445" t="str">
        <f>Tabla_owssvr__2[[#This Row],[Categoria]]</f>
        <v>Creación, modificación activación y desactivación de cuentas de red y correo electrónico.</v>
      </c>
      <c r="H3445">
        <f>Tabla_owssvr__2[[#This Row],[Enviado a TI]]</f>
        <v>0</v>
      </c>
      <c r="I3445">
        <f>Tabla_owssvr__2[[#This Row],[Regiones]]</f>
        <v>0</v>
      </c>
      <c r="J3445" s="12">
        <f t="shared" si="351"/>
        <v>1</v>
      </c>
      <c r="K3445" s="13">
        <f t="shared" si="352"/>
        <v>41544</v>
      </c>
      <c r="L3445" s="12">
        <f t="shared" si="353"/>
        <v>2013</v>
      </c>
      <c r="M3445" s="12">
        <f t="shared" si="354"/>
        <v>39</v>
      </c>
      <c r="N3445" s="12">
        <f t="shared" si="355"/>
        <v>9</v>
      </c>
      <c r="O3445" s="13" t="str">
        <f t="shared" ca="1" si="356"/>
        <v>CUMPLE</v>
      </c>
    </row>
    <row r="3446" spans="1:15" hidden="1">
      <c r="A3446">
        <f>Tabla_owssvr__2[[#This Row],[ID]]</f>
        <v>1764</v>
      </c>
      <c r="B3446" t="str">
        <f>Tabla_owssvr__2[[#This Row],[Título]]</f>
        <v xml:space="preserve">Solicitud </v>
      </c>
      <c r="C3446" t="str">
        <f>Tabla_owssvr__2[[#This Row],[Solicitante]]</f>
        <v>Orellana Flores, Jose Manuel, CAM</v>
      </c>
      <c r="D3446" s="4">
        <f>Tabla_owssvr__2[[#This Row],[Fecha Solicitud]]</f>
        <v>41543</v>
      </c>
      <c r="E3446" t="str">
        <f>Tabla_owssvr__2[[#This Row],[Estado]]</f>
        <v>Realizado</v>
      </c>
      <c r="F3446" s="4">
        <f>Tabla_owssvr__2[[#This Row],[Fecha Cierre]]</f>
        <v>41543</v>
      </c>
      <c r="G3446" t="str">
        <f>Tabla_owssvr__2[[#This Row],[Categoria]]</f>
        <v>Habilitación de carpetas compartidas o sitios de Sharepoint. O asignación y/o modificación de permisos.</v>
      </c>
      <c r="H3446">
        <f>Tabla_owssvr__2[[#This Row],[Enviado a TI]]</f>
        <v>0</v>
      </c>
      <c r="I3446">
        <f>Tabla_owssvr__2[[#This Row],[Regiones]]</f>
        <v>0</v>
      </c>
      <c r="J3446" s="12">
        <f t="shared" si="351"/>
        <v>1</v>
      </c>
      <c r="K3446" s="13">
        <f t="shared" si="352"/>
        <v>41544</v>
      </c>
      <c r="L3446" s="12">
        <f t="shared" si="353"/>
        <v>2013</v>
      </c>
      <c r="M3446" s="12">
        <f t="shared" si="354"/>
        <v>39</v>
      </c>
      <c r="N3446" s="12">
        <f t="shared" si="355"/>
        <v>9</v>
      </c>
      <c r="O3446" s="13" t="str">
        <f t="shared" ca="1" si="356"/>
        <v>CUMPLE</v>
      </c>
    </row>
    <row r="3447" spans="1:15" hidden="1">
      <c r="A3447">
        <f>Tabla_owssvr__2[[#This Row],[ID]]</f>
        <v>1763</v>
      </c>
      <c r="B3447" t="str">
        <f>Tabla_owssvr__2[[#This Row],[Título]]</f>
        <v>Keys servidor minera Gaby</v>
      </c>
      <c r="C3447" t="str">
        <f>Tabla_owssvr__2[[#This Row],[Solicitante]]</f>
        <v>Abrigo Elgueda, Juan Andres, CAM</v>
      </c>
      <c r="D3447" s="4">
        <f>Tabla_owssvr__2[[#This Row],[Fecha Solicitud]]</f>
        <v>41543</v>
      </c>
      <c r="E3447" t="str">
        <f>Tabla_owssvr__2[[#This Row],[Estado]]</f>
        <v>Realizado</v>
      </c>
      <c r="F3447" s="4">
        <f>Tabla_owssvr__2[[#This Row],[Fecha Cierre]]</f>
        <v>41543</v>
      </c>
      <c r="G3447" t="str">
        <f>Tabla_owssvr__2[[#This Row],[Categoria]]</f>
        <v>Otros no sujetos a ANS</v>
      </c>
      <c r="H3447">
        <f>Tabla_owssvr__2[[#This Row],[Enviado a TI]]</f>
        <v>0</v>
      </c>
      <c r="I3447">
        <f>Tabla_owssvr__2[[#This Row],[Regiones]]</f>
        <v>0</v>
      </c>
      <c r="J3447" s="12">
        <f t="shared" si="351"/>
        <v>100</v>
      </c>
      <c r="K3447" s="13">
        <f t="shared" si="352"/>
        <v>41690</v>
      </c>
      <c r="L3447" s="12">
        <f t="shared" si="353"/>
        <v>2014</v>
      </c>
      <c r="M3447" s="12">
        <f t="shared" si="354"/>
        <v>8</v>
      </c>
      <c r="N3447" s="12">
        <f t="shared" si="355"/>
        <v>2</v>
      </c>
      <c r="O3447" s="13" t="str">
        <f t="shared" ca="1" si="356"/>
        <v>CUMPLE</v>
      </c>
    </row>
    <row r="3448" spans="1:15" hidden="1">
      <c r="A3448">
        <f>Tabla_owssvr__2[[#This Row],[ID]]</f>
        <v>1762</v>
      </c>
      <c r="B3448" t="str">
        <f>Tabla_owssvr__2[[#This Row],[Título]]</f>
        <v xml:space="preserve">AD REGISTRO DE HOST </v>
      </c>
      <c r="C3448" t="str">
        <f>Tabla_owssvr__2[[#This Row],[Solicitante]]</f>
        <v>Técnico Mesa de Ayuda, Externo</v>
      </c>
      <c r="D3448" s="4">
        <f>Tabla_owssvr__2[[#This Row],[Fecha Solicitud]]</f>
        <v>41543</v>
      </c>
      <c r="E3448" t="str">
        <f>Tabla_owssvr__2[[#This Row],[Estado]]</f>
        <v>Realizado</v>
      </c>
      <c r="F3448" s="4">
        <f>Tabla_owssvr__2[[#This Row],[Fecha Cierre]]</f>
        <v>41543</v>
      </c>
      <c r="G3448" t="str">
        <f>Tabla_owssvr__2[[#This Row],[Categoria]]</f>
        <v>Creación, modificación activación y desactivación de cuentas de red y correo electrónico.</v>
      </c>
      <c r="H3448">
        <f>Tabla_owssvr__2[[#This Row],[Enviado a TI]]</f>
        <v>0</v>
      </c>
      <c r="I3448">
        <f>Tabla_owssvr__2[[#This Row],[Regiones]]</f>
        <v>0</v>
      </c>
      <c r="J3448" s="12">
        <f t="shared" si="351"/>
        <v>1</v>
      </c>
      <c r="K3448" s="13">
        <f t="shared" si="352"/>
        <v>41544</v>
      </c>
      <c r="L3448" s="12">
        <f t="shared" si="353"/>
        <v>2013</v>
      </c>
      <c r="M3448" s="12">
        <f t="shared" si="354"/>
        <v>39</v>
      </c>
      <c r="N3448" s="12">
        <f t="shared" si="355"/>
        <v>9</v>
      </c>
      <c r="O3448" s="13" t="str">
        <f t="shared" ca="1" si="356"/>
        <v>CUMPLE</v>
      </c>
    </row>
    <row r="3449" spans="1:15" hidden="1">
      <c r="A3449">
        <f>Tabla_owssvr__2[[#This Row],[ID]]</f>
        <v>1761</v>
      </c>
      <c r="B3449" t="str">
        <f>Tabla_owssvr__2[[#This Row],[Título]]</f>
        <v>Alta Estación de Trabajo</v>
      </c>
      <c r="C3449" t="str">
        <f>Tabla_owssvr__2[[#This Row],[Solicitante]]</f>
        <v>Técnico Mesa de Ayuda, Externo</v>
      </c>
      <c r="D3449" s="4">
        <f>Tabla_owssvr__2[[#This Row],[Fecha Solicitud]]</f>
        <v>41543</v>
      </c>
      <c r="E3449" t="str">
        <f>Tabla_owssvr__2[[#This Row],[Estado]]</f>
        <v>Realizado</v>
      </c>
      <c r="F3449" s="4">
        <f>Tabla_owssvr__2[[#This Row],[Fecha Cierre]]</f>
        <v>41543</v>
      </c>
      <c r="G3449" t="str">
        <f>Tabla_owssvr__2[[#This Row],[Categoria]]</f>
        <v>Creación, modificación activación y desactivación de cuentas de red y correo electrónico.</v>
      </c>
      <c r="H3449">
        <f>Tabla_owssvr__2[[#This Row],[Enviado a TI]]</f>
        <v>0</v>
      </c>
      <c r="I3449">
        <f>Tabla_owssvr__2[[#This Row],[Regiones]]</f>
        <v>0</v>
      </c>
      <c r="J3449" s="12">
        <f t="shared" si="351"/>
        <v>1</v>
      </c>
      <c r="K3449" s="13">
        <f t="shared" si="352"/>
        <v>41544</v>
      </c>
      <c r="L3449" s="12">
        <f t="shared" si="353"/>
        <v>2013</v>
      </c>
      <c r="M3449" s="12">
        <f t="shared" si="354"/>
        <v>39</v>
      </c>
      <c r="N3449" s="12">
        <f t="shared" si="355"/>
        <v>9</v>
      </c>
      <c r="O3449" s="13" t="str">
        <f t="shared" ca="1" si="356"/>
        <v>CUMPLE</v>
      </c>
    </row>
    <row r="3450" spans="1:15" hidden="1">
      <c r="A3450">
        <f>Tabla_owssvr__2[[#This Row],[ID]]</f>
        <v>1760</v>
      </c>
      <c r="B3450" t="str">
        <f>Tabla_owssvr__2[[#This Row],[Título]]</f>
        <v>vncviewer</v>
      </c>
      <c r="C3450" t="str">
        <f>Tabla_owssvr__2[[#This Row],[Solicitante]]</f>
        <v>Aravena Bravo, Veronica del Pilar, CAM</v>
      </c>
      <c r="D3450" s="4">
        <f>Tabla_owssvr__2[[#This Row],[Fecha Solicitud]]</f>
        <v>41542</v>
      </c>
      <c r="E3450" t="str">
        <f>Tabla_owssvr__2[[#This Row],[Estado]]</f>
        <v>Realizado</v>
      </c>
      <c r="F3450" s="4">
        <f>Tabla_owssvr__2[[#This Row],[Fecha Cierre]]</f>
        <v>41542</v>
      </c>
      <c r="G3450" t="str">
        <f>Tabla_owssvr__2[[#This Row],[Categoria]]</f>
        <v>Instalación de nuevos software en los computadores.</v>
      </c>
      <c r="H3450">
        <f>Tabla_owssvr__2[[#This Row],[Enviado a TI]]</f>
        <v>0</v>
      </c>
      <c r="I3450">
        <f>Tabla_owssvr__2[[#This Row],[Regiones]]</f>
        <v>0</v>
      </c>
      <c r="J3450" s="12">
        <f t="shared" si="351"/>
        <v>1</v>
      </c>
      <c r="K3450" s="13">
        <f t="shared" si="352"/>
        <v>41543</v>
      </c>
      <c r="L3450" s="12">
        <f t="shared" si="353"/>
        <v>2013</v>
      </c>
      <c r="M3450" s="12">
        <f t="shared" si="354"/>
        <v>39</v>
      </c>
      <c r="N3450" s="12">
        <f t="shared" si="355"/>
        <v>9</v>
      </c>
      <c r="O3450" s="13" t="str">
        <f t="shared" ca="1" si="356"/>
        <v>CUMPLE</v>
      </c>
    </row>
    <row r="3451" spans="1:15" hidden="1">
      <c r="A3451">
        <f>Tabla_owssvr__2[[#This Row],[ID]]</f>
        <v>1759</v>
      </c>
      <c r="B3451" t="str">
        <f>Tabla_owssvr__2[[#This Row],[Título]]</f>
        <v>Alta Estación de Trabajo</v>
      </c>
      <c r="C3451" t="str">
        <f>Tabla_owssvr__2[[#This Row],[Solicitante]]</f>
        <v>Técnico Mesa de Ayuda, Externo</v>
      </c>
      <c r="D3451" s="4">
        <f>Tabla_owssvr__2[[#This Row],[Fecha Solicitud]]</f>
        <v>41542</v>
      </c>
      <c r="E3451" t="str">
        <f>Tabla_owssvr__2[[#This Row],[Estado]]</f>
        <v>Realizado</v>
      </c>
      <c r="F3451" s="4">
        <f>Tabla_owssvr__2[[#This Row],[Fecha Cierre]]</f>
        <v>41542</v>
      </c>
      <c r="G3451" t="str">
        <f>Tabla_owssvr__2[[#This Row],[Categoria]]</f>
        <v>Creación, modificación activación y desactivación de cuentas de red y correo electrónico.</v>
      </c>
      <c r="H3451">
        <f>Tabla_owssvr__2[[#This Row],[Enviado a TI]]</f>
        <v>0</v>
      </c>
      <c r="I3451">
        <f>Tabla_owssvr__2[[#This Row],[Regiones]]</f>
        <v>0</v>
      </c>
      <c r="J3451" s="12">
        <f t="shared" si="351"/>
        <v>1</v>
      </c>
      <c r="K3451" s="13">
        <f t="shared" si="352"/>
        <v>41543</v>
      </c>
      <c r="L3451" s="12">
        <f t="shared" si="353"/>
        <v>2013</v>
      </c>
      <c r="M3451" s="12">
        <f t="shared" si="354"/>
        <v>39</v>
      </c>
      <c r="N3451" s="12">
        <f t="shared" si="355"/>
        <v>9</v>
      </c>
      <c r="O3451" s="13" t="str">
        <f t="shared" ca="1" si="356"/>
        <v>CUMPLE</v>
      </c>
    </row>
    <row r="3452" spans="1:15" hidden="1">
      <c r="A3452">
        <f>Tabla_owssvr__2[[#This Row],[ID]]</f>
        <v>1758</v>
      </c>
      <c r="B3452" t="str">
        <f>Tabla_owssvr__2[[#This Row],[Título]]</f>
        <v>Información confidencial Encuesta GPTW</v>
      </c>
      <c r="C3452" t="str">
        <f>Tabla_owssvr__2[[#This Row],[Solicitante]]</f>
        <v>Meza Madariaga, Daniella Fernanda, CAM</v>
      </c>
      <c r="D3452" s="4">
        <f>Tabla_owssvr__2[[#This Row],[Fecha Solicitud]]</f>
        <v>41542</v>
      </c>
      <c r="E3452" t="str">
        <f>Tabla_owssvr__2[[#This Row],[Estado]]</f>
        <v>Realizado</v>
      </c>
      <c r="F3452" s="4">
        <f>Tabla_owssvr__2[[#This Row],[Fecha Cierre]]</f>
        <v>41542</v>
      </c>
      <c r="G3452" t="str">
        <f>Tabla_owssvr__2[[#This Row],[Categoria]]</f>
        <v>Reporte de problemas de comunicaciones. Datos.</v>
      </c>
      <c r="H3452">
        <f>Tabla_owssvr__2[[#This Row],[Enviado a TI]]</f>
        <v>0</v>
      </c>
      <c r="I3452">
        <f>Tabla_owssvr__2[[#This Row],[Regiones]]</f>
        <v>0</v>
      </c>
      <c r="J3452" s="12">
        <f t="shared" si="351"/>
        <v>1</v>
      </c>
      <c r="K3452" s="13">
        <f t="shared" si="352"/>
        <v>41543</v>
      </c>
      <c r="L3452" s="12">
        <f t="shared" si="353"/>
        <v>2013</v>
      </c>
      <c r="M3452" s="12">
        <f t="shared" si="354"/>
        <v>39</v>
      </c>
      <c r="N3452" s="12">
        <f t="shared" si="355"/>
        <v>9</v>
      </c>
      <c r="O3452" s="13" t="str">
        <f t="shared" ca="1" si="356"/>
        <v>CUMPLE</v>
      </c>
    </row>
    <row r="3453" spans="1:15" hidden="1">
      <c r="A3453">
        <f>Tabla_owssvr__2[[#This Row],[ID]]</f>
        <v>1757</v>
      </c>
      <c r="B3453" t="str">
        <f>Tabla_owssvr__2[[#This Row],[Título]]</f>
        <v>Solicita desbloquear cl 11849786-4</v>
      </c>
      <c r="C3453" t="str">
        <f>Tabla_owssvr__2[[#This Row],[Solicitante]]</f>
        <v>Dominguez Rivera, Maximiliano Alfre, CAM</v>
      </c>
      <c r="D3453" s="4">
        <f>Tabla_owssvr__2[[#This Row],[Fecha Solicitud]]</f>
        <v>41542</v>
      </c>
      <c r="E3453" t="str">
        <f>Tabla_owssvr__2[[#This Row],[Estado]]</f>
        <v>Realizado</v>
      </c>
      <c r="F3453" s="4">
        <f>Tabla_owssvr__2[[#This Row],[Fecha Cierre]]</f>
        <v>41542</v>
      </c>
      <c r="G3453" t="str">
        <f>Tabla_owssvr__2[[#This Row],[Categoria]]</f>
        <v>Creación, modificación activación y desactivación de cuentas de red y correo electrónico.</v>
      </c>
      <c r="H3453">
        <f>Tabla_owssvr__2[[#This Row],[Enviado a TI]]</f>
        <v>0</v>
      </c>
      <c r="I3453">
        <f>Tabla_owssvr__2[[#This Row],[Regiones]]</f>
        <v>0</v>
      </c>
      <c r="J3453" s="12">
        <f t="shared" si="351"/>
        <v>1</v>
      </c>
      <c r="K3453" s="13">
        <f t="shared" si="352"/>
        <v>41543</v>
      </c>
      <c r="L3453" s="12">
        <f t="shared" si="353"/>
        <v>2013</v>
      </c>
      <c r="M3453" s="12">
        <f t="shared" si="354"/>
        <v>39</v>
      </c>
      <c r="N3453" s="12">
        <f t="shared" si="355"/>
        <v>9</v>
      </c>
      <c r="O3453" s="13" t="str">
        <f t="shared" ca="1" si="356"/>
        <v>CUMPLE</v>
      </c>
    </row>
    <row r="3454" spans="1:15" hidden="1">
      <c r="A3454">
        <f>Tabla_owssvr__2[[#This Row],[ID]]</f>
        <v>1756</v>
      </c>
      <c r="B3454" t="str">
        <f>Tabla_owssvr__2[[#This Row],[Título]]</f>
        <v>Proyector sala capacitacion cortijo</v>
      </c>
      <c r="C3454" t="str">
        <f>Tabla_owssvr__2[[#This Row],[Solicitante]]</f>
        <v>Sanchez Marchant, Loreto, CAM</v>
      </c>
      <c r="D3454" s="4">
        <f>Tabla_owssvr__2[[#This Row],[Fecha Solicitud]]</f>
        <v>41542</v>
      </c>
      <c r="E3454" t="str">
        <f>Tabla_owssvr__2[[#This Row],[Estado]]</f>
        <v>Realizado</v>
      </c>
      <c r="F3454" s="4">
        <f>Tabla_owssvr__2[[#This Row],[Fecha Cierre]]</f>
        <v>41542</v>
      </c>
      <c r="G3454" t="str">
        <f>Tabla_owssvr__2[[#This Row],[Categoria]]</f>
        <v>Préstamo de equipos. (según disponibilidad)</v>
      </c>
      <c r="H3454">
        <f>Tabla_owssvr__2[[#This Row],[Enviado a TI]]</f>
        <v>0</v>
      </c>
      <c r="I3454">
        <f>Tabla_owssvr__2[[#This Row],[Regiones]]</f>
        <v>0</v>
      </c>
      <c r="J3454" s="12">
        <f t="shared" si="351"/>
        <v>1</v>
      </c>
      <c r="K3454" s="13">
        <f t="shared" si="352"/>
        <v>41543</v>
      </c>
      <c r="L3454" s="12">
        <f t="shared" si="353"/>
        <v>2013</v>
      </c>
      <c r="M3454" s="12">
        <f t="shared" si="354"/>
        <v>39</v>
      </c>
      <c r="N3454" s="12">
        <f t="shared" si="355"/>
        <v>9</v>
      </c>
      <c r="O3454" s="13" t="str">
        <f t="shared" ca="1" si="356"/>
        <v>CUMPLE</v>
      </c>
    </row>
    <row r="3455" spans="1:15" hidden="1">
      <c r="A3455">
        <f>Tabla_owssvr__2[[#This Row],[ID]]</f>
        <v>1755</v>
      </c>
      <c r="B3455" t="str">
        <f>Tabla_owssvr__2[[#This Row],[Título]]</f>
        <v>No funciona SIOT.</v>
      </c>
      <c r="C3455" t="str">
        <f>Tabla_owssvr__2[[#This Row],[Solicitante]]</f>
        <v>Canales Cardenas, Juan Carlos, CAM</v>
      </c>
      <c r="D3455" s="4">
        <f>Tabla_owssvr__2[[#This Row],[Fecha Solicitud]]</f>
        <v>41542</v>
      </c>
      <c r="E3455" t="str">
        <f>Tabla_owssvr__2[[#This Row],[Estado]]</f>
        <v>Realizado</v>
      </c>
      <c r="F3455" s="4">
        <f>Tabla_owssvr__2[[#This Row],[Fecha Cierre]]</f>
        <v>41542</v>
      </c>
      <c r="G3455" t="str">
        <f>Tabla_owssvr__2[[#This Row],[Categoria]]</f>
        <v>Reporte de incidencias de servicio externos (Oracle, SAP, Synergia, GOM ….)</v>
      </c>
      <c r="H3455">
        <f>Tabla_owssvr__2[[#This Row],[Enviado a TI]]</f>
        <v>0</v>
      </c>
      <c r="I3455">
        <f>Tabla_owssvr__2[[#This Row],[Regiones]]</f>
        <v>0</v>
      </c>
      <c r="J3455" s="12">
        <f t="shared" si="351"/>
        <v>1</v>
      </c>
      <c r="K3455" s="13">
        <f t="shared" si="352"/>
        <v>41543</v>
      </c>
      <c r="L3455" s="12">
        <f t="shared" si="353"/>
        <v>2013</v>
      </c>
      <c r="M3455" s="12">
        <f t="shared" si="354"/>
        <v>39</v>
      </c>
      <c r="N3455" s="12">
        <f t="shared" si="355"/>
        <v>9</v>
      </c>
      <c r="O3455" s="13" t="str">
        <f t="shared" ca="1" si="356"/>
        <v>CUMPLE</v>
      </c>
    </row>
    <row r="3456" spans="1:15" hidden="1">
      <c r="A3456">
        <f>Tabla_owssvr__2[[#This Row],[ID]]</f>
        <v>1754</v>
      </c>
      <c r="B3456" t="str">
        <f>Tabla_owssvr__2[[#This Row],[Título]]</f>
        <v xml:space="preserve">AD REGISTRO DE HOST EN OU </v>
      </c>
      <c r="C3456" t="str">
        <f>Tabla_owssvr__2[[#This Row],[Solicitante]]</f>
        <v>Salas Redondo, Luis Miguel, CAM</v>
      </c>
      <c r="D3456" s="4">
        <f>Tabla_owssvr__2[[#This Row],[Fecha Solicitud]]</f>
        <v>41542</v>
      </c>
      <c r="E3456" t="str">
        <f>Tabla_owssvr__2[[#This Row],[Estado]]</f>
        <v>Realizado</v>
      </c>
      <c r="F3456" s="4">
        <f>Tabla_owssvr__2[[#This Row],[Fecha Cierre]]</f>
        <v>41542</v>
      </c>
      <c r="G3456" t="str">
        <f>Tabla_owssvr__2[[#This Row],[Categoria]]</f>
        <v>Creación, modificación activación y desactivación de cuentas de red y correo electrónico.</v>
      </c>
      <c r="H3456">
        <f>Tabla_owssvr__2[[#This Row],[Enviado a TI]]</f>
        <v>0</v>
      </c>
      <c r="I3456">
        <f>Tabla_owssvr__2[[#This Row],[Regiones]]</f>
        <v>0</v>
      </c>
      <c r="J3456" s="12">
        <f t="shared" si="351"/>
        <v>1</v>
      </c>
      <c r="K3456" s="13">
        <f t="shared" si="352"/>
        <v>41543</v>
      </c>
      <c r="L3456" s="12">
        <f t="shared" si="353"/>
        <v>2013</v>
      </c>
      <c r="M3456" s="12">
        <f t="shared" si="354"/>
        <v>39</v>
      </c>
      <c r="N3456" s="12">
        <f t="shared" si="355"/>
        <v>9</v>
      </c>
      <c r="O3456" s="13" t="str">
        <f t="shared" ca="1" si="356"/>
        <v>CUMPLE</v>
      </c>
    </row>
    <row r="3457" spans="1:15" hidden="1">
      <c r="A3457">
        <f>Tabla_owssvr__2[[#This Row],[ID]]</f>
        <v>1753</v>
      </c>
      <c r="B3457" t="str">
        <f>Tabla_owssvr__2[[#This Row],[Título]]</f>
        <v>Dominio CAM, Equipo Synapsis</v>
      </c>
      <c r="C3457" t="str">
        <f>Tabla_owssvr__2[[#This Row],[Solicitante]]</f>
        <v>Zuñiga Zuñiga, Christian Octavio, EXTERNO</v>
      </c>
      <c r="D3457" s="4">
        <f>Tabla_owssvr__2[[#This Row],[Fecha Solicitud]]</f>
        <v>41542</v>
      </c>
      <c r="E3457" t="str">
        <f>Tabla_owssvr__2[[#This Row],[Estado]]</f>
        <v>Realizado</v>
      </c>
      <c r="F3457" s="4">
        <f>Tabla_owssvr__2[[#This Row],[Fecha Cierre]]</f>
        <v>41542</v>
      </c>
      <c r="G3457" t="str">
        <f>Tabla_owssvr__2[[#This Row],[Categoria]]</f>
        <v>Replataformado del equipo.</v>
      </c>
      <c r="H3457">
        <f>Tabla_owssvr__2[[#This Row],[Enviado a TI]]</f>
        <v>0</v>
      </c>
      <c r="I3457">
        <f>Tabla_owssvr__2[[#This Row],[Regiones]]</f>
        <v>0</v>
      </c>
      <c r="J3457" s="12">
        <f t="shared" si="351"/>
        <v>3</v>
      </c>
      <c r="K3457" s="13">
        <f t="shared" si="352"/>
        <v>41547</v>
      </c>
      <c r="L3457" s="12">
        <f t="shared" si="353"/>
        <v>2013</v>
      </c>
      <c r="M3457" s="12">
        <f t="shared" si="354"/>
        <v>40</v>
      </c>
      <c r="N3457" s="12">
        <f t="shared" si="355"/>
        <v>9</v>
      </c>
      <c r="O3457" s="13" t="str">
        <f t="shared" ca="1" si="356"/>
        <v>CUMPLE</v>
      </c>
    </row>
    <row r="3458" spans="1:15" hidden="1">
      <c r="A3458">
        <f>Tabla_owssvr__2[[#This Row],[ID]]</f>
        <v>1752</v>
      </c>
      <c r="B3458" t="str">
        <f>Tabla_owssvr__2[[#This Row],[Título]]</f>
        <v>Puesto Belen Villena</v>
      </c>
      <c r="C3458" t="str">
        <f>Tabla_owssvr__2[[#This Row],[Solicitante]]</f>
        <v>Elgueta Rojas, Deborah Lisset, CAM</v>
      </c>
      <c r="D3458" s="4">
        <f>Tabla_owssvr__2[[#This Row],[Fecha Solicitud]]</f>
        <v>41542</v>
      </c>
      <c r="E3458" t="str">
        <f>Tabla_owssvr__2[[#This Row],[Estado]]</f>
        <v>Realizado</v>
      </c>
      <c r="F3458" s="4">
        <f>Tabla_owssvr__2[[#This Row],[Fecha Cierre]]</f>
        <v>41542</v>
      </c>
      <c r="G3458" t="str">
        <f>Tabla_owssvr__2[[#This Row],[Categoria]]</f>
        <v>Otros no sujetos a ANS</v>
      </c>
      <c r="H3458">
        <f>Tabla_owssvr__2[[#This Row],[Enviado a TI]]</f>
        <v>0</v>
      </c>
      <c r="I3458">
        <f>Tabla_owssvr__2[[#This Row],[Regiones]]</f>
        <v>0</v>
      </c>
      <c r="J3458" s="12">
        <f t="shared" si="351"/>
        <v>100</v>
      </c>
      <c r="K3458" s="13">
        <f t="shared" si="352"/>
        <v>41689</v>
      </c>
      <c r="L3458" s="12">
        <f t="shared" si="353"/>
        <v>2014</v>
      </c>
      <c r="M3458" s="12">
        <f t="shared" si="354"/>
        <v>8</v>
      </c>
      <c r="N3458" s="12">
        <f t="shared" si="355"/>
        <v>2</v>
      </c>
      <c r="O3458" s="13" t="str">
        <f t="shared" ca="1" si="356"/>
        <v>CUMPLE</v>
      </c>
    </row>
    <row r="3459" spans="1:15" hidden="1">
      <c r="A3459">
        <f>Tabla_owssvr__2[[#This Row],[ID]]</f>
        <v>1751</v>
      </c>
      <c r="B3459" t="str">
        <f>Tabla_owssvr__2[[#This Row],[Título]]</f>
        <v>Problemas al importar documentos</v>
      </c>
      <c r="C3459" t="str">
        <f>Tabla_owssvr__2[[#This Row],[Solicitante]]</f>
        <v>Martinez Muñoz, Ximena Del Rosario, CAM</v>
      </c>
      <c r="D3459" s="4">
        <f>Tabla_owssvr__2[[#This Row],[Fecha Solicitud]]</f>
        <v>41542</v>
      </c>
      <c r="E3459" t="str">
        <f>Tabla_owssvr__2[[#This Row],[Estado]]</f>
        <v>Realizado</v>
      </c>
      <c r="F3459" s="4">
        <f>Tabla_owssvr__2[[#This Row],[Fecha Cierre]]</f>
        <v>41542</v>
      </c>
      <c r="G3459" t="str">
        <f>Tabla_owssvr__2[[#This Row],[Categoria]]</f>
        <v>Reporte de incidencias de servicio externos (Oracle, SAP, Synergia, GOM ….)</v>
      </c>
      <c r="H3459">
        <f>Tabla_owssvr__2[[#This Row],[Enviado a TI]]</f>
        <v>0</v>
      </c>
      <c r="I3459">
        <f>Tabla_owssvr__2[[#This Row],[Regiones]]</f>
        <v>0</v>
      </c>
      <c r="J3459" s="12">
        <f t="shared" si="351"/>
        <v>1</v>
      </c>
      <c r="K3459" s="13">
        <f t="shared" si="352"/>
        <v>41543</v>
      </c>
      <c r="L3459" s="12">
        <f t="shared" si="353"/>
        <v>2013</v>
      </c>
      <c r="M3459" s="12">
        <f t="shared" si="354"/>
        <v>39</v>
      </c>
      <c r="N3459" s="12">
        <f t="shared" si="355"/>
        <v>9</v>
      </c>
      <c r="O3459" s="13" t="str">
        <f t="shared" ca="1" si="356"/>
        <v>CUMPLE</v>
      </c>
    </row>
    <row r="3460" spans="1:15" hidden="1">
      <c r="A3460">
        <f>Tabla_owssvr__2[[#This Row],[ID]]</f>
        <v>1750</v>
      </c>
      <c r="B3460" t="str">
        <f>Tabla_owssvr__2[[#This Row],[Título]]</f>
        <v>Cotización</v>
      </c>
      <c r="C3460" t="str">
        <f>Tabla_owssvr__2[[#This Row],[Solicitante]]</f>
        <v>Bascuñan Reyes, Juan Ignacio, CAM</v>
      </c>
      <c r="D3460" s="4">
        <f>Tabla_owssvr__2[[#This Row],[Fecha Solicitud]]</f>
        <v>41542</v>
      </c>
      <c r="E3460" t="str">
        <f>Tabla_owssvr__2[[#This Row],[Estado]]</f>
        <v>Realizado</v>
      </c>
      <c r="F3460" s="4">
        <f>Tabla_owssvr__2[[#This Row],[Fecha Cierre]]</f>
        <v>41542</v>
      </c>
      <c r="G3460" t="str">
        <f>Tabla_owssvr__2[[#This Row],[Categoria]]</f>
        <v>Compra de equipamiento no habitual</v>
      </c>
      <c r="H3460">
        <f>Tabla_owssvr__2[[#This Row],[Enviado a TI]]</f>
        <v>0</v>
      </c>
      <c r="I3460">
        <f>Tabla_owssvr__2[[#This Row],[Regiones]]</f>
        <v>0</v>
      </c>
      <c r="J3460" s="12">
        <f t="shared" si="351"/>
        <v>5</v>
      </c>
      <c r="K3460" s="13">
        <f t="shared" si="352"/>
        <v>41549</v>
      </c>
      <c r="L3460" s="12">
        <f t="shared" si="353"/>
        <v>2013</v>
      </c>
      <c r="M3460" s="12">
        <f t="shared" si="354"/>
        <v>40</v>
      </c>
      <c r="N3460" s="12">
        <f t="shared" si="355"/>
        <v>10</v>
      </c>
      <c r="O3460" s="13" t="str">
        <f t="shared" ca="1" si="356"/>
        <v>CUMPLE</v>
      </c>
    </row>
    <row r="3461" spans="1:15" hidden="1">
      <c r="A3461">
        <f>Tabla_owssvr__2[[#This Row],[ID]]</f>
        <v>1749</v>
      </c>
      <c r="B3461" t="str">
        <f>Tabla_owssvr__2[[#This Row],[Título]]</f>
        <v>Problemas Celular</v>
      </c>
      <c r="C3461" t="str">
        <f>Tabla_owssvr__2[[#This Row],[Solicitante]]</f>
        <v>Palma Campos, Alejandra Beatriz, CAM</v>
      </c>
      <c r="D3461" s="4">
        <f>Tabla_owssvr__2[[#This Row],[Fecha Solicitud]]</f>
        <v>41542</v>
      </c>
      <c r="E3461" t="str">
        <f>Tabla_owssvr__2[[#This Row],[Estado]]</f>
        <v>Realizado</v>
      </c>
      <c r="F3461" s="4">
        <f>Tabla_owssvr__2[[#This Row],[Fecha Cierre]]</f>
        <v>41542</v>
      </c>
      <c r="G3461" t="str">
        <f>Tabla_owssvr__2[[#This Row],[Categoria]]</f>
        <v>Habilitación de servicios de telefonía celular, aumento de minutos, cambio de perfil.</v>
      </c>
      <c r="H3461">
        <f>Tabla_owssvr__2[[#This Row],[Enviado a TI]]</f>
        <v>0</v>
      </c>
      <c r="I3461">
        <f>Tabla_owssvr__2[[#This Row],[Regiones]]</f>
        <v>0</v>
      </c>
      <c r="J3461" s="12">
        <f t="shared" si="351"/>
        <v>1</v>
      </c>
      <c r="K3461" s="13">
        <f t="shared" si="352"/>
        <v>41543</v>
      </c>
      <c r="L3461" s="12">
        <f t="shared" si="353"/>
        <v>2013</v>
      </c>
      <c r="M3461" s="12">
        <f t="shared" si="354"/>
        <v>39</v>
      </c>
      <c r="N3461" s="12">
        <f t="shared" si="355"/>
        <v>9</v>
      </c>
      <c r="O3461" s="13" t="str">
        <f t="shared" ca="1" si="356"/>
        <v>CUMPLE</v>
      </c>
    </row>
    <row r="3462" spans="1:15" hidden="1">
      <c r="A3462">
        <f>Tabla_owssvr__2[[#This Row],[ID]]</f>
        <v>1748</v>
      </c>
      <c r="B3462" t="str">
        <f>Tabla_owssvr__2[[#This Row],[Título]]</f>
        <v>anexo 7705</v>
      </c>
      <c r="C3462" t="str">
        <f>Tabla_owssvr__2[[#This Row],[Solicitante]]</f>
        <v>Fuentes Maureira, Carla de Las Nieves, EXTERNO</v>
      </c>
      <c r="D3462" s="4">
        <f>Tabla_owssvr__2[[#This Row],[Fecha Solicitud]]</f>
        <v>41541</v>
      </c>
      <c r="E3462" t="str">
        <f>Tabla_owssvr__2[[#This Row],[Estado]]</f>
        <v>Realizado</v>
      </c>
      <c r="F3462" s="4">
        <f>Tabla_owssvr__2[[#This Row],[Fecha Cierre]]</f>
        <v>41541</v>
      </c>
      <c r="G3462" t="str">
        <f>Tabla_owssvr__2[[#This Row],[Categoria]]</f>
        <v>Creación, modificación activación y desactivación de anexos telefónicos.</v>
      </c>
      <c r="H3462">
        <f>Tabla_owssvr__2[[#This Row],[Enviado a TI]]</f>
        <v>0</v>
      </c>
      <c r="I3462">
        <f>Tabla_owssvr__2[[#This Row],[Regiones]]</f>
        <v>0</v>
      </c>
      <c r="J3462" s="12">
        <f t="shared" si="351"/>
        <v>1</v>
      </c>
      <c r="K3462" s="13">
        <f t="shared" si="352"/>
        <v>41542</v>
      </c>
      <c r="L3462" s="12">
        <f t="shared" si="353"/>
        <v>2013</v>
      </c>
      <c r="M3462" s="12">
        <f t="shared" si="354"/>
        <v>39</v>
      </c>
      <c r="N3462" s="12">
        <f t="shared" si="355"/>
        <v>9</v>
      </c>
      <c r="O3462" s="13" t="str">
        <f t="shared" ca="1" si="356"/>
        <v>CUMPLE</v>
      </c>
    </row>
    <row r="3463" spans="1:15" hidden="1">
      <c r="A3463">
        <f>Tabla_owssvr__2[[#This Row],[ID]]</f>
        <v>1747</v>
      </c>
      <c r="B3463" t="str">
        <f>Tabla_owssvr__2[[#This Row],[Título]]</f>
        <v>Cuenta usuario - REMAV</v>
      </c>
      <c r="C3463" t="str">
        <f>Tabla_owssvr__2[[#This Row],[Solicitante]]</f>
        <v>Valdes Navarrete, David Exequiel, CAM</v>
      </c>
      <c r="D3463" s="4">
        <f>Tabla_owssvr__2[[#This Row],[Fecha Solicitud]]</f>
        <v>41541</v>
      </c>
      <c r="E3463" t="str">
        <f>Tabla_owssvr__2[[#This Row],[Estado]]</f>
        <v>Realizado</v>
      </c>
      <c r="F3463" s="4">
        <f>Tabla_owssvr__2[[#This Row],[Fecha Cierre]]</f>
        <v>41541</v>
      </c>
      <c r="G3463" t="str">
        <f>Tabla_owssvr__2[[#This Row],[Categoria]]</f>
        <v>Creación, modificación activación y desactivación de cuentas de red y correo electrónico.</v>
      </c>
      <c r="H3463">
        <f>Tabla_owssvr__2[[#This Row],[Enviado a TI]]</f>
        <v>0</v>
      </c>
      <c r="I3463">
        <f>Tabla_owssvr__2[[#This Row],[Regiones]]</f>
        <v>0</v>
      </c>
      <c r="J3463" s="12">
        <f t="shared" si="351"/>
        <v>1</v>
      </c>
      <c r="K3463" s="13">
        <f t="shared" si="352"/>
        <v>41542</v>
      </c>
      <c r="L3463" s="12">
        <f t="shared" si="353"/>
        <v>2013</v>
      </c>
      <c r="M3463" s="12">
        <f t="shared" si="354"/>
        <v>39</v>
      </c>
      <c r="N3463" s="12">
        <f t="shared" si="355"/>
        <v>9</v>
      </c>
      <c r="O3463" s="13" t="str">
        <f t="shared" ca="1" si="356"/>
        <v>CUMPLE</v>
      </c>
    </row>
    <row r="3464" spans="1:15" hidden="1">
      <c r="A3464">
        <f>Tabla_owssvr__2[[#This Row],[ID]]</f>
        <v>1746</v>
      </c>
      <c r="B3464" t="str">
        <f>Tabla_owssvr__2[[#This Row],[Título]]</f>
        <v>implementos TI</v>
      </c>
      <c r="C3464" t="str">
        <f>Tabla_owssvr__2[[#This Row],[Solicitante]]</f>
        <v>Villena Herrera, Maria Belen, CAM</v>
      </c>
      <c r="D3464" s="4">
        <f>Tabla_owssvr__2[[#This Row],[Fecha Solicitud]]</f>
        <v>41541</v>
      </c>
      <c r="E3464" t="str">
        <f>Tabla_owssvr__2[[#This Row],[Estado]]</f>
        <v>Realizado</v>
      </c>
      <c r="F3464" s="4">
        <f>Tabla_owssvr__2[[#This Row],[Fecha Cierre]]</f>
        <v>41541</v>
      </c>
      <c r="G3464" t="str">
        <f>Tabla_owssvr__2[[#This Row],[Categoria]]</f>
        <v>Otros no sujetos a ANS</v>
      </c>
      <c r="H3464">
        <f>Tabla_owssvr__2[[#This Row],[Enviado a TI]]</f>
        <v>0</v>
      </c>
      <c r="I3464">
        <f>Tabla_owssvr__2[[#This Row],[Regiones]]</f>
        <v>0</v>
      </c>
      <c r="J3464" s="12">
        <f t="shared" si="351"/>
        <v>100</v>
      </c>
      <c r="K3464" s="13">
        <f t="shared" si="352"/>
        <v>41688</v>
      </c>
      <c r="L3464" s="12">
        <f t="shared" si="353"/>
        <v>2014</v>
      </c>
      <c r="M3464" s="12">
        <f t="shared" si="354"/>
        <v>8</v>
      </c>
      <c r="N3464" s="12">
        <f t="shared" si="355"/>
        <v>2</v>
      </c>
      <c r="O3464" s="13" t="str">
        <f t="shared" ca="1" si="356"/>
        <v>CUMPLE</v>
      </c>
    </row>
    <row r="3465" spans="1:15" hidden="1">
      <c r="A3465">
        <f>Tabla_owssvr__2[[#This Row],[ID]]</f>
        <v>1745</v>
      </c>
      <c r="B3465" t="str">
        <f>Tabla_owssvr__2[[#This Row],[Título]]</f>
        <v>Baja Totalidad Lineas - Cuenta S4.1074.00.00.100002</v>
      </c>
      <c r="C3465" t="str">
        <f>Tabla_owssvr__2[[#This Row],[Solicitante]]</f>
        <v>Leiva Cortazar, Edgardo Andres, CAM</v>
      </c>
      <c r="D3465" s="4">
        <f>Tabla_owssvr__2[[#This Row],[Fecha Solicitud]]</f>
        <v>41541</v>
      </c>
      <c r="E3465" t="str">
        <f>Tabla_owssvr__2[[#This Row],[Estado]]</f>
        <v>Realizado</v>
      </c>
      <c r="F3465" s="4">
        <f>Tabla_owssvr__2[[#This Row],[Fecha Cierre]]</f>
        <v>41541</v>
      </c>
      <c r="G3465" t="str">
        <f>Tabla_owssvr__2[[#This Row],[Categoria]]</f>
        <v>Otros no sujetos a ANS</v>
      </c>
      <c r="H3465">
        <f>Tabla_owssvr__2[[#This Row],[Enviado a TI]]</f>
        <v>0</v>
      </c>
      <c r="I3465">
        <f>Tabla_owssvr__2[[#This Row],[Regiones]]</f>
        <v>0</v>
      </c>
      <c r="J3465" s="12">
        <f t="shared" si="351"/>
        <v>100</v>
      </c>
      <c r="K3465" s="13">
        <f t="shared" si="352"/>
        <v>41688</v>
      </c>
      <c r="L3465" s="12">
        <f t="shared" si="353"/>
        <v>2014</v>
      </c>
      <c r="M3465" s="12">
        <f t="shared" si="354"/>
        <v>8</v>
      </c>
      <c r="N3465" s="12">
        <f t="shared" si="355"/>
        <v>2</v>
      </c>
      <c r="O3465" s="13" t="str">
        <f t="shared" ca="1" si="356"/>
        <v>CUMPLE</v>
      </c>
    </row>
    <row r="3466" spans="1:15" hidden="1">
      <c r="A3466">
        <f>Tabla_owssvr__2[[#This Row],[ID]]</f>
        <v>1744</v>
      </c>
      <c r="B3466" t="str">
        <f>Tabla_owssvr__2[[#This Row],[Título]]</f>
        <v>Receteo</v>
      </c>
      <c r="C3466" t="str">
        <f>Tabla_owssvr__2[[#This Row],[Solicitante]]</f>
        <v>Muñoz Carvajal, Pedro Javier, CAM</v>
      </c>
      <c r="D3466" s="4">
        <f>Tabla_owssvr__2[[#This Row],[Fecha Solicitud]]</f>
        <v>41541</v>
      </c>
      <c r="E3466" t="str">
        <f>Tabla_owssvr__2[[#This Row],[Estado]]</f>
        <v>Realizado</v>
      </c>
      <c r="F3466" s="4">
        <f>Tabla_owssvr__2[[#This Row],[Fecha Cierre]]</f>
        <v>41541</v>
      </c>
      <c r="G3466" t="str">
        <f>Tabla_owssvr__2[[#This Row],[Categoria]]</f>
        <v>Creación, modificación activación y desactivación de cuentas de red y correo electrónico.</v>
      </c>
      <c r="H3466">
        <f>Tabla_owssvr__2[[#This Row],[Enviado a TI]]</f>
        <v>0</v>
      </c>
      <c r="I3466">
        <f>Tabla_owssvr__2[[#This Row],[Regiones]]</f>
        <v>0</v>
      </c>
      <c r="J3466" s="12">
        <f t="shared" si="351"/>
        <v>1</v>
      </c>
      <c r="K3466" s="13">
        <f t="shared" si="352"/>
        <v>41542</v>
      </c>
      <c r="L3466" s="12">
        <f t="shared" si="353"/>
        <v>2013</v>
      </c>
      <c r="M3466" s="12">
        <f t="shared" si="354"/>
        <v>39</v>
      </c>
      <c r="N3466" s="12">
        <f t="shared" si="355"/>
        <v>9</v>
      </c>
      <c r="O3466" s="13" t="str">
        <f t="shared" ca="1" si="356"/>
        <v>CUMPLE</v>
      </c>
    </row>
    <row r="3467" spans="1:15" hidden="1">
      <c r="A3467">
        <f>Tabla_owssvr__2[[#This Row],[ID]]</f>
        <v>1743</v>
      </c>
      <c r="B3467" t="str">
        <f>Tabla_owssvr__2[[#This Row],[Título]]</f>
        <v>Base datos Correos</v>
      </c>
      <c r="C3467" t="str">
        <f>Tabla_owssvr__2[[#This Row],[Solicitante]]</f>
        <v>Salazar Acuña, Ivan Andrés, CAM</v>
      </c>
      <c r="D3467" s="4">
        <f>Tabla_owssvr__2[[#This Row],[Fecha Solicitud]]</f>
        <v>41541</v>
      </c>
      <c r="E3467" t="str">
        <f>Tabla_owssvr__2[[#This Row],[Estado]]</f>
        <v>Realizado</v>
      </c>
      <c r="F3467" s="4">
        <f>Tabla_owssvr__2[[#This Row],[Fecha Cierre]]</f>
        <v>41541</v>
      </c>
      <c r="G3467" t="str">
        <f>Tabla_owssvr__2[[#This Row],[Categoria]]</f>
        <v>Otros no sujetos a ANS</v>
      </c>
      <c r="H3467">
        <f>Tabla_owssvr__2[[#This Row],[Enviado a TI]]</f>
        <v>0</v>
      </c>
      <c r="I3467">
        <f>Tabla_owssvr__2[[#This Row],[Regiones]]</f>
        <v>0</v>
      </c>
      <c r="J3467" s="12">
        <f t="shared" si="351"/>
        <v>100</v>
      </c>
      <c r="K3467" s="13">
        <f t="shared" si="352"/>
        <v>41688</v>
      </c>
      <c r="L3467" s="12">
        <f t="shared" si="353"/>
        <v>2014</v>
      </c>
      <c r="M3467" s="12">
        <f t="shared" si="354"/>
        <v>8</v>
      </c>
      <c r="N3467" s="12">
        <f t="shared" si="355"/>
        <v>2</v>
      </c>
      <c r="O3467" s="13" t="str">
        <f t="shared" ca="1" si="356"/>
        <v>CUMPLE</v>
      </c>
    </row>
    <row r="3468" spans="1:15" hidden="1">
      <c r="A3468">
        <f>Tabla_owssvr__2[[#This Row],[ID]]</f>
        <v>1742</v>
      </c>
      <c r="B3468" t="str">
        <f>Tabla_owssvr__2[[#This Row],[Título]]</f>
        <v xml:space="preserve">Acción Requerida: El restablecimiento de contraseñas requiere </v>
      </c>
      <c r="C3468" t="str">
        <f>Tabla_owssvr__2[[#This Row],[Solicitante]]</f>
        <v>Carrasco Briones, Rodrigo, CAM</v>
      </c>
      <c r="D3468" s="4">
        <f>Tabla_owssvr__2[[#This Row],[Fecha Solicitud]]</f>
        <v>41541</v>
      </c>
      <c r="E3468" t="str">
        <f>Tabla_owssvr__2[[#This Row],[Estado]]</f>
        <v>Realizado</v>
      </c>
      <c r="F3468" s="4">
        <f>Tabla_owssvr__2[[#This Row],[Fecha Cierre]]</f>
        <v>41541</v>
      </c>
      <c r="G3468" t="str">
        <f>Tabla_owssvr__2[[#This Row],[Categoria]]</f>
        <v>Reporte de incidencias de servicio externos (Oracle, SAP, Synergia, GOM ….)</v>
      </c>
      <c r="H3468">
        <f>Tabla_owssvr__2[[#This Row],[Enviado a TI]]</f>
        <v>0</v>
      </c>
      <c r="I3468">
        <f>Tabla_owssvr__2[[#This Row],[Regiones]]</f>
        <v>0</v>
      </c>
      <c r="J3468" s="12">
        <f t="shared" si="351"/>
        <v>1</v>
      </c>
      <c r="K3468" s="13">
        <f t="shared" si="352"/>
        <v>41542</v>
      </c>
      <c r="L3468" s="12">
        <f t="shared" si="353"/>
        <v>2013</v>
      </c>
      <c r="M3468" s="12">
        <f t="shared" si="354"/>
        <v>39</v>
      </c>
      <c r="N3468" s="12">
        <f t="shared" si="355"/>
        <v>9</v>
      </c>
      <c r="O3468" s="13" t="str">
        <f t="shared" ca="1" si="356"/>
        <v>CUMPLE</v>
      </c>
    </row>
    <row r="3469" spans="1:15" hidden="1">
      <c r="A3469">
        <f>Tabla_owssvr__2[[#This Row],[ID]]</f>
        <v>1741</v>
      </c>
      <c r="B3469" t="str">
        <f>Tabla_owssvr__2[[#This Row],[Título]]</f>
        <v>PANTALLA NO ENCIENDE</v>
      </c>
      <c r="C3469" t="str">
        <f>Tabla_owssvr__2[[#This Row],[Solicitante]]</f>
        <v>Reyes Tobar, Luis Andres, CAM</v>
      </c>
      <c r="D3469" s="4">
        <f>Tabla_owssvr__2[[#This Row],[Fecha Solicitud]]</f>
        <v>41541</v>
      </c>
      <c r="E3469" t="str">
        <f>Tabla_owssvr__2[[#This Row],[Estado]]</f>
        <v>Realizado</v>
      </c>
      <c r="F3469" s="4">
        <f>Tabla_owssvr__2[[#This Row],[Fecha Cierre]]</f>
        <v>41541</v>
      </c>
      <c r="G3469" t="str">
        <f>Tabla_owssvr__2[[#This Row],[Categoria]]</f>
        <v>Reparación de equipos (pc o notebook)</v>
      </c>
      <c r="H3469">
        <f>Tabla_owssvr__2[[#This Row],[Enviado a TI]]</f>
        <v>0</v>
      </c>
      <c r="I3469">
        <f>Tabla_owssvr__2[[#This Row],[Regiones]]</f>
        <v>0</v>
      </c>
      <c r="J3469" s="12">
        <f t="shared" si="351"/>
        <v>3</v>
      </c>
      <c r="K3469" s="13">
        <f t="shared" si="352"/>
        <v>41544</v>
      </c>
      <c r="L3469" s="12">
        <f t="shared" si="353"/>
        <v>2013</v>
      </c>
      <c r="M3469" s="12">
        <f t="shared" si="354"/>
        <v>39</v>
      </c>
      <c r="N3469" s="12">
        <f t="shared" si="355"/>
        <v>9</v>
      </c>
      <c r="O3469" s="13" t="str">
        <f t="shared" ca="1" si="356"/>
        <v>CUMPLE</v>
      </c>
    </row>
    <row r="3470" spans="1:15" hidden="1">
      <c r="A3470">
        <f>Tabla_owssvr__2[[#This Row],[ID]]</f>
        <v>1740</v>
      </c>
      <c r="B3470" t="str">
        <f>Tabla_owssvr__2[[#This Row],[Título]]</f>
        <v>Toner Impresora San Miguel</v>
      </c>
      <c r="C3470" t="str">
        <f>Tabla_owssvr__2[[#This Row],[Solicitante]]</f>
        <v>Jorquera Sanhueza, Jeannette del Rosario, CAM</v>
      </c>
      <c r="D3470" s="4">
        <f>Tabla_owssvr__2[[#This Row],[Fecha Solicitud]]</f>
        <v>41541</v>
      </c>
      <c r="E3470" t="str">
        <f>Tabla_owssvr__2[[#This Row],[Estado]]</f>
        <v>Realizado</v>
      </c>
      <c r="F3470" s="4">
        <f>Tabla_owssvr__2[[#This Row],[Fecha Cierre]]</f>
        <v>41541</v>
      </c>
      <c r="G3470" t="str">
        <f>Tabla_owssvr__2[[#This Row],[Categoria]]</f>
        <v>Reporte de problemas de Impresoras en Outsourcing</v>
      </c>
      <c r="H3470">
        <f>Tabla_owssvr__2[[#This Row],[Enviado a TI]]</f>
        <v>0</v>
      </c>
      <c r="I3470">
        <f>Tabla_owssvr__2[[#This Row],[Regiones]]</f>
        <v>0</v>
      </c>
      <c r="J3470" s="12">
        <f t="shared" si="351"/>
        <v>1</v>
      </c>
      <c r="K3470" s="13">
        <f t="shared" si="352"/>
        <v>41542</v>
      </c>
      <c r="L3470" s="12">
        <f t="shared" si="353"/>
        <v>2013</v>
      </c>
      <c r="M3470" s="12">
        <f t="shared" si="354"/>
        <v>39</v>
      </c>
      <c r="N3470" s="12">
        <f t="shared" si="355"/>
        <v>9</v>
      </c>
      <c r="O3470" s="13" t="str">
        <f t="shared" ca="1" si="356"/>
        <v>CUMPLE</v>
      </c>
    </row>
    <row r="3471" spans="1:15" hidden="1">
      <c r="A3471">
        <f>Tabla_owssvr__2[[#This Row],[ID]]</f>
        <v>1739</v>
      </c>
      <c r="B3471" t="str">
        <f>Tabla_owssvr__2[[#This Row],[Título]]</f>
        <v>Alta Estación de Trabajo</v>
      </c>
      <c r="C3471" t="str">
        <f>Tabla_owssvr__2[[#This Row],[Solicitante]]</f>
        <v>Técnico Mesa de Ayuda, Externo</v>
      </c>
      <c r="D3471" s="4">
        <f>Tabla_owssvr__2[[#This Row],[Fecha Solicitud]]</f>
        <v>41541</v>
      </c>
      <c r="E3471" t="str">
        <f>Tabla_owssvr__2[[#This Row],[Estado]]</f>
        <v>Realizado</v>
      </c>
      <c r="F3471" s="4">
        <f>Tabla_owssvr__2[[#This Row],[Fecha Cierre]]</f>
        <v>41541</v>
      </c>
      <c r="G3471" t="str">
        <f>Tabla_owssvr__2[[#This Row],[Categoria]]</f>
        <v>Creación, modificación activación y desactivación de cuentas de red y correo electrónico.</v>
      </c>
      <c r="H3471">
        <f>Tabla_owssvr__2[[#This Row],[Enviado a TI]]</f>
        <v>0</v>
      </c>
      <c r="I3471">
        <f>Tabla_owssvr__2[[#This Row],[Regiones]]</f>
        <v>0</v>
      </c>
      <c r="J3471" s="12">
        <f t="shared" si="351"/>
        <v>1</v>
      </c>
      <c r="K3471" s="13">
        <f t="shared" si="352"/>
        <v>41542</v>
      </c>
      <c r="L3471" s="12">
        <f t="shared" si="353"/>
        <v>2013</v>
      </c>
      <c r="M3471" s="12">
        <f t="shared" si="354"/>
        <v>39</v>
      </c>
      <c r="N3471" s="12">
        <f t="shared" si="355"/>
        <v>9</v>
      </c>
      <c r="O3471" s="13" t="str">
        <f t="shared" ca="1" si="356"/>
        <v>CUMPLE</v>
      </c>
    </row>
    <row r="3472" spans="1:15" hidden="1">
      <c r="A3472">
        <f>Tabla_owssvr__2[[#This Row],[ID]]</f>
        <v>1738</v>
      </c>
      <c r="B3472" t="str">
        <f>Tabla_owssvr__2[[#This Row],[Título]]</f>
        <v>ORACLE, acceso a web adi</v>
      </c>
      <c r="C3472" t="str">
        <f>Tabla_owssvr__2[[#This Row],[Solicitante]]</f>
        <v>Berrios Ortiz, Elias Eduardo, CAM</v>
      </c>
      <c r="D3472" s="4">
        <f>Tabla_owssvr__2[[#This Row],[Fecha Solicitud]]</f>
        <v>41541</v>
      </c>
      <c r="E3472" t="str">
        <f>Tabla_owssvr__2[[#This Row],[Estado]]</f>
        <v>Realizado</v>
      </c>
      <c r="F3472" s="4">
        <f>Tabla_owssvr__2[[#This Row],[Fecha Cierre]]</f>
        <v>41541</v>
      </c>
      <c r="G3472" t="str">
        <f>Tabla_owssvr__2[[#This Row],[Categoria]]</f>
        <v>Reporte de incidencias de servicio externos (Oracle, SAP, Synergia, GOM ….)</v>
      </c>
      <c r="H3472">
        <f>Tabla_owssvr__2[[#This Row],[Enviado a TI]]</f>
        <v>0</v>
      </c>
      <c r="I3472">
        <f>Tabla_owssvr__2[[#This Row],[Regiones]]</f>
        <v>0</v>
      </c>
      <c r="J3472" s="12">
        <f t="shared" si="351"/>
        <v>1</v>
      </c>
      <c r="K3472" s="13">
        <f t="shared" si="352"/>
        <v>41542</v>
      </c>
      <c r="L3472" s="12">
        <f t="shared" si="353"/>
        <v>2013</v>
      </c>
      <c r="M3472" s="12">
        <f t="shared" si="354"/>
        <v>39</v>
      </c>
      <c r="N3472" s="12">
        <f t="shared" si="355"/>
        <v>9</v>
      </c>
      <c r="O3472" s="13" t="str">
        <f t="shared" ca="1" si="356"/>
        <v>CUMPLE</v>
      </c>
    </row>
    <row r="3473" spans="1:15" hidden="1">
      <c r="A3473">
        <f>Tabla_owssvr__2[[#This Row],[ID]]</f>
        <v>1737</v>
      </c>
      <c r="B3473" t="str">
        <f>Tabla_owssvr__2[[#This Row],[Título]]</f>
        <v>Acceso Material Talleres  Lean y liderazgo</v>
      </c>
      <c r="C3473" t="str">
        <f>Tabla_owssvr__2[[#This Row],[Solicitante]]</f>
        <v>Pavez Torres, Hector Alejandro, CAM</v>
      </c>
      <c r="D3473" s="4">
        <f>Tabla_owssvr__2[[#This Row],[Fecha Solicitud]]</f>
        <v>41541</v>
      </c>
      <c r="E3473" t="str">
        <f>Tabla_owssvr__2[[#This Row],[Estado]]</f>
        <v>Realizado</v>
      </c>
      <c r="F3473" s="4">
        <f>Tabla_owssvr__2[[#This Row],[Fecha Cierre]]</f>
        <v>41541</v>
      </c>
      <c r="G3473" t="str">
        <f>Tabla_owssvr__2[[#This Row],[Categoria]]</f>
        <v>Habilitación de carpetas compartidas o sitios de Sharepoint. O asignación y/o modificación de permisos.</v>
      </c>
      <c r="H3473">
        <f>Tabla_owssvr__2[[#This Row],[Enviado a TI]]</f>
        <v>0</v>
      </c>
      <c r="I3473">
        <f>Tabla_owssvr__2[[#This Row],[Regiones]]</f>
        <v>0</v>
      </c>
      <c r="J3473" s="12">
        <f t="shared" si="351"/>
        <v>1</v>
      </c>
      <c r="K3473" s="13">
        <f t="shared" si="352"/>
        <v>41542</v>
      </c>
      <c r="L3473" s="12">
        <f t="shared" si="353"/>
        <v>2013</v>
      </c>
      <c r="M3473" s="12">
        <f t="shared" si="354"/>
        <v>39</v>
      </c>
      <c r="N3473" s="12">
        <f t="shared" si="355"/>
        <v>9</v>
      </c>
      <c r="O3473" s="13" t="str">
        <f t="shared" ca="1" si="356"/>
        <v>CUMPLE</v>
      </c>
    </row>
    <row r="3474" spans="1:15" hidden="1">
      <c r="A3474">
        <f>Tabla_owssvr__2[[#This Row],[ID]]</f>
        <v>1736</v>
      </c>
      <c r="B3474" t="str">
        <f>Tabla_owssvr__2[[#This Row],[Título]]</f>
        <v>Alta Estación de Trabajo</v>
      </c>
      <c r="C3474" t="str">
        <f>Tabla_owssvr__2[[#This Row],[Solicitante]]</f>
        <v>Técnico Mesa de Ayuda, Externo</v>
      </c>
      <c r="D3474" s="4">
        <f>Tabla_owssvr__2[[#This Row],[Fecha Solicitud]]</f>
        <v>41541</v>
      </c>
      <c r="E3474" t="str">
        <f>Tabla_owssvr__2[[#This Row],[Estado]]</f>
        <v>Realizado</v>
      </c>
      <c r="F3474" s="4">
        <f>Tabla_owssvr__2[[#This Row],[Fecha Cierre]]</f>
        <v>41541</v>
      </c>
      <c r="G3474" t="str">
        <f>Tabla_owssvr__2[[#This Row],[Categoria]]</f>
        <v>Creación, modificación activación y desactivación de cuentas de red y correo electrónico.</v>
      </c>
      <c r="H3474">
        <f>Tabla_owssvr__2[[#This Row],[Enviado a TI]]</f>
        <v>0</v>
      </c>
      <c r="I3474">
        <f>Tabla_owssvr__2[[#This Row],[Regiones]]</f>
        <v>0</v>
      </c>
      <c r="J3474" s="12">
        <f t="shared" si="351"/>
        <v>1</v>
      </c>
      <c r="K3474" s="13">
        <f t="shared" si="352"/>
        <v>41542</v>
      </c>
      <c r="L3474" s="12">
        <f t="shared" si="353"/>
        <v>2013</v>
      </c>
      <c r="M3474" s="12">
        <f t="shared" si="354"/>
        <v>39</v>
      </c>
      <c r="N3474" s="12">
        <f t="shared" si="355"/>
        <v>9</v>
      </c>
      <c r="O3474" s="13" t="str">
        <f t="shared" ca="1" si="356"/>
        <v>CUMPLE</v>
      </c>
    </row>
    <row r="3475" spans="1:15" hidden="1">
      <c r="A3475">
        <f>Tabla_owssvr__2[[#This Row],[ID]]</f>
        <v>1735</v>
      </c>
      <c r="B3475" t="str">
        <f>Tabla_owssvr__2[[#This Row],[Título]]</f>
        <v>Cambio de Cargador Notebook</v>
      </c>
      <c r="C3475" t="str">
        <f>Tabla_owssvr__2[[#This Row],[Solicitante]]</f>
        <v>Castro Moreno, Claudio Francisco, CAM</v>
      </c>
      <c r="D3475" s="4">
        <f>Tabla_owssvr__2[[#This Row],[Fecha Solicitud]]</f>
        <v>41540</v>
      </c>
      <c r="E3475" t="str">
        <f>Tabla_owssvr__2[[#This Row],[Estado]]</f>
        <v>Realizado</v>
      </c>
      <c r="F3475" s="4">
        <f>Tabla_owssvr__2[[#This Row],[Fecha Cierre]]</f>
        <v>41540</v>
      </c>
      <c r="G3475" t="str">
        <f>Tabla_owssvr__2[[#This Row],[Categoria]]</f>
        <v>Compra de equipamiento no habitual</v>
      </c>
      <c r="H3475">
        <f>Tabla_owssvr__2[[#This Row],[Enviado a TI]]</f>
        <v>0</v>
      </c>
      <c r="I3475">
        <f>Tabla_owssvr__2[[#This Row],[Regiones]]</f>
        <v>0</v>
      </c>
      <c r="J3475" s="12">
        <f t="shared" si="351"/>
        <v>5</v>
      </c>
      <c r="K3475" s="13">
        <f t="shared" si="352"/>
        <v>41547</v>
      </c>
      <c r="L3475" s="12">
        <f t="shared" si="353"/>
        <v>2013</v>
      </c>
      <c r="M3475" s="12">
        <f t="shared" si="354"/>
        <v>40</v>
      </c>
      <c r="N3475" s="12">
        <f t="shared" si="355"/>
        <v>9</v>
      </c>
      <c r="O3475" s="13" t="str">
        <f t="shared" ca="1" si="356"/>
        <v>CUMPLE</v>
      </c>
    </row>
    <row r="3476" spans="1:15" hidden="1">
      <c r="A3476">
        <f>Tabla_owssvr__2[[#This Row],[ID]]</f>
        <v>1734</v>
      </c>
      <c r="B3476" t="str">
        <f>Tabla_owssvr__2[[#This Row],[Título]]</f>
        <v xml:space="preserve"> Error Correo</v>
      </c>
      <c r="C3476" t="str">
        <f>Tabla_owssvr__2[[#This Row],[Solicitante]]</f>
        <v>Palma Campos, Alejandra Beatriz, CAM</v>
      </c>
      <c r="D3476" s="4">
        <f>Tabla_owssvr__2[[#This Row],[Fecha Solicitud]]</f>
        <v>41541</v>
      </c>
      <c r="E3476" t="str">
        <f>Tabla_owssvr__2[[#This Row],[Estado]]</f>
        <v>Realizado</v>
      </c>
      <c r="F3476" s="4">
        <f>Tabla_owssvr__2[[#This Row],[Fecha Cierre]]</f>
        <v>41541</v>
      </c>
      <c r="G3476" t="str">
        <f>Tabla_owssvr__2[[#This Row],[Categoria]]</f>
        <v>Creación, modificación activación y desactivación de cuentas de red y correo electrónico.</v>
      </c>
      <c r="H3476">
        <f>Tabla_owssvr__2[[#This Row],[Enviado a TI]]</f>
        <v>0</v>
      </c>
      <c r="I3476">
        <f>Tabla_owssvr__2[[#This Row],[Regiones]]</f>
        <v>0</v>
      </c>
      <c r="J3476" s="12">
        <f t="shared" si="351"/>
        <v>1</v>
      </c>
      <c r="K3476" s="13">
        <f t="shared" si="352"/>
        <v>41542</v>
      </c>
      <c r="L3476" s="12">
        <f t="shared" si="353"/>
        <v>2013</v>
      </c>
      <c r="M3476" s="12">
        <f t="shared" si="354"/>
        <v>39</v>
      </c>
      <c r="N3476" s="12">
        <f t="shared" si="355"/>
        <v>9</v>
      </c>
      <c r="O3476" s="13" t="str">
        <f t="shared" ca="1" si="356"/>
        <v>CUMPLE</v>
      </c>
    </row>
    <row r="3477" spans="1:15" hidden="1">
      <c r="A3477">
        <f>Tabla_owssvr__2[[#This Row],[ID]]</f>
        <v>1733</v>
      </c>
      <c r="B3477" t="str">
        <f>Tabla_owssvr__2[[#This Row],[Título]]</f>
        <v>Skype Corporativo</v>
      </c>
      <c r="C3477" t="str">
        <f>Tabla_owssvr__2[[#This Row],[Solicitante]]</f>
        <v>Brantt Zumarán, Claudia Andrea, CAM</v>
      </c>
      <c r="D3477" s="4">
        <f>Tabla_owssvr__2[[#This Row],[Fecha Solicitud]]</f>
        <v>41541</v>
      </c>
      <c r="E3477" t="str">
        <f>Tabla_owssvr__2[[#This Row],[Estado]]</f>
        <v>Realizado</v>
      </c>
      <c r="F3477" s="4">
        <f>Tabla_owssvr__2[[#This Row],[Fecha Cierre]]</f>
        <v>41541</v>
      </c>
      <c r="G3477" t="str">
        <f>Tabla_owssvr__2[[#This Row],[Categoria]]</f>
        <v>Instalación de nuevos software en los computadores.</v>
      </c>
      <c r="H3477">
        <f>Tabla_owssvr__2[[#This Row],[Enviado a TI]]</f>
        <v>0</v>
      </c>
      <c r="I3477">
        <f>Tabla_owssvr__2[[#This Row],[Regiones]]</f>
        <v>0</v>
      </c>
      <c r="J3477" s="12">
        <f t="shared" si="351"/>
        <v>1</v>
      </c>
      <c r="K3477" s="13">
        <f t="shared" si="352"/>
        <v>41542</v>
      </c>
      <c r="L3477" s="12">
        <f t="shared" si="353"/>
        <v>2013</v>
      </c>
      <c r="M3477" s="12">
        <f t="shared" si="354"/>
        <v>39</v>
      </c>
      <c r="N3477" s="12">
        <f t="shared" si="355"/>
        <v>9</v>
      </c>
      <c r="O3477" s="13" t="str">
        <f t="shared" ca="1" si="356"/>
        <v>CUMPLE</v>
      </c>
    </row>
    <row r="3478" spans="1:15" hidden="1">
      <c r="A3478">
        <f>Tabla_owssvr__2[[#This Row],[ID]]</f>
        <v>1732</v>
      </c>
      <c r="B3478" t="str">
        <f>Tabla_owssvr__2[[#This Row],[Título]]</f>
        <v>Clave Oracle antiguo</v>
      </c>
      <c r="C3478" t="str">
        <f>Tabla_owssvr__2[[#This Row],[Solicitante]]</f>
        <v>Andrade Escobar, Agustina Mabel, CAM</v>
      </c>
      <c r="D3478" s="4">
        <f>Tabla_owssvr__2[[#This Row],[Fecha Solicitud]]</f>
        <v>41540</v>
      </c>
      <c r="E3478" t="str">
        <f>Tabla_owssvr__2[[#This Row],[Estado]]</f>
        <v>Realizado</v>
      </c>
      <c r="F3478" s="4">
        <f>Tabla_owssvr__2[[#This Row],[Fecha Cierre]]</f>
        <v>41540</v>
      </c>
      <c r="G3478" t="str">
        <f>Tabla_owssvr__2[[#This Row],[Categoria]]</f>
        <v>Reporte de incidencias de servicio externos (Oracle, SAP, Synergia, GOM ….)</v>
      </c>
      <c r="H3478">
        <f>Tabla_owssvr__2[[#This Row],[Enviado a TI]]</f>
        <v>0</v>
      </c>
      <c r="I3478">
        <f>Tabla_owssvr__2[[#This Row],[Regiones]]</f>
        <v>0</v>
      </c>
      <c r="J3478" s="12">
        <f t="shared" si="351"/>
        <v>1</v>
      </c>
      <c r="K3478" s="13">
        <f t="shared" si="352"/>
        <v>41541</v>
      </c>
      <c r="L3478" s="12">
        <f t="shared" si="353"/>
        <v>2013</v>
      </c>
      <c r="M3478" s="12">
        <f t="shared" si="354"/>
        <v>39</v>
      </c>
      <c r="N3478" s="12">
        <f t="shared" si="355"/>
        <v>9</v>
      </c>
      <c r="O3478" s="13" t="str">
        <f t="shared" ca="1" si="356"/>
        <v>CUMPLE</v>
      </c>
    </row>
    <row r="3479" spans="1:15" hidden="1">
      <c r="A3479">
        <f>Tabla_owssvr__2[[#This Row],[ID]]</f>
        <v>1731</v>
      </c>
      <c r="B3479" t="str">
        <f>Tabla_owssvr__2[[#This Row],[Título]]</f>
        <v>SOLICITUD DE DESBLOQUEO CELULAR</v>
      </c>
      <c r="C3479" t="str">
        <f>Tabla_owssvr__2[[#This Row],[Solicitante]]</f>
        <v>Pavez Nuñez, Walter, CAM</v>
      </c>
      <c r="D3479" s="4">
        <f>Tabla_owssvr__2[[#This Row],[Fecha Solicitud]]</f>
        <v>41540</v>
      </c>
      <c r="E3479" t="str">
        <f>Tabla_owssvr__2[[#This Row],[Estado]]</f>
        <v>Realizado</v>
      </c>
      <c r="F3479" s="4">
        <f>Tabla_owssvr__2[[#This Row],[Fecha Cierre]]</f>
        <v>41540</v>
      </c>
      <c r="G3479" t="str">
        <f>Tabla_owssvr__2[[#This Row],[Categoria]]</f>
        <v>Habilitación de servicios de telefonía celular, aumento de minutos, cambio de perfil.</v>
      </c>
      <c r="H3479">
        <f>Tabla_owssvr__2[[#This Row],[Enviado a TI]]</f>
        <v>0</v>
      </c>
      <c r="I3479">
        <f>Tabla_owssvr__2[[#This Row],[Regiones]]</f>
        <v>0</v>
      </c>
      <c r="J3479" s="12">
        <f t="shared" si="351"/>
        <v>1</v>
      </c>
      <c r="K3479" s="13">
        <f t="shared" si="352"/>
        <v>41541</v>
      </c>
      <c r="L3479" s="12">
        <f t="shared" si="353"/>
        <v>2013</v>
      </c>
      <c r="M3479" s="12">
        <f t="shared" si="354"/>
        <v>39</v>
      </c>
      <c r="N3479" s="12">
        <f t="shared" si="355"/>
        <v>9</v>
      </c>
      <c r="O3479" s="13" t="str">
        <f t="shared" ca="1" si="356"/>
        <v>CUMPLE</v>
      </c>
    </row>
    <row r="3480" spans="1:15" hidden="1">
      <c r="A3480">
        <f>Tabla_owssvr__2[[#This Row],[ID]]</f>
        <v>1730</v>
      </c>
      <c r="B3480" t="str">
        <f>Tabla_owssvr__2[[#This Row],[Título]]</f>
        <v>Deshabilitar Cuenta Daniel Morales</v>
      </c>
      <c r="C3480" t="str">
        <f>Tabla_owssvr__2[[#This Row],[Solicitante]]</f>
        <v>Diaz Castro, Olivier Guillermo, CAM</v>
      </c>
      <c r="D3480" s="4">
        <f>Tabla_owssvr__2[[#This Row],[Fecha Solicitud]]</f>
        <v>41540</v>
      </c>
      <c r="E3480" t="str">
        <f>Tabla_owssvr__2[[#This Row],[Estado]]</f>
        <v>Realizado</v>
      </c>
      <c r="F3480" s="4">
        <f>Tabla_owssvr__2[[#This Row],[Fecha Cierre]]</f>
        <v>41540</v>
      </c>
      <c r="G3480" t="str">
        <f>Tabla_owssvr__2[[#This Row],[Categoria]]</f>
        <v>Creación, modificación activación y desactivación de cuentas de red y correo electrónico.</v>
      </c>
      <c r="H3480">
        <f>Tabla_owssvr__2[[#This Row],[Enviado a TI]]</f>
        <v>0</v>
      </c>
      <c r="I3480">
        <f>Tabla_owssvr__2[[#This Row],[Regiones]]</f>
        <v>0</v>
      </c>
      <c r="J3480" s="12">
        <f t="shared" si="351"/>
        <v>1</v>
      </c>
      <c r="K3480" s="13">
        <f t="shared" si="352"/>
        <v>41541</v>
      </c>
      <c r="L3480" s="12">
        <f t="shared" si="353"/>
        <v>2013</v>
      </c>
      <c r="M3480" s="12">
        <f t="shared" si="354"/>
        <v>39</v>
      </c>
      <c r="N3480" s="12">
        <f t="shared" si="355"/>
        <v>9</v>
      </c>
      <c r="O3480" s="13" t="str">
        <f t="shared" ca="1" si="356"/>
        <v>CUMPLE</v>
      </c>
    </row>
    <row r="3481" spans="1:15" hidden="1">
      <c r="A3481">
        <f>Tabla_owssvr__2[[#This Row],[ID]]</f>
        <v>1729</v>
      </c>
      <c r="B3481" t="str">
        <f>Tabla_owssvr__2[[#This Row],[Título]]</f>
        <v>Reasignación Equipo Daniel Morales</v>
      </c>
      <c r="C3481" t="str">
        <f>Tabla_owssvr__2[[#This Row],[Solicitante]]</f>
        <v>Diaz Castro, Olivier Guillermo, CAM</v>
      </c>
      <c r="D3481" s="4">
        <f>Tabla_owssvr__2[[#This Row],[Fecha Solicitud]]</f>
        <v>41540</v>
      </c>
      <c r="E3481" t="str">
        <f>Tabla_owssvr__2[[#This Row],[Estado]]</f>
        <v>Realizado</v>
      </c>
      <c r="F3481" s="4">
        <f>Tabla_owssvr__2[[#This Row],[Fecha Cierre]]</f>
        <v>41540</v>
      </c>
      <c r="G3481" t="str">
        <f>Tabla_owssvr__2[[#This Row],[Categoria]]</f>
        <v>Replataformado del equipo.</v>
      </c>
      <c r="H3481">
        <f>Tabla_owssvr__2[[#This Row],[Enviado a TI]]</f>
        <v>0</v>
      </c>
      <c r="I3481">
        <f>Tabla_owssvr__2[[#This Row],[Regiones]]</f>
        <v>0</v>
      </c>
      <c r="J3481" s="12">
        <f t="shared" si="351"/>
        <v>3</v>
      </c>
      <c r="K3481" s="13">
        <f t="shared" si="352"/>
        <v>41543</v>
      </c>
      <c r="L3481" s="12">
        <f t="shared" si="353"/>
        <v>2013</v>
      </c>
      <c r="M3481" s="12">
        <f t="shared" si="354"/>
        <v>39</v>
      </c>
      <c r="N3481" s="12">
        <f t="shared" si="355"/>
        <v>9</v>
      </c>
      <c r="O3481" s="13" t="str">
        <f t="shared" ca="1" si="356"/>
        <v>CUMPLE</v>
      </c>
    </row>
    <row r="3482" spans="1:15" hidden="1">
      <c r="A3482">
        <f>Tabla_owssvr__2[[#This Row],[ID]]</f>
        <v>1728</v>
      </c>
      <c r="B3482" t="str">
        <f>Tabla_owssvr__2[[#This Row],[Título]]</f>
        <v>configurar impresora y revisión equipo</v>
      </c>
      <c r="C3482" t="str">
        <f>Tabla_owssvr__2[[#This Row],[Solicitante]]</f>
        <v>Barraza Ramos, Boris, CAM</v>
      </c>
      <c r="D3482" s="4">
        <f>Tabla_owssvr__2[[#This Row],[Fecha Solicitud]]</f>
        <v>41540</v>
      </c>
      <c r="E3482" t="str">
        <f>Tabla_owssvr__2[[#This Row],[Estado]]</f>
        <v>Realizado</v>
      </c>
      <c r="F3482" s="4">
        <f>Tabla_owssvr__2[[#This Row],[Fecha Cierre]]</f>
        <v>41540</v>
      </c>
      <c r="G3482" t="str">
        <f>Tabla_owssvr__2[[#This Row],[Categoria]]</f>
        <v>Instalación de nuevos software en los computadores.</v>
      </c>
      <c r="H3482">
        <f>Tabla_owssvr__2[[#This Row],[Enviado a TI]]</f>
        <v>0</v>
      </c>
      <c r="I3482">
        <f>Tabla_owssvr__2[[#This Row],[Regiones]]</f>
        <v>0</v>
      </c>
      <c r="J3482" s="12">
        <f t="shared" si="351"/>
        <v>1</v>
      </c>
      <c r="K3482" s="13">
        <f t="shared" si="352"/>
        <v>41541</v>
      </c>
      <c r="L3482" s="12">
        <f t="shared" si="353"/>
        <v>2013</v>
      </c>
      <c r="M3482" s="12">
        <f t="shared" si="354"/>
        <v>39</v>
      </c>
      <c r="N3482" s="12">
        <f t="shared" si="355"/>
        <v>9</v>
      </c>
      <c r="O3482" s="13" t="str">
        <f t="shared" ca="1" si="356"/>
        <v>CUMPLE</v>
      </c>
    </row>
    <row r="3483" spans="1:15" hidden="1">
      <c r="A3483">
        <f>Tabla_owssvr__2[[#This Row],[ID]]</f>
        <v>1727</v>
      </c>
      <c r="B3483" t="str">
        <f>Tabla_owssvr__2[[#This Row],[Título]]</f>
        <v>PROBLEMAS EN ANEXO 7725</v>
      </c>
      <c r="C3483" t="str">
        <f>Tabla_owssvr__2[[#This Row],[Solicitante]]</f>
        <v>Perez Torres, Samuel Eduardo, CAM</v>
      </c>
      <c r="D3483" s="4">
        <f>Tabla_owssvr__2[[#This Row],[Fecha Solicitud]]</f>
        <v>41540</v>
      </c>
      <c r="E3483" t="str">
        <f>Tabla_owssvr__2[[#This Row],[Estado]]</f>
        <v>Realizado</v>
      </c>
      <c r="F3483" s="4">
        <f>Tabla_owssvr__2[[#This Row],[Fecha Cierre]]</f>
        <v>41540</v>
      </c>
      <c r="G3483" t="str">
        <f>Tabla_owssvr__2[[#This Row],[Categoria]]</f>
        <v>Creación, modificación activación y desactivación de anexos telefónicos.</v>
      </c>
      <c r="H3483">
        <f>Tabla_owssvr__2[[#This Row],[Enviado a TI]]</f>
        <v>0</v>
      </c>
      <c r="I3483">
        <f>Tabla_owssvr__2[[#This Row],[Regiones]]</f>
        <v>0</v>
      </c>
      <c r="J3483" s="12">
        <f t="shared" si="351"/>
        <v>1</v>
      </c>
      <c r="K3483" s="13">
        <f t="shared" si="352"/>
        <v>41541</v>
      </c>
      <c r="L3483" s="12">
        <f t="shared" si="353"/>
        <v>2013</v>
      </c>
      <c r="M3483" s="12">
        <f t="shared" si="354"/>
        <v>39</v>
      </c>
      <c r="N3483" s="12">
        <f t="shared" si="355"/>
        <v>9</v>
      </c>
      <c r="O3483" s="13" t="str">
        <f t="shared" ca="1" si="356"/>
        <v>CUMPLE</v>
      </c>
    </row>
    <row r="3484" spans="1:15" hidden="1">
      <c r="A3484">
        <f>Tabla_owssvr__2[[#This Row],[ID]]</f>
        <v>1726</v>
      </c>
      <c r="B3484" t="str">
        <f>Tabla_owssvr__2[[#This Row],[Título]]</f>
        <v>No ingreso a outlook</v>
      </c>
      <c r="C3484" t="str">
        <f>Tabla_owssvr__2[[#This Row],[Solicitante]]</f>
        <v>Cortez Flores, Gerson Eduardo, CAM</v>
      </c>
      <c r="D3484" s="4">
        <f>Tabla_owssvr__2[[#This Row],[Fecha Solicitud]]</f>
        <v>41540</v>
      </c>
      <c r="E3484" t="str">
        <f>Tabla_owssvr__2[[#This Row],[Estado]]</f>
        <v>Realizado</v>
      </c>
      <c r="F3484" s="4">
        <f>Tabla_owssvr__2[[#This Row],[Fecha Cierre]]</f>
        <v>41540</v>
      </c>
      <c r="G3484" t="str">
        <f>Tabla_owssvr__2[[#This Row],[Categoria]]</f>
        <v>Creación, modificación activación y desactivación de cuentas de red y correo electrónico.</v>
      </c>
      <c r="H3484">
        <f>Tabla_owssvr__2[[#This Row],[Enviado a TI]]</f>
        <v>0</v>
      </c>
      <c r="I3484">
        <f>Tabla_owssvr__2[[#This Row],[Regiones]]</f>
        <v>0</v>
      </c>
      <c r="J3484" s="12">
        <f t="shared" si="351"/>
        <v>1</v>
      </c>
      <c r="K3484" s="13">
        <f t="shared" si="352"/>
        <v>41541</v>
      </c>
      <c r="L3484" s="12">
        <f t="shared" si="353"/>
        <v>2013</v>
      </c>
      <c r="M3484" s="12">
        <f t="shared" si="354"/>
        <v>39</v>
      </c>
      <c r="N3484" s="12">
        <f t="shared" si="355"/>
        <v>9</v>
      </c>
      <c r="O3484" s="13" t="str">
        <f t="shared" ca="1" si="356"/>
        <v>CUMPLE</v>
      </c>
    </row>
    <row r="3485" spans="1:15" hidden="1">
      <c r="A3485">
        <f>Tabla_owssvr__2[[#This Row],[ID]]</f>
        <v>1725</v>
      </c>
      <c r="B3485" t="str">
        <f>Tabla_owssvr__2[[#This Row],[Título]]</f>
        <v xml:space="preserve">Impresora Ricoh MP201 - Sede Frontel Lota </v>
      </c>
      <c r="C3485" t="str">
        <f>Tabla_owssvr__2[[#This Row],[Solicitante]]</f>
        <v>Palma Campos, Alejandra Beatriz, CAM</v>
      </c>
      <c r="D3485" s="4">
        <f>Tabla_owssvr__2[[#This Row],[Fecha Solicitud]]</f>
        <v>41540</v>
      </c>
      <c r="E3485" t="str">
        <f>Tabla_owssvr__2[[#This Row],[Estado]]</f>
        <v>Realizado</v>
      </c>
      <c r="F3485" s="4">
        <f>Tabla_owssvr__2[[#This Row],[Fecha Cierre]]</f>
        <v>41540</v>
      </c>
      <c r="G3485" t="str">
        <f>Tabla_owssvr__2[[#This Row],[Categoria]]</f>
        <v>Reporte de problemas de Impresoras en Outsourcing</v>
      </c>
      <c r="H3485">
        <f>Tabla_owssvr__2[[#This Row],[Enviado a TI]]</f>
        <v>0</v>
      </c>
      <c r="I3485">
        <f>Tabla_owssvr__2[[#This Row],[Regiones]]</f>
        <v>0</v>
      </c>
      <c r="J3485" s="12">
        <f t="shared" si="351"/>
        <v>1</v>
      </c>
      <c r="K3485" s="13">
        <f t="shared" si="352"/>
        <v>41541</v>
      </c>
      <c r="L3485" s="12">
        <f t="shared" si="353"/>
        <v>2013</v>
      </c>
      <c r="M3485" s="12">
        <f t="shared" si="354"/>
        <v>39</v>
      </c>
      <c r="N3485" s="12">
        <f t="shared" si="355"/>
        <v>9</v>
      </c>
      <c r="O3485" s="13" t="str">
        <f t="shared" ca="1" si="356"/>
        <v>CUMPLE</v>
      </c>
    </row>
    <row r="3486" spans="1:15" hidden="1">
      <c r="A3486">
        <f>Tabla_owssvr__2[[#This Row],[ID]]</f>
        <v>1724</v>
      </c>
      <c r="B3486" t="str">
        <f>Tabla_owssvr__2[[#This Row],[Título]]</f>
        <v>Alta Estación de Trabajo</v>
      </c>
      <c r="C3486" t="str">
        <f>Tabla_owssvr__2[[#This Row],[Solicitante]]</f>
        <v>Técnico Mesa de Ayuda, Externo</v>
      </c>
      <c r="D3486" s="4">
        <f>Tabla_owssvr__2[[#This Row],[Fecha Solicitud]]</f>
        <v>41540</v>
      </c>
      <c r="E3486" t="str">
        <f>Tabla_owssvr__2[[#This Row],[Estado]]</f>
        <v>Realizado</v>
      </c>
      <c r="F3486" s="4">
        <f>Tabla_owssvr__2[[#This Row],[Fecha Cierre]]</f>
        <v>41540</v>
      </c>
      <c r="G3486" t="str">
        <f>Tabla_owssvr__2[[#This Row],[Categoria]]</f>
        <v>Creación, modificación activación y desactivación de cuentas de red y correo electrónico.</v>
      </c>
      <c r="H3486">
        <f>Tabla_owssvr__2[[#This Row],[Enviado a TI]]</f>
        <v>0</v>
      </c>
      <c r="I3486">
        <f>Tabla_owssvr__2[[#This Row],[Regiones]]</f>
        <v>0</v>
      </c>
      <c r="J3486" s="12">
        <f t="shared" si="351"/>
        <v>1</v>
      </c>
      <c r="K3486" s="13">
        <f t="shared" si="352"/>
        <v>41541</v>
      </c>
      <c r="L3486" s="12">
        <f t="shared" si="353"/>
        <v>2013</v>
      </c>
      <c r="M3486" s="12">
        <f t="shared" si="354"/>
        <v>39</v>
      </c>
      <c r="N3486" s="12">
        <f t="shared" si="355"/>
        <v>9</v>
      </c>
      <c r="O3486" s="13" t="str">
        <f t="shared" ca="1" si="356"/>
        <v>CUMPLE</v>
      </c>
    </row>
    <row r="3487" spans="1:15" hidden="1">
      <c r="A3487">
        <f>Tabla_owssvr__2[[#This Row],[ID]]</f>
        <v>1723</v>
      </c>
      <c r="B3487" t="str">
        <f>Tabla_owssvr__2[[#This Row],[Título]]</f>
        <v>Configurar Nuevo Perfil</v>
      </c>
      <c r="C3487" t="str">
        <f>Tabla_owssvr__2[[#This Row],[Solicitante]]</f>
        <v>Carrasco Velarde, Luis Alberto, CAM</v>
      </c>
      <c r="D3487" s="4">
        <f>Tabla_owssvr__2[[#This Row],[Fecha Solicitud]]</f>
        <v>41540</v>
      </c>
      <c r="E3487" t="str">
        <f>Tabla_owssvr__2[[#This Row],[Estado]]</f>
        <v>Realizado</v>
      </c>
      <c r="F3487" s="4">
        <f>Tabla_owssvr__2[[#This Row],[Fecha Cierre]]</f>
        <v>41540</v>
      </c>
      <c r="G3487" t="str">
        <f>Tabla_owssvr__2[[#This Row],[Categoria]]</f>
        <v>Creación, modificación activación y desactivación de cuentas de red y correo electrónico.</v>
      </c>
      <c r="H3487">
        <f>Tabla_owssvr__2[[#This Row],[Enviado a TI]]</f>
        <v>0</v>
      </c>
      <c r="I3487">
        <f>Tabla_owssvr__2[[#This Row],[Regiones]]</f>
        <v>0</v>
      </c>
      <c r="J3487" s="12">
        <f t="shared" si="351"/>
        <v>1</v>
      </c>
      <c r="K3487" s="13">
        <f t="shared" si="352"/>
        <v>41541</v>
      </c>
      <c r="L3487" s="12">
        <f t="shared" si="353"/>
        <v>2013</v>
      </c>
      <c r="M3487" s="12">
        <f t="shared" si="354"/>
        <v>39</v>
      </c>
      <c r="N3487" s="12">
        <f t="shared" si="355"/>
        <v>9</v>
      </c>
      <c r="O3487" s="13" t="str">
        <f t="shared" ca="1" si="356"/>
        <v>CUMPLE</v>
      </c>
    </row>
    <row r="3488" spans="1:15" hidden="1">
      <c r="A3488">
        <f>Tabla_owssvr__2[[#This Row],[ID]]</f>
        <v>1722</v>
      </c>
      <c r="B3488" t="str">
        <f>Tabla_owssvr__2[[#This Row],[Título]]</f>
        <v>Reseteo Credenciales</v>
      </c>
      <c r="C3488" t="str">
        <f>Tabla_owssvr__2[[#This Row],[Solicitante]]</f>
        <v>Villena Herrera, Maria Belen, CAM</v>
      </c>
      <c r="D3488" s="4">
        <f>Tabla_owssvr__2[[#This Row],[Fecha Solicitud]]</f>
        <v>41540</v>
      </c>
      <c r="E3488" t="str">
        <f>Tabla_owssvr__2[[#This Row],[Estado]]</f>
        <v>Realizado</v>
      </c>
      <c r="F3488" s="4">
        <f>Tabla_owssvr__2[[#This Row],[Fecha Cierre]]</f>
        <v>41540</v>
      </c>
      <c r="G3488" t="str">
        <f>Tabla_owssvr__2[[#This Row],[Categoria]]</f>
        <v>Creación, modificación activación y desactivación de cuentas de red y correo electrónico.</v>
      </c>
      <c r="H3488">
        <f>Tabla_owssvr__2[[#This Row],[Enviado a TI]]</f>
        <v>0</v>
      </c>
      <c r="I3488">
        <f>Tabla_owssvr__2[[#This Row],[Regiones]]</f>
        <v>0</v>
      </c>
      <c r="J3488" s="12">
        <f t="shared" si="351"/>
        <v>1</v>
      </c>
      <c r="K3488" s="13">
        <f t="shared" si="352"/>
        <v>41541</v>
      </c>
      <c r="L3488" s="12">
        <f t="shared" si="353"/>
        <v>2013</v>
      </c>
      <c r="M3488" s="12">
        <f t="shared" si="354"/>
        <v>39</v>
      </c>
      <c r="N3488" s="12">
        <f t="shared" si="355"/>
        <v>9</v>
      </c>
      <c r="O3488" s="13" t="str">
        <f t="shared" ca="1" si="356"/>
        <v>CUMPLE</v>
      </c>
    </row>
    <row r="3489" spans="1:15" hidden="1">
      <c r="A3489">
        <f>Tabla_owssvr__2[[#This Row],[ID]]</f>
        <v>1721</v>
      </c>
      <c r="B3489" t="str">
        <f>Tabla_owssvr__2[[#This Row],[Título]]</f>
        <v>No ingresa outlook</v>
      </c>
      <c r="C3489" t="str">
        <f>Tabla_owssvr__2[[#This Row],[Solicitante]]</f>
        <v>Salinas Bustos, Max Leonardo, CAM</v>
      </c>
      <c r="D3489" s="4">
        <f>Tabla_owssvr__2[[#This Row],[Fecha Solicitud]]</f>
        <v>41540</v>
      </c>
      <c r="E3489" t="str">
        <f>Tabla_owssvr__2[[#This Row],[Estado]]</f>
        <v>Realizado</v>
      </c>
      <c r="F3489" s="4">
        <f>Tabla_owssvr__2[[#This Row],[Fecha Cierre]]</f>
        <v>41540</v>
      </c>
      <c r="G3489" t="str">
        <f>Tabla_owssvr__2[[#This Row],[Categoria]]</f>
        <v>Creación, modificación activación y desactivación de cuentas de red y correo electrónico.</v>
      </c>
      <c r="H3489">
        <f>Tabla_owssvr__2[[#This Row],[Enviado a TI]]</f>
        <v>0</v>
      </c>
      <c r="I3489">
        <f>Tabla_owssvr__2[[#This Row],[Regiones]]</f>
        <v>0</v>
      </c>
      <c r="J3489" s="12">
        <f t="shared" si="351"/>
        <v>1</v>
      </c>
      <c r="K3489" s="13">
        <f t="shared" si="352"/>
        <v>41541</v>
      </c>
      <c r="L3489" s="12">
        <f t="shared" si="353"/>
        <v>2013</v>
      </c>
      <c r="M3489" s="12">
        <f t="shared" si="354"/>
        <v>39</v>
      </c>
      <c r="N3489" s="12">
        <f t="shared" si="355"/>
        <v>9</v>
      </c>
      <c r="O3489" s="13" t="str">
        <f t="shared" ca="1" si="356"/>
        <v>CUMPLE</v>
      </c>
    </row>
    <row r="3490" spans="1:15" hidden="1">
      <c r="A3490">
        <f>Tabla_owssvr__2[[#This Row],[ID]]</f>
        <v>1720</v>
      </c>
      <c r="B3490" t="str">
        <f>Tabla_owssvr__2[[#This Row],[Título]]</f>
        <v>Consulta - Reinicio Contraseña</v>
      </c>
      <c r="C3490" t="str">
        <f>Tabla_owssvr__2[[#This Row],[Solicitante]]</f>
        <v>Pajkuric Bustos, Ernesto Andrés, CAM</v>
      </c>
      <c r="D3490" s="4">
        <f>Tabla_owssvr__2[[#This Row],[Fecha Solicitud]]</f>
        <v>41540</v>
      </c>
      <c r="E3490" t="str">
        <f>Tabla_owssvr__2[[#This Row],[Estado]]</f>
        <v>Realizado</v>
      </c>
      <c r="F3490" s="4">
        <f>Tabla_owssvr__2[[#This Row],[Fecha Cierre]]</f>
        <v>41540</v>
      </c>
      <c r="G3490" t="str">
        <f>Tabla_owssvr__2[[#This Row],[Categoria]]</f>
        <v>Creación, modificación activación y desactivación de cuentas de red y correo electrónico.</v>
      </c>
      <c r="H3490">
        <f>Tabla_owssvr__2[[#This Row],[Enviado a TI]]</f>
        <v>0</v>
      </c>
      <c r="I3490">
        <f>Tabla_owssvr__2[[#This Row],[Regiones]]</f>
        <v>0</v>
      </c>
      <c r="J3490" s="12">
        <f t="shared" si="351"/>
        <v>1</v>
      </c>
      <c r="K3490" s="13">
        <f t="shared" si="352"/>
        <v>41541</v>
      </c>
      <c r="L3490" s="12">
        <f t="shared" si="353"/>
        <v>2013</v>
      </c>
      <c r="M3490" s="12">
        <f t="shared" si="354"/>
        <v>39</v>
      </c>
      <c r="N3490" s="12">
        <f t="shared" si="355"/>
        <v>9</v>
      </c>
      <c r="O3490" s="13" t="str">
        <f t="shared" ca="1" si="356"/>
        <v>CUMPLE</v>
      </c>
    </row>
    <row r="3491" spans="1:15" hidden="1">
      <c r="A3491">
        <f>Tabla_owssvr__2[[#This Row],[ID]]</f>
        <v>1719</v>
      </c>
      <c r="B3491" t="str">
        <f>Tabla_owssvr__2[[#This Row],[Título]]</f>
        <v>Oracle No Ingresa</v>
      </c>
      <c r="C3491" t="str">
        <f>Tabla_owssvr__2[[#This Row],[Solicitante]]</f>
        <v>Diaz Castro, Olivier Guillermo, CAM</v>
      </c>
      <c r="D3491" s="4">
        <f>Tabla_owssvr__2[[#This Row],[Fecha Solicitud]]</f>
        <v>41540</v>
      </c>
      <c r="E3491" t="str">
        <f>Tabla_owssvr__2[[#This Row],[Estado]]</f>
        <v>Realizado</v>
      </c>
      <c r="F3491" s="4">
        <f>Tabla_owssvr__2[[#This Row],[Fecha Cierre]]</f>
        <v>41540</v>
      </c>
      <c r="G3491" t="str">
        <f>Tabla_owssvr__2[[#This Row],[Categoria]]</f>
        <v>Reporte de incidencias de servicio externos (Oracle, SAP, Synergia, GOM ….)</v>
      </c>
      <c r="H3491">
        <f>Tabla_owssvr__2[[#This Row],[Enviado a TI]]</f>
        <v>0</v>
      </c>
      <c r="I3491">
        <f>Tabla_owssvr__2[[#This Row],[Regiones]]</f>
        <v>0</v>
      </c>
      <c r="J3491" s="12">
        <f t="shared" si="351"/>
        <v>1</v>
      </c>
      <c r="K3491" s="13">
        <f t="shared" si="352"/>
        <v>41541</v>
      </c>
      <c r="L3491" s="12">
        <f t="shared" si="353"/>
        <v>2013</v>
      </c>
      <c r="M3491" s="12">
        <f t="shared" si="354"/>
        <v>39</v>
      </c>
      <c r="N3491" s="12">
        <f t="shared" si="355"/>
        <v>9</v>
      </c>
      <c r="O3491" s="13" t="str">
        <f t="shared" ca="1" si="356"/>
        <v>CUMPLE</v>
      </c>
    </row>
    <row r="3492" spans="1:15" hidden="1">
      <c r="A3492">
        <f>Tabla_owssvr__2[[#This Row],[ID]]</f>
        <v>1718</v>
      </c>
      <c r="B3492" t="str">
        <f>Tabla_owssvr__2[[#This Row],[Título]]</f>
        <v>Reseteo Clave</v>
      </c>
      <c r="C3492" t="str">
        <f>Tabla_owssvr__2[[#This Row],[Solicitante]]</f>
        <v>Donoso Campos, Gert Adrian, CAM</v>
      </c>
      <c r="D3492" s="4">
        <f>Tabla_owssvr__2[[#This Row],[Fecha Solicitud]]</f>
        <v>41540</v>
      </c>
      <c r="E3492" t="str">
        <f>Tabla_owssvr__2[[#This Row],[Estado]]</f>
        <v>Realizado</v>
      </c>
      <c r="F3492" s="4">
        <f>Tabla_owssvr__2[[#This Row],[Fecha Cierre]]</f>
        <v>41540</v>
      </c>
      <c r="G3492" t="str">
        <f>Tabla_owssvr__2[[#This Row],[Categoria]]</f>
        <v>Creación, modificación activación y desactivación de cuentas de red y correo electrónico.</v>
      </c>
      <c r="H3492">
        <f>Tabla_owssvr__2[[#This Row],[Enviado a TI]]</f>
        <v>0</v>
      </c>
      <c r="I3492">
        <f>Tabla_owssvr__2[[#This Row],[Regiones]]</f>
        <v>0</v>
      </c>
      <c r="J3492" s="12">
        <f t="shared" si="351"/>
        <v>1</v>
      </c>
      <c r="K3492" s="13">
        <f t="shared" si="352"/>
        <v>41541</v>
      </c>
      <c r="L3492" s="12">
        <f t="shared" si="353"/>
        <v>2013</v>
      </c>
      <c r="M3492" s="12">
        <f t="shared" si="354"/>
        <v>39</v>
      </c>
      <c r="N3492" s="12">
        <f t="shared" si="355"/>
        <v>9</v>
      </c>
      <c r="O3492" s="13" t="str">
        <f t="shared" ca="1" si="356"/>
        <v>CUMPLE</v>
      </c>
    </row>
    <row r="3493" spans="1:15" hidden="1">
      <c r="A3493">
        <f>Tabla_owssvr__2[[#This Row],[ID]]</f>
        <v>1717</v>
      </c>
      <c r="B3493" t="str">
        <f>Tabla_owssvr__2[[#This Row],[Título]]</f>
        <v>Roaming</v>
      </c>
      <c r="C3493" t="str">
        <f>Tabla_owssvr__2[[#This Row],[Solicitante]]</f>
        <v>Moreno Chavez, Benito, CAM</v>
      </c>
      <c r="D3493" s="4">
        <f>Tabla_owssvr__2[[#This Row],[Fecha Solicitud]]</f>
        <v>41540</v>
      </c>
      <c r="E3493" t="str">
        <f>Tabla_owssvr__2[[#This Row],[Estado]]</f>
        <v>Realizado</v>
      </c>
      <c r="F3493" s="4">
        <f>Tabla_owssvr__2[[#This Row],[Fecha Cierre]]</f>
        <v>41540</v>
      </c>
      <c r="G3493" t="str">
        <f>Tabla_owssvr__2[[#This Row],[Categoria]]</f>
        <v>Roaming</v>
      </c>
      <c r="H3493">
        <f>Tabla_owssvr__2[[#This Row],[Enviado a TI]]</f>
        <v>0</v>
      </c>
      <c r="I3493">
        <f>Tabla_owssvr__2[[#This Row],[Regiones]]</f>
        <v>0</v>
      </c>
      <c r="J3493" s="12">
        <f t="shared" si="351"/>
        <v>1</v>
      </c>
      <c r="K3493" s="13">
        <f t="shared" si="352"/>
        <v>41541</v>
      </c>
      <c r="L3493" s="12">
        <f t="shared" si="353"/>
        <v>2013</v>
      </c>
      <c r="M3493" s="12">
        <f t="shared" si="354"/>
        <v>39</v>
      </c>
      <c r="N3493" s="12">
        <f t="shared" si="355"/>
        <v>9</v>
      </c>
      <c r="O3493" s="13" t="str">
        <f t="shared" ca="1" si="356"/>
        <v>CUMPLE</v>
      </c>
    </row>
    <row r="3494" spans="1:15" hidden="1">
      <c r="A3494">
        <f>Tabla_owssvr__2[[#This Row],[ID]]</f>
        <v>1716</v>
      </c>
      <c r="B3494" t="str">
        <f>Tabla_owssvr__2[[#This Row],[Título]]</f>
        <v>Solicitud de Información</v>
      </c>
      <c r="C3494" t="str">
        <f>Tabla_owssvr__2[[#This Row],[Solicitante]]</f>
        <v>Paredes Aravena, Rodrigo Alexis, CAM</v>
      </c>
      <c r="D3494" s="4">
        <f>Tabla_owssvr__2[[#This Row],[Fecha Solicitud]]</f>
        <v>41528</v>
      </c>
      <c r="E3494" t="str">
        <f>Tabla_owssvr__2[[#This Row],[Estado]]</f>
        <v>Realizado</v>
      </c>
      <c r="F3494" s="4">
        <f>Tabla_owssvr__2[[#This Row],[Fecha Cierre]]</f>
        <v>41528</v>
      </c>
      <c r="G3494" t="str">
        <f>Tabla_owssvr__2[[#This Row],[Categoria]]</f>
        <v>Habilitación de carpetas compartidas o sitios de Sharepoint. O asignación y/o modificación de permisos.</v>
      </c>
      <c r="H3494">
        <f>Tabla_owssvr__2[[#This Row],[Enviado a TI]]</f>
        <v>0</v>
      </c>
      <c r="I3494">
        <f>Tabla_owssvr__2[[#This Row],[Regiones]]</f>
        <v>0</v>
      </c>
      <c r="J3494" s="12">
        <f t="shared" si="351"/>
        <v>1</v>
      </c>
      <c r="K3494" s="13">
        <f t="shared" si="352"/>
        <v>41529</v>
      </c>
      <c r="L3494" s="12">
        <f t="shared" si="353"/>
        <v>2013</v>
      </c>
      <c r="M3494" s="12">
        <f t="shared" si="354"/>
        <v>37</v>
      </c>
      <c r="N3494" s="12">
        <f t="shared" si="355"/>
        <v>9</v>
      </c>
      <c r="O3494" s="13" t="str">
        <f t="shared" ca="1" si="356"/>
        <v>CUMPLE</v>
      </c>
    </row>
    <row r="3495" spans="1:15" hidden="1">
      <c r="A3495">
        <f>Tabla_owssvr__2[[#This Row],[ID]]</f>
        <v>1715</v>
      </c>
      <c r="B3495" t="str">
        <f>Tabla_owssvr__2[[#This Row],[Título]]</f>
        <v>100 minutos extra</v>
      </c>
      <c r="C3495" t="str">
        <f>Tabla_owssvr__2[[#This Row],[Solicitante]]</f>
        <v>Carvajal Caceres, Luis Maximo, CAM</v>
      </c>
      <c r="D3495" s="4">
        <f>Tabla_owssvr__2[[#This Row],[Fecha Solicitud]]</f>
        <v>41527</v>
      </c>
      <c r="E3495" t="str">
        <f>Tabla_owssvr__2[[#This Row],[Estado]]</f>
        <v>Realizado</v>
      </c>
      <c r="F3495" s="4">
        <f>Tabla_owssvr__2[[#This Row],[Fecha Cierre]]</f>
        <v>41527</v>
      </c>
      <c r="G3495" t="str">
        <f>Tabla_owssvr__2[[#This Row],[Categoria]]</f>
        <v>Habilitación de servicios de telefonía celular, aumento de minutos, cambio de perfil.</v>
      </c>
      <c r="H3495">
        <f>Tabla_owssvr__2[[#This Row],[Enviado a TI]]</f>
        <v>0</v>
      </c>
      <c r="I3495">
        <f>Tabla_owssvr__2[[#This Row],[Regiones]]</f>
        <v>0</v>
      </c>
      <c r="J3495" s="12">
        <f t="shared" si="351"/>
        <v>1</v>
      </c>
      <c r="K3495" s="13">
        <f t="shared" si="352"/>
        <v>41528</v>
      </c>
      <c r="L3495" s="12">
        <f t="shared" si="353"/>
        <v>2013</v>
      </c>
      <c r="M3495" s="12">
        <f t="shared" si="354"/>
        <v>37</v>
      </c>
      <c r="N3495" s="12">
        <f t="shared" si="355"/>
        <v>9</v>
      </c>
      <c r="O3495" s="13" t="str">
        <f t="shared" ca="1" si="356"/>
        <v>CUMPLE</v>
      </c>
    </row>
    <row r="3496" spans="1:15" hidden="1">
      <c r="A3496">
        <f>Tabla_owssvr__2[[#This Row],[ID]]</f>
        <v>1714</v>
      </c>
      <c r="B3496" t="str">
        <f>Tabla_owssvr__2[[#This Row],[Título]]</f>
        <v xml:space="preserve">resposición de telefonia net  </v>
      </c>
      <c r="C3496" t="str">
        <f>Tabla_owssvr__2[[#This Row],[Solicitante]]</f>
        <v>Dossi Muñoz, Carolina, CAM</v>
      </c>
      <c r="D3496" s="4">
        <f>Tabla_owssvr__2[[#This Row],[Fecha Solicitud]]</f>
        <v>41528</v>
      </c>
      <c r="E3496" t="str">
        <f>Tabla_owssvr__2[[#This Row],[Estado]]</f>
        <v>Realizado</v>
      </c>
      <c r="F3496" s="4">
        <f>Tabla_owssvr__2[[#This Row],[Fecha Cierre]]</f>
        <v>41528</v>
      </c>
      <c r="G3496" t="str">
        <f>Tabla_owssvr__2[[#This Row],[Categoria]]</f>
        <v>Habilitación de servicios de telefonía celular, aumento de minutos, cambio de perfil.</v>
      </c>
      <c r="H3496">
        <f>Tabla_owssvr__2[[#This Row],[Enviado a TI]]</f>
        <v>0</v>
      </c>
      <c r="I3496">
        <f>Tabla_owssvr__2[[#This Row],[Regiones]]</f>
        <v>0</v>
      </c>
      <c r="J3496" s="12">
        <f t="shared" si="351"/>
        <v>1</v>
      </c>
      <c r="K3496" s="13">
        <f t="shared" si="352"/>
        <v>41529</v>
      </c>
      <c r="L3496" s="12">
        <f t="shared" si="353"/>
        <v>2013</v>
      </c>
      <c r="M3496" s="12">
        <f t="shared" si="354"/>
        <v>37</v>
      </c>
      <c r="N3496" s="12">
        <f t="shared" si="355"/>
        <v>9</v>
      </c>
      <c r="O3496" s="13" t="str">
        <f t="shared" ca="1" si="356"/>
        <v>CUMPLE</v>
      </c>
    </row>
    <row r="3497" spans="1:15" hidden="1">
      <c r="A3497">
        <f>Tabla_owssvr__2[[#This Row],[ID]]</f>
        <v>1713</v>
      </c>
      <c r="B3497" t="str">
        <f>Tabla_owssvr__2[[#This Row],[Título]]</f>
        <v xml:space="preserve">resposición de telefonia net </v>
      </c>
      <c r="C3497" t="str">
        <f>Tabla_owssvr__2[[#This Row],[Solicitante]]</f>
        <v>Dossi Muñoz, Carolina, CAM</v>
      </c>
      <c r="D3497" s="4">
        <f>Tabla_owssvr__2[[#This Row],[Fecha Solicitud]]</f>
        <v>41528</v>
      </c>
      <c r="E3497" t="str">
        <f>Tabla_owssvr__2[[#This Row],[Estado]]</f>
        <v>Realizado</v>
      </c>
      <c r="F3497" s="4">
        <f>Tabla_owssvr__2[[#This Row],[Fecha Cierre]]</f>
        <v>41528</v>
      </c>
      <c r="G3497" t="str">
        <f>Tabla_owssvr__2[[#This Row],[Categoria]]</f>
        <v>Habilitación de servicios de telefonía celular, aumento de minutos, cambio de perfil.</v>
      </c>
      <c r="H3497">
        <f>Tabla_owssvr__2[[#This Row],[Enviado a TI]]</f>
        <v>0</v>
      </c>
      <c r="I3497">
        <f>Tabla_owssvr__2[[#This Row],[Regiones]]</f>
        <v>0</v>
      </c>
      <c r="J3497" s="12">
        <f t="shared" si="351"/>
        <v>1</v>
      </c>
      <c r="K3497" s="13">
        <f t="shared" si="352"/>
        <v>41529</v>
      </c>
      <c r="L3497" s="12">
        <f t="shared" si="353"/>
        <v>2013</v>
      </c>
      <c r="M3497" s="12">
        <f t="shared" si="354"/>
        <v>37</v>
      </c>
      <c r="N3497" s="12">
        <f t="shared" si="355"/>
        <v>9</v>
      </c>
      <c r="O3497" s="13" t="str">
        <f t="shared" ca="1" si="356"/>
        <v>CUMPLE</v>
      </c>
    </row>
    <row r="3498" spans="1:15" hidden="1">
      <c r="A3498">
        <f>Tabla_owssvr__2[[#This Row],[ID]]</f>
        <v>1712</v>
      </c>
      <c r="B3498" t="str">
        <f>Tabla_owssvr__2[[#This Row],[Título]]</f>
        <v>Material Talleres  Lean y liderazgo</v>
      </c>
      <c r="C3498" t="str">
        <f>Tabla_owssvr__2[[#This Row],[Solicitante]]</f>
        <v>Baez Mella, Patricia Andrea, CAM</v>
      </c>
      <c r="D3498" s="4">
        <f>Tabla_owssvr__2[[#This Row],[Fecha Solicitud]]</f>
        <v>41528</v>
      </c>
      <c r="E3498" t="str">
        <f>Tabla_owssvr__2[[#This Row],[Estado]]</f>
        <v>Realizado</v>
      </c>
      <c r="F3498" s="4">
        <f>Tabla_owssvr__2[[#This Row],[Fecha Cierre]]</f>
        <v>41528</v>
      </c>
      <c r="G3498" t="str">
        <f>Tabla_owssvr__2[[#This Row],[Categoria]]</f>
        <v>Habilitación de carpetas compartidas o sitios de Sharepoint. O asignación y/o modificación de permisos.</v>
      </c>
      <c r="H3498">
        <f>Tabla_owssvr__2[[#This Row],[Enviado a TI]]</f>
        <v>0</v>
      </c>
      <c r="I3498">
        <f>Tabla_owssvr__2[[#This Row],[Regiones]]</f>
        <v>0</v>
      </c>
      <c r="J3498" s="12">
        <f t="shared" si="351"/>
        <v>1</v>
      </c>
      <c r="K3498" s="13">
        <f t="shared" si="352"/>
        <v>41529</v>
      </c>
      <c r="L3498" s="12">
        <f t="shared" si="353"/>
        <v>2013</v>
      </c>
      <c r="M3498" s="12">
        <f t="shared" si="354"/>
        <v>37</v>
      </c>
      <c r="N3498" s="12">
        <f t="shared" si="355"/>
        <v>9</v>
      </c>
      <c r="O3498" s="13" t="str">
        <f t="shared" ca="1" si="356"/>
        <v>CUMPLE</v>
      </c>
    </row>
    <row r="3499" spans="1:15" hidden="1">
      <c r="A3499">
        <f>Tabla_owssvr__2[[#This Row],[ID]]</f>
        <v>1711</v>
      </c>
      <c r="B3499" t="str">
        <f>Tabla_owssvr__2[[#This Row],[Título]]</f>
        <v>Cambio Plan TI150 a TI300</v>
      </c>
      <c r="C3499" t="str">
        <f>Tabla_owssvr__2[[#This Row],[Solicitante]]</f>
        <v>del Río Castro, Matías Eduardo, CAM</v>
      </c>
      <c r="D3499" s="4">
        <f>Tabla_owssvr__2[[#This Row],[Fecha Solicitud]]</f>
        <v>41528</v>
      </c>
      <c r="E3499" t="str">
        <f>Tabla_owssvr__2[[#This Row],[Estado]]</f>
        <v>Realizado</v>
      </c>
      <c r="F3499" s="4">
        <f>Tabla_owssvr__2[[#This Row],[Fecha Cierre]]</f>
        <v>41528</v>
      </c>
      <c r="G3499" t="str">
        <f>Tabla_owssvr__2[[#This Row],[Categoria]]</f>
        <v>Habilitación de servicios de telefonía celular, aumento de minutos, cambio de perfil.</v>
      </c>
      <c r="H3499">
        <f>Tabla_owssvr__2[[#This Row],[Enviado a TI]]</f>
        <v>0</v>
      </c>
      <c r="I3499">
        <f>Tabla_owssvr__2[[#This Row],[Regiones]]</f>
        <v>0</v>
      </c>
      <c r="J3499" s="12">
        <f t="shared" si="351"/>
        <v>1</v>
      </c>
      <c r="K3499" s="13">
        <f t="shared" si="352"/>
        <v>41529</v>
      </c>
      <c r="L3499" s="12">
        <f t="shared" si="353"/>
        <v>2013</v>
      </c>
      <c r="M3499" s="12">
        <f t="shared" si="354"/>
        <v>37</v>
      </c>
      <c r="N3499" s="12">
        <f t="shared" si="355"/>
        <v>9</v>
      </c>
      <c r="O3499" s="13" t="str">
        <f t="shared" ca="1" si="356"/>
        <v>CUMPLE</v>
      </c>
    </row>
    <row r="3500" spans="1:15" hidden="1">
      <c r="A3500">
        <f>Tabla_owssvr__2[[#This Row],[ID]]</f>
        <v>1710</v>
      </c>
      <c r="B3500" t="str">
        <f>Tabla_owssvr__2[[#This Row],[Título]]</f>
        <v>REPOSICION DE MINUTOS CELULAR 94691345</v>
      </c>
      <c r="C3500" t="str">
        <f>Tabla_owssvr__2[[#This Row],[Solicitante]]</f>
        <v>Barrientos Martinez, Lautaro Javier, CAM</v>
      </c>
      <c r="D3500" s="4">
        <f>Tabla_owssvr__2[[#This Row],[Fecha Solicitud]]</f>
        <v>41534</v>
      </c>
      <c r="E3500" t="str">
        <f>Tabla_owssvr__2[[#This Row],[Estado]]</f>
        <v>Realizado</v>
      </c>
      <c r="F3500" s="4">
        <f>Tabla_owssvr__2[[#This Row],[Fecha Cierre]]</f>
        <v>41534</v>
      </c>
      <c r="G3500" t="str">
        <f>Tabla_owssvr__2[[#This Row],[Categoria]]</f>
        <v>Habilitación de servicios de telefonía celular, aumento de minutos, cambio de perfil.</v>
      </c>
      <c r="H3500">
        <f>Tabla_owssvr__2[[#This Row],[Enviado a TI]]</f>
        <v>0</v>
      </c>
      <c r="I3500">
        <f>Tabla_owssvr__2[[#This Row],[Regiones]]</f>
        <v>0</v>
      </c>
      <c r="J3500" s="12">
        <f t="shared" si="351"/>
        <v>1</v>
      </c>
      <c r="K3500" s="13">
        <f t="shared" si="352"/>
        <v>41540</v>
      </c>
      <c r="L3500" s="12">
        <f t="shared" si="353"/>
        <v>2013</v>
      </c>
      <c r="M3500" s="12">
        <f t="shared" si="354"/>
        <v>39</v>
      </c>
      <c r="N3500" s="12">
        <f t="shared" si="355"/>
        <v>9</v>
      </c>
      <c r="O3500" s="13" t="str">
        <f t="shared" ca="1" si="356"/>
        <v>CUMPLE</v>
      </c>
    </row>
    <row r="3501" spans="1:15" hidden="1">
      <c r="A3501">
        <f>Tabla_owssvr__2[[#This Row],[ID]]</f>
        <v>1709</v>
      </c>
      <c r="B3501" t="str">
        <f>Tabla_owssvr__2[[#This Row],[Título]]</f>
        <v>Usuario Bloqueado</v>
      </c>
      <c r="C3501" t="str">
        <f>Tabla_owssvr__2[[#This Row],[Solicitante]]</f>
        <v>Espinoza Morral, Sergio Rodrigo, CAM</v>
      </c>
      <c r="D3501" s="4">
        <f>Tabla_owssvr__2[[#This Row],[Fecha Solicitud]]</f>
        <v>41534</v>
      </c>
      <c r="E3501" t="str">
        <f>Tabla_owssvr__2[[#This Row],[Estado]]</f>
        <v>Realizado</v>
      </c>
      <c r="F3501" s="4">
        <f>Tabla_owssvr__2[[#This Row],[Fecha Cierre]]</f>
        <v>41534</v>
      </c>
      <c r="G3501" t="str">
        <f>Tabla_owssvr__2[[#This Row],[Categoria]]</f>
        <v>Creación, modificación activación y desactivación de cuentas de red y correo electrónico.</v>
      </c>
      <c r="H3501">
        <f>Tabla_owssvr__2[[#This Row],[Enviado a TI]]</f>
        <v>0</v>
      </c>
      <c r="I3501">
        <f>Tabla_owssvr__2[[#This Row],[Regiones]]</f>
        <v>0</v>
      </c>
      <c r="J3501" s="12">
        <f t="shared" si="351"/>
        <v>1</v>
      </c>
      <c r="K3501" s="13">
        <f t="shared" si="352"/>
        <v>41540</v>
      </c>
      <c r="L3501" s="12">
        <f t="shared" si="353"/>
        <v>2013</v>
      </c>
      <c r="M3501" s="12">
        <f t="shared" si="354"/>
        <v>39</v>
      </c>
      <c r="N3501" s="12">
        <f t="shared" si="355"/>
        <v>9</v>
      </c>
      <c r="O3501" s="13" t="str">
        <f t="shared" ca="1" si="356"/>
        <v>CUMPLE</v>
      </c>
    </row>
    <row r="3502" spans="1:15" hidden="1">
      <c r="A3502">
        <f>Tabla_owssvr__2[[#This Row],[ID]]</f>
        <v>1708</v>
      </c>
      <c r="B3502" t="str">
        <f>Tabla_owssvr__2[[#This Row],[Título]]</f>
        <v>Skype Corporativo</v>
      </c>
      <c r="C3502" t="str">
        <f>Tabla_owssvr__2[[#This Row],[Solicitante]]</f>
        <v>Palma Campos, Alejandra Beatriz, CAM</v>
      </c>
      <c r="D3502" s="4">
        <f>Tabla_owssvr__2[[#This Row],[Fecha Solicitud]]</f>
        <v>41533</v>
      </c>
      <c r="E3502" t="str">
        <f>Tabla_owssvr__2[[#This Row],[Estado]]</f>
        <v>Realizado</v>
      </c>
      <c r="F3502" s="4">
        <f>Tabla_owssvr__2[[#This Row],[Fecha Cierre]]</f>
        <v>41533</v>
      </c>
      <c r="G3502" t="str">
        <f>Tabla_owssvr__2[[#This Row],[Categoria]]</f>
        <v>Instalación de nuevos software en los computadores.</v>
      </c>
      <c r="H3502">
        <f>Tabla_owssvr__2[[#This Row],[Enviado a TI]]</f>
        <v>0</v>
      </c>
      <c r="I3502">
        <f>Tabla_owssvr__2[[#This Row],[Regiones]]</f>
        <v>0</v>
      </c>
      <c r="J3502" s="12">
        <f t="shared" si="351"/>
        <v>1</v>
      </c>
      <c r="K3502" s="13">
        <f t="shared" si="352"/>
        <v>41534</v>
      </c>
      <c r="L3502" s="12">
        <f t="shared" si="353"/>
        <v>2013</v>
      </c>
      <c r="M3502" s="12">
        <f t="shared" si="354"/>
        <v>38</v>
      </c>
      <c r="N3502" s="12">
        <f t="shared" si="355"/>
        <v>9</v>
      </c>
      <c r="O3502" s="13" t="str">
        <f t="shared" ca="1" si="356"/>
        <v>CUMPLE</v>
      </c>
    </row>
    <row r="3503" spans="1:15" hidden="1">
      <c r="A3503">
        <f>Tabla_owssvr__2[[#This Row],[ID]]</f>
        <v>1707</v>
      </c>
      <c r="B3503" t="str">
        <f>Tabla_owssvr__2[[#This Row],[Título]]</f>
        <v>Skype Corporativo</v>
      </c>
      <c r="C3503" t="str">
        <f>Tabla_owssvr__2[[#This Row],[Solicitante]]</f>
        <v>Henriquez Torres, Victor Alexis, CAM</v>
      </c>
      <c r="D3503" s="4">
        <f>Tabla_owssvr__2[[#This Row],[Fecha Solicitud]]</f>
        <v>41533</v>
      </c>
      <c r="E3503" t="str">
        <f>Tabla_owssvr__2[[#This Row],[Estado]]</f>
        <v>Realizado</v>
      </c>
      <c r="F3503" s="4">
        <f>Tabla_owssvr__2[[#This Row],[Fecha Cierre]]</f>
        <v>41533</v>
      </c>
      <c r="G3503" t="str">
        <f>Tabla_owssvr__2[[#This Row],[Categoria]]</f>
        <v>Instalación de nuevos software en los computadores.</v>
      </c>
      <c r="H3503">
        <f>Tabla_owssvr__2[[#This Row],[Enviado a TI]]</f>
        <v>0</v>
      </c>
      <c r="I3503">
        <f>Tabla_owssvr__2[[#This Row],[Regiones]]</f>
        <v>0</v>
      </c>
      <c r="J3503" s="12">
        <f t="shared" si="351"/>
        <v>1</v>
      </c>
      <c r="K3503" s="13">
        <f t="shared" si="352"/>
        <v>41534</v>
      </c>
      <c r="L3503" s="12">
        <f t="shared" si="353"/>
        <v>2013</v>
      </c>
      <c r="M3503" s="12">
        <f t="shared" si="354"/>
        <v>38</v>
      </c>
      <c r="N3503" s="12">
        <f t="shared" si="355"/>
        <v>9</v>
      </c>
      <c r="O3503" s="13" t="str">
        <f t="shared" ca="1" si="356"/>
        <v>CUMPLE</v>
      </c>
    </row>
    <row r="3504" spans="1:15" hidden="1">
      <c r="A3504">
        <f>Tabla_owssvr__2[[#This Row],[ID]]</f>
        <v>1706</v>
      </c>
      <c r="B3504" t="str">
        <f>Tabla_owssvr__2[[#This Row],[Título]]</f>
        <v>Skype Corporativo</v>
      </c>
      <c r="C3504" t="str">
        <f>Tabla_owssvr__2[[#This Row],[Solicitante]]</f>
        <v>Hermosilla Rebolledo, Cristian Elias, CAM</v>
      </c>
      <c r="D3504" s="4">
        <f>Tabla_owssvr__2[[#This Row],[Fecha Solicitud]]</f>
        <v>41533</v>
      </c>
      <c r="E3504" t="str">
        <f>Tabla_owssvr__2[[#This Row],[Estado]]</f>
        <v>Realizado</v>
      </c>
      <c r="F3504" s="4">
        <f>Tabla_owssvr__2[[#This Row],[Fecha Cierre]]</f>
        <v>41533</v>
      </c>
      <c r="G3504" t="str">
        <f>Tabla_owssvr__2[[#This Row],[Categoria]]</f>
        <v>Instalación de nuevos software en los computadores.</v>
      </c>
      <c r="H3504">
        <f>Tabla_owssvr__2[[#This Row],[Enviado a TI]]</f>
        <v>0</v>
      </c>
      <c r="I3504">
        <f>Tabla_owssvr__2[[#This Row],[Regiones]]</f>
        <v>0</v>
      </c>
      <c r="J3504" s="12">
        <f t="shared" si="351"/>
        <v>1</v>
      </c>
      <c r="K3504" s="13">
        <f t="shared" si="352"/>
        <v>41534</v>
      </c>
      <c r="L3504" s="12">
        <f t="shared" si="353"/>
        <v>2013</v>
      </c>
      <c r="M3504" s="12">
        <f t="shared" si="354"/>
        <v>38</v>
      </c>
      <c r="N3504" s="12">
        <f t="shared" si="355"/>
        <v>9</v>
      </c>
      <c r="O3504" s="13" t="str">
        <f t="shared" ca="1" si="356"/>
        <v>CUMPLE</v>
      </c>
    </row>
    <row r="3505" spans="1:15" hidden="1">
      <c r="A3505">
        <f>Tabla_owssvr__2[[#This Row],[ID]]</f>
        <v>1705</v>
      </c>
      <c r="B3505" t="str">
        <f>Tabla_owssvr__2[[#This Row],[Título]]</f>
        <v>Skype Corporativo</v>
      </c>
      <c r="C3505" t="str">
        <f>Tabla_owssvr__2[[#This Row],[Solicitante]]</f>
        <v>Molina Zambrano, Daniel Mauricio, CAM</v>
      </c>
      <c r="D3505" s="4">
        <f>Tabla_owssvr__2[[#This Row],[Fecha Solicitud]]</f>
        <v>41533</v>
      </c>
      <c r="E3505" t="str">
        <f>Tabla_owssvr__2[[#This Row],[Estado]]</f>
        <v>Realizado</v>
      </c>
      <c r="F3505" s="4">
        <f>Tabla_owssvr__2[[#This Row],[Fecha Cierre]]</f>
        <v>41533</v>
      </c>
      <c r="G3505" t="str">
        <f>Tabla_owssvr__2[[#This Row],[Categoria]]</f>
        <v>Instalación de nuevos software en los computadores.</v>
      </c>
      <c r="H3505">
        <f>Tabla_owssvr__2[[#This Row],[Enviado a TI]]</f>
        <v>0</v>
      </c>
      <c r="I3505">
        <f>Tabla_owssvr__2[[#This Row],[Regiones]]</f>
        <v>0</v>
      </c>
      <c r="J3505" s="12">
        <f t="shared" ref="J3505:J3568" si="357">VLOOKUP(G3505,servicios,2,FALSE)</f>
        <v>1</v>
      </c>
      <c r="K3505" s="13">
        <f t="shared" ref="K3505:K3568" si="358">WORKDAY(D3505*1,J3505,festivos)</f>
        <v>41534</v>
      </c>
      <c r="L3505" s="12">
        <f t="shared" ref="L3505:L3568" si="359">YEAR(K3505)</f>
        <v>2013</v>
      </c>
      <c r="M3505" s="12">
        <f t="shared" ref="M3505:M3568" si="360">WEEKNUM(K3505,2)</f>
        <v>38</v>
      </c>
      <c r="N3505" s="12">
        <f t="shared" ref="N3505:N3568" si="361">MONTH(K3505)</f>
        <v>9</v>
      </c>
      <c r="O3505" s="13" t="str">
        <f t="shared" ref="O3505:O3568" ca="1" si="362">IF(F3505=0,IF(AND(TODAY()&lt;=K3505),"EN TIEMPO","FUERA"),IF(AND(F3505&lt;=K3505),"CUMPLE","NO CUMPLE"))</f>
        <v>CUMPLE</v>
      </c>
    </row>
    <row r="3506" spans="1:15" hidden="1">
      <c r="A3506">
        <f>Tabla_owssvr__2[[#This Row],[ID]]</f>
        <v>1704</v>
      </c>
      <c r="B3506" t="str">
        <f>Tabla_owssvr__2[[#This Row],[Título]]</f>
        <v>Celular Aurora Flores</v>
      </c>
      <c r="C3506" t="str">
        <f>Tabla_owssvr__2[[#This Row],[Solicitante]]</f>
        <v>Riquelme Valdes, Eduardo, CAM</v>
      </c>
      <c r="D3506" s="4">
        <f>Tabla_owssvr__2[[#This Row],[Fecha Solicitud]]</f>
        <v>41534</v>
      </c>
      <c r="E3506" t="str">
        <f>Tabla_owssvr__2[[#This Row],[Estado]]</f>
        <v>Realizado</v>
      </c>
      <c r="F3506" s="4">
        <f>Tabla_owssvr__2[[#This Row],[Fecha Cierre]]</f>
        <v>41534</v>
      </c>
      <c r="G3506" t="str">
        <f>Tabla_owssvr__2[[#This Row],[Categoria]]</f>
        <v>Habilitación de servicios de telefonía celular, aumento de minutos, cambio de perfil.</v>
      </c>
      <c r="H3506">
        <f>Tabla_owssvr__2[[#This Row],[Enviado a TI]]</f>
        <v>0</v>
      </c>
      <c r="I3506">
        <f>Tabla_owssvr__2[[#This Row],[Regiones]]</f>
        <v>0</v>
      </c>
      <c r="J3506" s="12">
        <f t="shared" si="357"/>
        <v>1</v>
      </c>
      <c r="K3506" s="13">
        <f t="shared" si="358"/>
        <v>41540</v>
      </c>
      <c r="L3506" s="12">
        <f t="shared" si="359"/>
        <v>2013</v>
      </c>
      <c r="M3506" s="12">
        <f t="shared" si="360"/>
        <v>39</v>
      </c>
      <c r="N3506" s="12">
        <f t="shared" si="361"/>
        <v>9</v>
      </c>
      <c r="O3506" s="13" t="str">
        <f t="shared" ca="1" si="362"/>
        <v>CUMPLE</v>
      </c>
    </row>
    <row r="3507" spans="1:15" hidden="1">
      <c r="A3507">
        <f>Tabla_owssvr__2[[#This Row],[ID]]</f>
        <v>1703</v>
      </c>
      <c r="B3507" t="str">
        <f>Tabla_owssvr__2[[#This Row],[Título]]</f>
        <v>Desbloqueo de Cuentas</v>
      </c>
      <c r="C3507" t="str">
        <f>Tabla_owssvr__2[[#This Row],[Solicitante]]</f>
        <v>Castro Mery,Yeimei, CAM</v>
      </c>
      <c r="D3507" s="4">
        <f>Tabla_owssvr__2[[#This Row],[Fecha Solicitud]]</f>
        <v>41534</v>
      </c>
      <c r="E3507" t="str">
        <f>Tabla_owssvr__2[[#This Row],[Estado]]</f>
        <v>Realizado</v>
      </c>
      <c r="F3507" s="4">
        <f>Tabla_owssvr__2[[#This Row],[Fecha Cierre]]</f>
        <v>41534</v>
      </c>
      <c r="G3507" t="str">
        <f>Tabla_owssvr__2[[#This Row],[Categoria]]</f>
        <v>Creación, modificación activación y desactivación de cuentas de red y correo electrónico.</v>
      </c>
      <c r="H3507">
        <f>Tabla_owssvr__2[[#This Row],[Enviado a TI]]</f>
        <v>0</v>
      </c>
      <c r="I3507">
        <f>Tabla_owssvr__2[[#This Row],[Regiones]]</f>
        <v>0</v>
      </c>
      <c r="J3507" s="12">
        <f t="shared" si="357"/>
        <v>1</v>
      </c>
      <c r="K3507" s="13">
        <f t="shared" si="358"/>
        <v>41540</v>
      </c>
      <c r="L3507" s="12">
        <f t="shared" si="359"/>
        <v>2013</v>
      </c>
      <c r="M3507" s="12">
        <f t="shared" si="360"/>
        <v>39</v>
      </c>
      <c r="N3507" s="12">
        <f t="shared" si="361"/>
        <v>9</v>
      </c>
      <c r="O3507" s="13" t="str">
        <f t="shared" ca="1" si="362"/>
        <v>CUMPLE</v>
      </c>
    </row>
    <row r="3508" spans="1:15" hidden="1">
      <c r="A3508">
        <f>Tabla_owssvr__2[[#This Row],[ID]]</f>
        <v>1702</v>
      </c>
      <c r="B3508" t="str">
        <f>Tabla_owssvr__2[[#This Row],[Título]]</f>
        <v>Minutos On Net</v>
      </c>
      <c r="C3508" t="str">
        <f>Tabla_owssvr__2[[#This Row],[Solicitante]]</f>
        <v>Zarate Avila, Moises, CAM</v>
      </c>
      <c r="D3508" s="4">
        <f>Tabla_owssvr__2[[#This Row],[Fecha Solicitud]]</f>
        <v>41534</v>
      </c>
      <c r="E3508" t="str">
        <f>Tabla_owssvr__2[[#This Row],[Estado]]</f>
        <v>Realizado</v>
      </c>
      <c r="F3508" s="4">
        <f>Tabla_owssvr__2[[#This Row],[Fecha Cierre]]</f>
        <v>41534</v>
      </c>
      <c r="G3508" t="str">
        <f>Tabla_owssvr__2[[#This Row],[Categoria]]</f>
        <v>Habilitación de servicios de telefonía celular, aumento de minutos, cambio de perfil.</v>
      </c>
      <c r="H3508">
        <f>Tabla_owssvr__2[[#This Row],[Enviado a TI]]</f>
        <v>0</v>
      </c>
      <c r="I3508">
        <f>Tabla_owssvr__2[[#This Row],[Regiones]]</f>
        <v>0</v>
      </c>
      <c r="J3508" s="12">
        <f t="shared" si="357"/>
        <v>1</v>
      </c>
      <c r="K3508" s="13">
        <f t="shared" si="358"/>
        <v>41540</v>
      </c>
      <c r="L3508" s="12">
        <f t="shared" si="359"/>
        <v>2013</v>
      </c>
      <c r="M3508" s="12">
        <f t="shared" si="360"/>
        <v>39</v>
      </c>
      <c r="N3508" s="12">
        <f t="shared" si="361"/>
        <v>9</v>
      </c>
      <c r="O3508" s="13" t="str">
        <f t="shared" ca="1" si="362"/>
        <v>CUMPLE</v>
      </c>
    </row>
    <row r="3509" spans="1:15" hidden="1">
      <c r="A3509">
        <f>Tabla_owssvr__2[[#This Row],[ID]]</f>
        <v>1701</v>
      </c>
      <c r="B3509" t="str">
        <f>Tabla_owssvr__2[[#This Row],[Título]]</f>
        <v>Credenciales de Red</v>
      </c>
      <c r="C3509" t="str">
        <f>Tabla_owssvr__2[[#This Row],[Solicitante]]</f>
        <v>Carrasco Velarde, Luis Alberto, CAM</v>
      </c>
      <c r="D3509" s="4">
        <f>Tabla_owssvr__2[[#This Row],[Fecha Solicitud]]</f>
        <v>41534</v>
      </c>
      <c r="E3509" t="str">
        <f>Tabla_owssvr__2[[#This Row],[Estado]]</f>
        <v>Realizado</v>
      </c>
      <c r="F3509" s="4">
        <f>Tabla_owssvr__2[[#This Row],[Fecha Cierre]]</f>
        <v>41534</v>
      </c>
      <c r="G3509" t="str">
        <f>Tabla_owssvr__2[[#This Row],[Categoria]]</f>
        <v>Creación, modificación activación y desactivación de cuentas de red y correo electrónico.</v>
      </c>
      <c r="H3509">
        <f>Tabla_owssvr__2[[#This Row],[Enviado a TI]]</f>
        <v>0</v>
      </c>
      <c r="I3509">
        <f>Tabla_owssvr__2[[#This Row],[Regiones]]</f>
        <v>0</v>
      </c>
      <c r="J3509" s="12">
        <f t="shared" si="357"/>
        <v>1</v>
      </c>
      <c r="K3509" s="13">
        <f t="shared" si="358"/>
        <v>41540</v>
      </c>
      <c r="L3509" s="12">
        <f t="shared" si="359"/>
        <v>2013</v>
      </c>
      <c r="M3509" s="12">
        <f t="shared" si="360"/>
        <v>39</v>
      </c>
      <c r="N3509" s="12">
        <f t="shared" si="361"/>
        <v>9</v>
      </c>
      <c r="O3509" s="13" t="str">
        <f t="shared" ca="1" si="362"/>
        <v>CUMPLE</v>
      </c>
    </row>
    <row r="3510" spans="1:15" hidden="1">
      <c r="A3510">
        <f>Tabla_owssvr__2[[#This Row],[ID]]</f>
        <v>1700</v>
      </c>
      <c r="B3510" t="str">
        <f>Tabla_owssvr__2[[#This Row],[Título]]</f>
        <v>CORREOS</v>
      </c>
      <c r="C3510" t="str">
        <f>Tabla_owssvr__2[[#This Row],[Solicitante]]</f>
        <v>Carrasco Velarde, Luis Alberto, CAM</v>
      </c>
      <c r="D3510" s="4">
        <f>Tabla_owssvr__2[[#This Row],[Fecha Solicitud]]</f>
        <v>41530</v>
      </c>
      <c r="E3510" t="str">
        <f>Tabla_owssvr__2[[#This Row],[Estado]]</f>
        <v>Realizado</v>
      </c>
      <c r="F3510" s="4">
        <f>Tabla_owssvr__2[[#This Row],[Fecha Cierre]]</f>
        <v>41533</v>
      </c>
      <c r="G3510" t="str">
        <f>Tabla_owssvr__2[[#This Row],[Categoria]]</f>
        <v>Creación, modificación activación y desactivación de cuentas de red y correo electrónico.</v>
      </c>
      <c r="H3510">
        <f>Tabla_owssvr__2[[#This Row],[Enviado a TI]]</f>
        <v>0</v>
      </c>
      <c r="I3510">
        <f>Tabla_owssvr__2[[#This Row],[Regiones]]</f>
        <v>0</v>
      </c>
      <c r="J3510" s="12">
        <f t="shared" si="357"/>
        <v>1</v>
      </c>
      <c r="K3510" s="13">
        <f t="shared" si="358"/>
        <v>41533</v>
      </c>
      <c r="L3510" s="12">
        <f t="shared" si="359"/>
        <v>2013</v>
      </c>
      <c r="M3510" s="12">
        <f t="shared" si="360"/>
        <v>38</v>
      </c>
      <c r="N3510" s="12">
        <f t="shared" si="361"/>
        <v>9</v>
      </c>
      <c r="O3510" s="13" t="str">
        <f t="shared" ca="1" si="362"/>
        <v>CUMPLE</v>
      </c>
    </row>
    <row r="3511" spans="1:15" hidden="1">
      <c r="A3511">
        <f>Tabla_owssvr__2[[#This Row],[ID]]</f>
        <v>1699</v>
      </c>
      <c r="B3511" t="str">
        <f>Tabla_owssvr__2[[#This Row],[Título]]</f>
        <v>Alta Estación de Trabajo</v>
      </c>
      <c r="C3511" t="str">
        <f>Tabla_owssvr__2[[#This Row],[Solicitante]]</f>
        <v>Técnico Mesa de Ayuda, Externo</v>
      </c>
      <c r="D3511" s="4">
        <f>Tabla_owssvr__2[[#This Row],[Fecha Solicitud]]</f>
        <v>41534</v>
      </c>
      <c r="E3511" t="str">
        <f>Tabla_owssvr__2[[#This Row],[Estado]]</f>
        <v>Realizado</v>
      </c>
      <c r="F3511" s="4">
        <f>Tabla_owssvr__2[[#This Row],[Fecha Cierre]]</f>
        <v>41534</v>
      </c>
      <c r="G3511" t="str">
        <f>Tabla_owssvr__2[[#This Row],[Categoria]]</f>
        <v>Creación, modificación activación y desactivación de cuentas de red y correo electrónico.</v>
      </c>
      <c r="H3511">
        <f>Tabla_owssvr__2[[#This Row],[Enviado a TI]]</f>
        <v>0</v>
      </c>
      <c r="I3511">
        <f>Tabla_owssvr__2[[#This Row],[Regiones]]</f>
        <v>0</v>
      </c>
      <c r="J3511" s="12">
        <f t="shared" si="357"/>
        <v>1</v>
      </c>
      <c r="K3511" s="13">
        <f t="shared" si="358"/>
        <v>41540</v>
      </c>
      <c r="L3511" s="12">
        <f t="shared" si="359"/>
        <v>2013</v>
      </c>
      <c r="M3511" s="12">
        <f t="shared" si="360"/>
        <v>39</v>
      </c>
      <c r="N3511" s="12">
        <f t="shared" si="361"/>
        <v>9</v>
      </c>
      <c r="O3511" s="13" t="str">
        <f t="shared" ca="1" si="362"/>
        <v>CUMPLE</v>
      </c>
    </row>
    <row r="3512" spans="1:15" hidden="1">
      <c r="A3512">
        <f>Tabla_owssvr__2[[#This Row],[ID]]</f>
        <v>1698</v>
      </c>
      <c r="B3512" t="str">
        <f>Tabla_owssvr__2[[#This Row],[Título]]</f>
        <v>Activación de Minutos</v>
      </c>
      <c r="C3512" t="str">
        <f>Tabla_owssvr__2[[#This Row],[Solicitante]]</f>
        <v>Toloza Garrido, Samuel Isaac, CAM</v>
      </c>
      <c r="D3512" s="4">
        <f>Tabla_owssvr__2[[#This Row],[Fecha Solicitud]]</f>
        <v>41534</v>
      </c>
      <c r="E3512" t="str">
        <f>Tabla_owssvr__2[[#This Row],[Estado]]</f>
        <v>Realizado</v>
      </c>
      <c r="F3512" s="4">
        <f>Tabla_owssvr__2[[#This Row],[Fecha Cierre]]</f>
        <v>41534</v>
      </c>
      <c r="G3512" t="str">
        <f>Tabla_owssvr__2[[#This Row],[Categoria]]</f>
        <v>Habilitación de servicios de telefonía celular, aumento de minutos, cambio de perfil.</v>
      </c>
      <c r="H3512">
        <f>Tabla_owssvr__2[[#This Row],[Enviado a TI]]</f>
        <v>0</v>
      </c>
      <c r="I3512">
        <f>Tabla_owssvr__2[[#This Row],[Regiones]]</f>
        <v>0</v>
      </c>
      <c r="J3512" s="12">
        <f t="shared" si="357"/>
        <v>1</v>
      </c>
      <c r="K3512" s="13">
        <f t="shared" si="358"/>
        <v>41540</v>
      </c>
      <c r="L3512" s="12">
        <f t="shared" si="359"/>
        <v>2013</v>
      </c>
      <c r="M3512" s="12">
        <f t="shared" si="360"/>
        <v>39</v>
      </c>
      <c r="N3512" s="12">
        <f t="shared" si="361"/>
        <v>9</v>
      </c>
      <c r="O3512" s="13" t="str">
        <f t="shared" ca="1" si="362"/>
        <v>CUMPLE</v>
      </c>
    </row>
    <row r="3513" spans="1:15" hidden="1">
      <c r="A3513">
        <f>Tabla_owssvr__2[[#This Row],[ID]]</f>
        <v>1697</v>
      </c>
      <c r="B3513" t="str">
        <f>Tabla_owssvr__2[[#This Row],[Título]]</f>
        <v>Aumento Minuto On Net - Abonado 94452101</v>
      </c>
      <c r="C3513" t="str">
        <f>Tabla_owssvr__2[[#This Row],[Solicitante]]</f>
        <v>Valenzuela Sanzana, Mauricio Antonio, CAM</v>
      </c>
      <c r="D3513" s="4">
        <f>Tabla_owssvr__2[[#This Row],[Fecha Solicitud]]</f>
        <v>41533</v>
      </c>
      <c r="E3513" t="str">
        <f>Tabla_owssvr__2[[#This Row],[Estado]]</f>
        <v>Realizado</v>
      </c>
      <c r="F3513" s="4">
        <f>Tabla_owssvr__2[[#This Row],[Fecha Cierre]]</f>
        <v>41533</v>
      </c>
      <c r="G3513" t="str">
        <f>Tabla_owssvr__2[[#This Row],[Categoria]]</f>
        <v>Habilitación de servicios de telefonía celular, aumento de minutos, cambio de perfil.</v>
      </c>
      <c r="H3513">
        <f>Tabla_owssvr__2[[#This Row],[Enviado a TI]]</f>
        <v>0</v>
      </c>
      <c r="I3513">
        <f>Tabla_owssvr__2[[#This Row],[Regiones]]</f>
        <v>0</v>
      </c>
      <c r="J3513" s="12">
        <f t="shared" si="357"/>
        <v>1</v>
      </c>
      <c r="K3513" s="13">
        <f t="shared" si="358"/>
        <v>41534</v>
      </c>
      <c r="L3513" s="12">
        <f t="shared" si="359"/>
        <v>2013</v>
      </c>
      <c r="M3513" s="12">
        <f t="shared" si="360"/>
        <v>38</v>
      </c>
      <c r="N3513" s="12">
        <f t="shared" si="361"/>
        <v>9</v>
      </c>
      <c r="O3513" s="13" t="str">
        <f t="shared" ca="1" si="362"/>
        <v>CUMPLE</v>
      </c>
    </row>
    <row r="3514" spans="1:15" hidden="1">
      <c r="A3514">
        <f>Tabla_owssvr__2[[#This Row],[ID]]</f>
        <v>1696</v>
      </c>
      <c r="B3514" t="str">
        <f>Tabla_owssvr__2[[#This Row],[Título]]</f>
        <v>PROBLEMAS CON NAVIGATOR - ZENTENO</v>
      </c>
      <c r="C3514" t="str">
        <f>Tabla_owssvr__2[[#This Row],[Solicitante]]</f>
        <v>Castro Mery,Yeimei, CAM</v>
      </c>
      <c r="D3514" s="4">
        <f>Tabla_owssvr__2[[#This Row],[Fecha Solicitud]]</f>
        <v>41530</v>
      </c>
      <c r="E3514" t="str">
        <f>Tabla_owssvr__2[[#This Row],[Estado]]</f>
        <v>Realizado</v>
      </c>
      <c r="F3514" s="4">
        <f>Tabla_owssvr__2[[#This Row],[Fecha Cierre]]</f>
        <v>41533</v>
      </c>
      <c r="G3514" t="str">
        <f>Tabla_owssvr__2[[#This Row],[Categoria]]</f>
        <v>Reporte de problemas de comunicaciones. Datos.</v>
      </c>
      <c r="H3514">
        <f>Tabla_owssvr__2[[#This Row],[Enviado a TI]]</f>
        <v>0</v>
      </c>
      <c r="I3514">
        <f>Tabla_owssvr__2[[#This Row],[Regiones]]</f>
        <v>0</v>
      </c>
      <c r="J3514" s="12">
        <f t="shared" si="357"/>
        <v>1</v>
      </c>
      <c r="K3514" s="13">
        <f t="shared" si="358"/>
        <v>41533</v>
      </c>
      <c r="L3514" s="12">
        <f t="shared" si="359"/>
        <v>2013</v>
      </c>
      <c r="M3514" s="12">
        <f t="shared" si="360"/>
        <v>38</v>
      </c>
      <c r="N3514" s="12">
        <f t="shared" si="361"/>
        <v>9</v>
      </c>
      <c r="O3514" s="13" t="str">
        <f t="shared" ca="1" si="362"/>
        <v>CUMPLE</v>
      </c>
    </row>
    <row r="3515" spans="1:15" hidden="1">
      <c r="A3515">
        <f>Tabla_owssvr__2[[#This Row],[ID]]</f>
        <v>1695</v>
      </c>
      <c r="B3515" t="str">
        <f>Tabla_owssvr__2[[#This Row],[Título]]</f>
        <v>CAM - Video Inducción 2013 (Mario Trelles)</v>
      </c>
      <c r="C3515" t="str">
        <f>Tabla_owssvr__2[[#This Row],[Solicitante]]</f>
        <v>Meza Madariaga, Daniella Fernanda, CAM</v>
      </c>
      <c r="D3515" s="4">
        <f>Tabla_owssvr__2[[#This Row],[Fecha Solicitud]]</f>
        <v>41531</v>
      </c>
      <c r="E3515" t="str">
        <f>Tabla_owssvr__2[[#This Row],[Estado]]</f>
        <v>Realizado</v>
      </c>
      <c r="F3515" s="4">
        <f>Tabla_owssvr__2[[#This Row],[Fecha Cierre]]</f>
        <v>41531</v>
      </c>
      <c r="G3515" t="str">
        <f>Tabla_owssvr__2[[#This Row],[Categoria]]</f>
        <v>Habilitación de carpetas compartidas o sitios de Sharepoint. O asignación y/o modificación de permisos.</v>
      </c>
      <c r="H3515">
        <f>Tabla_owssvr__2[[#This Row],[Enviado a TI]]</f>
        <v>0</v>
      </c>
      <c r="I3515">
        <f>Tabla_owssvr__2[[#This Row],[Regiones]]</f>
        <v>0</v>
      </c>
      <c r="J3515" s="12">
        <f t="shared" si="357"/>
        <v>1</v>
      </c>
      <c r="K3515" s="13">
        <f t="shared" si="358"/>
        <v>41533</v>
      </c>
      <c r="L3515" s="12">
        <f t="shared" si="359"/>
        <v>2013</v>
      </c>
      <c r="M3515" s="12">
        <f t="shared" si="360"/>
        <v>38</v>
      </c>
      <c r="N3515" s="12">
        <f t="shared" si="361"/>
        <v>9</v>
      </c>
      <c r="O3515" s="13" t="str">
        <f t="shared" ca="1" si="362"/>
        <v>CUMPLE</v>
      </c>
    </row>
    <row r="3516" spans="1:15" hidden="1">
      <c r="A3516">
        <f>Tabla_owssvr__2[[#This Row],[ID]]</f>
        <v>1694</v>
      </c>
      <c r="B3516" t="str">
        <f>Tabla_owssvr__2[[#This Row],[Título]]</f>
        <v>Solicitud  TELEFONOS</v>
      </c>
      <c r="C3516" t="str">
        <f>Tabla_owssvr__2[[#This Row],[Solicitante]]</f>
        <v>Palma Campos, Alejandra Beatriz, CAM</v>
      </c>
      <c r="D3516" s="4">
        <f>Tabla_owssvr__2[[#This Row],[Fecha Solicitud]]</f>
        <v>41533</v>
      </c>
      <c r="E3516" t="str">
        <f>Tabla_owssvr__2[[#This Row],[Estado]]</f>
        <v>Realizado</v>
      </c>
      <c r="F3516" s="4">
        <f>Tabla_owssvr__2[[#This Row],[Fecha Cierre]]</f>
        <v>41533</v>
      </c>
      <c r="G3516" t="str">
        <f>Tabla_owssvr__2[[#This Row],[Categoria]]</f>
        <v>Habilitación de servicios de telefonía celular, aumento de minutos, cambio de perfil.</v>
      </c>
      <c r="H3516">
        <f>Tabla_owssvr__2[[#This Row],[Enviado a TI]]</f>
        <v>0</v>
      </c>
      <c r="I3516">
        <f>Tabla_owssvr__2[[#This Row],[Regiones]]</f>
        <v>0</v>
      </c>
      <c r="J3516" s="12">
        <f t="shared" si="357"/>
        <v>1</v>
      </c>
      <c r="K3516" s="13">
        <f t="shared" si="358"/>
        <v>41534</v>
      </c>
      <c r="L3516" s="12">
        <f t="shared" si="359"/>
        <v>2013</v>
      </c>
      <c r="M3516" s="12">
        <f t="shared" si="360"/>
        <v>38</v>
      </c>
      <c r="N3516" s="12">
        <f t="shared" si="361"/>
        <v>9</v>
      </c>
      <c r="O3516" s="13" t="str">
        <f t="shared" ca="1" si="362"/>
        <v>CUMPLE</v>
      </c>
    </row>
    <row r="3517" spans="1:15" hidden="1">
      <c r="A3517">
        <f>Tabla_owssvr__2[[#This Row],[ID]]</f>
        <v>1693</v>
      </c>
      <c r="B3517" t="str">
        <f>Tabla_owssvr__2[[#This Row],[Título]]</f>
        <v xml:space="preserve"> Solicitud  TELEFONOS </v>
      </c>
      <c r="C3517" t="str">
        <f>Tabla_owssvr__2[[#This Row],[Solicitante]]</f>
        <v>Palma Campos, Alejandra Beatriz, CAM</v>
      </c>
      <c r="D3517" s="4">
        <f>Tabla_owssvr__2[[#This Row],[Fecha Solicitud]]</f>
        <v>41531</v>
      </c>
      <c r="E3517" t="str">
        <f>Tabla_owssvr__2[[#This Row],[Estado]]</f>
        <v>Realizado</v>
      </c>
      <c r="F3517" s="4">
        <f>Tabla_owssvr__2[[#This Row],[Fecha Cierre]]</f>
        <v>41533</v>
      </c>
      <c r="G3517" t="str">
        <f>Tabla_owssvr__2[[#This Row],[Categoria]]</f>
        <v>Asignación y/o entrega de equipos celulares estándar nuevos o sus componentes. (chips)</v>
      </c>
      <c r="H3517">
        <f>Tabla_owssvr__2[[#This Row],[Enviado a TI]]</f>
        <v>0</v>
      </c>
      <c r="I3517">
        <f>Tabla_owssvr__2[[#This Row],[Regiones]]</f>
        <v>0</v>
      </c>
      <c r="J3517" s="12">
        <f t="shared" si="357"/>
        <v>7</v>
      </c>
      <c r="K3517" s="13">
        <f t="shared" si="358"/>
        <v>41544</v>
      </c>
      <c r="L3517" s="12">
        <f t="shared" si="359"/>
        <v>2013</v>
      </c>
      <c r="M3517" s="12">
        <f t="shared" si="360"/>
        <v>39</v>
      </c>
      <c r="N3517" s="12">
        <f t="shared" si="361"/>
        <v>9</v>
      </c>
      <c r="O3517" s="13" t="str">
        <f t="shared" ca="1" si="362"/>
        <v>CUMPLE</v>
      </c>
    </row>
    <row r="3518" spans="1:15" hidden="1">
      <c r="A3518">
        <f>Tabla_owssvr__2[[#This Row],[ID]]</f>
        <v>1692</v>
      </c>
      <c r="B3518" t="str">
        <f>Tabla_owssvr__2[[#This Row],[Título]]</f>
        <v>Seguimeinto Proyecto Cygnus</v>
      </c>
      <c r="C3518" t="str">
        <f>Tabla_owssvr__2[[#This Row],[Solicitante]]</f>
        <v>Admin Cygnus, EXTERNO</v>
      </c>
      <c r="D3518" s="4">
        <f>Tabla_owssvr__2[[#This Row],[Fecha Solicitud]]</f>
        <v>41530</v>
      </c>
      <c r="E3518" t="str">
        <f>Tabla_owssvr__2[[#This Row],[Estado]]</f>
        <v>Realizado</v>
      </c>
      <c r="F3518" s="4">
        <f>Tabla_owssvr__2[[#This Row],[Fecha Cierre]]</f>
        <v>41531</v>
      </c>
      <c r="G3518" t="str">
        <f>Tabla_owssvr__2[[#This Row],[Categoria]]</f>
        <v>Habilitación de servicios de telefonía celular, aumento de minutos, cambio de perfil.</v>
      </c>
      <c r="H3518">
        <f>Tabla_owssvr__2[[#This Row],[Enviado a TI]]</f>
        <v>0</v>
      </c>
      <c r="I3518">
        <f>Tabla_owssvr__2[[#This Row],[Regiones]]</f>
        <v>0</v>
      </c>
      <c r="J3518" s="12">
        <f t="shared" si="357"/>
        <v>1</v>
      </c>
      <c r="K3518" s="13">
        <f t="shared" si="358"/>
        <v>41533</v>
      </c>
      <c r="L3518" s="12">
        <f t="shared" si="359"/>
        <v>2013</v>
      </c>
      <c r="M3518" s="12">
        <f t="shared" si="360"/>
        <v>38</v>
      </c>
      <c r="N3518" s="12">
        <f t="shared" si="361"/>
        <v>9</v>
      </c>
      <c r="O3518" s="13" t="str">
        <f t="shared" ca="1" si="362"/>
        <v>CUMPLE</v>
      </c>
    </row>
    <row r="3519" spans="1:15" hidden="1">
      <c r="A3519">
        <f>Tabla_owssvr__2[[#This Row],[ID]]</f>
        <v>1691</v>
      </c>
      <c r="B3519" t="str">
        <f>Tabla_owssvr__2[[#This Row],[Título]]</f>
        <v>Carga minutos</v>
      </c>
      <c r="C3519" t="str">
        <f>Tabla_owssvr__2[[#This Row],[Solicitante]]</f>
        <v>Abarca Cerda, Cristian Andres, CAM</v>
      </c>
      <c r="D3519" s="4">
        <f>Tabla_owssvr__2[[#This Row],[Fecha Solicitud]]</f>
        <v>41531</v>
      </c>
      <c r="E3519" t="str">
        <f>Tabla_owssvr__2[[#This Row],[Estado]]</f>
        <v>Realizado</v>
      </c>
      <c r="F3519" s="4">
        <f>Tabla_owssvr__2[[#This Row],[Fecha Cierre]]</f>
        <v>41531</v>
      </c>
      <c r="G3519" t="str">
        <f>Tabla_owssvr__2[[#This Row],[Categoria]]</f>
        <v>Habilitación de servicios de telefonía celular, aumento de minutos, cambio de perfil.</v>
      </c>
      <c r="H3519">
        <f>Tabla_owssvr__2[[#This Row],[Enviado a TI]]</f>
        <v>0</v>
      </c>
      <c r="I3519">
        <f>Tabla_owssvr__2[[#This Row],[Regiones]]</f>
        <v>0</v>
      </c>
      <c r="J3519" s="12">
        <f t="shared" si="357"/>
        <v>1</v>
      </c>
      <c r="K3519" s="13">
        <f t="shared" si="358"/>
        <v>41533</v>
      </c>
      <c r="L3519" s="12">
        <f t="shared" si="359"/>
        <v>2013</v>
      </c>
      <c r="M3519" s="12">
        <f t="shared" si="360"/>
        <v>38</v>
      </c>
      <c r="N3519" s="12">
        <f t="shared" si="361"/>
        <v>9</v>
      </c>
      <c r="O3519" s="13" t="str">
        <f t="shared" ca="1" si="362"/>
        <v>CUMPLE</v>
      </c>
    </row>
    <row r="3520" spans="1:15" hidden="1">
      <c r="A3520">
        <f>Tabla_owssvr__2[[#This Row],[ID]]</f>
        <v>1690</v>
      </c>
      <c r="B3520" t="str">
        <f>Tabla_owssvr__2[[#This Row],[Título]]</f>
        <v>Conexión Internet Lenta</v>
      </c>
      <c r="C3520" t="str">
        <f>Tabla_owssvr__2[[#This Row],[Solicitante]]</f>
        <v>Caceres Sarabia, Francisco Antonio, CAM</v>
      </c>
      <c r="D3520" s="4">
        <f>Tabla_owssvr__2[[#This Row],[Fecha Solicitud]]</f>
        <v>41530</v>
      </c>
      <c r="E3520" t="str">
        <f>Tabla_owssvr__2[[#This Row],[Estado]]</f>
        <v>Realizado</v>
      </c>
      <c r="F3520" s="4">
        <f>Tabla_owssvr__2[[#This Row],[Fecha Cierre]]</f>
        <v>41531</v>
      </c>
      <c r="G3520" t="str">
        <f>Tabla_owssvr__2[[#This Row],[Categoria]]</f>
        <v>Reporte de problemas de comunicaciones. Datos.</v>
      </c>
      <c r="H3520">
        <f>Tabla_owssvr__2[[#This Row],[Enviado a TI]]</f>
        <v>0</v>
      </c>
      <c r="I3520">
        <f>Tabla_owssvr__2[[#This Row],[Regiones]]</f>
        <v>0</v>
      </c>
      <c r="J3520" s="12">
        <f t="shared" si="357"/>
        <v>1</v>
      </c>
      <c r="K3520" s="13">
        <f t="shared" si="358"/>
        <v>41533</v>
      </c>
      <c r="L3520" s="12">
        <f t="shared" si="359"/>
        <v>2013</v>
      </c>
      <c r="M3520" s="12">
        <f t="shared" si="360"/>
        <v>38</v>
      </c>
      <c r="N3520" s="12">
        <f t="shared" si="361"/>
        <v>9</v>
      </c>
      <c r="O3520" s="13" t="str">
        <f t="shared" ca="1" si="362"/>
        <v>CUMPLE</v>
      </c>
    </row>
    <row r="3521" spans="1:15" hidden="1">
      <c r="A3521">
        <f>Tabla_owssvr__2[[#This Row],[ID]]</f>
        <v>1689</v>
      </c>
      <c r="B3521" t="str">
        <f>Tabla_owssvr__2[[#This Row],[Título]]</f>
        <v>Minutos CAM</v>
      </c>
      <c r="C3521" t="str">
        <f>Tabla_owssvr__2[[#This Row],[Solicitante]]</f>
        <v>Hermosilla Rebolledo, Cristian Elias, CAM</v>
      </c>
      <c r="D3521" s="4">
        <f>Tabla_owssvr__2[[#This Row],[Fecha Solicitud]]</f>
        <v>41533</v>
      </c>
      <c r="E3521" t="str">
        <f>Tabla_owssvr__2[[#This Row],[Estado]]</f>
        <v>Rechazado</v>
      </c>
      <c r="F3521" s="4">
        <f>Tabla_owssvr__2[[#This Row],[Fecha Cierre]]</f>
        <v>41533</v>
      </c>
      <c r="G3521" t="str">
        <f>Tabla_owssvr__2[[#This Row],[Categoria]]</f>
        <v>Habilitación de servicios de telefonía celular, aumento de minutos, cambio de perfil.</v>
      </c>
      <c r="H3521">
        <f>Tabla_owssvr__2[[#This Row],[Enviado a TI]]</f>
        <v>0</v>
      </c>
      <c r="I3521">
        <f>Tabla_owssvr__2[[#This Row],[Regiones]]</f>
        <v>0</v>
      </c>
      <c r="J3521" s="12">
        <f t="shared" si="357"/>
        <v>1</v>
      </c>
      <c r="K3521" s="13">
        <f t="shared" si="358"/>
        <v>41534</v>
      </c>
      <c r="L3521" s="12">
        <f t="shared" si="359"/>
        <v>2013</v>
      </c>
      <c r="M3521" s="12">
        <f t="shared" si="360"/>
        <v>38</v>
      </c>
      <c r="N3521" s="12">
        <f t="shared" si="361"/>
        <v>9</v>
      </c>
      <c r="O3521" s="13" t="str">
        <f t="shared" ca="1" si="362"/>
        <v>CUMPLE</v>
      </c>
    </row>
    <row r="3522" spans="1:15" hidden="1">
      <c r="A3522">
        <f>Tabla_owssvr__2[[#This Row],[ID]]</f>
        <v>1688</v>
      </c>
      <c r="B3522" t="str">
        <f>Tabla_owssvr__2[[#This Row],[Título]]</f>
        <v>Reembolsar minutos</v>
      </c>
      <c r="C3522" t="str">
        <f>Tabla_owssvr__2[[#This Row],[Solicitante]]</f>
        <v>Matus Delgado, Katherine Andrea, CAM</v>
      </c>
      <c r="D3522" s="4">
        <f>Tabla_owssvr__2[[#This Row],[Fecha Solicitud]]</f>
        <v>41533</v>
      </c>
      <c r="E3522" t="str">
        <f>Tabla_owssvr__2[[#This Row],[Estado]]</f>
        <v>Realizado</v>
      </c>
      <c r="F3522" s="4">
        <f>Tabla_owssvr__2[[#This Row],[Fecha Cierre]]</f>
        <v>41533</v>
      </c>
      <c r="G3522" t="str">
        <f>Tabla_owssvr__2[[#This Row],[Categoria]]</f>
        <v>Habilitación de servicios de telefonía celular, aumento de minutos, cambio de perfil.</v>
      </c>
      <c r="H3522">
        <f>Tabla_owssvr__2[[#This Row],[Enviado a TI]]</f>
        <v>0</v>
      </c>
      <c r="I3522">
        <f>Tabla_owssvr__2[[#This Row],[Regiones]]</f>
        <v>0</v>
      </c>
      <c r="J3522" s="12">
        <f t="shared" si="357"/>
        <v>1</v>
      </c>
      <c r="K3522" s="13">
        <f t="shared" si="358"/>
        <v>41534</v>
      </c>
      <c r="L3522" s="12">
        <f t="shared" si="359"/>
        <v>2013</v>
      </c>
      <c r="M3522" s="12">
        <f t="shared" si="360"/>
        <v>38</v>
      </c>
      <c r="N3522" s="12">
        <f t="shared" si="361"/>
        <v>9</v>
      </c>
      <c r="O3522" s="13" t="str">
        <f t="shared" ca="1" si="362"/>
        <v>CUMPLE</v>
      </c>
    </row>
    <row r="3523" spans="1:15" hidden="1">
      <c r="A3523">
        <f>Tabla_owssvr__2[[#This Row],[ID]]</f>
        <v>1687</v>
      </c>
      <c r="B3523" t="str">
        <f>Tabla_owssvr__2[[#This Row],[Título]]</f>
        <v>Subir minutos compañia</v>
      </c>
      <c r="C3523" t="str">
        <f>Tabla_owssvr__2[[#This Row],[Solicitante]]</f>
        <v>Palma Campos, Alejandra Beatriz, CAM</v>
      </c>
      <c r="D3523" s="4">
        <f>Tabla_owssvr__2[[#This Row],[Fecha Solicitud]]</f>
        <v>41533</v>
      </c>
      <c r="E3523" t="str">
        <f>Tabla_owssvr__2[[#This Row],[Estado]]</f>
        <v>Rechazado</v>
      </c>
      <c r="F3523" s="4">
        <f>Tabla_owssvr__2[[#This Row],[Fecha Cierre]]</f>
        <v>41533</v>
      </c>
      <c r="G3523" t="str">
        <f>Tabla_owssvr__2[[#This Row],[Categoria]]</f>
        <v>Habilitación de servicios de telefonía celular, aumento de minutos, cambio de perfil.</v>
      </c>
      <c r="H3523">
        <f>Tabla_owssvr__2[[#This Row],[Enviado a TI]]</f>
        <v>0</v>
      </c>
      <c r="I3523">
        <f>Tabla_owssvr__2[[#This Row],[Regiones]]</f>
        <v>0</v>
      </c>
      <c r="J3523" s="12">
        <f t="shared" si="357"/>
        <v>1</v>
      </c>
      <c r="K3523" s="13">
        <f t="shared" si="358"/>
        <v>41534</v>
      </c>
      <c r="L3523" s="12">
        <f t="shared" si="359"/>
        <v>2013</v>
      </c>
      <c r="M3523" s="12">
        <f t="shared" si="360"/>
        <v>38</v>
      </c>
      <c r="N3523" s="12">
        <f t="shared" si="361"/>
        <v>9</v>
      </c>
      <c r="O3523" s="13" t="str">
        <f t="shared" ca="1" si="362"/>
        <v>CUMPLE</v>
      </c>
    </row>
    <row r="3524" spans="1:15" hidden="1">
      <c r="A3524">
        <f>Tabla_owssvr__2[[#This Row],[ID]]</f>
        <v>1686</v>
      </c>
      <c r="B3524" t="str">
        <f>Tabla_owssvr__2[[#This Row],[Título]]</f>
        <v>Devolver Minutos On Net - 68319648</v>
      </c>
      <c r="C3524" t="str">
        <f>Tabla_owssvr__2[[#This Row],[Solicitante]]</f>
        <v>Pajkuric Bustos, Ernesto Andrés, CAM</v>
      </c>
      <c r="D3524" s="4">
        <f>Tabla_owssvr__2[[#This Row],[Fecha Solicitud]]</f>
        <v>41533</v>
      </c>
      <c r="E3524" t="str">
        <f>Tabla_owssvr__2[[#This Row],[Estado]]</f>
        <v>Realizado</v>
      </c>
      <c r="F3524" s="4">
        <f>Tabla_owssvr__2[[#This Row],[Fecha Cierre]]</f>
        <v>41533</v>
      </c>
      <c r="G3524" t="str">
        <f>Tabla_owssvr__2[[#This Row],[Categoria]]</f>
        <v>Habilitación de servicios de telefonía celular, aumento de minutos, cambio de perfil.</v>
      </c>
      <c r="H3524">
        <f>Tabla_owssvr__2[[#This Row],[Enviado a TI]]</f>
        <v>0</v>
      </c>
      <c r="I3524">
        <f>Tabla_owssvr__2[[#This Row],[Regiones]]</f>
        <v>0</v>
      </c>
      <c r="J3524" s="12">
        <f t="shared" si="357"/>
        <v>1</v>
      </c>
      <c r="K3524" s="13">
        <f t="shared" si="358"/>
        <v>41534</v>
      </c>
      <c r="L3524" s="12">
        <f t="shared" si="359"/>
        <v>2013</v>
      </c>
      <c r="M3524" s="12">
        <f t="shared" si="360"/>
        <v>38</v>
      </c>
      <c r="N3524" s="12">
        <f t="shared" si="361"/>
        <v>9</v>
      </c>
      <c r="O3524" s="13" t="str">
        <f t="shared" ca="1" si="362"/>
        <v>CUMPLE</v>
      </c>
    </row>
    <row r="3525" spans="1:15" hidden="1">
      <c r="A3525">
        <f>Tabla_owssvr__2[[#This Row],[ID]]</f>
        <v>1685</v>
      </c>
      <c r="B3525" t="str">
        <f>Tabla_owssvr__2[[#This Row],[Título]]</f>
        <v xml:space="preserve">Activación de Minutos </v>
      </c>
      <c r="C3525" t="str">
        <f>Tabla_owssvr__2[[#This Row],[Solicitante]]</f>
        <v>Pacheco Pinto, Alex  CAM</v>
      </c>
      <c r="D3525" s="4">
        <f>Tabla_owssvr__2[[#This Row],[Fecha Solicitud]]</f>
        <v>41533</v>
      </c>
      <c r="E3525" t="str">
        <f>Tabla_owssvr__2[[#This Row],[Estado]]</f>
        <v>Realizado</v>
      </c>
      <c r="F3525" s="4">
        <f>Tabla_owssvr__2[[#This Row],[Fecha Cierre]]</f>
        <v>41533</v>
      </c>
      <c r="G3525" t="str">
        <f>Tabla_owssvr__2[[#This Row],[Categoria]]</f>
        <v>Habilitación de servicios de telefonía celular, aumento de minutos, cambio de perfil.</v>
      </c>
      <c r="H3525">
        <f>Tabla_owssvr__2[[#This Row],[Enviado a TI]]</f>
        <v>0</v>
      </c>
      <c r="I3525">
        <f>Tabla_owssvr__2[[#This Row],[Regiones]]</f>
        <v>0</v>
      </c>
      <c r="J3525" s="12">
        <f t="shared" si="357"/>
        <v>1</v>
      </c>
      <c r="K3525" s="13">
        <f t="shared" si="358"/>
        <v>41534</v>
      </c>
      <c r="L3525" s="12">
        <f t="shared" si="359"/>
        <v>2013</v>
      </c>
      <c r="M3525" s="12">
        <f t="shared" si="360"/>
        <v>38</v>
      </c>
      <c r="N3525" s="12">
        <f t="shared" si="361"/>
        <v>9</v>
      </c>
      <c r="O3525" s="13" t="str">
        <f t="shared" ca="1" si="362"/>
        <v>CUMPLE</v>
      </c>
    </row>
    <row r="3526" spans="1:15" hidden="1">
      <c r="A3526">
        <f>Tabla_owssvr__2[[#This Row],[ID]]</f>
        <v>1684</v>
      </c>
      <c r="B3526" t="str">
        <f>Tabla_owssvr__2[[#This Row],[Título]]</f>
        <v>Minutos Off Net</v>
      </c>
      <c r="C3526" t="str">
        <f>Tabla_owssvr__2[[#This Row],[Solicitante]]</f>
        <v>Valdes Navarrete, David Exequiel, CAM</v>
      </c>
      <c r="D3526" s="4">
        <f>Tabla_owssvr__2[[#This Row],[Fecha Solicitud]]</f>
        <v>41533</v>
      </c>
      <c r="E3526" t="str">
        <f>Tabla_owssvr__2[[#This Row],[Estado]]</f>
        <v>Rechazado</v>
      </c>
      <c r="F3526" s="4">
        <f>Tabla_owssvr__2[[#This Row],[Fecha Cierre]]</f>
        <v>41533</v>
      </c>
      <c r="G3526" t="str">
        <f>Tabla_owssvr__2[[#This Row],[Categoria]]</f>
        <v>Habilitación de servicios de telefonía celular, aumento de minutos, cambio de perfil.</v>
      </c>
      <c r="H3526">
        <f>Tabla_owssvr__2[[#This Row],[Enviado a TI]]</f>
        <v>0</v>
      </c>
      <c r="I3526">
        <f>Tabla_owssvr__2[[#This Row],[Regiones]]</f>
        <v>0</v>
      </c>
      <c r="J3526" s="12">
        <f t="shared" si="357"/>
        <v>1</v>
      </c>
      <c r="K3526" s="13">
        <f t="shared" si="358"/>
        <v>41534</v>
      </c>
      <c r="L3526" s="12">
        <f t="shared" si="359"/>
        <v>2013</v>
      </c>
      <c r="M3526" s="12">
        <f t="shared" si="360"/>
        <v>38</v>
      </c>
      <c r="N3526" s="12">
        <f t="shared" si="361"/>
        <v>9</v>
      </c>
      <c r="O3526" s="13" t="str">
        <f t="shared" ca="1" si="362"/>
        <v>CUMPLE</v>
      </c>
    </row>
    <row r="3527" spans="1:15" hidden="1">
      <c r="A3527">
        <f>Tabla_owssvr__2[[#This Row],[ID]]</f>
        <v>1683</v>
      </c>
      <c r="B3527" t="str">
        <f>Tabla_owssvr__2[[#This Row],[Título]]</f>
        <v>Restitución de minutos</v>
      </c>
      <c r="C3527" t="str">
        <f>Tabla_owssvr__2[[#This Row],[Solicitante]]</f>
        <v>Elgueta Rojas, Deborah Lisset, CAM</v>
      </c>
      <c r="D3527" s="4">
        <f>Tabla_owssvr__2[[#This Row],[Fecha Solicitud]]</f>
        <v>41533</v>
      </c>
      <c r="E3527" t="str">
        <f>Tabla_owssvr__2[[#This Row],[Estado]]</f>
        <v>Realizado</v>
      </c>
      <c r="F3527" s="4">
        <f>Tabla_owssvr__2[[#This Row],[Fecha Cierre]]</f>
        <v>41533</v>
      </c>
      <c r="G3527" t="str">
        <f>Tabla_owssvr__2[[#This Row],[Categoria]]</f>
        <v>Habilitación de servicios de telefonía celular, aumento de minutos, cambio de perfil.</v>
      </c>
      <c r="H3527">
        <f>Tabla_owssvr__2[[#This Row],[Enviado a TI]]</f>
        <v>0</v>
      </c>
      <c r="I3527">
        <f>Tabla_owssvr__2[[#This Row],[Regiones]]</f>
        <v>0</v>
      </c>
      <c r="J3527" s="12">
        <f t="shared" si="357"/>
        <v>1</v>
      </c>
      <c r="K3527" s="13">
        <f t="shared" si="358"/>
        <v>41534</v>
      </c>
      <c r="L3527" s="12">
        <f t="shared" si="359"/>
        <v>2013</v>
      </c>
      <c r="M3527" s="12">
        <f t="shared" si="360"/>
        <v>38</v>
      </c>
      <c r="N3527" s="12">
        <f t="shared" si="361"/>
        <v>9</v>
      </c>
      <c r="O3527" s="13" t="str">
        <f t="shared" ca="1" si="362"/>
        <v>CUMPLE</v>
      </c>
    </row>
    <row r="3528" spans="1:15" hidden="1">
      <c r="A3528">
        <f>Tabla_owssvr__2[[#This Row],[ID]]</f>
        <v>1682</v>
      </c>
      <c r="B3528" t="str">
        <f>Tabla_owssvr__2[[#This Row],[Título]]</f>
        <v>Solicitid de Telefonos Area Gestión de Pérdidas</v>
      </c>
      <c r="C3528" t="str">
        <f>Tabla_owssvr__2[[#This Row],[Solicitante]]</f>
        <v>Martis Caceres, Roberto Jesus, CAM</v>
      </c>
      <c r="D3528" s="4">
        <f>Tabla_owssvr__2[[#This Row],[Fecha Solicitud]]</f>
        <v>41533</v>
      </c>
      <c r="E3528" t="str">
        <f>Tabla_owssvr__2[[#This Row],[Estado]]</f>
        <v>Realizado</v>
      </c>
      <c r="F3528" s="4">
        <f>Tabla_owssvr__2[[#This Row],[Fecha Cierre]]</f>
        <v>41542</v>
      </c>
      <c r="G3528" t="str">
        <f>Tabla_owssvr__2[[#This Row],[Categoria]]</f>
        <v>Asignación y/o entrega de equipos celulares estándar nuevos o sus componentes. (chips)</v>
      </c>
      <c r="H3528">
        <f>Tabla_owssvr__2[[#This Row],[Enviado a TI]]</f>
        <v>0</v>
      </c>
      <c r="I3528">
        <f>Tabla_owssvr__2[[#This Row],[Regiones]]</f>
        <v>0</v>
      </c>
      <c r="J3528" s="12">
        <f t="shared" si="357"/>
        <v>7</v>
      </c>
      <c r="K3528" s="13">
        <f t="shared" si="358"/>
        <v>41547</v>
      </c>
      <c r="L3528" s="12">
        <f t="shared" si="359"/>
        <v>2013</v>
      </c>
      <c r="M3528" s="12">
        <f t="shared" si="360"/>
        <v>40</v>
      </c>
      <c r="N3528" s="12">
        <f t="shared" si="361"/>
        <v>9</v>
      </c>
      <c r="O3528" s="13" t="str">
        <f t="shared" ca="1" si="362"/>
        <v>CUMPLE</v>
      </c>
    </row>
    <row r="3529" spans="1:15" hidden="1">
      <c r="A3529">
        <f>Tabla_owssvr__2[[#This Row],[ID]]</f>
        <v>1681</v>
      </c>
      <c r="B3529" t="str">
        <f>Tabla_owssvr__2[[#This Row],[Título]]</f>
        <v>Minutos en mi celular 68484015</v>
      </c>
      <c r="C3529" t="str">
        <f>Tabla_owssvr__2[[#This Row],[Solicitante]]</f>
        <v>Bulnes Vergara, Marco Aurelio, CAM</v>
      </c>
      <c r="D3529" s="4">
        <f>Tabla_owssvr__2[[#This Row],[Fecha Solicitud]]</f>
        <v>41530</v>
      </c>
      <c r="E3529" t="str">
        <f>Tabla_owssvr__2[[#This Row],[Estado]]</f>
        <v>Realizado</v>
      </c>
      <c r="F3529" s="4">
        <f>Tabla_owssvr__2[[#This Row],[Fecha Cierre]]</f>
        <v>41530</v>
      </c>
      <c r="G3529" t="str">
        <f>Tabla_owssvr__2[[#This Row],[Categoria]]</f>
        <v>Habilitación de servicios de telefonía celular, aumento de minutos, cambio de perfil.</v>
      </c>
      <c r="H3529">
        <f>Tabla_owssvr__2[[#This Row],[Enviado a TI]]</f>
        <v>0</v>
      </c>
      <c r="I3529">
        <f>Tabla_owssvr__2[[#This Row],[Regiones]]</f>
        <v>0</v>
      </c>
      <c r="J3529" s="12">
        <f t="shared" si="357"/>
        <v>1</v>
      </c>
      <c r="K3529" s="13">
        <f t="shared" si="358"/>
        <v>41533</v>
      </c>
      <c r="L3529" s="12">
        <f t="shared" si="359"/>
        <v>2013</v>
      </c>
      <c r="M3529" s="12">
        <f t="shared" si="360"/>
        <v>38</v>
      </c>
      <c r="N3529" s="12">
        <f t="shared" si="361"/>
        <v>9</v>
      </c>
      <c r="O3529" s="13" t="str">
        <f t="shared" ca="1" si="362"/>
        <v>CUMPLE</v>
      </c>
    </row>
    <row r="3530" spans="1:15" hidden="1">
      <c r="A3530">
        <f>Tabla_owssvr__2[[#This Row],[ID]]</f>
        <v>1680</v>
      </c>
      <c r="B3530" t="str">
        <f>Tabla_owssvr__2[[#This Row],[Título]]</f>
        <v>Configurar telefono para escuchar mensajes del telefono</v>
      </c>
      <c r="C3530" t="str">
        <f>Tabla_owssvr__2[[#This Row],[Solicitante]]</f>
        <v>Barraza Ramos, Boris, CAM</v>
      </c>
      <c r="D3530" s="4">
        <f>Tabla_owssvr__2[[#This Row],[Fecha Solicitud]]</f>
        <v>41528</v>
      </c>
      <c r="E3530" t="str">
        <f>Tabla_owssvr__2[[#This Row],[Estado]]</f>
        <v>Realizado</v>
      </c>
      <c r="F3530" s="4">
        <f>Tabla_owssvr__2[[#This Row],[Fecha Cierre]]</f>
        <v>41528</v>
      </c>
      <c r="G3530" t="str">
        <f>Tabla_owssvr__2[[#This Row],[Categoria]]</f>
        <v>Creación, modificación activación y desactivación de anexos telefónicos.</v>
      </c>
      <c r="H3530">
        <f>Tabla_owssvr__2[[#This Row],[Enviado a TI]]</f>
        <v>0</v>
      </c>
      <c r="I3530">
        <f>Tabla_owssvr__2[[#This Row],[Regiones]]</f>
        <v>0</v>
      </c>
      <c r="J3530" s="12">
        <f t="shared" si="357"/>
        <v>1</v>
      </c>
      <c r="K3530" s="13">
        <f t="shared" si="358"/>
        <v>41529</v>
      </c>
      <c r="L3530" s="12">
        <f t="shared" si="359"/>
        <v>2013</v>
      </c>
      <c r="M3530" s="12">
        <f t="shared" si="360"/>
        <v>37</v>
      </c>
      <c r="N3530" s="12">
        <f t="shared" si="361"/>
        <v>9</v>
      </c>
      <c r="O3530" s="13" t="str">
        <f t="shared" ca="1" si="362"/>
        <v>CUMPLE</v>
      </c>
    </row>
    <row r="3531" spans="1:15" hidden="1">
      <c r="A3531">
        <f>Tabla_owssvr__2[[#This Row],[ID]]</f>
        <v>1679</v>
      </c>
      <c r="B3531" t="str">
        <f>Tabla_owssvr__2[[#This Row],[Título]]</f>
        <v>Minutos net</v>
      </c>
      <c r="C3531" t="str">
        <f>Tabla_owssvr__2[[#This Row],[Solicitante]]</f>
        <v>Tudela Rojo, Eduardo Javier, CAM</v>
      </c>
      <c r="D3531" s="4">
        <f>Tabla_owssvr__2[[#This Row],[Fecha Solicitud]]</f>
        <v>41530</v>
      </c>
      <c r="E3531" t="str">
        <f>Tabla_owssvr__2[[#This Row],[Estado]]</f>
        <v>Realizado</v>
      </c>
      <c r="F3531" s="4">
        <f>Tabla_owssvr__2[[#This Row],[Fecha Cierre]]</f>
        <v>41530</v>
      </c>
      <c r="G3531" t="str">
        <f>Tabla_owssvr__2[[#This Row],[Categoria]]</f>
        <v>Habilitación de servicios de telefonía celular, aumento de minutos, cambio de perfil.</v>
      </c>
      <c r="H3531">
        <f>Tabla_owssvr__2[[#This Row],[Enviado a TI]]</f>
        <v>0</v>
      </c>
      <c r="I3531">
        <f>Tabla_owssvr__2[[#This Row],[Regiones]]</f>
        <v>0</v>
      </c>
      <c r="J3531" s="12">
        <f t="shared" si="357"/>
        <v>1</v>
      </c>
      <c r="K3531" s="13">
        <f t="shared" si="358"/>
        <v>41533</v>
      </c>
      <c r="L3531" s="12">
        <f t="shared" si="359"/>
        <v>2013</v>
      </c>
      <c r="M3531" s="12">
        <f t="shared" si="360"/>
        <v>38</v>
      </c>
      <c r="N3531" s="12">
        <f t="shared" si="361"/>
        <v>9</v>
      </c>
      <c r="O3531" s="13" t="str">
        <f t="shared" ca="1" si="362"/>
        <v>CUMPLE</v>
      </c>
    </row>
    <row r="3532" spans="1:15" hidden="1">
      <c r="A3532">
        <f>Tabla_owssvr__2[[#This Row],[ID]]</f>
        <v>1678</v>
      </c>
      <c r="B3532" t="str">
        <f>Tabla_owssvr__2[[#This Row],[Título]]</f>
        <v>Agregar Scanner</v>
      </c>
      <c r="C3532" t="str">
        <f>Tabla_owssvr__2[[#This Row],[Solicitante]]</f>
        <v>Aravena Bravo, Veronica del Pilar, CAM</v>
      </c>
      <c r="D3532" s="4">
        <f>Tabla_owssvr__2[[#This Row],[Fecha Solicitud]]</f>
        <v>41529</v>
      </c>
      <c r="E3532" t="str">
        <f>Tabla_owssvr__2[[#This Row],[Estado]]</f>
        <v>Realizado</v>
      </c>
      <c r="F3532" s="4">
        <f>Tabla_owssvr__2[[#This Row],[Fecha Cierre]]</f>
        <v>41529</v>
      </c>
      <c r="G3532" t="str">
        <f>Tabla_owssvr__2[[#This Row],[Categoria]]</f>
        <v>Reporte de problemas de Impresoras en Outsourcing</v>
      </c>
      <c r="H3532">
        <f>Tabla_owssvr__2[[#This Row],[Enviado a TI]]</f>
        <v>0</v>
      </c>
      <c r="I3532">
        <f>Tabla_owssvr__2[[#This Row],[Regiones]]</f>
        <v>0</v>
      </c>
      <c r="J3532" s="12">
        <f t="shared" si="357"/>
        <v>1</v>
      </c>
      <c r="K3532" s="13">
        <f t="shared" si="358"/>
        <v>41530</v>
      </c>
      <c r="L3532" s="12">
        <f t="shared" si="359"/>
        <v>2013</v>
      </c>
      <c r="M3532" s="12">
        <f t="shared" si="360"/>
        <v>37</v>
      </c>
      <c r="N3532" s="12">
        <f t="shared" si="361"/>
        <v>9</v>
      </c>
      <c r="O3532" s="13" t="str">
        <f t="shared" ca="1" si="362"/>
        <v>CUMPLE</v>
      </c>
    </row>
    <row r="3533" spans="1:15" hidden="1">
      <c r="A3533">
        <f>Tabla_owssvr__2[[#This Row],[ID]]</f>
        <v>1677</v>
      </c>
      <c r="B3533" t="str">
        <f>Tabla_owssvr__2[[#This Row],[Título]]</f>
        <v>problemas con telefono</v>
      </c>
      <c r="C3533" t="str">
        <f>Tabla_owssvr__2[[#This Row],[Solicitante]]</f>
        <v>Donoso Serey, Aldo Fabricio, CAM</v>
      </c>
      <c r="D3533" s="4">
        <f>Tabla_owssvr__2[[#This Row],[Fecha Solicitud]]</f>
        <v>41529</v>
      </c>
      <c r="E3533" t="str">
        <f>Tabla_owssvr__2[[#This Row],[Estado]]</f>
        <v>Realizado</v>
      </c>
      <c r="F3533" s="4">
        <f>Tabla_owssvr__2[[#This Row],[Fecha Cierre]]</f>
        <v>41529</v>
      </c>
      <c r="G3533" t="str">
        <f>Tabla_owssvr__2[[#This Row],[Categoria]]</f>
        <v>Creación, modificación activación y desactivación de anexos telefónicos.</v>
      </c>
      <c r="H3533">
        <f>Tabla_owssvr__2[[#This Row],[Enviado a TI]]</f>
        <v>0</v>
      </c>
      <c r="I3533">
        <f>Tabla_owssvr__2[[#This Row],[Regiones]]</f>
        <v>0</v>
      </c>
      <c r="J3533" s="12">
        <f t="shared" si="357"/>
        <v>1</v>
      </c>
      <c r="K3533" s="13">
        <f t="shared" si="358"/>
        <v>41530</v>
      </c>
      <c r="L3533" s="12">
        <f t="shared" si="359"/>
        <v>2013</v>
      </c>
      <c r="M3533" s="12">
        <f t="shared" si="360"/>
        <v>37</v>
      </c>
      <c r="N3533" s="12">
        <f t="shared" si="361"/>
        <v>9</v>
      </c>
      <c r="O3533" s="13" t="str">
        <f t="shared" ca="1" si="362"/>
        <v>CUMPLE</v>
      </c>
    </row>
    <row r="3534" spans="1:15" hidden="1">
      <c r="A3534">
        <f>Tabla_owssvr__2[[#This Row],[ID]]</f>
        <v>1676</v>
      </c>
      <c r="B3534" t="str">
        <f>Tabla_owssvr__2[[#This Row],[Título]]</f>
        <v>Costos Salida Entel - CGED</v>
      </c>
      <c r="C3534" t="str">
        <f>Tabla_owssvr__2[[#This Row],[Solicitante]]</f>
        <v>Castro Moreno, Claudio Francisco, CAM</v>
      </c>
      <c r="D3534" s="4">
        <f>Tabla_owssvr__2[[#This Row],[Fecha Solicitud]]</f>
        <v>41529</v>
      </c>
      <c r="E3534" t="str">
        <f>Tabla_owssvr__2[[#This Row],[Estado]]</f>
        <v>Realizado</v>
      </c>
      <c r="F3534" s="4">
        <f>Tabla_owssvr__2[[#This Row],[Fecha Cierre]]</f>
        <v>41530</v>
      </c>
      <c r="G3534" t="str">
        <f>Tabla_owssvr__2[[#This Row],[Categoria]]</f>
        <v>Habilitación de servicios de telefonía celular, aumento de minutos, cambio de perfil.</v>
      </c>
      <c r="H3534">
        <f>Tabla_owssvr__2[[#This Row],[Enviado a TI]]</f>
        <v>0</v>
      </c>
      <c r="I3534">
        <f>Tabla_owssvr__2[[#This Row],[Regiones]]</f>
        <v>0</v>
      </c>
      <c r="J3534" s="12">
        <f t="shared" si="357"/>
        <v>1</v>
      </c>
      <c r="K3534" s="13">
        <f t="shared" si="358"/>
        <v>41530</v>
      </c>
      <c r="L3534" s="12">
        <f t="shared" si="359"/>
        <v>2013</v>
      </c>
      <c r="M3534" s="12">
        <f t="shared" si="360"/>
        <v>37</v>
      </c>
      <c r="N3534" s="12">
        <f t="shared" si="361"/>
        <v>9</v>
      </c>
      <c r="O3534" s="13" t="str">
        <f t="shared" ca="1" si="362"/>
        <v>CUMPLE</v>
      </c>
    </row>
    <row r="3535" spans="1:15" hidden="1">
      <c r="A3535">
        <f>Tabla_owssvr__2[[#This Row],[ID]]</f>
        <v>1675</v>
      </c>
      <c r="B3535" t="str">
        <f>Tabla_owssvr__2[[#This Row],[Título]]</f>
        <v xml:space="preserve">Activación de Minutos </v>
      </c>
      <c r="C3535" t="str">
        <f>Tabla_owssvr__2[[#This Row],[Solicitante]]</f>
        <v>Pacheco Pinto, Alex  CAM</v>
      </c>
      <c r="D3535" s="4">
        <f>Tabla_owssvr__2[[#This Row],[Fecha Solicitud]]</f>
        <v>41530</v>
      </c>
      <c r="E3535" t="str">
        <f>Tabla_owssvr__2[[#This Row],[Estado]]</f>
        <v>Realizado</v>
      </c>
      <c r="F3535" s="4">
        <f>Tabla_owssvr__2[[#This Row],[Fecha Cierre]]</f>
        <v>41530</v>
      </c>
      <c r="G3535" t="str">
        <f>Tabla_owssvr__2[[#This Row],[Categoria]]</f>
        <v>Habilitación de servicios de telefonía celular, aumento de minutos, cambio de perfil.</v>
      </c>
      <c r="H3535">
        <f>Tabla_owssvr__2[[#This Row],[Enviado a TI]]</f>
        <v>0</v>
      </c>
      <c r="I3535">
        <f>Tabla_owssvr__2[[#This Row],[Regiones]]</f>
        <v>0</v>
      </c>
      <c r="J3535" s="12">
        <f t="shared" si="357"/>
        <v>1</v>
      </c>
      <c r="K3535" s="13">
        <f t="shared" si="358"/>
        <v>41533</v>
      </c>
      <c r="L3535" s="12">
        <f t="shared" si="359"/>
        <v>2013</v>
      </c>
      <c r="M3535" s="12">
        <f t="shared" si="360"/>
        <v>38</v>
      </c>
      <c r="N3535" s="12">
        <f t="shared" si="361"/>
        <v>9</v>
      </c>
      <c r="O3535" s="13" t="str">
        <f t="shared" ca="1" si="362"/>
        <v>CUMPLE</v>
      </c>
    </row>
    <row r="3536" spans="1:15" hidden="1">
      <c r="A3536">
        <f>Tabla_owssvr__2[[#This Row],[ID]]</f>
        <v>1674</v>
      </c>
      <c r="B3536" t="str">
        <f>Tabla_owssvr__2[[#This Row],[Título]]</f>
        <v>Solicitud minutos.</v>
      </c>
      <c r="C3536" t="str">
        <f>Tabla_owssvr__2[[#This Row],[Solicitante]]</f>
        <v>Sarria Obreque, Jose Hernan, CAM</v>
      </c>
      <c r="D3536" s="4">
        <f>Tabla_owssvr__2[[#This Row],[Fecha Solicitud]]</f>
        <v>41530</v>
      </c>
      <c r="E3536" t="str">
        <f>Tabla_owssvr__2[[#This Row],[Estado]]</f>
        <v>Realizado</v>
      </c>
      <c r="F3536" s="4">
        <f>Tabla_owssvr__2[[#This Row],[Fecha Cierre]]</f>
        <v>41530</v>
      </c>
      <c r="G3536" t="str">
        <f>Tabla_owssvr__2[[#This Row],[Categoria]]</f>
        <v>Habilitación de servicios de telefonía celular, aumento de minutos, cambio de perfil.</v>
      </c>
      <c r="H3536">
        <f>Tabla_owssvr__2[[#This Row],[Enviado a TI]]</f>
        <v>0</v>
      </c>
      <c r="I3536">
        <f>Tabla_owssvr__2[[#This Row],[Regiones]]</f>
        <v>0</v>
      </c>
      <c r="J3536" s="12">
        <f t="shared" si="357"/>
        <v>1</v>
      </c>
      <c r="K3536" s="13">
        <f t="shared" si="358"/>
        <v>41533</v>
      </c>
      <c r="L3536" s="12">
        <f t="shared" si="359"/>
        <v>2013</v>
      </c>
      <c r="M3536" s="12">
        <f t="shared" si="360"/>
        <v>38</v>
      </c>
      <c r="N3536" s="12">
        <f t="shared" si="361"/>
        <v>9</v>
      </c>
      <c r="O3536" s="13" t="str">
        <f t="shared" ca="1" si="362"/>
        <v>CUMPLE</v>
      </c>
    </row>
    <row r="3537" spans="1:15" hidden="1">
      <c r="A3537">
        <f>Tabla_owssvr__2[[#This Row],[ID]]</f>
        <v>1673</v>
      </c>
      <c r="B3537" t="str">
        <f>Tabla_owssvr__2[[#This Row],[Título]]</f>
        <v xml:space="preserve">Miguel Ramirez F </v>
      </c>
      <c r="C3537" t="str">
        <f>Tabla_owssvr__2[[#This Row],[Solicitante]]</f>
        <v>Ramirez Figueroa, Miguel Angel, CAM</v>
      </c>
      <c r="D3537" s="4">
        <f>Tabla_owssvr__2[[#This Row],[Fecha Solicitud]]</f>
        <v>41530</v>
      </c>
      <c r="E3537" t="str">
        <f>Tabla_owssvr__2[[#This Row],[Estado]]</f>
        <v>Realizado</v>
      </c>
      <c r="F3537" s="4">
        <f>Tabla_owssvr__2[[#This Row],[Fecha Cierre]]</f>
        <v>41530</v>
      </c>
      <c r="G3537" t="str">
        <f>Tabla_owssvr__2[[#This Row],[Categoria]]</f>
        <v>Habilitación de servicios de telefonía celular, aumento de minutos, cambio de perfil.</v>
      </c>
      <c r="H3537">
        <f>Tabla_owssvr__2[[#This Row],[Enviado a TI]]</f>
        <v>0</v>
      </c>
      <c r="I3537">
        <f>Tabla_owssvr__2[[#This Row],[Regiones]]</f>
        <v>0</v>
      </c>
      <c r="J3537" s="12">
        <f t="shared" si="357"/>
        <v>1</v>
      </c>
      <c r="K3537" s="13">
        <f t="shared" si="358"/>
        <v>41533</v>
      </c>
      <c r="L3537" s="12">
        <f t="shared" si="359"/>
        <v>2013</v>
      </c>
      <c r="M3537" s="12">
        <f t="shared" si="360"/>
        <v>38</v>
      </c>
      <c r="N3537" s="12">
        <f t="shared" si="361"/>
        <v>9</v>
      </c>
      <c r="O3537" s="13" t="str">
        <f t="shared" ca="1" si="362"/>
        <v>CUMPLE</v>
      </c>
    </row>
    <row r="3538" spans="1:15" hidden="1">
      <c r="A3538">
        <f>Tabla_owssvr__2[[#This Row],[ID]]</f>
        <v>1672</v>
      </c>
      <c r="B3538" t="str">
        <f>Tabla_owssvr__2[[#This Row],[Título]]</f>
        <v>Robo de teléfono de CAM</v>
      </c>
      <c r="C3538" t="str">
        <f>Tabla_owssvr__2[[#This Row],[Solicitante]]</f>
        <v>Ibarra Quiñinao, Juan Pablo, CAM</v>
      </c>
      <c r="D3538" s="4">
        <f>Tabla_owssvr__2[[#This Row],[Fecha Solicitud]]</f>
        <v>41530</v>
      </c>
      <c r="E3538" t="str">
        <f>Tabla_owssvr__2[[#This Row],[Estado]]</f>
        <v>Realizado</v>
      </c>
      <c r="F3538" s="4">
        <f>Tabla_owssvr__2[[#This Row],[Fecha Cierre]]</f>
        <v>41530</v>
      </c>
      <c r="G3538" t="str">
        <f>Tabla_owssvr__2[[#This Row],[Categoria]]</f>
        <v>Asignación y/o entrega de equipos celulares estándar nuevos o sus componentes. (chips)</v>
      </c>
      <c r="H3538">
        <f>Tabla_owssvr__2[[#This Row],[Enviado a TI]]</f>
        <v>0</v>
      </c>
      <c r="I3538">
        <f>Tabla_owssvr__2[[#This Row],[Regiones]]</f>
        <v>0</v>
      </c>
      <c r="J3538" s="12">
        <f t="shared" si="357"/>
        <v>7</v>
      </c>
      <c r="K3538" s="13">
        <f t="shared" si="358"/>
        <v>41544</v>
      </c>
      <c r="L3538" s="12">
        <f t="shared" si="359"/>
        <v>2013</v>
      </c>
      <c r="M3538" s="12">
        <f t="shared" si="360"/>
        <v>39</v>
      </c>
      <c r="N3538" s="12">
        <f t="shared" si="361"/>
        <v>9</v>
      </c>
      <c r="O3538" s="13" t="str">
        <f t="shared" ca="1" si="362"/>
        <v>CUMPLE</v>
      </c>
    </row>
    <row r="3539" spans="1:15" hidden="1">
      <c r="A3539">
        <f>Tabla_owssvr__2[[#This Row],[ID]]</f>
        <v>1671</v>
      </c>
      <c r="B3539" t="str">
        <f>Tabla_owssvr__2[[#This Row],[Título]]</f>
        <v>Minutos disponibles...</v>
      </c>
      <c r="C3539" t="str">
        <f>Tabla_owssvr__2[[#This Row],[Solicitante]]</f>
        <v>Cordova Echeverria, Francisco Erasmo, CAM</v>
      </c>
      <c r="D3539" s="4">
        <f>Tabla_owssvr__2[[#This Row],[Fecha Solicitud]]</f>
        <v>41529</v>
      </c>
      <c r="E3539" t="str">
        <f>Tabla_owssvr__2[[#This Row],[Estado]]</f>
        <v>Realizado</v>
      </c>
      <c r="F3539" s="4">
        <f>Tabla_owssvr__2[[#This Row],[Fecha Cierre]]</f>
        <v>41529</v>
      </c>
      <c r="G3539" t="str">
        <f>Tabla_owssvr__2[[#This Row],[Categoria]]</f>
        <v>Habilitación de servicios de telefonía celular, aumento de minutos, cambio de perfil.</v>
      </c>
      <c r="H3539">
        <f>Tabla_owssvr__2[[#This Row],[Enviado a TI]]</f>
        <v>0</v>
      </c>
      <c r="I3539">
        <f>Tabla_owssvr__2[[#This Row],[Regiones]]</f>
        <v>0</v>
      </c>
      <c r="J3539" s="12">
        <f t="shared" si="357"/>
        <v>1</v>
      </c>
      <c r="K3539" s="13">
        <f t="shared" si="358"/>
        <v>41530</v>
      </c>
      <c r="L3539" s="12">
        <f t="shared" si="359"/>
        <v>2013</v>
      </c>
      <c r="M3539" s="12">
        <f t="shared" si="360"/>
        <v>37</v>
      </c>
      <c r="N3539" s="12">
        <f t="shared" si="361"/>
        <v>9</v>
      </c>
      <c r="O3539" s="13" t="str">
        <f t="shared" ca="1" si="362"/>
        <v>CUMPLE</v>
      </c>
    </row>
    <row r="3540" spans="1:15" hidden="1">
      <c r="A3540">
        <f>Tabla_owssvr__2[[#This Row],[ID]]</f>
        <v>1670</v>
      </c>
      <c r="B3540" t="str">
        <f>Tabla_owssvr__2[[#This Row],[Título]]</f>
        <v xml:space="preserve">TICKET 759833 - AD REGISTRO DE HOST </v>
      </c>
      <c r="C3540" t="str">
        <f>Tabla_owssvr__2[[#This Row],[Solicitante]]</f>
        <v>Técnico Mesa de Ayuda, Externo</v>
      </c>
      <c r="D3540" s="4">
        <f>Tabla_owssvr__2[[#This Row],[Fecha Solicitud]]</f>
        <v>41529</v>
      </c>
      <c r="E3540" t="str">
        <f>Tabla_owssvr__2[[#This Row],[Estado]]</f>
        <v>Realizado</v>
      </c>
      <c r="F3540" s="4">
        <f>Tabla_owssvr__2[[#This Row],[Fecha Cierre]]</f>
        <v>41529</v>
      </c>
      <c r="G3540" t="str">
        <f>Tabla_owssvr__2[[#This Row],[Categoria]]</f>
        <v>Creación, modificación activación y desactivación de cuentas de red y correo electrónico.</v>
      </c>
      <c r="H3540">
        <f>Tabla_owssvr__2[[#This Row],[Enviado a TI]]</f>
        <v>0</v>
      </c>
      <c r="I3540">
        <f>Tabla_owssvr__2[[#This Row],[Regiones]]</f>
        <v>0</v>
      </c>
      <c r="J3540" s="12">
        <f t="shared" si="357"/>
        <v>1</v>
      </c>
      <c r="K3540" s="13">
        <f t="shared" si="358"/>
        <v>41530</v>
      </c>
      <c r="L3540" s="12">
        <f t="shared" si="359"/>
        <v>2013</v>
      </c>
      <c r="M3540" s="12">
        <f t="shared" si="360"/>
        <v>37</v>
      </c>
      <c r="N3540" s="12">
        <f t="shared" si="361"/>
        <v>9</v>
      </c>
      <c r="O3540" s="13" t="str">
        <f t="shared" ca="1" si="362"/>
        <v>CUMPLE</v>
      </c>
    </row>
    <row r="3541" spans="1:15" hidden="1">
      <c r="A3541">
        <f>Tabla_owssvr__2[[#This Row],[ID]]</f>
        <v>1669</v>
      </c>
      <c r="B3541" t="str">
        <f>Tabla_owssvr__2[[#This Row],[Título]]</f>
        <v xml:space="preserve">TICKET 759835 - AD REGISTRO DE HOST </v>
      </c>
      <c r="C3541" t="str">
        <f>Tabla_owssvr__2[[#This Row],[Solicitante]]</f>
        <v>Técnico Mesa de Ayuda, Externo</v>
      </c>
      <c r="D3541" s="4">
        <f>Tabla_owssvr__2[[#This Row],[Fecha Solicitud]]</f>
        <v>41529</v>
      </c>
      <c r="E3541" t="str">
        <f>Tabla_owssvr__2[[#This Row],[Estado]]</f>
        <v>Realizado</v>
      </c>
      <c r="F3541" s="4">
        <f>Tabla_owssvr__2[[#This Row],[Fecha Cierre]]</f>
        <v>41529</v>
      </c>
      <c r="G3541" t="str">
        <f>Tabla_owssvr__2[[#This Row],[Categoria]]</f>
        <v>Creación, modificación activación y desactivación de cuentas de red y correo electrónico.</v>
      </c>
      <c r="H3541">
        <f>Tabla_owssvr__2[[#This Row],[Enviado a TI]]</f>
        <v>0</v>
      </c>
      <c r="I3541">
        <f>Tabla_owssvr__2[[#This Row],[Regiones]]</f>
        <v>0</v>
      </c>
      <c r="J3541" s="12">
        <f t="shared" si="357"/>
        <v>1</v>
      </c>
      <c r="K3541" s="13">
        <f t="shared" si="358"/>
        <v>41530</v>
      </c>
      <c r="L3541" s="12">
        <f t="shared" si="359"/>
        <v>2013</v>
      </c>
      <c r="M3541" s="12">
        <f t="shared" si="360"/>
        <v>37</v>
      </c>
      <c r="N3541" s="12">
        <f t="shared" si="361"/>
        <v>9</v>
      </c>
      <c r="O3541" s="13" t="str">
        <f t="shared" ca="1" si="362"/>
        <v>CUMPLE</v>
      </c>
    </row>
    <row r="3542" spans="1:15" hidden="1">
      <c r="A3542">
        <f>Tabla_owssvr__2[[#This Row],[ID]]</f>
        <v>1668</v>
      </c>
      <c r="B3542" t="str">
        <f>Tabla_owssvr__2[[#This Row],[Título]]</f>
        <v xml:space="preserve">TICKET 759838 - AD REGISTRO DE HOST </v>
      </c>
      <c r="C3542" t="str">
        <f>Tabla_owssvr__2[[#This Row],[Solicitante]]</f>
        <v>Técnico Mesa de Ayuda, Externo</v>
      </c>
      <c r="D3542" s="4">
        <f>Tabla_owssvr__2[[#This Row],[Fecha Solicitud]]</f>
        <v>41529</v>
      </c>
      <c r="E3542" t="str">
        <f>Tabla_owssvr__2[[#This Row],[Estado]]</f>
        <v>Realizado</v>
      </c>
      <c r="F3542" s="4">
        <f>Tabla_owssvr__2[[#This Row],[Fecha Cierre]]</f>
        <v>41529</v>
      </c>
      <c r="G3542" t="str">
        <f>Tabla_owssvr__2[[#This Row],[Categoria]]</f>
        <v>Creación, modificación activación y desactivación de cuentas asociadas a servicios externos.</v>
      </c>
      <c r="H3542">
        <f>Tabla_owssvr__2[[#This Row],[Enviado a TI]]</f>
        <v>0</v>
      </c>
      <c r="I3542">
        <f>Tabla_owssvr__2[[#This Row],[Regiones]]</f>
        <v>0</v>
      </c>
      <c r="J3542" s="12">
        <f t="shared" si="357"/>
        <v>1</v>
      </c>
      <c r="K3542" s="13">
        <f t="shared" si="358"/>
        <v>41530</v>
      </c>
      <c r="L3542" s="12">
        <f t="shared" si="359"/>
        <v>2013</v>
      </c>
      <c r="M3542" s="12">
        <f t="shared" si="360"/>
        <v>37</v>
      </c>
      <c r="N3542" s="12">
        <f t="shared" si="361"/>
        <v>9</v>
      </c>
      <c r="O3542" s="13" t="str">
        <f t="shared" ca="1" si="362"/>
        <v>CUMPLE</v>
      </c>
    </row>
    <row r="3543" spans="1:15" hidden="1">
      <c r="A3543">
        <f>Tabla_owssvr__2[[#This Row],[ID]]</f>
        <v>1667</v>
      </c>
      <c r="B3543" t="str">
        <f>Tabla_owssvr__2[[#This Row],[Título]]</f>
        <v>Compra Cargador - NTB FBSS</v>
      </c>
      <c r="C3543" t="str">
        <f>Tabla_owssvr__2[[#This Row],[Solicitante]]</f>
        <v>Castro Marchant, Jorge, CAM</v>
      </c>
      <c r="D3543" s="4">
        <f>Tabla_owssvr__2[[#This Row],[Fecha Solicitud]]</f>
        <v>41530</v>
      </c>
      <c r="E3543" t="str">
        <f>Tabla_owssvr__2[[#This Row],[Estado]]</f>
        <v>Realizado</v>
      </c>
      <c r="F3543" s="4">
        <f>Tabla_owssvr__2[[#This Row],[Fecha Cierre]]</f>
        <v>41530</v>
      </c>
      <c r="G3543" t="str">
        <f>Tabla_owssvr__2[[#This Row],[Categoria]]</f>
        <v>Compra de equipamiento estándar.</v>
      </c>
      <c r="H3543">
        <f>Tabla_owssvr__2[[#This Row],[Enviado a TI]]</f>
        <v>0</v>
      </c>
      <c r="I3543">
        <f>Tabla_owssvr__2[[#This Row],[Regiones]]</f>
        <v>0</v>
      </c>
      <c r="J3543" s="12">
        <f t="shared" si="357"/>
        <v>10</v>
      </c>
      <c r="K3543" s="13">
        <f t="shared" si="358"/>
        <v>41549</v>
      </c>
      <c r="L3543" s="12">
        <f t="shared" si="359"/>
        <v>2013</v>
      </c>
      <c r="M3543" s="12">
        <f t="shared" si="360"/>
        <v>40</v>
      </c>
      <c r="N3543" s="12">
        <f t="shared" si="361"/>
        <v>10</v>
      </c>
      <c r="O3543" s="13" t="str">
        <f t="shared" ca="1" si="362"/>
        <v>CUMPLE</v>
      </c>
    </row>
    <row r="3544" spans="1:15" hidden="1">
      <c r="A3544">
        <f>Tabla_owssvr__2[[#This Row],[ID]]</f>
        <v>1666</v>
      </c>
      <c r="B3544" t="str">
        <f>Tabla_owssvr__2[[#This Row],[Título]]</f>
        <v>Liberación minutos on net</v>
      </c>
      <c r="C3544" t="str">
        <f>Tabla_owssvr__2[[#This Row],[Solicitante]]</f>
        <v>Costa Campos, Juan, CAM</v>
      </c>
      <c r="D3544" s="4">
        <f>Tabla_owssvr__2[[#This Row],[Fecha Solicitud]]</f>
        <v>41529</v>
      </c>
      <c r="E3544" t="str">
        <f>Tabla_owssvr__2[[#This Row],[Estado]]</f>
        <v>Realizado</v>
      </c>
      <c r="F3544" s="4">
        <f>Tabla_owssvr__2[[#This Row],[Fecha Cierre]]</f>
        <v>41529</v>
      </c>
      <c r="G3544" t="str">
        <f>Tabla_owssvr__2[[#This Row],[Categoria]]</f>
        <v>Habilitación de servicios de telefonía celular, aumento de minutos, cambio de perfil.</v>
      </c>
      <c r="H3544">
        <f>Tabla_owssvr__2[[#This Row],[Enviado a TI]]</f>
        <v>0</v>
      </c>
      <c r="I3544">
        <f>Tabla_owssvr__2[[#This Row],[Regiones]]</f>
        <v>0</v>
      </c>
      <c r="J3544" s="12">
        <f t="shared" si="357"/>
        <v>1</v>
      </c>
      <c r="K3544" s="13">
        <f t="shared" si="358"/>
        <v>41530</v>
      </c>
      <c r="L3544" s="12">
        <f t="shared" si="359"/>
        <v>2013</v>
      </c>
      <c r="M3544" s="12">
        <f t="shared" si="360"/>
        <v>37</v>
      </c>
      <c r="N3544" s="12">
        <f t="shared" si="361"/>
        <v>9</v>
      </c>
      <c r="O3544" s="13" t="str">
        <f t="shared" ca="1" si="362"/>
        <v>CUMPLE</v>
      </c>
    </row>
    <row r="3545" spans="1:15" hidden="1">
      <c r="A3545">
        <f>Tabla_owssvr__2[[#This Row],[ID]]</f>
        <v>1665</v>
      </c>
      <c r="B3545" t="str">
        <f>Tabla_owssvr__2[[#This Row],[Título]]</f>
        <v>Recarga de minutos</v>
      </c>
      <c r="C3545" t="str">
        <f>Tabla_owssvr__2[[#This Row],[Solicitante]]</f>
        <v>Belmar Ramirez, Nelson Andres, CAM</v>
      </c>
      <c r="D3545" s="4">
        <f>Tabla_owssvr__2[[#This Row],[Fecha Solicitud]]</f>
        <v>41529</v>
      </c>
      <c r="E3545" t="str">
        <f>Tabla_owssvr__2[[#This Row],[Estado]]</f>
        <v>Realizado</v>
      </c>
      <c r="F3545" s="4">
        <f>Tabla_owssvr__2[[#This Row],[Fecha Cierre]]</f>
        <v>41529</v>
      </c>
      <c r="G3545" t="str">
        <f>Tabla_owssvr__2[[#This Row],[Categoria]]</f>
        <v>Habilitación de servicios de telefonía celular, aumento de minutos, cambio de perfil.</v>
      </c>
      <c r="H3545">
        <f>Tabla_owssvr__2[[#This Row],[Enviado a TI]]</f>
        <v>0</v>
      </c>
      <c r="I3545">
        <f>Tabla_owssvr__2[[#This Row],[Regiones]]</f>
        <v>0</v>
      </c>
      <c r="J3545" s="12">
        <f t="shared" si="357"/>
        <v>1</v>
      </c>
      <c r="K3545" s="13">
        <f t="shared" si="358"/>
        <v>41530</v>
      </c>
      <c r="L3545" s="12">
        <f t="shared" si="359"/>
        <v>2013</v>
      </c>
      <c r="M3545" s="12">
        <f t="shared" si="360"/>
        <v>37</v>
      </c>
      <c r="N3545" s="12">
        <f t="shared" si="361"/>
        <v>9</v>
      </c>
      <c r="O3545" s="13" t="str">
        <f t="shared" ca="1" si="362"/>
        <v>CUMPLE</v>
      </c>
    </row>
    <row r="3546" spans="1:15" hidden="1">
      <c r="A3546">
        <f>Tabla_owssvr__2[[#This Row],[ID]]</f>
        <v>1664</v>
      </c>
      <c r="B3546" t="str">
        <f>Tabla_owssvr__2[[#This Row],[Título]]</f>
        <v>TICKET 759845 - CUENTA DE RED BAJA</v>
      </c>
      <c r="C3546" t="str">
        <f>Tabla_owssvr__2[[#This Row],[Solicitante]]</f>
        <v>Garrido Saavedra, Mario Andres, CAM</v>
      </c>
      <c r="D3546" s="4">
        <f>Tabla_owssvr__2[[#This Row],[Fecha Solicitud]]</f>
        <v>41529</v>
      </c>
      <c r="E3546" t="str">
        <f>Tabla_owssvr__2[[#This Row],[Estado]]</f>
        <v>Realizado</v>
      </c>
      <c r="F3546" s="4">
        <f>Tabla_owssvr__2[[#This Row],[Fecha Cierre]]</f>
        <v>41529</v>
      </c>
      <c r="G3546" t="str">
        <f>Tabla_owssvr__2[[#This Row],[Categoria]]</f>
        <v>Creación, modificación activación y desactivación de cuentas de red y correo electrónico.</v>
      </c>
      <c r="H3546">
        <f>Tabla_owssvr__2[[#This Row],[Enviado a TI]]</f>
        <v>0</v>
      </c>
      <c r="I3546">
        <f>Tabla_owssvr__2[[#This Row],[Regiones]]</f>
        <v>0</v>
      </c>
      <c r="J3546" s="12">
        <f t="shared" si="357"/>
        <v>1</v>
      </c>
      <c r="K3546" s="13">
        <f t="shared" si="358"/>
        <v>41530</v>
      </c>
      <c r="L3546" s="12">
        <f t="shared" si="359"/>
        <v>2013</v>
      </c>
      <c r="M3546" s="12">
        <f t="shared" si="360"/>
        <v>37</v>
      </c>
      <c r="N3546" s="12">
        <f t="shared" si="361"/>
        <v>9</v>
      </c>
      <c r="O3546" s="13" t="str">
        <f t="shared" ca="1" si="362"/>
        <v>CUMPLE</v>
      </c>
    </row>
    <row r="3547" spans="1:15" hidden="1">
      <c r="A3547">
        <f>Tabla_owssvr__2[[#This Row],[ID]]</f>
        <v>1663</v>
      </c>
      <c r="B3547" t="str">
        <f>Tabla_owssvr__2[[#This Row],[Título]]</f>
        <v>TICKET 759845 - CUENTA DE RED BAJA</v>
      </c>
      <c r="C3547" t="str">
        <f>Tabla_owssvr__2[[#This Row],[Solicitante]]</f>
        <v>Torrejón Osorio, Marcela Alejandra, CAM</v>
      </c>
      <c r="D3547" s="4">
        <f>Tabla_owssvr__2[[#This Row],[Fecha Solicitud]]</f>
        <v>41529</v>
      </c>
      <c r="E3547" t="str">
        <f>Tabla_owssvr__2[[#This Row],[Estado]]</f>
        <v>Realizado</v>
      </c>
      <c r="F3547" s="4">
        <f>Tabla_owssvr__2[[#This Row],[Fecha Cierre]]</f>
        <v>41529</v>
      </c>
      <c r="G3547" t="str">
        <f>Tabla_owssvr__2[[#This Row],[Categoria]]</f>
        <v>Creación, modificación activación y desactivación de cuentas de red y correo electrónico.</v>
      </c>
      <c r="H3547">
        <f>Tabla_owssvr__2[[#This Row],[Enviado a TI]]</f>
        <v>0</v>
      </c>
      <c r="I3547">
        <f>Tabla_owssvr__2[[#This Row],[Regiones]]</f>
        <v>0</v>
      </c>
      <c r="J3547" s="12">
        <f t="shared" si="357"/>
        <v>1</v>
      </c>
      <c r="K3547" s="13">
        <f t="shared" si="358"/>
        <v>41530</v>
      </c>
      <c r="L3547" s="12">
        <f t="shared" si="359"/>
        <v>2013</v>
      </c>
      <c r="M3547" s="12">
        <f t="shared" si="360"/>
        <v>37</v>
      </c>
      <c r="N3547" s="12">
        <f t="shared" si="361"/>
        <v>9</v>
      </c>
      <c r="O3547" s="13" t="str">
        <f t="shared" ca="1" si="362"/>
        <v>CUMPLE</v>
      </c>
    </row>
    <row r="3548" spans="1:15" hidden="1">
      <c r="A3548">
        <f>Tabla_owssvr__2[[#This Row],[ID]]</f>
        <v>1662</v>
      </c>
      <c r="B3548" t="str">
        <f>Tabla_owssvr__2[[#This Row],[Título]]</f>
        <v>Carga On Net</v>
      </c>
      <c r="C3548" t="str">
        <f>Tabla_owssvr__2[[#This Row],[Solicitante]]</f>
        <v>San Martin Toledo, Mauricio Ramon, CAM</v>
      </c>
      <c r="D3548" s="4">
        <f>Tabla_owssvr__2[[#This Row],[Fecha Solicitud]]</f>
        <v>41528</v>
      </c>
      <c r="E3548" t="str">
        <f>Tabla_owssvr__2[[#This Row],[Estado]]</f>
        <v>Realizado</v>
      </c>
      <c r="F3548" s="4">
        <f>Tabla_owssvr__2[[#This Row],[Fecha Cierre]]</f>
        <v>41528</v>
      </c>
      <c r="G3548" t="str">
        <f>Tabla_owssvr__2[[#This Row],[Categoria]]</f>
        <v>Habilitación de servicios de telefonía celular, aumento de minutos, cambio de perfil.</v>
      </c>
      <c r="H3548">
        <f>Tabla_owssvr__2[[#This Row],[Enviado a TI]]</f>
        <v>0</v>
      </c>
      <c r="I3548">
        <f>Tabla_owssvr__2[[#This Row],[Regiones]]</f>
        <v>0</v>
      </c>
      <c r="J3548" s="12">
        <f t="shared" si="357"/>
        <v>1</v>
      </c>
      <c r="K3548" s="13">
        <f t="shared" si="358"/>
        <v>41529</v>
      </c>
      <c r="L3548" s="12">
        <f t="shared" si="359"/>
        <v>2013</v>
      </c>
      <c r="M3548" s="12">
        <f t="shared" si="360"/>
        <v>37</v>
      </c>
      <c r="N3548" s="12">
        <f t="shared" si="361"/>
        <v>9</v>
      </c>
      <c r="O3548" s="13" t="str">
        <f t="shared" ca="1" si="362"/>
        <v>CUMPLE</v>
      </c>
    </row>
    <row r="3549" spans="1:15" hidden="1">
      <c r="A3549">
        <f>Tabla_owssvr__2[[#This Row],[ID]]</f>
        <v>1661</v>
      </c>
      <c r="B3549" t="str">
        <f>Tabla_owssvr__2[[#This Row],[Título]]</f>
        <v>eleiva@agridulce.cl has sent you a file via WeTransfer</v>
      </c>
      <c r="C3549" t="str">
        <f>Tabla_owssvr__2[[#This Row],[Solicitante]]</f>
        <v>Meza Madariaga, Daniella Fernanda, CAM</v>
      </c>
      <c r="D3549" s="4">
        <f>Tabla_owssvr__2[[#This Row],[Fecha Solicitud]]</f>
        <v>41528</v>
      </c>
      <c r="E3549" t="str">
        <f>Tabla_owssvr__2[[#This Row],[Estado]]</f>
        <v>Realizado</v>
      </c>
      <c r="F3549" s="4">
        <f>Tabla_owssvr__2[[#This Row],[Fecha Cierre]]</f>
        <v>41528</v>
      </c>
      <c r="G3549" t="str">
        <f>Tabla_owssvr__2[[#This Row],[Categoria]]</f>
        <v>Reporte de problemas de comunicaciones. Datos.</v>
      </c>
      <c r="H3549">
        <f>Tabla_owssvr__2[[#This Row],[Enviado a TI]]</f>
        <v>0</v>
      </c>
      <c r="I3549">
        <f>Tabla_owssvr__2[[#This Row],[Regiones]]</f>
        <v>0</v>
      </c>
      <c r="J3549" s="12">
        <f t="shared" si="357"/>
        <v>1</v>
      </c>
      <c r="K3549" s="13">
        <f t="shared" si="358"/>
        <v>41529</v>
      </c>
      <c r="L3549" s="12">
        <f t="shared" si="359"/>
        <v>2013</v>
      </c>
      <c r="M3549" s="12">
        <f t="shared" si="360"/>
        <v>37</v>
      </c>
      <c r="N3549" s="12">
        <f t="shared" si="361"/>
        <v>9</v>
      </c>
      <c r="O3549" s="13" t="str">
        <f t="shared" ca="1" si="362"/>
        <v>CUMPLE</v>
      </c>
    </row>
    <row r="3550" spans="1:15" hidden="1">
      <c r="A3550">
        <f>Tabla_owssvr__2[[#This Row],[ID]]</f>
        <v>1660</v>
      </c>
      <c r="B3550" t="str">
        <f>Tabla_owssvr__2[[#This Row],[Título]]</f>
        <v>Tóner</v>
      </c>
      <c r="C3550" t="str">
        <f>Tabla_owssvr__2[[#This Row],[Solicitante]]</f>
        <v>Albornoz Chavez, Carlos Martin, CAM</v>
      </c>
      <c r="D3550" s="4">
        <f>Tabla_owssvr__2[[#This Row],[Fecha Solicitud]]</f>
        <v>41528</v>
      </c>
      <c r="E3550" t="str">
        <f>Tabla_owssvr__2[[#This Row],[Estado]]</f>
        <v>Realizado</v>
      </c>
      <c r="F3550" s="4">
        <f>Tabla_owssvr__2[[#This Row],[Fecha Cierre]]</f>
        <v>41528</v>
      </c>
      <c r="G3550" t="str">
        <f>Tabla_owssvr__2[[#This Row],[Categoria]]</f>
        <v>Reporte de problemas de Impresoras en Outsourcing</v>
      </c>
      <c r="H3550">
        <f>Tabla_owssvr__2[[#This Row],[Enviado a TI]]</f>
        <v>0</v>
      </c>
      <c r="I3550">
        <f>Tabla_owssvr__2[[#This Row],[Regiones]]</f>
        <v>0</v>
      </c>
      <c r="J3550" s="12">
        <f t="shared" si="357"/>
        <v>1</v>
      </c>
      <c r="K3550" s="13">
        <f t="shared" si="358"/>
        <v>41529</v>
      </c>
      <c r="L3550" s="12">
        <f t="shared" si="359"/>
        <v>2013</v>
      </c>
      <c r="M3550" s="12">
        <f t="shared" si="360"/>
        <v>37</v>
      </c>
      <c r="N3550" s="12">
        <f t="shared" si="361"/>
        <v>9</v>
      </c>
      <c r="O3550" s="13" t="str">
        <f t="shared" ca="1" si="362"/>
        <v>CUMPLE</v>
      </c>
    </row>
    <row r="3551" spans="1:15" hidden="1">
      <c r="A3551">
        <f>Tabla_owssvr__2[[#This Row],[ID]]</f>
        <v>1659</v>
      </c>
      <c r="B3551" t="str">
        <f>Tabla_owssvr__2[[#This Row],[Título]]</f>
        <v xml:space="preserve">SOLICITUD DE TONER </v>
      </c>
      <c r="C3551" t="str">
        <f>Tabla_owssvr__2[[#This Row],[Solicitante]]</f>
        <v>Carrasco Velarde, Luis Alberto, CAM</v>
      </c>
      <c r="D3551" s="4">
        <f>Tabla_owssvr__2[[#This Row],[Fecha Solicitud]]</f>
        <v>41529</v>
      </c>
      <c r="E3551" t="str">
        <f>Tabla_owssvr__2[[#This Row],[Estado]]</f>
        <v>Realizado</v>
      </c>
      <c r="F3551" s="4">
        <f>Tabla_owssvr__2[[#This Row],[Fecha Cierre]]</f>
        <v>41529</v>
      </c>
      <c r="G3551" t="str">
        <f>Tabla_owssvr__2[[#This Row],[Categoria]]</f>
        <v>Reporte de problemas de Impresoras en Outsourcing</v>
      </c>
      <c r="H3551">
        <f>Tabla_owssvr__2[[#This Row],[Enviado a TI]]</f>
        <v>0</v>
      </c>
      <c r="I3551">
        <f>Tabla_owssvr__2[[#This Row],[Regiones]]</f>
        <v>0</v>
      </c>
      <c r="J3551" s="12">
        <f t="shared" si="357"/>
        <v>1</v>
      </c>
      <c r="K3551" s="13">
        <f t="shared" si="358"/>
        <v>41530</v>
      </c>
      <c r="L3551" s="12">
        <f t="shared" si="359"/>
        <v>2013</v>
      </c>
      <c r="M3551" s="12">
        <f t="shared" si="360"/>
        <v>37</v>
      </c>
      <c r="N3551" s="12">
        <f t="shared" si="361"/>
        <v>9</v>
      </c>
      <c r="O3551" s="13" t="str">
        <f t="shared" ca="1" si="362"/>
        <v>CUMPLE</v>
      </c>
    </row>
    <row r="3552" spans="1:15" hidden="1">
      <c r="A3552">
        <f>Tabla_owssvr__2[[#This Row],[ID]]</f>
        <v>1658</v>
      </c>
      <c r="B3552" t="str">
        <f>Tabla_owssvr__2[[#This Row],[Título]]</f>
        <v>Restricció de acceso a internet</v>
      </c>
      <c r="C3552" t="str">
        <f>Tabla_owssvr__2[[#This Row],[Solicitante]]</f>
        <v>Gonzalez Soto, Javier Alejandro, CAM</v>
      </c>
      <c r="D3552" s="4">
        <f>Tabla_owssvr__2[[#This Row],[Fecha Solicitud]]</f>
        <v>41528</v>
      </c>
      <c r="E3552" t="str">
        <f>Tabla_owssvr__2[[#This Row],[Estado]]</f>
        <v>Realizado</v>
      </c>
      <c r="F3552" s="4">
        <f>Tabla_owssvr__2[[#This Row],[Fecha Cierre]]</f>
        <v>41529</v>
      </c>
      <c r="G3552" t="str">
        <f>Tabla_owssvr__2[[#This Row],[Categoria]]</f>
        <v>Reporte de problemas de comunicaciones. Datos.</v>
      </c>
      <c r="H3552">
        <f>Tabla_owssvr__2[[#This Row],[Enviado a TI]]</f>
        <v>0</v>
      </c>
      <c r="I3552">
        <f>Tabla_owssvr__2[[#This Row],[Regiones]]</f>
        <v>0</v>
      </c>
      <c r="J3552" s="12">
        <f t="shared" si="357"/>
        <v>1</v>
      </c>
      <c r="K3552" s="13">
        <f t="shared" si="358"/>
        <v>41529</v>
      </c>
      <c r="L3552" s="12">
        <f t="shared" si="359"/>
        <v>2013</v>
      </c>
      <c r="M3552" s="12">
        <f t="shared" si="360"/>
        <v>37</v>
      </c>
      <c r="N3552" s="12">
        <f t="shared" si="361"/>
        <v>9</v>
      </c>
      <c r="O3552" s="13" t="str">
        <f t="shared" ca="1" si="362"/>
        <v>CUMPLE</v>
      </c>
    </row>
    <row r="3553" spans="1:15" hidden="1">
      <c r="A3553">
        <f>Tabla_owssvr__2[[#This Row],[ID]]</f>
        <v>1657</v>
      </c>
      <c r="B3553" t="str">
        <f>Tabla_owssvr__2[[#This Row],[Título]]</f>
        <v>solicitud de minutos On Net</v>
      </c>
      <c r="C3553" t="str">
        <f>Tabla_owssvr__2[[#This Row],[Solicitante]]</f>
        <v>Sepulveda Badillo, Nicolas Alejandro, CAM</v>
      </c>
      <c r="D3553" s="4">
        <f>Tabla_owssvr__2[[#This Row],[Fecha Solicitud]]</f>
        <v>41529</v>
      </c>
      <c r="E3553" t="str">
        <f>Tabla_owssvr__2[[#This Row],[Estado]]</f>
        <v>Realizado</v>
      </c>
      <c r="F3553" s="4">
        <f>Tabla_owssvr__2[[#This Row],[Fecha Cierre]]</f>
        <v>41529</v>
      </c>
      <c r="G3553" t="str">
        <f>Tabla_owssvr__2[[#This Row],[Categoria]]</f>
        <v>Habilitación de servicios de telefonía celular, aumento de minutos, cambio de perfil.</v>
      </c>
      <c r="H3553">
        <f>Tabla_owssvr__2[[#This Row],[Enviado a TI]]</f>
        <v>0</v>
      </c>
      <c r="I3553">
        <f>Tabla_owssvr__2[[#This Row],[Regiones]]</f>
        <v>0</v>
      </c>
      <c r="J3553" s="12">
        <f t="shared" si="357"/>
        <v>1</v>
      </c>
      <c r="K3553" s="13">
        <f t="shared" si="358"/>
        <v>41530</v>
      </c>
      <c r="L3553" s="12">
        <f t="shared" si="359"/>
        <v>2013</v>
      </c>
      <c r="M3553" s="12">
        <f t="shared" si="360"/>
        <v>37</v>
      </c>
      <c r="N3553" s="12">
        <f t="shared" si="361"/>
        <v>9</v>
      </c>
      <c r="O3553" s="13" t="str">
        <f t="shared" ca="1" si="362"/>
        <v>CUMPLE</v>
      </c>
    </row>
    <row r="3554" spans="1:15" hidden="1">
      <c r="A3554">
        <f>Tabla_owssvr__2[[#This Row],[ID]]</f>
        <v>1656</v>
      </c>
      <c r="B3554" t="str">
        <f>Tabla_owssvr__2[[#This Row],[Título]]</f>
        <v>TICKET 759721 - EXCHANGE REGISTRO ANTISPAM</v>
      </c>
      <c r="C3554" t="str">
        <f>Tabla_owssvr__2[[#This Row],[Solicitante]]</f>
        <v>Salas Redondo, Luis Miguel, CAM</v>
      </c>
      <c r="D3554" s="4">
        <f>Tabla_owssvr__2[[#This Row],[Fecha Solicitud]]</f>
        <v>41529</v>
      </c>
      <c r="E3554" t="str">
        <f>Tabla_owssvr__2[[#This Row],[Estado]]</f>
        <v>Realizado</v>
      </c>
      <c r="F3554" s="4">
        <f>Tabla_owssvr__2[[#This Row],[Fecha Cierre]]</f>
        <v>41529</v>
      </c>
      <c r="G3554" t="str">
        <f>Tabla_owssvr__2[[#This Row],[Categoria]]</f>
        <v>Reporte de problemas de comunicaciones. Datos.</v>
      </c>
      <c r="H3554">
        <f>Tabla_owssvr__2[[#This Row],[Enviado a TI]]</f>
        <v>0</v>
      </c>
      <c r="I3554">
        <f>Tabla_owssvr__2[[#This Row],[Regiones]]</f>
        <v>0</v>
      </c>
      <c r="J3554" s="12">
        <f t="shared" si="357"/>
        <v>1</v>
      </c>
      <c r="K3554" s="13">
        <f t="shared" si="358"/>
        <v>41530</v>
      </c>
      <c r="L3554" s="12">
        <f t="shared" si="359"/>
        <v>2013</v>
      </c>
      <c r="M3554" s="12">
        <f t="shared" si="360"/>
        <v>37</v>
      </c>
      <c r="N3554" s="12">
        <f t="shared" si="361"/>
        <v>9</v>
      </c>
      <c r="O3554" s="13" t="str">
        <f t="shared" ca="1" si="362"/>
        <v>CUMPLE</v>
      </c>
    </row>
    <row r="3555" spans="1:15" hidden="1">
      <c r="A3555">
        <f>Tabla_owssvr__2[[#This Row],[ID]]</f>
        <v>1655</v>
      </c>
      <c r="B3555" t="str">
        <f>Tabla_owssvr__2[[#This Row],[Título]]</f>
        <v>Minutos On Net</v>
      </c>
      <c r="C3555" t="str">
        <f>Tabla_owssvr__2[[#This Row],[Solicitante]]</f>
        <v>Sepulveda Badillo, Nicolas Alejandro, CAM</v>
      </c>
      <c r="D3555" s="4">
        <f>Tabla_owssvr__2[[#This Row],[Fecha Solicitud]]</f>
        <v>41528</v>
      </c>
      <c r="E3555" t="str">
        <f>Tabla_owssvr__2[[#This Row],[Estado]]</f>
        <v>Realizado</v>
      </c>
      <c r="F3555" s="4">
        <f>Tabla_owssvr__2[[#This Row],[Fecha Cierre]]</f>
        <v>41528</v>
      </c>
      <c r="G3555" t="str">
        <f>Tabla_owssvr__2[[#This Row],[Categoria]]</f>
        <v>Habilitación de servicios de telefonía celular, aumento de minutos, cambio de perfil.</v>
      </c>
      <c r="H3555">
        <f>Tabla_owssvr__2[[#This Row],[Enviado a TI]]</f>
        <v>0</v>
      </c>
      <c r="I3555">
        <f>Tabla_owssvr__2[[#This Row],[Regiones]]</f>
        <v>0</v>
      </c>
      <c r="J3555" s="12">
        <f t="shared" si="357"/>
        <v>1</v>
      </c>
      <c r="K3555" s="13">
        <f t="shared" si="358"/>
        <v>41529</v>
      </c>
      <c r="L3555" s="12">
        <f t="shared" si="359"/>
        <v>2013</v>
      </c>
      <c r="M3555" s="12">
        <f t="shared" si="360"/>
        <v>37</v>
      </c>
      <c r="N3555" s="12">
        <f t="shared" si="361"/>
        <v>9</v>
      </c>
      <c r="O3555" s="13" t="str">
        <f t="shared" ca="1" si="362"/>
        <v>CUMPLE</v>
      </c>
    </row>
    <row r="3556" spans="1:15" hidden="1">
      <c r="A3556">
        <f>Tabla_owssvr__2[[#This Row],[ID]]</f>
        <v>1654</v>
      </c>
      <c r="B3556" t="str">
        <f>Tabla_owssvr__2[[#This Row],[Título]]</f>
        <v>celular con falla</v>
      </c>
      <c r="C3556" t="str">
        <f>Tabla_owssvr__2[[#This Row],[Solicitante]]</f>
        <v>Moreno Pailañir, Eugenio, EXTERNO</v>
      </c>
      <c r="D3556" s="4">
        <f>Tabla_owssvr__2[[#This Row],[Fecha Solicitud]]</f>
        <v>41528</v>
      </c>
      <c r="E3556" t="str">
        <f>Tabla_owssvr__2[[#This Row],[Estado]]</f>
        <v>Realizado</v>
      </c>
      <c r="F3556" s="4">
        <f>Tabla_owssvr__2[[#This Row],[Fecha Cierre]]</f>
        <v>41528</v>
      </c>
      <c r="G3556" t="str">
        <f>Tabla_owssvr__2[[#This Row],[Categoria]]</f>
        <v>Habilitación de servicios de telefonía celular, aumento de minutos, cambio de perfil.</v>
      </c>
      <c r="H3556">
        <f>Tabla_owssvr__2[[#This Row],[Enviado a TI]]</f>
        <v>0</v>
      </c>
      <c r="I3556">
        <f>Tabla_owssvr__2[[#This Row],[Regiones]]</f>
        <v>0</v>
      </c>
      <c r="J3556" s="12">
        <f t="shared" si="357"/>
        <v>1</v>
      </c>
      <c r="K3556" s="13">
        <f t="shared" si="358"/>
        <v>41529</v>
      </c>
      <c r="L3556" s="12">
        <f t="shared" si="359"/>
        <v>2013</v>
      </c>
      <c r="M3556" s="12">
        <f t="shared" si="360"/>
        <v>37</v>
      </c>
      <c r="N3556" s="12">
        <f t="shared" si="361"/>
        <v>9</v>
      </c>
      <c r="O3556" s="13" t="str">
        <f t="shared" ca="1" si="362"/>
        <v>CUMPLE</v>
      </c>
    </row>
    <row r="3557" spans="1:15" hidden="1">
      <c r="A3557">
        <f>Tabla_owssvr__2[[#This Row],[ID]]</f>
        <v>1653</v>
      </c>
      <c r="B3557" t="str">
        <f>Tabla_owssvr__2[[#This Row],[Título]]</f>
        <v>Celular Aurora Flores</v>
      </c>
      <c r="C3557" t="str">
        <f>Tabla_owssvr__2[[#This Row],[Solicitante]]</f>
        <v>Donoso Serey, Aldo Fabricio, CAM</v>
      </c>
      <c r="D3557" s="4">
        <f>Tabla_owssvr__2[[#This Row],[Fecha Solicitud]]</f>
        <v>41522</v>
      </c>
      <c r="E3557" t="str">
        <f>Tabla_owssvr__2[[#This Row],[Estado]]</f>
        <v>Realizado</v>
      </c>
      <c r="F3557" s="4">
        <f>Tabla_owssvr__2[[#This Row],[Fecha Cierre]]</f>
        <v>41527</v>
      </c>
      <c r="G3557" t="str">
        <f>Tabla_owssvr__2[[#This Row],[Categoria]]</f>
        <v>Asignación y/o entrega de equipos celulares estándar nuevos o sus componentes. (chips)</v>
      </c>
      <c r="H3557">
        <f>Tabla_owssvr__2[[#This Row],[Enviado a TI]]</f>
        <v>0</v>
      </c>
      <c r="I3557">
        <f>Tabla_owssvr__2[[#This Row],[Regiones]]</f>
        <v>0</v>
      </c>
      <c r="J3557" s="12">
        <f t="shared" si="357"/>
        <v>7</v>
      </c>
      <c r="K3557" s="13">
        <f t="shared" si="358"/>
        <v>41533</v>
      </c>
      <c r="L3557" s="12">
        <f t="shared" si="359"/>
        <v>2013</v>
      </c>
      <c r="M3557" s="12">
        <f t="shared" si="360"/>
        <v>38</v>
      </c>
      <c r="N3557" s="12">
        <f t="shared" si="361"/>
        <v>9</v>
      </c>
      <c r="O3557" s="13" t="str">
        <f t="shared" ca="1" si="362"/>
        <v>CUMPLE</v>
      </c>
    </row>
    <row r="3558" spans="1:15" hidden="1">
      <c r="A3558">
        <f>Tabla_owssvr__2[[#This Row],[ID]]</f>
        <v>1652</v>
      </c>
      <c r="B3558" t="str">
        <f>Tabla_owssvr__2[[#This Row],[Título]]</f>
        <v>móvil 94691462</v>
      </c>
      <c r="C3558" t="str">
        <f>Tabla_owssvr__2[[#This Row],[Solicitante]]</f>
        <v>Peñaloza Ordenes, Enrique Antonio, CAM</v>
      </c>
      <c r="D3558" s="4">
        <f>Tabla_owssvr__2[[#This Row],[Fecha Solicitud]]</f>
        <v>41527</v>
      </c>
      <c r="E3558" t="str">
        <f>Tabla_owssvr__2[[#This Row],[Estado]]</f>
        <v>Realizado</v>
      </c>
      <c r="F3558" s="4">
        <f>Tabla_owssvr__2[[#This Row],[Fecha Cierre]]</f>
        <v>41527</v>
      </c>
      <c r="G3558" t="str">
        <f>Tabla_owssvr__2[[#This Row],[Categoria]]</f>
        <v>Habilitación de servicios de telefonía celular, aumento de minutos, cambio de perfil.</v>
      </c>
      <c r="H3558">
        <f>Tabla_owssvr__2[[#This Row],[Enviado a TI]]</f>
        <v>0</v>
      </c>
      <c r="I3558">
        <f>Tabla_owssvr__2[[#This Row],[Regiones]]</f>
        <v>0</v>
      </c>
      <c r="J3558" s="12">
        <f t="shared" si="357"/>
        <v>1</v>
      </c>
      <c r="K3558" s="13">
        <f t="shared" si="358"/>
        <v>41528</v>
      </c>
      <c r="L3558" s="12">
        <f t="shared" si="359"/>
        <v>2013</v>
      </c>
      <c r="M3558" s="12">
        <f t="shared" si="360"/>
        <v>37</v>
      </c>
      <c r="N3558" s="12">
        <f t="shared" si="361"/>
        <v>9</v>
      </c>
      <c r="O3558" s="13" t="str">
        <f t="shared" ca="1" si="362"/>
        <v>CUMPLE</v>
      </c>
    </row>
    <row r="3559" spans="1:15" hidden="1">
      <c r="A3559">
        <f>Tabla_owssvr__2[[#This Row],[ID]]</f>
        <v>1651</v>
      </c>
      <c r="B3559" t="str">
        <f>Tabla_owssvr__2[[#This Row],[Título]]</f>
        <v xml:space="preserve"> Problemas con el celular  9469 1357</v>
      </c>
      <c r="C3559" t="str">
        <f>Tabla_owssvr__2[[#This Row],[Solicitante]]</f>
        <v>Cortez Flores, Gerson Eduardo, CAM</v>
      </c>
      <c r="D3559" s="4">
        <f>Tabla_owssvr__2[[#This Row],[Fecha Solicitud]]</f>
        <v>41527</v>
      </c>
      <c r="E3559" t="str">
        <f>Tabla_owssvr__2[[#This Row],[Estado]]</f>
        <v>Realizado</v>
      </c>
      <c r="F3559" s="4">
        <f>Tabla_owssvr__2[[#This Row],[Fecha Cierre]]</f>
        <v>41527</v>
      </c>
      <c r="G3559" t="str">
        <f>Tabla_owssvr__2[[#This Row],[Categoria]]</f>
        <v>Habilitación de servicios de telefonía celular, aumento de minutos, cambio de perfil.</v>
      </c>
      <c r="H3559">
        <f>Tabla_owssvr__2[[#This Row],[Enviado a TI]]</f>
        <v>0</v>
      </c>
      <c r="I3559">
        <f>Tabla_owssvr__2[[#This Row],[Regiones]]</f>
        <v>0</v>
      </c>
      <c r="J3559" s="12">
        <f t="shared" si="357"/>
        <v>1</v>
      </c>
      <c r="K3559" s="13">
        <f t="shared" si="358"/>
        <v>41528</v>
      </c>
      <c r="L3559" s="12">
        <f t="shared" si="359"/>
        <v>2013</v>
      </c>
      <c r="M3559" s="12">
        <f t="shared" si="360"/>
        <v>37</v>
      </c>
      <c r="N3559" s="12">
        <f t="shared" si="361"/>
        <v>9</v>
      </c>
      <c r="O3559" s="13" t="str">
        <f t="shared" ca="1" si="362"/>
        <v>CUMPLE</v>
      </c>
    </row>
    <row r="3560" spans="1:15" hidden="1">
      <c r="A3560">
        <f>Tabla_owssvr__2[[#This Row],[ID]]</f>
        <v>1649</v>
      </c>
      <c r="B3560" t="str">
        <f>Tabla_owssvr__2[[#This Row],[Título]]</f>
        <v>Activación de Minutos - 93214625</v>
      </c>
      <c r="C3560" t="str">
        <f>Tabla_owssvr__2[[#This Row],[Solicitante]]</f>
        <v>Ramirez Vergara, Joseline, CAM</v>
      </c>
      <c r="D3560" s="4">
        <f>Tabla_owssvr__2[[#This Row],[Fecha Solicitud]]</f>
        <v>41527</v>
      </c>
      <c r="E3560" t="str">
        <f>Tabla_owssvr__2[[#This Row],[Estado]]</f>
        <v>Realizado</v>
      </c>
      <c r="F3560" s="4">
        <f>Tabla_owssvr__2[[#This Row],[Fecha Cierre]]</f>
        <v>41527</v>
      </c>
      <c r="G3560" t="str">
        <f>Tabla_owssvr__2[[#This Row],[Categoria]]</f>
        <v>Habilitación de servicios de telefonía celular, aumento de minutos, cambio de perfil.</v>
      </c>
      <c r="H3560">
        <f>Tabla_owssvr__2[[#This Row],[Enviado a TI]]</f>
        <v>0</v>
      </c>
      <c r="I3560">
        <f>Tabla_owssvr__2[[#This Row],[Regiones]]</f>
        <v>0</v>
      </c>
      <c r="J3560" s="12">
        <f t="shared" si="357"/>
        <v>1</v>
      </c>
      <c r="K3560" s="13">
        <f t="shared" si="358"/>
        <v>41528</v>
      </c>
      <c r="L3560" s="12">
        <f t="shared" si="359"/>
        <v>2013</v>
      </c>
      <c r="M3560" s="12">
        <f t="shared" si="360"/>
        <v>37</v>
      </c>
      <c r="N3560" s="12">
        <f t="shared" si="361"/>
        <v>9</v>
      </c>
      <c r="O3560" s="13" t="str">
        <f t="shared" ca="1" si="362"/>
        <v>CUMPLE</v>
      </c>
    </row>
    <row r="3561" spans="1:15" hidden="1">
      <c r="A3561">
        <f>Tabla_owssvr__2[[#This Row],[ID]]</f>
        <v>1648</v>
      </c>
      <c r="B3561" t="str">
        <f>Tabla_owssvr__2[[#This Row],[Título]]</f>
        <v xml:space="preserve">TICKET 759359 - EXCHANGE REGISTRO ANTISPAM </v>
      </c>
      <c r="C3561" t="str">
        <f>Tabla_owssvr__2[[#This Row],[Solicitante]]</f>
        <v>Salas Redondo, Luis Miguel, CAM</v>
      </c>
      <c r="D3561" s="4">
        <f>Tabla_owssvr__2[[#This Row],[Fecha Solicitud]]</f>
        <v>41527</v>
      </c>
      <c r="E3561" t="str">
        <f>Tabla_owssvr__2[[#This Row],[Estado]]</f>
        <v>Realizado</v>
      </c>
      <c r="F3561" s="4">
        <f>Tabla_owssvr__2[[#This Row],[Fecha Cierre]]</f>
        <v>41527</v>
      </c>
      <c r="G3561" t="str">
        <f>Tabla_owssvr__2[[#This Row],[Categoria]]</f>
        <v>Reporte de problemas de comunicaciones. Datos.</v>
      </c>
      <c r="H3561">
        <f>Tabla_owssvr__2[[#This Row],[Enviado a TI]]</f>
        <v>0</v>
      </c>
      <c r="I3561">
        <f>Tabla_owssvr__2[[#This Row],[Regiones]]</f>
        <v>0</v>
      </c>
      <c r="J3561" s="12">
        <f t="shared" si="357"/>
        <v>1</v>
      </c>
      <c r="K3561" s="13">
        <f t="shared" si="358"/>
        <v>41528</v>
      </c>
      <c r="L3561" s="12">
        <f t="shared" si="359"/>
        <v>2013</v>
      </c>
      <c r="M3561" s="12">
        <f t="shared" si="360"/>
        <v>37</v>
      </c>
      <c r="N3561" s="12">
        <f t="shared" si="361"/>
        <v>9</v>
      </c>
      <c r="O3561" s="13" t="str">
        <f t="shared" ca="1" si="362"/>
        <v>CUMPLE</v>
      </c>
    </row>
    <row r="3562" spans="1:15" hidden="1">
      <c r="A3562">
        <f>Tabla_owssvr__2[[#This Row],[ID]]</f>
        <v>1647</v>
      </c>
      <c r="B3562" t="str">
        <f>Tabla_owssvr__2[[#This Row],[Título]]</f>
        <v>Solicitud Simcard - Abonado 91625480</v>
      </c>
      <c r="C3562" t="str">
        <f>Tabla_owssvr__2[[#This Row],[Solicitante]]</f>
        <v>Martis Caceres, Roberto Jesus, CAM</v>
      </c>
      <c r="D3562" s="4">
        <f>Tabla_owssvr__2[[#This Row],[Fecha Solicitud]]</f>
        <v>41527</v>
      </c>
      <c r="E3562" t="str">
        <f>Tabla_owssvr__2[[#This Row],[Estado]]</f>
        <v>Realizado</v>
      </c>
      <c r="F3562" s="4">
        <f>Tabla_owssvr__2[[#This Row],[Fecha Cierre]]</f>
        <v>41527</v>
      </c>
      <c r="G3562" t="str">
        <f>Tabla_owssvr__2[[#This Row],[Categoria]]</f>
        <v>Asignación y/o entrega de equipos celulares estándar nuevos o sus componentes. (chips)</v>
      </c>
      <c r="H3562">
        <f>Tabla_owssvr__2[[#This Row],[Enviado a TI]]</f>
        <v>0</v>
      </c>
      <c r="I3562">
        <f>Tabla_owssvr__2[[#This Row],[Regiones]]</f>
        <v>0</v>
      </c>
      <c r="J3562" s="12">
        <f t="shared" si="357"/>
        <v>7</v>
      </c>
      <c r="K3562" s="13">
        <f t="shared" si="358"/>
        <v>41541</v>
      </c>
      <c r="L3562" s="12">
        <f t="shared" si="359"/>
        <v>2013</v>
      </c>
      <c r="M3562" s="12">
        <f t="shared" si="360"/>
        <v>39</v>
      </c>
      <c r="N3562" s="12">
        <f t="shared" si="361"/>
        <v>9</v>
      </c>
      <c r="O3562" s="13" t="str">
        <f t="shared" ca="1" si="362"/>
        <v>CUMPLE</v>
      </c>
    </row>
    <row r="3563" spans="1:15" hidden="1">
      <c r="A3563">
        <f>Tabla_owssvr__2[[#This Row],[ID]]</f>
        <v>1646</v>
      </c>
      <c r="B3563" t="str">
        <f>Tabla_owssvr__2[[#This Row],[Título]]</f>
        <v>CAMBIOS DE EQUIPOS - RRS</v>
      </c>
      <c r="C3563" t="str">
        <f>Tabla_owssvr__2[[#This Row],[Solicitante]]</f>
        <v>Ruz Salinas, Richard Alberto, CAM</v>
      </c>
      <c r="D3563" s="4">
        <f>Tabla_owssvr__2[[#This Row],[Fecha Solicitud]]</f>
        <v>41526</v>
      </c>
      <c r="E3563" t="str">
        <f>Tabla_owssvr__2[[#This Row],[Estado]]</f>
        <v>Realizado</v>
      </c>
      <c r="F3563" s="4">
        <f>Tabla_owssvr__2[[#This Row],[Fecha Cierre]]</f>
        <v>41527</v>
      </c>
      <c r="G3563" t="str">
        <f>Tabla_owssvr__2[[#This Row],[Categoria]]</f>
        <v>Replataformado del equipo.</v>
      </c>
      <c r="H3563">
        <f>Tabla_owssvr__2[[#This Row],[Enviado a TI]]</f>
        <v>0</v>
      </c>
      <c r="I3563">
        <f>Tabla_owssvr__2[[#This Row],[Regiones]]</f>
        <v>0</v>
      </c>
      <c r="J3563" s="12">
        <f t="shared" si="357"/>
        <v>3</v>
      </c>
      <c r="K3563" s="13">
        <f t="shared" si="358"/>
        <v>41529</v>
      </c>
      <c r="L3563" s="12">
        <f t="shared" si="359"/>
        <v>2013</v>
      </c>
      <c r="M3563" s="12">
        <f t="shared" si="360"/>
        <v>37</v>
      </c>
      <c r="N3563" s="12">
        <f t="shared" si="361"/>
        <v>9</v>
      </c>
      <c r="O3563" s="13" t="str">
        <f t="shared" ca="1" si="362"/>
        <v>CUMPLE</v>
      </c>
    </row>
    <row r="3564" spans="1:15" hidden="1">
      <c r="A3564">
        <f>Tabla_owssvr__2[[#This Row],[ID]]</f>
        <v>1645</v>
      </c>
      <c r="B3564" t="str">
        <f>Tabla_owssvr__2[[#This Row],[Título]]</f>
        <v>Activación de Minutos - 95496638</v>
      </c>
      <c r="C3564" t="str">
        <f>Tabla_owssvr__2[[#This Row],[Solicitante]]</f>
        <v>Toloza Garrido, Samuel Isaac, CAM</v>
      </c>
      <c r="D3564" s="4">
        <f>Tabla_owssvr__2[[#This Row],[Fecha Solicitud]]</f>
        <v>41527</v>
      </c>
      <c r="E3564" t="str">
        <f>Tabla_owssvr__2[[#This Row],[Estado]]</f>
        <v>Realizado</v>
      </c>
      <c r="F3564" s="4">
        <f>Tabla_owssvr__2[[#This Row],[Fecha Cierre]]</f>
        <v>41527</v>
      </c>
      <c r="G3564" t="str">
        <f>Tabla_owssvr__2[[#This Row],[Categoria]]</f>
        <v>Habilitación de servicios de telefonía celular, aumento de minutos, cambio de perfil.</v>
      </c>
      <c r="H3564">
        <f>Tabla_owssvr__2[[#This Row],[Enviado a TI]]</f>
        <v>0</v>
      </c>
      <c r="I3564">
        <f>Tabla_owssvr__2[[#This Row],[Regiones]]</f>
        <v>0</v>
      </c>
      <c r="J3564" s="12">
        <f t="shared" si="357"/>
        <v>1</v>
      </c>
      <c r="K3564" s="13">
        <f t="shared" si="358"/>
        <v>41528</v>
      </c>
      <c r="L3564" s="12">
        <f t="shared" si="359"/>
        <v>2013</v>
      </c>
      <c r="M3564" s="12">
        <f t="shared" si="360"/>
        <v>37</v>
      </c>
      <c r="N3564" s="12">
        <f t="shared" si="361"/>
        <v>9</v>
      </c>
      <c r="O3564" s="13" t="str">
        <f t="shared" ca="1" si="362"/>
        <v>CUMPLE</v>
      </c>
    </row>
    <row r="3565" spans="1:15" hidden="1">
      <c r="A3565">
        <f>Tabla_owssvr__2[[#This Row],[ID]]</f>
        <v>1644</v>
      </c>
      <c r="B3565" t="str">
        <f>Tabla_owssvr__2[[#This Row],[Título]]</f>
        <v>Cambio o actualización de PC Claudio Muñoz</v>
      </c>
      <c r="C3565" t="str">
        <f>Tabla_owssvr__2[[#This Row],[Solicitante]]</f>
        <v>Monardes Letelier, Israel Rodolfo, CAM</v>
      </c>
      <c r="D3565" s="4">
        <f>Tabla_owssvr__2[[#This Row],[Fecha Solicitud]]</f>
        <v>41523</v>
      </c>
      <c r="E3565" t="str">
        <f>Tabla_owssvr__2[[#This Row],[Estado]]</f>
        <v>Realizado</v>
      </c>
      <c r="F3565" s="4">
        <f>Tabla_owssvr__2[[#This Row],[Fecha Cierre]]</f>
        <v>41523</v>
      </c>
      <c r="G3565" t="str">
        <f>Tabla_owssvr__2[[#This Row],[Categoria]]</f>
        <v>Replataformado del equipo.</v>
      </c>
      <c r="H3565">
        <f>Tabla_owssvr__2[[#This Row],[Enviado a TI]]</f>
        <v>0</v>
      </c>
      <c r="I3565">
        <f>Tabla_owssvr__2[[#This Row],[Regiones]]</f>
        <v>0</v>
      </c>
      <c r="J3565" s="12">
        <f t="shared" si="357"/>
        <v>3</v>
      </c>
      <c r="K3565" s="13">
        <f t="shared" si="358"/>
        <v>41528</v>
      </c>
      <c r="L3565" s="12">
        <f t="shared" si="359"/>
        <v>2013</v>
      </c>
      <c r="M3565" s="12">
        <f t="shared" si="360"/>
        <v>37</v>
      </c>
      <c r="N3565" s="12">
        <f t="shared" si="361"/>
        <v>9</v>
      </c>
      <c r="O3565" s="13" t="str">
        <f t="shared" ca="1" si="362"/>
        <v>CUMPLE</v>
      </c>
    </row>
    <row r="3566" spans="1:15" hidden="1">
      <c r="A3566">
        <f>Tabla_owssvr__2[[#This Row],[ID]]</f>
        <v>1643</v>
      </c>
      <c r="B3566" t="str">
        <f>Tabla_owssvr__2[[#This Row],[Título]]</f>
        <v>problema oracle</v>
      </c>
      <c r="C3566" t="str">
        <f>Tabla_owssvr__2[[#This Row],[Solicitante]]</f>
        <v>Elgueta Rojas, Deborah Lisset, CAM</v>
      </c>
      <c r="D3566" s="4">
        <f>Tabla_owssvr__2[[#This Row],[Fecha Solicitud]]</f>
        <v>41523</v>
      </c>
      <c r="E3566" t="str">
        <f>Tabla_owssvr__2[[#This Row],[Estado]]</f>
        <v>Realizado</v>
      </c>
      <c r="F3566" s="4">
        <f>Tabla_owssvr__2[[#This Row],[Fecha Cierre]]</f>
        <v>41526</v>
      </c>
      <c r="G3566" t="str">
        <f>Tabla_owssvr__2[[#This Row],[Categoria]]</f>
        <v>Reporte de incidencias de servicio externos (Oracle, SAP, Synergia, GOM ….)</v>
      </c>
      <c r="H3566">
        <f>Tabla_owssvr__2[[#This Row],[Enviado a TI]]</f>
        <v>0</v>
      </c>
      <c r="I3566">
        <f>Tabla_owssvr__2[[#This Row],[Regiones]]</f>
        <v>0</v>
      </c>
      <c r="J3566" s="12">
        <f t="shared" si="357"/>
        <v>1</v>
      </c>
      <c r="K3566" s="13">
        <f t="shared" si="358"/>
        <v>41526</v>
      </c>
      <c r="L3566" s="12">
        <f t="shared" si="359"/>
        <v>2013</v>
      </c>
      <c r="M3566" s="12">
        <f t="shared" si="360"/>
        <v>37</v>
      </c>
      <c r="N3566" s="12">
        <f t="shared" si="361"/>
        <v>9</v>
      </c>
      <c r="O3566" s="13" t="str">
        <f t="shared" ca="1" si="362"/>
        <v>CUMPLE</v>
      </c>
    </row>
    <row r="3567" spans="1:15" hidden="1">
      <c r="A3567">
        <f>Tabla_owssvr__2[[#This Row],[ID]]</f>
        <v>1642</v>
      </c>
      <c r="B3567" t="str">
        <f>Tabla_owssvr__2[[#This Row],[Título]]</f>
        <v>Pantalla Apagada</v>
      </c>
      <c r="C3567" t="str">
        <f>Tabla_owssvr__2[[#This Row],[Solicitante]]</f>
        <v>Dossi Muñoz, Carolina, CAM</v>
      </c>
      <c r="D3567" s="4">
        <f>Tabla_owssvr__2[[#This Row],[Fecha Solicitud]]</f>
        <v>41523</v>
      </c>
      <c r="E3567" t="str">
        <f>Tabla_owssvr__2[[#This Row],[Estado]]</f>
        <v>Realizado</v>
      </c>
      <c r="F3567" s="4">
        <f>Tabla_owssvr__2[[#This Row],[Fecha Cierre]]</f>
        <v>41523</v>
      </c>
      <c r="G3567" t="str">
        <f>Tabla_owssvr__2[[#This Row],[Categoria]]</f>
        <v>Otros no sujetos a ANS</v>
      </c>
      <c r="H3567">
        <f>Tabla_owssvr__2[[#This Row],[Enviado a TI]]</f>
        <v>0</v>
      </c>
      <c r="I3567">
        <f>Tabla_owssvr__2[[#This Row],[Regiones]]</f>
        <v>0</v>
      </c>
      <c r="J3567" s="12">
        <f t="shared" si="357"/>
        <v>100</v>
      </c>
      <c r="K3567" s="13">
        <f t="shared" si="358"/>
        <v>41675</v>
      </c>
      <c r="L3567" s="12">
        <f t="shared" si="359"/>
        <v>2014</v>
      </c>
      <c r="M3567" s="12">
        <f t="shared" si="360"/>
        <v>6</v>
      </c>
      <c r="N3567" s="12">
        <f t="shared" si="361"/>
        <v>2</v>
      </c>
      <c r="O3567" s="13" t="str">
        <f t="shared" ca="1" si="362"/>
        <v>CUMPLE</v>
      </c>
    </row>
    <row r="3568" spans="1:15" hidden="1">
      <c r="A3568">
        <f>Tabla_owssvr__2[[#This Row],[ID]]</f>
        <v>1641</v>
      </c>
      <c r="B3568" t="str">
        <f>Tabla_owssvr__2[[#This Row],[Título]]</f>
        <v>Solicitud Serv. Técnico - Serie W3028502398</v>
      </c>
      <c r="C3568" t="str">
        <f>Tabla_owssvr__2[[#This Row],[Solicitante]]</f>
        <v>Storch Perez, Juan Carlos, CAM</v>
      </c>
      <c r="D3568" s="4">
        <f>Tabla_owssvr__2[[#This Row],[Fecha Solicitud]]</f>
        <v>41526</v>
      </c>
      <c r="E3568" t="str">
        <f>Tabla_owssvr__2[[#This Row],[Estado]]</f>
        <v>Realizado</v>
      </c>
      <c r="F3568" s="4">
        <f>Tabla_owssvr__2[[#This Row],[Fecha Cierre]]</f>
        <v>41526</v>
      </c>
      <c r="G3568" t="str">
        <f>Tabla_owssvr__2[[#This Row],[Categoria]]</f>
        <v>Reporte de problemas de Impresoras en Outsourcing</v>
      </c>
      <c r="H3568">
        <f>Tabla_owssvr__2[[#This Row],[Enviado a TI]]</f>
        <v>0</v>
      </c>
      <c r="I3568">
        <f>Tabla_owssvr__2[[#This Row],[Regiones]]</f>
        <v>0</v>
      </c>
      <c r="J3568" s="12">
        <f t="shared" si="357"/>
        <v>1</v>
      </c>
      <c r="K3568" s="13">
        <f t="shared" si="358"/>
        <v>41527</v>
      </c>
      <c r="L3568" s="12">
        <f t="shared" si="359"/>
        <v>2013</v>
      </c>
      <c r="M3568" s="12">
        <f t="shared" si="360"/>
        <v>37</v>
      </c>
      <c r="N3568" s="12">
        <f t="shared" si="361"/>
        <v>9</v>
      </c>
      <c r="O3568" s="13" t="str">
        <f t="shared" ca="1" si="362"/>
        <v>CUMPLE</v>
      </c>
    </row>
    <row r="3569" spans="1:15">
      <c r="A3569">
        <f>Tabla_owssvr__2[[#This Row],[ID]]</f>
        <v>1640</v>
      </c>
      <c r="B3569" t="str">
        <f>Tabla_owssvr__2[[#This Row],[Título]]</f>
        <v>CAMBIOS DE ANEXOS - BSM</v>
      </c>
      <c r="C3569" t="str">
        <f>Tabla_owssvr__2[[#This Row],[Solicitante]]</f>
        <v>Ruz Salinas, Richard Alberto, CAM</v>
      </c>
      <c r="D3569" s="4">
        <f>Tabla_owssvr__2[[#This Row],[Fecha Solicitud]]</f>
        <v>41522</v>
      </c>
      <c r="E3569" t="str">
        <f>Tabla_owssvr__2[[#This Row],[Estado]]</f>
        <v>Realizado</v>
      </c>
      <c r="F3569" s="4">
        <f>Tabla_owssvr__2[[#This Row],[Fecha Cierre]]</f>
        <v>41526</v>
      </c>
      <c r="G3569" t="str">
        <f>Tabla_owssvr__2[[#This Row],[Categoria]]</f>
        <v>Creación, modificación activación y desactivación de anexos telefónicos.</v>
      </c>
      <c r="H3569">
        <f>Tabla_owssvr__2[[#This Row],[Enviado a TI]]</f>
        <v>0</v>
      </c>
      <c r="I3569">
        <f>Tabla_owssvr__2[[#This Row],[Regiones]]</f>
        <v>0</v>
      </c>
      <c r="J3569" s="12">
        <f t="shared" ref="J3569:J3632" si="363">VLOOKUP(G3569,servicios,2,FALSE)</f>
        <v>1</v>
      </c>
      <c r="K3569" s="13">
        <f t="shared" ref="K3569:K3632" si="364">WORKDAY(D3569*1,J3569,festivos)</f>
        <v>41523</v>
      </c>
      <c r="L3569" s="12">
        <f t="shared" ref="L3569:L3632" si="365">YEAR(K3569)</f>
        <v>2013</v>
      </c>
      <c r="M3569" s="12">
        <f t="shared" ref="M3569:M3632" si="366">WEEKNUM(K3569,2)</f>
        <v>36</v>
      </c>
      <c r="N3569" s="12">
        <f t="shared" ref="N3569:N3632" si="367">MONTH(K3569)</f>
        <v>9</v>
      </c>
      <c r="O3569" s="13" t="str">
        <f t="shared" ref="O3569:O3632" ca="1" si="368">IF(F3569=0,IF(AND(TODAY()&lt;=K3569),"EN TIEMPO","FUERA"),IF(AND(F3569&lt;=K3569),"CUMPLE","NO CUMPLE"))</f>
        <v>NO CUMPLE</v>
      </c>
    </row>
    <row r="3570" spans="1:15" hidden="1">
      <c r="A3570">
        <f>Tabla_owssvr__2[[#This Row],[ID]]</f>
        <v>1639</v>
      </c>
      <c r="B3570" t="str">
        <f>Tabla_owssvr__2[[#This Row],[Título]]</f>
        <v>Solicitud de minutos</v>
      </c>
      <c r="C3570" t="str">
        <f>Tabla_owssvr__2[[#This Row],[Solicitante]]</f>
        <v>Schmidt Contreras, Ingrid Angélica, CAM</v>
      </c>
      <c r="D3570" s="4">
        <f>Tabla_owssvr__2[[#This Row],[Fecha Solicitud]]</f>
        <v>41526</v>
      </c>
      <c r="E3570" t="str">
        <f>Tabla_owssvr__2[[#This Row],[Estado]]</f>
        <v>Realizado</v>
      </c>
      <c r="F3570" s="4">
        <f>Tabla_owssvr__2[[#This Row],[Fecha Cierre]]</f>
        <v>41526</v>
      </c>
      <c r="G3570" t="str">
        <f>Tabla_owssvr__2[[#This Row],[Categoria]]</f>
        <v>Habilitación de servicios de telefonía celular, aumento de minutos, cambio de perfil.</v>
      </c>
      <c r="H3570">
        <f>Tabla_owssvr__2[[#This Row],[Enviado a TI]]</f>
        <v>0</v>
      </c>
      <c r="I3570">
        <f>Tabla_owssvr__2[[#This Row],[Regiones]]</f>
        <v>0</v>
      </c>
      <c r="J3570" s="12">
        <f t="shared" si="363"/>
        <v>1</v>
      </c>
      <c r="K3570" s="13">
        <f t="shared" si="364"/>
        <v>41527</v>
      </c>
      <c r="L3570" s="12">
        <f t="shared" si="365"/>
        <v>2013</v>
      </c>
      <c r="M3570" s="12">
        <f t="shared" si="366"/>
        <v>37</v>
      </c>
      <c r="N3570" s="12">
        <f t="shared" si="367"/>
        <v>9</v>
      </c>
      <c r="O3570" s="13" t="str">
        <f t="shared" ca="1" si="368"/>
        <v>CUMPLE</v>
      </c>
    </row>
    <row r="3571" spans="1:15" hidden="1">
      <c r="A3571">
        <f>Tabla_owssvr__2[[#This Row],[ID]]</f>
        <v>1638</v>
      </c>
      <c r="B3571" t="str">
        <f>Tabla_owssvr__2[[#This Row],[Título]]</f>
        <v>Cambio de Hora en Anexos</v>
      </c>
      <c r="C3571" t="str">
        <f>Tabla_owssvr__2[[#This Row],[Solicitante]]</f>
        <v>Técnico Mesa de Ayuda, Externo</v>
      </c>
      <c r="D3571" s="4">
        <f>Tabla_owssvr__2[[#This Row],[Fecha Solicitud]]</f>
        <v>41526</v>
      </c>
      <c r="E3571" t="str">
        <f>Tabla_owssvr__2[[#This Row],[Estado]]</f>
        <v>Realizado</v>
      </c>
      <c r="F3571" s="4">
        <f>Tabla_owssvr__2[[#This Row],[Fecha Cierre]]</f>
        <v>41526</v>
      </c>
      <c r="G3571" t="str">
        <f>Tabla_owssvr__2[[#This Row],[Categoria]]</f>
        <v>Creación, modificación activación y desactivación de anexos telefónicos.</v>
      </c>
      <c r="H3571">
        <f>Tabla_owssvr__2[[#This Row],[Enviado a TI]]</f>
        <v>0</v>
      </c>
      <c r="I3571">
        <f>Tabla_owssvr__2[[#This Row],[Regiones]]</f>
        <v>0</v>
      </c>
      <c r="J3571" s="12">
        <f t="shared" si="363"/>
        <v>1</v>
      </c>
      <c r="K3571" s="13">
        <f t="shared" si="364"/>
        <v>41527</v>
      </c>
      <c r="L3571" s="12">
        <f t="shared" si="365"/>
        <v>2013</v>
      </c>
      <c r="M3571" s="12">
        <f t="shared" si="366"/>
        <v>37</v>
      </c>
      <c r="N3571" s="12">
        <f t="shared" si="367"/>
        <v>9</v>
      </c>
      <c r="O3571" s="13" t="str">
        <f t="shared" ca="1" si="368"/>
        <v>CUMPLE</v>
      </c>
    </row>
    <row r="3572" spans="1:15" hidden="1">
      <c r="A3572">
        <f>Tabla_owssvr__2[[#This Row],[ID]]</f>
        <v>1637</v>
      </c>
      <c r="B3572" t="str">
        <f>Tabla_owssvr__2[[#This Row],[Título]]</f>
        <v>Solicitud Tóner - ID:W3028502318</v>
      </c>
      <c r="C3572" t="str">
        <f>Tabla_owssvr__2[[#This Row],[Solicitante]]</f>
        <v>San Martin Toledo, Mauricio Ramon, CAM</v>
      </c>
      <c r="D3572" s="4">
        <f>Tabla_owssvr__2[[#This Row],[Fecha Solicitud]]</f>
        <v>41526</v>
      </c>
      <c r="E3572" t="str">
        <f>Tabla_owssvr__2[[#This Row],[Estado]]</f>
        <v>Realizado</v>
      </c>
      <c r="F3572" s="4">
        <f>Tabla_owssvr__2[[#This Row],[Fecha Cierre]]</f>
        <v>41526</v>
      </c>
      <c r="G3572" t="str">
        <f>Tabla_owssvr__2[[#This Row],[Categoria]]</f>
        <v>Reporte de problemas de Impresoras en Outsourcing</v>
      </c>
      <c r="H3572">
        <f>Tabla_owssvr__2[[#This Row],[Enviado a TI]]</f>
        <v>0</v>
      </c>
      <c r="I3572">
        <f>Tabla_owssvr__2[[#This Row],[Regiones]]</f>
        <v>0</v>
      </c>
      <c r="J3572" s="12">
        <f t="shared" si="363"/>
        <v>1</v>
      </c>
      <c r="K3572" s="13">
        <f t="shared" si="364"/>
        <v>41527</v>
      </c>
      <c r="L3572" s="12">
        <f t="shared" si="365"/>
        <v>2013</v>
      </c>
      <c r="M3572" s="12">
        <f t="shared" si="366"/>
        <v>37</v>
      </c>
      <c r="N3572" s="12">
        <f t="shared" si="367"/>
        <v>9</v>
      </c>
      <c r="O3572" s="13" t="str">
        <f t="shared" ca="1" si="368"/>
        <v>CUMPLE</v>
      </c>
    </row>
    <row r="3573" spans="1:15" hidden="1">
      <c r="A3573">
        <f>Tabla_owssvr__2[[#This Row],[ID]]</f>
        <v>1636</v>
      </c>
      <c r="B3573" t="str">
        <f>Tabla_owssvr__2[[#This Row],[Título]]</f>
        <v>Solicitud Oracle</v>
      </c>
      <c r="C3573" t="str">
        <f>Tabla_owssvr__2[[#This Row],[Solicitante]]</f>
        <v>Brantt Zumarán, Claudia Andrea, CAM</v>
      </c>
      <c r="D3573" s="4">
        <f>Tabla_owssvr__2[[#This Row],[Fecha Solicitud]]</f>
        <v>41523</v>
      </c>
      <c r="E3573" t="str">
        <f>Tabla_owssvr__2[[#This Row],[Estado]]</f>
        <v>Realizado</v>
      </c>
      <c r="F3573" s="4">
        <f>Tabla_owssvr__2[[#This Row],[Fecha Cierre]]</f>
        <v>41523</v>
      </c>
      <c r="G3573" t="str">
        <f>Tabla_owssvr__2[[#This Row],[Categoria]]</f>
        <v>Reporte de incidencias de servicio externos (Oracle, SAP, Synergia, GOM ….)</v>
      </c>
      <c r="H3573">
        <f>Tabla_owssvr__2[[#This Row],[Enviado a TI]]</f>
        <v>0</v>
      </c>
      <c r="I3573">
        <f>Tabla_owssvr__2[[#This Row],[Regiones]]</f>
        <v>0</v>
      </c>
      <c r="J3573" s="12">
        <f t="shared" si="363"/>
        <v>1</v>
      </c>
      <c r="K3573" s="13">
        <f t="shared" si="364"/>
        <v>41526</v>
      </c>
      <c r="L3573" s="12">
        <f t="shared" si="365"/>
        <v>2013</v>
      </c>
      <c r="M3573" s="12">
        <f t="shared" si="366"/>
        <v>37</v>
      </c>
      <c r="N3573" s="12">
        <f t="shared" si="367"/>
        <v>9</v>
      </c>
      <c r="O3573" s="13" t="str">
        <f t="shared" ca="1" si="368"/>
        <v>CUMPLE</v>
      </c>
    </row>
    <row r="3574" spans="1:15" hidden="1">
      <c r="A3574">
        <f>Tabla_owssvr__2[[#This Row],[ID]]</f>
        <v>1635</v>
      </c>
      <c r="B3574" t="str">
        <f>Tabla_owssvr__2[[#This Row],[Título]]</f>
        <v xml:space="preserve">Plataformar NTB TI -Gcia. Adm. </v>
      </c>
      <c r="C3574" t="str">
        <f>Tabla_owssvr__2[[#This Row],[Solicitante]]</f>
        <v>Salas Redondo, Luis Miguel, CAM</v>
      </c>
      <c r="D3574" s="4">
        <f>Tabla_owssvr__2[[#This Row],[Fecha Solicitud]]</f>
        <v>41526</v>
      </c>
      <c r="E3574" t="str">
        <f>Tabla_owssvr__2[[#This Row],[Estado]]</f>
        <v>Realizado</v>
      </c>
      <c r="F3574" s="4">
        <f>Tabla_owssvr__2[[#This Row],[Fecha Cierre]]</f>
        <v>41526</v>
      </c>
      <c r="G3574" t="str">
        <f>Tabla_owssvr__2[[#This Row],[Categoria]]</f>
        <v>Replataformado del equipo.</v>
      </c>
      <c r="H3574">
        <f>Tabla_owssvr__2[[#This Row],[Enviado a TI]]</f>
        <v>0</v>
      </c>
      <c r="I3574">
        <f>Tabla_owssvr__2[[#This Row],[Regiones]]</f>
        <v>0</v>
      </c>
      <c r="J3574" s="12">
        <f t="shared" si="363"/>
        <v>3</v>
      </c>
      <c r="K3574" s="13">
        <f t="shared" si="364"/>
        <v>41529</v>
      </c>
      <c r="L3574" s="12">
        <f t="shared" si="365"/>
        <v>2013</v>
      </c>
      <c r="M3574" s="12">
        <f t="shared" si="366"/>
        <v>37</v>
      </c>
      <c r="N3574" s="12">
        <f t="shared" si="367"/>
        <v>9</v>
      </c>
      <c r="O3574" s="13" t="str">
        <f t="shared" ca="1" si="368"/>
        <v>CUMPLE</v>
      </c>
    </row>
    <row r="3575" spans="1:15" hidden="1">
      <c r="A3575">
        <f>Tabla_owssvr__2[[#This Row],[ID]]</f>
        <v>1634</v>
      </c>
      <c r="B3575" t="str">
        <f>Tabla_owssvr__2[[#This Row],[Título]]</f>
        <v>minutos a celular - 68780122</v>
      </c>
      <c r="C3575" t="str">
        <f>Tabla_owssvr__2[[#This Row],[Solicitante]]</f>
        <v>Pacheco Pinto, Alex  CAM</v>
      </c>
      <c r="D3575" s="4">
        <f>Tabla_owssvr__2[[#This Row],[Fecha Solicitud]]</f>
        <v>41523</v>
      </c>
      <c r="E3575" t="str">
        <f>Tabla_owssvr__2[[#This Row],[Estado]]</f>
        <v>Realizado</v>
      </c>
      <c r="F3575" s="4">
        <f>Tabla_owssvr__2[[#This Row],[Fecha Cierre]]</f>
        <v>41523</v>
      </c>
      <c r="G3575" t="str">
        <f>Tabla_owssvr__2[[#This Row],[Categoria]]</f>
        <v>Habilitación de servicios de telefonía celular, aumento de minutos, cambio de perfil.</v>
      </c>
      <c r="H3575">
        <f>Tabla_owssvr__2[[#This Row],[Enviado a TI]]</f>
        <v>0</v>
      </c>
      <c r="I3575">
        <f>Tabla_owssvr__2[[#This Row],[Regiones]]</f>
        <v>0</v>
      </c>
      <c r="J3575" s="12">
        <f t="shared" si="363"/>
        <v>1</v>
      </c>
      <c r="K3575" s="13">
        <f t="shared" si="364"/>
        <v>41526</v>
      </c>
      <c r="L3575" s="12">
        <f t="shared" si="365"/>
        <v>2013</v>
      </c>
      <c r="M3575" s="12">
        <f t="shared" si="366"/>
        <v>37</v>
      </c>
      <c r="N3575" s="12">
        <f t="shared" si="367"/>
        <v>9</v>
      </c>
      <c r="O3575" s="13" t="str">
        <f t="shared" ca="1" si="368"/>
        <v>CUMPLE</v>
      </c>
    </row>
    <row r="3576" spans="1:15" hidden="1">
      <c r="A3576">
        <f>Tabla_owssvr__2[[#This Row],[ID]]</f>
        <v>1633</v>
      </c>
      <c r="B3576" t="str">
        <f>Tabla_owssvr__2[[#This Row],[Título]]</f>
        <v>minutos a celular - 89224533</v>
      </c>
      <c r="C3576" t="str">
        <f>Tabla_owssvr__2[[#This Row],[Solicitante]]</f>
        <v>Pacheco Pinto, Alex  CAM</v>
      </c>
      <c r="D3576" s="4">
        <f>Tabla_owssvr__2[[#This Row],[Fecha Solicitud]]</f>
        <v>41523</v>
      </c>
      <c r="E3576" t="str">
        <f>Tabla_owssvr__2[[#This Row],[Estado]]</f>
        <v>Realizado</v>
      </c>
      <c r="F3576" s="4">
        <f>Tabla_owssvr__2[[#This Row],[Fecha Cierre]]</f>
        <v>41523</v>
      </c>
      <c r="G3576" t="str">
        <f>Tabla_owssvr__2[[#This Row],[Categoria]]</f>
        <v>Habilitación de servicios de telefonía celular, aumento de minutos, cambio de perfil.</v>
      </c>
      <c r="H3576">
        <f>Tabla_owssvr__2[[#This Row],[Enviado a TI]]</f>
        <v>0</v>
      </c>
      <c r="I3576">
        <f>Tabla_owssvr__2[[#This Row],[Regiones]]</f>
        <v>0</v>
      </c>
      <c r="J3576" s="12">
        <f t="shared" si="363"/>
        <v>1</v>
      </c>
      <c r="K3576" s="13">
        <f t="shared" si="364"/>
        <v>41526</v>
      </c>
      <c r="L3576" s="12">
        <f t="shared" si="365"/>
        <v>2013</v>
      </c>
      <c r="M3576" s="12">
        <f t="shared" si="366"/>
        <v>37</v>
      </c>
      <c r="N3576" s="12">
        <f t="shared" si="367"/>
        <v>9</v>
      </c>
      <c r="O3576" s="13" t="str">
        <f t="shared" ca="1" si="368"/>
        <v>CUMPLE</v>
      </c>
    </row>
    <row r="3577" spans="1:15" hidden="1">
      <c r="A3577">
        <f>Tabla_owssvr__2[[#This Row],[ID]]</f>
        <v>1632</v>
      </c>
      <c r="B3577" t="str">
        <f>Tabla_owssvr__2[[#This Row],[Título]]</f>
        <v>minutos a celular - 93238677</v>
      </c>
      <c r="C3577" t="str">
        <f>Tabla_owssvr__2[[#This Row],[Solicitante]]</f>
        <v>Pacheco Pinto, Alex  CAM</v>
      </c>
      <c r="D3577" s="4">
        <f>Tabla_owssvr__2[[#This Row],[Fecha Solicitud]]</f>
        <v>41523</v>
      </c>
      <c r="E3577" t="str">
        <f>Tabla_owssvr__2[[#This Row],[Estado]]</f>
        <v>Realizado</v>
      </c>
      <c r="F3577" s="4">
        <f>Tabla_owssvr__2[[#This Row],[Fecha Cierre]]</f>
        <v>41523</v>
      </c>
      <c r="G3577" t="str">
        <f>Tabla_owssvr__2[[#This Row],[Categoria]]</f>
        <v>Habilitación de servicios de telefonía celular, aumento de minutos, cambio de perfil.</v>
      </c>
      <c r="H3577">
        <f>Tabla_owssvr__2[[#This Row],[Enviado a TI]]</f>
        <v>0</v>
      </c>
      <c r="I3577">
        <f>Tabla_owssvr__2[[#This Row],[Regiones]]</f>
        <v>0</v>
      </c>
      <c r="J3577" s="12">
        <f t="shared" si="363"/>
        <v>1</v>
      </c>
      <c r="K3577" s="13">
        <f t="shared" si="364"/>
        <v>41526</v>
      </c>
      <c r="L3577" s="12">
        <f t="shared" si="365"/>
        <v>2013</v>
      </c>
      <c r="M3577" s="12">
        <f t="shared" si="366"/>
        <v>37</v>
      </c>
      <c r="N3577" s="12">
        <f t="shared" si="367"/>
        <v>9</v>
      </c>
      <c r="O3577" s="13" t="str">
        <f t="shared" ca="1" si="368"/>
        <v>CUMPLE</v>
      </c>
    </row>
    <row r="3578" spans="1:15" hidden="1">
      <c r="A3578">
        <f>Tabla_owssvr__2[[#This Row],[ID]]</f>
        <v>1631</v>
      </c>
      <c r="B3578" t="str">
        <f>Tabla_owssvr__2[[#This Row],[Título]]</f>
        <v>Caida de SIOT 06/09/2013</v>
      </c>
      <c r="C3578" t="str">
        <f>Tabla_owssvr__2[[#This Row],[Solicitante]]</f>
        <v>Canales Cardenas, Juan Carlos, CAM</v>
      </c>
      <c r="D3578" s="4">
        <f>Tabla_owssvr__2[[#This Row],[Fecha Solicitud]]</f>
        <v>41523</v>
      </c>
      <c r="E3578" t="str">
        <f>Tabla_owssvr__2[[#This Row],[Estado]]</f>
        <v>Realizado</v>
      </c>
      <c r="F3578" s="4">
        <f>Tabla_owssvr__2[[#This Row],[Fecha Cierre]]</f>
        <v>41523</v>
      </c>
      <c r="G3578" t="str">
        <f>Tabla_owssvr__2[[#This Row],[Categoria]]</f>
        <v>Reporte de incidencias de servicio externos (Oracle, SAP, Synergia, GOM ….)</v>
      </c>
      <c r="H3578">
        <f>Tabla_owssvr__2[[#This Row],[Enviado a TI]]</f>
        <v>0</v>
      </c>
      <c r="I3578">
        <f>Tabla_owssvr__2[[#This Row],[Regiones]]</f>
        <v>0</v>
      </c>
      <c r="J3578" s="12">
        <f t="shared" si="363"/>
        <v>1</v>
      </c>
      <c r="K3578" s="13">
        <f t="shared" si="364"/>
        <v>41526</v>
      </c>
      <c r="L3578" s="12">
        <f t="shared" si="365"/>
        <v>2013</v>
      </c>
      <c r="M3578" s="12">
        <f t="shared" si="366"/>
        <v>37</v>
      </c>
      <c r="N3578" s="12">
        <f t="shared" si="367"/>
        <v>9</v>
      </c>
      <c r="O3578" s="13" t="str">
        <f t="shared" ca="1" si="368"/>
        <v>CUMPLE</v>
      </c>
    </row>
    <row r="3579" spans="1:15" hidden="1">
      <c r="A3579">
        <f>Tabla_owssvr__2[[#This Row],[ID]]</f>
        <v>1630</v>
      </c>
      <c r="B3579" t="str">
        <f>Tabla_owssvr__2[[#This Row],[Título]]</f>
        <v>Restitucion de minutos 93227302</v>
      </c>
      <c r="C3579" t="str">
        <f>Tabla_owssvr__2[[#This Row],[Solicitante]]</f>
        <v>Elgueta Rojas, Deborah Lisset, CAM</v>
      </c>
      <c r="D3579" s="4">
        <f>Tabla_owssvr__2[[#This Row],[Fecha Solicitud]]</f>
        <v>41523</v>
      </c>
      <c r="E3579" t="str">
        <f>Tabla_owssvr__2[[#This Row],[Estado]]</f>
        <v>Realizado</v>
      </c>
      <c r="F3579" s="4">
        <f>Tabla_owssvr__2[[#This Row],[Fecha Cierre]]</f>
        <v>41523</v>
      </c>
      <c r="G3579" t="str">
        <f>Tabla_owssvr__2[[#This Row],[Categoria]]</f>
        <v>Habilitación de servicios de telefonía celular, aumento de minutos, cambio de perfil.</v>
      </c>
      <c r="H3579">
        <f>Tabla_owssvr__2[[#This Row],[Enviado a TI]]</f>
        <v>0</v>
      </c>
      <c r="I3579">
        <f>Tabla_owssvr__2[[#This Row],[Regiones]]</f>
        <v>0</v>
      </c>
      <c r="J3579" s="12">
        <f t="shared" si="363"/>
        <v>1</v>
      </c>
      <c r="K3579" s="13">
        <f t="shared" si="364"/>
        <v>41526</v>
      </c>
      <c r="L3579" s="12">
        <f t="shared" si="365"/>
        <v>2013</v>
      </c>
      <c r="M3579" s="12">
        <f t="shared" si="366"/>
        <v>37</v>
      </c>
      <c r="N3579" s="12">
        <f t="shared" si="367"/>
        <v>9</v>
      </c>
      <c r="O3579" s="13" t="str">
        <f t="shared" ca="1" si="368"/>
        <v>CUMPLE</v>
      </c>
    </row>
    <row r="3580" spans="1:15" hidden="1">
      <c r="A3580">
        <f>Tabla_owssvr__2[[#This Row],[ID]]</f>
        <v>1629</v>
      </c>
      <c r="B3580" t="str">
        <f>Tabla_owssvr__2[[#This Row],[Título]]</f>
        <v>Minutos on net Móvil 94691356</v>
      </c>
      <c r="C3580" t="str">
        <f>Tabla_owssvr__2[[#This Row],[Solicitante]]</f>
        <v>Duarte Fuentes, Luis Alfredo, CAM</v>
      </c>
      <c r="D3580" s="4">
        <f>Tabla_owssvr__2[[#This Row],[Fecha Solicitud]]</f>
        <v>41523</v>
      </c>
      <c r="E3580" t="str">
        <f>Tabla_owssvr__2[[#This Row],[Estado]]</f>
        <v>Realizado</v>
      </c>
      <c r="F3580" s="4">
        <f>Tabla_owssvr__2[[#This Row],[Fecha Cierre]]</f>
        <v>41523</v>
      </c>
      <c r="G3580" t="str">
        <f>Tabla_owssvr__2[[#This Row],[Categoria]]</f>
        <v>Habilitación de servicios de telefonía celular, aumento de minutos, cambio de perfil.</v>
      </c>
      <c r="H3580">
        <f>Tabla_owssvr__2[[#This Row],[Enviado a TI]]</f>
        <v>0</v>
      </c>
      <c r="I3580">
        <f>Tabla_owssvr__2[[#This Row],[Regiones]]</f>
        <v>0</v>
      </c>
      <c r="J3580" s="12">
        <f t="shared" si="363"/>
        <v>1</v>
      </c>
      <c r="K3580" s="13">
        <f t="shared" si="364"/>
        <v>41526</v>
      </c>
      <c r="L3580" s="12">
        <f t="shared" si="365"/>
        <v>2013</v>
      </c>
      <c r="M3580" s="12">
        <f t="shared" si="366"/>
        <v>37</v>
      </c>
      <c r="N3580" s="12">
        <f t="shared" si="367"/>
        <v>9</v>
      </c>
      <c r="O3580" s="13" t="str">
        <f t="shared" ca="1" si="368"/>
        <v>CUMPLE</v>
      </c>
    </row>
    <row r="3581" spans="1:15" hidden="1">
      <c r="A3581">
        <f>Tabla_owssvr__2[[#This Row],[ID]]</f>
        <v>1628</v>
      </c>
      <c r="B3581" t="str">
        <f>Tabla_owssvr__2[[#This Row],[Título]]</f>
        <v>Activación de Minutos - Celular 63090538</v>
      </c>
      <c r="C3581" t="str">
        <f>Tabla_owssvr__2[[#This Row],[Solicitante]]</f>
        <v>Ramirez Vergara, Joseline, CAM</v>
      </c>
      <c r="D3581" s="4">
        <f>Tabla_owssvr__2[[#This Row],[Fecha Solicitud]]</f>
        <v>41526</v>
      </c>
      <c r="E3581" t="str">
        <f>Tabla_owssvr__2[[#This Row],[Estado]]</f>
        <v>Realizado</v>
      </c>
      <c r="F3581" s="4">
        <f>Tabla_owssvr__2[[#This Row],[Fecha Cierre]]</f>
        <v>41526</v>
      </c>
      <c r="G3581" t="str">
        <f>Tabla_owssvr__2[[#This Row],[Categoria]]</f>
        <v>Habilitación de servicios de telefonía celular, aumento de minutos, cambio de perfil.</v>
      </c>
      <c r="H3581">
        <f>Tabla_owssvr__2[[#This Row],[Enviado a TI]]</f>
        <v>0</v>
      </c>
      <c r="I3581">
        <f>Tabla_owssvr__2[[#This Row],[Regiones]]</f>
        <v>0</v>
      </c>
      <c r="J3581" s="12">
        <f t="shared" si="363"/>
        <v>1</v>
      </c>
      <c r="K3581" s="13">
        <f t="shared" si="364"/>
        <v>41527</v>
      </c>
      <c r="L3581" s="12">
        <f t="shared" si="365"/>
        <v>2013</v>
      </c>
      <c r="M3581" s="12">
        <f t="shared" si="366"/>
        <v>37</v>
      </c>
      <c r="N3581" s="12">
        <f t="shared" si="367"/>
        <v>9</v>
      </c>
      <c r="O3581" s="13" t="str">
        <f t="shared" ca="1" si="368"/>
        <v>CUMPLE</v>
      </c>
    </row>
    <row r="3582" spans="1:15" hidden="1">
      <c r="A3582">
        <f>Tabla_owssvr__2[[#This Row],[ID]]</f>
        <v>1627</v>
      </c>
      <c r="B3582" t="str">
        <f>Tabla_owssvr__2[[#This Row],[Título]]</f>
        <v>Activación de Minutos - 68780122</v>
      </c>
      <c r="C3582" t="str">
        <f>Tabla_owssvr__2[[#This Row],[Solicitante]]</f>
        <v>Ramirez Vergara, Joseline, CAM</v>
      </c>
      <c r="D3582" s="4">
        <f>Tabla_owssvr__2[[#This Row],[Fecha Solicitud]]</f>
        <v>41526</v>
      </c>
      <c r="E3582" t="str">
        <f>Tabla_owssvr__2[[#This Row],[Estado]]</f>
        <v>Realizado</v>
      </c>
      <c r="F3582" s="4">
        <f>Tabla_owssvr__2[[#This Row],[Fecha Cierre]]</f>
        <v>41526</v>
      </c>
      <c r="G3582" t="str">
        <f>Tabla_owssvr__2[[#This Row],[Categoria]]</f>
        <v>Habilitación de servicios de telefonía celular, aumento de minutos, cambio de perfil.</v>
      </c>
      <c r="H3582">
        <f>Tabla_owssvr__2[[#This Row],[Enviado a TI]]</f>
        <v>0</v>
      </c>
      <c r="I3582">
        <f>Tabla_owssvr__2[[#This Row],[Regiones]]</f>
        <v>0</v>
      </c>
      <c r="J3582" s="12">
        <f t="shared" si="363"/>
        <v>1</v>
      </c>
      <c r="K3582" s="13">
        <f t="shared" si="364"/>
        <v>41527</v>
      </c>
      <c r="L3582" s="12">
        <f t="shared" si="365"/>
        <v>2013</v>
      </c>
      <c r="M3582" s="12">
        <f t="shared" si="366"/>
        <v>37</v>
      </c>
      <c r="N3582" s="12">
        <f t="shared" si="367"/>
        <v>9</v>
      </c>
      <c r="O3582" s="13" t="str">
        <f t="shared" ca="1" si="368"/>
        <v>CUMPLE</v>
      </c>
    </row>
    <row r="3583" spans="1:15" hidden="1">
      <c r="A3583">
        <f>Tabla_owssvr__2[[#This Row],[ID]]</f>
        <v>1626</v>
      </c>
      <c r="B3583" t="str">
        <f>Tabla_owssvr__2[[#This Row],[Título]]</f>
        <v>Configurar Perfil NTB - Gcia. RR.HH. MCPV</v>
      </c>
      <c r="C3583" t="str">
        <f>Tabla_owssvr__2[[#This Row],[Solicitante]]</f>
        <v>Salas Redondo, Luis Miguel, CAM</v>
      </c>
      <c r="D3583" s="4">
        <f>Tabla_owssvr__2[[#This Row],[Fecha Solicitud]]</f>
        <v>41526</v>
      </c>
      <c r="E3583" t="str">
        <f>Tabla_owssvr__2[[#This Row],[Estado]]</f>
        <v>Realizado</v>
      </c>
      <c r="F3583" s="4">
        <f>Tabla_owssvr__2[[#This Row],[Fecha Cierre]]</f>
        <v>41526</v>
      </c>
      <c r="G3583" t="str">
        <f>Tabla_owssvr__2[[#This Row],[Categoria]]</f>
        <v>Replataformado del equipo.</v>
      </c>
      <c r="H3583">
        <f>Tabla_owssvr__2[[#This Row],[Enviado a TI]]</f>
        <v>0</v>
      </c>
      <c r="I3583">
        <f>Tabla_owssvr__2[[#This Row],[Regiones]]</f>
        <v>0</v>
      </c>
      <c r="J3583" s="12">
        <f t="shared" si="363"/>
        <v>3</v>
      </c>
      <c r="K3583" s="13">
        <f t="shared" si="364"/>
        <v>41529</v>
      </c>
      <c r="L3583" s="12">
        <f t="shared" si="365"/>
        <v>2013</v>
      </c>
      <c r="M3583" s="12">
        <f t="shared" si="366"/>
        <v>37</v>
      </c>
      <c r="N3583" s="12">
        <f t="shared" si="367"/>
        <v>9</v>
      </c>
      <c r="O3583" s="13" t="str">
        <f t="shared" ca="1" si="368"/>
        <v>CUMPLE</v>
      </c>
    </row>
    <row r="3584" spans="1:15" hidden="1">
      <c r="A3584">
        <f>Tabla_owssvr__2[[#This Row],[ID]]</f>
        <v>1625</v>
      </c>
      <c r="B3584" t="str">
        <f>Tabla_owssvr__2[[#This Row],[Título]]</f>
        <v>Cambio de Hora PC</v>
      </c>
      <c r="C3584" t="str">
        <f>Tabla_owssvr__2[[#This Row],[Solicitante]]</f>
        <v>Harrison Muñoz, Leandro, CAM</v>
      </c>
      <c r="D3584" s="4">
        <f>Tabla_owssvr__2[[#This Row],[Fecha Solicitud]]</f>
        <v>41526</v>
      </c>
      <c r="E3584" t="str">
        <f>Tabla_owssvr__2[[#This Row],[Estado]]</f>
        <v>Realizado</v>
      </c>
      <c r="F3584" s="4">
        <f>Tabla_owssvr__2[[#This Row],[Fecha Cierre]]</f>
        <v>41526</v>
      </c>
      <c r="G3584" t="str">
        <f>Tabla_owssvr__2[[#This Row],[Categoria]]</f>
        <v>Instalación de nuevos software en los computadores.</v>
      </c>
      <c r="H3584">
        <f>Tabla_owssvr__2[[#This Row],[Enviado a TI]]</f>
        <v>0</v>
      </c>
      <c r="I3584">
        <f>Tabla_owssvr__2[[#This Row],[Regiones]]</f>
        <v>0</v>
      </c>
      <c r="J3584" s="12">
        <f t="shared" si="363"/>
        <v>1</v>
      </c>
      <c r="K3584" s="13">
        <f t="shared" si="364"/>
        <v>41527</v>
      </c>
      <c r="L3584" s="12">
        <f t="shared" si="365"/>
        <v>2013</v>
      </c>
      <c r="M3584" s="12">
        <f t="shared" si="366"/>
        <v>37</v>
      </c>
      <c r="N3584" s="12">
        <f t="shared" si="367"/>
        <v>9</v>
      </c>
      <c r="O3584" s="13" t="str">
        <f t="shared" ca="1" si="368"/>
        <v>CUMPLE</v>
      </c>
    </row>
    <row r="3585" spans="1:15" hidden="1">
      <c r="A3585">
        <f>Tabla_owssvr__2[[#This Row],[ID]]</f>
        <v>1624</v>
      </c>
      <c r="B3585" t="str">
        <f>Tabla_owssvr__2[[#This Row],[Título]]</f>
        <v xml:space="preserve">SOLICITUD DE GESTION - TONER DE IMPRESORA </v>
      </c>
      <c r="C3585" t="str">
        <f>Tabla_owssvr__2[[#This Row],[Solicitante]]</f>
        <v>Ruz Salinas, Richard Alberto, CAM</v>
      </c>
      <c r="D3585" s="4">
        <f>Tabla_owssvr__2[[#This Row],[Fecha Solicitud]]</f>
        <v>41526</v>
      </c>
      <c r="E3585" t="str">
        <f>Tabla_owssvr__2[[#This Row],[Estado]]</f>
        <v>Realizado</v>
      </c>
      <c r="F3585" s="4">
        <f>Tabla_owssvr__2[[#This Row],[Fecha Cierre]]</f>
        <v>41526</v>
      </c>
      <c r="G3585" t="str">
        <f>Tabla_owssvr__2[[#This Row],[Categoria]]</f>
        <v>Reporte de problemas de Impresoras en Outsourcing</v>
      </c>
      <c r="H3585">
        <f>Tabla_owssvr__2[[#This Row],[Enviado a TI]]</f>
        <v>0</v>
      </c>
      <c r="I3585">
        <f>Tabla_owssvr__2[[#This Row],[Regiones]]</f>
        <v>0</v>
      </c>
      <c r="J3585" s="12">
        <f t="shared" si="363"/>
        <v>1</v>
      </c>
      <c r="K3585" s="13">
        <f t="shared" si="364"/>
        <v>41527</v>
      </c>
      <c r="L3585" s="12">
        <f t="shared" si="365"/>
        <v>2013</v>
      </c>
      <c r="M3585" s="12">
        <f t="shared" si="366"/>
        <v>37</v>
      </c>
      <c r="N3585" s="12">
        <f t="shared" si="367"/>
        <v>9</v>
      </c>
      <c r="O3585" s="13" t="str">
        <f t="shared" ca="1" si="368"/>
        <v>CUMPLE</v>
      </c>
    </row>
    <row r="3586" spans="1:15" hidden="1">
      <c r="A3586">
        <f>Tabla_owssvr__2[[#This Row],[ID]]</f>
        <v>1623</v>
      </c>
      <c r="B3586" t="str">
        <f>Tabla_owssvr__2[[#This Row],[Título]]</f>
        <v>Reposición de minutos plan móvil</v>
      </c>
      <c r="C3586" t="str">
        <f>Tabla_owssvr__2[[#This Row],[Solicitante]]</f>
        <v>Garrido Fredes, Eduardo Adrian, CAM</v>
      </c>
      <c r="D3586" s="4">
        <f>Tabla_owssvr__2[[#This Row],[Fecha Solicitud]]</f>
        <v>41526</v>
      </c>
      <c r="E3586" t="str">
        <f>Tabla_owssvr__2[[#This Row],[Estado]]</f>
        <v>Realizado</v>
      </c>
      <c r="F3586" s="4">
        <f>Tabla_owssvr__2[[#This Row],[Fecha Cierre]]</f>
        <v>41526</v>
      </c>
      <c r="G3586" t="str">
        <f>Tabla_owssvr__2[[#This Row],[Categoria]]</f>
        <v>Habilitación de servicios de telefonía celular, aumento de minutos, cambio de perfil.</v>
      </c>
      <c r="H3586">
        <f>Tabla_owssvr__2[[#This Row],[Enviado a TI]]</f>
        <v>0</v>
      </c>
      <c r="I3586">
        <f>Tabla_owssvr__2[[#This Row],[Regiones]]</f>
        <v>0</v>
      </c>
      <c r="J3586" s="12">
        <f t="shared" si="363"/>
        <v>1</v>
      </c>
      <c r="K3586" s="13">
        <f t="shared" si="364"/>
        <v>41527</v>
      </c>
      <c r="L3586" s="12">
        <f t="shared" si="365"/>
        <v>2013</v>
      </c>
      <c r="M3586" s="12">
        <f t="shared" si="366"/>
        <v>37</v>
      </c>
      <c r="N3586" s="12">
        <f t="shared" si="367"/>
        <v>9</v>
      </c>
      <c r="O3586" s="13" t="str">
        <f t="shared" ca="1" si="368"/>
        <v>CUMPLE</v>
      </c>
    </row>
    <row r="3587" spans="1:15" hidden="1">
      <c r="A3587">
        <f>Tabla_owssvr__2[[#This Row],[ID]]</f>
        <v>1622</v>
      </c>
      <c r="B3587" t="str">
        <f>Tabla_owssvr__2[[#This Row],[Título]]</f>
        <v>Anexo 7886 Inoperativo</v>
      </c>
      <c r="C3587" t="str">
        <f>Tabla_owssvr__2[[#This Row],[Solicitante]]</f>
        <v>Harrison Muñoz, Leandro, CAM</v>
      </c>
      <c r="D3587" s="4">
        <f>Tabla_owssvr__2[[#This Row],[Fecha Solicitud]]</f>
        <v>41526</v>
      </c>
      <c r="E3587" t="str">
        <f>Tabla_owssvr__2[[#This Row],[Estado]]</f>
        <v>Realizado</v>
      </c>
      <c r="F3587" s="4">
        <f>Tabla_owssvr__2[[#This Row],[Fecha Cierre]]</f>
        <v>41526</v>
      </c>
      <c r="G3587" t="str">
        <f>Tabla_owssvr__2[[#This Row],[Categoria]]</f>
        <v>Creación, modificación activación y desactivación de anexos telefónicos.</v>
      </c>
      <c r="H3587">
        <f>Tabla_owssvr__2[[#This Row],[Enviado a TI]]</f>
        <v>0</v>
      </c>
      <c r="I3587">
        <f>Tabla_owssvr__2[[#This Row],[Regiones]]</f>
        <v>0</v>
      </c>
      <c r="J3587" s="12">
        <f t="shared" si="363"/>
        <v>1</v>
      </c>
      <c r="K3587" s="13">
        <f t="shared" si="364"/>
        <v>41527</v>
      </c>
      <c r="L3587" s="12">
        <f t="shared" si="365"/>
        <v>2013</v>
      </c>
      <c r="M3587" s="12">
        <f t="shared" si="366"/>
        <v>37</v>
      </c>
      <c r="N3587" s="12">
        <f t="shared" si="367"/>
        <v>9</v>
      </c>
      <c r="O3587" s="13" t="str">
        <f t="shared" ca="1" si="368"/>
        <v>CUMPLE</v>
      </c>
    </row>
    <row r="3588" spans="1:15" hidden="1">
      <c r="A3588">
        <f>Tabla_owssvr__2[[#This Row],[ID]]</f>
        <v>1621</v>
      </c>
      <c r="B3588" t="str">
        <f>Tabla_owssvr__2[[#This Row],[Título]]</f>
        <v>Renovacion equipo celular</v>
      </c>
      <c r="C3588" t="str">
        <f>Tabla_owssvr__2[[#This Row],[Solicitante]]</f>
        <v>Abrigo Elgueda, Juan Andres, CAM</v>
      </c>
      <c r="D3588" s="4">
        <f>Tabla_owssvr__2[[#This Row],[Fecha Solicitud]]</f>
        <v>41526</v>
      </c>
      <c r="E3588" t="str">
        <f>Tabla_owssvr__2[[#This Row],[Estado]]</f>
        <v>Realizado</v>
      </c>
      <c r="F3588" s="4">
        <f>Tabla_owssvr__2[[#This Row],[Fecha Cierre]]</f>
        <v>41526</v>
      </c>
      <c r="G3588" t="str">
        <f>Tabla_owssvr__2[[#This Row],[Categoria]]</f>
        <v>Asignación y/o entrega de equipos celulares estándar nuevos o sus componentes. (chips)</v>
      </c>
      <c r="H3588">
        <f>Tabla_owssvr__2[[#This Row],[Enviado a TI]]</f>
        <v>0</v>
      </c>
      <c r="I3588">
        <f>Tabla_owssvr__2[[#This Row],[Regiones]]</f>
        <v>0</v>
      </c>
      <c r="J3588" s="12">
        <f t="shared" si="363"/>
        <v>7</v>
      </c>
      <c r="K3588" s="13">
        <f t="shared" si="364"/>
        <v>41540</v>
      </c>
      <c r="L3588" s="12">
        <f t="shared" si="365"/>
        <v>2013</v>
      </c>
      <c r="M3588" s="12">
        <f t="shared" si="366"/>
        <v>39</v>
      </c>
      <c r="N3588" s="12">
        <f t="shared" si="367"/>
        <v>9</v>
      </c>
      <c r="O3588" s="13" t="str">
        <f t="shared" ca="1" si="368"/>
        <v>CUMPLE</v>
      </c>
    </row>
    <row r="3589" spans="1:15" hidden="1">
      <c r="A3589">
        <f>Tabla_owssvr__2[[#This Row],[ID]]</f>
        <v>1620</v>
      </c>
      <c r="B3589" t="str">
        <f>Tabla_owssvr__2[[#This Row],[Título]]</f>
        <v>Aumento Minutos - Abonado 7 431 72 34</v>
      </c>
      <c r="C3589" t="str">
        <f>Tabla_owssvr__2[[#This Row],[Solicitante]]</f>
        <v>Vergara Belmar, Jaime Antonio, CAM</v>
      </c>
      <c r="D3589" s="4">
        <f>Tabla_owssvr__2[[#This Row],[Fecha Solicitud]]</f>
        <v>41526</v>
      </c>
      <c r="E3589" t="str">
        <f>Tabla_owssvr__2[[#This Row],[Estado]]</f>
        <v>Realizado</v>
      </c>
      <c r="F3589" s="4">
        <f>Tabla_owssvr__2[[#This Row],[Fecha Cierre]]</f>
        <v>41526</v>
      </c>
      <c r="G3589" t="str">
        <f>Tabla_owssvr__2[[#This Row],[Categoria]]</f>
        <v>Habilitación de servicios de telefonía celular, aumento de minutos, cambio de perfil.</v>
      </c>
      <c r="H3589">
        <f>Tabla_owssvr__2[[#This Row],[Enviado a TI]]</f>
        <v>0</v>
      </c>
      <c r="I3589">
        <f>Tabla_owssvr__2[[#This Row],[Regiones]]</f>
        <v>0</v>
      </c>
      <c r="J3589" s="12">
        <f t="shared" si="363"/>
        <v>1</v>
      </c>
      <c r="K3589" s="13">
        <f t="shared" si="364"/>
        <v>41527</v>
      </c>
      <c r="L3589" s="12">
        <f t="shared" si="365"/>
        <v>2013</v>
      </c>
      <c r="M3589" s="12">
        <f t="shared" si="366"/>
        <v>37</v>
      </c>
      <c r="N3589" s="12">
        <f t="shared" si="367"/>
        <v>9</v>
      </c>
      <c r="O3589" s="13" t="str">
        <f t="shared" ca="1" si="368"/>
        <v>CUMPLE</v>
      </c>
    </row>
    <row r="3590" spans="1:15" hidden="1">
      <c r="A3590">
        <f>Tabla_owssvr__2[[#This Row],[ID]]</f>
        <v>1619</v>
      </c>
      <c r="B3590" t="str">
        <f>Tabla_owssvr__2[[#This Row],[Título]]</f>
        <v>Solicita minutos adicionales a celular Michel Castro</v>
      </c>
      <c r="C3590" t="str">
        <f>Tabla_owssvr__2[[#This Row],[Solicitante]]</f>
        <v>Castro Morales, Michel Fabian, CAM</v>
      </c>
      <c r="D3590" s="4">
        <f>Tabla_owssvr__2[[#This Row],[Fecha Solicitud]]</f>
        <v>41526</v>
      </c>
      <c r="E3590" t="str">
        <f>Tabla_owssvr__2[[#This Row],[Estado]]</f>
        <v>Realizado</v>
      </c>
      <c r="F3590" s="4">
        <f>Tabla_owssvr__2[[#This Row],[Fecha Cierre]]</f>
        <v>41526</v>
      </c>
      <c r="G3590" t="str">
        <f>Tabla_owssvr__2[[#This Row],[Categoria]]</f>
        <v>Habilitación de servicios de telefonía celular, aumento de minutos, cambio de perfil.</v>
      </c>
      <c r="H3590">
        <f>Tabla_owssvr__2[[#This Row],[Enviado a TI]]</f>
        <v>0</v>
      </c>
      <c r="I3590">
        <f>Tabla_owssvr__2[[#This Row],[Regiones]]</f>
        <v>0</v>
      </c>
      <c r="J3590" s="12">
        <f t="shared" si="363"/>
        <v>1</v>
      </c>
      <c r="K3590" s="13">
        <f t="shared" si="364"/>
        <v>41527</v>
      </c>
      <c r="L3590" s="12">
        <f t="shared" si="365"/>
        <v>2013</v>
      </c>
      <c r="M3590" s="12">
        <f t="shared" si="366"/>
        <v>37</v>
      </c>
      <c r="N3590" s="12">
        <f t="shared" si="367"/>
        <v>9</v>
      </c>
      <c r="O3590" s="13" t="str">
        <f t="shared" ca="1" si="368"/>
        <v>CUMPLE</v>
      </c>
    </row>
    <row r="3591" spans="1:15" hidden="1">
      <c r="A3591">
        <f>Tabla_owssvr__2[[#This Row],[ID]]</f>
        <v>1618</v>
      </c>
      <c r="B3591" t="str">
        <f>Tabla_owssvr__2[[#This Row],[Título]]</f>
        <v>Direcciones</v>
      </c>
      <c r="C3591" t="str">
        <f>Tabla_owssvr__2[[#This Row],[Solicitante]]</f>
        <v>Salas Redondo, Luis Miguel, CAM</v>
      </c>
      <c r="D3591" s="4">
        <f>Tabla_owssvr__2[[#This Row],[Fecha Solicitud]]</f>
        <v>41526</v>
      </c>
      <c r="E3591" t="str">
        <f>Tabla_owssvr__2[[#This Row],[Estado]]</f>
        <v>Realizado</v>
      </c>
      <c r="F3591" s="4">
        <f>Tabla_owssvr__2[[#This Row],[Fecha Cierre]]</f>
        <v>41526</v>
      </c>
      <c r="G3591" t="str">
        <f>Tabla_owssvr__2[[#This Row],[Categoria]]</f>
        <v>Habilitación de servicios de telefonía celular, aumento de minutos, cambio de perfil.</v>
      </c>
      <c r="H3591">
        <f>Tabla_owssvr__2[[#This Row],[Enviado a TI]]</f>
        <v>0</v>
      </c>
      <c r="I3591">
        <f>Tabla_owssvr__2[[#This Row],[Regiones]]</f>
        <v>0</v>
      </c>
      <c r="J3591" s="12">
        <f t="shared" si="363"/>
        <v>1</v>
      </c>
      <c r="K3591" s="13">
        <f t="shared" si="364"/>
        <v>41527</v>
      </c>
      <c r="L3591" s="12">
        <f t="shared" si="365"/>
        <v>2013</v>
      </c>
      <c r="M3591" s="12">
        <f t="shared" si="366"/>
        <v>37</v>
      </c>
      <c r="N3591" s="12">
        <f t="shared" si="367"/>
        <v>9</v>
      </c>
      <c r="O3591" s="13" t="str">
        <f t="shared" ca="1" si="368"/>
        <v>CUMPLE</v>
      </c>
    </row>
    <row r="3592" spans="1:15" hidden="1">
      <c r="A3592">
        <f>Tabla_owssvr__2[[#This Row],[ID]]</f>
        <v>1617</v>
      </c>
      <c r="B3592" t="str">
        <f>Tabla_owssvr__2[[#This Row],[Título]]</f>
        <v>Minutos en Celular</v>
      </c>
      <c r="C3592" t="str">
        <f>Tabla_owssvr__2[[#This Row],[Solicitante]]</f>
        <v>Abrigo Elgueda, Juan Andres, CAM</v>
      </c>
      <c r="D3592" s="4">
        <f>Tabla_owssvr__2[[#This Row],[Fecha Solicitud]]</f>
        <v>41526</v>
      </c>
      <c r="E3592" t="str">
        <f>Tabla_owssvr__2[[#This Row],[Estado]]</f>
        <v>Realizado</v>
      </c>
      <c r="F3592" s="4">
        <f>Tabla_owssvr__2[[#This Row],[Fecha Cierre]]</f>
        <v>41526</v>
      </c>
      <c r="G3592" t="str">
        <f>Tabla_owssvr__2[[#This Row],[Categoria]]</f>
        <v>Habilitación de servicios de telefonía celular, aumento de minutos, cambio de perfil.</v>
      </c>
      <c r="H3592">
        <f>Tabla_owssvr__2[[#This Row],[Enviado a TI]]</f>
        <v>0</v>
      </c>
      <c r="I3592">
        <f>Tabla_owssvr__2[[#This Row],[Regiones]]</f>
        <v>0</v>
      </c>
      <c r="J3592" s="12">
        <f t="shared" si="363"/>
        <v>1</v>
      </c>
      <c r="K3592" s="13">
        <f t="shared" si="364"/>
        <v>41527</v>
      </c>
      <c r="L3592" s="12">
        <f t="shared" si="365"/>
        <v>2013</v>
      </c>
      <c r="M3592" s="12">
        <f t="shared" si="366"/>
        <v>37</v>
      </c>
      <c r="N3592" s="12">
        <f t="shared" si="367"/>
        <v>9</v>
      </c>
      <c r="O3592" s="13" t="str">
        <f t="shared" ca="1" si="368"/>
        <v>CUMPLE</v>
      </c>
    </row>
    <row r="3593" spans="1:15" hidden="1">
      <c r="A3593">
        <f>Tabla_owssvr__2[[#This Row],[ID]]</f>
        <v>1616</v>
      </c>
      <c r="B3593" t="str">
        <f>Tabla_owssvr__2[[#This Row],[Título]]</f>
        <v>Minutos On Net - Celular 94314878</v>
      </c>
      <c r="C3593" t="str">
        <f>Tabla_owssvr__2[[#This Row],[Solicitante]]</f>
        <v>Sepulveda Salas, Vladimir Arnoldo, CAM</v>
      </c>
      <c r="D3593" s="4">
        <f>Tabla_owssvr__2[[#This Row],[Fecha Solicitud]]</f>
        <v>41526</v>
      </c>
      <c r="E3593" t="str">
        <f>Tabla_owssvr__2[[#This Row],[Estado]]</f>
        <v>Realizado</v>
      </c>
      <c r="F3593" s="4">
        <f>Tabla_owssvr__2[[#This Row],[Fecha Cierre]]</f>
        <v>41526</v>
      </c>
      <c r="G3593" t="str">
        <f>Tabla_owssvr__2[[#This Row],[Categoria]]</f>
        <v>Habilitación de servicios de telefonía celular, aumento de minutos, cambio de perfil.</v>
      </c>
      <c r="H3593">
        <f>Tabla_owssvr__2[[#This Row],[Enviado a TI]]</f>
        <v>0</v>
      </c>
      <c r="I3593">
        <f>Tabla_owssvr__2[[#This Row],[Regiones]]</f>
        <v>0</v>
      </c>
      <c r="J3593" s="12">
        <f t="shared" si="363"/>
        <v>1</v>
      </c>
      <c r="K3593" s="13">
        <f t="shared" si="364"/>
        <v>41527</v>
      </c>
      <c r="L3593" s="12">
        <f t="shared" si="365"/>
        <v>2013</v>
      </c>
      <c r="M3593" s="12">
        <f t="shared" si="366"/>
        <v>37</v>
      </c>
      <c r="N3593" s="12">
        <f t="shared" si="367"/>
        <v>9</v>
      </c>
      <c r="O3593" s="13" t="str">
        <f t="shared" ca="1" si="368"/>
        <v>CUMPLE</v>
      </c>
    </row>
    <row r="3594" spans="1:15" hidden="1">
      <c r="A3594">
        <f>Tabla_owssvr__2[[#This Row],[ID]]</f>
        <v>1615</v>
      </c>
      <c r="B3594" t="str">
        <f>Tabla_owssvr__2[[#This Row],[Título]]</f>
        <v>Liberación minutos On-Net</v>
      </c>
      <c r="C3594" t="str">
        <f>Tabla_owssvr__2[[#This Row],[Solicitante]]</f>
        <v>Castro Marchant, Jorge, CAM</v>
      </c>
      <c r="D3594" s="4">
        <f>Tabla_owssvr__2[[#This Row],[Fecha Solicitud]]</f>
        <v>41526</v>
      </c>
      <c r="E3594" t="str">
        <f>Tabla_owssvr__2[[#This Row],[Estado]]</f>
        <v>Realizado</v>
      </c>
      <c r="F3594" s="4">
        <f>Tabla_owssvr__2[[#This Row],[Fecha Cierre]]</f>
        <v>41526</v>
      </c>
      <c r="G3594" t="str">
        <f>Tabla_owssvr__2[[#This Row],[Categoria]]</f>
        <v>Habilitación de servicios de telefonía celular, aumento de minutos, cambio de perfil.</v>
      </c>
      <c r="H3594">
        <f>Tabla_owssvr__2[[#This Row],[Enviado a TI]]</f>
        <v>0</v>
      </c>
      <c r="I3594">
        <f>Tabla_owssvr__2[[#This Row],[Regiones]]</f>
        <v>0</v>
      </c>
      <c r="J3594" s="12">
        <f t="shared" si="363"/>
        <v>1</v>
      </c>
      <c r="K3594" s="13">
        <f t="shared" si="364"/>
        <v>41527</v>
      </c>
      <c r="L3594" s="12">
        <f t="shared" si="365"/>
        <v>2013</v>
      </c>
      <c r="M3594" s="12">
        <f t="shared" si="366"/>
        <v>37</v>
      </c>
      <c r="N3594" s="12">
        <f t="shared" si="367"/>
        <v>9</v>
      </c>
      <c r="O3594" s="13" t="str">
        <f t="shared" ca="1" si="368"/>
        <v>CUMPLE</v>
      </c>
    </row>
    <row r="3595" spans="1:15" hidden="1">
      <c r="A3595">
        <f>Tabla_owssvr__2[[#This Row],[ID]]</f>
        <v>1614</v>
      </c>
      <c r="B3595" t="str">
        <f>Tabla_owssvr__2[[#This Row],[Título]]</f>
        <v>Restitucion de minutos 93227302</v>
      </c>
      <c r="C3595" t="str">
        <f>Tabla_owssvr__2[[#This Row],[Solicitante]]</f>
        <v>Elgueta Rojas, Deborah Lisset, CAM</v>
      </c>
      <c r="D3595" s="4">
        <f>Tabla_owssvr__2[[#This Row],[Fecha Solicitud]]</f>
        <v>41523</v>
      </c>
      <c r="E3595" t="str">
        <f>Tabla_owssvr__2[[#This Row],[Estado]]</f>
        <v>Realizado</v>
      </c>
      <c r="F3595" s="4">
        <f>Tabla_owssvr__2[[#This Row],[Fecha Cierre]]</f>
        <v>41523</v>
      </c>
      <c r="G3595" t="str">
        <f>Tabla_owssvr__2[[#This Row],[Categoria]]</f>
        <v>Habilitación de servicios de telefonía celular, aumento de minutos, cambio de perfil.</v>
      </c>
      <c r="H3595">
        <f>Tabla_owssvr__2[[#This Row],[Enviado a TI]]</f>
        <v>0</v>
      </c>
      <c r="I3595">
        <f>Tabla_owssvr__2[[#This Row],[Regiones]]</f>
        <v>0</v>
      </c>
      <c r="J3595" s="12">
        <f t="shared" si="363"/>
        <v>1</v>
      </c>
      <c r="K3595" s="13">
        <f t="shared" si="364"/>
        <v>41526</v>
      </c>
      <c r="L3595" s="12">
        <f t="shared" si="365"/>
        <v>2013</v>
      </c>
      <c r="M3595" s="12">
        <f t="shared" si="366"/>
        <v>37</v>
      </c>
      <c r="N3595" s="12">
        <f t="shared" si="367"/>
        <v>9</v>
      </c>
      <c r="O3595" s="13" t="str">
        <f t="shared" ca="1" si="368"/>
        <v>CUMPLE</v>
      </c>
    </row>
    <row r="3596" spans="1:15" hidden="1">
      <c r="A3596">
        <f>Tabla_owssvr__2[[#This Row],[ID]]</f>
        <v>1613</v>
      </c>
      <c r="B3596" t="str">
        <f>Tabla_owssvr__2[[#This Row],[Título]]</f>
        <v>Abono - 90158529</v>
      </c>
      <c r="C3596" t="str">
        <f>Tabla_owssvr__2[[#This Row],[Solicitante]]</f>
        <v>Mena Guajardo, Erica Del Pilar, CAM</v>
      </c>
      <c r="D3596" s="4">
        <f>Tabla_owssvr__2[[#This Row],[Fecha Solicitud]]</f>
        <v>41523</v>
      </c>
      <c r="E3596" t="str">
        <f>Tabla_owssvr__2[[#This Row],[Estado]]</f>
        <v>Realizado</v>
      </c>
      <c r="F3596" s="4">
        <f>Tabla_owssvr__2[[#This Row],[Fecha Cierre]]</f>
        <v>41523</v>
      </c>
      <c r="G3596" t="str">
        <f>Tabla_owssvr__2[[#This Row],[Categoria]]</f>
        <v>Habilitación de servicios de telefonía celular, aumento de minutos, cambio de perfil.</v>
      </c>
      <c r="H3596">
        <f>Tabla_owssvr__2[[#This Row],[Enviado a TI]]</f>
        <v>0</v>
      </c>
      <c r="I3596">
        <f>Tabla_owssvr__2[[#This Row],[Regiones]]</f>
        <v>0</v>
      </c>
      <c r="J3596" s="12">
        <f t="shared" si="363"/>
        <v>1</v>
      </c>
      <c r="K3596" s="13">
        <f t="shared" si="364"/>
        <v>41526</v>
      </c>
      <c r="L3596" s="12">
        <f t="shared" si="365"/>
        <v>2013</v>
      </c>
      <c r="M3596" s="12">
        <f t="shared" si="366"/>
        <v>37</v>
      </c>
      <c r="N3596" s="12">
        <f t="shared" si="367"/>
        <v>9</v>
      </c>
      <c r="O3596" s="13" t="str">
        <f t="shared" ca="1" si="368"/>
        <v>CUMPLE</v>
      </c>
    </row>
    <row r="3597" spans="1:15" hidden="1">
      <c r="A3597">
        <f>Tabla_owssvr__2[[#This Row],[ID]]</f>
        <v>1612</v>
      </c>
      <c r="B3597" t="str">
        <f>Tabla_owssvr__2[[#This Row],[Título]]</f>
        <v>Solicitud Servicio Técnico - BSM ID:V4408910685</v>
      </c>
      <c r="C3597" t="str">
        <f>Tabla_owssvr__2[[#This Row],[Solicitante]]</f>
        <v>Ruz Salinas, Richard Alberto, CAM</v>
      </c>
      <c r="D3597" s="4">
        <f>Tabla_owssvr__2[[#This Row],[Fecha Solicitud]]</f>
        <v>41523</v>
      </c>
      <c r="E3597" t="str">
        <f>Tabla_owssvr__2[[#This Row],[Estado]]</f>
        <v>Realizado</v>
      </c>
      <c r="F3597" s="4">
        <f>Tabla_owssvr__2[[#This Row],[Fecha Cierre]]</f>
        <v>41523</v>
      </c>
      <c r="G3597" t="str">
        <f>Tabla_owssvr__2[[#This Row],[Categoria]]</f>
        <v>Reporte de problemas de Impresoras en Outsourcing</v>
      </c>
      <c r="H3597">
        <f>Tabla_owssvr__2[[#This Row],[Enviado a TI]]</f>
        <v>0</v>
      </c>
      <c r="I3597">
        <f>Tabla_owssvr__2[[#This Row],[Regiones]]</f>
        <v>0</v>
      </c>
      <c r="J3597" s="12">
        <f t="shared" si="363"/>
        <v>1</v>
      </c>
      <c r="K3597" s="13">
        <f t="shared" si="364"/>
        <v>41526</v>
      </c>
      <c r="L3597" s="12">
        <f t="shared" si="365"/>
        <v>2013</v>
      </c>
      <c r="M3597" s="12">
        <f t="shared" si="366"/>
        <v>37</v>
      </c>
      <c r="N3597" s="12">
        <f t="shared" si="367"/>
        <v>9</v>
      </c>
      <c r="O3597" s="13" t="str">
        <f t="shared" ca="1" si="368"/>
        <v>CUMPLE</v>
      </c>
    </row>
    <row r="3598" spans="1:15" hidden="1">
      <c r="A3598">
        <f>Tabla_owssvr__2[[#This Row],[ID]]</f>
        <v>1611</v>
      </c>
      <c r="B3598" t="str">
        <f>Tabla_owssvr__2[[#This Row],[Título]]</f>
        <v>Cambio de notebook</v>
      </c>
      <c r="C3598" t="str">
        <f>Tabla_owssvr__2[[#This Row],[Solicitante]]</f>
        <v>Froemel Diaz, Juan Enrique, CAM</v>
      </c>
      <c r="D3598" s="4">
        <f>Tabla_owssvr__2[[#This Row],[Fecha Solicitud]]</f>
        <v>41523</v>
      </c>
      <c r="E3598" t="str">
        <f>Tabla_owssvr__2[[#This Row],[Estado]]</f>
        <v>Realizado</v>
      </c>
      <c r="F3598" s="4">
        <f>Tabla_owssvr__2[[#This Row],[Fecha Cierre]]</f>
        <v>41523</v>
      </c>
      <c r="G3598" t="str">
        <f>Tabla_owssvr__2[[#This Row],[Categoria]]</f>
        <v>Replataformado del equipo.</v>
      </c>
      <c r="H3598">
        <f>Tabla_owssvr__2[[#This Row],[Enviado a TI]]</f>
        <v>0</v>
      </c>
      <c r="I3598">
        <f>Tabla_owssvr__2[[#This Row],[Regiones]]</f>
        <v>0</v>
      </c>
      <c r="J3598" s="12">
        <f t="shared" si="363"/>
        <v>3</v>
      </c>
      <c r="K3598" s="13">
        <f t="shared" si="364"/>
        <v>41528</v>
      </c>
      <c r="L3598" s="12">
        <f t="shared" si="365"/>
        <v>2013</v>
      </c>
      <c r="M3598" s="12">
        <f t="shared" si="366"/>
        <v>37</v>
      </c>
      <c r="N3598" s="12">
        <f t="shared" si="367"/>
        <v>9</v>
      </c>
      <c r="O3598" s="13" t="str">
        <f t="shared" ca="1" si="368"/>
        <v>CUMPLE</v>
      </c>
    </row>
    <row r="3599" spans="1:15" hidden="1">
      <c r="A3599">
        <f>Tabla_owssvr__2[[#This Row],[ID]]</f>
        <v>1610</v>
      </c>
      <c r="B3599" t="str">
        <f>Tabla_owssvr__2[[#This Row],[Título]]</f>
        <v>Cámaras Frontel -</v>
      </c>
      <c r="C3599" t="str">
        <f>Tabla_owssvr__2[[#This Row],[Solicitante]]</f>
        <v>Muñoz Contreras, Raul, CAM</v>
      </c>
      <c r="D3599" s="4">
        <f>Tabla_owssvr__2[[#This Row],[Fecha Solicitud]]</f>
        <v>41523</v>
      </c>
      <c r="E3599" t="str">
        <f>Tabla_owssvr__2[[#This Row],[Estado]]</f>
        <v>Realizado</v>
      </c>
      <c r="F3599" s="4">
        <f>Tabla_owssvr__2[[#This Row],[Fecha Cierre]]</f>
        <v>41523</v>
      </c>
      <c r="G3599" t="str">
        <f>Tabla_owssvr__2[[#This Row],[Categoria]]</f>
        <v>Compra de equipamiento no habitual</v>
      </c>
      <c r="H3599">
        <f>Tabla_owssvr__2[[#This Row],[Enviado a TI]]</f>
        <v>0</v>
      </c>
      <c r="I3599">
        <f>Tabla_owssvr__2[[#This Row],[Regiones]]</f>
        <v>0</v>
      </c>
      <c r="J3599" s="12">
        <f t="shared" si="363"/>
        <v>5</v>
      </c>
      <c r="K3599" s="13">
        <f t="shared" si="364"/>
        <v>41530</v>
      </c>
      <c r="L3599" s="12">
        <f t="shared" si="365"/>
        <v>2013</v>
      </c>
      <c r="M3599" s="12">
        <f t="shared" si="366"/>
        <v>37</v>
      </c>
      <c r="N3599" s="12">
        <f t="shared" si="367"/>
        <v>9</v>
      </c>
      <c r="O3599" s="13" t="str">
        <f t="shared" ca="1" si="368"/>
        <v>CUMPLE</v>
      </c>
    </row>
    <row r="3600" spans="1:15" hidden="1">
      <c r="A3600">
        <f>Tabla_owssvr__2[[#This Row],[ID]]</f>
        <v>1609</v>
      </c>
      <c r="B3600" t="str">
        <f>Tabla_owssvr__2[[#This Row],[Título]]</f>
        <v>Desbloqueo de cuente de dominio.</v>
      </c>
      <c r="C3600" t="str">
        <f>Tabla_owssvr__2[[#This Row],[Solicitante]]</f>
        <v>Hernandez Sanchez, Samuel Antonio, CAM</v>
      </c>
      <c r="D3600" s="4">
        <f>Tabla_owssvr__2[[#This Row],[Fecha Solicitud]]</f>
        <v>41522</v>
      </c>
      <c r="E3600" t="str">
        <f>Tabla_owssvr__2[[#This Row],[Estado]]</f>
        <v>Realizado</v>
      </c>
      <c r="F3600" s="4">
        <f>Tabla_owssvr__2[[#This Row],[Fecha Cierre]]</f>
        <v>41522</v>
      </c>
      <c r="G3600" t="str">
        <f>Tabla_owssvr__2[[#This Row],[Categoria]]</f>
        <v>Creación, modificación activación y desactivación de cuentas de red y correo electrónico.</v>
      </c>
      <c r="H3600">
        <f>Tabla_owssvr__2[[#This Row],[Enviado a TI]]</f>
        <v>0</v>
      </c>
      <c r="I3600">
        <f>Tabla_owssvr__2[[#This Row],[Regiones]]</f>
        <v>0</v>
      </c>
      <c r="J3600" s="12">
        <f t="shared" si="363"/>
        <v>1</v>
      </c>
      <c r="K3600" s="13">
        <f t="shared" si="364"/>
        <v>41523</v>
      </c>
      <c r="L3600" s="12">
        <f t="shared" si="365"/>
        <v>2013</v>
      </c>
      <c r="M3600" s="12">
        <f t="shared" si="366"/>
        <v>36</v>
      </c>
      <c r="N3600" s="12">
        <f t="shared" si="367"/>
        <v>9</v>
      </c>
      <c r="O3600" s="13" t="str">
        <f t="shared" ca="1" si="368"/>
        <v>CUMPLE</v>
      </c>
    </row>
    <row r="3601" spans="1:15" hidden="1">
      <c r="A3601">
        <f>Tabla_owssvr__2[[#This Row],[ID]]</f>
        <v>1608</v>
      </c>
      <c r="B3601" t="str">
        <f>Tabla_owssvr__2[[#This Row],[Título]]</f>
        <v>Solicitud de Impresora</v>
      </c>
      <c r="C3601" t="str">
        <f>Tabla_owssvr__2[[#This Row],[Solicitante]]</f>
        <v>Donoso Serey, Aldo Fabricio, CAM</v>
      </c>
      <c r="D3601" s="4">
        <f>Tabla_owssvr__2[[#This Row],[Fecha Solicitud]]</f>
        <v>41521</v>
      </c>
      <c r="E3601" t="str">
        <f>Tabla_owssvr__2[[#This Row],[Estado]]</f>
        <v>Realizado</v>
      </c>
      <c r="F3601" s="4">
        <f>Tabla_owssvr__2[[#This Row],[Fecha Cierre]]</f>
        <v>41522</v>
      </c>
      <c r="G3601" t="str">
        <f>Tabla_owssvr__2[[#This Row],[Categoria]]</f>
        <v>Reporte de problemas de Impresoras en Outsourcing</v>
      </c>
      <c r="H3601">
        <f>Tabla_owssvr__2[[#This Row],[Enviado a TI]]</f>
        <v>0</v>
      </c>
      <c r="I3601">
        <f>Tabla_owssvr__2[[#This Row],[Regiones]]</f>
        <v>0</v>
      </c>
      <c r="J3601" s="12">
        <f t="shared" si="363"/>
        <v>1</v>
      </c>
      <c r="K3601" s="13">
        <f t="shared" si="364"/>
        <v>41522</v>
      </c>
      <c r="L3601" s="12">
        <f t="shared" si="365"/>
        <v>2013</v>
      </c>
      <c r="M3601" s="12">
        <f t="shared" si="366"/>
        <v>36</v>
      </c>
      <c r="N3601" s="12">
        <f t="shared" si="367"/>
        <v>9</v>
      </c>
      <c r="O3601" s="13" t="str">
        <f t="shared" ca="1" si="368"/>
        <v>CUMPLE</v>
      </c>
    </row>
    <row r="3602" spans="1:15" hidden="1">
      <c r="A3602">
        <f>Tabla_owssvr__2[[#This Row],[ID]]</f>
        <v>1607</v>
      </c>
      <c r="B3602" t="str">
        <f>Tabla_owssvr__2[[#This Row],[Título]]</f>
        <v>Traslado Impresora Ricoh - TAR a BSM</v>
      </c>
      <c r="C3602" t="str">
        <f>Tabla_owssvr__2[[#This Row],[Solicitante]]</f>
        <v>Salas Redondo, Luis Miguel, CAM</v>
      </c>
      <c r="D3602" s="4">
        <f>Tabla_owssvr__2[[#This Row],[Fecha Solicitud]]</f>
        <v>41522</v>
      </c>
      <c r="E3602" t="str">
        <f>Tabla_owssvr__2[[#This Row],[Estado]]</f>
        <v>Realizado</v>
      </c>
      <c r="F3602" s="4">
        <f>Tabla_owssvr__2[[#This Row],[Fecha Cierre]]</f>
        <v>41522</v>
      </c>
      <c r="G3602" t="str">
        <f>Tabla_owssvr__2[[#This Row],[Categoria]]</f>
        <v>Otros no sujetos a ANS</v>
      </c>
      <c r="H3602">
        <f>Tabla_owssvr__2[[#This Row],[Enviado a TI]]</f>
        <v>0</v>
      </c>
      <c r="I3602">
        <f>Tabla_owssvr__2[[#This Row],[Regiones]]</f>
        <v>0</v>
      </c>
      <c r="J3602" s="12">
        <f t="shared" si="363"/>
        <v>100</v>
      </c>
      <c r="K3602" s="13">
        <f t="shared" si="364"/>
        <v>41674</v>
      </c>
      <c r="L3602" s="12">
        <f t="shared" si="365"/>
        <v>2014</v>
      </c>
      <c r="M3602" s="12">
        <f t="shared" si="366"/>
        <v>6</v>
      </c>
      <c r="N3602" s="12">
        <f t="shared" si="367"/>
        <v>2</v>
      </c>
      <c r="O3602" s="13" t="str">
        <f t="shared" ca="1" si="368"/>
        <v>CUMPLE</v>
      </c>
    </row>
    <row r="3603" spans="1:15" hidden="1">
      <c r="A3603">
        <f>Tabla_owssvr__2[[#This Row],[ID]]</f>
        <v>1606</v>
      </c>
      <c r="B3603" t="str">
        <f>Tabla_owssvr__2[[#This Row],[Título]]</f>
        <v>solicitud para habilitacion ern celular</v>
      </c>
      <c r="C3603" t="str">
        <f>Tabla_owssvr__2[[#This Row],[Solicitante]]</f>
        <v>Castro Morales, Michel Fabian, CAM</v>
      </c>
      <c r="D3603" s="4">
        <f>Tabla_owssvr__2[[#This Row],[Fecha Solicitud]]</f>
        <v>41522</v>
      </c>
      <c r="E3603" t="str">
        <f>Tabla_owssvr__2[[#This Row],[Estado]]</f>
        <v>Realizado</v>
      </c>
      <c r="F3603" s="4">
        <f>Tabla_owssvr__2[[#This Row],[Fecha Cierre]]</f>
        <v>41522</v>
      </c>
      <c r="G3603" t="str">
        <f>Tabla_owssvr__2[[#This Row],[Categoria]]</f>
        <v>Habilitación de servicios de telefonía celular, aumento de minutos, cambio de perfil.</v>
      </c>
      <c r="H3603">
        <f>Tabla_owssvr__2[[#This Row],[Enviado a TI]]</f>
        <v>0</v>
      </c>
      <c r="I3603">
        <f>Tabla_owssvr__2[[#This Row],[Regiones]]</f>
        <v>0</v>
      </c>
      <c r="J3603" s="12">
        <f t="shared" si="363"/>
        <v>1</v>
      </c>
      <c r="K3603" s="13">
        <f t="shared" si="364"/>
        <v>41523</v>
      </c>
      <c r="L3603" s="12">
        <f t="shared" si="365"/>
        <v>2013</v>
      </c>
      <c r="M3603" s="12">
        <f t="shared" si="366"/>
        <v>36</v>
      </c>
      <c r="N3603" s="12">
        <f t="shared" si="367"/>
        <v>9</v>
      </c>
      <c r="O3603" s="13" t="str">
        <f t="shared" ca="1" si="368"/>
        <v>CUMPLE</v>
      </c>
    </row>
    <row r="3604" spans="1:15" hidden="1">
      <c r="A3604">
        <f>Tabla_owssvr__2[[#This Row],[ID]]</f>
        <v>1605</v>
      </c>
      <c r="B3604" t="str">
        <f>Tabla_owssvr__2[[#This Row],[Título]]</f>
        <v>Sin Red Dependencia Zenteno 1</v>
      </c>
      <c r="C3604" t="str">
        <f>Tabla_owssvr__2[[#This Row],[Solicitante]]</f>
        <v>Castro Mery,Yeimei, CAM</v>
      </c>
      <c r="D3604" s="4">
        <f>Tabla_owssvr__2[[#This Row],[Fecha Solicitud]]</f>
        <v>41522</v>
      </c>
      <c r="E3604" t="str">
        <f>Tabla_owssvr__2[[#This Row],[Estado]]</f>
        <v>Realizado</v>
      </c>
      <c r="F3604" s="4">
        <f>Tabla_owssvr__2[[#This Row],[Fecha Cierre]]</f>
        <v>41522</v>
      </c>
      <c r="G3604" t="str">
        <f>Tabla_owssvr__2[[#This Row],[Categoria]]</f>
        <v>Reporte de problemas de comunicaciones. Datos.</v>
      </c>
      <c r="H3604">
        <f>Tabla_owssvr__2[[#This Row],[Enviado a TI]]</f>
        <v>0</v>
      </c>
      <c r="I3604">
        <f>Tabla_owssvr__2[[#This Row],[Regiones]]</f>
        <v>0</v>
      </c>
      <c r="J3604" s="12">
        <f t="shared" si="363"/>
        <v>1</v>
      </c>
      <c r="K3604" s="13">
        <f t="shared" si="364"/>
        <v>41523</v>
      </c>
      <c r="L3604" s="12">
        <f t="shared" si="365"/>
        <v>2013</v>
      </c>
      <c r="M3604" s="12">
        <f t="shared" si="366"/>
        <v>36</v>
      </c>
      <c r="N3604" s="12">
        <f t="shared" si="367"/>
        <v>9</v>
      </c>
      <c r="O3604" s="13" t="str">
        <f t="shared" ca="1" si="368"/>
        <v>CUMPLE</v>
      </c>
    </row>
    <row r="3605" spans="1:15" hidden="1">
      <c r="A3605">
        <f>Tabla_owssvr__2[[#This Row],[ID]]</f>
        <v>1604</v>
      </c>
      <c r="B3605" t="str">
        <f>Tabla_owssvr__2[[#This Row],[Título]]</f>
        <v>Información Sobre el Despacho Entel Nº: 81400000157.</v>
      </c>
      <c r="C3605" t="str">
        <f>Tabla_owssvr__2[[#This Row],[Solicitante]]</f>
        <v>Martinez Fuentealba, Victor Alonso, CAM</v>
      </c>
      <c r="D3605" s="4">
        <f>Tabla_owssvr__2[[#This Row],[Fecha Solicitud]]</f>
        <v>41521</v>
      </c>
      <c r="E3605" t="str">
        <f>Tabla_owssvr__2[[#This Row],[Estado]]</f>
        <v>Realizado</v>
      </c>
      <c r="F3605" s="4">
        <f>Tabla_owssvr__2[[#This Row],[Fecha Cierre]]</f>
        <v>41521</v>
      </c>
      <c r="G3605" t="str">
        <f>Tabla_owssvr__2[[#This Row],[Categoria]]</f>
        <v>Asignación y/o entrega de equipos celulares estándar nuevos o sus componentes. (chips)</v>
      </c>
      <c r="H3605">
        <f>Tabla_owssvr__2[[#This Row],[Enviado a TI]]</f>
        <v>0</v>
      </c>
      <c r="I3605">
        <f>Tabla_owssvr__2[[#This Row],[Regiones]]</f>
        <v>0</v>
      </c>
      <c r="J3605" s="12">
        <f t="shared" si="363"/>
        <v>7</v>
      </c>
      <c r="K3605" s="13">
        <f t="shared" si="364"/>
        <v>41530</v>
      </c>
      <c r="L3605" s="12">
        <f t="shared" si="365"/>
        <v>2013</v>
      </c>
      <c r="M3605" s="12">
        <f t="shared" si="366"/>
        <v>37</v>
      </c>
      <c r="N3605" s="12">
        <f t="shared" si="367"/>
        <v>9</v>
      </c>
      <c r="O3605" s="13" t="str">
        <f t="shared" ca="1" si="368"/>
        <v>CUMPLE</v>
      </c>
    </row>
    <row r="3606" spans="1:15" hidden="1">
      <c r="A3606">
        <f>Tabla_owssvr__2[[#This Row],[ID]]</f>
        <v>1603</v>
      </c>
      <c r="B3606" t="str">
        <f>Tabla_owssvr__2[[#This Row],[Título]]</f>
        <v>consulta de excel</v>
      </c>
      <c r="C3606" t="str">
        <f>Tabla_owssvr__2[[#This Row],[Solicitante]]</f>
        <v>Dossi Muñoz, Carolina, CAM</v>
      </c>
      <c r="D3606" s="4">
        <f>Tabla_owssvr__2[[#This Row],[Fecha Solicitud]]</f>
        <v>41522</v>
      </c>
      <c r="E3606" t="str">
        <f>Tabla_owssvr__2[[#This Row],[Estado]]</f>
        <v>Realizado</v>
      </c>
      <c r="F3606" s="4">
        <f>Tabla_owssvr__2[[#This Row],[Fecha Cierre]]</f>
        <v>41522</v>
      </c>
      <c r="G3606" t="str">
        <f>Tabla_owssvr__2[[#This Row],[Categoria]]</f>
        <v>Instalación de nuevos software en los computadores.</v>
      </c>
      <c r="H3606">
        <f>Tabla_owssvr__2[[#This Row],[Enviado a TI]]</f>
        <v>0</v>
      </c>
      <c r="I3606">
        <f>Tabla_owssvr__2[[#This Row],[Regiones]]</f>
        <v>0</v>
      </c>
      <c r="J3606" s="12">
        <f t="shared" si="363"/>
        <v>1</v>
      </c>
      <c r="K3606" s="13">
        <f t="shared" si="364"/>
        <v>41523</v>
      </c>
      <c r="L3606" s="12">
        <f t="shared" si="365"/>
        <v>2013</v>
      </c>
      <c r="M3606" s="12">
        <f t="shared" si="366"/>
        <v>36</v>
      </c>
      <c r="N3606" s="12">
        <f t="shared" si="367"/>
        <v>9</v>
      </c>
      <c r="O3606" s="13" t="str">
        <f t="shared" ca="1" si="368"/>
        <v>CUMPLE</v>
      </c>
    </row>
    <row r="3607" spans="1:15" hidden="1">
      <c r="A3607">
        <f>Tabla_owssvr__2[[#This Row],[ID]]</f>
        <v>1602</v>
      </c>
      <c r="B3607" t="str">
        <f>Tabla_owssvr__2[[#This Row],[Título]]</f>
        <v>Alta de Equipos - chlcamp111265</v>
      </c>
      <c r="C3607" t="str">
        <f>Tabla_owssvr__2[[#This Row],[Solicitante]]</f>
        <v>Técnico Mesa de Ayuda, Externo</v>
      </c>
      <c r="D3607" s="4">
        <f>Tabla_owssvr__2[[#This Row],[Fecha Solicitud]]</f>
        <v>41522</v>
      </c>
      <c r="E3607" t="str">
        <f>Tabla_owssvr__2[[#This Row],[Estado]]</f>
        <v>Realizado</v>
      </c>
      <c r="F3607" s="4">
        <f>Tabla_owssvr__2[[#This Row],[Fecha Cierre]]</f>
        <v>41522</v>
      </c>
      <c r="G3607" t="str">
        <f>Tabla_owssvr__2[[#This Row],[Categoria]]</f>
        <v>Creación, modificación activación y desactivación de cuentas de red y correo electrónico.</v>
      </c>
      <c r="H3607">
        <f>Tabla_owssvr__2[[#This Row],[Enviado a TI]]</f>
        <v>0</v>
      </c>
      <c r="I3607">
        <f>Tabla_owssvr__2[[#This Row],[Regiones]]</f>
        <v>0</v>
      </c>
      <c r="J3607" s="12">
        <f t="shared" si="363"/>
        <v>1</v>
      </c>
      <c r="K3607" s="13">
        <f t="shared" si="364"/>
        <v>41523</v>
      </c>
      <c r="L3607" s="12">
        <f t="shared" si="365"/>
        <v>2013</v>
      </c>
      <c r="M3607" s="12">
        <f t="shared" si="366"/>
        <v>36</v>
      </c>
      <c r="N3607" s="12">
        <f t="shared" si="367"/>
        <v>9</v>
      </c>
      <c r="O3607" s="13" t="str">
        <f t="shared" ca="1" si="368"/>
        <v>CUMPLE</v>
      </c>
    </row>
    <row r="3608" spans="1:15" hidden="1">
      <c r="A3608">
        <f>Tabla_owssvr__2[[#This Row],[ID]]</f>
        <v>1601</v>
      </c>
      <c r="B3608" t="str">
        <f>Tabla_owssvr__2[[#This Row],[Título]]</f>
        <v>Alta de Equipos - chlcamf110275</v>
      </c>
      <c r="C3608" t="str">
        <f>Tabla_owssvr__2[[#This Row],[Solicitante]]</f>
        <v>Técnico Mesa de Ayuda, Externo</v>
      </c>
      <c r="D3608" s="4">
        <f>Tabla_owssvr__2[[#This Row],[Fecha Solicitud]]</f>
        <v>41522</v>
      </c>
      <c r="E3608" t="str">
        <f>Tabla_owssvr__2[[#This Row],[Estado]]</f>
        <v>Realizado</v>
      </c>
      <c r="F3608" s="4">
        <f>Tabla_owssvr__2[[#This Row],[Fecha Cierre]]</f>
        <v>41522</v>
      </c>
      <c r="G3608" t="str">
        <f>Tabla_owssvr__2[[#This Row],[Categoria]]</f>
        <v>Creación, modificación activación y desactivación de cuentas de red y correo electrónico.</v>
      </c>
      <c r="H3608">
        <f>Tabla_owssvr__2[[#This Row],[Enviado a TI]]</f>
        <v>0</v>
      </c>
      <c r="I3608">
        <f>Tabla_owssvr__2[[#This Row],[Regiones]]</f>
        <v>0</v>
      </c>
      <c r="J3608" s="12">
        <f t="shared" si="363"/>
        <v>1</v>
      </c>
      <c r="K3608" s="13">
        <f t="shared" si="364"/>
        <v>41523</v>
      </c>
      <c r="L3608" s="12">
        <f t="shared" si="365"/>
        <v>2013</v>
      </c>
      <c r="M3608" s="12">
        <f t="shared" si="366"/>
        <v>36</v>
      </c>
      <c r="N3608" s="12">
        <f t="shared" si="367"/>
        <v>9</v>
      </c>
      <c r="O3608" s="13" t="str">
        <f t="shared" ca="1" si="368"/>
        <v>CUMPLE</v>
      </c>
    </row>
    <row r="3609" spans="1:15" hidden="1">
      <c r="A3609">
        <f>Tabla_owssvr__2[[#This Row],[ID]]</f>
        <v>1600</v>
      </c>
      <c r="B3609" t="str">
        <f>Tabla_owssvr__2[[#This Row],[Título]]</f>
        <v>Alta de Equipos - chlcamf110429</v>
      </c>
      <c r="C3609" t="str">
        <f>Tabla_owssvr__2[[#This Row],[Solicitante]]</f>
        <v>Técnico Mesa de Ayuda, Externo</v>
      </c>
      <c r="D3609" s="4">
        <f>Tabla_owssvr__2[[#This Row],[Fecha Solicitud]]</f>
        <v>41522</v>
      </c>
      <c r="E3609" t="str">
        <f>Tabla_owssvr__2[[#This Row],[Estado]]</f>
        <v>Realizado</v>
      </c>
      <c r="F3609" s="4">
        <f>Tabla_owssvr__2[[#This Row],[Fecha Cierre]]</f>
        <v>41522</v>
      </c>
      <c r="G3609" t="str">
        <f>Tabla_owssvr__2[[#This Row],[Categoria]]</f>
        <v>Creación, modificación activación y desactivación de cuentas de red y correo electrónico.</v>
      </c>
      <c r="H3609">
        <f>Tabla_owssvr__2[[#This Row],[Enviado a TI]]</f>
        <v>0</v>
      </c>
      <c r="I3609">
        <f>Tabla_owssvr__2[[#This Row],[Regiones]]</f>
        <v>0</v>
      </c>
      <c r="J3609" s="12">
        <f t="shared" si="363"/>
        <v>1</v>
      </c>
      <c r="K3609" s="13">
        <f t="shared" si="364"/>
        <v>41523</v>
      </c>
      <c r="L3609" s="12">
        <f t="shared" si="365"/>
        <v>2013</v>
      </c>
      <c r="M3609" s="12">
        <f t="shared" si="366"/>
        <v>36</v>
      </c>
      <c r="N3609" s="12">
        <f t="shared" si="367"/>
        <v>9</v>
      </c>
      <c r="O3609" s="13" t="str">
        <f t="shared" ca="1" si="368"/>
        <v>CUMPLE</v>
      </c>
    </row>
    <row r="3610" spans="1:15" hidden="1">
      <c r="A3610">
        <f>Tabla_owssvr__2[[#This Row],[ID]]</f>
        <v>1599</v>
      </c>
      <c r="B3610" t="str">
        <f>Tabla_owssvr__2[[#This Row],[Título]]</f>
        <v xml:space="preserve"> Activación de Minutos - 93234191</v>
      </c>
      <c r="C3610" t="str">
        <f>Tabla_owssvr__2[[#This Row],[Solicitante]]</f>
        <v>Pacheco Pinto, Alex  CAM</v>
      </c>
      <c r="D3610" s="4">
        <f>Tabla_owssvr__2[[#This Row],[Fecha Solicitud]]</f>
        <v>41522</v>
      </c>
      <c r="E3610" t="str">
        <f>Tabla_owssvr__2[[#This Row],[Estado]]</f>
        <v>Realizado</v>
      </c>
      <c r="F3610" s="4">
        <f>Tabla_owssvr__2[[#This Row],[Fecha Cierre]]</f>
        <v>41522</v>
      </c>
      <c r="G3610" t="str">
        <f>Tabla_owssvr__2[[#This Row],[Categoria]]</f>
        <v>Habilitación de servicios de telefonía celular, aumento de minutos, cambio de perfil.</v>
      </c>
      <c r="H3610">
        <f>Tabla_owssvr__2[[#This Row],[Enviado a TI]]</f>
        <v>0</v>
      </c>
      <c r="I3610">
        <f>Tabla_owssvr__2[[#This Row],[Regiones]]</f>
        <v>0</v>
      </c>
      <c r="J3610" s="12">
        <f t="shared" si="363"/>
        <v>1</v>
      </c>
      <c r="K3610" s="13">
        <f t="shared" si="364"/>
        <v>41523</v>
      </c>
      <c r="L3610" s="12">
        <f t="shared" si="365"/>
        <v>2013</v>
      </c>
      <c r="M3610" s="12">
        <f t="shared" si="366"/>
        <v>36</v>
      </c>
      <c r="N3610" s="12">
        <f t="shared" si="367"/>
        <v>9</v>
      </c>
      <c r="O3610" s="13" t="str">
        <f t="shared" ca="1" si="368"/>
        <v>CUMPLE</v>
      </c>
    </row>
    <row r="3611" spans="1:15" hidden="1">
      <c r="A3611">
        <f>Tabla_owssvr__2[[#This Row],[ID]]</f>
        <v>1598</v>
      </c>
      <c r="B3611" t="str">
        <f>Tabla_owssvr__2[[#This Row],[Título]]</f>
        <v>Activación de Minutos - 94691365</v>
      </c>
      <c r="C3611" t="str">
        <f>Tabla_owssvr__2[[#This Row],[Solicitante]]</f>
        <v>Toloza Garrido, Samuel Isaac, CAM</v>
      </c>
      <c r="D3611" s="4">
        <f>Tabla_owssvr__2[[#This Row],[Fecha Solicitud]]</f>
        <v>41522</v>
      </c>
      <c r="E3611" t="str">
        <f>Tabla_owssvr__2[[#This Row],[Estado]]</f>
        <v>Realizado</v>
      </c>
      <c r="F3611" s="4">
        <f>Tabla_owssvr__2[[#This Row],[Fecha Cierre]]</f>
        <v>41522</v>
      </c>
      <c r="G3611" t="str">
        <f>Tabla_owssvr__2[[#This Row],[Categoria]]</f>
        <v>Habilitación de servicios de telefonía celular, aumento de minutos, cambio de perfil.</v>
      </c>
      <c r="H3611">
        <f>Tabla_owssvr__2[[#This Row],[Enviado a TI]]</f>
        <v>0</v>
      </c>
      <c r="I3611">
        <f>Tabla_owssvr__2[[#This Row],[Regiones]]</f>
        <v>0</v>
      </c>
      <c r="J3611" s="12">
        <f t="shared" si="363"/>
        <v>1</v>
      </c>
      <c r="K3611" s="13">
        <f t="shared" si="364"/>
        <v>41523</v>
      </c>
      <c r="L3611" s="12">
        <f t="shared" si="365"/>
        <v>2013</v>
      </c>
      <c r="M3611" s="12">
        <f t="shared" si="366"/>
        <v>36</v>
      </c>
      <c r="N3611" s="12">
        <f t="shared" si="367"/>
        <v>9</v>
      </c>
      <c r="O3611" s="13" t="str">
        <f t="shared" ca="1" si="368"/>
        <v>CUMPLE</v>
      </c>
    </row>
    <row r="3612" spans="1:15" hidden="1">
      <c r="A3612">
        <f>Tabla_owssvr__2[[#This Row],[ID]]</f>
        <v>1597</v>
      </c>
      <c r="B3612" t="str">
        <f>Tabla_owssvr__2[[#This Row],[Título]]</f>
        <v xml:space="preserve">Liberar Internet </v>
      </c>
      <c r="C3612" t="str">
        <f>Tabla_owssvr__2[[#This Row],[Solicitante]]</f>
        <v>Salazar Henriquez, Jose Miguel, CAM</v>
      </c>
      <c r="D3612" s="4">
        <f>Tabla_owssvr__2[[#This Row],[Fecha Solicitud]]</f>
        <v>41521</v>
      </c>
      <c r="E3612" t="str">
        <f>Tabla_owssvr__2[[#This Row],[Estado]]</f>
        <v>Realizado</v>
      </c>
      <c r="F3612" s="4">
        <f>Tabla_owssvr__2[[#This Row],[Fecha Cierre]]</f>
        <v>41522</v>
      </c>
      <c r="G3612" t="str">
        <f>Tabla_owssvr__2[[#This Row],[Categoria]]</f>
        <v>Habilitación de carpetas compartidas o sitios de Sharepoint. O asignación y/o modificación de permisos.</v>
      </c>
      <c r="H3612">
        <f>Tabla_owssvr__2[[#This Row],[Enviado a TI]]</f>
        <v>0</v>
      </c>
      <c r="I3612">
        <f>Tabla_owssvr__2[[#This Row],[Regiones]]</f>
        <v>0</v>
      </c>
      <c r="J3612" s="12">
        <f t="shared" si="363"/>
        <v>1</v>
      </c>
      <c r="K3612" s="13">
        <f t="shared" si="364"/>
        <v>41522</v>
      </c>
      <c r="L3612" s="12">
        <f t="shared" si="365"/>
        <v>2013</v>
      </c>
      <c r="M3612" s="12">
        <f t="shared" si="366"/>
        <v>36</v>
      </c>
      <c r="N3612" s="12">
        <f t="shared" si="367"/>
        <v>9</v>
      </c>
      <c r="O3612" s="13" t="str">
        <f t="shared" ca="1" si="368"/>
        <v>CUMPLE</v>
      </c>
    </row>
    <row r="3613" spans="1:15" hidden="1">
      <c r="A3613">
        <f>Tabla_owssvr__2[[#This Row],[ID]]</f>
        <v>1596</v>
      </c>
      <c r="B3613" t="str">
        <f>Tabla_owssvr__2[[#This Row],[Título]]</f>
        <v>Minutos - 94691347</v>
      </c>
      <c r="C3613" t="str">
        <f>Tabla_owssvr__2[[#This Row],[Solicitante]]</f>
        <v>Hermosilla Rebolledo, Cristian Elias, CAM</v>
      </c>
      <c r="D3613" s="4">
        <f>Tabla_owssvr__2[[#This Row],[Fecha Solicitud]]</f>
        <v>41522</v>
      </c>
      <c r="E3613" t="str">
        <f>Tabla_owssvr__2[[#This Row],[Estado]]</f>
        <v>Realizado</v>
      </c>
      <c r="F3613" s="4">
        <f>Tabla_owssvr__2[[#This Row],[Fecha Cierre]]</f>
        <v>41522</v>
      </c>
      <c r="G3613" t="str">
        <f>Tabla_owssvr__2[[#This Row],[Categoria]]</f>
        <v>Habilitación de servicios de telefonía celular, aumento de minutos, cambio de perfil.</v>
      </c>
      <c r="H3613">
        <f>Tabla_owssvr__2[[#This Row],[Enviado a TI]]</f>
        <v>0</v>
      </c>
      <c r="I3613">
        <f>Tabla_owssvr__2[[#This Row],[Regiones]]</f>
        <v>0</v>
      </c>
      <c r="J3613" s="12">
        <f t="shared" si="363"/>
        <v>1</v>
      </c>
      <c r="K3613" s="13">
        <f t="shared" si="364"/>
        <v>41523</v>
      </c>
      <c r="L3613" s="12">
        <f t="shared" si="365"/>
        <v>2013</v>
      </c>
      <c r="M3613" s="12">
        <f t="shared" si="366"/>
        <v>36</v>
      </c>
      <c r="N3613" s="12">
        <f t="shared" si="367"/>
        <v>9</v>
      </c>
      <c r="O3613" s="13" t="str">
        <f t="shared" ca="1" si="368"/>
        <v>CUMPLE</v>
      </c>
    </row>
    <row r="3614" spans="1:15" hidden="1">
      <c r="A3614">
        <f>Tabla_owssvr__2[[#This Row],[ID]]</f>
        <v>1595</v>
      </c>
      <c r="B3614" t="str">
        <f>Tabla_owssvr__2[[#This Row],[Título]]</f>
        <v>Alta Estación de Trabajo - CHLCAMP111264</v>
      </c>
      <c r="C3614" t="str">
        <f>Tabla_owssvr__2[[#This Row],[Solicitante]]</f>
        <v>Técnico Mesa de Ayuda, Externo</v>
      </c>
      <c r="D3614" s="4">
        <f>Tabla_owssvr__2[[#This Row],[Fecha Solicitud]]</f>
        <v>41521</v>
      </c>
      <c r="E3614" t="str">
        <f>Tabla_owssvr__2[[#This Row],[Estado]]</f>
        <v>Realizado</v>
      </c>
      <c r="F3614" s="4">
        <f>Tabla_owssvr__2[[#This Row],[Fecha Cierre]]</f>
        <v>41521</v>
      </c>
      <c r="G3614" t="str">
        <f>Tabla_owssvr__2[[#This Row],[Categoria]]</f>
        <v>Creación, modificación activación y desactivación de cuentas de red y correo electrónico.</v>
      </c>
      <c r="H3614">
        <f>Tabla_owssvr__2[[#This Row],[Enviado a TI]]</f>
        <v>0</v>
      </c>
      <c r="I3614">
        <f>Tabla_owssvr__2[[#This Row],[Regiones]]</f>
        <v>0</v>
      </c>
      <c r="J3614" s="12">
        <f t="shared" si="363"/>
        <v>1</v>
      </c>
      <c r="K3614" s="13">
        <f t="shared" si="364"/>
        <v>41522</v>
      </c>
      <c r="L3614" s="12">
        <f t="shared" si="365"/>
        <v>2013</v>
      </c>
      <c r="M3614" s="12">
        <f t="shared" si="366"/>
        <v>36</v>
      </c>
      <c r="N3614" s="12">
        <f t="shared" si="367"/>
        <v>9</v>
      </c>
      <c r="O3614" s="13" t="str">
        <f t="shared" ca="1" si="368"/>
        <v>CUMPLE</v>
      </c>
    </row>
    <row r="3615" spans="1:15" hidden="1">
      <c r="A3615">
        <f>Tabla_owssvr__2[[#This Row],[ID]]</f>
        <v>1594</v>
      </c>
      <c r="B3615" t="str">
        <f>Tabla_owssvr__2[[#This Row],[Título]]</f>
        <v>Alta Estación de Trabajo - CHLCAMF110401</v>
      </c>
      <c r="C3615" t="str">
        <f>Tabla_owssvr__2[[#This Row],[Solicitante]]</f>
        <v>Técnico Mesa de Ayuda, Externo</v>
      </c>
      <c r="D3615" s="4">
        <f>Tabla_owssvr__2[[#This Row],[Fecha Solicitud]]</f>
        <v>41521</v>
      </c>
      <c r="E3615" t="str">
        <f>Tabla_owssvr__2[[#This Row],[Estado]]</f>
        <v>Realizado</v>
      </c>
      <c r="F3615" s="4">
        <f>Tabla_owssvr__2[[#This Row],[Fecha Cierre]]</f>
        <v>41521</v>
      </c>
      <c r="G3615" t="str">
        <f>Tabla_owssvr__2[[#This Row],[Categoria]]</f>
        <v>Creación, modificación activación y desactivación de cuentas de red y correo electrónico.</v>
      </c>
      <c r="H3615">
        <f>Tabla_owssvr__2[[#This Row],[Enviado a TI]]</f>
        <v>0</v>
      </c>
      <c r="I3615">
        <f>Tabla_owssvr__2[[#This Row],[Regiones]]</f>
        <v>0</v>
      </c>
      <c r="J3615" s="12">
        <f t="shared" si="363"/>
        <v>1</v>
      </c>
      <c r="K3615" s="13">
        <f t="shared" si="364"/>
        <v>41522</v>
      </c>
      <c r="L3615" s="12">
        <f t="shared" si="365"/>
        <v>2013</v>
      </c>
      <c r="M3615" s="12">
        <f t="shared" si="366"/>
        <v>36</v>
      </c>
      <c r="N3615" s="12">
        <f t="shared" si="367"/>
        <v>9</v>
      </c>
      <c r="O3615" s="13" t="str">
        <f t="shared" ca="1" si="368"/>
        <v>CUMPLE</v>
      </c>
    </row>
    <row r="3616" spans="1:15" hidden="1">
      <c r="A3616">
        <f>Tabla_owssvr__2[[#This Row],[ID]]</f>
        <v>1593</v>
      </c>
      <c r="B3616" t="str">
        <f>Tabla_owssvr__2[[#This Row],[Título]]</f>
        <v>recarga de teléfono números CAM</v>
      </c>
      <c r="C3616" t="str">
        <f>Tabla_owssvr__2[[#This Row],[Solicitante]]</f>
        <v>Quilodran Chavez, Sergio Patricio, CAM</v>
      </c>
      <c r="D3616" s="4">
        <f>Tabla_owssvr__2[[#This Row],[Fecha Solicitud]]</f>
        <v>41521</v>
      </c>
      <c r="E3616" t="str">
        <f>Tabla_owssvr__2[[#This Row],[Estado]]</f>
        <v>Realizado</v>
      </c>
      <c r="F3616" s="4">
        <f>Tabla_owssvr__2[[#This Row],[Fecha Cierre]]</f>
        <v>41521</v>
      </c>
      <c r="G3616" t="str">
        <f>Tabla_owssvr__2[[#This Row],[Categoria]]</f>
        <v>Habilitación de servicios de telefonía celular, aumento de minutos, cambio de perfil.</v>
      </c>
      <c r="H3616">
        <f>Tabla_owssvr__2[[#This Row],[Enviado a TI]]</f>
        <v>0</v>
      </c>
      <c r="I3616">
        <f>Tabla_owssvr__2[[#This Row],[Regiones]]</f>
        <v>0</v>
      </c>
      <c r="J3616" s="12">
        <f t="shared" si="363"/>
        <v>1</v>
      </c>
      <c r="K3616" s="13">
        <f t="shared" si="364"/>
        <v>41522</v>
      </c>
      <c r="L3616" s="12">
        <f t="shared" si="365"/>
        <v>2013</v>
      </c>
      <c r="M3616" s="12">
        <f t="shared" si="366"/>
        <v>36</v>
      </c>
      <c r="N3616" s="12">
        <f t="shared" si="367"/>
        <v>9</v>
      </c>
      <c r="O3616" s="13" t="str">
        <f t="shared" ca="1" si="368"/>
        <v>CUMPLE</v>
      </c>
    </row>
    <row r="3617" spans="1:15" hidden="1">
      <c r="A3617">
        <f>Tabla_owssvr__2[[#This Row],[ID]]</f>
        <v>1592</v>
      </c>
      <c r="B3617" t="str">
        <f>Tabla_owssvr__2[[#This Row],[Título]]</f>
        <v>Configurar Telefono IP Yealink T22P - Anexo 7569</v>
      </c>
      <c r="C3617" t="str">
        <f>Tabla_owssvr__2[[#This Row],[Solicitante]]</f>
        <v>Salazar Henriquez, Jose Miguel, CAM</v>
      </c>
      <c r="D3617" s="4">
        <f>Tabla_owssvr__2[[#This Row],[Fecha Solicitud]]</f>
        <v>41521</v>
      </c>
      <c r="E3617" t="str">
        <f>Tabla_owssvr__2[[#This Row],[Estado]]</f>
        <v>Rechazado</v>
      </c>
      <c r="F3617" s="4">
        <f>Tabla_owssvr__2[[#This Row],[Fecha Cierre]]</f>
        <v>41521</v>
      </c>
      <c r="G3617" t="str">
        <f>Tabla_owssvr__2[[#This Row],[Categoria]]</f>
        <v>Creación, modificación activación y desactivación de anexos telefónicos.</v>
      </c>
      <c r="H3617">
        <f>Tabla_owssvr__2[[#This Row],[Enviado a TI]]</f>
        <v>0</v>
      </c>
      <c r="I3617">
        <f>Tabla_owssvr__2[[#This Row],[Regiones]]</f>
        <v>0</v>
      </c>
      <c r="J3617" s="12">
        <f t="shared" si="363"/>
        <v>1</v>
      </c>
      <c r="K3617" s="13">
        <f t="shared" si="364"/>
        <v>41522</v>
      </c>
      <c r="L3617" s="12">
        <f t="shared" si="365"/>
        <v>2013</v>
      </c>
      <c r="M3617" s="12">
        <f t="shared" si="366"/>
        <v>36</v>
      </c>
      <c r="N3617" s="12">
        <f t="shared" si="367"/>
        <v>9</v>
      </c>
      <c r="O3617" s="13" t="str">
        <f t="shared" ca="1" si="368"/>
        <v>CUMPLE</v>
      </c>
    </row>
    <row r="3618" spans="1:15" hidden="1">
      <c r="A3618">
        <f>Tabla_owssvr__2[[#This Row],[ID]]</f>
        <v>1591</v>
      </c>
      <c r="B3618" t="str">
        <f>Tabla_owssvr__2[[#This Row],[Título]]</f>
        <v>Punto de Red malo</v>
      </c>
      <c r="C3618" t="str">
        <f>Tabla_owssvr__2[[#This Row],[Solicitante]]</f>
        <v>Pavez Torres, Hector Alejandro, CAM</v>
      </c>
      <c r="D3618" s="4">
        <f>Tabla_owssvr__2[[#This Row],[Fecha Solicitud]]</f>
        <v>41521</v>
      </c>
      <c r="E3618" t="str">
        <f>Tabla_owssvr__2[[#This Row],[Estado]]</f>
        <v>Realizado</v>
      </c>
      <c r="F3618" s="4">
        <f>Tabla_owssvr__2[[#This Row],[Fecha Cierre]]</f>
        <v>41526</v>
      </c>
      <c r="G3618" t="str">
        <f>Tabla_owssvr__2[[#This Row],[Categoria]]</f>
        <v>Instalación o revisión de puntos de red.</v>
      </c>
      <c r="H3618">
        <f>Tabla_owssvr__2[[#This Row],[Enviado a TI]]</f>
        <v>0</v>
      </c>
      <c r="I3618">
        <f>Tabla_owssvr__2[[#This Row],[Regiones]]</f>
        <v>0</v>
      </c>
      <c r="J3618" s="12">
        <f t="shared" si="363"/>
        <v>3</v>
      </c>
      <c r="K3618" s="13">
        <f t="shared" si="364"/>
        <v>41526</v>
      </c>
      <c r="L3618" s="12">
        <f t="shared" si="365"/>
        <v>2013</v>
      </c>
      <c r="M3618" s="12">
        <f t="shared" si="366"/>
        <v>37</v>
      </c>
      <c r="N3618" s="12">
        <f t="shared" si="367"/>
        <v>9</v>
      </c>
      <c r="O3618" s="13" t="str">
        <f t="shared" ca="1" si="368"/>
        <v>CUMPLE</v>
      </c>
    </row>
    <row r="3619" spans="1:15" hidden="1">
      <c r="A3619">
        <f>Tabla_owssvr__2[[#This Row],[ID]]</f>
        <v>1590</v>
      </c>
      <c r="B3619" t="str">
        <f>Tabla_owssvr__2[[#This Row],[Título]]</f>
        <v>SOLICITUD DE CAMBIO DE UBICACION</v>
      </c>
      <c r="C3619" t="str">
        <f>Tabla_owssvr__2[[#This Row],[Solicitante]]</f>
        <v>Valdes Navarrete, David Exequiel, CAM</v>
      </c>
      <c r="D3619" s="4">
        <f>Tabla_owssvr__2[[#This Row],[Fecha Solicitud]]</f>
        <v>41521</v>
      </c>
      <c r="E3619" t="str">
        <f>Tabla_owssvr__2[[#This Row],[Estado]]</f>
        <v>Realizado</v>
      </c>
      <c r="F3619" s="4">
        <f>Tabla_owssvr__2[[#This Row],[Fecha Cierre]]</f>
        <v>41521</v>
      </c>
      <c r="G3619" t="str">
        <f>Tabla_owssvr__2[[#This Row],[Categoria]]</f>
        <v>Otros no sujetos a ANS</v>
      </c>
      <c r="H3619">
        <f>Tabla_owssvr__2[[#This Row],[Enviado a TI]]</f>
        <v>0</v>
      </c>
      <c r="I3619">
        <f>Tabla_owssvr__2[[#This Row],[Regiones]]</f>
        <v>0</v>
      </c>
      <c r="J3619" s="12">
        <f t="shared" si="363"/>
        <v>100</v>
      </c>
      <c r="K3619" s="13">
        <f t="shared" si="364"/>
        <v>41673</v>
      </c>
      <c r="L3619" s="12">
        <f t="shared" si="365"/>
        <v>2014</v>
      </c>
      <c r="M3619" s="12">
        <f t="shared" si="366"/>
        <v>6</v>
      </c>
      <c r="N3619" s="12">
        <f t="shared" si="367"/>
        <v>2</v>
      </c>
      <c r="O3619" s="13" t="str">
        <f t="shared" ca="1" si="368"/>
        <v>CUMPLE</v>
      </c>
    </row>
    <row r="3620" spans="1:15" hidden="1">
      <c r="A3620">
        <f>Tabla_owssvr__2[[#This Row],[ID]]</f>
        <v>1589</v>
      </c>
      <c r="B3620" t="str">
        <f>Tabla_owssvr__2[[#This Row],[Título]]</f>
        <v>Solicito Recurso</v>
      </c>
      <c r="C3620" t="str">
        <f>Tabla_owssvr__2[[#This Row],[Solicitante]]</f>
        <v>Baez Mella, Patricia Andrea, CAM</v>
      </c>
      <c r="D3620" s="4">
        <f>Tabla_owssvr__2[[#This Row],[Fecha Solicitud]]</f>
        <v>41521</v>
      </c>
      <c r="E3620" t="str">
        <f>Tabla_owssvr__2[[#This Row],[Estado]]</f>
        <v>Realizado</v>
      </c>
      <c r="F3620" s="4">
        <f>Tabla_owssvr__2[[#This Row],[Fecha Cierre]]</f>
        <v>41521</v>
      </c>
      <c r="G3620" t="str">
        <f>Tabla_owssvr__2[[#This Row],[Categoria]]</f>
        <v>Préstamo de equipos. (según disponibilidad)</v>
      </c>
      <c r="H3620">
        <f>Tabla_owssvr__2[[#This Row],[Enviado a TI]]</f>
        <v>0</v>
      </c>
      <c r="I3620">
        <f>Tabla_owssvr__2[[#This Row],[Regiones]]</f>
        <v>0</v>
      </c>
      <c r="J3620" s="12">
        <f t="shared" si="363"/>
        <v>1</v>
      </c>
      <c r="K3620" s="13">
        <f t="shared" si="364"/>
        <v>41522</v>
      </c>
      <c r="L3620" s="12">
        <f t="shared" si="365"/>
        <v>2013</v>
      </c>
      <c r="M3620" s="12">
        <f t="shared" si="366"/>
        <v>36</v>
      </c>
      <c r="N3620" s="12">
        <f t="shared" si="367"/>
        <v>9</v>
      </c>
      <c r="O3620" s="13" t="str">
        <f t="shared" ca="1" si="368"/>
        <v>CUMPLE</v>
      </c>
    </row>
    <row r="3621" spans="1:15" hidden="1">
      <c r="A3621">
        <f>Tabla_owssvr__2[[#This Row],[ID]]</f>
        <v>1588</v>
      </c>
      <c r="B3621" t="str">
        <f>Tabla_owssvr__2[[#This Row],[Título]]</f>
        <v>Configurar Perfil - PC GestPer MBSP</v>
      </c>
      <c r="C3621" t="str">
        <f>Tabla_owssvr__2[[#This Row],[Solicitante]]</f>
        <v>Martis Caceres, Roberto Jesus, CAM</v>
      </c>
      <c r="D3621" s="4">
        <f>Tabla_owssvr__2[[#This Row],[Fecha Solicitud]]</f>
        <v>41521</v>
      </c>
      <c r="E3621" t="str">
        <f>Tabla_owssvr__2[[#This Row],[Estado]]</f>
        <v>Realizado</v>
      </c>
      <c r="F3621" s="4">
        <f>Tabla_owssvr__2[[#This Row],[Fecha Cierre]]</f>
        <v>41521</v>
      </c>
      <c r="G3621" t="str">
        <f>Tabla_owssvr__2[[#This Row],[Categoria]]</f>
        <v>Replataformado del equipo.</v>
      </c>
      <c r="H3621">
        <f>Tabla_owssvr__2[[#This Row],[Enviado a TI]]</f>
        <v>0</v>
      </c>
      <c r="I3621">
        <f>Tabla_owssvr__2[[#This Row],[Regiones]]</f>
        <v>0</v>
      </c>
      <c r="J3621" s="12">
        <f t="shared" si="363"/>
        <v>3</v>
      </c>
      <c r="K3621" s="13">
        <f t="shared" si="364"/>
        <v>41526</v>
      </c>
      <c r="L3621" s="12">
        <f t="shared" si="365"/>
        <v>2013</v>
      </c>
      <c r="M3621" s="12">
        <f t="shared" si="366"/>
        <v>37</v>
      </c>
      <c r="N3621" s="12">
        <f t="shared" si="367"/>
        <v>9</v>
      </c>
      <c r="O3621" s="13" t="str">
        <f t="shared" ca="1" si="368"/>
        <v>CUMPLE</v>
      </c>
    </row>
    <row r="3622" spans="1:15" hidden="1">
      <c r="A3622">
        <f>Tabla_owssvr__2[[#This Row],[ID]]</f>
        <v>1587</v>
      </c>
      <c r="B3622" t="str">
        <f>Tabla_owssvr__2[[#This Row],[Título]]</f>
        <v>Configurar Perfil - PC GestPer RCEB</v>
      </c>
      <c r="C3622" t="str">
        <f>Tabla_owssvr__2[[#This Row],[Solicitante]]</f>
        <v>Martis Caceres, Roberto Jesus, CAM</v>
      </c>
      <c r="D3622" s="4">
        <f>Tabla_owssvr__2[[#This Row],[Fecha Solicitud]]</f>
        <v>41521</v>
      </c>
      <c r="E3622" t="str">
        <f>Tabla_owssvr__2[[#This Row],[Estado]]</f>
        <v>Realizado</v>
      </c>
      <c r="F3622" s="4">
        <f>Tabla_owssvr__2[[#This Row],[Fecha Cierre]]</f>
        <v>41521</v>
      </c>
      <c r="G3622" t="str">
        <f>Tabla_owssvr__2[[#This Row],[Categoria]]</f>
        <v>Replataformado del equipo.</v>
      </c>
      <c r="H3622">
        <f>Tabla_owssvr__2[[#This Row],[Enviado a TI]]</f>
        <v>0</v>
      </c>
      <c r="I3622">
        <f>Tabla_owssvr__2[[#This Row],[Regiones]]</f>
        <v>0</v>
      </c>
      <c r="J3622" s="12">
        <f t="shared" si="363"/>
        <v>3</v>
      </c>
      <c r="K3622" s="13">
        <f t="shared" si="364"/>
        <v>41526</v>
      </c>
      <c r="L3622" s="12">
        <f t="shared" si="365"/>
        <v>2013</v>
      </c>
      <c r="M3622" s="12">
        <f t="shared" si="366"/>
        <v>37</v>
      </c>
      <c r="N3622" s="12">
        <f t="shared" si="367"/>
        <v>9</v>
      </c>
      <c r="O3622" s="13" t="str">
        <f t="shared" ca="1" si="368"/>
        <v>CUMPLE</v>
      </c>
    </row>
    <row r="3623" spans="1:15" hidden="1">
      <c r="A3623">
        <f>Tabla_owssvr__2[[#This Row],[ID]]</f>
        <v>1586</v>
      </c>
      <c r="B3623" t="str">
        <f>Tabla_owssvr__2[[#This Row],[Título]]</f>
        <v>Configurar Perfil - PC GestPer LAVC</v>
      </c>
      <c r="C3623" t="str">
        <f>Tabla_owssvr__2[[#This Row],[Solicitante]]</f>
        <v>Martis Caceres, Roberto Jesus, CAM</v>
      </c>
      <c r="D3623" s="4">
        <f>Tabla_owssvr__2[[#This Row],[Fecha Solicitud]]</f>
        <v>41521</v>
      </c>
      <c r="E3623" t="str">
        <f>Tabla_owssvr__2[[#This Row],[Estado]]</f>
        <v>Realizado</v>
      </c>
      <c r="F3623" s="4">
        <f>Tabla_owssvr__2[[#This Row],[Fecha Cierre]]</f>
        <v>41521</v>
      </c>
      <c r="G3623" t="str">
        <f>Tabla_owssvr__2[[#This Row],[Categoria]]</f>
        <v>Replataformado del equipo.</v>
      </c>
      <c r="H3623">
        <f>Tabla_owssvr__2[[#This Row],[Enviado a TI]]</f>
        <v>0</v>
      </c>
      <c r="I3623">
        <f>Tabla_owssvr__2[[#This Row],[Regiones]]</f>
        <v>0</v>
      </c>
      <c r="J3623" s="12">
        <f t="shared" si="363"/>
        <v>3</v>
      </c>
      <c r="K3623" s="13">
        <f t="shared" si="364"/>
        <v>41526</v>
      </c>
      <c r="L3623" s="12">
        <f t="shared" si="365"/>
        <v>2013</v>
      </c>
      <c r="M3623" s="12">
        <f t="shared" si="366"/>
        <v>37</v>
      </c>
      <c r="N3623" s="12">
        <f t="shared" si="367"/>
        <v>9</v>
      </c>
      <c r="O3623" s="13" t="str">
        <f t="shared" ca="1" si="368"/>
        <v>CUMPLE</v>
      </c>
    </row>
    <row r="3624" spans="1:15" hidden="1">
      <c r="A3624">
        <f>Tabla_owssvr__2[[#This Row],[ID]]</f>
        <v>1585</v>
      </c>
      <c r="B3624" t="str">
        <f>Tabla_owssvr__2[[#This Row],[Título]]</f>
        <v>CREAR BUZON</v>
      </c>
      <c r="C3624" t="str">
        <f>Tabla_owssvr__2[[#This Row],[Solicitante]]</f>
        <v>Valdes Navarrete, David Exequiel, CAM</v>
      </c>
      <c r="D3624" s="4">
        <f>Tabla_owssvr__2[[#This Row],[Fecha Solicitud]]</f>
        <v>41521</v>
      </c>
      <c r="E3624" t="str">
        <f>Tabla_owssvr__2[[#This Row],[Estado]]</f>
        <v>Realizado</v>
      </c>
      <c r="F3624" s="4">
        <f>Tabla_owssvr__2[[#This Row],[Fecha Cierre]]</f>
        <v>41521</v>
      </c>
      <c r="G3624" t="str">
        <f>Tabla_owssvr__2[[#This Row],[Categoria]]</f>
        <v>Creación, modificación activación y desactivación de cuentas de red y correo electrónico.</v>
      </c>
      <c r="H3624">
        <f>Tabla_owssvr__2[[#This Row],[Enviado a TI]]</f>
        <v>0</v>
      </c>
      <c r="I3624">
        <f>Tabla_owssvr__2[[#This Row],[Regiones]]</f>
        <v>0</v>
      </c>
      <c r="J3624" s="12">
        <f t="shared" si="363"/>
        <v>1</v>
      </c>
      <c r="K3624" s="13">
        <f t="shared" si="364"/>
        <v>41522</v>
      </c>
      <c r="L3624" s="12">
        <f t="shared" si="365"/>
        <v>2013</v>
      </c>
      <c r="M3624" s="12">
        <f t="shared" si="366"/>
        <v>36</v>
      </c>
      <c r="N3624" s="12">
        <f t="shared" si="367"/>
        <v>9</v>
      </c>
      <c r="O3624" s="13" t="str">
        <f t="shared" ca="1" si="368"/>
        <v>CUMPLE</v>
      </c>
    </row>
    <row r="3625" spans="1:15" hidden="1">
      <c r="A3625">
        <f>Tabla_owssvr__2[[#This Row],[ID]]</f>
        <v>1584</v>
      </c>
      <c r="B3625" t="str">
        <f>Tabla_owssvr__2[[#This Row],[Título]]</f>
        <v>Plataformar Notebook - Gte. RR.HH. MParada</v>
      </c>
      <c r="C3625" t="str">
        <f>Tabla_owssvr__2[[#This Row],[Solicitante]]</f>
        <v>Parada Vizcaino, Martha Cecilia, CAM</v>
      </c>
      <c r="D3625" s="4">
        <f>Tabla_owssvr__2[[#This Row],[Fecha Solicitud]]</f>
        <v>41521</v>
      </c>
      <c r="E3625" t="str">
        <f>Tabla_owssvr__2[[#This Row],[Estado]]</f>
        <v>Realizado</v>
      </c>
      <c r="F3625" s="4">
        <f>Tabla_owssvr__2[[#This Row],[Fecha Cierre]]</f>
        <v>41521</v>
      </c>
      <c r="G3625" t="str">
        <f>Tabla_owssvr__2[[#This Row],[Categoria]]</f>
        <v>Replataformado del equipo.</v>
      </c>
      <c r="H3625">
        <f>Tabla_owssvr__2[[#This Row],[Enviado a TI]]</f>
        <v>0</v>
      </c>
      <c r="I3625">
        <f>Tabla_owssvr__2[[#This Row],[Regiones]]</f>
        <v>0</v>
      </c>
      <c r="J3625" s="12">
        <f t="shared" si="363"/>
        <v>3</v>
      </c>
      <c r="K3625" s="13">
        <f t="shared" si="364"/>
        <v>41526</v>
      </c>
      <c r="L3625" s="12">
        <f t="shared" si="365"/>
        <v>2013</v>
      </c>
      <c r="M3625" s="12">
        <f t="shared" si="366"/>
        <v>37</v>
      </c>
      <c r="N3625" s="12">
        <f t="shared" si="367"/>
        <v>9</v>
      </c>
      <c r="O3625" s="13" t="str">
        <f t="shared" ca="1" si="368"/>
        <v>CUMPLE</v>
      </c>
    </row>
    <row r="3626" spans="1:15" hidden="1">
      <c r="A3626">
        <f>Tabla_owssvr__2[[#This Row],[ID]]</f>
        <v>1583</v>
      </c>
      <c r="B3626" t="str">
        <f>Tabla_owssvr__2[[#This Row],[Título]]</f>
        <v>Plataformar Notebook - Frontel DMMZ</v>
      </c>
      <c r="C3626" t="str">
        <f>Tabla_owssvr__2[[#This Row],[Solicitante]]</f>
        <v>Bulnes Vergara, Marco Aurelio, CAM</v>
      </c>
      <c r="D3626" s="4">
        <f>Tabla_owssvr__2[[#This Row],[Fecha Solicitud]]</f>
        <v>41521</v>
      </c>
      <c r="E3626" t="str">
        <f>Tabla_owssvr__2[[#This Row],[Estado]]</f>
        <v>Realizado</v>
      </c>
      <c r="F3626" s="4">
        <f>Tabla_owssvr__2[[#This Row],[Fecha Cierre]]</f>
        <v>41521</v>
      </c>
      <c r="G3626" t="str">
        <f>Tabla_owssvr__2[[#This Row],[Categoria]]</f>
        <v>Replataformado del equipo.</v>
      </c>
      <c r="H3626">
        <f>Tabla_owssvr__2[[#This Row],[Enviado a TI]]</f>
        <v>0</v>
      </c>
      <c r="I3626">
        <f>Tabla_owssvr__2[[#This Row],[Regiones]]</f>
        <v>0</v>
      </c>
      <c r="J3626" s="12">
        <f t="shared" si="363"/>
        <v>3</v>
      </c>
      <c r="K3626" s="13">
        <f t="shared" si="364"/>
        <v>41526</v>
      </c>
      <c r="L3626" s="12">
        <f t="shared" si="365"/>
        <v>2013</v>
      </c>
      <c r="M3626" s="12">
        <f t="shared" si="366"/>
        <v>37</v>
      </c>
      <c r="N3626" s="12">
        <f t="shared" si="367"/>
        <v>9</v>
      </c>
      <c r="O3626" s="13" t="str">
        <f t="shared" ca="1" si="368"/>
        <v>CUMPLE</v>
      </c>
    </row>
    <row r="3627" spans="1:15" hidden="1">
      <c r="A3627">
        <f>Tabla_owssvr__2[[#This Row],[ID]]</f>
        <v>1582</v>
      </c>
      <c r="B3627" t="str">
        <f>Tabla_owssvr__2[[#This Row],[Título]]</f>
        <v>Archivos Dropbox</v>
      </c>
      <c r="C3627" t="str">
        <f>Tabla_owssvr__2[[#This Row],[Solicitante]]</f>
        <v>Garrido Fredes, Eduardo Adrian, CAM</v>
      </c>
      <c r="D3627" s="4">
        <f>Tabla_owssvr__2[[#This Row],[Fecha Solicitud]]</f>
        <v>41520</v>
      </c>
      <c r="E3627" t="str">
        <f>Tabla_owssvr__2[[#This Row],[Estado]]</f>
        <v>Realizado</v>
      </c>
      <c r="F3627" s="4">
        <f>Tabla_owssvr__2[[#This Row],[Fecha Cierre]]</f>
        <v>41520</v>
      </c>
      <c r="G3627" t="str">
        <f>Tabla_owssvr__2[[#This Row],[Categoria]]</f>
        <v>Habilitación de carpetas compartidas o sitios de Sharepoint. O asignación y/o modificación de permisos.</v>
      </c>
      <c r="H3627">
        <f>Tabla_owssvr__2[[#This Row],[Enviado a TI]]</f>
        <v>0</v>
      </c>
      <c r="I3627">
        <f>Tabla_owssvr__2[[#This Row],[Regiones]]</f>
        <v>0</v>
      </c>
      <c r="J3627" s="12">
        <f t="shared" si="363"/>
        <v>1</v>
      </c>
      <c r="K3627" s="13">
        <f t="shared" si="364"/>
        <v>41521</v>
      </c>
      <c r="L3627" s="12">
        <f t="shared" si="365"/>
        <v>2013</v>
      </c>
      <c r="M3627" s="12">
        <f t="shared" si="366"/>
        <v>36</v>
      </c>
      <c r="N3627" s="12">
        <f t="shared" si="367"/>
        <v>9</v>
      </c>
      <c r="O3627" s="13" t="str">
        <f t="shared" ca="1" si="368"/>
        <v>CUMPLE</v>
      </c>
    </row>
    <row r="3628" spans="1:15" hidden="1">
      <c r="A3628">
        <f>Tabla_owssvr__2[[#This Row],[ID]]</f>
        <v>1581</v>
      </c>
      <c r="B3628" t="str">
        <f>Tabla_owssvr__2[[#This Row],[Título]]</f>
        <v xml:space="preserve">Creación Perfil Oracle Magda Tapia </v>
      </c>
      <c r="C3628" t="str">
        <f>Tabla_owssvr__2[[#This Row],[Solicitante]]</f>
        <v>Gomez Valdebenito, Karina Andrea, CAM Brasil</v>
      </c>
      <c r="D3628" s="4">
        <f>Tabla_owssvr__2[[#This Row],[Fecha Solicitud]]</f>
        <v>41520</v>
      </c>
      <c r="E3628" t="str">
        <f>Tabla_owssvr__2[[#This Row],[Estado]]</f>
        <v>Realizado</v>
      </c>
      <c r="F3628" s="4">
        <f>Tabla_owssvr__2[[#This Row],[Fecha Cierre]]</f>
        <v>41520</v>
      </c>
      <c r="G3628" t="str">
        <f>Tabla_owssvr__2[[#This Row],[Categoria]]</f>
        <v>Reporte de incidencias de servicio externos (Oracle, SAP, Synergia, GOM ….)</v>
      </c>
      <c r="H3628">
        <f>Tabla_owssvr__2[[#This Row],[Enviado a TI]]</f>
        <v>0</v>
      </c>
      <c r="I3628">
        <f>Tabla_owssvr__2[[#This Row],[Regiones]]</f>
        <v>0</v>
      </c>
      <c r="J3628" s="12">
        <f t="shared" si="363"/>
        <v>1</v>
      </c>
      <c r="K3628" s="13">
        <f t="shared" si="364"/>
        <v>41521</v>
      </c>
      <c r="L3628" s="12">
        <f t="shared" si="365"/>
        <v>2013</v>
      </c>
      <c r="M3628" s="12">
        <f t="shared" si="366"/>
        <v>36</v>
      </c>
      <c r="N3628" s="12">
        <f t="shared" si="367"/>
        <v>9</v>
      </c>
      <c r="O3628" s="13" t="str">
        <f t="shared" ca="1" si="368"/>
        <v>CUMPLE</v>
      </c>
    </row>
    <row r="3629" spans="1:15" hidden="1">
      <c r="A3629">
        <f>Tabla_owssvr__2[[#This Row],[ID]]</f>
        <v>1580</v>
      </c>
      <c r="B3629" t="str">
        <f>Tabla_owssvr__2[[#This Row],[Título]]</f>
        <v xml:space="preserve">Solicita toner </v>
      </c>
      <c r="C3629" t="str">
        <f>Tabla_owssvr__2[[#This Row],[Solicitante]]</f>
        <v>Caceres Sarabia, Francisco Antonio, CAM</v>
      </c>
      <c r="D3629" s="4">
        <f>Tabla_owssvr__2[[#This Row],[Fecha Solicitud]]</f>
        <v>41520</v>
      </c>
      <c r="E3629" t="str">
        <f>Tabla_owssvr__2[[#This Row],[Estado]]</f>
        <v>Realizado</v>
      </c>
      <c r="F3629" s="4">
        <f>Tabla_owssvr__2[[#This Row],[Fecha Cierre]]</f>
        <v>41521</v>
      </c>
      <c r="G3629" t="str">
        <f>Tabla_owssvr__2[[#This Row],[Categoria]]</f>
        <v>Reporte de problemas de Impresoras en Outsourcing</v>
      </c>
      <c r="H3629">
        <f>Tabla_owssvr__2[[#This Row],[Enviado a TI]]</f>
        <v>0</v>
      </c>
      <c r="I3629">
        <f>Tabla_owssvr__2[[#This Row],[Regiones]]</f>
        <v>0</v>
      </c>
      <c r="J3629" s="12">
        <f t="shared" si="363"/>
        <v>1</v>
      </c>
      <c r="K3629" s="13">
        <f t="shared" si="364"/>
        <v>41521</v>
      </c>
      <c r="L3629" s="12">
        <f t="shared" si="365"/>
        <v>2013</v>
      </c>
      <c r="M3629" s="12">
        <f t="shared" si="366"/>
        <v>36</v>
      </c>
      <c r="N3629" s="12">
        <f t="shared" si="367"/>
        <v>9</v>
      </c>
      <c r="O3629" s="13" t="str">
        <f t="shared" ca="1" si="368"/>
        <v>CUMPLE</v>
      </c>
    </row>
    <row r="3630" spans="1:15" hidden="1">
      <c r="A3630">
        <f>Tabla_owssvr__2[[#This Row],[ID]]</f>
        <v>1579</v>
      </c>
      <c r="B3630" t="str">
        <f>Tabla_owssvr__2[[#This Row],[Título]]</f>
        <v xml:space="preserve">Cotización </v>
      </c>
      <c r="C3630" t="str">
        <f>Tabla_owssvr__2[[#This Row],[Solicitante]]</f>
        <v>Bascuñan Reyes, Juan Ignacio, CAM</v>
      </c>
      <c r="D3630" s="4">
        <f>Tabla_owssvr__2[[#This Row],[Fecha Solicitud]]</f>
        <v>41521</v>
      </c>
      <c r="E3630" t="str">
        <f>Tabla_owssvr__2[[#This Row],[Estado]]</f>
        <v>Realizado</v>
      </c>
      <c r="F3630" s="4">
        <f>Tabla_owssvr__2[[#This Row],[Fecha Cierre]]</f>
        <v>41521</v>
      </c>
      <c r="G3630" t="str">
        <f>Tabla_owssvr__2[[#This Row],[Categoria]]</f>
        <v>Compra de equipamiento no habitual</v>
      </c>
      <c r="H3630">
        <f>Tabla_owssvr__2[[#This Row],[Enviado a TI]]</f>
        <v>0</v>
      </c>
      <c r="I3630">
        <f>Tabla_owssvr__2[[#This Row],[Regiones]]</f>
        <v>0</v>
      </c>
      <c r="J3630" s="12">
        <f t="shared" si="363"/>
        <v>5</v>
      </c>
      <c r="K3630" s="13">
        <f t="shared" si="364"/>
        <v>41528</v>
      </c>
      <c r="L3630" s="12">
        <f t="shared" si="365"/>
        <v>2013</v>
      </c>
      <c r="M3630" s="12">
        <f t="shared" si="366"/>
        <v>37</v>
      </c>
      <c r="N3630" s="12">
        <f t="shared" si="367"/>
        <v>9</v>
      </c>
      <c r="O3630" s="13" t="str">
        <f t="shared" ca="1" si="368"/>
        <v>CUMPLE</v>
      </c>
    </row>
    <row r="3631" spans="1:15" hidden="1">
      <c r="A3631">
        <f>Tabla_owssvr__2[[#This Row],[ID]]</f>
        <v>1578</v>
      </c>
      <c r="B3631" t="str">
        <f>Tabla_owssvr__2[[#This Row],[Título]]</f>
        <v>Conexion multifuncional</v>
      </c>
      <c r="C3631" t="str">
        <f>Tabla_owssvr__2[[#This Row],[Solicitante]]</f>
        <v>Lillo Triviño, Lidia Tamara, CAM</v>
      </c>
      <c r="D3631" s="4">
        <f>Tabla_owssvr__2[[#This Row],[Fecha Solicitud]]</f>
        <v>41521</v>
      </c>
      <c r="E3631" t="str">
        <f>Tabla_owssvr__2[[#This Row],[Estado]]</f>
        <v>Realizado</v>
      </c>
      <c r="F3631" s="4">
        <f>Tabla_owssvr__2[[#This Row],[Fecha Cierre]]</f>
        <v>41521</v>
      </c>
      <c r="G3631" t="str">
        <f>Tabla_owssvr__2[[#This Row],[Categoria]]</f>
        <v>Reporte de problemas de Impresoras en Outsourcing</v>
      </c>
      <c r="H3631">
        <f>Tabla_owssvr__2[[#This Row],[Enviado a TI]]</f>
        <v>0</v>
      </c>
      <c r="I3631">
        <f>Tabla_owssvr__2[[#This Row],[Regiones]]</f>
        <v>0</v>
      </c>
      <c r="J3631" s="12">
        <f t="shared" si="363"/>
        <v>1</v>
      </c>
      <c r="K3631" s="13">
        <f t="shared" si="364"/>
        <v>41522</v>
      </c>
      <c r="L3631" s="12">
        <f t="shared" si="365"/>
        <v>2013</v>
      </c>
      <c r="M3631" s="12">
        <f t="shared" si="366"/>
        <v>36</v>
      </c>
      <c r="N3631" s="12">
        <f t="shared" si="367"/>
        <v>9</v>
      </c>
      <c r="O3631" s="13" t="str">
        <f t="shared" ca="1" si="368"/>
        <v>CUMPLE</v>
      </c>
    </row>
    <row r="3632" spans="1:15" hidden="1">
      <c r="A3632">
        <f>Tabla_owssvr__2[[#This Row],[ID]]</f>
        <v>1577</v>
      </c>
      <c r="B3632" t="str">
        <f>Tabla_owssvr__2[[#This Row],[Título]]</f>
        <v xml:space="preserve"> EXCHANGE REGISTRO ANTI SPAM</v>
      </c>
      <c r="C3632" t="str">
        <f>Tabla_owssvr__2[[#This Row],[Solicitante]]</f>
        <v>Salas Redondo, Luis Miguel, CAM</v>
      </c>
      <c r="D3632" s="4">
        <f>Tabla_owssvr__2[[#This Row],[Fecha Solicitud]]</f>
        <v>41521</v>
      </c>
      <c r="E3632" t="str">
        <f>Tabla_owssvr__2[[#This Row],[Estado]]</f>
        <v>Realizado</v>
      </c>
      <c r="F3632" s="4">
        <f>Tabla_owssvr__2[[#This Row],[Fecha Cierre]]</f>
        <v>41521</v>
      </c>
      <c r="G3632" t="str">
        <f>Tabla_owssvr__2[[#This Row],[Categoria]]</f>
        <v>Creación, modificación activación y desactivación de cuentas de red y correo electrónico.</v>
      </c>
      <c r="H3632">
        <f>Tabla_owssvr__2[[#This Row],[Enviado a TI]]</f>
        <v>0</v>
      </c>
      <c r="I3632">
        <f>Tabla_owssvr__2[[#This Row],[Regiones]]</f>
        <v>0</v>
      </c>
      <c r="J3632" s="12">
        <f t="shared" si="363"/>
        <v>1</v>
      </c>
      <c r="K3632" s="13">
        <f t="shared" si="364"/>
        <v>41522</v>
      </c>
      <c r="L3632" s="12">
        <f t="shared" si="365"/>
        <v>2013</v>
      </c>
      <c r="M3632" s="12">
        <f t="shared" si="366"/>
        <v>36</v>
      </c>
      <c r="N3632" s="12">
        <f t="shared" si="367"/>
        <v>9</v>
      </c>
      <c r="O3632" s="13" t="str">
        <f t="shared" ca="1" si="368"/>
        <v>CUMPLE</v>
      </c>
    </row>
    <row r="3633" spans="1:15" hidden="1">
      <c r="A3633">
        <f>Tabla_owssvr__2[[#This Row],[ID]]</f>
        <v>1576</v>
      </c>
      <c r="B3633" t="str">
        <f>Tabla_owssvr__2[[#This Row],[Título]]</f>
        <v xml:space="preserve">RV: Solicita poder generar devolución minutos ON-NET </v>
      </c>
      <c r="C3633" t="str">
        <f>Tabla_owssvr__2[[#This Row],[Solicitante]]</f>
        <v>Garay Espinoza, Jorge Andres, CAM</v>
      </c>
      <c r="D3633" s="4">
        <f>Tabla_owssvr__2[[#This Row],[Fecha Solicitud]]</f>
        <v>41520</v>
      </c>
      <c r="E3633" t="str">
        <f>Tabla_owssvr__2[[#This Row],[Estado]]</f>
        <v>Realizado</v>
      </c>
      <c r="F3633" s="4">
        <f>Tabla_owssvr__2[[#This Row],[Fecha Cierre]]</f>
        <v>41520</v>
      </c>
      <c r="G3633" t="str">
        <f>Tabla_owssvr__2[[#This Row],[Categoria]]</f>
        <v>Habilitación de servicios de telefonía celular, aumento de minutos, cambio de perfil.</v>
      </c>
      <c r="H3633">
        <f>Tabla_owssvr__2[[#This Row],[Enviado a TI]]</f>
        <v>0</v>
      </c>
      <c r="I3633">
        <f>Tabla_owssvr__2[[#This Row],[Regiones]]</f>
        <v>0</v>
      </c>
      <c r="J3633" s="12">
        <f t="shared" ref="J3633:J3696" si="369">VLOOKUP(G3633,servicios,2,FALSE)</f>
        <v>1</v>
      </c>
      <c r="K3633" s="13">
        <f t="shared" ref="K3633:K3696" si="370">WORKDAY(D3633*1,J3633,festivos)</f>
        <v>41521</v>
      </c>
      <c r="L3633" s="12">
        <f t="shared" ref="L3633:L3696" si="371">YEAR(K3633)</f>
        <v>2013</v>
      </c>
      <c r="M3633" s="12">
        <f t="shared" ref="M3633:M3696" si="372">WEEKNUM(K3633,2)</f>
        <v>36</v>
      </c>
      <c r="N3633" s="12">
        <f t="shared" ref="N3633:N3696" si="373">MONTH(K3633)</f>
        <v>9</v>
      </c>
      <c r="O3633" s="13" t="str">
        <f t="shared" ref="O3633:O3696" ca="1" si="374">IF(F3633=0,IF(AND(TODAY()&lt;=K3633),"EN TIEMPO","FUERA"),IF(AND(F3633&lt;=K3633),"CUMPLE","NO CUMPLE"))</f>
        <v>CUMPLE</v>
      </c>
    </row>
    <row r="3634" spans="1:15" hidden="1">
      <c r="A3634">
        <f>Tabla_owssvr__2[[#This Row],[ID]]</f>
        <v>1575</v>
      </c>
      <c r="B3634" t="str">
        <f>Tabla_owssvr__2[[#This Row],[Título]]</f>
        <v>SistOrdMT (\\camfserver)</v>
      </c>
      <c r="C3634" t="str">
        <f>Tabla_owssvr__2[[#This Row],[Solicitante]]</f>
        <v>Jerez Valdebenito, Rodrigo Esteban, CAM</v>
      </c>
      <c r="D3634" s="4">
        <f>Tabla_owssvr__2[[#This Row],[Fecha Solicitud]]</f>
        <v>41514</v>
      </c>
      <c r="E3634" t="str">
        <f>Tabla_owssvr__2[[#This Row],[Estado]]</f>
        <v>Realizado</v>
      </c>
      <c r="F3634" s="4">
        <f>Tabla_owssvr__2[[#This Row],[Fecha Cierre]]</f>
        <v>41514</v>
      </c>
      <c r="G3634" t="str">
        <f>Tabla_owssvr__2[[#This Row],[Categoria]]</f>
        <v>Habilitación de carpetas compartidas o sitios de Sharepoint. O asignación y/o modificación de permisos.</v>
      </c>
      <c r="H3634">
        <f>Tabla_owssvr__2[[#This Row],[Enviado a TI]]</f>
        <v>0</v>
      </c>
      <c r="I3634">
        <f>Tabla_owssvr__2[[#This Row],[Regiones]]</f>
        <v>0</v>
      </c>
      <c r="J3634" s="12">
        <f t="shared" si="369"/>
        <v>1</v>
      </c>
      <c r="K3634" s="13">
        <f t="shared" si="370"/>
        <v>41515</v>
      </c>
      <c r="L3634" s="12">
        <f t="shared" si="371"/>
        <v>2013</v>
      </c>
      <c r="M3634" s="12">
        <f t="shared" si="372"/>
        <v>35</v>
      </c>
      <c r="N3634" s="12">
        <f t="shared" si="373"/>
        <v>8</v>
      </c>
      <c r="O3634" s="13" t="str">
        <f t="shared" ca="1" si="374"/>
        <v>CUMPLE</v>
      </c>
    </row>
    <row r="3635" spans="1:15" hidden="1">
      <c r="A3635">
        <f>Tabla_owssvr__2[[#This Row],[ID]]</f>
        <v>1574</v>
      </c>
      <c r="B3635" t="str">
        <f>Tabla_owssvr__2[[#This Row],[Título]]</f>
        <v>CAMBIO DE NOTEBOCK WMPN</v>
      </c>
      <c r="C3635" t="str">
        <f>Tabla_owssvr__2[[#This Row],[Solicitante]]</f>
        <v>Pavez Nuñez, Walter, CAM</v>
      </c>
      <c r="D3635" s="4">
        <f>Tabla_owssvr__2[[#This Row],[Fecha Solicitud]]</f>
        <v>41508</v>
      </c>
      <c r="E3635" t="str">
        <f>Tabla_owssvr__2[[#This Row],[Estado]]</f>
        <v>Realizado</v>
      </c>
      <c r="F3635" s="4">
        <f>Tabla_owssvr__2[[#This Row],[Fecha Cierre]]</f>
        <v>41508</v>
      </c>
      <c r="G3635" t="str">
        <f>Tabla_owssvr__2[[#This Row],[Categoria]]</f>
        <v>Replataformado del equipo.</v>
      </c>
      <c r="H3635">
        <f>Tabla_owssvr__2[[#This Row],[Enviado a TI]]</f>
        <v>0</v>
      </c>
      <c r="I3635">
        <f>Tabla_owssvr__2[[#This Row],[Regiones]]</f>
        <v>0</v>
      </c>
      <c r="J3635" s="12">
        <f t="shared" si="369"/>
        <v>3</v>
      </c>
      <c r="K3635" s="13">
        <f t="shared" si="370"/>
        <v>41513</v>
      </c>
      <c r="L3635" s="12">
        <f t="shared" si="371"/>
        <v>2013</v>
      </c>
      <c r="M3635" s="12">
        <f t="shared" si="372"/>
        <v>35</v>
      </c>
      <c r="N3635" s="12">
        <f t="shared" si="373"/>
        <v>8</v>
      </c>
      <c r="O3635" s="13" t="str">
        <f t="shared" ca="1" si="374"/>
        <v>CUMPLE</v>
      </c>
    </row>
    <row r="3636" spans="1:15" hidden="1">
      <c r="A3636">
        <f>Tabla_owssvr__2[[#This Row],[ID]]</f>
        <v>1573</v>
      </c>
      <c r="B3636" t="str">
        <f>Tabla_owssvr__2[[#This Row],[Título]]</f>
        <v xml:space="preserve">AD REGISTRO DE HOST </v>
      </c>
      <c r="C3636" t="str">
        <f>Tabla_owssvr__2[[#This Row],[Solicitante]]</f>
        <v>Técnico Mesa de Ayuda, Externo</v>
      </c>
      <c r="D3636" s="4">
        <f>Tabla_owssvr__2[[#This Row],[Fecha Solicitud]]</f>
        <v>41509</v>
      </c>
      <c r="E3636" t="str">
        <f>Tabla_owssvr__2[[#This Row],[Estado]]</f>
        <v>Realizado</v>
      </c>
      <c r="F3636" s="4">
        <f>Tabla_owssvr__2[[#This Row],[Fecha Cierre]]</f>
        <v>41509</v>
      </c>
      <c r="G3636" t="str">
        <f>Tabla_owssvr__2[[#This Row],[Categoria]]</f>
        <v>Creación, modificación activación y desactivación de cuentas de red y correo electrónico.</v>
      </c>
      <c r="H3636">
        <f>Tabla_owssvr__2[[#This Row],[Enviado a TI]]</f>
        <v>0</v>
      </c>
      <c r="I3636">
        <f>Tabla_owssvr__2[[#This Row],[Regiones]]</f>
        <v>0</v>
      </c>
      <c r="J3636" s="12">
        <f t="shared" si="369"/>
        <v>1</v>
      </c>
      <c r="K3636" s="13">
        <f t="shared" si="370"/>
        <v>41512</v>
      </c>
      <c r="L3636" s="12">
        <f t="shared" si="371"/>
        <v>2013</v>
      </c>
      <c r="M3636" s="12">
        <f t="shared" si="372"/>
        <v>35</v>
      </c>
      <c r="N3636" s="12">
        <f t="shared" si="373"/>
        <v>8</v>
      </c>
      <c r="O3636" s="13" t="str">
        <f t="shared" ca="1" si="374"/>
        <v>CUMPLE</v>
      </c>
    </row>
    <row r="3637" spans="1:15" hidden="1">
      <c r="A3637">
        <f>Tabla_owssvr__2[[#This Row],[ID]]</f>
        <v>1572</v>
      </c>
      <c r="B3637" t="str">
        <f>Tabla_owssvr__2[[#This Row],[Título]]</f>
        <v>configuración escáner</v>
      </c>
      <c r="C3637" t="str">
        <f>Tabla_owssvr__2[[#This Row],[Solicitante]]</f>
        <v>Sarria Obreque, Jose Hernan, CAM</v>
      </c>
      <c r="D3637" s="4">
        <f>Tabla_owssvr__2[[#This Row],[Fecha Solicitud]]</f>
        <v>41509</v>
      </c>
      <c r="E3637" t="str">
        <f>Tabla_owssvr__2[[#This Row],[Estado]]</f>
        <v>Realizado</v>
      </c>
      <c r="F3637" s="4">
        <f>Tabla_owssvr__2[[#This Row],[Fecha Cierre]]</f>
        <v>41509</v>
      </c>
      <c r="G3637" t="str">
        <f>Tabla_owssvr__2[[#This Row],[Categoria]]</f>
        <v>Reporte de problemas de Impresoras en Outsourcing</v>
      </c>
      <c r="H3637">
        <f>Tabla_owssvr__2[[#This Row],[Enviado a TI]]</f>
        <v>0</v>
      </c>
      <c r="I3637">
        <f>Tabla_owssvr__2[[#This Row],[Regiones]]</f>
        <v>0</v>
      </c>
      <c r="J3637" s="12">
        <f t="shared" si="369"/>
        <v>1</v>
      </c>
      <c r="K3637" s="13">
        <f t="shared" si="370"/>
        <v>41512</v>
      </c>
      <c r="L3637" s="12">
        <f t="shared" si="371"/>
        <v>2013</v>
      </c>
      <c r="M3637" s="12">
        <f t="shared" si="372"/>
        <v>35</v>
      </c>
      <c r="N3637" s="12">
        <f t="shared" si="373"/>
        <v>8</v>
      </c>
      <c r="O3637" s="13" t="str">
        <f t="shared" ca="1" si="374"/>
        <v>CUMPLE</v>
      </c>
    </row>
    <row r="3638" spans="1:15" hidden="1">
      <c r="A3638">
        <f>Tabla_owssvr__2[[#This Row],[ID]]</f>
        <v>1571</v>
      </c>
      <c r="B3638" t="str">
        <f>Tabla_owssvr__2[[#This Row],[Título]]</f>
        <v xml:space="preserve">AD REGISTRO DE HOST </v>
      </c>
      <c r="C3638" t="str">
        <f>Tabla_owssvr__2[[#This Row],[Solicitante]]</f>
        <v>Técnico Mesa de Ayuda, Externo</v>
      </c>
      <c r="D3638" s="4">
        <f>Tabla_owssvr__2[[#This Row],[Fecha Solicitud]]</f>
        <v>41509</v>
      </c>
      <c r="E3638" t="str">
        <f>Tabla_owssvr__2[[#This Row],[Estado]]</f>
        <v>Realizado</v>
      </c>
      <c r="F3638" s="4">
        <f>Tabla_owssvr__2[[#This Row],[Fecha Cierre]]</f>
        <v>41509</v>
      </c>
      <c r="G3638" t="str">
        <f>Tabla_owssvr__2[[#This Row],[Categoria]]</f>
        <v>Creación, modificación activación y desactivación de cuentas de red y correo electrónico.</v>
      </c>
      <c r="H3638">
        <f>Tabla_owssvr__2[[#This Row],[Enviado a TI]]</f>
        <v>0</v>
      </c>
      <c r="I3638">
        <f>Tabla_owssvr__2[[#This Row],[Regiones]]</f>
        <v>0</v>
      </c>
      <c r="J3638" s="12">
        <f t="shared" si="369"/>
        <v>1</v>
      </c>
      <c r="K3638" s="13">
        <f t="shared" si="370"/>
        <v>41512</v>
      </c>
      <c r="L3638" s="12">
        <f t="shared" si="371"/>
        <v>2013</v>
      </c>
      <c r="M3638" s="12">
        <f t="shared" si="372"/>
        <v>35</v>
      </c>
      <c r="N3638" s="12">
        <f t="shared" si="373"/>
        <v>8</v>
      </c>
      <c r="O3638" s="13" t="str">
        <f t="shared" ca="1" si="374"/>
        <v>CUMPLE</v>
      </c>
    </row>
    <row r="3639" spans="1:15" hidden="1">
      <c r="A3639">
        <f>Tabla_owssvr__2[[#This Row],[ID]]</f>
        <v>1570</v>
      </c>
      <c r="B3639" t="str">
        <f>Tabla_owssvr__2[[#This Row],[Título]]</f>
        <v xml:space="preserve">AD REGISTRO DE HOST </v>
      </c>
      <c r="C3639" t="str">
        <f>Tabla_owssvr__2[[#This Row],[Solicitante]]</f>
        <v>Técnico Mesa de Ayuda, Externo</v>
      </c>
      <c r="D3639" s="4">
        <f>Tabla_owssvr__2[[#This Row],[Fecha Solicitud]]</f>
        <v>41509</v>
      </c>
      <c r="E3639" t="str">
        <f>Tabla_owssvr__2[[#This Row],[Estado]]</f>
        <v>Realizado</v>
      </c>
      <c r="F3639" s="4">
        <f>Tabla_owssvr__2[[#This Row],[Fecha Cierre]]</f>
        <v>41509</v>
      </c>
      <c r="G3639" t="str">
        <f>Tabla_owssvr__2[[#This Row],[Categoria]]</f>
        <v>Creación, modificación activación y desactivación de cuentas de red y correo electrónico.</v>
      </c>
      <c r="H3639">
        <f>Tabla_owssvr__2[[#This Row],[Enviado a TI]]</f>
        <v>0</v>
      </c>
      <c r="I3639">
        <f>Tabla_owssvr__2[[#This Row],[Regiones]]</f>
        <v>0</v>
      </c>
      <c r="J3639" s="12">
        <f t="shared" si="369"/>
        <v>1</v>
      </c>
      <c r="K3639" s="13">
        <f t="shared" si="370"/>
        <v>41512</v>
      </c>
      <c r="L3639" s="12">
        <f t="shared" si="371"/>
        <v>2013</v>
      </c>
      <c r="M3639" s="12">
        <f t="shared" si="372"/>
        <v>35</v>
      </c>
      <c r="N3639" s="12">
        <f t="shared" si="373"/>
        <v>8</v>
      </c>
      <c r="O3639" s="13" t="str">
        <f t="shared" ca="1" si="374"/>
        <v>CUMPLE</v>
      </c>
    </row>
    <row r="3640" spans="1:15" hidden="1">
      <c r="A3640">
        <f>Tabla_owssvr__2[[#This Row],[ID]]</f>
        <v>1569</v>
      </c>
      <c r="B3640" t="str">
        <f>Tabla_owssvr__2[[#This Row],[Título]]</f>
        <v>Solicitud de instalación</v>
      </c>
      <c r="C3640" t="str">
        <f>Tabla_owssvr__2[[#This Row],[Solicitante]]</f>
        <v>Sepulveda Salas, Vladimir Arnoldo, CAM</v>
      </c>
      <c r="D3640" s="4">
        <f>Tabla_owssvr__2[[#This Row],[Fecha Solicitud]]</f>
        <v>41509</v>
      </c>
      <c r="E3640" t="str">
        <f>Tabla_owssvr__2[[#This Row],[Estado]]</f>
        <v>Realizado</v>
      </c>
      <c r="F3640" s="4">
        <f>Tabla_owssvr__2[[#This Row],[Fecha Cierre]]</f>
        <v>41509</v>
      </c>
      <c r="G3640" t="str">
        <f>Tabla_owssvr__2[[#This Row],[Categoria]]</f>
        <v>Instalación de nuevos software en los computadores.</v>
      </c>
      <c r="H3640">
        <f>Tabla_owssvr__2[[#This Row],[Enviado a TI]]</f>
        <v>0</v>
      </c>
      <c r="I3640">
        <f>Tabla_owssvr__2[[#This Row],[Regiones]]</f>
        <v>0</v>
      </c>
      <c r="J3640" s="12">
        <f t="shared" si="369"/>
        <v>1</v>
      </c>
      <c r="K3640" s="13">
        <f t="shared" si="370"/>
        <v>41512</v>
      </c>
      <c r="L3640" s="12">
        <f t="shared" si="371"/>
        <v>2013</v>
      </c>
      <c r="M3640" s="12">
        <f t="shared" si="372"/>
        <v>35</v>
      </c>
      <c r="N3640" s="12">
        <f t="shared" si="373"/>
        <v>8</v>
      </c>
      <c r="O3640" s="13" t="str">
        <f t="shared" ca="1" si="374"/>
        <v>CUMPLE</v>
      </c>
    </row>
    <row r="3641" spans="1:15" hidden="1">
      <c r="A3641">
        <f>Tabla_owssvr__2[[#This Row],[ID]]</f>
        <v>1568</v>
      </c>
      <c r="B3641" t="str">
        <f>Tabla_owssvr__2[[#This Row],[Título]]</f>
        <v>Cambio en dinero asignado a Celulares Entel</v>
      </c>
      <c r="C3641" t="str">
        <f>Tabla_owssvr__2[[#This Row],[Solicitante]]</f>
        <v>Castro Moreno, Claudio Francisco, CAM</v>
      </c>
      <c r="D3641" s="4">
        <f>Tabla_owssvr__2[[#This Row],[Fecha Solicitud]]</f>
        <v>41509</v>
      </c>
      <c r="E3641" t="str">
        <f>Tabla_owssvr__2[[#This Row],[Estado]]</f>
        <v>Realizado</v>
      </c>
      <c r="F3641" s="4">
        <f>Tabla_owssvr__2[[#This Row],[Fecha Cierre]]</f>
        <v>41509</v>
      </c>
      <c r="G3641" t="str">
        <f>Tabla_owssvr__2[[#This Row],[Categoria]]</f>
        <v>Habilitación de servicios de telefonía celular, aumento de minutos, cambio de perfil.</v>
      </c>
      <c r="H3641">
        <f>Tabla_owssvr__2[[#This Row],[Enviado a TI]]</f>
        <v>0</v>
      </c>
      <c r="I3641">
        <f>Tabla_owssvr__2[[#This Row],[Regiones]]</f>
        <v>0</v>
      </c>
      <c r="J3641" s="12">
        <f t="shared" si="369"/>
        <v>1</v>
      </c>
      <c r="K3641" s="13">
        <f t="shared" si="370"/>
        <v>41512</v>
      </c>
      <c r="L3641" s="12">
        <f t="shared" si="371"/>
        <v>2013</v>
      </c>
      <c r="M3641" s="12">
        <f t="shared" si="372"/>
        <v>35</v>
      </c>
      <c r="N3641" s="12">
        <f t="shared" si="373"/>
        <v>8</v>
      </c>
      <c r="O3641" s="13" t="str">
        <f t="shared" ca="1" si="374"/>
        <v>CUMPLE</v>
      </c>
    </row>
    <row r="3642" spans="1:15" hidden="1">
      <c r="A3642">
        <f>Tabla_owssvr__2[[#This Row],[ID]]</f>
        <v>1567</v>
      </c>
      <c r="B3642" t="str">
        <f>Tabla_owssvr__2[[#This Row],[Título]]</f>
        <v xml:space="preserve">CUENTA DE RED BAJA </v>
      </c>
      <c r="C3642" t="str">
        <f>Tabla_owssvr__2[[#This Row],[Solicitante]]</f>
        <v>Cortez Flores, Gerson Eduardo, CAM</v>
      </c>
      <c r="D3642" s="4">
        <f>Tabla_owssvr__2[[#This Row],[Fecha Solicitud]]</f>
        <v>41509</v>
      </c>
      <c r="E3642" t="str">
        <f>Tabla_owssvr__2[[#This Row],[Estado]]</f>
        <v>Realizado</v>
      </c>
      <c r="F3642" s="4">
        <f>Tabla_owssvr__2[[#This Row],[Fecha Cierre]]</f>
        <v>41509</v>
      </c>
      <c r="G3642" t="str">
        <f>Tabla_owssvr__2[[#This Row],[Categoria]]</f>
        <v>Creación, modificación activación y desactivación de cuentas de red y correo electrónico.</v>
      </c>
      <c r="H3642">
        <f>Tabla_owssvr__2[[#This Row],[Enviado a TI]]</f>
        <v>0</v>
      </c>
      <c r="I3642">
        <f>Tabla_owssvr__2[[#This Row],[Regiones]]</f>
        <v>0</v>
      </c>
      <c r="J3642" s="12">
        <f t="shared" si="369"/>
        <v>1</v>
      </c>
      <c r="K3642" s="13">
        <f t="shared" si="370"/>
        <v>41512</v>
      </c>
      <c r="L3642" s="12">
        <f t="shared" si="371"/>
        <v>2013</v>
      </c>
      <c r="M3642" s="12">
        <f t="shared" si="372"/>
        <v>35</v>
      </c>
      <c r="N3642" s="12">
        <f t="shared" si="373"/>
        <v>8</v>
      </c>
      <c r="O3642" s="13" t="str">
        <f t="shared" ca="1" si="374"/>
        <v>CUMPLE</v>
      </c>
    </row>
    <row r="3643" spans="1:15" hidden="1">
      <c r="A3643">
        <f>Tabla_owssvr__2[[#This Row],[ID]]</f>
        <v>1566</v>
      </c>
      <c r="B3643" t="str">
        <f>Tabla_owssvr__2[[#This Row],[Título]]</f>
        <v>Activación de Minutos - 64963120</v>
      </c>
      <c r="C3643" t="str">
        <f>Tabla_owssvr__2[[#This Row],[Solicitante]]</f>
        <v>Barrientos Martinez, Lautaro Javier, CAM</v>
      </c>
      <c r="D3643" s="4">
        <f>Tabla_owssvr__2[[#This Row],[Fecha Solicitud]]</f>
        <v>41509</v>
      </c>
      <c r="E3643" t="str">
        <f>Tabla_owssvr__2[[#This Row],[Estado]]</f>
        <v>Realizado</v>
      </c>
      <c r="F3643" s="4">
        <f>Tabla_owssvr__2[[#This Row],[Fecha Cierre]]</f>
        <v>41509</v>
      </c>
      <c r="G3643" t="str">
        <f>Tabla_owssvr__2[[#This Row],[Categoria]]</f>
        <v>Habilitación de servicios de telefonía celular, aumento de minutos, cambio de perfil.</v>
      </c>
      <c r="H3643">
        <f>Tabla_owssvr__2[[#This Row],[Enviado a TI]]</f>
        <v>0</v>
      </c>
      <c r="I3643">
        <f>Tabla_owssvr__2[[#This Row],[Regiones]]</f>
        <v>0</v>
      </c>
      <c r="J3643" s="12">
        <f t="shared" si="369"/>
        <v>1</v>
      </c>
      <c r="K3643" s="13">
        <f t="shared" si="370"/>
        <v>41512</v>
      </c>
      <c r="L3643" s="12">
        <f t="shared" si="371"/>
        <v>2013</v>
      </c>
      <c r="M3643" s="12">
        <f t="shared" si="372"/>
        <v>35</v>
      </c>
      <c r="N3643" s="12">
        <f t="shared" si="373"/>
        <v>8</v>
      </c>
      <c r="O3643" s="13" t="str">
        <f t="shared" ca="1" si="374"/>
        <v>CUMPLE</v>
      </c>
    </row>
    <row r="3644" spans="1:15" hidden="1">
      <c r="A3644">
        <f>Tabla_owssvr__2[[#This Row],[ID]]</f>
        <v>1565</v>
      </c>
      <c r="B3644" t="str">
        <f>Tabla_owssvr__2[[#This Row],[Título]]</f>
        <v xml:space="preserve">AD CREACON DE POLITICA </v>
      </c>
      <c r="C3644" t="str">
        <f>Tabla_owssvr__2[[#This Row],[Solicitante]]</f>
        <v>Salas Redondo, Luis Miguel, CAM</v>
      </c>
      <c r="D3644" s="4">
        <f>Tabla_owssvr__2[[#This Row],[Fecha Solicitud]]</f>
        <v>41509</v>
      </c>
      <c r="E3644" t="str">
        <f>Tabla_owssvr__2[[#This Row],[Estado]]</f>
        <v>Realizado</v>
      </c>
      <c r="F3644" s="4">
        <f>Tabla_owssvr__2[[#This Row],[Fecha Cierre]]</f>
        <v>41509</v>
      </c>
      <c r="G3644" t="str">
        <f>Tabla_owssvr__2[[#This Row],[Categoria]]</f>
        <v>Reporte de problemas de comunicaciones. Datos.</v>
      </c>
      <c r="H3644">
        <f>Tabla_owssvr__2[[#This Row],[Enviado a TI]]</f>
        <v>0</v>
      </c>
      <c r="I3644">
        <f>Tabla_owssvr__2[[#This Row],[Regiones]]</f>
        <v>0</v>
      </c>
      <c r="J3644" s="12">
        <f t="shared" si="369"/>
        <v>1</v>
      </c>
      <c r="K3644" s="13">
        <f t="shared" si="370"/>
        <v>41512</v>
      </c>
      <c r="L3644" s="12">
        <f t="shared" si="371"/>
        <v>2013</v>
      </c>
      <c r="M3644" s="12">
        <f t="shared" si="372"/>
        <v>35</v>
      </c>
      <c r="N3644" s="12">
        <f t="shared" si="373"/>
        <v>8</v>
      </c>
      <c r="O3644" s="13" t="str">
        <f t="shared" ca="1" si="374"/>
        <v>CUMPLE</v>
      </c>
    </row>
    <row r="3645" spans="1:15" hidden="1">
      <c r="A3645">
        <f>Tabla_owssvr__2[[#This Row],[ID]]</f>
        <v>1564</v>
      </c>
      <c r="B3645" t="str">
        <f>Tabla_owssvr__2[[#This Row],[Título]]</f>
        <v>Tralados Zenteno 1 a Zenteno 2</v>
      </c>
      <c r="C3645" t="str">
        <f>Tabla_owssvr__2[[#This Row],[Solicitante]]</f>
        <v>Elgueta Rojas, Deborah Lisset, CAM</v>
      </c>
      <c r="D3645" s="4">
        <f>Tabla_owssvr__2[[#This Row],[Fecha Solicitud]]</f>
        <v>41512</v>
      </c>
      <c r="E3645" t="str">
        <f>Tabla_owssvr__2[[#This Row],[Estado]]</f>
        <v>Realizado</v>
      </c>
      <c r="F3645" s="4">
        <f>Tabla_owssvr__2[[#This Row],[Fecha Cierre]]</f>
        <v>41512</v>
      </c>
      <c r="G3645" t="str">
        <f>Tabla_owssvr__2[[#This Row],[Categoria]]</f>
        <v>Otros no sujetos a ANS</v>
      </c>
      <c r="H3645">
        <f>Tabla_owssvr__2[[#This Row],[Enviado a TI]]</f>
        <v>0</v>
      </c>
      <c r="I3645">
        <f>Tabla_owssvr__2[[#This Row],[Regiones]]</f>
        <v>0</v>
      </c>
      <c r="J3645" s="12">
        <f t="shared" si="369"/>
        <v>100</v>
      </c>
      <c r="K3645" s="13">
        <f t="shared" si="370"/>
        <v>41662</v>
      </c>
      <c r="L3645" s="12">
        <f t="shared" si="371"/>
        <v>2014</v>
      </c>
      <c r="M3645" s="12">
        <f t="shared" si="372"/>
        <v>4</v>
      </c>
      <c r="N3645" s="12">
        <f t="shared" si="373"/>
        <v>1</v>
      </c>
      <c r="O3645" s="13" t="str">
        <f t="shared" ca="1" si="374"/>
        <v>CUMPLE</v>
      </c>
    </row>
    <row r="3646" spans="1:15" hidden="1">
      <c r="A3646">
        <f>Tabla_owssvr__2[[#This Row],[ID]]</f>
        <v>1563</v>
      </c>
      <c r="B3646" t="str">
        <f>Tabla_owssvr__2[[#This Row],[Título]]</f>
        <v xml:space="preserve"> Control GPS cuadrillas de Terreno</v>
      </c>
      <c r="C3646" t="str">
        <f>Tabla_owssvr__2[[#This Row],[Solicitante]]</f>
        <v>Alcarruz Bernal, Cristian Erwin, CAM</v>
      </c>
      <c r="D3646" s="4">
        <f>Tabla_owssvr__2[[#This Row],[Fecha Solicitud]]</f>
        <v>41513</v>
      </c>
      <c r="E3646" t="str">
        <f>Tabla_owssvr__2[[#This Row],[Estado]]</f>
        <v>Realizado</v>
      </c>
      <c r="F3646" s="4">
        <f>Tabla_owssvr__2[[#This Row],[Fecha Cierre]]</f>
        <v>41513</v>
      </c>
      <c r="G3646" t="str">
        <f>Tabla_owssvr__2[[#This Row],[Categoria]]</f>
        <v>Habilitación de carpetas compartidas o sitios de Sharepoint. O asignación y/o modificación de permisos.</v>
      </c>
      <c r="H3646">
        <f>Tabla_owssvr__2[[#This Row],[Enviado a TI]]</f>
        <v>0</v>
      </c>
      <c r="I3646">
        <f>Tabla_owssvr__2[[#This Row],[Regiones]]</f>
        <v>0</v>
      </c>
      <c r="J3646" s="12">
        <f t="shared" si="369"/>
        <v>1</v>
      </c>
      <c r="K3646" s="13">
        <f t="shared" si="370"/>
        <v>41514</v>
      </c>
      <c r="L3646" s="12">
        <f t="shared" si="371"/>
        <v>2013</v>
      </c>
      <c r="M3646" s="12">
        <f t="shared" si="372"/>
        <v>35</v>
      </c>
      <c r="N3646" s="12">
        <f t="shared" si="373"/>
        <v>8</v>
      </c>
      <c r="O3646" s="13" t="str">
        <f t="shared" ca="1" si="374"/>
        <v>CUMPLE</v>
      </c>
    </row>
    <row r="3647" spans="1:15" hidden="1">
      <c r="A3647">
        <f>Tabla_owssvr__2[[#This Row],[ID]]</f>
        <v>1562</v>
      </c>
      <c r="B3647" t="str">
        <f>Tabla_owssvr__2[[#This Row],[Título]]</f>
        <v>Cambio celular 94691345</v>
      </c>
      <c r="C3647" t="str">
        <f>Tabla_owssvr__2[[#This Row],[Solicitante]]</f>
        <v>Barrientos Martinez, Lautaro Javier, CAM</v>
      </c>
      <c r="D3647" s="4">
        <f>Tabla_owssvr__2[[#This Row],[Fecha Solicitud]]</f>
        <v>41513</v>
      </c>
      <c r="E3647" t="str">
        <f>Tabla_owssvr__2[[#This Row],[Estado]]</f>
        <v>Realizado</v>
      </c>
      <c r="F3647" s="4">
        <f>Tabla_owssvr__2[[#This Row],[Fecha Cierre]]</f>
        <v>41519</v>
      </c>
      <c r="G3647" t="str">
        <f>Tabla_owssvr__2[[#This Row],[Categoria]]</f>
        <v>Asignación y/o entrega de equipos celulares estándar nuevos o sus componentes. (chips)</v>
      </c>
      <c r="H3647">
        <f>Tabla_owssvr__2[[#This Row],[Enviado a TI]]</f>
        <v>0</v>
      </c>
      <c r="I3647">
        <f>Tabla_owssvr__2[[#This Row],[Regiones]]</f>
        <v>0</v>
      </c>
      <c r="J3647" s="12">
        <f t="shared" si="369"/>
        <v>7</v>
      </c>
      <c r="K3647" s="13">
        <f t="shared" si="370"/>
        <v>41522</v>
      </c>
      <c r="L3647" s="12">
        <f t="shared" si="371"/>
        <v>2013</v>
      </c>
      <c r="M3647" s="12">
        <f t="shared" si="372"/>
        <v>36</v>
      </c>
      <c r="N3647" s="12">
        <f t="shared" si="373"/>
        <v>9</v>
      </c>
      <c r="O3647" s="13" t="str">
        <f t="shared" ca="1" si="374"/>
        <v>CUMPLE</v>
      </c>
    </row>
    <row r="3648" spans="1:15" hidden="1">
      <c r="A3648">
        <f>Tabla_owssvr__2[[#This Row],[ID]]</f>
        <v>1561</v>
      </c>
      <c r="B3648" t="str">
        <f>Tabla_owssvr__2[[#This Row],[Título]]</f>
        <v>Cambio Celular - 94691614</v>
      </c>
      <c r="C3648" t="str">
        <f>Tabla_owssvr__2[[#This Row],[Solicitante]]</f>
        <v>Rios Lopez, Jorge Antonio, CAM</v>
      </c>
      <c r="D3648" s="4">
        <f>Tabla_owssvr__2[[#This Row],[Fecha Solicitud]]</f>
        <v>41513</v>
      </c>
      <c r="E3648" t="str">
        <f>Tabla_owssvr__2[[#This Row],[Estado]]</f>
        <v>Realizado</v>
      </c>
      <c r="F3648" s="4">
        <f>Tabla_owssvr__2[[#This Row],[Fecha Cierre]]</f>
        <v>41519</v>
      </c>
      <c r="G3648" t="str">
        <f>Tabla_owssvr__2[[#This Row],[Categoria]]</f>
        <v>Asignación y/o entrega de equipos celulares estándar nuevos o sus componentes. (chips)</v>
      </c>
      <c r="H3648">
        <f>Tabla_owssvr__2[[#This Row],[Enviado a TI]]</f>
        <v>0</v>
      </c>
      <c r="I3648">
        <f>Tabla_owssvr__2[[#This Row],[Regiones]]</f>
        <v>0</v>
      </c>
      <c r="J3648" s="12">
        <f t="shared" si="369"/>
        <v>7</v>
      </c>
      <c r="K3648" s="13">
        <f t="shared" si="370"/>
        <v>41522</v>
      </c>
      <c r="L3648" s="12">
        <f t="shared" si="371"/>
        <v>2013</v>
      </c>
      <c r="M3648" s="12">
        <f t="shared" si="372"/>
        <v>36</v>
      </c>
      <c r="N3648" s="12">
        <f t="shared" si="373"/>
        <v>9</v>
      </c>
      <c r="O3648" s="13" t="str">
        <f t="shared" ca="1" si="374"/>
        <v>CUMPLE</v>
      </c>
    </row>
    <row r="3649" spans="1:15" hidden="1">
      <c r="A3649">
        <f>Tabla_owssvr__2[[#This Row],[ID]]</f>
        <v>1560</v>
      </c>
      <c r="B3649" t="str">
        <f>Tabla_owssvr__2[[#This Row],[Título]]</f>
        <v>revisión PC señor Winkler</v>
      </c>
      <c r="C3649" t="str">
        <f>Tabla_owssvr__2[[#This Row],[Solicitante]]</f>
        <v>Caraa Carraha, Paula, CAM</v>
      </c>
      <c r="D3649" s="4">
        <f>Tabla_owssvr__2[[#This Row],[Fecha Solicitud]]</f>
        <v>41520</v>
      </c>
      <c r="E3649" t="str">
        <f>Tabla_owssvr__2[[#This Row],[Estado]]</f>
        <v>Realizado</v>
      </c>
      <c r="F3649" s="4">
        <f>Tabla_owssvr__2[[#This Row],[Fecha Cierre]]</f>
        <v>41520</v>
      </c>
      <c r="G3649" t="str">
        <f>Tabla_owssvr__2[[#This Row],[Categoria]]</f>
        <v>Replataformado del equipo.</v>
      </c>
      <c r="H3649">
        <f>Tabla_owssvr__2[[#This Row],[Enviado a TI]]</f>
        <v>0</v>
      </c>
      <c r="I3649">
        <f>Tabla_owssvr__2[[#This Row],[Regiones]]</f>
        <v>0</v>
      </c>
      <c r="J3649" s="12">
        <f t="shared" si="369"/>
        <v>3</v>
      </c>
      <c r="K3649" s="13">
        <f t="shared" si="370"/>
        <v>41523</v>
      </c>
      <c r="L3649" s="12">
        <f t="shared" si="371"/>
        <v>2013</v>
      </c>
      <c r="M3649" s="12">
        <f t="shared" si="372"/>
        <v>36</v>
      </c>
      <c r="N3649" s="12">
        <f t="shared" si="373"/>
        <v>9</v>
      </c>
      <c r="O3649" s="13" t="str">
        <f t="shared" ca="1" si="374"/>
        <v>CUMPLE</v>
      </c>
    </row>
    <row r="3650" spans="1:15" hidden="1">
      <c r="A3650">
        <f>Tabla_owssvr__2[[#This Row],[ID]]</f>
        <v>1559</v>
      </c>
      <c r="B3650" t="str">
        <f>Tabla_owssvr__2[[#This Row],[Título]]</f>
        <v>CCPA Control Centralizado</v>
      </c>
      <c r="C3650" t="str">
        <f>Tabla_owssvr__2[[#This Row],[Solicitante]]</f>
        <v>Pavez Torres, Hector Alejandro, CAM</v>
      </c>
      <c r="D3650" s="4">
        <f>Tabla_owssvr__2[[#This Row],[Fecha Solicitud]]</f>
        <v>41520</v>
      </c>
      <c r="E3650" t="str">
        <f>Tabla_owssvr__2[[#This Row],[Estado]]</f>
        <v>Realizado</v>
      </c>
      <c r="F3650" s="4">
        <f>Tabla_owssvr__2[[#This Row],[Fecha Cierre]]</f>
        <v>41520</v>
      </c>
      <c r="G3650" t="str">
        <f>Tabla_owssvr__2[[#This Row],[Categoria]]</f>
        <v>Habilitación de carpetas compartidas o sitios de Sharepoint. O asignación y/o modificación de permisos.</v>
      </c>
      <c r="H3650">
        <f>Tabla_owssvr__2[[#This Row],[Enviado a TI]]</f>
        <v>0</v>
      </c>
      <c r="I3650">
        <f>Tabla_owssvr__2[[#This Row],[Regiones]]</f>
        <v>0</v>
      </c>
      <c r="J3650" s="12">
        <f t="shared" si="369"/>
        <v>1</v>
      </c>
      <c r="K3650" s="13">
        <f t="shared" si="370"/>
        <v>41521</v>
      </c>
      <c r="L3650" s="12">
        <f t="shared" si="371"/>
        <v>2013</v>
      </c>
      <c r="M3650" s="12">
        <f t="shared" si="372"/>
        <v>36</v>
      </c>
      <c r="N3650" s="12">
        <f t="shared" si="373"/>
        <v>9</v>
      </c>
      <c r="O3650" s="13" t="str">
        <f t="shared" ca="1" si="374"/>
        <v>CUMPLE</v>
      </c>
    </row>
    <row r="3651" spans="1:15" hidden="1">
      <c r="A3651">
        <f>Tabla_owssvr__2[[#This Row],[ID]]</f>
        <v>1558</v>
      </c>
      <c r="B3651" t="str">
        <f>Tabla_owssvr__2[[#This Row],[Título]]</f>
        <v>Telefono Desconfigurado</v>
      </c>
      <c r="C3651" t="str">
        <f>Tabla_owssvr__2[[#This Row],[Solicitante]]</f>
        <v>Garrido Fredes, Eduardo Adrian, CAM</v>
      </c>
      <c r="D3651" s="4">
        <f>Tabla_owssvr__2[[#This Row],[Fecha Solicitud]]</f>
        <v>41519</v>
      </c>
      <c r="E3651" t="str">
        <f>Tabla_owssvr__2[[#This Row],[Estado]]</f>
        <v>Realizado</v>
      </c>
      <c r="F3651" s="4">
        <f>Tabla_owssvr__2[[#This Row],[Fecha Cierre]]</f>
        <v>41519</v>
      </c>
      <c r="G3651" t="str">
        <f>Tabla_owssvr__2[[#This Row],[Categoria]]</f>
        <v>Creación, modificación activación y desactivación de anexos telefónicos.</v>
      </c>
      <c r="H3651">
        <f>Tabla_owssvr__2[[#This Row],[Enviado a TI]]</f>
        <v>0</v>
      </c>
      <c r="I3651">
        <f>Tabla_owssvr__2[[#This Row],[Regiones]]</f>
        <v>0</v>
      </c>
      <c r="J3651" s="12">
        <f t="shared" si="369"/>
        <v>1</v>
      </c>
      <c r="K3651" s="13">
        <f t="shared" si="370"/>
        <v>41520</v>
      </c>
      <c r="L3651" s="12">
        <f t="shared" si="371"/>
        <v>2013</v>
      </c>
      <c r="M3651" s="12">
        <f t="shared" si="372"/>
        <v>36</v>
      </c>
      <c r="N3651" s="12">
        <f t="shared" si="373"/>
        <v>9</v>
      </c>
      <c r="O3651" s="13" t="str">
        <f t="shared" ca="1" si="374"/>
        <v>CUMPLE</v>
      </c>
    </row>
    <row r="3652" spans="1:15" hidden="1">
      <c r="A3652">
        <f>Tabla_owssvr__2[[#This Row],[ID]]</f>
        <v>1557</v>
      </c>
      <c r="B3652" t="str">
        <f>Tabla_owssvr__2[[#This Row],[Título]]</f>
        <v>cable de carga de Iphone 5</v>
      </c>
      <c r="C3652" t="str">
        <f>Tabla_owssvr__2[[#This Row],[Solicitante]]</f>
        <v>Caraa Carraha, Paula, CAM</v>
      </c>
      <c r="D3652" s="4">
        <f>Tabla_owssvr__2[[#This Row],[Fecha Solicitud]]</f>
        <v>41519</v>
      </c>
      <c r="E3652" t="str">
        <f>Tabla_owssvr__2[[#This Row],[Estado]]</f>
        <v>Realizado</v>
      </c>
      <c r="F3652" s="4">
        <f>Tabla_owssvr__2[[#This Row],[Fecha Cierre]]</f>
        <v>41519</v>
      </c>
      <c r="G3652" t="str">
        <f>Tabla_owssvr__2[[#This Row],[Categoria]]</f>
        <v>Otros no sujetos a ANS</v>
      </c>
      <c r="H3652">
        <f>Tabla_owssvr__2[[#This Row],[Enviado a TI]]</f>
        <v>0</v>
      </c>
      <c r="I3652">
        <f>Tabla_owssvr__2[[#This Row],[Regiones]]</f>
        <v>0</v>
      </c>
      <c r="J3652" s="12">
        <f t="shared" si="369"/>
        <v>100</v>
      </c>
      <c r="K3652" s="13">
        <f t="shared" si="370"/>
        <v>41669</v>
      </c>
      <c r="L3652" s="12">
        <f t="shared" si="371"/>
        <v>2014</v>
      </c>
      <c r="M3652" s="12">
        <f t="shared" si="372"/>
        <v>5</v>
      </c>
      <c r="N3652" s="12">
        <f t="shared" si="373"/>
        <v>1</v>
      </c>
      <c r="O3652" s="13" t="str">
        <f t="shared" ca="1" si="374"/>
        <v>CUMPLE</v>
      </c>
    </row>
    <row r="3653" spans="1:15" hidden="1">
      <c r="A3653">
        <f>Tabla_owssvr__2[[#This Row],[ID]]</f>
        <v>1556</v>
      </c>
      <c r="B3653" t="str">
        <f>Tabla_owssvr__2[[#This Row],[Título]]</f>
        <v>minutos a Celular - 94691467</v>
      </c>
      <c r="C3653" t="str">
        <f>Tabla_owssvr__2[[#This Row],[Solicitante]]</f>
        <v>Pacheco Pinto, Alex  CAM</v>
      </c>
      <c r="D3653" s="4">
        <f>Tabla_owssvr__2[[#This Row],[Fecha Solicitud]]</f>
        <v>41519</v>
      </c>
      <c r="E3653" t="str">
        <f>Tabla_owssvr__2[[#This Row],[Estado]]</f>
        <v>Realizado</v>
      </c>
      <c r="F3653" s="4">
        <f>Tabla_owssvr__2[[#This Row],[Fecha Cierre]]</f>
        <v>41520</v>
      </c>
      <c r="G3653" t="str">
        <f>Tabla_owssvr__2[[#This Row],[Categoria]]</f>
        <v>Habilitación de servicios de telefonía celular, aumento de minutos, cambio de perfil.</v>
      </c>
      <c r="H3653">
        <f>Tabla_owssvr__2[[#This Row],[Enviado a TI]]</f>
        <v>0</v>
      </c>
      <c r="I3653">
        <f>Tabla_owssvr__2[[#This Row],[Regiones]]</f>
        <v>0</v>
      </c>
      <c r="J3653" s="12">
        <f t="shared" si="369"/>
        <v>1</v>
      </c>
      <c r="K3653" s="13">
        <f t="shared" si="370"/>
        <v>41520</v>
      </c>
      <c r="L3653" s="12">
        <f t="shared" si="371"/>
        <v>2013</v>
      </c>
      <c r="M3653" s="12">
        <f t="shared" si="372"/>
        <v>36</v>
      </c>
      <c r="N3653" s="12">
        <f t="shared" si="373"/>
        <v>9</v>
      </c>
      <c r="O3653" s="13" t="str">
        <f t="shared" ca="1" si="374"/>
        <v>CUMPLE</v>
      </c>
    </row>
    <row r="3654" spans="1:15" hidden="1">
      <c r="A3654">
        <f>Tabla_owssvr__2[[#This Row],[ID]]</f>
        <v>1555</v>
      </c>
      <c r="B3654" t="str">
        <f>Tabla_owssvr__2[[#This Row],[Título]]</f>
        <v>minutos a Celular - 91622100</v>
      </c>
      <c r="C3654" t="str">
        <f>Tabla_owssvr__2[[#This Row],[Solicitante]]</f>
        <v>Pacheco Pinto, Alex  CAM</v>
      </c>
      <c r="D3654" s="4">
        <f>Tabla_owssvr__2[[#This Row],[Fecha Solicitud]]</f>
        <v>41519</v>
      </c>
      <c r="E3654" t="str">
        <f>Tabla_owssvr__2[[#This Row],[Estado]]</f>
        <v>Realizado</v>
      </c>
      <c r="F3654" s="4">
        <f>Tabla_owssvr__2[[#This Row],[Fecha Cierre]]</f>
        <v>41520</v>
      </c>
      <c r="G3654" t="str">
        <f>Tabla_owssvr__2[[#This Row],[Categoria]]</f>
        <v>Habilitación de servicios de telefonía celular, aumento de minutos, cambio de perfil.</v>
      </c>
      <c r="H3654">
        <f>Tabla_owssvr__2[[#This Row],[Enviado a TI]]</f>
        <v>0</v>
      </c>
      <c r="I3654">
        <f>Tabla_owssvr__2[[#This Row],[Regiones]]</f>
        <v>0</v>
      </c>
      <c r="J3654" s="12">
        <f t="shared" si="369"/>
        <v>1</v>
      </c>
      <c r="K3654" s="13">
        <f t="shared" si="370"/>
        <v>41520</v>
      </c>
      <c r="L3654" s="12">
        <f t="shared" si="371"/>
        <v>2013</v>
      </c>
      <c r="M3654" s="12">
        <f t="shared" si="372"/>
        <v>36</v>
      </c>
      <c r="N3654" s="12">
        <f t="shared" si="373"/>
        <v>9</v>
      </c>
      <c r="O3654" s="13" t="str">
        <f t="shared" ca="1" si="374"/>
        <v>CUMPLE</v>
      </c>
    </row>
    <row r="3655" spans="1:15" hidden="1">
      <c r="A3655">
        <f>Tabla_owssvr__2[[#This Row],[ID]]</f>
        <v>1554</v>
      </c>
      <c r="B3655" t="str">
        <f>Tabla_owssvr__2[[#This Row],[Título]]</f>
        <v>Alta Estación de Trabajo</v>
      </c>
      <c r="C3655" t="str">
        <f>Tabla_owssvr__2[[#This Row],[Solicitante]]</f>
        <v>Técnico Mesa de Ayuda, Externo</v>
      </c>
      <c r="D3655" s="4">
        <f>Tabla_owssvr__2[[#This Row],[Fecha Solicitud]]</f>
        <v>41519</v>
      </c>
      <c r="E3655" t="str">
        <f>Tabla_owssvr__2[[#This Row],[Estado]]</f>
        <v>Realizado</v>
      </c>
      <c r="F3655" s="4">
        <f>Tabla_owssvr__2[[#This Row],[Fecha Cierre]]</f>
        <v>41519</v>
      </c>
      <c r="G3655" t="str">
        <f>Tabla_owssvr__2[[#This Row],[Categoria]]</f>
        <v>Creación, modificación activación y desactivación de cuentas de red y correo electrónico.</v>
      </c>
      <c r="H3655">
        <f>Tabla_owssvr__2[[#This Row],[Enviado a TI]]</f>
        <v>0</v>
      </c>
      <c r="I3655">
        <f>Tabla_owssvr__2[[#This Row],[Regiones]]</f>
        <v>0</v>
      </c>
      <c r="J3655" s="12">
        <f t="shared" si="369"/>
        <v>1</v>
      </c>
      <c r="K3655" s="13">
        <f t="shared" si="370"/>
        <v>41520</v>
      </c>
      <c r="L3655" s="12">
        <f t="shared" si="371"/>
        <v>2013</v>
      </c>
      <c r="M3655" s="12">
        <f t="shared" si="372"/>
        <v>36</v>
      </c>
      <c r="N3655" s="12">
        <f t="shared" si="373"/>
        <v>9</v>
      </c>
      <c r="O3655" s="13" t="str">
        <f t="shared" ca="1" si="374"/>
        <v>CUMPLE</v>
      </c>
    </row>
    <row r="3656" spans="1:15" hidden="1">
      <c r="A3656">
        <f>Tabla_owssvr__2[[#This Row],[ID]]</f>
        <v>1553</v>
      </c>
      <c r="B3656" t="str">
        <f>Tabla_owssvr__2[[#This Row],[Título]]</f>
        <v>el buzón está casi lleno.</v>
      </c>
      <c r="C3656" t="str">
        <f>Tabla_owssvr__2[[#This Row],[Solicitante]]</f>
        <v>Hormazábal Ortiz, Leonardo Antonio, CAM</v>
      </c>
      <c r="D3656" s="4">
        <f>Tabla_owssvr__2[[#This Row],[Fecha Solicitud]]</f>
        <v>41520</v>
      </c>
      <c r="E3656" t="str">
        <f>Tabla_owssvr__2[[#This Row],[Estado]]</f>
        <v>Realizado</v>
      </c>
      <c r="F3656" s="4">
        <f>Tabla_owssvr__2[[#This Row],[Fecha Cierre]]</f>
        <v>41520</v>
      </c>
      <c r="G3656" t="str">
        <f>Tabla_owssvr__2[[#This Row],[Categoria]]</f>
        <v>Creación, modificación activación y desactivación de cuentas de red y correo electrónico.</v>
      </c>
      <c r="H3656">
        <f>Tabla_owssvr__2[[#This Row],[Enviado a TI]]</f>
        <v>0</v>
      </c>
      <c r="I3656">
        <f>Tabla_owssvr__2[[#This Row],[Regiones]]</f>
        <v>0</v>
      </c>
      <c r="J3656" s="12">
        <f t="shared" si="369"/>
        <v>1</v>
      </c>
      <c r="K3656" s="13">
        <f t="shared" si="370"/>
        <v>41521</v>
      </c>
      <c r="L3656" s="12">
        <f t="shared" si="371"/>
        <v>2013</v>
      </c>
      <c r="M3656" s="12">
        <f t="shared" si="372"/>
        <v>36</v>
      </c>
      <c r="N3656" s="12">
        <f t="shared" si="373"/>
        <v>9</v>
      </c>
      <c r="O3656" s="13" t="str">
        <f t="shared" ca="1" si="374"/>
        <v>CUMPLE</v>
      </c>
    </row>
    <row r="3657" spans="1:15" hidden="1">
      <c r="A3657">
        <f>Tabla_owssvr__2[[#This Row],[ID]]</f>
        <v>1552</v>
      </c>
      <c r="B3657" t="str">
        <f>Tabla_owssvr__2[[#This Row],[Título]]</f>
        <v>Activación de Minutos - Nº  68307823</v>
      </c>
      <c r="C3657" t="str">
        <f>Tabla_owssvr__2[[#This Row],[Solicitante]]</f>
        <v>Pacheco Pinto, Alex  CAM</v>
      </c>
      <c r="D3657" s="4">
        <f>Tabla_owssvr__2[[#This Row],[Fecha Solicitud]]</f>
        <v>41520</v>
      </c>
      <c r="E3657" t="str">
        <f>Tabla_owssvr__2[[#This Row],[Estado]]</f>
        <v>Realizado</v>
      </c>
      <c r="F3657" s="4">
        <f>Tabla_owssvr__2[[#This Row],[Fecha Cierre]]</f>
        <v>41520</v>
      </c>
      <c r="G3657" t="str">
        <f>Tabla_owssvr__2[[#This Row],[Categoria]]</f>
        <v>Habilitación de servicios de telefonía celular, aumento de minutos, cambio de perfil.</v>
      </c>
      <c r="H3657">
        <f>Tabla_owssvr__2[[#This Row],[Enviado a TI]]</f>
        <v>0</v>
      </c>
      <c r="I3657">
        <f>Tabla_owssvr__2[[#This Row],[Regiones]]</f>
        <v>0</v>
      </c>
      <c r="J3657" s="12">
        <f t="shared" si="369"/>
        <v>1</v>
      </c>
      <c r="K3657" s="13">
        <f t="shared" si="370"/>
        <v>41521</v>
      </c>
      <c r="L3657" s="12">
        <f t="shared" si="371"/>
        <v>2013</v>
      </c>
      <c r="M3657" s="12">
        <f t="shared" si="372"/>
        <v>36</v>
      </c>
      <c r="N3657" s="12">
        <f t="shared" si="373"/>
        <v>9</v>
      </c>
      <c r="O3657" s="13" t="str">
        <f t="shared" ca="1" si="374"/>
        <v>CUMPLE</v>
      </c>
    </row>
    <row r="3658" spans="1:15" hidden="1">
      <c r="A3658">
        <f>Tabla_owssvr__2[[#This Row],[ID]]</f>
        <v>1551</v>
      </c>
      <c r="B3658" t="str">
        <f>Tabla_owssvr__2[[#This Row],[Título]]</f>
        <v xml:space="preserve">Activación de Minutos </v>
      </c>
      <c r="C3658" t="str">
        <f>Tabla_owssvr__2[[#This Row],[Solicitante]]</f>
        <v>Pacheco Pinto, Alex  CAM</v>
      </c>
      <c r="D3658" s="4">
        <f>Tabla_owssvr__2[[#This Row],[Fecha Solicitud]]</f>
        <v>41520</v>
      </c>
      <c r="E3658" t="str">
        <f>Tabla_owssvr__2[[#This Row],[Estado]]</f>
        <v>Realizado</v>
      </c>
      <c r="F3658" s="4">
        <f>Tabla_owssvr__2[[#This Row],[Fecha Cierre]]</f>
        <v>41520</v>
      </c>
      <c r="G3658" t="str">
        <f>Tabla_owssvr__2[[#This Row],[Categoria]]</f>
        <v>Habilitación de servicios de telefonía celular, aumento de minutos, cambio de perfil.</v>
      </c>
      <c r="H3658">
        <f>Tabla_owssvr__2[[#This Row],[Enviado a TI]]</f>
        <v>0</v>
      </c>
      <c r="I3658">
        <f>Tabla_owssvr__2[[#This Row],[Regiones]]</f>
        <v>0</v>
      </c>
      <c r="J3658" s="12">
        <f t="shared" si="369"/>
        <v>1</v>
      </c>
      <c r="K3658" s="13">
        <f t="shared" si="370"/>
        <v>41521</v>
      </c>
      <c r="L3658" s="12">
        <f t="shared" si="371"/>
        <v>2013</v>
      </c>
      <c r="M3658" s="12">
        <f t="shared" si="372"/>
        <v>36</v>
      </c>
      <c r="N3658" s="12">
        <f t="shared" si="373"/>
        <v>9</v>
      </c>
      <c r="O3658" s="13" t="str">
        <f t="shared" ca="1" si="374"/>
        <v>CUMPLE</v>
      </c>
    </row>
    <row r="3659" spans="1:15" hidden="1">
      <c r="A3659">
        <f>Tabla_owssvr__2[[#This Row],[ID]]</f>
        <v>1550</v>
      </c>
      <c r="B3659" t="str">
        <f>Tabla_owssvr__2[[#This Row],[Título]]</f>
        <v>NO HAY ACCESO A ORACLE</v>
      </c>
      <c r="C3659" t="str">
        <f>Tabla_owssvr__2[[#This Row],[Solicitante]]</f>
        <v>Carrasco Briones, Rodrigo, CAM</v>
      </c>
      <c r="D3659" s="4">
        <f>Tabla_owssvr__2[[#This Row],[Fecha Solicitud]]</f>
        <v>41520</v>
      </c>
      <c r="E3659" t="str">
        <f>Tabla_owssvr__2[[#This Row],[Estado]]</f>
        <v>Realizado</v>
      </c>
      <c r="F3659" s="4">
        <f>Tabla_owssvr__2[[#This Row],[Fecha Cierre]]</f>
        <v>41520</v>
      </c>
      <c r="G3659" t="str">
        <f>Tabla_owssvr__2[[#This Row],[Categoria]]</f>
        <v>Reporte de incidencias de servicio externos (Oracle, SAP, Synergia, GOM ….)</v>
      </c>
      <c r="H3659">
        <f>Tabla_owssvr__2[[#This Row],[Enviado a TI]]</f>
        <v>0</v>
      </c>
      <c r="I3659">
        <f>Tabla_owssvr__2[[#This Row],[Regiones]]</f>
        <v>0</v>
      </c>
      <c r="J3659" s="12">
        <f t="shared" si="369"/>
        <v>1</v>
      </c>
      <c r="K3659" s="13">
        <f t="shared" si="370"/>
        <v>41521</v>
      </c>
      <c r="L3659" s="12">
        <f t="shared" si="371"/>
        <v>2013</v>
      </c>
      <c r="M3659" s="12">
        <f t="shared" si="372"/>
        <v>36</v>
      </c>
      <c r="N3659" s="12">
        <f t="shared" si="373"/>
        <v>9</v>
      </c>
      <c r="O3659" s="13" t="str">
        <f t="shared" ca="1" si="374"/>
        <v>CUMPLE</v>
      </c>
    </row>
    <row r="3660" spans="1:15" hidden="1">
      <c r="A3660">
        <f>Tabla_owssvr__2[[#This Row],[ID]]</f>
        <v>1549</v>
      </c>
      <c r="B3660" t="str">
        <f>Tabla_owssvr__2[[#This Row],[Título]]</f>
        <v>Habilitacion usuario Karem Robles Oracle</v>
      </c>
      <c r="C3660" t="str">
        <f>Tabla_owssvr__2[[#This Row],[Solicitante]]</f>
        <v>Robles Garcia, Karem Elizabeth, CAM</v>
      </c>
      <c r="D3660" s="4">
        <f>Tabla_owssvr__2[[#This Row],[Fecha Solicitud]]</f>
        <v>41520</v>
      </c>
      <c r="E3660" t="str">
        <f>Tabla_owssvr__2[[#This Row],[Estado]]</f>
        <v>Realizado</v>
      </c>
      <c r="F3660" s="4">
        <f>Tabla_owssvr__2[[#This Row],[Fecha Cierre]]</f>
        <v>41520</v>
      </c>
      <c r="G3660" t="str">
        <f>Tabla_owssvr__2[[#This Row],[Categoria]]</f>
        <v>Reporte de incidencias de servicio externos (Oracle, SAP, Synergia, GOM ….)</v>
      </c>
      <c r="H3660">
        <f>Tabla_owssvr__2[[#This Row],[Enviado a TI]]</f>
        <v>0</v>
      </c>
      <c r="I3660">
        <f>Tabla_owssvr__2[[#This Row],[Regiones]]</f>
        <v>0</v>
      </c>
      <c r="J3660" s="12">
        <f t="shared" si="369"/>
        <v>1</v>
      </c>
      <c r="K3660" s="13">
        <f t="shared" si="370"/>
        <v>41521</v>
      </c>
      <c r="L3660" s="12">
        <f t="shared" si="371"/>
        <v>2013</v>
      </c>
      <c r="M3660" s="12">
        <f t="shared" si="372"/>
        <v>36</v>
      </c>
      <c r="N3660" s="12">
        <f t="shared" si="373"/>
        <v>9</v>
      </c>
      <c r="O3660" s="13" t="str">
        <f t="shared" ca="1" si="374"/>
        <v>CUMPLE</v>
      </c>
    </row>
    <row r="3661" spans="1:15" hidden="1">
      <c r="A3661">
        <f>Tabla_owssvr__2[[#This Row],[ID]]</f>
        <v>1548</v>
      </c>
      <c r="B3661" t="str">
        <f>Tabla_owssvr__2[[#This Row],[Título]]</f>
        <v>CAMBIOS DE EQUIPOS / CAMBIOS DE RESPONSABILIDAD / CREACION DE USUARIOS EN BSM</v>
      </c>
      <c r="C3661" t="str">
        <f>Tabla_owssvr__2[[#This Row],[Solicitante]]</f>
        <v>Ruz Salinas, Richard Alberto, CAM</v>
      </c>
      <c r="D3661" s="4">
        <f>Tabla_owssvr__2[[#This Row],[Fecha Solicitud]]</f>
        <v>41520</v>
      </c>
      <c r="E3661" t="str">
        <f>Tabla_owssvr__2[[#This Row],[Estado]]</f>
        <v>Realizado</v>
      </c>
      <c r="F3661" s="4">
        <f>Tabla_owssvr__2[[#This Row],[Fecha Cierre]]</f>
        <v>41520</v>
      </c>
      <c r="G3661" t="str">
        <f>Tabla_owssvr__2[[#This Row],[Categoria]]</f>
        <v>Replataformado del equipo.</v>
      </c>
      <c r="H3661">
        <f>Tabla_owssvr__2[[#This Row],[Enviado a TI]]</f>
        <v>0</v>
      </c>
      <c r="I3661">
        <f>Tabla_owssvr__2[[#This Row],[Regiones]]</f>
        <v>0</v>
      </c>
      <c r="J3661" s="12">
        <f t="shared" si="369"/>
        <v>3</v>
      </c>
      <c r="K3661" s="13">
        <f t="shared" si="370"/>
        <v>41523</v>
      </c>
      <c r="L3661" s="12">
        <f t="shared" si="371"/>
        <v>2013</v>
      </c>
      <c r="M3661" s="12">
        <f t="shared" si="372"/>
        <v>36</v>
      </c>
      <c r="N3661" s="12">
        <f t="shared" si="373"/>
        <v>9</v>
      </c>
      <c r="O3661" s="13" t="str">
        <f t="shared" ca="1" si="374"/>
        <v>CUMPLE</v>
      </c>
    </row>
    <row r="3662" spans="1:15" hidden="1">
      <c r="A3662">
        <f>Tabla_owssvr__2[[#This Row],[ID]]</f>
        <v>1547</v>
      </c>
      <c r="B3662" t="str">
        <f>Tabla_owssvr__2[[#This Row],[Título]]</f>
        <v>Alta Cuenta Corporativa - AD y Exchange Chile</v>
      </c>
      <c r="C3662" t="str">
        <f>Tabla_owssvr__2[[#This Row],[Solicitante]]</f>
        <v>Donoso Serey, Aldo Fabricio, CAM</v>
      </c>
      <c r="D3662" s="4">
        <f>Tabla_owssvr__2[[#This Row],[Fecha Solicitud]]</f>
        <v>41520</v>
      </c>
      <c r="E3662" t="str">
        <f>Tabla_owssvr__2[[#This Row],[Estado]]</f>
        <v>Realizado</v>
      </c>
      <c r="F3662" s="4">
        <f>Tabla_owssvr__2[[#This Row],[Fecha Cierre]]</f>
        <v>41520</v>
      </c>
      <c r="G3662" t="str">
        <f>Tabla_owssvr__2[[#This Row],[Categoria]]</f>
        <v>Creación, modificación activación y desactivación de cuentas de red y correo electrónico.</v>
      </c>
      <c r="H3662">
        <f>Tabla_owssvr__2[[#This Row],[Enviado a TI]]</f>
        <v>0</v>
      </c>
      <c r="I3662">
        <f>Tabla_owssvr__2[[#This Row],[Regiones]]</f>
        <v>0</v>
      </c>
      <c r="J3662" s="12">
        <f t="shared" si="369"/>
        <v>1</v>
      </c>
      <c r="K3662" s="13">
        <f t="shared" si="370"/>
        <v>41521</v>
      </c>
      <c r="L3662" s="12">
        <f t="shared" si="371"/>
        <v>2013</v>
      </c>
      <c r="M3662" s="12">
        <f t="shared" si="372"/>
        <v>36</v>
      </c>
      <c r="N3662" s="12">
        <f t="shared" si="373"/>
        <v>9</v>
      </c>
      <c r="O3662" s="13" t="str">
        <f t="shared" ca="1" si="374"/>
        <v>CUMPLE</v>
      </c>
    </row>
    <row r="3663" spans="1:15" hidden="1">
      <c r="A3663">
        <f>Tabla_owssvr__2[[#This Row],[ID]]</f>
        <v>1546</v>
      </c>
      <c r="B3663" t="str">
        <f>Tabla_owssvr__2[[#This Row],[Título]]</f>
        <v>Alta Cuenta Corporativa - AD y Exchange Chile</v>
      </c>
      <c r="C3663" t="str">
        <f>Tabla_owssvr__2[[#This Row],[Solicitante]]</f>
        <v>Donoso Serey, Aldo Fabricio, CAM</v>
      </c>
      <c r="D3663" s="4">
        <f>Tabla_owssvr__2[[#This Row],[Fecha Solicitud]]</f>
        <v>41520</v>
      </c>
      <c r="E3663" t="str">
        <f>Tabla_owssvr__2[[#This Row],[Estado]]</f>
        <v>Realizado</v>
      </c>
      <c r="F3663" s="4">
        <f>Tabla_owssvr__2[[#This Row],[Fecha Cierre]]</f>
        <v>41520</v>
      </c>
      <c r="G3663" t="str">
        <f>Tabla_owssvr__2[[#This Row],[Categoria]]</f>
        <v>Creación, modificación activación y desactivación de cuentas de red y correo electrónico.</v>
      </c>
      <c r="H3663">
        <f>Tabla_owssvr__2[[#This Row],[Enviado a TI]]</f>
        <v>0</v>
      </c>
      <c r="I3663">
        <f>Tabla_owssvr__2[[#This Row],[Regiones]]</f>
        <v>0</v>
      </c>
      <c r="J3663" s="12">
        <f t="shared" si="369"/>
        <v>1</v>
      </c>
      <c r="K3663" s="13">
        <f t="shared" si="370"/>
        <v>41521</v>
      </c>
      <c r="L3663" s="12">
        <f t="shared" si="371"/>
        <v>2013</v>
      </c>
      <c r="M3663" s="12">
        <f t="shared" si="372"/>
        <v>36</v>
      </c>
      <c r="N3663" s="12">
        <f t="shared" si="373"/>
        <v>9</v>
      </c>
      <c r="O3663" s="13" t="str">
        <f t="shared" ca="1" si="374"/>
        <v>CUMPLE</v>
      </c>
    </row>
    <row r="3664" spans="1:15" hidden="1">
      <c r="A3664">
        <f>Tabla_owssvr__2[[#This Row],[ID]]</f>
        <v>1545</v>
      </c>
      <c r="B3664" t="str">
        <f>Tabla_owssvr__2[[#This Row],[Título]]</f>
        <v>Importacion de Asientos no Finalizan</v>
      </c>
      <c r="C3664" t="str">
        <f>Tabla_owssvr__2[[#This Row],[Solicitante]]</f>
        <v>Carrasco Briones, Rodrigo, CAM</v>
      </c>
      <c r="D3664" s="4">
        <f>Tabla_owssvr__2[[#This Row],[Fecha Solicitud]]</f>
        <v>41520</v>
      </c>
      <c r="E3664" t="str">
        <f>Tabla_owssvr__2[[#This Row],[Estado]]</f>
        <v>Realizado</v>
      </c>
      <c r="F3664" s="4">
        <f>Tabla_owssvr__2[[#This Row],[Fecha Cierre]]</f>
        <v>41520</v>
      </c>
      <c r="G3664" t="str">
        <f>Tabla_owssvr__2[[#This Row],[Categoria]]</f>
        <v>Reporte de incidencias de servicio externos (Oracle, SAP, Synergia, GOM ….)</v>
      </c>
      <c r="H3664">
        <f>Tabla_owssvr__2[[#This Row],[Enviado a TI]]</f>
        <v>0</v>
      </c>
      <c r="I3664">
        <f>Tabla_owssvr__2[[#This Row],[Regiones]]</f>
        <v>0</v>
      </c>
      <c r="J3664" s="12">
        <f t="shared" si="369"/>
        <v>1</v>
      </c>
      <c r="K3664" s="13">
        <f t="shared" si="370"/>
        <v>41521</v>
      </c>
      <c r="L3664" s="12">
        <f t="shared" si="371"/>
        <v>2013</v>
      </c>
      <c r="M3664" s="12">
        <f t="shared" si="372"/>
        <v>36</v>
      </c>
      <c r="N3664" s="12">
        <f t="shared" si="373"/>
        <v>9</v>
      </c>
      <c r="O3664" s="13" t="str">
        <f t="shared" ca="1" si="374"/>
        <v>CUMPLE</v>
      </c>
    </row>
    <row r="3665" spans="1:15" hidden="1">
      <c r="A3665">
        <f>Tabla_owssvr__2[[#This Row],[ID]]</f>
        <v>1544</v>
      </c>
      <c r="B3665" t="str">
        <f>Tabla_owssvr__2[[#This Row],[Título]]</f>
        <v>Habilitar NEM Pro - Abonado 63090410</v>
      </c>
      <c r="C3665" t="str">
        <f>Tabla_owssvr__2[[#This Row],[Solicitante]]</f>
        <v>Bulnes Vergara, Marco Aurelio, CAM</v>
      </c>
      <c r="D3665" s="4">
        <f>Tabla_owssvr__2[[#This Row],[Fecha Solicitud]]</f>
        <v>41520</v>
      </c>
      <c r="E3665" t="str">
        <f>Tabla_owssvr__2[[#This Row],[Estado]]</f>
        <v>Realizado</v>
      </c>
      <c r="F3665" s="4">
        <f>Tabla_owssvr__2[[#This Row],[Fecha Cierre]]</f>
        <v>41520</v>
      </c>
      <c r="G3665" t="str">
        <f>Tabla_owssvr__2[[#This Row],[Categoria]]</f>
        <v>Habilitación de servicios de telefonía celular, aumento de minutos, cambio de perfil.</v>
      </c>
      <c r="H3665">
        <f>Tabla_owssvr__2[[#This Row],[Enviado a TI]]</f>
        <v>0</v>
      </c>
      <c r="I3665">
        <f>Tabla_owssvr__2[[#This Row],[Regiones]]</f>
        <v>0</v>
      </c>
      <c r="J3665" s="12">
        <f t="shared" si="369"/>
        <v>1</v>
      </c>
      <c r="K3665" s="13">
        <f t="shared" si="370"/>
        <v>41521</v>
      </c>
      <c r="L3665" s="12">
        <f t="shared" si="371"/>
        <v>2013</v>
      </c>
      <c r="M3665" s="12">
        <f t="shared" si="372"/>
        <v>36</v>
      </c>
      <c r="N3665" s="12">
        <f t="shared" si="373"/>
        <v>9</v>
      </c>
      <c r="O3665" s="13" t="str">
        <f t="shared" ca="1" si="374"/>
        <v>CUMPLE</v>
      </c>
    </row>
    <row r="3666" spans="1:15" hidden="1">
      <c r="A3666">
        <f>Tabla_owssvr__2[[#This Row],[ID]]</f>
        <v>1543</v>
      </c>
      <c r="B3666" t="str">
        <f>Tabla_owssvr__2[[#This Row],[Título]]</f>
        <v>Cambio equipo celular - Abonado 94691614</v>
      </c>
      <c r="C3666" t="str">
        <f>Tabla_owssvr__2[[#This Row],[Solicitante]]</f>
        <v>Barrientos Martinez, Lautaro Javier, CAM</v>
      </c>
      <c r="D3666" s="4">
        <f>Tabla_owssvr__2[[#This Row],[Fecha Solicitud]]</f>
        <v>41513</v>
      </c>
      <c r="E3666" t="str">
        <f>Tabla_owssvr__2[[#This Row],[Estado]]</f>
        <v>Realizado</v>
      </c>
      <c r="F3666" s="4">
        <f>Tabla_owssvr__2[[#This Row],[Fecha Cierre]]</f>
        <v>41513</v>
      </c>
      <c r="G3666" t="str">
        <f>Tabla_owssvr__2[[#This Row],[Categoria]]</f>
        <v>Asignación y/o entrega de equipos celulares estándar nuevos o sus componentes. (chips)</v>
      </c>
      <c r="H3666">
        <f>Tabla_owssvr__2[[#This Row],[Enviado a TI]]</f>
        <v>0</v>
      </c>
      <c r="I3666">
        <f>Tabla_owssvr__2[[#This Row],[Regiones]]</f>
        <v>0</v>
      </c>
      <c r="J3666" s="12">
        <f t="shared" si="369"/>
        <v>7</v>
      </c>
      <c r="K3666" s="13">
        <f t="shared" si="370"/>
        <v>41522</v>
      </c>
      <c r="L3666" s="12">
        <f t="shared" si="371"/>
        <v>2013</v>
      </c>
      <c r="M3666" s="12">
        <f t="shared" si="372"/>
        <v>36</v>
      </c>
      <c r="N3666" s="12">
        <f t="shared" si="373"/>
        <v>9</v>
      </c>
      <c r="O3666" s="13" t="str">
        <f t="shared" ca="1" si="374"/>
        <v>CUMPLE</v>
      </c>
    </row>
    <row r="3667" spans="1:15" hidden="1">
      <c r="A3667">
        <f>Tabla_owssvr__2[[#This Row],[ID]]</f>
        <v>1542</v>
      </c>
      <c r="B3667" t="str">
        <f>Tabla_owssvr__2[[#This Row],[Título]]</f>
        <v>Plataformar Notebook - Gcia. Operaciones CAV</v>
      </c>
      <c r="C3667" t="str">
        <f>Tabla_owssvr__2[[#This Row],[Solicitante]]</f>
        <v>Salas Redondo, Luis Miguel, CAM</v>
      </c>
      <c r="D3667" s="4">
        <f>Tabla_owssvr__2[[#This Row],[Fecha Solicitud]]</f>
        <v>41513</v>
      </c>
      <c r="E3667" t="str">
        <f>Tabla_owssvr__2[[#This Row],[Estado]]</f>
        <v>Realizado</v>
      </c>
      <c r="F3667" s="4">
        <f>Tabla_owssvr__2[[#This Row],[Fecha Cierre]]</f>
        <v>41513</v>
      </c>
      <c r="G3667" t="str">
        <f>Tabla_owssvr__2[[#This Row],[Categoria]]</f>
        <v>Replataformado del equipo.</v>
      </c>
      <c r="H3667">
        <f>Tabla_owssvr__2[[#This Row],[Enviado a TI]]</f>
        <v>0</v>
      </c>
      <c r="I3667">
        <f>Tabla_owssvr__2[[#This Row],[Regiones]]</f>
        <v>0</v>
      </c>
      <c r="J3667" s="12">
        <f t="shared" si="369"/>
        <v>3</v>
      </c>
      <c r="K3667" s="13">
        <f t="shared" si="370"/>
        <v>41516</v>
      </c>
      <c r="L3667" s="12">
        <f t="shared" si="371"/>
        <v>2013</v>
      </c>
      <c r="M3667" s="12">
        <f t="shared" si="372"/>
        <v>35</v>
      </c>
      <c r="N3667" s="12">
        <f t="shared" si="373"/>
        <v>8</v>
      </c>
      <c r="O3667" s="13" t="str">
        <f t="shared" ca="1" si="374"/>
        <v>CUMPLE</v>
      </c>
    </row>
    <row r="3668" spans="1:15" hidden="1">
      <c r="A3668">
        <f>Tabla_owssvr__2[[#This Row],[ID]]</f>
        <v>1541</v>
      </c>
      <c r="B3668" t="str">
        <f>Tabla_owssvr__2[[#This Row],[Título]]</f>
        <v>Plataformar Notebook - Gcia. Operaciones JEFD</v>
      </c>
      <c r="C3668" t="str">
        <f>Tabla_owssvr__2[[#This Row],[Solicitante]]</f>
        <v>Salas Redondo, Luis Miguel, CAM</v>
      </c>
      <c r="D3668" s="4">
        <f>Tabla_owssvr__2[[#This Row],[Fecha Solicitud]]</f>
        <v>41513</v>
      </c>
      <c r="E3668" t="str">
        <f>Tabla_owssvr__2[[#This Row],[Estado]]</f>
        <v>Realizado</v>
      </c>
      <c r="F3668" s="4">
        <f>Tabla_owssvr__2[[#This Row],[Fecha Cierre]]</f>
        <v>41513</v>
      </c>
      <c r="G3668" t="str">
        <f>Tabla_owssvr__2[[#This Row],[Categoria]]</f>
        <v>Replataformado del equipo.</v>
      </c>
      <c r="H3668">
        <f>Tabla_owssvr__2[[#This Row],[Enviado a TI]]</f>
        <v>0</v>
      </c>
      <c r="I3668">
        <f>Tabla_owssvr__2[[#This Row],[Regiones]]</f>
        <v>0</v>
      </c>
      <c r="J3668" s="12">
        <f t="shared" si="369"/>
        <v>3</v>
      </c>
      <c r="K3668" s="13">
        <f t="shared" si="370"/>
        <v>41516</v>
      </c>
      <c r="L3668" s="12">
        <f t="shared" si="371"/>
        <v>2013</v>
      </c>
      <c r="M3668" s="12">
        <f t="shared" si="372"/>
        <v>35</v>
      </c>
      <c r="N3668" s="12">
        <f t="shared" si="373"/>
        <v>8</v>
      </c>
      <c r="O3668" s="13" t="str">
        <f t="shared" ca="1" si="374"/>
        <v>CUMPLE</v>
      </c>
    </row>
    <row r="3669" spans="1:15" hidden="1">
      <c r="A3669">
        <f>Tabla_owssvr__2[[#This Row],[ID]]</f>
        <v>1540</v>
      </c>
      <c r="B3669" t="str">
        <f>Tabla_owssvr__2[[#This Row],[Título]]</f>
        <v xml:space="preserve">AD REGISTRO DE HOST </v>
      </c>
      <c r="C3669" t="str">
        <f>Tabla_owssvr__2[[#This Row],[Solicitante]]</f>
        <v>Técnico Mesa de Ayuda, Externo</v>
      </c>
      <c r="D3669" s="4">
        <f>Tabla_owssvr__2[[#This Row],[Fecha Solicitud]]</f>
        <v>41513</v>
      </c>
      <c r="E3669" t="str">
        <f>Tabla_owssvr__2[[#This Row],[Estado]]</f>
        <v>Realizado</v>
      </c>
      <c r="F3669" s="4">
        <f>Tabla_owssvr__2[[#This Row],[Fecha Cierre]]</f>
        <v>41513</v>
      </c>
      <c r="G3669" t="str">
        <f>Tabla_owssvr__2[[#This Row],[Categoria]]</f>
        <v>Creación, modificación activación y desactivación de cuentas de red y correo electrónico.</v>
      </c>
      <c r="H3669">
        <f>Tabla_owssvr__2[[#This Row],[Enviado a TI]]</f>
        <v>0</v>
      </c>
      <c r="I3669">
        <f>Tabla_owssvr__2[[#This Row],[Regiones]]</f>
        <v>0</v>
      </c>
      <c r="J3669" s="12">
        <f t="shared" si="369"/>
        <v>1</v>
      </c>
      <c r="K3669" s="13">
        <f t="shared" si="370"/>
        <v>41514</v>
      </c>
      <c r="L3669" s="12">
        <f t="shared" si="371"/>
        <v>2013</v>
      </c>
      <c r="M3669" s="12">
        <f t="shared" si="372"/>
        <v>35</v>
      </c>
      <c r="N3669" s="12">
        <f t="shared" si="373"/>
        <v>8</v>
      </c>
      <c r="O3669" s="13" t="str">
        <f t="shared" ca="1" si="374"/>
        <v>CUMPLE</v>
      </c>
    </row>
    <row r="3670" spans="1:15" hidden="1">
      <c r="A3670">
        <f>Tabla_owssvr__2[[#This Row],[ID]]</f>
        <v>1539</v>
      </c>
      <c r="B3670" t="str">
        <f>Tabla_owssvr__2[[#This Row],[Título]]</f>
        <v xml:space="preserve">AD REGISTRO DE HOST </v>
      </c>
      <c r="C3670" t="str">
        <f>Tabla_owssvr__2[[#This Row],[Solicitante]]</f>
        <v>Técnico Mesa de Ayuda, Externo</v>
      </c>
      <c r="D3670" s="4">
        <f>Tabla_owssvr__2[[#This Row],[Fecha Solicitud]]</f>
        <v>41513</v>
      </c>
      <c r="E3670" t="str">
        <f>Tabla_owssvr__2[[#This Row],[Estado]]</f>
        <v>Realizado</v>
      </c>
      <c r="F3670" s="4">
        <f>Tabla_owssvr__2[[#This Row],[Fecha Cierre]]</f>
        <v>41513</v>
      </c>
      <c r="G3670" t="str">
        <f>Tabla_owssvr__2[[#This Row],[Categoria]]</f>
        <v>Creación, modificación activación y desactivación de cuentas de red y correo electrónico.</v>
      </c>
      <c r="H3670">
        <f>Tabla_owssvr__2[[#This Row],[Enviado a TI]]</f>
        <v>0</v>
      </c>
      <c r="I3670">
        <f>Tabla_owssvr__2[[#This Row],[Regiones]]</f>
        <v>0</v>
      </c>
      <c r="J3670" s="12">
        <f t="shared" si="369"/>
        <v>1</v>
      </c>
      <c r="K3670" s="13">
        <f t="shared" si="370"/>
        <v>41514</v>
      </c>
      <c r="L3670" s="12">
        <f t="shared" si="371"/>
        <v>2013</v>
      </c>
      <c r="M3670" s="12">
        <f t="shared" si="372"/>
        <v>35</v>
      </c>
      <c r="N3670" s="12">
        <f t="shared" si="373"/>
        <v>8</v>
      </c>
      <c r="O3670" s="13" t="str">
        <f t="shared" ca="1" si="374"/>
        <v>CUMPLE</v>
      </c>
    </row>
    <row r="3671" spans="1:15" hidden="1">
      <c r="A3671">
        <f>Tabla_owssvr__2[[#This Row],[ID]]</f>
        <v>1538</v>
      </c>
      <c r="B3671" t="str">
        <f>Tabla_owssvr__2[[#This Row],[Título]]</f>
        <v>Ref. Ticket n° 157 2917- APN Problemas CAM Chile S.A.</v>
      </c>
      <c r="C3671" t="str">
        <f>Tabla_owssvr__2[[#This Row],[Solicitante]]</f>
        <v>Pavez Nuñez, Walter, CAM</v>
      </c>
      <c r="D3671" s="4">
        <f>Tabla_owssvr__2[[#This Row],[Fecha Solicitud]]</f>
        <v>41513</v>
      </c>
      <c r="E3671" t="str">
        <f>Tabla_owssvr__2[[#This Row],[Estado]]</f>
        <v>Realizado</v>
      </c>
      <c r="F3671" s="4">
        <f>Tabla_owssvr__2[[#This Row],[Fecha Cierre]]</f>
        <v>41513</v>
      </c>
      <c r="G3671" t="str">
        <f>Tabla_owssvr__2[[#This Row],[Categoria]]</f>
        <v>Reporte de problemas de comunicaciones. Datos.</v>
      </c>
      <c r="H3671">
        <f>Tabla_owssvr__2[[#This Row],[Enviado a TI]]</f>
        <v>0</v>
      </c>
      <c r="I3671">
        <f>Tabla_owssvr__2[[#This Row],[Regiones]]</f>
        <v>0</v>
      </c>
      <c r="J3671" s="12">
        <f t="shared" si="369"/>
        <v>1</v>
      </c>
      <c r="K3671" s="13">
        <f t="shared" si="370"/>
        <v>41514</v>
      </c>
      <c r="L3671" s="12">
        <f t="shared" si="371"/>
        <v>2013</v>
      </c>
      <c r="M3671" s="12">
        <f t="shared" si="372"/>
        <v>35</v>
      </c>
      <c r="N3671" s="12">
        <f t="shared" si="373"/>
        <v>8</v>
      </c>
      <c r="O3671" s="13" t="str">
        <f t="shared" ca="1" si="374"/>
        <v>CUMPLE</v>
      </c>
    </row>
    <row r="3672" spans="1:15" hidden="1">
      <c r="A3672">
        <f>Tabla_owssvr__2[[#This Row],[ID]]</f>
        <v>1537</v>
      </c>
      <c r="B3672" t="str">
        <f>Tabla_owssvr__2[[#This Row],[Título]]</f>
        <v>Informacion canal Internacional</v>
      </c>
      <c r="C3672" t="str">
        <f>Tabla_owssvr__2[[#This Row],[Solicitante]]</f>
        <v>Ruiz Leal, Eder Yair, CAM Colombia</v>
      </c>
      <c r="D3672" s="4">
        <f>Tabla_owssvr__2[[#This Row],[Fecha Solicitud]]</f>
        <v>41514</v>
      </c>
      <c r="E3672" t="str">
        <f>Tabla_owssvr__2[[#This Row],[Estado]]</f>
        <v>Realizado</v>
      </c>
      <c r="F3672" s="4">
        <f>Tabla_owssvr__2[[#This Row],[Fecha Cierre]]</f>
        <v>41514</v>
      </c>
      <c r="G3672" t="str">
        <f>Tabla_owssvr__2[[#This Row],[Categoria]]</f>
        <v>Reporte de problemas de comunicaciones. Datos.</v>
      </c>
      <c r="H3672">
        <f>Tabla_owssvr__2[[#This Row],[Enviado a TI]]</f>
        <v>0</v>
      </c>
      <c r="I3672">
        <f>Tabla_owssvr__2[[#This Row],[Regiones]]</f>
        <v>0</v>
      </c>
      <c r="J3672" s="12">
        <f t="shared" si="369"/>
        <v>1</v>
      </c>
      <c r="K3672" s="13">
        <f t="shared" si="370"/>
        <v>41515</v>
      </c>
      <c r="L3672" s="12">
        <f t="shared" si="371"/>
        <v>2013</v>
      </c>
      <c r="M3672" s="12">
        <f t="shared" si="372"/>
        <v>35</v>
      </c>
      <c r="N3672" s="12">
        <f t="shared" si="373"/>
        <v>8</v>
      </c>
      <c r="O3672" s="13" t="str">
        <f t="shared" ca="1" si="374"/>
        <v>CUMPLE</v>
      </c>
    </row>
    <row r="3673" spans="1:15" hidden="1">
      <c r="A3673">
        <f>Tabla_owssvr__2[[#This Row],[ID]]</f>
        <v>1536</v>
      </c>
      <c r="B3673" t="str">
        <f>Tabla_owssvr__2[[#This Row],[Título]]</f>
        <v>Alta Estación de Trabajo</v>
      </c>
      <c r="C3673" t="str">
        <f>Tabla_owssvr__2[[#This Row],[Solicitante]]</f>
        <v>Técnico Mesa de Ayuda, Externo</v>
      </c>
      <c r="D3673" s="4">
        <f>Tabla_owssvr__2[[#This Row],[Fecha Solicitud]]</f>
        <v>41514</v>
      </c>
      <c r="E3673" t="str">
        <f>Tabla_owssvr__2[[#This Row],[Estado]]</f>
        <v>Realizado</v>
      </c>
      <c r="F3673" s="4">
        <f>Tabla_owssvr__2[[#This Row],[Fecha Cierre]]</f>
        <v>41514</v>
      </c>
      <c r="G3673" t="str">
        <f>Tabla_owssvr__2[[#This Row],[Categoria]]</f>
        <v>Creación, modificación activación y desactivación de cuentas de red y correo electrónico.</v>
      </c>
      <c r="H3673">
        <f>Tabla_owssvr__2[[#This Row],[Enviado a TI]]</f>
        <v>0</v>
      </c>
      <c r="I3673">
        <f>Tabla_owssvr__2[[#This Row],[Regiones]]</f>
        <v>0</v>
      </c>
      <c r="J3673" s="12">
        <f t="shared" si="369"/>
        <v>1</v>
      </c>
      <c r="K3673" s="13">
        <f t="shared" si="370"/>
        <v>41515</v>
      </c>
      <c r="L3673" s="12">
        <f t="shared" si="371"/>
        <v>2013</v>
      </c>
      <c r="M3673" s="12">
        <f t="shared" si="372"/>
        <v>35</v>
      </c>
      <c r="N3673" s="12">
        <f t="shared" si="373"/>
        <v>8</v>
      </c>
      <c r="O3673" s="13" t="str">
        <f t="shared" ca="1" si="374"/>
        <v>CUMPLE</v>
      </c>
    </row>
    <row r="3674" spans="1:15" hidden="1">
      <c r="A3674">
        <f>Tabla_owssvr__2[[#This Row],[ID]]</f>
        <v>1535</v>
      </c>
      <c r="B3674" t="str">
        <f>Tabla_owssvr__2[[#This Row],[Título]]</f>
        <v>SOLICITUD DE TONER - IMPRESORA BSM</v>
      </c>
      <c r="C3674" t="str">
        <f>Tabla_owssvr__2[[#This Row],[Solicitante]]</f>
        <v>Ruz Salinas, Richard Alberto, CAM</v>
      </c>
      <c r="D3674" s="4">
        <f>Tabla_owssvr__2[[#This Row],[Fecha Solicitud]]</f>
        <v>41514</v>
      </c>
      <c r="E3674" t="str">
        <f>Tabla_owssvr__2[[#This Row],[Estado]]</f>
        <v>Realizado</v>
      </c>
      <c r="F3674" s="4">
        <f>Tabla_owssvr__2[[#This Row],[Fecha Cierre]]</f>
        <v>41514</v>
      </c>
      <c r="G3674" t="str">
        <f>Tabla_owssvr__2[[#This Row],[Categoria]]</f>
        <v>Reporte de problemas de Impresoras en Outsourcing</v>
      </c>
      <c r="H3674">
        <f>Tabla_owssvr__2[[#This Row],[Enviado a TI]]</f>
        <v>0</v>
      </c>
      <c r="I3674">
        <f>Tabla_owssvr__2[[#This Row],[Regiones]]</f>
        <v>0</v>
      </c>
      <c r="J3674" s="12">
        <f t="shared" si="369"/>
        <v>1</v>
      </c>
      <c r="K3674" s="13">
        <f t="shared" si="370"/>
        <v>41515</v>
      </c>
      <c r="L3674" s="12">
        <f t="shared" si="371"/>
        <v>2013</v>
      </c>
      <c r="M3674" s="12">
        <f t="shared" si="372"/>
        <v>35</v>
      </c>
      <c r="N3674" s="12">
        <f t="shared" si="373"/>
        <v>8</v>
      </c>
      <c r="O3674" s="13" t="str">
        <f t="shared" ca="1" si="374"/>
        <v>CUMPLE</v>
      </c>
    </row>
    <row r="3675" spans="1:15" hidden="1">
      <c r="A3675">
        <f>Tabla_owssvr__2[[#This Row],[ID]]</f>
        <v>1534</v>
      </c>
      <c r="B3675" t="str">
        <f>Tabla_owssvr__2[[#This Row],[Título]]</f>
        <v>Problema con correo Srta. Anita Maria Ortiz Garcés</v>
      </c>
      <c r="C3675" t="str">
        <f>Tabla_owssvr__2[[#This Row],[Solicitante]]</f>
        <v>Martinez Fuentealba, Victor Alonso, CAM</v>
      </c>
      <c r="D3675" s="4">
        <f>Tabla_owssvr__2[[#This Row],[Fecha Solicitud]]</f>
        <v>41514</v>
      </c>
      <c r="E3675" t="str">
        <f>Tabla_owssvr__2[[#This Row],[Estado]]</f>
        <v>Realizado</v>
      </c>
      <c r="F3675" s="4">
        <f>Tabla_owssvr__2[[#This Row],[Fecha Cierre]]</f>
        <v>41514</v>
      </c>
      <c r="G3675" t="str">
        <f>Tabla_owssvr__2[[#This Row],[Categoria]]</f>
        <v>Creación, modificación activación y desactivación de cuentas de red y correo electrónico.</v>
      </c>
      <c r="H3675">
        <f>Tabla_owssvr__2[[#This Row],[Enviado a TI]]</f>
        <v>0</v>
      </c>
      <c r="I3675">
        <f>Tabla_owssvr__2[[#This Row],[Regiones]]</f>
        <v>0</v>
      </c>
      <c r="J3675" s="12">
        <f t="shared" si="369"/>
        <v>1</v>
      </c>
      <c r="K3675" s="13">
        <f t="shared" si="370"/>
        <v>41515</v>
      </c>
      <c r="L3675" s="12">
        <f t="shared" si="371"/>
        <v>2013</v>
      </c>
      <c r="M3675" s="12">
        <f t="shared" si="372"/>
        <v>35</v>
      </c>
      <c r="N3675" s="12">
        <f t="shared" si="373"/>
        <v>8</v>
      </c>
      <c r="O3675" s="13" t="str">
        <f t="shared" ca="1" si="374"/>
        <v>CUMPLE</v>
      </c>
    </row>
    <row r="3676" spans="1:15" hidden="1">
      <c r="A3676">
        <f>Tabla_owssvr__2[[#This Row],[ID]]</f>
        <v>1533</v>
      </c>
      <c r="B3676" t="str">
        <f>Tabla_owssvr__2[[#This Row],[Título]]</f>
        <v>Plataformar PC BSM - Logistica CHLCAMF111093</v>
      </c>
      <c r="C3676" t="str">
        <f>Tabla_owssvr__2[[#This Row],[Solicitante]]</f>
        <v>Salas Redondo, Luis Miguel, CAM</v>
      </c>
      <c r="D3676" s="4">
        <f>Tabla_owssvr__2[[#This Row],[Fecha Solicitud]]</f>
        <v>41514</v>
      </c>
      <c r="E3676" t="str">
        <f>Tabla_owssvr__2[[#This Row],[Estado]]</f>
        <v>Realizado</v>
      </c>
      <c r="F3676" s="4">
        <f>Tabla_owssvr__2[[#This Row],[Fecha Cierre]]</f>
        <v>41514</v>
      </c>
      <c r="G3676" t="str">
        <f>Tabla_owssvr__2[[#This Row],[Categoria]]</f>
        <v>Replataformado del equipo.</v>
      </c>
      <c r="H3676">
        <f>Tabla_owssvr__2[[#This Row],[Enviado a TI]]</f>
        <v>0</v>
      </c>
      <c r="I3676">
        <f>Tabla_owssvr__2[[#This Row],[Regiones]]</f>
        <v>0</v>
      </c>
      <c r="J3676" s="12">
        <f t="shared" si="369"/>
        <v>3</v>
      </c>
      <c r="K3676" s="13">
        <f t="shared" si="370"/>
        <v>41519</v>
      </c>
      <c r="L3676" s="12">
        <f t="shared" si="371"/>
        <v>2013</v>
      </c>
      <c r="M3676" s="12">
        <f t="shared" si="372"/>
        <v>36</v>
      </c>
      <c r="N3676" s="12">
        <f t="shared" si="373"/>
        <v>9</v>
      </c>
      <c r="O3676" s="13" t="str">
        <f t="shared" ca="1" si="374"/>
        <v>CUMPLE</v>
      </c>
    </row>
    <row r="3677" spans="1:15" hidden="1">
      <c r="A3677">
        <f>Tabla_owssvr__2[[#This Row],[ID]]</f>
        <v>1532</v>
      </c>
      <c r="B3677" t="str">
        <f>Tabla_owssvr__2[[#This Row],[Título]]</f>
        <v>Plataformar PC E&amp;P - Operaciones CHLCAMF999999</v>
      </c>
      <c r="C3677" t="str">
        <f>Tabla_owssvr__2[[#This Row],[Solicitante]]</f>
        <v>Salas Redondo, Luis Miguel, CAM</v>
      </c>
      <c r="D3677" s="4">
        <f>Tabla_owssvr__2[[#This Row],[Fecha Solicitud]]</f>
        <v>41514</v>
      </c>
      <c r="E3677" t="str">
        <f>Tabla_owssvr__2[[#This Row],[Estado]]</f>
        <v>Realizado</v>
      </c>
      <c r="F3677" s="4">
        <f>Tabla_owssvr__2[[#This Row],[Fecha Cierre]]</f>
        <v>41514</v>
      </c>
      <c r="G3677" t="str">
        <f>Tabla_owssvr__2[[#This Row],[Categoria]]</f>
        <v>Replataformado del equipo.</v>
      </c>
      <c r="H3677">
        <f>Tabla_owssvr__2[[#This Row],[Enviado a TI]]</f>
        <v>0</v>
      </c>
      <c r="I3677">
        <f>Tabla_owssvr__2[[#This Row],[Regiones]]</f>
        <v>0</v>
      </c>
      <c r="J3677" s="12">
        <f t="shared" si="369"/>
        <v>3</v>
      </c>
      <c r="K3677" s="13">
        <f t="shared" si="370"/>
        <v>41519</v>
      </c>
      <c r="L3677" s="12">
        <f t="shared" si="371"/>
        <v>2013</v>
      </c>
      <c r="M3677" s="12">
        <f t="shared" si="372"/>
        <v>36</v>
      </c>
      <c r="N3677" s="12">
        <f t="shared" si="373"/>
        <v>9</v>
      </c>
      <c r="O3677" s="13" t="str">
        <f t="shared" ca="1" si="374"/>
        <v>CUMPLE</v>
      </c>
    </row>
    <row r="3678" spans="1:15" hidden="1">
      <c r="A3678">
        <f>Tabla_owssvr__2[[#This Row],[ID]]</f>
        <v>1531</v>
      </c>
      <c r="B3678" t="str">
        <f>Tabla_owssvr__2[[#This Row],[Título]]</f>
        <v>Equipo provisorio</v>
      </c>
      <c r="C3678" t="str">
        <f>Tabla_owssvr__2[[#This Row],[Solicitante]]</f>
        <v>Duarte Fuentes, Luis Alfredo, CAM</v>
      </c>
      <c r="D3678" s="4">
        <f>Tabla_owssvr__2[[#This Row],[Fecha Solicitud]]</f>
        <v>41514</v>
      </c>
      <c r="E3678" t="str">
        <f>Tabla_owssvr__2[[#This Row],[Estado]]</f>
        <v>Realizado</v>
      </c>
      <c r="F3678" s="4">
        <f>Tabla_owssvr__2[[#This Row],[Fecha Cierre]]</f>
        <v>41514</v>
      </c>
      <c r="G3678" t="str">
        <f>Tabla_owssvr__2[[#This Row],[Categoria]]</f>
        <v>Préstamo de equipos. (según disponibilidad)</v>
      </c>
      <c r="H3678">
        <f>Tabla_owssvr__2[[#This Row],[Enviado a TI]]</f>
        <v>0</v>
      </c>
      <c r="I3678">
        <f>Tabla_owssvr__2[[#This Row],[Regiones]]</f>
        <v>0</v>
      </c>
      <c r="J3678" s="12">
        <f t="shared" si="369"/>
        <v>1</v>
      </c>
      <c r="K3678" s="13">
        <f t="shared" si="370"/>
        <v>41515</v>
      </c>
      <c r="L3678" s="12">
        <f t="shared" si="371"/>
        <v>2013</v>
      </c>
      <c r="M3678" s="12">
        <f t="shared" si="372"/>
        <v>35</v>
      </c>
      <c r="N3678" s="12">
        <f t="shared" si="373"/>
        <v>8</v>
      </c>
      <c r="O3678" s="13" t="str">
        <f t="shared" ca="1" si="374"/>
        <v>CUMPLE</v>
      </c>
    </row>
    <row r="3679" spans="1:15" hidden="1">
      <c r="A3679">
        <f>Tabla_owssvr__2[[#This Row],[ID]]</f>
        <v>1530</v>
      </c>
      <c r="B3679" t="str">
        <f>Tabla_owssvr__2[[#This Row],[Título]]</f>
        <v>Puntos de red Ana Araya</v>
      </c>
      <c r="C3679" t="str">
        <f>Tabla_owssvr__2[[#This Row],[Solicitante]]</f>
        <v>Jara San Martin, Rene Mauricio, CAM</v>
      </c>
      <c r="D3679" s="4">
        <f>Tabla_owssvr__2[[#This Row],[Fecha Solicitud]]</f>
        <v>41513</v>
      </c>
      <c r="E3679" t="str">
        <f>Tabla_owssvr__2[[#This Row],[Estado]]</f>
        <v>Realizado</v>
      </c>
      <c r="F3679" s="4">
        <f>Tabla_owssvr__2[[#This Row],[Fecha Cierre]]</f>
        <v>41513</v>
      </c>
      <c r="G3679" t="str">
        <f>Tabla_owssvr__2[[#This Row],[Categoria]]</f>
        <v>Instalación o revisión de puntos de red.</v>
      </c>
      <c r="H3679">
        <f>Tabla_owssvr__2[[#This Row],[Enviado a TI]]</f>
        <v>0</v>
      </c>
      <c r="I3679">
        <f>Tabla_owssvr__2[[#This Row],[Regiones]]</f>
        <v>0</v>
      </c>
      <c r="J3679" s="12">
        <f t="shared" si="369"/>
        <v>3</v>
      </c>
      <c r="K3679" s="13">
        <f t="shared" si="370"/>
        <v>41516</v>
      </c>
      <c r="L3679" s="12">
        <f t="shared" si="371"/>
        <v>2013</v>
      </c>
      <c r="M3679" s="12">
        <f t="shared" si="372"/>
        <v>35</v>
      </c>
      <c r="N3679" s="12">
        <f t="shared" si="373"/>
        <v>8</v>
      </c>
      <c r="O3679" s="13" t="str">
        <f t="shared" ca="1" si="374"/>
        <v>CUMPLE</v>
      </c>
    </row>
    <row r="3680" spans="1:15" hidden="1">
      <c r="A3680">
        <f>Tabla_owssvr__2[[#This Row],[ID]]</f>
        <v>1529</v>
      </c>
      <c r="B3680" t="str">
        <f>Tabla_owssvr__2[[#This Row],[Título]]</f>
        <v>Acceso PyC Chile - PyC Corp.</v>
      </c>
      <c r="C3680" t="str">
        <f>Tabla_owssvr__2[[#This Row],[Solicitante]]</f>
        <v>Brantt Zumarán, Claudia Andrea, CAM</v>
      </c>
      <c r="D3680" s="4">
        <f>Tabla_owssvr__2[[#This Row],[Fecha Solicitud]]</f>
        <v>41514</v>
      </c>
      <c r="E3680" t="str">
        <f>Tabla_owssvr__2[[#This Row],[Estado]]</f>
        <v>Realizado</v>
      </c>
      <c r="F3680" s="4">
        <f>Tabla_owssvr__2[[#This Row],[Fecha Cierre]]</f>
        <v>41514</v>
      </c>
      <c r="G3680" t="str">
        <f>Tabla_owssvr__2[[#This Row],[Categoria]]</f>
        <v>Habilitación de carpetas compartidas o sitios de Sharepoint. O asignación y/o modificación de permisos.</v>
      </c>
      <c r="H3680">
        <f>Tabla_owssvr__2[[#This Row],[Enviado a TI]]</f>
        <v>0</v>
      </c>
      <c r="I3680">
        <f>Tabla_owssvr__2[[#This Row],[Regiones]]</f>
        <v>0</v>
      </c>
      <c r="J3680" s="12">
        <f t="shared" si="369"/>
        <v>1</v>
      </c>
      <c r="K3680" s="13">
        <f t="shared" si="370"/>
        <v>41515</v>
      </c>
      <c r="L3680" s="12">
        <f t="shared" si="371"/>
        <v>2013</v>
      </c>
      <c r="M3680" s="12">
        <f t="shared" si="372"/>
        <v>35</v>
      </c>
      <c r="N3680" s="12">
        <f t="shared" si="373"/>
        <v>8</v>
      </c>
      <c r="O3680" s="13" t="str">
        <f t="shared" ca="1" si="374"/>
        <v>CUMPLE</v>
      </c>
    </row>
    <row r="3681" spans="1:15" hidden="1">
      <c r="A3681">
        <f>Tabla_owssvr__2[[#This Row],[ID]]</f>
        <v>1528</v>
      </c>
      <c r="B3681" t="str">
        <f>Tabla_owssvr__2[[#This Row],[Título]]</f>
        <v>Conexión Fibra Enlace Zenteno</v>
      </c>
      <c r="C3681" t="str">
        <f>Tabla_owssvr__2[[#This Row],[Solicitante]]</f>
        <v>Carrasco Velarde, Luis Alberto, CAM</v>
      </c>
      <c r="D3681" s="4">
        <f>Tabla_owssvr__2[[#This Row],[Fecha Solicitud]]</f>
        <v>41514</v>
      </c>
      <c r="E3681" t="str">
        <f>Tabla_owssvr__2[[#This Row],[Estado]]</f>
        <v>Realizado</v>
      </c>
      <c r="F3681" s="4">
        <f>Tabla_owssvr__2[[#This Row],[Fecha Cierre]]</f>
        <v>41514</v>
      </c>
      <c r="G3681" t="str">
        <f>Tabla_owssvr__2[[#This Row],[Categoria]]</f>
        <v>Reporte de problemas de comunicaciones. Datos.</v>
      </c>
      <c r="H3681">
        <f>Tabla_owssvr__2[[#This Row],[Enviado a TI]]</f>
        <v>0</v>
      </c>
      <c r="I3681">
        <f>Tabla_owssvr__2[[#This Row],[Regiones]]</f>
        <v>0</v>
      </c>
      <c r="J3681" s="12">
        <f t="shared" si="369"/>
        <v>1</v>
      </c>
      <c r="K3681" s="13">
        <f t="shared" si="370"/>
        <v>41515</v>
      </c>
      <c r="L3681" s="12">
        <f t="shared" si="371"/>
        <v>2013</v>
      </c>
      <c r="M3681" s="12">
        <f t="shared" si="372"/>
        <v>35</v>
      </c>
      <c r="N3681" s="12">
        <f t="shared" si="373"/>
        <v>8</v>
      </c>
      <c r="O3681" s="13" t="str">
        <f t="shared" ca="1" si="374"/>
        <v>CUMPLE</v>
      </c>
    </row>
    <row r="3682" spans="1:15" hidden="1">
      <c r="A3682">
        <f>Tabla_owssvr__2[[#This Row],[ID]]</f>
        <v>1527</v>
      </c>
      <c r="B3682" t="str">
        <f>Tabla_owssvr__2[[#This Row],[Título]]</f>
        <v>Retiro y Baja de Computador  y teléfono Carlos Menares</v>
      </c>
      <c r="C3682" t="str">
        <f>Tabla_owssvr__2[[#This Row],[Solicitante]]</f>
        <v>Urrutia Villarroel, Mauricio, CAM</v>
      </c>
      <c r="D3682" s="4">
        <f>Tabla_owssvr__2[[#This Row],[Fecha Solicitud]]</f>
        <v>41514</v>
      </c>
      <c r="E3682" t="str">
        <f>Tabla_owssvr__2[[#This Row],[Estado]]</f>
        <v>Realizado</v>
      </c>
      <c r="F3682" s="4">
        <f>Tabla_owssvr__2[[#This Row],[Fecha Cierre]]</f>
        <v>41514</v>
      </c>
      <c r="G3682" t="str">
        <f>Tabla_owssvr__2[[#This Row],[Categoria]]</f>
        <v>Replataformado del equipo.</v>
      </c>
      <c r="H3682">
        <f>Tabla_owssvr__2[[#This Row],[Enviado a TI]]</f>
        <v>0</v>
      </c>
      <c r="I3682">
        <f>Tabla_owssvr__2[[#This Row],[Regiones]]</f>
        <v>0</v>
      </c>
      <c r="J3682" s="12">
        <f t="shared" si="369"/>
        <v>3</v>
      </c>
      <c r="K3682" s="13">
        <f t="shared" si="370"/>
        <v>41519</v>
      </c>
      <c r="L3682" s="12">
        <f t="shared" si="371"/>
        <v>2013</v>
      </c>
      <c r="M3682" s="12">
        <f t="shared" si="372"/>
        <v>36</v>
      </c>
      <c r="N3682" s="12">
        <f t="shared" si="373"/>
        <v>9</v>
      </c>
      <c r="O3682" s="13" t="str">
        <f t="shared" ca="1" si="374"/>
        <v>CUMPLE</v>
      </c>
    </row>
    <row r="3683" spans="1:15" hidden="1">
      <c r="A3683">
        <f>Tabla_owssvr__2[[#This Row],[ID]]</f>
        <v>1526</v>
      </c>
      <c r="B3683" t="str">
        <f>Tabla_owssvr__2[[#This Row],[Título]]</f>
        <v>o se ha  podido instalar PRIMEREAD en el equipo  CH110649.</v>
      </c>
      <c r="C3683" t="str">
        <f>Tabla_owssvr__2[[#This Row],[Solicitante]]</f>
        <v>Gonzalez Arredondo, Enrique Eduardo, CAM</v>
      </c>
      <c r="D3683" s="4">
        <f>Tabla_owssvr__2[[#This Row],[Fecha Solicitud]]</f>
        <v>41514</v>
      </c>
      <c r="E3683" t="str">
        <f>Tabla_owssvr__2[[#This Row],[Estado]]</f>
        <v>Realizado</v>
      </c>
      <c r="F3683" s="4">
        <f>Tabla_owssvr__2[[#This Row],[Fecha Cierre]]</f>
        <v>41514</v>
      </c>
      <c r="G3683" t="str">
        <f>Tabla_owssvr__2[[#This Row],[Categoria]]</f>
        <v>Instalación de nuevos software en los computadores.</v>
      </c>
      <c r="H3683">
        <f>Tabla_owssvr__2[[#This Row],[Enviado a TI]]</f>
        <v>0</v>
      </c>
      <c r="I3683">
        <f>Tabla_owssvr__2[[#This Row],[Regiones]]</f>
        <v>0</v>
      </c>
      <c r="J3683" s="12">
        <f t="shared" si="369"/>
        <v>1</v>
      </c>
      <c r="K3683" s="13">
        <f t="shared" si="370"/>
        <v>41515</v>
      </c>
      <c r="L3683" s="12">
        <f t="shared" si="371"/>
        <v>2013</v>
      </c>
      <c r="M3683" s="12">
        <f t="shared" si="372"/>
        <v>35</v>
      </c>
      <c r="N3683" s="12">
        <f t="shared" si="373"/>
        <v>8</v>
      </c>
      <c r="O3683" s="13" t="str">
        <f t="shared" ca="1" si="374"/>
        <v>CUMPLE</v>
      </c>
    </row>
    <row r="3684" spans="1:15" hidden="1">
      <c r="A3684">
        <f>Tabla_owssvr__2[[#This Row],[ID]]</f>
        <v>1525</v>
      </c>
      <c r="B3684" t="str">
        <f>Tabla_owssvr__2[[#This Row],[Título]]</f>
        <v>Desbloquear pagina proyecto de innovación</v>
      </c>
      <c r="C3684" t="str">
        <f>Tabla_owssvr__2[[#This Row],[Solicitante]]</f>
        <v>Garrido Saavedra, Mario Andres, CAM</v>
      </c>
      <c r="D3684" s="4">
        <f>Tabla_owssvr__2[[#This Row],[Fecha Solicitud]]</f>
        <v>41515</v>
      </c>
      <c r="E3684" t="str">
        <f>Tabla_owssvr__2[[#This Row],[Estado]]</f>
        <v>Realizado</v>
      </c>
      <c r="F3684" s="4">
        <f>Tabla_owssvr__2[[#This Row],[Fecha Cierre]]</f>
        <v>41515</v>
      </c>
      <c r="G3684" t="str">
        <f>Tabla_owssvr__2[[#This Row],[Categoria]]</f>
        <v>Habilitación de carpetas compartidas o sitios de Sharepoint. O asignación y/o modificación de permisos.</v>
      </c>
      <c r="H3684">
        <f>Tabla_owssvr__2[[#This Row],[Enviado a TI]]</f>
        <v>0</v>
      </c>
      <c r="I3684">
        <f>Tabla_owssvr__2[[#This Row],[Regiones]]</f>
        <v>0</v>
      </c>
      <c r="J3684" s="12">
        <f t="shared" si="369"/>
        <v>1</v>
      </c>
      <c r="K3684" s="13">
        <f t="shared" si="370"/>
        <v>41516</v>
      </c>
      <c r="L3684" s="12">
        <f t="shared" si="371"/>
        <v>2013</v>
      </c>
      <c r="M3684" s="12">
        <f t="shared" si="372"/>
        <v>35</v>
      </c>
      <c r="N3684" s="12">
        <f t="shared" si="373"/>
        <v>8</v>
      </c>
      <c r="O3684" s="13" t="str">
        <f t="shared" ca="1" si="374"/>
        <v>CUMPLE</v>
      </c>
    </row>
    <row r="3685" spans="1:15" hidden="1">
      <c r="A3685">
        <f>Tabla_owssvr__2[[#This Row],[ID]]</f>
        <v>1524</v>
      </c>
      <c r="B3685" t="str">
        <f>Tabla_owssvr__2[[#This Row],[Título]]</f>
        <v>Solicita instalar Active Sync</v>
      </c>
      <c r="C3685" t="str">
        <f>Tabla_owssvr__2[[#This Row],[Solicitante]]</f>
        <v>Rozas Palomino, Paola Valezka, CAM</v>
      </c>
      <c r="D3685" s="4">
        <f>Tabla_owssvr__2[[#This Row],[Fecha Solicitud]]</f>
        <v>41515</v>
      </c>
      <c r="E3685" t="str">
        <f>Tabla_owssvr__2[[#This Row],[Estado]]</f>
        <v>Realizado</v>
      </c>
      <c r="F3685" s="4">
        <f>Tabla_owssvr__2[[#This Row],[Fecha Cierre]]</f>
        <v>41515</v>
      </c>
      <c r="G3685" t="str">
        <f>Tabla_owssvr__2[[#This Row],[Categoria]]</f>
        <v>Instalación de nuevos software en los computadores.</v>
      </c>
      <c r="H3685">
        <f>Tabla_owssvr__2[[#This Row],[Enviado a TI]]</f>
        <v>0</v>
      </c>
      <c r="I3685">
        <f>Tabla_owssvr__2[[#This Row],[Regiones]]</f>
        <v>0</v>
      </c>
      <c r="J3685" s="12">
        <f t="shared" si="369"/>
        <v>1</v>
      </c>
      <c r="K3685" s="13">
        <f t="shared" si="370"/>
        <v>41516</v>
      </c>
      <c r="L3685" s="12">
        <f t="shared" si="371"/>
        <v>2013</v>
      </c>
      <c r="M3685" s="12">
        <f t="shared" si="372"/>
        <v>35</v>
      </c>
      <c r="N3685" s="12">
        <f t="shared" si="373"/>
        <v>8</v>
      </c>
      <c r="O3685" s="13" t="str">
        <f t="shared" ca="1" si="374"/>
        <v>CUMPLE</v>
      </c>
    </row>
    <row r="3686" spans="1:15" hidden="1">
      <c r="A3686">
        <f>Tabla_owssvr__2[[#This Row],[ID]]</f>
        <v>1523</v>
      </c>
      <c r="B3686" t="str">
        <f>Tabla_owssvr__2[[#This Row],[Título]]</f>
        <v>AD REGISTRO HOST - Chlcamf110145</v>
      </c>
      <c r="C3686" t="str">
        <f>Tabla_owssvr__2[[#This Row],[Solicitante]]</f>
        <v>Técnico Mesa de Ayuda, Externo</v>
      </c>
      <c r="D3686" s="4">
        <f>Tabla_owssvr__2[[#This Row],[Fecha Solicitud]]</f>
        <v>41519</v>
      </c>
      <c r="E3686" t="str">
        <f>Tabla_owssvr__2[[#This Row],[Estado]]</f>
        <v>Realizado</v>
      </c>
      <c r="F3686" s="4">
        <f>Tabla_owssvr__2[[#This Row],[Fecha Cierre]]</f>
        <v>41519</v>
      </c>
      <c r="G3686" t="str">
        <f>Tabla_owssvr__2[[#This Row],[Categoria]]</f>
        <v>Creación, modificación activación y desactivación de cuentas de red y correo electrónico.</v>
      </c>
      <c r="H3686">
        <f>Tabla_owssvr__2[[#This Row],[Enviado a TI]]</f>
        <v>0</v>
      </c>
      <c r="I3686">
        <f>Tabla_owssvr__2[[#This Row],[Regiones]]</f>
        <v>0</v>
      </c>
      <c r="J3686" s="12">
        <f t="shared" si="369"/>
        <v>1</v>
      </c>
      <c r="K3686" s="13">
        <f t="shared" si="370"/>
        <v>41520</v>
      </c>
      <c r="L3686" s="12">
        <f t="shared" si="371"/>
        <v>2013</v>
      </c>
      <c r="M3686" s="12">
        <f t="shared" si="372"/>
        <v>36</v>
      </c>
      <c r="N3686" s="12">
        <f t="shared" si="373"/>
        <v>9</v>
      </c>
      <c r="O3686" s="13" t="str">
        <f t="shared" ca="1" si="374"/>
        <v>CUMPLE</v>
      </c>
    </row>
    <row r="3687" spans="1:15" hidden="1">
      <c r="A3687">
        <f>Tabla_owssvr__2[[#This Row],[ID]]</f>
        <v>1522</v>
      </c>
      <c r="B3687" t="str">
        <f>Tabla_owssvr__2[[#This Row],[Título]]</f>
        <v>AD REGISTRO HOST - chlcamf111093</v>
      </c>
      <c r="C3687" t="str">
        <f>Tabla_owssvr__2[[#This Row],[Solicitante]]</f>
        <v>Técnico Mesa de Ayuda, Externo</v>
      </c>
      <c r="D3687" s="4">
        <f>Tabla_owssvr__2[[#This Row],[Fecha Solicitud]]</f>
        <v>41519</v>
      </c>
      <c r="E3687" t="str">
        <f>Tabla_owssvr__2[[#This Row],[Estado]]</f>
        <v>Realizado</v>
      </c>
      <c r="F3687" s="4">
        <f>Tabla_owssvr__2[[#This Row],[Fecha Cierre]]</f>
        <v>41519</v>
      </c>
      <c r="G3687" t="str">
        <f>Tabla_owssvr__2[[#This Row],[Categoria]]</f>
        <v>Creación, modificación activación y desactivación de cuentas de red y correo electrónico.</v>
      </c>
      <c r="H3687">
        <f>Tabla_owssvr__2[[#This Row],[Enviado a TI]]</f>
        <v>0</v>
      </c>
      <c r="I3687">
        <f>Tabla_owssvr__2[[#This Row],[Regiones]]</f>
        <v>0</v>
      </c>
      <c r="J3687" s="12">
        <f t="shared" si="369"/>
        <v>1</v>
      </c>
      <c r="K3687" s="13">
        <f t="shared" si="370"/>
        <v>41520</v>
      </c>
      <c r="L3687" s="12">
        <f t="shared" si="371"/>
        <v>2013</v>
      </c>
      <c r="M3687" s="12">
        <f t="shared" si="372"/>
        <v>36</v>
      </c>
      <c r="N3687" s="12">
        <f t="shared" si="373"/>
        <v>9</v>
      </c>
      <c r="O3687" s="13" t="str">
        <f t="shared" ca="1" si="374"/>
        <v>CUMPLE</v>
      </c>
    </row>
    <row r="3688" spans="1:15" hidden="1">
      <c r="A3688">
        <f>Tabla_owssvr__2[[#This Row],[ID]]</f>
        <v>1521</v>
      </c>
      <c r="B3688" t="str">
        <f>Tabla_owssvr__2[[#This Row],[Título]]</f>
        <v>Creación carpeta compartida</v>
      </c>
      <c r="C3688" t="str">
        <f>Tabla_owssvr__2[[#This Row],[Solicitante]]</f>
        <v>Espinosa Palau, María Jesús, CAM</v>
      </c>
      <c r="D3688" s="4">
        <f>Tabla_owssvr__2[[#This Row],[Fecha Solicitud]]</f>
        <v>41515</v>
      </c>
      <c r="E3688" t="str">
        <f>Tabla_owssvr__2[[#This Row],[Estado]]</f>
        <v>Realizado</v>
      </c>
      <c r="F3688" s="4">
        <f>Tabla_owssvr__2[[#This Row],[Fecha Cierre]]</f>
        <v>41515</v>
      </c>
      <c r="G3688" t="str">
        <f>Tabla_owssvr__2[[#This Row],[Categoria]]</f>
        <v>Habilitación de carpetas compartidas o sitios de Sharepoint. O asignación y/o modificación de permisos.</v>
      </c>
      <c r="H3688">
        <f>Tabla_owssvr__2[[#This Row],[Enviado a TI]]</f>
        <v>0</v>
      </c>
      <c r="I3688">
        <f>Tabla_owssvr__2[[#This Row],[Regiones]]</f>
        <v>0</v>
      </c>
      <c r="J3688" s="12">
        <f t="shared" si="369"/>
        <v>1</v>
      </c>
      <c r="K3688" s="13">
        <f t="shared" si="370"/>
        <v>41516</v>
      </c>
      <c r="L3688" s="12">
        <f t="shared" si="371"/>
        <v>2013</v>
      </c>
      <c r="M3688" s="12">
        <f t="shared" si="372"/>
        <v>35</v>
      </c>
      <c r="N3688" s="12">
        <f t="shared" si="373"/>
        <v>8</v>
      </c>
      <c r="O3688" s="13" t="str">
        <f t="shared" ca="1" si="374"/>
        <v>CUMPLE</v>
      </c>
    </row>
    <row r="3689" spans="1:15" hidden="1">
      <c r="A3689">
        <f>Tabla_owssvr__2[[#This Row],[ID]]</f>
        <v>1520</v>
      </c>
      <c r="B3689" t="str">
        <f>Tabla_owssvr__2[[#This Row],[Título]]</f>
        <v>Segun lo conversado</v>
      </c>
      <c r="C3689" t="str">
        <f>Tabla_owssvr__2[[#This Row],[Solicitante]]</f>
        <v>Donoso Serey, Aldo Fabricio, CAM</v>
      </c>
      <c r="D3689" s="4">
        <f>Tabla_owssvr__2[[#This Row],[Fecha Solicitud]]</f>
        <v>41515</v>
      </c>
      <c r="E3689" t="str">
        <f>Tabla_owssvr__2[[#This Row],[Estado]]</f>
        <v>Realizado</v>
      </c>
      <c r="F3689" s="4">
        <f>Tabla_owssvr__2[[#This Row],[Fecha Cierre]]</f>
        <v>41515</v>
      </c>
      <c r="G3689" t="str">
        <f>Tabla_owssvr__2[[#This Row],[Categoria]]</f>
        <v>Creación, modificación activación y desactivación de cuentas de red y correo electrónico.</v>
      </c>
      <c r="H3689">
        <f>Tabla_owssvr__2[[#This Row],[Enviado a TI]]</f>
        <v>0</v>
      </c>
      <c r="I3689">
        <f>Tabla_owssvr__2[[#This Row],[Regiones]]</f>
        <v>0</v>
      </c>
      <c r="J3689" s="12">
        <f t="shared" si="369"/>
        <v>1</v>
      </c>
      <c r="K3689" s="13">
        <f t="shared" si="370"/>
        <v>41516</v>
      </c>
      <c r="L3689" s="12">
        <f t="shared" si="371"/>
        <v>2013</v>
      </c>
      <c r="M3689" s="12">
        <f t="shared" si="372"/>
        <v>35</v>
      </c>
      <c r="N3689" s="12">
        <f t="shared" si="373"/>
        <v>8</v>
      </c>
      <c r="O3689" s="13" t="str">
        <f t="shared" ca="1" si="374"/>
        <v>CUMPLE</v>
      </c>
    </row>
    <row r="3690" spans="1:15" hidden="1">
      <c r="A3690">
        <f>Tabla_owssvr__2[[#This Row],[ID]]</f>
        <v>1519</v>
      </c>
      <c r="B3690" t="str">
        <f>Tabla_owssvr__2[[#This Row],[Título]]</f>
        <v>Compra Cargador - NTB FBSS</v>
      </c>
      <c r="C3690" t="str">
        <f>Tabla_owssvr__2[[#This Row],[Solicitante]]</f>
        <v>Suazo San Martin, Fernando Braulio, CAM</v>
      </c>
      <c r="D3690" s="4">
        <f>Tabla_owssvr__2[[#This Row],[Fecha Solicitud]]</f>
        <v>41519</v>
      </c>
      <c r="E3690" t="str">
        <f>Tabla_owssvr__2[[#This Row],[Estado]]</f>
        <v>Realizado</v>
      </c>
      <c r="F3690" s="4">
        <f>Tabla_owssvr__2[[#This Row],[Fecha Cierre]]</f>
        <v>41519</v>
      </c>
      <c r="G3690" t="str">
        <f>Tabla_owssvr__2[[#This Row],[Categoria]]</f>
        <v>Compra de equipamiento no habitual</v>
      </c>
      <c r="H3690">
        <f>Tabla_owssvr__2[[#This Row],[Enviado a TI]]</f>
        <v>0</v>
      </c>
      <c r="I3690">
        <f>Tabla_owssvr__2[[#This Row],[Regiones]]</f>
        <v>0</v>
      </c>
      <c r="J3690" s="12">
        <f t="shared" si="369"/>
        <v>5</v>
      </c>
      <c r="K3690" s="13">
        <f t="shared" si="370"/>
        <v>41526</v>
      </c>
      <c r="L3690" s="12">
        <f t="shared" si="371"/>
        <v>2013</v>
      </c>
      <c r="M3690" s="12">
        <f t="shared" si="372"/>
        <v>37</v>
      </c>
      <c r="N3690" s="12">
        <f t="shared" si="373"/>
        <v>9</v>
      </c>
      <c r="O3690" s="13" t="str">
        <f t="shared" ca="1" si="374"/>
        <v>CUMPLE</v>
      </c>
    </row>
    <row r="3691" spans="1:15" hidden="1">
      <c r="A3691">
        <f>Tabla_owssvr__2[[#This Row],[ID]]</f>
        <v>1518</v>
      </c>
      <c r="B3691" t="str">
        <f>Tabla_owssvr__2[[#This Row],[Título]]</f>
        <v>Deshabilitar Cuentas Corporativas</v>
      </c>
      <c r="C3691" t="str">
        <f>Tabla_owssvr__2[[#This Row],[Solicitante]]</f>
        <v>Torrejón Osorio, Marcela Alejandra, CAM</v>
      </c>
      <c r="D3691" s="4">
        <f>Tabla_owssvr__2[[#This Row],[Fecha Solicitud]]</f>
        <v>41519</v>
      </c>
      <c r="E3691" t="str">
        <f>Tabla_owssvr__2[[#This Row],[Estado]]</f>
        <v>Realizado</v>
      </c>
      <c r="F3691" s="4">
        <f>Tabla_owssvr__2[[#This Row],[Fecha Cierre]]</f>
        <v>41519</v>
      </c>
      <c r="G3691" t="str">
        <f>Tabla_owssvr__2[[#This Row],[Categoria]]</f>
        <v>Creación, modificación activación y desactivación de cuentas de red y correo electrónico.</v>
      </c>
      <c r="H3691">
        <f>Tabla_owssvr__2[[#This Row],[Enviado a TI]]</f>
        <v>0</v>
      </c>
      <c r="I3691">
        <f>Tabla_owssvr__2[[#This Row],[Regiones]]</f>
        <v>0</v>
      </c>
      <c r="J3691" s="12">
        <f t="shared" si="369"/>
        <v>1</v>
      </c>
      <c r="K3691" s="13">
        <f t="shared" si="370"/>
        <v>41520</v>
      </c>
      <c r="L3691" s="12">
        <f t="shared" si="371"/>
        <v>2013</v>
      </c>
      <c r="M3691" s="12">
        <f t="shared" si="372"/>
        <v>36</v>
      </c>
      <c r="N3691" s="12">
        <f t="shared" si="373"/>
        <v>9</v>
      </c>
      <c r="O3691" s="13" t="str">
        <f t="shared" ca="1" si="374"/>
        <v>CUMPLE</v>
      </c>
    </row>
    <row r="3692" spans="1:15" hidden="1">
      <c r="A3692">
        <f>Tabla_owssvr__2[[#This Row],[ID]]</f>
        <v>1517</v>
      </c>
      <c r="B3692" t="str">
        <f>Tabla_owssvr__2[[#This Row],[Título]]</f>
        <v>Activación de Minutos  - Abonado 92431721</v>
      </c>
      <c r="C3692" t="str">
        <f>Tabla_owssvr__2[[#This Row],[Solicitante]]</f>
        <v>Pacheco Pinto, Alex  CAM</v>
      </c>
      <c r="D3692" s="4">
        <f>Tabla_owssvr__2[[#This Row],[Fecha Solicitud]]</f>
        <v>41516</v>
      </c>
      <c r="E3692" t="str">
        <f>Tabla_owssvr__2[[#This Row],[Estado]]</f>
        <v>Realizado</v>
      </c>
      <c r="F3692" s="4">
        <f>Tabla_owssvr__2[[#This Row],[Fecha Cierre]]</f>
        <v>41516</v>
      </c>
      <c r="G3692" t="str">
        <f>Tabla_owssvr__2[[#This Row],[Categoria]]</f>
        <v>Habilitación de servicios de telefonía celular, aumento de minutos, cambio de perfil.</v>
      </c>
      <c r="H3692">
        <f>Tabla_owssvr__2[[#This Row],[Enviado a TI]]</f>
        <v>0</v>
      </c>
      <c r="I3692">
        <f>Tabla_owssvr__2[[#This Row],[Regiones]]</f>
        <v>0</v>
      </c>
      <c r="J3692" s="12">
        <f t="shared" si="369"/>
        <v>1</v>
      </c>
      <c r="K3692" s="13">
        <f t="shared" si="370"/>
        <v>41519</v>
      </c>
      <c r="L3692" s="12">
        <f t="shared" si="371"/>
        <v>2013</v>
      </c>
      <c r="M3692" s="12">
        <f t="shared" si="372"/>
        <v>36</v>
      </c>
      <c r="N3692" s="12">
        <f t="shared" si="373"/>
        <v>9</v>
      </c>
      <c r="O3692" s="13" t="str">
        <f t="shared" ca="1" si="374"/>
        <v>CUMPLE</v>
      </c>
    </row>
    <row r="3693" spans="1:15" hidden="1">
      <c r="A3693">
        <f>Tabla_owssvr__2[[#This Row],[ID]]</f>
        <v>1516</v>
      </c>
      <c r="B3693" t="str">
        <f>Tabla_owssvr__2[[#This Row],[Título]]</f>
        <v>Activación de Minutos - 91930430</v>
      </c>
      <c r="C3693" t="str">
        <f>Tabla_owssvr__2[[#This Row],[Solicitante]]</f>
        <v>Pacheco Pinto, Alex  CAM</v>
      </c>
      <c r="D3693" s="4">
        <f>Tabla_owssvr__2[[#This Row],[Fecha Solicitud]]</f>
        <v>41516</v>
      </c>
      <c r="E3693" t="str">
        <f>Tabla_owssvr__2[[#This Row],[Estado]]</f>
        <v>Realizado</v>
      </c>
      <c r="F3693" s="4">
        <f>Tabla_owssvr__2[[#This Row],[Fecha Cierre]]</f>
        <v>41516</v>
      </c>
      <c r="G3693" t="str">
        <f>Tabla_owssvr__2[[#This Row],[Categoria]]</f>
        <v>Habilitación de servicios de telefonía celular, aumento de minutos, cambio de perfil.</v>
      </c>
      <c r="H3693">
        <f>Tabla_owssvr__2[[#This Row],[Enviado a TI]]</f>
        <v>0</v>
      </c>
      <c r="I3693">
        <f>Tabla_owssvr__2[[#This Row],[Regiones]]</f>
        <v>0</v>
      </c>
      <c r="J3693" s="12">
        <f t="shared" si="369"/>
        <v>1</v>
      </c>
      <c r="K3693" s="13">
        <f t="shared" si="370"/>
        <v>41519</v>
      </c>
      <c r="L3693" s="12">
        <f t="shared" si="371"/>
        <v>2013</v>
      </c>
      <c r="M3693" s="12">
        <f t="shared" si="372"/>
        <v>36</v>
      </c>
      <c r="N3693" s="12">
        <f t="shared" si="373"/>
        <v>9</v>
      </c>
      <c r="O3693" s="13" t="str">
        <f t="shared" ca="1" si="374"/>
        <v>CUMPLE</v>
      </c>
    </row>
    <row r="3694" spans="1:15" hidden="1">
      <c r="A3694">
        <f>Tabla_owssvr__2[[#This Row],[ID]]</f>
        <v>1515</v>
      </c>
      <c r="B3694" t="str">
        <f>Tabla_owssvr__2[[#This Row],[Título]]</f>
        <v>Deshabilitar Cuenta Corporativa AD y Exchange</v>
      </c>
      <c r="C3694" t="str">
        <f>Tabla_owssvr__2[[#This Row],[Solicitante]]</f>
        <v>Torrejón Osorio, Marcela Alejandra, CAM</v>
      </c>
      <c r="D3694" s="4">
        <f>Tabla_owssvr__2[[#This Row],[Fecha Solicitud]]</f>
        <v>41516</v>
      </c>
      <c r="E3694" t="str">
        <f>Tabla_owssvr__2[[#This Row],[Estado]]</f>
        <v>Realizado</v>
      </c>
      <c r="F3694" s="4">
        <f>Tabla_owssvr__2[[#This Row],[Fecha Cierre]]</f>
        <v>41516</v>
      </c>
      <c r="G3694" t="str">
        <f>Tabla_owssvr__2[[#This Row],[Categoria]]</f>
        <v>Creación, modificación activación y desactivación de cuentas de red y correo electrónico.</v>
      </c>
      <c r="H3694">
        <f>Tabla_owssvr__2[[#This Row],[Enviado a TI]]</f>
        <v>0</v>
      </c>
      <c r="I3694">
        <f>Tabla_owssvr__2[[#This Row],[Regiones]]</f>
        <v>0</v>
      </c>
      <c r="J3694" s="12">
        <f t="shared" si="369"/>
        <v>1</v>
      </c>
      <c r="K3694" s="13">
        <f t="shared" si="370"/>
        <v>41519</v>
      </c>
      <c r="L3694" s="12">
        <f t="shared" si="371"/>
        <v>2013</v>
      </c>
      <c r="M3694" s="12">
        <f t="shared" si="372"/>
        <v>36</v>
      </c>
      <c r="N3694" s="12">
        <f t="shared" si="373"/>
        <v>9</v>
      </c>
      <c r="O3694" s="13" t="str">
        <f t="shared" ca="1" si="374"/>
        <v>CUMPLE</v>
      </c>
    </row>
    <row r="3695" spans="1:15" hidden="1">
      <c r="A3695">
        <f>Tabla_owssvr__2[[#This Row],[ID]]</f>
        <v>1514</v>
      </c>
      <c r="B3695" t="str">
        <f>Tabla_owssvr__2[[#This Row],[Título]]</f>
        <v>perfil de comprador</v>
      </c>
      <c r="C3695" t="str">
        <f>Tabla_owssvr__2[[#This Row],[Solicitante]]</f>
        <v>Rodriguez Kolbach, Jorge Fernando, CAM</v>
      </c>
      <c r="D3695" s="4">
        <f>Tabla_owssvr__2[[#This Row],[Fecha Solicitud]]</f>
        <v>41516</v>
      </c>
      <c r="E3695" t="str">
        <f>Tabla_owssvr__2[[#This Row],[Estado]]</f>
        <v>Realizado</v>
      </c>
      <c r="F3695" s="4">
        <f>Tabla_owssvr__2[[#This Row],[Fecha Cierre]]</f>
        <v>41519</v>
      </c>
      <c r="G3695" t="str">
        <f>Tabla_owssvr__2[[#This Row],[Categoria]]</f>
        <v>Reporte de incidencias de servicio externos (Oracle, SAP, Synergia, GOM ….)</v>
      </c>
      <c r="H3695">
        <f>Tabla_owssvr__2[[#This Row],[Enviado a TI]]</f>
        <v>0</v>
      </c>
      <c r="I3695">
        <f>Tabla_owssvr__2[[#This Row],[Regiones]]</f>
        <v>0</v>
      </c>
      <c r="J3695" s="12">
        <f t="shared" si="369"/>
        <v>1</v>
      </c>
      <c r="K3695" s="13">
        <f t="shared" si="370"/>
        <v>41519</v>
      </c>
      <c r="L3695" s="12">
        <f t="shared" si="371"/>
        <v>2013</v>
      </c>
      <c r="M3695" s="12">
        <f t="shared" si="372"/>
        <v>36</v>
      </c>
      <c r="N3695" s="12">
        <f t="shared" si="373"/>
        <v>9</v>
      </c>
      <c r="O3695" s="13" t="str">
        <f t="shared" ca="1" si="374"/>
        <v>CUMPLE</v>
      </c>
    </row>
    <row r="3696" spans="1:15" hidden="1">
      <c r="A3696">
        <f>Tabla_owssvr__2[[#This Row],[ID]]</f>
        <v>1513</v>
      </c>
      <c r="B3696" t="str">
        <f>Tabla_owssvr__2[[#This Row],[Título]]</f>
        <v>Solicitud 2 Impresoras Ricoh - Frontel</v>
      </c>
      <c r="C3696" t="str">
        <f>Tabla_owssvr__2[[#This Row],[Solicitante]]</f>
        <v>Muñoz Contreras, Raul, CAM</v>
      </c>
      <c r="D3696" s="4">
        <f>Tabla_owssvr__2[[#This Row],[Fecha Solicitud]]</f>
        <v>41519</v>
      </c>
      <c r="E3696" t="str">
        <f>Tabla_owssvr__2[[#This Row],[Estado]]</f>
        <v>Realizado</v>
      </c>
      <c r="F3696" s="4">
        <f>Tabla_owssvr__2[[#This Row],[Fecha Cierre]]</f>
        <v>41519</v>
      </c>
      <c r="G3696" t="str">
        <f>Tabla_owssvr__2[[#This Row],[Categoria]]</f>
        <v>Reporte de problemas de Impresoras en Outsourcing</v>
      </c>
      <c r="H3696">
        <f>Tabla_owssvr__2[[#This Row],[Enviado a TI]]</f>
        <v>0</v>
      </c>
      <c r="I3696">
        <f>Tabla_owssvr__2[[#This Row],[Regiones]]</f>
        <v>0</v>
      </c>
      <c r="J3696" s="12">
        <f t="shared" si="369"/>
        <v>1</v>
      </c>
      <c r="K3696" s="13">
        <f t="shared" si="370"/>
        <v>41520</v>
      </c>
      <c r="L3696" s="12">
        <f t="shared" si="371"/>
        <v>2013</v>
      </c>
      <c r="M3696" s="12">
        <f t="shared" si="372"/>
        <v>36</v>
      </c>
      <c r="N3696" s="12">
        <f t="shared" si="373"/>
        <v>9</v>
      </c>
      <c r="O3696" s="13" t="str">
        <f t="shared" ca="1" si="374"/>
        <v>CUMPLE</v>
      </c>
    </row>
    <row r="3697" spans="1:15" hidden="1">
      <c r="A3697">
        <f>Tabla_owssvr__2[[#This Row],[ID]]</f>
        <v>1512</v>
      </c>
      <c r="B3697" t="str">
        <f>Tabla_owssvr__2[[#This Row],[Título]]</f>
        <v>Alta Cuenta Corporativa - AD y Exchange Chile</v>
      </c>
      <c r="C3697" t="str">
        <f>Tabla_owssvr__2[[#This Row],[Solicitante]]</f>
        <v>Dossi Muñoz, Carolina, CAM</v>
      </c>
      <c r="D3697" s="4">
        <f>Tabla_owssvr__2[[#This Row],[Fecha Solicitud]]</f>
        <v>41519</v>
      </c>
      <c r="E3697" t="str">
        <f>Tabla_owssvr__2[[#This Row],[Estado]]</f>
        <v>Realizado</v>
      </c>
      <c r="F3697" s="4">
        <f>Tabla_owssvr__2[[#This Row],[Fecha Cierre]]</f>
        <v>41519</v>
      </c>
      <c r="G3697" t="str">
        <f>Tabla_owssvr__2[[#This Row],[Categoria]]</f>
        <v>Creación, modificación activación y desactivación de cuentas de red y correo electrónico.</v>
      </c>
      <c r="H3697">
        <f>Tabla_owssvr__2[[#This Row],[Enviado a TI]]</f>
        <v>0</v>
      </c>
      <c r="I3697">
        <f>Tabla_owssvr__2[[#This Row],[Regiones]]</f>
        <v>0</v>
      </c>
      <c r="J3697" s="12">
        <f t="shared" ref="J3697:J3760" si="375">VLOOKUP(G3697,servicios,2,FALSE)</f>
        <v>1</v>
      </c>
      <c r="K3697" s="13">
        <f t="shared" ref="K3697:K3760" si="376">WORKDAY(D3697*1,J3697,festivos)</f>
        <v>41520</v>
      </c>
      <c r="L3697" s="12">
        <f t="shared" ref="L3697:L3760" si="377">YEAR(K3697)</f>
        <v>2013</v>
      </c>
      <c r="M3697" s="12">
        <f t="shared" ref="M3697:M3760" si="378">WEEKNUM(K3697,2)</f>
        <v>36</v>
      </c>
      <c r="N3697" s="12">
        <f t="shared" ref="N3697:N3760" si="379">MONTH(K3697)</f>
        <v>9</v>
      </c>
      <c r="O3697" s="13" t="str">
        <f t="shared" ref="O3697:O3760" ca="1" si="380">IF(F3697=0,IF(AND(TODAY()&lt;=K3697),"EN TIEMPO","FUERA"),IF(AND(F3697&lt;=K3697),"CUMPLE","NO CUMPLE"))</f>
        <v>CUMPLE</v>
      </c>
    </row>
    <row r="3698" spans="1:15" hidden="1">
      <c r="A3698">
        <f>Tabla_owssvr__2[[#This Row],[ID]]</f>
        <v>1511</v>
      </c>
      <c r="B3698" t="str">
        <f>Tabla_owssvr__2[[#This Row],[Título]]</f>
        <v>Habilitar Perfil Oracle</v>
      </c>
      <c r="C3698" t="str">
        <f>Tabla_owssvr__2[[#This Row],[Solicitante]]</f>
        <v>Brantt Zumarán, Claudia Andrea, CAM</v>
      </c>
      <c r="D3698" s="4">
        <f>Tabla_owssvr__2[[#This Row],[Fecha Solicitud]]</f>
        <v>41519</v>
      </c>
      <c r="E3698" t="str">
        <f>Tabla_owssvr__2[[#This Row],[Estado]]</f>
        <v>Realizado</v>
      </c>
      <c r="F3698" s="4">
        <f>Tabla_owssvr__2[[#This Row],[Fecha Cierre]]</f>
        <v>41519</v>
      </c>
      <c r="G3698" t="str">
        <f>Tabla_owssvr__2[[#This Row],[Categoria]]</f>
        <v>Reporte de incidencias de servicio externos (Oracle, SAP, Synergia, GOM ….)</v>
      </c>
      <c r="H3698">
        <f>Tabla_owssvr__2[[#This Row],[Enviado a TI]]</f>
        <v>0</v>
      </c>
      <c r="I3698">
        <f>Tabla_owssvr__2[[#This Row],[Regiones]]</f>
        <v>0</v>
      </c>
      <c r="J3698" s="12">
        <f t="shared" si="375"/>
        <v>1</v>
      </c>
      <c r="K3698" s="13">
        <f t="shared" si="376"/>
        <v>41520</v>
      </c>
      <c r="L3698" s="12">
        <f t="shared" si="377"/>
        <v>2013</v>
      </c>
      <c r="M3698" s="12">
        <f t="shared" si="378"/>
        <v>36</v>
      </c>
      <c r="N3698" s="12">
        <f t="shared" si="379"/>
        <v>9</v>
      </c>
      <c r="O3698" s="13" t="str">
        <f t="shared" ca="1" si="380"/>
        <v>CUMPLE</v>
      </c>
    </row>
    <row r="3699" spans="1:15" hidden="1">
      <c r="A3699">
        <f>Tabla_owssvr__2[[#This Row],[ID]]</f>
        <v>1510</v>
      </c>
      <c r="B3699" t="str">
        <f>Tabla_owssvr__2[[#This Row],[Título]]</f>
        <v>Habilitacion usuario Karem Robles</v>
      </c>
      <c r="C3699" t="str">
        <f>Tabla_owssvr__2[[#This Row],[Solicitante]]</f>
        <v>Vasquez Ramirez, Enzo Omar, CAM</v>
      </c>
      <c r="D3699" s="4">
        <f>Tabla_owssvr__2[[#This Row],[Fecha Solicitud]]</f>
        <v>41519</v>
      </c>
      <c r="E3699" t="str">
        <f>Tabla_owssvr__2[[#This Row],[Estado]]</f>
        <v>Realizado</v>
      </c>
      <c r="F3699" s="4">
        <f>Tabla_owssvr__2[[#This Row],[Fecha Cierre]]</f>
        <v>41519</v>
      </c>
      <c r="G3699" t="str">
        <f>Tabla_owssvr__2[[#This Row],[Categoria]]</f>
        <v>Creación, modificación activación y desactivación de cuentas de red y correo electrónico.</v>
      </c>
      <c r="H3699">
        <f>Tabla_owssvr__2[[#This Row],[Enviado a TI]]</f>
        <v>0</v>
      </c>
      <c r="I3699">
        <f>Tabla_owssvr__2[[#This Row],[Regiones]]</f>
        <v>0</v>
      </c>
      <c r="J3699" s="12">
        <f t="shared" si="375"/>
        <v>1</v>
      </c>
      <c r="K3699" s="13">
        <f t="shared" si="376"/>
        <v>41520</v>
      </c>
      <c r="L3699" s="12">
        <f t="shared" si="377"/>
        <v>2013</v>
      </c>
      <c r="M3699" s="12">
        <f t="shared" si="378"/>
        <v>36</v>
      </c>
      <c r="N3699" s="12">
        <f t="shared" si="379"/>
        <v>9</v>
      </c>
      <c r="O3699" s="13" t="str">
        <f t="shared" ca="1" si="380"/>
        <v>CUMPLE</v>
      </c>
    </row>
    <row r="3700" spans="1:15" hidden="1">
      <c r="A3700">
        <f>Tabla_owssvr__2[[#This Row],[ID]]</f>
        <v>1509</v>
      </c>
      <c r="B3700" t="str">
        <f>Tabla_owssvr__2[[#This Row],[Título]]</f>
        <v>Reversar de minutos</v>
      </c>
      <c r="C3700" t="str">
        <f>Tabla_owssvr__2[[#This Row],[Solicitante]]</f>
        <v>Castro Altamirano, Miguel Angel, CAM</v>
      </c>
      <c r="D3700" s="4">
        <f>Tabla_owssvr__2[[#This Row],[Fecha Solicitud]]</f>
        <v>41519</v>
      </c>
      <c r="E3700" t="str">
        <f>Tabla_owssvr__2[[#This Row],[Estado]]</f>
        <v>Realizado</v>
      </c>
      <c r="F3700" s="4">
        <f>Tabla_owssvr__2[[#This Row],[Fecha Cierre]]</f>
        <v>41519</v>
      </c>
      <c r="G3700" t="str">
        <f>Tabla_owssvr__2[[#This Row],[Categoria]]</f>
        <v>Habilitación de servicios de telefonía celular, aumento de minutos, cambio de perfil.</v>
      </c>
      <c r="H3700">
        <f>Tabla_owssvr__2[[#This Row],[Enviado a TI]]</f>
        <v>0</v>
      </c>
      <c r="I3700">
        <f>Tabla_owssvr__2[[#This Row],[Regiones]]</f>
        <v>0</v>
      </c>
      <c r="J3700" s="12">
        <f t="shared" si="375"/>
        <v>1</v>
      </c>
      <c r="K3700" s="13">
        <f t="shared" si="376"/>
        <v>41520</v>
      </c>
      <c r="L3700" s="12">
        <f t="shared" si="377"/>
        <v>2013</v>
      </c>
      <c r="M3700" s="12">
        <f t="shared" si="378"/>
        <v>36</v>
      </c>
      <c r="N3700" s="12">
        <f t="shared" si="379"/>
        <v>9</v>
      </c>
      <c r="O3700" s="13" t="str">
        <f t="shared" ca="1" si="380"/>
        <v>CUMPLE</v>
      </c>
    </row>
    <row r="3701" spans="1:15" hidden="1">
      <c r="A3701">
        <f>Tabla_owssvr__2[[#This Row],[ID]]</f>
        <v>1508</v>
      </c>
      <c r="B3701" t="str">
        <f>Tabla_owssvr__2[[#This Row],[Título]]</f>
        <v>Solicitud de Equipo Celular</v>
      </c>
      <c r="C3701" t="str">
        <f>Tabla_owssvr__2[[#This Row],[Solicitante]]</f>
        <v>Morales Diaz, Mauricio Enrique, CAM</v>
      </c>
      <c r="D3701" s="4">
        <f>Tabla_owssvr__2[[#This Row],[Fecha Solicitud]]</f>
        <v>41519</v>
      </c>
      <c r="E3701" t="str">
        <f>Tabla_owssvr__2[[#This Row],[Estado]]</f>
        <v>Realizado</v>
      </c>
      <c r="F3701" s="4">
        <f>Tabla_owssvr__2[[#This Row],[Fecha Cierre]]</f>
        <v>41519</v>
      </c>
      <c r="G3701" t="str">
        <f>Tabla_owssvr__2[[#This Row],[Categoria]]</f>
        <v>Asignación y/o entrega de equipos celulares estándar nuevos o sus componentes. (chips)</v>
      </c>
      <c r="H3701">
        <f>Tabla_owssvr__2[[#This Row],[Enviado a TI]]</f>
        <v>0</v>
      </c>
      <c r="I3701">
        <f>Tabla_owssvr__2[[#This Row],[Regiones]]</f>
        <v>0</v>
      </c>
      <c r="J3701" s="12">
        <f t="shared" si="375"/>
        <v>7</v>
      </c>
      <c r="K3701" s="13">
        <f t="shared" si="376"/>
        <v>41528</v>
      </c>
      <c r="L3701" s="12">
        <f t="shared" si="377"/>
        <v>2013</v>
      </c>
      <c r="M3701" s="12">
        <f t="shared" si="378"/>
        <v>37</v>
      </c>
      <c r="N3701" s="12">
        <f t="shared" si="379"/>
        <v>9</v>
      </c>
      <c r="O3701" s="13" t="str">
        <f t="shared" ca="1" si="380"/>
        <v>CUMPLE</v>
      </c>
    </row>
    <row r="3702" spans="1:15" hidden="1">
      <c r="A3702">
        <f>Tabla_owssvr__2[[#This Row],[ID]]</f>
        <v>1507</v>
      </c>
      <c r="B3702" t="str">
        <f>Tabla_owssvr__2[[#This Row],[Título]]</f>
        <v>Problemas ORACLE</v>
      </c>
      <c r="C3702" t="str">
        <f>Tabla_owssvr__2[[#This Row],[Solicitante]]</f>
        <v>Chavez Ragninqueo, Antonio Israel, EXTERNO</v>
      </c>
      <c r="D3702" s="4">
        <f>Tabla_owssvr__2[[#This Row],[Fecha Solicitud]]</f>
        <v>41519</v>
      </c>
      <c r="E3702" t="str">
        <f>Tabla_owssvr__2[[#This Row],[Estado]]</f>
        <v>Realizado</v>
      </c>
      <c r="F3702" s="4">
        <f>Tabla_owssvr__2[[#This Row],[Fecha Cierre]]</f>
        <v>41519</v>
      </c>
      <c r="G3702" t="str">
        <f>Tabla_owssvr__2[[#This Row],[Categoria]]</f>
        <v>Reporte de incidencias de servicio externos (Oracle, SAP, Synergia, GOM ….)</v>
      </c>
      <c r="H3702">
        <f>Tabla_owssvr__2[[#This Row],[Enviado a TI]]</f>
        <v>0</v>
      </c>
      <c r="I3702">
        <f>Tabla_owssvr__2[[#This Row],[Regiones]]</f>
        <v>0</v>
      </c>
      <c r="J3702" s="12">
        <f t="shared" si="375"/>
        <v>1</v>
      </c>
      <c r="K3702" s="13">
        <f t="shared" si="376"/>
        <v>41520</v>
      </c>
      <c r="L3702" s="12">
        <f t="shared" si="377"/>
        <v>2013</v>
      </c>
      <c r="M3702" s="12">
        <f t="shared" si="378"/>
        <v>36</v>
      </c>
      <c r="N3702" s="12">
        <f t="shared" si="379"/>
        <v>9</v>
      </c>
      <c r="O3702" s="13" t="str">
        <f t="shared" ca="1" si="380"/>
        <v>CUMPLE</v>
      </c>
    </row>
    <row r="3703" spans="1:15" hidden="1">
      <c r="A3703">
        <f>Tabla_owssvr__2[[#This Row],[ID]]</f>
        <v>1506</v>
      </c>
      <c r="B3703" t="str">
        <f>Tabla_owssvr__2[[#This Row],[Título]]</f>
        <v xml:space="preserve">Celulares </v>
      </c>
      <c r="C3703" t="str">
        <f>Tabla_owssvr__2[[#This Row],[Solicitante]]</f>
        <v>Palma Campos, Alejandra Beatriz, CAM</v>
      </c>
      <c r="D3703" s="4">
        <f>Tabla_owssvr__2[[#This Row],[Fecha Solicitud]]</f>
        <v>41519</v>
      </c>
      <c r="E3703" t="str">
        <f>Tabla_owssvr__2[[#This Row],[Estado]]</f>
        <v>Realizado</v>
      </c>
      <c r="F3703" s="4">
        <f>Tabla_owssvr__2[[#This Row],[Fecha Cierre]]</f>
        <v>41519</v>
      </c>
      <c r="G3703" t="str">
        <f>Tabla_owssvr__2[[#This Row],[Categoria]]</f>
        <v>Habilitación de servicios de telefonía celular, aumento de minutos, cambio de perfil.</v>
      </c>
      <c r="H3703">
        <f>Tabla_owssvr__2[[#This Row],[Enviado a TI]]</f>
        <v>0</v>
      </c>
      <c r="I3703">
        <f>Tabla_owssvr__2[[#This Row],[Regiones]]</f>
        <v>0</v>
      </c>
      <c r="J3703" s="12">
        <f t="shared" si="375"/>
        <v>1</v>
      </c>
      <c r="K3703" s="13">
        <f t="shared" si="376"/>
        <v>41520</v>
      </c>
      <c r="L3703" s="12">
        <f t="shared" si="377"/>
        <v>2013</v>
      </c>
      <c r="M3703" s="12">
        <f t="shared" si="378"/>
        <v>36</v>
      </c>
      <c r="N3703" s="12">
        <f t="shared" si="379"/>
        <v>9</v>
      </c>
      <c r="O3703" s="13" t="str">
        <f t="shared" ca="1" si="380"/>
        <v>CUMPLE</v>
      </c>
    </row>
    <row r="3704" spans="1:15" hidden="1">
      <c r="A3704">
        <f>Tabla_owssvr__2[[#This Row],[ID]]</f>
        <v>1505</v>
      </c>
      <c r="B3704" t="str">
        <f>Tabla_owssvr__2[[#This Row],[Título]]</f>
        <v>habilitar Perfil - Verónica Aravena</v>
      </c>
      <c r="C3704" t="str">
        <f>Tabla_owssvr__2[[#This Row],[Solicitante]]</f>
        <v>Valdes Navarrete, David Exequiel, CAM</v>
      </c>
      <c r="D3704" s="4">
        <f>Tabla_owssvr__2[[#This Row],[Fecha Solicitud]]</f>
        <v>41519</v>
      </c>
      <c r="E3704" t="str">
        <f>Tabla_owssvr__2[[#This Row],[Estado]]</f>
        <v>Realizado</v>
      </c>
      <c r="F3704" s="4">
        <f>Tabla_owssvr__2[[#This Row],[Fecha Cierre]]</f>
        <v>41519</v>
      </c>
      <c r="G3704" t="str">
        <f>Tabla_owssvr__2[[#This Row],[Categoria]]</f>
        <v>Creación, modificación activación y desactivación de cuentas de red y correo electrónico.</v>
      </c>
      <c r="H3704">
        <f>Tabla_owssvr__2[[#This Row],[Enviado a TI]]</f>
        <v>0</v>
      </c>
      <c r="I3704">
        <f>Tabla_owssvr__2[[#This Row],[Regiones]]</f>
        <v>0</v>
      </c>
      <c r="J3704" s="12">
        <f t="shared" si="375"/>
        <v>1</v>
      </c>
      <c r="K3704" s="13">
        <f t="shared" si="376"/>
        <v>41520</v>
      </c>
      <c r="L3704" s="12">
        <f t="shared" si="377"/>
        <v>2013</v>
      </c>
      <c r="M3704" s="12">
        <f t="shared" si="378"/>
        <v>36</v>
      </c>
      <c r="N3704" s="12">
        <f t="shared" si="379"/>
        <v>9</v>
      </c>
      <c r="O3704" s="13" t="str">
        <f t="shared" ca="1" si="380"/>
        <v>CUMPLE</v>
      </c>
    </row>
    <row r="3705" spans="1:15">
      <c r="A3705">
        <f>Tabla_owssvr__2[[#This Row],[ID]]</f>
        <v>1504</v>
      </c>
      <c r="B3705" t="str">
        <f>Tabla_owssvr__2[[#This Row],[Título]]</f>
        <v>BAM Pool RR.HH.</v>
      </c>
      <c r="C3705" t="str">
        <f>Tabla_owssvr__2[[#This Row],[Solicitante]]</f>
        <v>Parada Vizcaino, Martha Cecilia, CAM</v>
      </c>
      <c r="D3705" s="4">
        <f>Tabla_owssvr__2[[#This Row],[Fecha Solicitud]]</f>
        <v>41519</v>
      </c>
      <c r="E3705" t="str">
        <f>Tabla_owssvr__2[[#This Row],[Estado]]</f>
        <v>Realizado</v>
      </c>
      <c r="F3705" s="4">
        <f>Tabla_owssvr__2[[#This Row],[Fecha Cierre]]</f>
        <v>41530</v>
      </c>
      <c r="G3705" t="str">
        <f>Tabla_owssvr__2[[#This Row],[Categoria]]</f>
        <v>Asignación y/o entrega de equipos celulares estándar nuevos o sus componentes. (chips)</v>
      </c>
      <c r="H3705">
        <f>Tabla_owssvr__2[[#This Row],[Enviado a TI]]</f>
        <v>0</v>
      </c>
      <c r="I3705">
        <f>Tabla_owssvr__2[[#This Row],[Regiones]]</f>
        <v>0</v>
      </c>
      <c r="J3705" s="12">
        <f t="shared" si="375"/>
        <v>7</v>
      </c>
      <c r="K3705" s="13">
        <f t="shared" si="376"/>
        <v>41528</v>
      </c>
      <c r="L3705" s="12">
        <f t="shared" si="377"/>
        <v>2013</v>
      </c>
      <c r="M3705" s="12">
        <f t="shared" si="378"/>
        <v>37</v>
      </c>
      <c r="N3705" s="12">
        <f t="shared" si="379"/>
        <v>9</v>
      </c>
      <c r="O3705" s="13" t="str">
        <f t="shared" ca="1" si="380"/>
        <v>NO CUMPLE</v>
      </c>
    </row>
    <row r="3706" spans="1:15" hidden="1">
      <c r="A3706">
        <f>Tabla_owssvr__2[[#This Row],[ID]]</f>
        <v>1503</v>
      </c>
      <c r="B3706" t="str">
        <f>Tabla_owssvr__2[[#This Row],[Título]]</f>
        <v>Cierre Org. Inv CN0</v>
      </c>
      <c r="C3706" t="str">
        <f>Tabla_owssvr__2[[#This Row],[Solicitante]]</f>
        <v>Carrasco Briones, Rodrigo, CAM</v>
      </c>
      <c r="D3706" s="4">
        <f>Tabla_owssvr__2[[#This Row],[Fecha Solicitud]]</f>
        <v>41519</v>
      </c>
      <c r="E3706" t="str">
        <f>Tabla_owssvr__2[[#This Row],[Estado]]</f>
        <v>Realizado</v>
      </c>
      <c r="F3706" s="4">
        <f>Tabla_owssvr__2[[#This Row],[Fecha Cierre]]</f>
        <v>41519</v>
      </c>
      <c r="G3706" t="str">
        <f>Tabla_owssvr__2[[#This Row],[Categoria]]</f>
        <v>Reporte de incidencias de servicio externos (Oracle, SAP, Synergia, GOM ….)</v>
      </c>
      <c r="H3706">
        <f>Tabla_owssvr__2[[#This Row],[Enviado a TI]]</f>
        <v>0</v>
      </c>
      <c r="I3706">
        <f>Tabla_owssvr__2[[#This Row],[Regiones]]</f>
        <v>0</v>
      </c>
      <c r="J3706" s="12">
        <f t="shared" si="375"/>
        <v>1</v>
      </c>
      <c r="K3706" s="13">
        <f t="shared" si="376"/>
        <v>41520</v>
      </c>
      <c r="L3706" s="12">
        <f t="shared" si="377"/>
        <v>2013</v>
      </c>
      <c r="M3706" s="12">
        <f t="shared" si="378"/>
        <v>36</v>
      </c>
      <c r="N3706" s="12">
        <f t="shared" si="379"/>
        <v>9</v>
      </c>
      <c r="O3706" s="13" t="str">
        <f t="shared" ca="1" si="380"/>
        <v>CUMPLE</v>
      </c>
    </row>
    <row r="3707" spans="1:15" hidden="1">
      <c r="A3707">
        <f>Tabla_owssvr__2[[#This Row],[ID]]</f>
        <v>1502</v>
      </c>
      <c r="B3707" t="str">
        <f>Tabla_owssvr__2[[#This Row],[Título]]</f>
        <v xml:space="preserve">Urgente fondo pantalla Cam Perú </v>
      </c>
      <c r="C3707" t="str">
        <f>Tabla_owssvr__2[[#This Row],[Solicitante]]</f>
        <v>Meza Madariaga, Daniella Fernanda, CAM</v>
      </c>
      <c r="D3707" s="4">
        <f>Tabla_owssvr__2[[#This Row],[Fecha Solicitud]]</f>
        <v>41519</v>
      </c>
      <c r="E3707" t="str">
        <f>Tabla_owssvr__2[[#This Row],[Estado]]</f>
        <v>Realizado</v>
      </c>
      <c r="F3707" s="4">
        <f>Tabla_owssvr__2[[#This Row],[Fecha Cierre]]</f>
        <v>41519</v>
      </c>
      <c r="G3707" t="str">
        <f>Tabla_owssvr__2[[#This Row],[Categoria]]</f>
        <v>Otros no sujetos a ANS</v>
      </c>
      <c r="H3707">
        <f>Tabla_owssvr__2[[#This Row],[Enviado a TI]]</f>
        <v>0</v>
      </c>
      <c r="I3707">
        <f>Tabla_owssvr__2[[#This Row],[Regiones]]</f>
        <v>0</v>
      </c>
      <c r="J3707" s="12">
        <f t="shared" si="375"/>
        <v>100</v>
      </c>
      <c r="K3707" s="13">
        <f t="shared" si="376"/>
        <v>41669</v>
      </c>
      <c r="L3707" s="12">
        <f t="shared" si="377"/>
        <v>2014</v>
      </c>
      <c r="M3707" s="12">
        <f t="shared" si="378"/>
        <v>5</v>
      </c>
      <c r="N3707" s="12">
        <f t="shared" si="379"/>
        <v>1</v>
      </c>
      <c r="O3707" s="13" t="str">
        <f t="shared" ca="1" si="380"/>
        <v>CUMPLE</v>
      </c>
    </row>
    <row r="3708" spans="1:15" hidden="1">
      <c r="A3708">
        <f>Tabla_owssvr__2[[#This Row],[ID]]</f>
        <v>1501</v>
      </c>
      <c r="B3708" t="str">
        <f>Tabla_owssvr__2[[#This Row],[Título]]</f>
        <v>bloqueo de cuenta</v>
      </c>
      <c r="C3708" t="str">
        <f>Tabla_owssvr__2[[#This Row],[Solicitante]]</f>
        <v>Salinas Bustos, Max Leonardo, CAM</v>
      </c>
      <c r="D3708" s="4">
        <f>Tabla_owssvr__2[[#This Row],[Fecha Solicitud]]</f>
        <v>41519</v>
      </c>
      <c r="E3708" t="str">
        <f>Tabla_owssvr__2[[#This Row],[Estado]]</f>
        <v>Realizado</v>
      </c>
      <c r="F3708" s="4">
        <f>Tabla_owssvr__2[[#This Row],[Fecha Cierre]]</f>
        <v>41519</v>
      </c>
      <c r="G3708" t="str">
        <f>Tabla_owssvr__2[[#This Row],[Categoria]]</f>
        <v>Creación, modificación activación y desactivación de cuentas de red y correo electrónico.</v>
      </c>
      <c r="H3708">
        <f>Tabla_owssvr__2[[#This Row],[Enviado a TI]]</f>
        <v>0</v>
      </c>
      <c r="I3708">
        <f>Tabla_owssvr__2[[#This Row],[Regiones]]</f>
        <v>0</v>
      </c>
      <c r="J3708" s="12">
        <f t="shared" si="375"/>
        <v>1</v>
      </c>
      <c r="K3708" s="13">
        <f t="shared" si="376"/>
        <v>41520</v>
      </c>
      <c r="L3708" s="12">
        <f t="shared" si="377"/>
        <v>2013</v>
      </c>
      <c r="M3708" s="12">
        <f t="shared" si="378"/>
        <v>36</v>
      </c>
      <c r="N3708" s="12">
        <f t="shared" si="379"/>
        <v>9</v>
      </c>
      <c r="O3708" s="13" t="str">
        <f t="shared" ca="1" si="380"/>
        <v>CUMPLE</v>
      </c>
    </row>
    <row r="3709" spans="1:15" hidden="1">
      <c r="A3709">
        <f>Tabla_owssvr__2[[#This Row],[ID]]</f>
        <v>1500</v>
      </c>
      <c r="B3709" t="str">
        <f>Tabla_owssvr__2[[#This Row],[Título]]</f>
        <v>Dar de Alta Equipo en el AD</v>
      </c>
      <c r="C3709" t="str">
        <f>Tabla_owssvr__2[[#This Row],[Solicitante]]</f>
        <v>Técnico Mesa de Ayuda, Externo</v>
      </c>
      <c r="D3709" s="4">
        <f>Tabla_owssvr__2[[#This Row],[Fecha Solicitud]]</f>
        <v>41519</v>
      </c>
      <c r="E3709" t="str">
        <f>Tabla_owssvr__2[[#This Row],[Estado]]</f>
        <v>Realizado</v>
      </c>
      <c r="F3709" s="4">
        <f>Tabla_owssvr__2[[#This Row],[Fecha Cierre]]</f>
        <v>41519</v>
      </c>
      <c r="G3709" t="str">
        <f>Tabla_owssvr__2[[#This Row],[Categoria]]</f>
        <v>Creación, modificación activación y desactivación de cuentas de red y correo electrónico.</v>
      </c>
      <c r="H3709">
        <f>Tabla_owssvr__2[[#This Row],[Enviado a TI]]</f>
        <v>0</v>
      </c>
      <c r="I3709">
        <f>Tabla_owssvr__2[[#This Row],[Regiones]]</f>
        <v>0</v>
      </c>
      <c r="J3709" s="12">
        <f t="shared" si="375"/>
        <v>1</v>
      </c>
      <c r="K3709" s="13">
        <f t="shared" si="376"/>
        <v>41520</v>
      </c>
      <c r="L3709" s="12">
        <f t="shared" si="377"/>
        <v>2013</v>
      </c>
      <c r="M3709" s="12">
        <f t="shared" si="378"/>
        <v>36</v>
      </c>
      <c r="N3709" s="12">
        <f t="shared" si="379"/>
        <v>9</v>
      </c>
      <c r="O3709" s="13" t="str">
        <f t="shared" ca="1" si="380"/>
        <v>CUMPLE</v>
      </c>
    </row>
    <row r="3710" spans="1:15" hidden="1">
      <c r="A3710">
        <f>Tabla_owssvr__2[[#This Row],[ID]]</f>
        <v>1499</v>
      </c>
      <c r="B3710" t="str">
        <f>Tabla_owssvr__2[[#This Row],[Título]]</f>
        <v>Roaming</v>
      </c>
      <c r="C3710" t="str">
        <f>Tabla_owssvr__2[[#This Row],[Solicitante]]</f>
        <v>Moreno Chavez, Benito, CAM</v>
      </c>
      <c r="D3710" s="4">
        <f>Tabla_owssvr__2[[#This Row],[Fecha Solicitud]]</f>
        <v>41519</v>
      </c>
      <c r="E3710" t="str">
        <f>Tabla_owssvr__2[[#This Row],[Estado]]</f>
        <v>Realizado</v>
      </c>
      <c r="F3710" s="4">
        <f>Tabla_owssvr__2[[#This Row],[Fecha Cierre]]</f>
        <v>41519</v>
      </c>
      <c r="G3710" t="str">
        <f>Tabla_owssvr__2[[#This Row],[Categoria]]</f>
        <v>Roaming</v>
      </c>
      <c r="H3710">
        <f>Tabla_owssvr__2[[#This Row],[Enviado a TI]]</f>
        <v>0</v>
      </c>
      <c r="I3710">
        <f>Tabla_owssvr__2[[#This Row],[Regiones]]</f>
        <v>0</v>
      </c>
      <c r="J3710" s="12">
        <f t="shared" si="375"/>
        <v>1</v>
      </c>
      <c r="K3710" s="13">
        <f t="shared" si="376"/>
        <v>41520</v>
      </c>
      <c r="L3710" s="12">
        <f t="shared" si="377"/>
        <v>2013</v>
      </c>
      <c r="M3710" s="12">
        <f t="shared" si="378"/>
        <v>36</v>
      </c>
      <c r="N3710" s="12">
        <f t="shared" si="379"/>
        <v>9</v>
      </c>
      <c r="O3710" s="13" t="str">
        <f t="shared" ca="1" si="380"/>
        <v>CUMPLE</v>
      </c>
    </row>
    <row r="3711" spans="1:15" hidden="1">
      <c r="A3711">
        <f>Tabla_owssvr__2[[#This Row],[ID]]</f>
        <v>1498</v>
      </c>
      <c r="B3711" t="str">
        <f>Tabla_owssvr__2[[#This Row],[Título]]</f>
        <v>Celulares y Equipos Informaticos</v>
      </c>
      <c r="C3711" t="str">
        <f>Tabla_owssvr__2[[#This Row],[Solicitante]]</f>
        <v>Pajkuric Bustos, Ernesto Andrés, CAM</v>
      </c>
      <c r="D3711" s="4">
        <f>Tabla_owssvr__2[[#This Row],[Fecha Solicitud]]</f>
        <v>41519</v>
      </c>
      <c r="E3711" t="str">
        <f>Tabla_owssvr__2[[#This Row],[Estado]]</f>
        <v>Realizado</v>
      </c>
      <c r="F3711" s="4">
        <f>Tabla_owssvr__2[[#This Row],[Fecha Cierre]]</f>
        <v>41519</v>
      </c>
      <c r="G3711" t="str">
        <f>Tabla_owssvr__2[[#This Row],[Categoria]]</f>
        <v>Otros no sujetos a ANS</v>
      </c>
      <c r="H3711">
        <f>Tabla_owssvr__2[[#This Row],[Enviado a TI]]</f>
        <v>0</v>
      </c>
      <c r="I3711">
        <f>Tabla_owssvr__2[[#This Row],[Regiones]]</f>
        <v>0</v>
      </c>
      <c r="J3711" s="12">
        <f t="shared" si="375"/>
        <v>100</v>
      </c>
      <c r="K3711" s="13">
        <f t="shared" si="376"/>
        <v>41669</v>
      </c>
      <c r="L3711" s="12">
        <f t="shared" si="377"/>
        <v>2014</v>
      </c>
      <c r="M3711" s="12">
        <f t="shared" si="378"/>
        <v>5</v>
      </c>
      <c r="N3711" s="12">
        <f t="shared" si="379"/>
        <v>1</v>
      </c>
      <c r="O3711" s="13" t="str">
        <f t="shared" ca="1" si="380"/>
        <v>CUMPLE</v>
      </c>
    </row>
    <row r="3712" spans="1:15" hidden="1">
      <c r="A3712">
        <f>Tabla_owssvr__2[[#This Row],[ID]]</f>
        <v>1497</v>
      </c>
      <c r="B3712" t="str">
        <f>Tabla_owssvr__2[[#This Row],[Título]]</f>
        <v>Problemas ORACLE</v>
      </c>
      <c r="C3712" t="str">
        <f>Tabla_owssvr__2[[#This Row],[Solicitante]]</f>
        <v>Chavez Ragninqueo, Antonio Israel, EXTERNO</v>
      </c>
      <c r="D3712" s="4">
        <f>Tabla_owssvr__2[[#This Row],[Fecha Solicitud]]</f>
        <v>41519</v>
      </c>
      <c r="E3712" t="str">
        <f>Tabla_owssvr__2[[#This Row],[Estado]]</f>
        <v>Realizado</v>
      </c>
      <c r="F3712" s="4">
        <f>Tabla_owssvr__2[[#This Row],[Fecha Cierre]]</f>
        <v>41519</v>
      </c>
      <c r="G3712" t="str">
        <f>Tabla_owssvr__2[[#This Row],[Categoria]]</f>
        <v>Creación, modificación activación y desactivación de cuentas asociadas a servicios externos.</v>
      </c>
      <c r="H3712">
        <f>Tabla_owssvr__2[[#This Row],[Enviado a TI]]</f>
        <v>0</v>
      </c>
      <c r="I3712">
        <f>Tabla_owssvr__2[[#This Row],[Regiones]]</f>
        <v>0</v>
      </c>
      <c r="J3712" s="12">
        <f t="shared" si="375"/>
        <v>1</v>
      </c>
      <c r="K3712" s="13">
        <f t="shared" si="376"/>
        <v>41520</v>
      </c>
      <c r="L3712" s="12">
        <f t="shared" si="377"/>
        <v>2013</v>
      </c>
      <c r="M3712" s="12">
        <f t="shared" si="378"/>
        <v>36</v>
      </c>
      <c r="N3712" s="12">
        <f t="shared" si="379"/>
        <v>9</v>
      </c>
      <c r="O3712" s="13" t="str">
        <f t="shared" ca="1" si="380"/>
        <v>CUMPLE</v>
      </c>
    </row>
    <row r="3713" spans="1:15" hidden="1">
      <c r="A3713">
        <f>Tabla_owssvr__2[[#This Row],[ID]]</f>
        <v>1496</v>
      </c>
      <c r="B3713" t="str">
        <f>Tabla_owssvr__2[[#This Row],[Título]]</f>
        <v>Activación de Minutos - 94691452</v>
      </c>
      <c r="C3713" t="str">
        <f>Tabla_owssvr__2[[#This Row],[Solicitante]]</f>
        <v>Ramirez Vergara, Joseline, CAM</v>
      </c>
      <c r="D3713" s="4">
        <f>Tabla_owssvr__2[[#This Row],[Fecha Solicitud]]</f>
        <v>41516</v>
      </c>
      <c r="E3713" t="str">
        <f>Tabla_owssvr__2[[#This Row],[Estado]]</f>
        <v>Realizado</v>
      </c>
      <c r="F3713" s="4">
        <f>Tabla_owssvr__2[[#This Row],[Fecha Cierre]]</f>
        <v>41516</v>
      </c>
      <c r="G3713" t="str">
        <f>Tabla_owssvr__2[[#This Row],[Categoria]]</f>
        <v>Habilitación de servicios de telefonía celular, aumento de minutos, cambio de perfil.</v>
      </c>
      <c r="H3713">
        <f>Tabla_owssvr__2[[#This Row],[Enviado a TI]]</f>
        <v>0</v>
      </c>
      <c r="I3713">
        <f>Tabla_owssvr__2[[#This Row],[Regiones]]</f>
        <v>0</v>
      </c>
      <c r="J3713" s="12">
        <f t="shared" si="375"/>
        <v>1</v>
      </c>
      <c r="K3713" s="13">
        <f t="shared" si="376"/>
        <v>41519</v>
      </c>
      <c r="L3713" s="12">
        <f t="shared" si="377"/>
        <v>2013</v>
      </c>
      <c r="M3713" s="12">
        <f t="shared" si="378"/>
        <v>36</v>
      </c>
      <c r="N3713" s="12">
        <f t="shared" si="379"/>
        <v>9</v>
      </c>
      <c r="O3713" s="13" t="str">
        <f t="shared" ca="1" si="380"/>
        <v>CUMPLE</v>
      </c>
    </row>
    <row r="3714" spans="1:15" hidden="1">
      <c r="A3714">
        <f>Tabla_owssvr__2[[#This Row],[ID]]</f>
        <v>1495</v>
      </c>
      <c r="B3714" t="str">
        <f>Tabla_owssvr__2[[#This Row],[Título]]</f>
        <v>Alta Estación de Trabajo</v>
      </c>
      <c r="C3714" t="str">
        <f>Tabla_owssvr__2[[#This Row],[Solicitante]]</f>
        <v>Técnico Mesa de Ayuda, Externo</v>
      </c>
      <c r="D3714" s="4">
        <f>Tabla_owssvr__2[[#This Row],[Fecha Solicitud]]</f>
        <v>41516</v>
      </c>
      <c r="E3714" t="str">
        <f>Tabla_owssvr__2[[#This Row],[Estado]]</f>
        <v>Realizado</v>
      </c>
      <c r="F3714" s="4">
        <f>Tabla_owssvr__2[[#This Row],[Fecha Cierre]]</f>
        <v>41516</v>
      </c>
      <c r="G3714" t="str">
        <f>Tabla_owssvr__2[[#This Row],[Categoria]]</f>
        <v>Creación, modificación activación y desactivación de cuentas de red y correo electrónico.</v>
      </c>
      <c r="H3714">
        <f>Tabla_owssvr__2[[#This Row],[Enviado a TI]]</f>
        <v>0</v>
      </c>
      <c r="I3714">
        <f>Tabla_owssvr__2[[#This Row],[Regiones]]</f>
        <v>0</v>
      </c>
      <c r="J3714" s="12">
        <f t="shared" si="375"/>
        <v>1</v>
      </c>
      <c r="K3714" s="13">
        <f t="shared" si="376"/>
        <v>41519</v>
      </c>
      <c r="L3714" s="12">
        <f t="shared" si="377"/>
        <v>2013</v>
      </c>
      <c r="M3714" s="12">
        <f t="shared" si="378"/>
        <v>36</v>
      </c>
      <c r="N3714" s="12">
        <f t="shared" si="379"/>
        <v>9</v>
      </c>
      <c r="O3714" s="13" t="str">
        <f t="shared" ca="1" si="380"/>
        <v>CUMPLE</v>
      </c>
    </row>
    <row r="3715" spans="1:15" hidden="1">
      <c r="A3715">
        <f>Tabla_owssvr__2[[#This Row],[ID]]</f>
        <v>1494</v>
      </c>
      <c r="B3715" t="str">
        <f>Tabla_owssvr__2[[#This Row],[Título]]</f>
        <v>DND Activo - Anexo 2389 7463</v>
      </c>
      <c r="C3715" t="str">
        <f>Tabla_owssvr__2[[#This Row],[Solicitante]]</f>
        <v>Caniullan Melin, Roman Ignacio, CAM</v>
      </c>
      <c r="D3715" s="4">
        <f>Tabla_owssvr__2[[#This Row],[Fecha Solicitud]]</f>
        <v>41516</v>
      </c>
      <c r="E3715" t="str">
        <f>Tabla_owssvr__2[[#This Row],[Estado]]</f>
        <v>Realizado</v>
      </c>
      <c r="F3715" s="4">
        <f>Tabla_owssvr__2[[#This Row],[Fecha Cierre]]</f>
        <v>41516</v>
      </c>
      <c r="G3715" t="str">
        <f>Tabla_owssvr__2[[#This Row],[Categoria]]</f>
        <v>Creación, modificación activación y desactivación de anexos telefónicos.</v>
      </c>
      <c r="H3715">
        <f>Tabla_owssvr__2[[#This Row],[Enviado a TI]]</f>
        <v>0</v>
      </c>
      <c r="I3715">
        <f>Tabla_owssvr__2[[#This Row],[Regiones]]</f>
        <v>0</v>
      </c>
      <c r="J3715" s="12">
        <f t="shared" si="375"/>
        <v>1</v>
      </c>
      <c r="K3715" s="13">
        <f t="shared" si="376"/>
        <v>41519</v>
      </c>
      <c r="L3715" s="12">
        <f t="shared" si="377"/>
        <v>2013</v>
      </c>
      <c r="M3715" s="12">
        <f t="shared" si="378"/>
        <v>36</v>
      </c>
      <c r="N3715" s="12">
        <f t="shared" si="379"/>
        <v>9</v>
      </c>
      <c r="O3715" s="13" t="str">
        <f t="shared" ca="1" si="380"/>
        <v>CUMPLE</v>
      </c>
    </row>
    <row r="3716" spans="1:15" hidden="1">
      <c r="A3716">
        <f>Tabla_owssvr__2[[#This Row],[ID]]</f>
        <v>1493</v>
      </c>
      <c r="B3716" t="str">
        <f>Tabla_owssvr__2[[#This Row],[Título]]</f>
        <v xml:space="preserve">Requerimiento en Facturacion AR ( Facturas Con Retenciones) </v>
      </c>
      <c r="C3716" t="str">
        <f>Tabla_owssvr__2[[#This Row],[Solicitante]]</f>
        <v>Berrios Ortiz, Elias Eduardo, CAM</v>
      </c>
      <c r="D3716" s="4">
        <f>Tabla_owssvr__2[[#This Row],[Fecha Solicitud]]</f>
        <v>41514</v>
      </c>
      <c r="E3716" t="str">
        <f>Tabla_owssvr__2[[#This Row],[Estado]]</f>
        <v>Realizado</v>
      </c>
      <c r="F3716" s="4">
        <f>Tabla_owssvr__2[[#This Row],[Fecha Cierre]]</f>
        <v>41514</v>
      </c>
      <c r="G3716" t="str">
        <f>Tabla_owssvr__2[[#This Row],[Categoria]]</f>
        <v>Reporte de incidencias de servicio externos (Oracle, SAP, Synergia, GOM ….)</v>
      </c>
      <c r="H3716">
        <f>Tabla_owssvr__2[[#This Row],[Enviado a TI]]</f>
        <v>0</v>
      </c>
      <c r="I3716">
        <f>Tabla_owssvr__2[[#This Row],[Regiones]]</f>
        <v>0</v>
      </c>
      <c r="J3716" s="12">
        <f t="shared" si="375"/>
        <v>1</v>
      </c>
      <c r="K3716" s="13">
        <f t="shared" si="376"/>
        <v>41515</v>
      </c>
      <c r="L3716" s="12">
        <f t="shared" si="377"/>
        <v>2013</v>
      </c>
      <c r="M3716" s="12">
        <f t="shared" si="378"/>
        <v>35</v>
      </c>
      <c r="N3716" s="12">
        <f t="shared" si="379"/>
        <v>8</v>
      </c>
      <c r="O3716" s="13" t="str">
        <f t="shared" ca="1" si="380"/>
        <v>CUMPLE</v>
      </c>
    </row>
    <row r="3717" spans="1:15" hidden="1">
      <c r="A3717">
        <f>Tabla_owssvr__2[[#This Row],[ID]]</f>
        <v>1492</v>
      </c>
      <c r="B3717" t="str">
        <f>Tabla_owssvr__2[[#This Row],[Título]]</f>
        <v>Acceso PyC Chile - PyC Corp.</v>
      </c>
      <c r="C3717" t="str">
        <f>Tabla_owssvr__2[[#This Row],[Solicitante]]</f>
        <v>Brantt Zumarán, Claudia Andrea, CAM</v>
      </c>
      <c r="D3717" s="4">
        <f>Tabla_owssvr__2[[#This Row],[Fecha Solicitud]]</f>
        <v>41514</v>
      </c>
      <c r="E3717" t="str">
        <f>Tabla_owssvr__2[[#This Row],[Estado]]</f>
        <v>Realizado</v>
      </c>
      <c r="F3717" s="4">
        <f>Tabla_owssvr__2[[#This Row],[Fecha Cierre]]</f>
        <v>41514</v>
      </c>
      <c r="G3717" t="str">
        <f>Tabla_owssvr__2[[#This Row],[Categoria]]</f>
        <v>Habilitación de carpetas compartidas o sitios de Sharepoint. O asignación y/o modificación de permisos.</v>
      </c>
      <c r="H3717">
        <f>Tabla_owssvr__2[[#This Row],[Enviado a TI]]</f>
        <v>0</v>
      </c>
      <c r="I3717">
        <f>Tabla_owssvr__2[[#This Row],[Regiones]]</f>
        <v>0</v>
      </c>
      <c r="J3717" s="12">
        <f t="shared" si="375"/>
        <v>1</v>
      </c>
      <c r="K3717" s="13">
        <f t="shared" si="376"/>
        <v>41515</v>
      </c>
      <c r="L3717" s="12">
        <f t="shared" si="377"/>
        <v>2013</v>
      </c>
      <c r="M3717" s="12">
        <f t="shared" si="378"/>
        <v>35</v>
      </c>
      <c r="N3717" s="12">
        <f t="shared" si="379"/>
        <v>8</v>
      </c>
      <c r="O3717" s="13" t="str">
        <f t="shared" ca="1" si="380"/>
        <v>CUMPLE</v>
      </c>
    </row>
    <row r="3718" spans="1:15" hidden="1">
      <c r="A3718">
        <f>Tabla_owssvr__2[[#This Row],[ID]]</f>
        <v>1491</v>
      </c>
      <c r="B3718" t="str">
        <f>Tabla_owssvr__2[[#This Row],[Título]]</f>
        <v>TICKET 757717 - AD REGISTRO DE HOST</v>
      </c>
      <c r="C3718" t="str">
        <f>Tabla_owssvr__2[[#This Row],[Solicitante]]</f>
        <v>Técnico Mesa de Ayuda, Externo</v>
      </c>
      <c r="D3718" s="4">
        <f>Tabla_owssvr__2[[#This Row],[Fecha Solicitud]]</f>
        <v>41514</v>
      </c>
      <c r="E3718" t="str">
        <f>Tabla_owssvr__2[[#This Row],[Estado]]</f>
        <v>Realizado</v>
      </c>
      <c r="F3718" s="4">
        <f>Tabla_owssvr__2[[#This Row],[Fecha Cierre]]</f>
        <v>41514</v>
      </c>
      <c r="G3718" t="str">
        <f>Tabla_owssvr__2[[#This Row],[Categoria]]</f>
        <v>Creación, modificación activación y desactivación de cuentas de red y correo electrónico.</v>
      </c>
      <c r="H3718">
        <f>Tabla_owssvr__2[[#This Row],[Enviado a TI]]</f>
        <v>0</v>
      </c>
      <c r="I3718">
        <f>Tabla_owssvr__2[[#This Row],[Regiones]]</f>
        <v>0</v>
      </c>
      <c r="J3718" s="12">
        <f t="shared" si="375"/>
        <v>1</v>
      </c>
      <c r="K3718" s="13">
        <f t="shared" si="376"/>
        <v>41515</v>
      </c>
      <c r="L3718" s="12">
        <f t="shared" si="377"/>
        <v>2013</v>
      </c>
      <c r="M3718" s="12">
        <f t="shared" si="378"/>
        <v>35</v>
      </c>
      <c r="N3718" s="12">
        <f t="shared" si="379"/>
        <v>8</v>
      </c>
      <c r="O3718" s="13" t="str">
        <f t="shared" ca="1" si="380"/>
        <v>CUMPLE</v>
      </c>
    </row>
    <row r="3719" spans="1:15" hidden="1">
      <c r="A3719">
        <f>Tabla_owssvr__2[[#This Row],[ID]]</f>
        <v>1490</v>
      </c>
      <c r="B3719" t="str">
        <f>Tabla_owssvr__2[[#This Row],[Título]]</f>
        <v>Plan de Datos - Abonado 63090409</v>
      </c>
      <c r="C3719" t="str">
        <f>Tabla_owssvr__2[[#This Row],[Solicitante]]</f>
        <v>Brantt Zumarán, Claudia Andrea, CAM</v>
      </c>
      <c r="D3719" s="4">
        <f>Tabla_owssvr__2[[#This Row],[Fecha Solicitud]]</f>
        <v>41514</v>
      </c>
      <c r="E3719" t="str">
        <f>Tabla_owssvr__2[[#This Row],[Estado]]</f>
        <v>Realizado</v>
      </c>
      <c r="F3719" s="4">
        <f>Tabla_owssvr__2[[#This Row],[Fecha Cierre]]</f>
        <v>41514</v>
      </c>
      <c r="G3719" t="str">
        <f>Tabla_owssvr__2[[#This Row],[Categoria]]</f>
        <v>Habilitación de servicios de telefonía celular, aumento de minutos, cambio de perfil.</v>
      </c>
      <c r="H3719">
        <f>Tabla_owssvr__2[[#This Row],[Enviado a TI]]</f>
        <v>0</v>
      </c>
      <c r="I3719">
        <f>Tabla_owssvr__2[[#This Row],[Regiones]]</f>
        <v>0</v>
      </c>
      <c r="J3719" s="12">
        <f t="shared" si="375"/>
        <v>1</v>
      </c>
      <c r="K3719" s="13">
        <f t="shared" si="376"/>
        <v>41515</v>
      </c>
      <c r="L3719" s="12">
        <f t="shared" si="377"/>
        <v>2013</v>
      </c>
      <c r="M3719" s="12">
        <f t="shared" si="378"/>
        <v>35</v>
      </c>
      <c r="N3719" s="12">
        <f t="shared" si="379"/>
        <v>8</v>
      </c>
      <c r="O3719" s="13" t="str">
        <f t="shared" ca="1" si="380"/>
        <v>CUMPLE</v>
      </c>
    </row>
    <row r="3720" spans="1:15" hidden="1">
      <c r="A3720">
        <f>Tabla_owssvr__2[[#This Row],[ID]]</f>
        <v>1489</v>
      </c>
      <c r="B3720" t="str">
        <f>Tabla_owssvr__2[[#This Row],[Título]]</f>
        <v>Alta Estación de Trabajo</v>
      </c>
      <c r="C3720" t="str">
        <f>Tabla_owssvr__2[[#This Row],[Solicitante]]</f>
        <v>Técnico Mesa de Ayuda, Externo</v>
      </c>
      <c r="D3720" s="4">
        <f>Tabla_owssvr__2[[#This Row],[Fecha Solicitud]]</f>
        <v>41513</v>
      </c>
      <c r="E3720" t="str">
        <f>Tabla_owssvr__2[[#This Row],[Estado]]</f>
        <v>Realizado</v>
      </c>
      <c r="F3720" s="4">
        <f>Tabla_owssvr__2[[#This Row],[Fecha Cierre]]</f>
        <v>41513</v>
      </c>
      <c r="G3720" t="str">
        <f>Tabla_owssvr__2[[#This Row],[Categoria]]</f>
        <v>Creación, modificación activación y desactivación de cuentas de red y correo electrónico.</v>
      </c>
      <c r="H3720">
        <f>Tabla_owssvr__2[[#This Row],[Enviado a TI]]</f>
        <v>0</v>
      </c>
      <c r="I3720">
        <f>Tabla_owssvr__2[[#This Row],[Regiones]]</f>
        <v>0</v>
      </c>
      <c r="J3720" s="12">
        <f t="shared" si="375"/>
        <v>1</v>
      </c>
      <c r="K3720" s="13">
        <f t="shared" si="376"/>
        <v>41514</v>
      </c>
      <c r="L3720" s="12">
        <f t="shared" si="377"/>
        <v>2013</v>
      </c>
      <c r="M3720" s="12">
        <f t="shared" si="378"/>
        <v>35</v>
      </c>
      <c r="N3720" s="12">
        <f t="shared" si="379"/>
        <v>8</v>
      </c>
      <c r="O3720" s="13" t="str">
        <f t="shared" ca="1" si="380"/>
        <v>CUMPLE</v>
      </c>
    </row>
    <row r="3721" spans="1:15" hidden="1">
      <c r="A3721">
        <f>Tabla_owssvr__2[[#This Row],[ID]]</f>
        <v>1488</v>
      </c>
      <c r="B3721" t="str">
        <f>Tabla_owssvr__2[[#This Row],[Título]]</f>
        <v>Solicitud de nueva impresora para Tarapacá 934 piso 2, para reemplazo de equipo SPC430</v>
      </c>
      <c r="C3721" t="str">
        <f>Tabla_owssvr__2[[#This Row],[Solicitante]]</f>
        <v>Escobar Chacon, Juan Pablo, CAM</v>
      </c>
      <c r="D3721" s="4">
        <f>Tabla_owssvr__2[[#This Row],[Fecha Solicitud]]</f>
        <v>41513</v>
      </c>
      <c r="E3721" t="str">
        <f>Tabla_owssvr__2[[#This Row],[Estado]]</f>
        <v>Realizado</v>
      </c>
      <c r="F3721" s="4">
        <f>Tabla_owssvr__2[[#This Row],[Fecha Cierre]]</f>
        <v>41513</v>
      </c>
      <c r="G3721" t="str">
        <f>Tabla_owssvr__2[[#This Row],[Categoria]]</f>
        <v>Reporte de problemas de Impresoras en Outsourcing</v>
      </c>
      <c r="H3721">
        <f>Tabla_owssvr__2[[#This Row],[Enviado a TI]]</f>
        <v>0</v>
      </c>
      <c r="I3721">
        <f>Tabla_owssvr__2[[#This Row],[Regiones]]</f>
        <v>0</v>
      </c>
      <c r="J3721" s="12">
        <f t="shared" si="375"/>
        <v>1</v>
      </c>
      <c r="K3721" s="13">
        <f t="shared" si="376"/>
        <v>41514</v>
      </c>
      <c r="L3721" s="12">
        <f t="shared" si="377"/>
        <v>2013</v>
      </c>
      <c r="M3721" s="12">
        <f t="shared" si="378"/>
        <v>35</v>
      </c>
      <c r="N3721" s="12">
        <f t="shared" si="379"/>
        <v>8</v>
      </c>
      <c r="O3721" s="13" t="str">
        <f t="shared" ca="1" si="380"/>
        <v>CUMPLE</v>
      </c>
    </row>
    <row r="3722" spans="1:15" hidden="1">
      <c r="A3722">
        <f>Tabla_owssvr__2[[#This Row],[ID]]</f>
        <v>1487</v>
      </c>
      <c r="B3722" t="str">
        <f>Tabla_owssvr__2[[#This Row],[Título]]</f>
        <v>Plataformar Notebook - E&amp;P EJTR</v>
      </c>
      <c r="C3722" t="str">
        <f>Tabla_owssvr__2[[#This Row],[Solicitante]]</f>
        <v>Espinosa Elguezabal, Luis Miguel, CAM</v>
      </c>
      <c r="D3722" s="4">
        <f>Tabla_owssvr__2[[#This Row],[Fecha Solicitud]]</f>
        <v>41513</v>
      </c>
      <c r="E3722" t="str">
        <f>Tabla_owssvr__2[[#This Row],[Estado]]</f>
        <v>Realizado</v>
      </c>
      <c r="F3722" s="4">
        <f>Tabla_owssvr__2[[#This Row],[Fecha Cierre]]</f>
        <v>41513</v>
      </c>
      <c r="G3722" t="str">
        <f>Tabla_owssvr__2[[#This Row],[Categoria]]</f>
        <v>Replataformado del equipo.</v>
      </c>
      <c r="H3722">
        <f>Tabla_owssvr__2[[#This Row],[Enviado a TI]]</f>
        <v>0</v>
      </c>
      <c r="I3722">
        <f>Tabla_owssvr__2[[#This Row],[Regiones]]</f>
        <v>0</v>
      </c>
      <c r="J3722" s="12">
        <f t="shared" si="375"/>
        <v>3</v>
      </c>
      <c r="K3722" s="13">
        <f t="shared" si="376"/>
        <v>41516</v>
      </c>
      <c r="L3722" s="12">
        <f t="shared" si="377"/>
        <v>2013</v>
      </c>
      <c r="M3722" s="12">
        <f t="shared" si="378"/>
        <v>35</v>
      </c>
      <c r="N3722" s="12">
        <f t="shared" si="379"/>
        <v>8</v>
      </c>
      <c r="O3722" s="13" t="str">
        <f t="shared" ca="1" si="380"/>
        <v>CUMPLE</v>
      </c>
    </row>
    <row r="3723" spans="1:15" hidden="1">
      <c r="A3723">
        <f>Tabla_owssvr__2[[#This Row],[ID]]</f>
        <v>1486</v>
      </c>
      <c r="B3723" t="str">
        <f>Tabla_owssvr__2[[#This Row],[Título]]</f>
        <v>Sharepoint, y solicitudes de boletas de garantía</v>
      </c>
      <c r="C3723" t="str">
        <f>Tabla_owssvr__2[[#This Row],[Solicitante]]</f>
        <v>Peña Caceres, Gabriela, CAM</v>
      </c>
      <c r="D3723" s="4">
        <f>Tabla_owssvr__2[[#This Row],[Fecha Solicitud]]</f>
        <v>41513</v>
      </c>
      <c r="E3723" t="str">
        <f>Tabla_owssvr__2[[#This Row],[Estado]]</f>
        <v>Realizado</v>
      </c>
      <c r="F3723" s="4">
        <f>Tabla_owssvr__2[[#This Row],[Fecha Cierre]]</f>
        <v>41513</v>
      </c>
      <c r="G3723" t="str">
        <f>Tabla_owssvr__2[[#This Row],[Categoria]]</f>
        <v>Habilitación de carpetas compartidas o sitios de Sharepoint. O asignación y/o modificación de permisos.</v>
      </c>
      <c r="H3723">
        <f>Tabla_owssvr__2[[#This Row],[Enviado a TI]]</f>
        <v>0</v>
      </c>
      <c r="I3723">
        <f>Tabla_owssvr__2[[#This Row],[Regiones]]</f>
        <v>0</v>
      </c>
      <c r="J3723" s="12">
        <f t="shared" si="375"/>
        <v>1</v>
      </c>
      <c r="K3723" s="13">
        <f t="shared" si="376"/>
        <v>41514</v>
      </c>
      <c r="L3723" s="12">
        <f t="shared" si="377"/>
        <v>2013</v>
      </c>
      <c r="M3723" s="12">
        <f t="shared" si="378"/>
        <v>35</v>
      </c>
      <c r="N3723" s="12">
        <f t="shared" si="379"/>
        <v>8</v>
      </c>
      <c r="O3723" s="13" t="str">
        <f t="shared" ca="1" si="380"/>
        <v>CUMPLE</v>
      </c>
    </row>
    <row r="3724" spans="1:15" hidden="1">
      <c r="A3724">
        <f>Tabla_owssvr__2[[#This Row],[ID]]</f>
        <v>1485</v>
      </c>
      <c r="B3724" t="str">
        <f>Tabla_owssvr__2[[#This Row],[Título]]</f>
        <v>Alta Estación de Trabajo</v>
      </c>
      <c r="C3724" t="str">
        <f>Tabla_owssvr__2[[#This Row],[Solicitante]]</f>
        <v>Técnico Mesa de Ayuda, Externo</v>
      </c>
      <c r="D3724" s="4">
        <f>Tabla_owssvr__2[[#This Row],[Fecha Solicitud]]</f>
        <v>41513</v>
      </c>
      <c r="E3724" t="str">
        <f>Tabla_owssvr__2[[#This Row],[Estado]]</f>
        <v>Realizado</v>
      </c>
      <c r="F3724" s="4">
        <f>Tabla_owssvr__2[[#This Row],[Fecha Cierre]]</f>
        <v>41513</v>
      </c>
      <c r="G3724" t="str">
        <f>Tabla_owssvr__2[[#This Row],[Categoria]]</f>
        <v>Creación, modificación activación y desactivación de cuentas de red y correo electrónico.</v>
      </c>
      <c r="H3724">
        <f>Tabla_owssvr__2[[#This Row],[Enviado a TI]]</f>
        <v>0</v>
      </c>
      <c r="I3724">
        <f>Tabla_owssvr__2[[#This Row],[Regiones]]</f>
        <v>0</v>
      </c>
      <c r="J3724" s="12">
        <f t="shared" si="375"/>
        <v>1</v>
      </c>
      <c r="K3724" s="13">
        <f t="shared" si="376"/>
        <v>41514</v>
      </c>
      <c r="L3724" s="12">
        <f t="shared" si="377"/>
        <v>2013</v>
      </c>
      <c r="M3724" s="12">
        <f t="shared" si="378"/>
        <v>35</v>
      </c>
      <c r="N3724" s="12">
        <f t="shared" si="379"/>
        <v>8</v>
      </c>
      <c r="O3724" s="13" t="str">
        <f t="shared" ca="1" si="380"/>
        <v>CUMPLE</v>
      </c>
    </row>
    <row r="3725" spans="1:15" hidden="1">
      <c r="A3725">
        <f>Tabla_owssvr__2[[#This Row],[ID]]</f>
        <v>1484</v>
      </c>
      <c r="B3725" t="str">
        <f>Tabla_owssvr__2[[#This Row],[Título]]</f>
        <v>Alta Estación de Trabajo</v>
      </c>
      <c r="C3725" t="str">
        <f>Tabla_owssvr__2[[#This Row],[Solicitante]]</f>
        <v>Técnico Mesa de Ayuda, Externo</v>
      </c>
      <c r="D3725" s="4">
        <f>Tabla_owssvr__2[[#This Row],[Fecha Solicitud]]</f>
        <v>41513</v>
      </c>
      <c r="E3725" t="str">
        <f>Tabla_owssvr__2[[#This Row],[Estado]]</f>
        <v>Realizado</v>
      </c>
      <c r="F3725" s="4">
        <f>Tabla_owssvr__2[[#This Row],[Fecha Cierre]]</f>
        <v>41513</v>
      </c>
      <c r="G3725" t="str">
        <f>Tabla_owssvr__2[[#This Row],[Categoria]]</f>
        <v>Creación, modificación activación y desactivación de cuentas de red y correo electrónico.</v>
      </c>
      <c r="H3725">
        <f>Tabla_owssvr__2[[#This Row],[Enviado a TI]]</f>
        <v>0</v>
      </c>
      <c r="I3725">
        <f>Tabla_owssvr__2[[#This Row],[Regiones]]</f>
        <v>0</v>
      </c>
      <c r="J3725" s="12">
        <f t="shared" si="375"/>
        <v>1</v>
      </c>
      <c r="K3725" s="13">
        <f t="shared" si="376"/>
        <v>41514</v>
      </c>
      <c r="L3725" s="12">
        <f t="shared" si="377"/>
        <v>2013</v>
      </c>
      <c r="M3725" s="12">
        <f t="shared" si="378"/>
        <v>35</v>
      </c>
      <c r="N3725" s="12">
        <f t="shared" si="379"/>
        <v>8</v>
      </c>
      <c r="O3725" s="13" t="str">
        <f t="shared" ca="1" si="380"/>
        <v>CUMPLE</v>
      </c>
    </row>
    <row r="3726" spans="1:15" hidden="1">
      <c r="A3726">
        <f>Tabla_owssvr__2[[#This Row],[ID]]</f>
        <v>1483</v>
      </c>
      <c r="B3726" t="str">
        <f>Tabla_owssvr__2[[#This Row],[Título]]</f>
        <v>Alta Estación de Trabajo</v>
      </c>
      <c r="C3726" t="str">
        <f>Tabla_owssvr__2[[#This Row],[Solicitante]]</f>
        <v>Técnico Mesa de Ayuda, Externo</v>
      </c>
      <c r="D3726" s="4">
        <f>Tabla_owssvr__2[[#This Row],[Fecha Solicitud]]</f>
        <v>41513</v>
      </c>
      <c r="E3726" t="str">
        <f>Tabla_owssvr__2[[#This Row],[Estado]]</f>
        <v>Realizado</v>
      </c>
      <c r="F3726" s="4">
        <f>Tabla_owssvr__2[[#This Row],[Fecha Cierre]]</f>
        <v>41513</v>
      </c>
      <c r="G3726" t="str">
        <f>Tabla_owssvr__2[[#This Row],[Categoria]]</f>
        <v>Creación, modificación activación y desactivación de cuentas de red y correo electrónico.</v>
      </c>
      <c r="H3726">
        <f>Tabla_owssvr__2[[#This Row],[Enviado a TI]]</f>
        <v>0</v>
      </c>
      <c r="I3726">
        <f>Tabla_owssvr__2[[#This Row],[Regiones]]</f>
        <v>0</v>
      </c>
      <c r="J3726" s="12">
        <f t="shared" si="375"/>
        <v>1</v>
      </c>
      <c r="K3726" s="13">
        <f t="shared" si="376"/>
        <v>41514</v>
      </c>
      <c r="L3726" s="12">
        <f t="shared" si="377"/>
        <v>2013</v>
      </c>
      <c r="M3726" s="12">
        <f t="shared" si="378"/>
        <v>35</v>
      </c>
      <c r="N3726" s="12">
        <f t="shared" si="379"/>
        <v>8</v>
      </c>
      <c r="O3726" s="13" t="str">
        <f t="shared" ca="1" si="380"/>
        <v>CUMPLE</v>
      </c>
    </row>
    <row r="3727" spans="1:15" hidden="1">
      <c r="A3727">
        <f>Tabla_owssvr__2[[#This Row],[ID]]</f>
        <v>1482</v>
      </c>
      <c r="B3727" t="str">
        <f>Tabla_owssvr__2[[#This Row],[Título]]</f>
        <v>Problemas para recibir correos</v>
      </c>
      <c r="C3727" t="str">
        <f>Tabla_owssvr__2[[#This Row],[Solicitante]]</f>
        <v>Messenger Masot, Ingrid, CAM</v>
      </c>
      <c r="D3727" s="4">
        <f>Tabla_owssvr__2[[#This Row],[Fecha Solicitud]]</f>
        <v>41513</v>
      </c>
      <c r="E3727" t="str">
        <f>Tabla_owssvr__2[[#This Row],[Estado]]</f>
        <v>Rechazado</v>
      </c>
      <c r="F3727" s="4">
        <f>Tabla_owssvr__2[[#This Row],[Fecha Cierre]]</f>
        <v>41513</v>
      </c>
      <c r="G3727" t="str">
        <f>Tabla_owssvr__2[[#This Row],[Categoria]]</f>
        <v>Creación, modificación activación y desactivación de cuentas de red y correo electrónico.</v>
      </c>
      <c r="H3727">
        <f>Tabla_owssvr__2[[#This Row],[Enviado a TI]]</f>
        <v>0</v>
      </c>
      <c r="I3727">
        <f>Tabla_owssvr__2[[#This Row],[Regiones]]</f>
        <v>0</v>
      </c>
      <c r="J3727" s="12">
        <f t="shared" si="375"/>
        <v>1</v>
      </c>
      <c r="K3727" s="13">
        <f t="shared" si="376"/>
        <v>41514</v>
      </c>
      <c r="L3727" s="12">
        <f t="shared" si="377"/>
        <v>2013</v>
      </c>
      <c r="M3727" s="12">
        <f t="shared" si="378"/>
        <v>35</v>
      </c>
      <c r="N3727" s="12">
        <f t="shared" si="379"/>
        <v>8</v>
      </c>
      <c r="O3727" s="13" t="str">
        <f t="shared" ca="1" si="380"/>
        <v>CUMPLE</v>
      </c>
    </row>
    <row r="3728" spans="1:15" hidden="1">
      <c r="A3728">
        <f>Tabla_owssvr__2[[#This Row],[ID]]</f>
        <v>1481</v>
      </c>
      <c r="B3728" t="str">
        <f>Tabla_owssvr__2[[#This Row],[Título]]</f>
        <v>Solicito atención servico técnico para impresora</v>
      </c>
      <c r="C3728" t="str">
        <f>Tabla_owssvr__2[[#This Row],[Solicitante]]</f>
        <v>Schmidt Contreras, Ingrid Angélica, CAM</v>
      </c>
      <c r="D3728" s="4">
        <f>Tabla_owssvr__2[[#This Row],[Fecha Solicitud]]</f>
        <v>41512</v>
      </c>
      <c r="E3728" t="str">
        <f>Tabla_owssvr__2[[#This Row],[Estado]]</f>
        <v>Realizado</v>
      </c>
      <c r="F3728" s="4">
        <f>Tabla_owssvr__2[[#This Row],[Fecha Cierre]]</f>
        <v>41512</v>
      </c>
      <c r="G3728" t="str">
        <f>Tabla_owssvr__2[[#This Row],[Categoria]]</f>
        <v>Reporte de problemas de Impresoras en Outsourcing</v>
      </c>
      <c r="H3728">
        <f>Tabla_owssvr__2[[#This Row],[Enviado a TI]]</f>
        <v>0</v>
      </c>
      <c r="I3728">
        <f>Tabla_owssvr__2[[#This Row],[Regiones]]</f>
        <v>0</v>
      </c>
      <c r="J3728" s="12">
        <f t="shared" si="375"/>
        <v>1</v>
      </c>
      <c r="K3728" s="13">
        <f t="shared" si="376"/>
        <v>41513</v>
      </c>
      <c r="L3728" s="12">
        <f t="shared" si="377"/>
        <v>2013</v>
      </c>
      <c r="M3728" s="12">
        <f t="shared" si="378"/>
        <v>35</v>
      </c>
      <c r="N3728" s="12">
        <f t="shared" si="379"/>
        <v>8</v>
      </c>
      <c r="O3728" s="13" t="str">
        <f t="shared" ca="1" si="380"/>
        <v>CUMPLE</v>
      </c>
    </row>
    <row r="3729" spans="1:15" hidden="1">
      <c r="A3729">
        <f>Tabla_owssvr__2[[#This Row],[ID]]</f>
        <v>1480</v>
      </c>
      <c r="B3729" t="str">
        <f>Tabla_owssvr__2[[#This Row],[Título]]</f>
        <v>Problemas acceso Oracle - Oracle Produccion</v>
      </c>
      <c r="C3729" t="str">
        <f>Tabla_owssvr__2[[#This Row],[Solicitante]]</f>
        <v>Bodega Carlos Silva Vildosola, EXTERNO</v>
      </c>
      <c r="D3729" s="4">
        <f>Tabla_owssvr__2[[#This Row],[Fecha Solicitud]]</f>
        <v>41512</v>
      </c>
      <c r="E3729" t="str">
        <f>Tabla_owssvr__2[[#This Row],[Estado]]</f>
        <v>Realizado</v>
      </c>
      <c r="F3729" s="4">
        <f>Tabla_owssvr__2[[#This Row],[Fecha Cierre]]</f>
        <v>41512</v>
      </c>
      <c r="G3729" t="str">
        <f>Tabla_owssvr__2[[#This Row],[Categoria]]</f>
        <v>Reporte de incidencias de servicio externos (Oracle, SAP, Synergia, GOM ….)</v>
      </c>
      <c r="H3729">
        <f>Tabla_owssvr__2[[#This Row],[Enviado a TI]]</f>
        <v>0</v>
      </c>
      <c r="I3729">
        <f>Tabla_owssvr__2[[#This Row],[Regiones]]</f>
        <v>0</v>
      </c>
      <c r="J3729" s="12">
        <f t="shared" si="375"/>
        <v>1</v>
      </c>
      <c r="K3729" s="13">
        <f t="shared" si="376"/>
        <v>41513</v>
      </c>
      <c r="L3729" s="12">
        <f t="shared" si="377"/>
        <v>2013</v>
      </c>
      <c r="M3729" s="12">
        <f t="shared" si="378"/>
        <v>35</v>
      </c>
      <c r="N3729" s="12">
        <f t="shared" si="379"/>
        <v>8</v>
      </c>
      <c r="O3729" s="13" t="str">
        <f t="shared" ca="1" si="380"/>
        <v>CUMPLE</v>
      </c>
    </row>
    <row r="3730" spans="1:15" hidden="1">
      <c r="A3730">
        <f>Tabla_owssvr__2[[#This Row],[ID]]</f>
        <v>1479</v>
      </c>
      <c r="B3730" t="str">
        <f>Tabla_owssvr__2[[#This Row],[Título]]</f>
        <v>Teléfono con Falla</v>
      </c>
      <c r="C3730" t="str">
        <f>Tabla_owssvr__2[[#This Row],[Solicitante]]</f>
        <v>Morales Diaz, Mauricio Enrique, CAM</v>
      </c>
      <c r="D3730" s="4">
        <f>Tabla_owssvr__2[[#This Row],[Fecha Solicitud]]</f>
        <v>41512</v>
      </c>
      <c r="E3730" t="str">
        <f>Tabla_owssvr__2[[#This Row],[Estado]]</f>
        <v>Realizado</v>
      </c>
      <c r="F3730" s="4">
        <f>Tabla_owssvr__2[[#This Row],[Fecha Cierre]]</f>
        <v>41512</v>
      </c>
      <c r="G3730" t="str">
        <f>Tabla_owssvr__2[[#This Row],[Categoria]]</f>
        <v>Asignación y/o entrega de equipos celulares estándar nuevos o sus componentes. (chips)</v>
      </c>
      <c r="H3730">
        <f>Tabla_owssvr__2[[#This Row],[Enviado a TI]]</f>
        <v>0</v>
      </c>
      <c r="I3730">
        <f>Tabla_owssvr__2[[#This Row],[Regiones]]</f>
        <v>0</v>
      </c>
      <c r="J3730" s="12">
        <f t="shared" si="375"/>
        <v>7</v>
      </c>
      <c r="K3730" s="13">
        <f t="shared" si="376"/>
        <v>41521</v>
      </c>
      <c r="L3730" s="12">
        <f t="shared" si="377"/>
        <v>2013</v>
      </c>
      <c r="M3730" s="12">
        <f t="shared" si="378"/>
        <v>36</v>
      </c>
      <c r="N3730" s="12">
        <f t="shared" si="379"/>
        <v>9</v>
      </c>
      <c r="O3730" s="13" t="str">
        <f t="shared" ca="1" si="380"/>
        <v>CUMPLE</v>
      </c>
    </row>
    <row r="3731" spans="1:15" hidden="1">
      <c r="A3731">
        <f>Tabla_owssvr__2[[#This Row],[ID]]</f>
        <v>1478</v>
      </c>
      <c r="B3731" t="str">
        <f>Tabla_owssvr__2[[#This Row],[Título]]</f>
        <v xml:space="preserve">Salvapantalla - 80 GyM </v>
      </c>
      <c r="C3731" t="str">
        <f>Tabla_owssvr__2[[#This Row],[Solicitante]]</f>
        <v>Meza Madariaga, Daniella Fernanda, CAM</v>
      </c>
      <c r="D3731" s="4">
        <f>Tabla_owssvr__2[[#This Row],[Fecha Solicitud]]</f>
        <v>41512</v>
      </c>
      <c r="E3731" t="str">
        <f>Tabla_owssvr__2[[#This Row],[Estado]]</f>
        <v>Realizado</v>
      </c>
      <c r="F3731" s="4">
        <f>Tabla_owssvr__2[[#This Row],[Fecha Cierre]]</f>
        <v>41512</v>
      </c>
      <c r="G3731" t="str">
        <f>Tabla_owssvr__2[[#This Row],[Categoria]]</f>
        <v>Otros no sujetos a ANS</v>
      </c>
      <c r="H3731">
        <f>Tabla_owssvr__2[[#This Row],[Enviado a TI]]</f>
        <v>0</v>
      </c>
      <c r="I3731">
        <f>Tabla_owssvr__2[[#This Row],[Regiones]]</f>
        <v>0</v>
      </c>
      <c r="J3731" s="12">
        <f t="shared" si="375"/>
        <v>100</v>
      </c>
      <c r="K3731" s="13">
        <f t="shared" si="376"/>
        <v>41662</v>
      </c>
      <c r="L3731" s="12">
        <f t="shared" si="377"/>
        <v>2014</v>
      </c>
      <c r="M3731" s="12">
        <f t="shared" si="378"/>
        <v>4</v>
      </c>
      <c r="N3731" s="12">
        <f t="shared" si="379"/>
        <v>1</v>
      </c>
      <c r="O3731" s="13" t="str">
        <f t="shared" ca="1" si="380"/>
        <v>CUMPLE</v>
      </c>
    </row>
    <row r="3732" spans="1:15" hidden="1">
      <c r="A3732">
        <f>Tabla_owssvr__2[[#This Row],[ID]]</f>
        <v>1477</v>
      </c>
      <c r="B3732" t="str">
        <f>Tabla_owssvr__2[[#This Row],[Título]]</f>
        <v>configurar impresora oficina señor Winkler</v>
      </c>
      <c r="C3732" t="str">
        <f>Tabla_owssvr__2[[#This Row],[Solicitante]]</f>
        <v>Caraa Carraha, Paula, CAM</v>
      </c>
      <c r="D3732" s="4">
        <f>Tabla_owssvr__2[[#This Row],[Fecha Solicitud]]</f>
        <v>41512</v>
      </c>
      <c r="E3732" t="str">
        <f>Tabla_owssvr__2[[#This Row],[Estado]]</f>
        <v>Realizado</v>
      </c>
      <c r="F3732" s="4">
        <f>Tabla_owssvr__2[[#This Row],[Fecha Cierre]]</f>
        <v>41512</v>
      </c>
      <c r="G3732" t="str">
        <f>Tabla_owssvr__2[[#This Row],[Categoria]]</f>
        <v>Instalación de nuevos software en los computadores.</v>
      </c>
      <c r="H3732">
        <f>Tabla_owssvr__2[[#This Row],[Enviado a TI]]</f>
        <v>0</v>
      </c>
      <c r="I3732">
        <f>Tabla_owssvr__2[[#This Row],[Regiones]]</f>
        <v>0</v>
      </c>
      <c r="J3732" s="12">
        <f t="shared" si="375"/>
        <v>1</v>
      </c>
      <c r="K3732" s="13">
        <f t="shared" si="376"/>
        <v>41513</v>
      </c>
      <c r="L3732" s="12">
        <f t="shared" si="377"/>
        <v>2013</v>
      </c>
      <c r="M3732" s="12">
        <f t="shared" si="378"/>
        <v>35</v>
      </c>
      <c r="N3732" s="12">
        <f t="shared" si="379"/>
        <v>8</v>
      </c>
      <c r="O3732" s="13" t="str">
        <f t="shared" ca="1" si="380"/>
        <v>CUMPLE</v>
      </c>
    </row>
    <row r="3733" spans="1:15" hidden="1">
      <c r="A3733">
        <f>Tabla_owssvr__2[[#This Row],[ID]]</f>
        <v>1476</v>
      </c>
      <c r="B3733" t="str">
        <f>Tabla_owssvr__2[[#This Row],[Título]]</f>
        <v>PROBLEMAS CON TELEFONO</v>
      </c>
      <c r="C3733" t="str">
        <f>Tabla_owssvr__2[[#This Row],[Solicitante]]</f>
        <v>Castro Mery,Yeimei, CAM</v>
      </c>
      <c r="D3733" s="4">
        <f>Tabla_owssvr__2[[#This Row],[Fecha Solicitud]]</f>
        <v>41512</v>
      </c>
      <c r="E3733" t="str">
        <f>Tabla_owssvr__2[[#This Row],[Estado]]</f>
        <v>Realizado</v>
      </c>
      <c r="F3733" s="4">
        <f>Tabla_owssvr__2[[#This Row],[Fecha Cierre]]</f>
        <v>41512</v>
      </c>
      <c r="G3733" t="str">
        <f>Tabla_owssvr__2[[#This Row],[Categoria]]</f>
        <v>Creación, modificación activación y desactivación de anexos telefónicos.</v>
      </c>
      <c r="H3733">
        <f>Tabla_owssvr__2[[#This Row],[Enviado a TI]]</f>
        <v>0</v>
      </c>
      <c r="I3733">
        <f>Tabla_owssvr__2[[#This Row],[Regiones]]</f>
        <v>0</v>
      </c>
      <c r="J3733" s="12">
        <f t="shared" si="375"/>
        <v>1</v>
      </c>
      <c r="K3733" s="13">
        <f t="shared" si="376"/>
        <v>41513</v>
      </c>
      <c r="L3733" s="12">
        <f t="shared" si="377"/>
        <v>2013</v>
      </c>
      <c r="M3733" s="12">
        <f t="shared" si="378"/>
        <v>35</v>
      </c>
      <c r="N3733" s="12">
        <f t="shared" si="379"/>
        <v>8</v>
      </c>
      <c r="O3733" s="13" t="str">
        <f t="shared" ca="1" si="380"/>
        <v>CUMPLE</v>
      </c>
    </row>
    <row r="3734" spans="1:15" hidden="1">
      <c r="A3734">
        <f>Tabla_owssvr__2[[#This Row],[ID]]</f>
        <v>1475</v>
      </c>
      <c r="B3734" t="str">
        <f>Tabla_owssvr__2[[#This Row],[Título]]</f>
        <v>Configurar Perfil - Admin SIOT</v>
      </c>
      <c r="C3734" t="str">
        <f>Tabla_owssvr__2[[#This Row],[Solicitante]]</f>
        <v>Gomez Rosales, Hector Ricardo, CAM</v>
      </c>
      <c r="D3734" s="4">
        <f>Tabla_owssvr__2[[#This Row],[Fecha Solicitud]]</f>
        <v>41513</v>
      </c>
      <c r="E3734" t="str">
        <f>Tabla_owssvr__2[[#This Row],[Estado]]</f>
        <v>Realizado</v>
      </c>
      <c r="F3734" s="4">
        <f>Tabla_owssvr__2[[#This Row],[Fecha Cierre]]</f>
        <v>41513</v>
      </c>
      <c r="G3734" t="str">
        <f>Tabla_owssvr__2[[#This Row],[Categoria]]</f>
        <v>Replataformado del equipo.</v>
      </c>
      <c r="H3734">
        <f>Tabla_owssvr__2[[#This Row],[Enviado a TI]]</f>
        <v>0</v>
      </c>
      <c r="I3734">
        <f>Tabla_owssvr__2[[#This Row],[Regiones]]</f>
        <v>0</v>
      </c>
      <c r="J3734" s="12">
        <f t="shared" si="375"/>
        <v>3</v>
      </c>
      <c r="K3734" s="13">
        <f t="shared" si="376"/>
        <v>41516</v>
      </c>
      <c r="L3734" s="12">
        <f t="shared" si="377"/>
        <v>2013</v>
      </c>
      <c r="M3734" s="12">
        <f t="shared" si="378"/>
        <v>35</v>
      </c>
      <c r="N3734" s="12">
        <f t="shared" si="379"/>
        <v>8</v>
      </c>
      <c r="O3734" s="13" t="str">
        <f t="shared" ca="1" si="380"/>
        <v>CUMPLE</v>
      </c>
    </row>
    <row r="3735" spans="1:15" hidden="1">
      <c r="A3735">
        <f>Tabla_owssvr__2[[#This Row],[ID]]</f>
        <v>1474</v>
      </c>
      <c r="B3735" t="str">
        <f>Tabla_owssvr__2[[#This Row],[Título]]</f>
        <v>RE: REQ00018143 : Clave Oracle antiguo</v>
      </c>
      <c r="C3735" t="str">
        <f>Tabla_owssvr__2[[#This Row],[Solicitante]]</f>
        <v>Andrade Escobar, Agustina Mabel, CAM</v>
      </c>
      <c r="D3735" s="4">
        <f>Tabla_owssvr__2[[#This Row],[Fecha Solicitud]]</f>
        <v>41513</v>
      </c>
      <c r="E3735" t="str">
        <f>Tabla_owssvr__2[[#This Row],[Estado]]</f>
        <v>Realizado</v>
      </c>
      <c r="F3735" s="4">
        <f>Tabla_owssvr__2[[#This Row],[Fecha Cierre]]</f>
        <v>41513</v>
      </c>
      <c r="G3735" t="str">
        <f>Tabla_owssvr__2[[#This Row],[Categoria]]</f>
        <v>Reporte de incidencias de servicio externos (Oracle, SAP, Synergia, GOM ….)</v>
      </c>
      <c r="H3735">
        <f>Tabla_owssvr__2[[#This Row],[Enviado a TI]]</f>
        <v>0</v>
      </c>
      <c r="I3735">
        <f>Tabla_owssvr__2[[#This Row],[Regiones]]</f>
        <v>0</v>
      </c>
      <c r="J3735" s="12">
        <f t="shared" si="375"/>
        <v>1</v>
      </c>
      <c r="K3735" s="13">
        <f t="shared" si="376"/>
        <v>41514</v>
      </c>
      <c r="L3735" s="12">
        <f t="shared" si="377"/>
        <v>2013</v>
      </c>
      <c r="M3735" s="12">
        <f t="shared" si="378"/>
        <v>35</v>
      </c>
      <c r="N3735" s="12">
        <f t="shared" si="379"/>
        <v>8</v>
      </c>
      <c r="O3735" s="13" t="str">
        <f t="shared" ca="1" si="380"/>
        <v>CUMPLE</v>
      </c>
    </row>
    <row r="3736" spans="1:15" hidden="1">
      <c r="A3736">
        <f>Tabla_owssvr__2[[#This Row],[ID]]</f>
        <v>1473</v>
      </c>
      <c r="B3736" t="str">
        <f>Tabla_owssvr__2[[#This Row],[Título]]</f>
        <v>Usuario Bloqueado</v>
      </c>
      <c r="C3736" t="str">
        <f>Tabla_owssvr__2[[#This Row],[Solicitante]]</f>
        <v>Fuentes Chandia, Patricio Humberto, CAM</v>
      </c>
      <c r="D3736" s="4">
        <f>Tabla_owssvr__2[[#This Row],[Fecha Solicitud]]</f>
        <v>41513</v>
      </c>
      <c r="E3736" t="str">
        <f>Tabla_owssvr__2[[#This Row],[Estado]]</f>
        <v>Realizado</v>
      </c>
      <c r="F3736" s="4">
        <f>Tabla_owssvr__2[[#This Row],[Fecha Cierre]]</f>
        <v>41513</v>
      </c>
      <c r="G3736" t="str">
        <f>Tabla_owssvr__2[[#This Row],[Categoria]]</f>
        <v>Creación, modificación activación y desactivación de cuentas de red y correo electrónico.</v>
      </c>
      <c r="H3736">
        <f>Tabla_owssvr__2[[#This Row],[Enviado a TI]]</f>
        <v>0</v>
      </c>
      <c r="I3736">
        <f>Tabla_owssvr__2[[#This Row],[Regiones]]</f>
        <v>0</v>
      </c>
      <c r="J3736" s="12">
        <f t="shared" si="375"/>
        <v>1</v>
      </c>
      <c r="K3736" s="13">
        <f t="shared" si="376"/>
        <v>41514</v>
      </c>
      <c r="L3736" s="12">
        <f t="shared" si="377"/>
        <v>2013</v>
      </c>
      <c r="M3736" s="12">
        <f t="shared" si="378"/>
        <v>35</v>
      </c>
      <c r="N3736" s="12">
        <f t="shared" si="379"/>
        <v>8</v>
      </c>
      <c r="O3736" s="13" t="str">
        <f t="shared" ca="1" si="380"/>
        <v>CUMPLE</v>
      </c>
    </row>
    <row r="3737" spans="1:15" hidden="1">
      <c r="A3737">
        <f>Tabla_owssvr__2[[#This Row],[ID]]</f>
        <v>1472</v>
      </c>
      <c r="B3737" t="str">
        <f>Tabla_owssvr__2[[#This Row],[Título]]</f>
        <v>TRANSFORMADOR DE TELEFONO  7873</v>
      </c>
      <c r="C3737" t="str">
        <f>Tabla_owssvr__2[[#This Row],[Solicitante]]</f>
        <v>Carpintero Bravo, Ruben Antonio, CAM</v>
      </c>
      <c r="D3737" s="4">
        <f>Tabla_owssvr__2[[#This Row],[Fecha Solicitud]]</f>
        <v>41513</v>
      </c>
      <c r="E3737" t="str">
        <f>Tabla_owssvr__2[[#This Row],[Estado]]</f>
        <v>Realizado</v>
      </c>
      <c r="F3737" s="4">
        <f>Tabla_owssvr__2[[#This Row],[Fecha Cierre]]</f>
        <v>41513</v>
      </c>
      <c r="G3737" t="str">
        <f>Tabla_owssvr__2[[#This Row],[Categoria]]</f>
        <v>Creación, modificación activación y desactivación de anexos telefónicos.</v>
      </c>
      <c r="H3737">
        <f>Tabla_owssvr__2[[#This Row],[Enviado a TI]]</f>
        <v>0</v>
      </c>
      <c r="I3737">
        <f>Tabla_owssvr__2[[#This Row],[Regiones]]</f>
        <v>0</v>
      </c>
      <c r="J3737" s="12">
        <f t="shared" si="375"/>
        <v>1</v>
      </c>
      <c r="K3737" s="13">
        <f t="shared" si="376"/>
        <v>41514</v>
      </c>
      <c r="L3737" s="12">
        <f t="shared" si="377"/>
        <v>2013</v>
      </c>
      <c r="M3737" s="12">
        <f t="shared" si="378"/>
        <v>35</v>
      </c>
      <c r="N3737" s="12">
        <f t="shared" si="379"/>
        <v>8</v>
      </c>
      <c r="O3737" s="13" t="str">
        <f t="shared" ca="1" si="380"/>
        <v>CUMPLE</v>
      </c>
    </row>
    <row r="3738" spans="1:15" hidden="1">
      <c r="A3738">
        <f>Tabla_owssvr__2[[#This Row],[ID]]</f>
        <v>1471</v>
      </c>
      <c r="B3738" t="str">
        <f>Tabla_owssvr__2[[#This Row],[Título]]</f>
        <v>Creación de Rol</v>
      </c>
      <c r="C3738" t="str">
        <f>Tabla_owssvr__2[[#This Row],[Solicitante]]</f>
        <v>Gomez Rosales, Hector Ricardo, CAM</v>
      </c>
      <c r="D3738" s="4">
        <f>Tabla_owssvr__2[[#This Row],[Fecha Solicitud]]</f>
        <v>41512</v>
      </c>
      <c r="E3738" t="str">
        <f>Tabla_owssvr__2[[#This Row],[Estado]]</f>
        <v>Realizado</v>
      </c>
      <c r="F3738" s="4">
        <f>Tabla_owssvr__2[[#This Row],[Fecha Cierre]]</f>
        <v>41512</v>
      </c>
      <c r="G3738" t="str">
        <f>Tabla_owssvr__2[[#This Row],[Categoria]]</f>
        <v>Creación, modificación activación y desactivación de cuentas de red y correo electrónico.</v>
      </c>
      <c r="H3738">
        <f>Tabla_owssvr__2[[#This Row],[Enviado a TI]]</f>
        <v>0</v>
      </c>
      <c r="I3738">
        <f>Tabla_owssvr__2[[#This Row],[Regiones]]</f>
        <v>0</v>
      </c>
      <c r="J3738" s="12">
        <f t="shared" si="375"/>
        <v>1</v>
      </c>
      <c r="K3738" s="13">
        <f t="shared" si="376"/>
        <v>41513</v>
      </c>
      <c r="L3738" s="12">
        <f t="shared" si="377"/>
        <v>2013</v>
      </c>
      <c r="M3738" s="12">
        <f t="shared" si="378"/>
        <v>35</v>
      </c>
      <c r="N3738" s="12">
        <f t="shared" si="379"/>
        <v>8</v>
      </c>
      <c r="O3738" s="13" t="str">
        <f t="shared" ca="1" si="380"/>
        <v>CUMPLE</v>
      </c>
    </row>
    <row r="3739" spans="1:15" hidden="1">
      <c r="A3739">
        <f>Tabla_owssvr__2[[#This Row],[ID]]</f>
        <v>1470</v>
      </c>
      <c r="B3739" t="str">
        <f>Tabla_owssvr__2[[#This Row],[Título]]</f>
        <v>sin anexo</v>
      </c>
      <c r="C3739" t="str">
        <f>Tabla_owssvr__2[[#This Row],[Solicitante]]</f>
        <v>Reyes Castro, Esteban Javier, EXTERNO</v>
      </c>
      <c r="D3739" s="4">
        <f>Tabla_owssvr__2[[#This Row],[Fecha Solicitud]]</f>
        <v>41512</v>
      </c>
      <c r="E3739" t="str">
        <f>Tabla_owssvr__2[[#This Row],[Estado]]</f>
        <v>Realizado</v>
      </c>
      <c r="F3739" s="4">
        <f>Tabla_owssvr__2[[#This Row],[Fecha Cierre]]</f>
        <v>41512</v>
      </c>
      <c r="G3739" t="str">
        <f>Tabla_owssvr__2[[#This Row],[Categoria]]</f>
        <v>Creación, modificación activación y desactivación de anexos telefónicos.</v>
      </c>
      <c r="H3739">
        <f>Tabla_owssvr__2[[#This Row],[Enviado a TI]]</f>
        <v>0</v>
      </c>
      <c r="I3739">
        <f>Tabla_owssvr__2[[#This Row],[Regiones]]</f>
        <v>0</v>
      </c>
      <c r="J3739" s="12">
        <f t="shared" si="375"/>
        <v>1</v>
      </c>
      <c r="K3739" s="13">
        <f t="shared" si="376"/>
        <v>41513</v>
      </c>
      <c r="L3739" s="12">
        <f t="shared" si="377"/>
        <v>2013</v>
      </c>
      <c r="M3739" s="12">
        <f t="shared" si="378"/>
        <v>35</v>
      </c>
      <c r="N3739" s="12">
        <f t="shared" si="379"/>
        <v>8</v>
      </c>
      <c r="O3739" s="13" t="str">
        <f t="shared" ca="1" si="380"/>
        <v>CUMPLE</v>
      </c>
    </row>
    <row r="3740" spans="1:15" hidden="1">
      <c r="A3740">
        <f>Tabla_owssvr__2[[#This Row],[ID]]</f>
        <v>1469</v>
      </c>
      <c r="B3740" t="str">
        <f>Tabla_owssvr__2[[#This Row],[Título]]</f>
        <v>PROBLEMAS DE INTERNET</v>
      </c>
      <c r="C3740" t="str">
        <f>Tabla_owssvr__2[[#This Row],[Solicitante]]</f>
        <v>Castro Moreno, Claudio Francisco, CAM</v>
      </c>
      <c r="D3740" s="4">
        <f>Tabla_owssvr__2[[#This Row],[Fecha Solicitud]]</f>
        <v>41512</v>
      </c>
      <c r="E3740" t="str">
        <f>Tabla_owssvr__2[[#This Row],[Estado]]</f>
        <v>Realizado</v>
      </c>
      <c r="F3740" s="4">
        <f>Tabla_owssvr__2[[#This Row],[Fecha Cierre]]</f>
        <v>41512</v>
      </c>
      <c r="G3740" t="str">
        <f>Tabla_owssvr__2[[#This Row],[Categoria]]</f>
        <v>Reporte de problemas de comunicaciones. Datos.</v>
      </c>
      <c r="H3740">
        <f>Tabla_owssvr__2[[#This Row],[Enviado a TI]]</f>
        <v>0</v>
      </c>
      <c r="I3740">
        <f>Tabla_owssvr__2[[#This Row],[Regiones]]</f>
        <v>0</v>
      </c>
      <c r="J3740" s="12">
        <f t="shared" si="375"/>
        <v>1</v>
      </c>
      <c r="K3740" s="13">
        <f t="shared" si="376"/>
        <v>41513</v>
      </c>
      <c r="L3740" s="12">
        <f t="shared" si="377"/>
        <v>2013</v>
      </c>
      <c r="M3740" s="12">
        <f t="shared" si="378"/>
        <v>35</v>
      </c>
      <c r="N3740" s="12">
        <f t="shared" si="379"/>
        <v>8</v>
      </c>
      <c r="O3740" s="13" t="str">
        <f t="shared" ca="1" si="380"/>
        <v>CUMPLE</v>
      </c>
    </row>
    <row r="3741" spans="1:15" hidden="1">
      <c r="A3741">
        <f>Tabla_owssvr__2[[#This Row],[ID]]</f>
        <v>1468</v>
      </c>
      <c r="B3741" t="str">
        <f>Tabla_owssvr__2[[#This Row],[Título]]</f>
        <v>Minutos celular</v>
      </c>
      <c r="C3741" t="str">
        <f>Tabla_owssvr__2[[#This Row],[Solicitante]]</f>
        <v>Gonzalez Parra, Sergio Alberto, CAM</v>
      </c>
      <c r="D3741" s="4">
        <f>Tabla_owssvr__2[[#This Row],[Fecha Solicitud]]</f>
        <v>41512</v>
      </c>
      <c r="E3741" t="str">
        <f>Tabla_owssvr__2[[#This Row],[Estado]]</f>
        <v>Realizado</v>
      </c>
      <c r="F3741" s="4">
        <f>Tabla_owssvr__2[[#This Row],[Fecha Cierre]]</f>
        <v>41512</v>
      </c>
      <c r="G3741" t="str">
        <f>Tabla_owssvr__2[[#This Row],[Categoria]]</f>
        <v>Habilitación de servicios de telefonía celular, aumento de minutos, cambio de perfil.</v>
      </c>
      <c r="H3741">
        <f>Tabla_owssvr__2[[#This Row],[Enviado a TI]]</f>
        <v>0</v>
      </c>
      <c r="I3741">
        <f>Tabla_owssvr__2[[#This Row],[Regiones]]</f>
        <v>0</v>
      </c>
      <c r="J3741" s="12">
        <f t="shared" si="375"/>
        <v>1</v>
      </c>
      <c r="K3741" s="13">
        <f t="shared" si="376"/>
        <v>41513</v>
      </c>
      <c r="L3741" s="12">
        <f t="shared" si="377"/>
        <v>2013</v>
      </c>
      <c r="M3741" s="12">
        <f t="shared" si="378"/>
        <v>35</v>
      </c>
      <c r="N3741" s="12">
        <f t="shared" si="379"/>
        <v>8</v>
      </c>
      <c r="O3741" s="13" t="str">
        <f t="shared" ca="1" si="380"/>
        <v>CUMPLE</v>
      </c>
    </row>
    <row r="3742" spans="1:15" hidden="1">
      <c r="A3742">
        <f>Tabla_owssvr__2[[#This Row],[ID]]</f>
        <v>1467</v>
      </c>
      <c r="B3742" t="str">
        <f>Tabla_owssvr__2[[#This Row],[Título]]</f>
        <v>Solicitud mouse y teclado</v>
      </c>
      <c r="C3742" t="str">
        <f>Tabla_owssvr__2[[#This Row],[Solicitante]]</f>
        <v>Brantt Zumarán, Claudia Andrea, CAM</v>
      </c>
      <c r="D3742" s="4">
        <f>Tabla_owssvr__2[[#This Row],[Fecha Solicitud]]</f>
        <v>41512</v>
      </c>
      <c r="E3742" t="str">
        <f>Tabla_owssvr__2[[#This Row],[Estado]]</f>
        <v>Realizado</v>
      </c>
      <c r="F3742" s="4">
        <f>Tabla_owssvr__2[[#This Row],[Fecha Cierre]]</f>
        <v>41512</v>
      </c>
      <c r="G3742" t="str">
        <f>Tabla_owssvr__2[[#This Row],[Categoria]]</f>
        <v>Repuesto de elementos menores, (teclado, ratones, etc)</v>
      </c>
      <c r="H3742">
        <f>Tabla_owssvr__2[[#This Row],[Enviado a TI]]</f>
        <v>0</v>
      </c>
      <c r="I3742">
        <f>Tabla_owssvr__2[[#This Row],[Regiones]]</f>
        <v>0</v>
      </c>
      <c r="J3742" s="12">
        <f t="shared" si="375"/>
        <v>1</v>
      </c>
      <c r="K3742" s="13">
        <f t="shared" si="376"/>
        <v>41513</v>
      </c>
      <c r="L3742" s="12">
        <f t="shared" si="377"/>
        <v>2013</v>
      </c>
      <c r="M3742" s="12">
        <f t="shared" si="378"/>
        <v>35</v>
      </c>
      <c r="N3742" s="12">
        <f t="shared" si="379"/>
        <v>8</v>
      </c>
      <c r="O3742" s="13" t="str">
        <f t="shared" ca="1" si="380"/>
        <v>CUMPLE</v>
      </c>
    </row>
    <row r="3743" spans="1:15" hidden="1">
      <c r="A3743">
        <f>Tabla_owssvr__2[[#This Row],[ID]]</f>
        <v>1466</v>
      </c>
      <c r="B3743" t="str">
        <f>Tabla_owssvr__2[[#This Row],[Título]]</f>
        <v xml:space="preserve">Activación de Minutos </v>
      </c>
      <c r="C3743" t="str">
        <f>Tabla_owssvr__2[[#This Row],[Solicitante]]</f>
        <v>Ramirez Vergara, Joseline, CAM</v>
      </c>
      <c r="D3743" s="4">
        <f>Tabla_owssvr__2[[#This Row],[Fecha Solicitud]]</f>
        <v>41512</v>
      </c>
      <c r="E3743" t="str">
        <f>Tabla_owssvr__2[[#This Row],[Estado]]</f>
        <v>Realizado</v>
      </c>
      <c r="F3743" s="4">
        <f>Tabla_owssvr__2[[#This Row],[Fecha Cierre]]</f>
        <v>41512</v>
      </c>
      <c r="G3743" t="str">
        <f>Tabla_owssvr__2[[#This Row],[Categoria]]</f>
        <v>Habilitación de servicios de telefonía celular, aumento de minutos, cambio de perfil.</v>
      </c>
      <c r="H3743">
        <f>Tabla_owssvr__2[[#This Row],[Enviado a TI]]</f>
        <v>0</v>
      </c>
      <c r="I3743">
        <f>Tabla_owssvr__2[[#This Row],[Regiones]]</f>
        <v>0</v>
      </c>
      <c r="J3743" s="12">
        <f t="shared" si="375"/>
        <v>1</v>
      </c>
      <c r="K3743" s="13">
        <f t="shared" si="376"/>
        <v>41513</v>
      </c>
      <c r="L3743" s="12">
        <f t="shared" si="377"/>
        <v>2013</v>
      </c>
      <c r="M3743" s="12">
        <f t="shared" si="378"/>
        <v>35</v>
      </c>
      <c r="N3743" s="12">
        <f t="shared" si="379"/>
        <v>8</v>
      </c>
      <c r="O3743" s="13" t="str">
        <f t="shared" ca="1" si="380"/>
        <v>CUMPLE</v>
      </c>
    </row>
    <row r="3744" spans="1:15" hidden="1">
      <c r="A3744">
        <f>Tabla_owssvr__2[[#This Row],[ID]]</f>
        <v>1465</v>
      </c>
      <c r="B3744" t="str">
        <f>Tabla_owssvr__2[[#This Row],[Título]]</f>
        <v>Roaming 94691367</v>
      </c>
      <c r="C3744" t="str">
        <f>Tabla_owssvr__2[[#This Row],[Solicitante]]</f>
        <v>Segovia Manzur, Hector Eduardo, CAM</v>
      </c>
      <c r="D3744" s="4">
        <f>Tabla_owssvr__2[[#This Row],[Fecha Solicitud]]</f>
        <v>41512</v>
      </c>
      <c r="E3744" t="str">
        <f>Tabla_owssvr__2[[#This Row],[Estado]]</f>
        <v>Realizado</v>
      </c>
      <c r="F3744" s="4">
        <f>Tabla_owssvr__2[[#This Row],[Fecha Cierre]]</f>
        <v>41512</v>
      </c>
      <c r="G3744" t="str">
        <f>Tabla_owssvr__2[[#This Row],[Categoria]]</f>
        <v>Roaming</v>
      </c>
      <c r="H3744">
        <f>Tabla_owssvr__2[[#This Row],[Enviado a TI]]</f>
        <v>0</v>
      </c>
      <c r="I3744">
        <f>Tabla_owssvr__2[[#This Row],[Regiones]]</f>
        <v>0</v>
      </c>
      <c r="J3744" s="12">
        <f t="shared" si="375"/>
        <v>1</v>
      </c>
      <c r="K3744" s="13">
        <f t="shared" si="376"/>
        <v>41513</v>
      </c>
      <c r="L3744" s="12">
        <f t="shared" si="377"/>
        <v>2013</v>
      </c>
      <c r="M3744" s="12">
        <f t="shared" si="378"/>
        <v>35</v>
      </c>
      <c r="N3744" s="12">
        <f t="shared" si="379"/>
        <v>8</v>
      </c>
      <c r="O3744" s="13" t="str">
        <f t="shared" ca="1" si="380"/>
        <v>CUMPLE</v>
      </c>
    </row>
    <row r="3745" spans="1:15" hidden="1">
      <c r="A3745">
        <f>Tabla_owssvr__2[[#This Row],[ID]]</f>
        <v>1464</v>
      </c>
      <c r="B3745" t="str">
        <f>Tabla_owssvr__2[[#This Row],[Título]]</f>
        <v>Baja Cuenta Corporativa</v>
      </c>
      <c r="C3745" t="str">
        <f>Tabla_owssvr__2[[#This Row],[Solicitante]]</f>
        <v>Cortez Flores, Gerson Eduardo, CAM</v>
      </c>
      <c r="D3745" s="4">
        <f>Tabla_owssvr__2[[#This Row],[Fecha Solicitud]]</f>
        <v>41509</v>
      </c>
      <c r="E3745" t="str">
        <f>Tabla_owssvr__2[[#This Row],[Estado]]</f>
        <v>Realizado</v>
      </c>
      <c r="F3745" s="4">
        <f>Tabla_owssvr__2[[#This Row],[Fecha Cierre]]</f>
        <v>41509</v>
      </c>
      <c r="G3745" t="str">
        <f>Tabla_owssvr__2[[#This Row],[Categoria]]</f>
        <v>Creación, modificación activación y desactivación de cuentas de red y correo electrónico.</v>
      </c>
      <c r="H3745">
        <f>Tabla_owssvr__2[[#This Row],[Enviado a TI]]</f>
        <v>0</v>
      </c>
      <c r="I3745">
        <f>Tabla_owssvr__2[[#This Row],[Regiones]]</f>
        <v>0</v>
      </c>
      <c r="J3745" s="12">
        <f t="shared" si="375"/>
        <v>1</v>
      </c>
      <c r="K3745" s="13">
        <f t="shared" si="376"/>
        <v>41512</v>
      </c>
      <c r="L3745" s="12">
        <f t="shared" si="377"/>
        <v>2013</v>
      </c>
      <c r="M3745" s="12">
        <f t="shared" si="378"/>
        <v>35</v>
      </c>
      <c r="N3745" s="12">
        <f t="shared" si="379"/>
        <v>8</v>
      </c>
      <c r="O3745" s="13" t="str">
        <f t="shared" ca="1" si="380"/>
        <v>CUMPLE</v>
      </c>
    </row>
    <row r="3746" spans="1:15" hidden="1">
      <c r="A3746">
        <f>Tabla_owssvr__2[[#This Row],[ID]]</f>
        <v>1463</v>
      </c>
      <c r="B3746" t="str">
        <f>Tabla_owssvr__2[[#This Row],[Título]]</f>
        <v>Folio APN CAM - Movistar</v>
      </c>
      <c r="C3746" t="str">
        <f>Tabla_owssvr__2[[#This Row],[Solicitante]]</f>
        <v>Pavez Nuñez, Walter, CAM</v>
      </c>
      <c r="D3746" s="4">
        <f>Tabla_owssvr__2[[#This Row],[Fecha Solicitud]]</f>
        <v>41509</v>
      </c>
      <c r="E3746" t="str">
        <f>Tabla_owssvr__2[[#This Row],[Estado]]</f>
        <v>Realizado</v>
      </c>
      <c r="F3746" s="4">
        <f>Tabla_owssvr__2[[#This Row],[Fecha Cierre]]</f>
        <v>41509</v>
      </c>
      <c r="G3746" t="str">
        <f>Tabla_owssvr__2[[#This Row],[Categoria]]</f>
        <v>Reporte de incidencias de servicio externos (Oracle, SAP, Synergia, GOM ….)</v>
      </c>
      <c r="H3746">
        <f>Tabla_owssvr__2[[#This Row],[Enviado a TI]]</f>
        <v>0</v>
      </c>
      <c r="I3746">
        <f>Tabla_owssvr__2[[#This Row],[Regiones]]</f>
        <v>0</v>
      </c>
      <c r="J3746" s="12">
        <f t="shared" si="375"/>
        <v>1</v>
      </c>
      <c r="K3746" s="13">
        <f t="shared" si="376"/>
        <v>41512</v>
      </c>
      <c r="L3746" s="12">
        <f t="shared" si="377"/>
        <v>2013</v>
      </c>
      <c r="M3746" s="12">
        <f t="shared" si="378"/>
        <v>35</v>
      </c>
      <c r="N3746" s="12">
        <f t="shared" si="379"/>
        <v>8</v>
      </c>
      <c r="O3746" s="13" t="str">
        <f t="shared" ca="1" si="380"/>
        <v>CUMPLE</v>
      </c>
    </row>
    <row r="3747" spans="1:15" hidden="1">
      <c r="A3747">
        <f>Tabla_owssvr__2[[#This Row],[ID]]</f>
        <v>1462</v>
      </c>
      <c r="B3747" t="str">
        <f>Tabla_owssvr__2[[#This Row],[Título]]</f>
        <v>sincronización correos señor Winkler en Iphone</v>
      </c>
      <c r="C3747" t="str">
        <f>Tabla_owssvr__2[[#This Row],[Solicitante]]</f>
        <v>Caraa Carraha, Paula, CAM</v>
      </c>
      <c r="D3747" s="4">
        <f>Tabla_owssvr__2[[#This Row],[Fecha Solicitud]]</f>
        <v>41509</v>
      </c>
      <c r="E3747" t="str">
        <f>Tabla_owssvr__2[[#This Row],[Estado]]</f>
        <v>Realizado</v>
      </c>
      <c r="F3747" s="4">
        <f>Tabla_owssvr__2[[#This Row],[Fecha Cierre]]</f>
        <v>41509</v>
      </c>
      <c r="G3747" t="str">
        <f>Tabla_owssvr__2[[#This Row],[Categoria]]</f>
        <v>Habilitación de servicios de telefonía celular, aumento de minutos, cambio de perfil.</v>
      </c>
      <c r="H3747">
        <f>Tabla_owssvr__2[[#This Row],[Enviado a TI]]</f>
        <v>0</v>
      </c>
      <c r="I3747">
        <f>Tabla_owssvr__2[[#This Row],[Regiones]]</f>
        <v>0</v>
      </c>
      <c r="J3747" s="12">
        <f t="shared" si="375"/>
        <v>1</v>
      </c>
      <c r="K3747" s="13">
        <f t="shared" si="376"/>
        <v>41512</v>
      </c>
      <c r="L3747" s="12">
        <f t="shared" si="377"/>
        <v>2013</v>
      </c>
      <c r="M3747" s="12">
        <f t="shared" si="378"/>
        <v>35</v>
      </c>
      <c r="N3747" s="12">
        <f t="shared" si="379"/>
        <v>8</v>
      </c>
      <c r="O3747" s="13" t="str">
        <f t="shared" ca="1" si="380"/>
        <v>CUMPLE</v>
      </c>
    </row>
    <row r="3748" spans="1:15" hidden="1">
      <c r="A3748">
        <f>Tabla_owssvr__2[[#This Row],[ID]]</f>
        <v>1461</v>
      </c>
      <c r="B3748" t="str">
        <f>Tabla_owssvr__2[[#This Row],[Título]]</f>
        <v>Alta Estación de Trabajo</v>
      </c>
      <c r="C3748" t="str">
        <f>Tabla_owssvr__2[[#This Row],[Solicitante]]</f>
        <v>Técnico Mesa de Ayuda, Externo</v>
      </c>
      <c r="D3748" s="4">
        <f>Tabla_owssvr__2[[#This Row],[Fecha Solicitud]]</f>
        <v>41509</v>
      </c>
      <c r="E3748" t="str">
        <f>Tabla_owssvr__2[[#This Row],[Estado]]</f>
        <v>Realizado</v>
      </c>
      <c r="F3748" s="4">
        <f>Tabla_owssvr__2[[#This Row],[Fecha Cierre]]</f>
        <v>41509</v>
      </c>
      <c r="G3748" t="str">
        <f>Tabla_owssvr__2[[#This Row],[Categoria]]</f>
        <v>Creación, modificación activación y desactivación de cuentas de red y correo electrónico.</v>
      </c>
      <c r="H3748">
        <f>Tabla_owssvr__2[[#This Row],[Enviado a TI]]</f>
        <v>0</v>
      </c>
      <c r="I3748">
        <f>Tabla_owssvr__2[[#This Row],[Regiones]]</f>
        <v>0</v>
      </c>
      <c r="J3748" s="12">
        <f t="shared" si="375"/>
        <v>1</v>
      </c>
      <c r="K3748" s="13">
        <f t="shared" si="376"/>
        <v>41512</v>
      </c>
      <c r="L3748" s="12">
        <f t="shared" si="377"/>
        <v>2013</v>
      </c>
      <c r="M3748" s="12">
        <f t="shared" si="378"/>
        <v>35</v>
      </c>
      <c r="N3748" s="12">
        <f t="shared" si="379"/>
        <v>8</v>
      </c>
      <c r="O3748" s="13" t="str">
        <f t="shared" ca="1" si="380"/>
        <v>CUMPLE</v>
      </c>
    </row>
    <row r="3749" spans="1:15" hidden="1">
      <c r="A3749">
        <f>Tabla_owssvr__2[[#This Row],[ID]]</f>
        <v>1460</v>
      </c>
      <c r="B3749" t="str">
        <f>Tabla_owssvr__2[[#This Row],[Título]]</f>
        <v>Instalación Nuevo Equipo</v>
      </c>
      <c r="C3749" t="str">
        <f>Tabla_owssvr__2[[#This Row],[Solicitante]]</f>
        <v>Dossi Muñoz, Carolina, CAM</v>
      </c>
      <c r="D3749" s="4">
        <f>Tabla_owssvr__2[[#This Row],[Fecha Solicitud]]</f>
        <v>41509</v>
      </c>
      <c r="E3749" t="str">
        <f>Tabla_owssvr__2[[#This Row],[Estado]]</f>
        <v>Realizado</v>
      </c>
      <c r="F3749" s="4">
        <f>Tabla_owssvr__2[[#This Row],[Fecha Cierre]]</f>
        <v>41509</v>
      </c>
      <c r="G3749" t="str">
        <f>Tabla_owssvr__2[[#This Row],[Categoria]]</f>
        <v>Replataformado del equipo.</v>
      </c>
      <c r="H3749">
        <f>Tabla_owssvr__2[[#This Row],[Enviado a TI]]</f>
        <v>0</v>
      </c>
      <c r="I3749">
        <f>Tabla_owssvr__2[[#This Row],[Regiones]]</f>
        <v>0</v>
      </c>
      <c r="J3749" s="12">
        <f t="shared" si="375"/>
        <v>3</v>
      </c>
      <c r="K3749" s="13">
        <f t="shared" si="376"/>
        <v>41514</v>
      </c>
      <c r="L3749" s="12">
        <f t="shared" si="377"/>
        <v>2013</v>
      </c>
      <c r="M3749" s="12">
        <f t="shared" si="378"/>
        <v>35</v>
      </c>
      <c r="N3749" s="12">
        <f t="shared" si="379"/>
        <v>8</v>
      </c>
      <c r="O3749" s="13" t="str">
        <f t="shared" ca="1" si="380"/>
        <v>CUMPLE</v>
      </c>
    </row>
    <row r="3750" spans="1:15" hidden="1">
      <c r="A3750">
        <f>Tabla_owssvr__2[[#This Row],[ID]]</f>
        <v>1459</v>
      </c>
      <c r="B3750" t="str">
        <f>Tabla_owssvr__2[[#This Row],[Título]]</f>
        <v>Solicitud Mantención para impresora Ricoh</v>
      </c>
      <c r="C3750" t="str">
        <f>Tabla_owssvr__2[[#This Row],[Solicitante]]</f>
        <v>Banda Maulen, Luis Amable, CAM</v>
      </c>
      <c r="D3750" s="4">
        <f>Tabla_owssvr__2[[#This Row],[Fecha Solicitud]]</f>
        <v>41508</v>
      </c>
      <c r="E3750" t="str">
        <f>Tabla_owssvr__2[[#This Row],[Estado]]</f>
        <v>Realizado</v>
      </c>
      <c r="F3750" s="4">
        <f>Tabla_owssvr__2[[#This Row],[Fecha Cierre]]</f>
        <v>41508</v>
      </c>
      <c r="G3750" t="str">
        <f>Tabla_owssvr__2[[#This Row],[Categoria]]</f>
        <v>Reporte de problemas de Impresoras en Outsourcing</v>
      </c>
      <c r="H3750">
        <f>Tabla_owssvr__2[[#This Row],[Enviado a TI]]</f>
        <v>0</v>
      </c>
      <c r="I3750">
        <f>Tabla_owssvr__2[[#This Row],[Regiones]]</f>
        <v>0</v>
      </c>
      <c r="J3750" s="12">
        <f t="shared" si="375"/>
        <v>1</v>
      </c>
      <c r="K3750" s="13">
        <f t="shared" si="376"/>
        <v>41509</v>
      </c>
      <c r="L3750" s="12">
        <f t="shared" si="377"/>
        <v>2013</v>
      </c>
      <c r="M3750" s="12">
        <f t="shared" si="378"/>
        <v>34</v>
      </c>
      <c r="N3750" s="12">
        <f t="shared" si="379"/>
        <v>8</v>
      </c>
      <c r="O3750" s="13" t="str">
        <f t="shared" ca="1" si="380"/>
        <v>CUMPLE</v>
      </c>
    </row>
    <row r="3751" spans="1:15" hidden="1">
      <c r="A3751">
        <f>Tabla_owssvr__2[[#This Row],[ID]]</f>
        <v>1458</v>
      </c>
      <c r="B3751" t="str">
        <f>Tabla_owssvr__2[[#This Row],[Título]]</f>
        <v>Lentitud de red</v>
      </c>
      <c r="C3751" t="str">
        <f>Tabla_owssvr__2[[#This Row],[Solicitante]]</f>
        <v>Canales Cardenas, Juan Carlos, CAM</v>
      </c>
      <c r="D3751" s="4">
        <f>Tabla_owssvr__2[[#This Row],[Fecha Solicitud]]</f>
        <v>41508</v>
      </c>
      <c r="E3751" t="str">
        <f>Tabla_owssvr__2[[#This Row],[Estado]]</f>
        <v>Realizado</v>
      </c>
      <c r="F3751" s="4">
        <f>Tabla_owssvr__2[[#This Row],[Fecha Cierre]]</f>
        <v>41508</v>
      </c>
      <c r="G3751" t="str">
        <f>Tabla_owssvr__2[[#This Row],[Categoria]]</f>
        <v>Reporte de incidencias de servicio externos (Oracle, SAP, Synergia, GOM ….)</v>
      </c>
      <c r="H3751">
        <f>Tabla_owssvr__2[[#This Row],[Enviado a TI]]</f>
        <v>0</v>
      </c>
      <c r="I3751">
        <f>Tabla_owssvr__2[[#This Row],[Regiones]]</f>
        <v>0</v>
      </c>
      <c r="J3751" s="12">
        <f t="shared" si="375"/>
        <v>1</v>
      </c>
      <c r="K3751" s="13">
        <f t="shared" si="376"/>
        <v>41509</v>
      </c>
      <c r="L3751" s="12">
        <f t="shared" si="377"/>
        <v>2013</v>
      </c>
      <c r="M3751" s="12">
        <f t="shared" si="378"/>
        <v>34</v>
      </c>
      <c r="N3751" s="12">
        <f t="shared" si="379"/>
        <v>8</v>
      </c>
      <c r="O3751" s="13" t="str">
        <f t="shared" ca="1" si="380"/>
        <v>CUMPLE</v>
      </c>
    </row>
    <row r="3752" spans="1:15" hidden="1">
      <c r="A3752">
        <f>Tabla_owssvr__2[[#This Row],[ID]]</f>
        <v>1457</v>
      </c>
      <c r="B3752" t="str">
        <f>Tabla_owssvr__2[[#This Row],[Título]]</f>
        <v>Configurar Telefono IP Yealink T26P - Anexo 7345</v>
      </c>
      <c r="C3752" t="str">
        <f>Tabla_owssvr__2[[#This Row],[Solicitante]]</f>
        <v>Escobar Chacon, Juan Pablo, CAM</v>
      </c>
      <c r="D3752" s="4">
        <f>Tabla_owssvr__2[[#This Row],[Fecha Solicitud]]</f>
        <v>41508</v>
      </c>
      <c r="E3752" t="str">
        <f>Tabla_owssvr__2[[#This Row],[Estado]]</f>
        <v>Realizado</v>
      </c>
      <c r="F3752" s="4">
        <f>Tabla_owssvr__2[[#This Row],[Fecha Cierre]]</f>
        <v>41508</v>
      </c>
      <c r="G3752" t="str">
        <f>Tabla_owssvr__2[[#This Row],[Categoria]]</f>
        <v>Creación, modificación activación y desactivación de anexos telefónicos.</v>
      </c>
      <c r="H3752">
        <f>Tabla_owssvr__2[[#This Row],[Enviado a TI]]</f>
        <v>0</v>
      </c>
      <c r="I3752">
        <f>Tabla_owssvr__2[[#This Row],[Regiones]]</f>
        <v>0</v>
      </c>
      <c r="J3752" s="12">
        <f t="shared" si="375"/>
        <v>1</v>
      </c>
      <c r="K3752" s="13">
        <f t="shared" si="376"/>
        <v>41509</v>
      </c>
      <c r="L3752" s="12">
        <f t="shared" si="377"/>
        <v>2013</v>
      </c>
      <c r="M3752" s="12">
        <f t="shared" si="378"/>
        <v>34</v>
      </c>
      <c r="N3752" s="12">
        <f t="shared" si="379"/>
        <v>8</v>
      </c>
      <c r="O3752" s="13" t="str">
        <f t="shared" ca="1" si="380"/>
        <v>CUMPLE</v>
      </c>
    </row>
    <row r="3753" spans="1:15" hidden="1">
      <c r="A3753">
        <f>Tabla_owssvr__2[[#This Row],[ID]]</f>
        <v>1456</v>
      </c>
      <c r="B3753" t="str">
        <f>Tabla_owssvr__2[[#This Row],[Título]]</f>
        <v>solicitud</v>
      </c>
      <c r="C3753" t="str">
        <f>Tabla_owssvr__2[[#This Row],[Solicitante]]</f>
        <v>Pavez Nuñez, Walter, CAM</v>
      </c>
      <c r="D3753" s="4">
        <f>Tabla_owssvr__2[[#This Row],[Fecha Solicitud]]</f>
        <v>41507</v>
      </c>
      <c r="E3753" t="str">
        <f>Tabla_owssvr__2[[#This Row],[Estado]]</f>
        <v>Realizado</v>
      </c>
      <c r="F3753" s="4">
        <f>Tabla_owssvr__2[[#This Row],[Fecha Cierre]]</f>
        <v>41507</v>
      </c>
      <c r="G3753" t="str">
        <f>Tabla_owssvr__2[[#This Row],[Categoria]]</f>
        <v>Otros no sujetos a ANS</v>
      </c>
      <c r="H3753">
        <f>Tabla_owssvr__2[[#This Row],[Enviado a TI]]</f>
        <v>0</v>
      </c>
      <c r="I3753">
        <f>Tabla_owssvr__2[[#This Row],[Regiones]]</f>
        <v>0</v>
      </c>
      <c r="J3753" s="12">
        <f t="shared" si="375"/>
        <v>100</v>
      </c>
      <c r="K3753" s="13">
        <f t="shared" si="376"/>
        <v>41659</v>
      </c>
      <c r="L3753" s="12">
        <f t="shared" si="377"/>
        <v>2014</v>
      </c>
      <c r="M3753" s="12">
        <f t="shared" si="378"/>
        <v>4</v>
      </c>
      <c r="N3753" s="12">
        <f t="shared" si="379"/>
        <v>1</v>
      </c>
      <c r="O3753" s="13" t="str">
        <f t="shared" ca="1" si="380"/>
        <v>CUMPLE</v>
      </c>
    </row>
    <row r="3754" spans="1:15" hidden="1">
      <c r="A3754">
        <f>Tabla_owssvr__2[[#This Row],[ID]]</f>
        <v>1455</v>
      </c>
      <c r="B3754" t="str">
        <f>Tabla_owssvr__2[[#This Row],[Título]]</f>
        <v>Alta Estación de Trabajo</v>
      </c>
      <c r="C3754" t="str">
        <f>Tabla_owssvr__2[[#This Row],[Solicitante]]</f>
        <v>Técnico Mesa de Ayuda, Externo</v>
      </c>
      <c r="D3754" s="4">
        <f>Tabla_owssvr__2[[#This Row],[Fecha Solicitud]]</f>
        <v>41507</v>
      </c>
      <c r="E3754" t="str">
        <f>Tabla_owssvr__2[[#This Row],[Estado]]</f>
        <v>Realizado</v>
      </c>
      <c r="F3754" s="4">
        <f>Tabla_owssvr__2[[#This Row],[Fecha Cierre]]</f>
        <v>41507</v>
      </c>
      <c r="G3754" t="str">
        <f>Tabla_owssvr__2[[#This Row],[Categoria]]</f>
        <v>Creación, modificación activación y desactivación de cuentas de red y correo electrónico.</v>
      </c>
      <c r="H3754">
        <f>Tabla_owssvr__2[[#This Row],[Enviado a TI]]</f>
        <v>0</v>
      </c>
      <c r="I3754">
        <f>Tabla_owssvr__2[[#This Row],[Regiones]]</f>
        <v>0</v>
      </c>
      <c r="J3754" s="12">
        <f t="shared" si="375"/>
        <v>1</v>
      </c>
      <c r="K3754" s="13">
        <f t="shared" si="376"/>
        <v>41508</v>
      </c>
      <c r="L3754" s="12">
        <f t="shared" si="377"/>
        <v>2013</v>
      </c>
      <c r="M3754" s="12">
        <f t="shared" si="378"/>
        <v>34</v>
      </c>
      <c r="N3754" s="12">
        <f t="shared" si="379"/>
        <v>8</v>
      </c>
      <c r="O3754" s="13" t="str">
        <f t="shared" ca="1" si="380"/>
        <v>CUMPLE</v>
      </c>
    </row>
    <row r="3755" spans="1:15" hidden="1">
      <c r="A3755">
        <f>Tabla_owssvr__2[[#This Row],[ID]]</f>
        <v>1454</v>
      </c>
      <c r="B3755" t="str">
        <f>Tabla_owssvr__2[[#This Row],[Título]]</f>
        <v>Servicio NEM PRO - Habilitar</v>
      </c>
      <c r="C3755" t="str">
        <f>Tabla_owssvr__2[[#This Row],[Solicitante]]</f>
        <v>Bulnes Vergara, Marco Aurelio, CAM</v>
      </c>
      <c r="D3755" s="4">
        <f>Tabla_owssvr__2[[#This Row],[Fecha Solicitud]]</f>
        <v>41507</v>
      </c>
      <c r="E3755" t="str">
        <f>Tabla_owssvr__2[[#This Row],[Estado]]</f>
        <v>Realizado</v>
      </c>
      <c r="F3755" s="4">
        <f>Tabla_owssvr__2[[#This Row],[Fecha Cierre]]</f>
        <v>41507</v>
      </c>
      <c r="G3755" t="str">
        <f>Tabla_owssvr__2[[#This Row],[Categoria]]</f>
        <v>Habilitación de servicios de telefonía celular, aumento de minutos, cambio de perfil.</v>
      </c>
      <c r="H3755">
        <f>Tabla_owssvr__2[[#This Row],[Enviado a TI]]</f>
        <v>0</v>
      </c>
      <c r="I3755">
        <f>Tabla_owssvr__2[[#This Row],[Regiones]]</f>
        <v>0</v>
      </c>
      <c r="J3755" s="12">
        <f t="shared" si="375"/>
        <v>1</v>
      </c>
      <c r="K3755" s="13">
        <f t="shared" si="376"/>
        <v>41508</v>
      </c>
      <c r="L3755" s="12">
        <f t="shared" si="377"/>
        <v>2013</v>
      </c>
      <c r="M3755" s="12">
        <f t="shared" si="378"/>
        <v>34</v>
      </c>
      <c r="N3755" s="12">
        <f t="shared" si="379"/>
        <v>8</v>
      </c>
      <c r="O3755" s="13" t="str">
        <f t="shared" ca="1" si="380"/>
        <v>CUMPLE</v>
      </c>
    </row>
    <row r="3756" spans="1:15" hidden="1">
      <c r="A3756">
        <f>Tabla_owssvr__2[[#This Row],[ID]]</f>
        <v>1453</v>
      </c>
      <c r="B3756" t="str">
        <f>Tabla_owssvr__2[[#This Row],[Título]]</f>
        <v>Solicitud Nueva Impresora A3</v>
      </c>
      <c r="C3756" t="str">
        <f>Tabla_owssvr__2[[#This Row],[Solicitante]]</f>
        <v>Escobar Chacon, Juan Pablo, CAM</v>
      </c>
      <c r="D3756" s="4">
        <f>Tabla_owssvr__2[[#This Row],[Fecha Solicitud]]</f>
        <v>41507</v>
      </c>
      <c r="E3756" t="str">
        <f>Tabla_owssvr__2[[#This Row],[Estado]]</f>
        <v>Realizado</v>
      </c>
      <c r="F3756" s="4">
        <f>Tabla_owssvr__2[[#This Row],[Fecha Cierre]]</f>
        <v>41507</v>
      </c>
      <c r="G3756" t="str">
        <f>Tabla_owssvr__2[[#This Row],[Categoria]]</f>
        <v>Compra de equipamiento no habitual</v>
      </c>
      <c r="H3756">
        <f>Tabla_owssvr__2[[#This Row],[Enviado a TI]]</f>
        <v>0</v>
      </c>
      <c r="I3756">
        <f>Tabla_owssvr__2[[#This Row],[Regiones]]</f>
        <v>0</v>
      </c>
      <c r="J3756" s="12">
        <f t="shared" si="375"/>
        <v>5</v>
      </c>
      <c r="K3756" s="13">
        <f t="shared" si="376"/>
        <v>41514</v>
      </c>
      <c r="L3756" s="12">
        <f t="shared" si="377"/>
        <v>2013</v>
      </c>
      <c r="M3756" s="12">
        <f t="shared" si="378"/>
        <v>35</v>
      </c>
      <c r="N3756" s="12">
        <f t="shared" si="379"/>
        <v>8</v>
      </c>
      <c r="O3756" s="13" t="str">
        <f t="shared" ca="1" si="380"/>
        <v>CUMPLE</v>
      </c>
    </row>
    <row r="3757" spans="1:15" hidden="1">
      <c r="A3757">
        <f>Tabla_owssvr__2[[#This Row],[ID]]</f>
        <v>1452</v>
      </c>
      <c r="B3757" t="str">
        <f>Tabla_owssvr__2[[#This Row],[Título]]</f>
        <v xml:space="preserve">punto de red </v>
      </c>
      <c r="C3757" t="str">
        <f>Tabla_owssvr__2[[#This Row],[Solicitante]]</f>
        <v>Pardo Paez, Samuel Enrique, CAM</v>
      </c>
      <c r="D3757" s="4">
        <f>Tabla_owssvr__2[[#This Row],[Fecha Solicitud]]</f>
        <v>41507</v>
      </c>
      <c r="E3757" t="str">
        <f>Tabla_owssvr__2[[#This Row],[Estado]]</f>
        <v>Realizado</v>
      </c>
      <c r="F3757" s="4">
        <f>Tabla_owssvr__2[[#This Row],[Fecha Cierre]]</f>
        <v>41507</v>
      </c>
      <c r="G3757" t="str">
        <f>Tabla_owssvr__2[[#This Row],[Categoria]]</f>
        <v>Instalación o revisión de puntos de red.</v>
      </c>
      <c r="H3757">
        <f>Tabla_owssvr__2[[#This Row],[Enviado a TI]]</f>
        <v>0</v>
      </c>
      <c r="I3757">
        <f>Tabla_owssvr__2[[#This Row],[Regiones]]</f>
        <v>0</v>
      </c>
      <c r="J3757" s="12">
        <f t="shared" si="375"/>
        <v>3</v>
      </c>
      <c r="K3757" s="13">
        <f t="shared" si="376"/>
        <v>41512</v>
      </c>
      <c r="L3757" s="12">
        <f t="shared" si="377"/>
        <v>2013</v>
      </c>
      <c r="M3757" s="12">
        <f t="shared" si="378"/>
        <v>35</v>
      </c>
      <c r="N3757" s="12">
        <f t="shared" si="379"/>
        <v>8</v>
      </c>
      <c r="O3757" s="13" t="str">
        <f t="shared" ca="1" si="380"/>
        <v>CUMPLE</v>
      </c>
    </row>
    <row r="3758" spans="1:15" hidden="1">
      <c r="A3758">
        <f>Tabla_owssvr__2[[#This Row],[ID]]</f>
        <v>1451</v>
      </c>
      <c r="B3758" t="str">
        <f>Tabla_owssvr__2[[#This Row],[Título]]</f>
        <v>Roaming</v>
      </c>
      <c r="C3758" t="str">
        <f>Tabla_owssvr__2[[#This Row],[Solicitante]]</f>
        <v>Espinoza Morral, Sergio Rodrigo, CAM</v>
      </c>
      <c r="D3758" s="4">
        <f>Tabla_owssvr__2[[#This Row],[Fecha Solicitud]]</f>
        <v>41507</v>
      </c>
      <c r="E3758" t="str">
        <f>Tabla_owssvr__2[[#This Row],[Estado]]</f>
        <v>Realizado</v>
      </c>
      <c r="F3758" s="4">
        <f>Tabla_owssvr__2[[#This Row],[Fecha Cierre]]</f>
        <v>41507</v>
      </c>
      <c r="G3758" t="str">
        <f>Tabla_owssvr__2[[#This Row],[Categoria]]</f>
        <v>Roaming</v>
      </c>
      <c r="H3758">
        <f>Tabla_owssvr__2[[#This Row],[Enviado a TI]]</f>
        <v>0</v>
      </c>
      <c r="I3758">
        <f>Tabla_owssvr__2[[#This Row],[Regiones]]</f>
        <v>0</v>
      </c>
      <c r="J3758" s="12">
        <f t="shared" si="375"/>
        <v>1</v>
      </c>
      <c r="K3758" s="13">
        <f t="shared" si="376"/>
        <v>41508</v>
      </c>
      <c r="L3758" s="12">
        <f t="shared" si="377"/>
        <v>2013</v>
      </c>
      <c r="M3758" s="12">
        <f t="shared" si="378"/>
        <v>34</v>
      </c>
      <c r="N3758" s="12">
        <f t="shared" si="379"/>
        <v>8</v>
      </c>
      <c r="O3758" s="13" t="str">
        <f t="shared" ca="1" si="380"/>
        <v>CUMPLE</v>
      </c>
    </row>
    <row r="3759" spans="1:15" hidden="1">
      <c r="A3759">
        <f>Tabla_owssvr__2[[#This Row],[ID]]</f>
        <v>1450</v>
      </c>
      <c r="B3759" t="str">
        <f>Tabla_owssvr__2[[#This Row],[Título]]</f>
        <v>Cambio de puesto</v>
      </c>
      <c r="C3759" t="str">
        <f>Tabla_owssvr__2[[#This Row],[Solicitante]]</f>
        <v>Elgueta Rojas, Deborah Lisset, CAM</v>
      </c>
      <c r="D3759" s="4">
        <f>Tabla_owssvr__2[[#This Row],[Fecha Solicitud]]</f>
        <v>41506</v>
      </c>
      <c r="E3759" t="str">
        <f>Tabla_owssvr__2[[#This Row],[Estado]]</f>
        <v>Realizado</v>
      </c>
      <c r="F3759" s="4">
        <f>Tabla_owssvr__2[[#This Row],[Fecha Cierre]]</f>
        <v>41506</v>
      </c>
      <c r="G3759" t="str">
        <f>Tabla_owssvr__2[[#This Row],[Categoria]]</f>
        <v>Otros no sujetos a ANS</v>
      </c>
      <c r="H3759">
        <f>Tabla_owssvr__2[[#This Row],[Enviado a TI]]</f>
        <v>0</v>
      </c>
      <c r="I3759">
        <f>Tabla_owssvr__2[[#This Row],[Regiones]]</f>
        <v>0</v>
      </c>
      <c r="J3759" s="12">
        <f t="shared" si="375"/>
        <v>100</v>
      </c>
      <c r="K3759" s="13">
        <f t="shared" si="376"/>
        <v>41656</v>
      </c>
      <c r="L3759" s="12">
        <f t="shared" si="377"/>
        <v>2014</v>
      </c>
      <c r="M3759" s="12">
        <f t="shared" si="378"/>
        <v>3</v>
      </c>
      <c r="N3759" s="12">
        <f t="shared" si="379"/>
        <v>1</v>
      </c>
      <c r="O3759" s="13" t="str">
        <f t="shared" ca="1" si="380"/>
        <v>CUMPLE</v>
      </c>
    </row>
    <row r="3760" spans="1:15" hidden="1">
      <c r="A3760">
        <f>Tabla_owssvr__2[[#This Row],[ID]]</f>
        <v>1449</v>
      </c>
      <c r="B3760" t="str">
        <f>Tabla_owssvr__2[[#This Row],[Título]]</f>
        <v>Habilitación de Teléfono</v>
      </c>
      <c r="C3760" t="str">
        <f>Tabla_owssvr__2[[#This Row],[Solicitante]]</f>
        <v>Leiva Cortazar, Edgardo Andres, CAM</v>
      </c>
      <c r="D3760" s="4">
        <f>Tabla_owssvr__2[[#This Row],[Fecha Solicitud]]</f>
        <v>41507</v>
      </c>
      <c r="E3760" t="str">
        <f>Tabla_owssvr__2[[#This Row],[Estado]]</f>
        <v>Realizado</v>
      </c>
      <c r="F3760" s="4">
        <f>Tabla_owssvr__2[[#This Row],[Fecha Cierre]]</f>
        <v>41507</v>
      </c>
      <c r="G3760" t="str">
        <f>Tabla_owssvr__2[[#This Row],[Categoria]]</f>
        <v>Creación, modificación activación y desactivación de anexos telefónicos.</v>
      </c>
      <c r="H3760">
        <f>Tabla_owssvr__2[[#This Row],[Enviado a TI]]</f>
        <v>0</v>
      </c>
      <c r="I3760">
        <f>Tabla_owssvr__2[[#This Row],[Regiones]]</f>
        <v>0</v>
      </c>
      <c r="J3760" s="12">
        <f t="shared" si="375"/>
        <v>1</v>
      </c>
      <c r="K3760" s="13">
        <f t="shared" si="376"/>
        <v>41508</v>
      </c>
      <c r="L3760" s="12">
        <f t="shared" si="377"/>
        <v>2013</v>
      </c>
      <c r="M3760" s="12">
        <f t="shared" si="378"/>
        <v>34</v>
      </c>
      <c r="N3760" s="12">
        <f t="shared" si="379"/>
        <v>8</v>
      </c>
      <c r="O3760" s="13" t="str">
        <f t="shared" ca="1" si="380"/>
        <v>CUMPLE</v>
      </c>
    </row>
    <row r="3761" spans="1:15" hidden="1">
      <c r="A3761">
        <f>Tabla_owssvr__2[[#This Row],[ID]]</f>
        <v>1448</v>
      </c>
      <c r="B3761" t="str">
        <f>Tabla_owssvr__2[[#This Row],[Título]]</f>
        <v>Habilitación de Teléfono</v>
      </c>
      <c r="C3761" t="str">
        <f>Tabla_owssvr__2[[#This Row],[Solicitante]]</f>
        <v>Díaz Salazar, Oscar Abel, CAM</v>
      </c>
      <c r="D3761" s="4">
        <f>Tabla_owssvr__2[[#This Row],[Fecha Solicitud]]</f>
        <v>41507</v>
      </c>
      <c r="E3761" t="str">
        <f>Tabla_owssvr__2[[#This Row],[Estado]]</f>
        <v>Realizado</v>
      </c>
      <c r="F3761" s="4">
        <f>Tabla_owssvr__2[[#This Row],[Fecha Cierre]]</f>
        <v>41507</v>
      </c>
      <c r="G3761" t="str">
        <f>Tabla_owssvr__2[[#This Row],[Categoria]]</f>
        <v>Creación, modificación activación y desactivación de anexos telefónicos.</v>
      </c>
      <c r="H3761">
        <f>Tabla_owssvr__2[[#This Row],[Enviado a TI]]</f>
        <v>0</v>
      </c>
      <c r="I3761">
        <f>Tabla_owssvr__2[[#This Row],[Regiones]]</f>
        <v>0</v>
      </c>
      <c r="J3761" s="12">
        <f t="shared" ref="J3761:J3769" si="381">VLOOKUP(G3761,servicios,2,FALSE)</f>
        <v>1</v>
      </c>
      <c r="K3761" s="13">
        <f t="shared" ref="K3761:K3769" si="382">WORKDAY(D3761*1,J3761,festivos)</f>
        <v>41508</v>
      </c>
      <c r="L3761" s="12">
        <f t="shared" ref="L3761:L3769" si="383">YEAR(K3761)</f>
        <v>2013</v>
      </c>
      <c r="M3761" s="12">
        <f t="shared" ref="M3761:M3769" si="384">WEEKNUM(K3761,2)</f>
        <v>34</v>
      </c>
      <c r="N3761" s="12">
        <f t="shared" ref="N3761:N3769" si="385">MONTH(K3761)</f>
        <v>8</v>
      </c>
      <c r="O3761" s="13" t="str">
        <f t="shared" ref="O3761:O3769" ca="1" si="386">IF(F3761=0,IF(AND(TODAY()&lt;=K3761),"EN TIEMPO","FUERA"),IF(AND(F3761&lt;=K3761),"CUMPLE","NO CUMPLE"))</f>
        <v>CUMPLE</v>
      </c>
    </row>
    <row r="3762" spans="1:15" hidden="1">
      <c r="A3762">
        <f>Tabla_owssvr__2[[#This Row],[ID]]</f>
        <v>1447</v>
      </c>
      <c r="B3762" t="str">
        <f>Tabla_owssvr__2[[#This Row],[Título]]</f>
        <v>Configurar Perfil - NTB Frontel</v>
      </c>
      <c r="C3762" t="str">
        <f>Tabla_owssvr__2[[#This Row],[Solicitante]]</f>
        <v>Muñoz Contreras, Raul, CAM</v>
      </c>
      <c r="D3762" s="4">
        <f>Tabla_owssvr__2[[#This Row],[Fecha Solicitud]]</f>
        <v>41507</v>
      </c>
      <c r="E3762" t="str">
        <f>Tabla_owssvr__2[[#This Row],[Estado]]</f>
        <v>Realizado</v>
      </c>
      <c r="F3762" s="4">
        <f>Tabla_owssvr__2[[#This Row],[Fecha Cierre]]</f>
        <v>41507</v>
      </c>
      <c r="G3762" t="str">
        <f>Tabla_owssvr__2[[#This Row],[Categoria]]</f>
        <v>Replataformado del equipo.</v>
      </c>
      <c r="H3762">
        <f>Tabla_owssvr__2[[#This Row],[Enviado a TI]]</f>
        <v>0</v>
      </c>
      <c r="I3762">
        <f>Tabla_owssvr__2[[#This Row],[Regiones]]</f>
        <v>0</v>
      </c>
      <c r="J3762" s="12">
        <f t="shared" si="381"/>
        <v>3</v>
      </c>
      <c r="K3762" s="13">
        <f t="shared" si="382"/>
        <v>41512</v>
      </c>
      <c r="L3762" s="12">
        <f t="shared" si="383"/>
        <v>2013</v>
      </c>
      <c r="M3762" s="12">
        <f t="shared" si="384"/>
        <v>35</v>
      </c>
      <c r="N3762" s="12">
        <f t="shared" si="385"/>
        <v>8</v>
      </c>
      <c r="O3762" s="13" t="str">
        <f t="shared" ca="1" si="386"/>
        <v>CUMPLE</v>
      </c>
    </row>
    <row r="3763" spans="1:15" hidden="1">
      <c r="A3763">
        <f>Tabla_owssvr__2[[#This Row],[ID]]</f>
        <v>1446</v>
      </c>
      <c r="B3763" t="str">
        <f>Tabla_owssvr__2[[#This Row],[Título]]</f>
        <v>Configurar Perfil - NTB Frontel</v>
      </c>
      <c r="C3763" t="str">
        <f>Tabla_owssvr__2[[#This Row],[Solicitante]]</f>
        <v>Muñoz Contreras, Raul, CAM</v>
      </c>
      <c r="D3763" s="4">
        <f>Tabla_owssvr__2[[#This Row],[Fecha Solicitud]]</f>
        <v>41507</v>
      </c>
      <c r="E3763" t="str">
        <f>Tabla_owssvr__2[[#This Row],[Estado]]</f>
        <v>Realizado</v>
      </c>
      <c r="F3763" s="4">
        <f>Tabla_owssvr__2[[#This Row],[Fecha Cierre]]</f>
        <v>41507</v>
      </c>
      <c r="G3763" t="str">
        <f>Tabla_owssvr__2[[#This Row],[Categoria]]</f>
        <v>Replataformado del equipo.</v>
      </c>
      <c r="H3763">
        <f>Tabla_owssvr__2[[#This Row],[Enviado a TI]]</f>
        <v>0</v>
      </c>
      <c r="I3763">
        <f>Tabla_owssvr__2[[#This Row],[Regiones]]</f>
        <v>0</v>
      </c>
      <c r="J3763" s="12">
        <f t="shared" si="381"/>
        <v>3</v>
      </c>
      <c r="K3763" s="13">
        <f t="shared" si="382"/>
        <v>41512</v>
      </c>
      <c r="L3763" s="12">
        <f t="shared" si="383"/>
        <v>2013</v>
      </c>
      <c r="M3763" s="12">
        <f t="shared" si="384"/>
        <v>35</v>
      </c>
      <c r="N3763" s="12">
        <f t="shared" si="385"/>
        <v>8</v>
      </c>
      <c r="O3763" s="13" t="str">
        <f t="shared" ca="1" si="386"/>
        <v>CUMPLE</v>
      </c>
    </row>
    <row r="3764" spans="1:15" hidden="1">
      <c r="A3764">
        <f>Tabla_owssvr__2[[#This Row],[ID]]</f>
        <v>1445</v>
      </c>
      <c r="B3764" t="str">
        <f>Tabla_owssvr__2[[#This Row],[Título]]</f>
        <v>Plataformado - Notebook Frontel</v>
      </c>
      <c r="C3764" t="str">
        <f>Tabla_owssvr__2[[#This Row],[Solicitante]]</f>
        <v>Muñoz Contreras, Raul, CAM</v>
      </c>
      <c r="D3764" s="4">
        <f>Tabla_owssvr__2[[#This Row],[Fecha Solicitud]]</f>
        <v>41507</v>
      </c>
      <c r="E3764" t="str">
        <f>Tabla_owssvr__2[[#This Row],[Estado]]</f>
        <v>Realizado</v>
      </c>
      <c r="F3764" s="4">
        <f>Tabla_owssvr__2[[#This Row],[Fecha Cierre]]</f>
        <v>41507</v>
      </c>
      <c r="G3764" t="str">
        <f>Tabla_owssvr__2[[#This Row],[Categoria]]</f>
        <v>Replataformado del equipo.</v>
      </c>
      <c r="H3764">
        <f>Tabla_owssvr__2[[#This Row],[Enviado a TI]]</f>
        <v>0</v>
      </c>
      <c r="I3764">
        <f>Tabla_owssvr__2[[#This Row],[Regiones]]</f>
        <v>0</v>
      </c>
      <c r="J3764" s="12">
        <f t="shared" si="381"/>
        <v>3</v>
      </c>
      <c r="K3764" s="13">
        <f t="shared" si="382"/>
        <v>41512</v>
      </c>
      <c r="L3764" s="12">
        <f t="shared" si="383"/>
        <v>2013</v>
      </c>
      <c r="M3764" s="12">
        <f t="shared" si="384"/>
        <v>35</v>
      </c>
      <c r="N3764" s="12">
        <f t="shared" si="385"/>
        <v>8</v>
      </c>
      <c r="O3764" s="13" t="str">
        <f t="shared" ca="1" si="386"/>
        <v>CUMPLE</v>
      </c>
    </row>
    <row r="3765" spans="1:15" hidden="1">
      <c r="A3765">
        <f>Tabla_owssvr__2[[#This Row],[ID]]</f>
        <v>1444</v>
      </c>
      <c r="B3765" t="str">
        <f>Tabla_owssvr__2[[#This Row],[Título]]</f>
        <v>ecurso en Red - Carpeta Contratistas : JUAN LUIS CORONADO : 12.628.658-9</v>
      </c>
      <c r="C3765" t="str">
        <f>Tabla_owssvr__2[[#This Row],[Solicitante]]</f>
        <v>Coronado Nuñez, Juan Luis, CAM</v>
      </c>
      <c r="D3765" s="4">
        <f>Tabla_owssvr__2[[#This Row],[Fecha Solicitud]]</f>
        <v>41507</v>
      </c>
      <c r="E3765" t="str">
        <f>Tabla_owssvr__2[[#This Row],[Estado]]</f>
        <v>Realizado</v>
      </c>
      <c r="F3765" s="4">
        <f>Tabla_owssvr__2[[#This Row],[Fecha Cierre]]</f>
        <v>41507</v>
      </c>
      <c r="G3765" t="str">
        <f>Tabla_owssvr__2[[#This Row],[Categoria]]</f>
        <v>Habilitación de carpetas compartidas o sitios de Sharepoint. O asignación y/o modificación de permisos.</v>
      </c>
      <c r="H3765">
        <f>Tabla_owssvr__2[[#This Row],[Enviado a TI]]</f>
        <v>0</v>
      </c>
      <c r="I3765">
        <f>Tabla_owssvr__2[[#This Row],[Regiones]]</f>
        <v>0</v>
      </c>
      <c r="J3765" s="12">
        <f t="shared" si="381"/>
        <v>1</v>
      </c>
      <c r="K3765" s="13">
        <f t="shared" si="382"/>
        <v>41508</v>
      </c>
      <c r="L3765" s="12">
        <f t="shared" si="383"/>
        <v>2013</v>
      </c>
      <c r="M3765" s="12">
        <f t="shared" si="384"/>
        <v>34</v>
      </c>
      <c r="N3765" s="12">
        <f t="shared" si="385"/>
        <v>8</v>
      </c>
      <c r="O3765" s="13" t="str">
        <f t="shared" ca="1" si="386"/>
        <v>CUMPLE</v>
      </c>
    </row>
    <row r="3766" spans="1:15" hidden="1">
      <c r="A3766">
        <f>Tabla_owssvr__2[[#This Row],[ID]]</f>
        <v>1443</v>
      </c>
      <c r="B3766" t="str">
        <f>Tabla_owssvr__2[[#This Row],[Título]]</f>
        <v>Instalación y Movimiento Usuario Tarapacá</v>
      </c>
      <c r="C3766" t="str">
        <f>Tabla_owssvr__2[[#This Row],[Solicitante]]</f>
        <v>Diaz Castro, Olivier Guillermo, CAM</v>
      </c>
      <c r="D3766" s="4">
        <f>Tabla_owssvr__2[[#This Row],[Fecha Solicitud]]</f>
        <v>41507</v>
      </c>
      <c r="E3766" t="str">
        <f>Tabla_owssvr__2[[#This Row],[Estado]]</f>
        <v>Realizado</v>
      </c>
      <c r="F3766" s="4">
        <f>Tabla_owssvr__2[[#This Row],[Fecha Cierre]]</f>
        <v>41507</v>
      </c>
      <c r="G3766" t="str">
        <f>Tabla_owssvr__2[[#This Row],[Categoria]]</f>
        <v>Creación, modificación activación y desactivación de cuentas de red y correo electrónico.</v>
      </c>
      <c r="H3766">
        <f>Tabla_owssvr__2[[#This Row],[Enviado a TI]]</f>
        <v>0</v>
      </c>
      <c r="I3766">
        <f>Tabla_owssvr__2[[#This Row],[Regiones]]</f>
        <v>0</v>
      </c>
      <c r="J3766" s="12">
        <f t="shared" si="381"/>
        <v>1</v>
      </c>
      <c r="K3766" s="13">
        <f t="shared" si="382"/>
        <v>41508</v>
      </c>
      <c r="L3766" s="12">
        <f t="shared" si="383"/>
        <v>2013</v>
      </c>
      <c r="M3766" s="12">
        <f t="shared" si="384"/>
        <v>34</v>
      </c>
      <c r="N3766" s="12">
        <f t="shared" si="385"/>
        <v>8</v>
      </c>
      <c r="O3766" s="13" t="str">
        <f t="shared" ca="1" si="386"/>
        <v>CUMPLE</v>
      </c>
    </row>
    <row r="3767" spans="1:15" hidden="1">
      <c r="A3767">
        <f>Tabla_owssvr__2[[#This Row],[ID]]</f>
        <v>1442</v>
      </c>
      <c r="B3767" t="str">
        <f>Tabla_owssvr__2[[#This Row],[Título]]</f>
        <v>Alta Estación de Trabajo</v>
      </c>
      <c r="C3767" t="str">
        <f>Tabla_owssvr__2[[#This Row],[Solicitante]]</f>
        <v>Técnico Mesa de Ayuda, Externo</v>
      </c>
      <c r="D3767" s="4">
        <f>Tabla_owssvr__2[[#This Row],[Fecha Solicitud]]</f>
        <v>41507</v>
      </c>
      <c r="E3767" t="str">
        <f>Tabla_owssvr__2[[#This Row],[Estado]]</f>
        <v>Realizado</v>
      </c>
      <c r="F3767" s="4">
        <f>Tabla_owssvr__2[[#This Row],[Fecha Cierre]]</f>
        <v>41507</v>
      </c>
      <c r="G3767" t="str">
        <f>Tabla_owssvr__2[[#This Row],[Categoria]]</f>
        <v>Creación, modificación activación y desactivación de cuentas de red y correo electrónico.</v>
      </c>
      <c r="H3767">
        <f>Tabla_owssvr__2[[#This Row],[Enviado a TI]]</f>
        <v>0</v>
      </c>
      <c r="I3767">
        <f>Tabla_owssvr__2[[#This Row],[Regiones]]</f>
        <v>0</v>
      </c>
      <c r="J3767" s="12">
        <f t="shared" si="381"/>
        <v>1</v>
      </c>
      <c r="K3767" s="13">
        <f t="shared" si="382"/>
        <v>41508</v>
      </c>
      <c r="L3767" s="12">
        <f t="shared" si="383"/>
        <v>2013</v>
      </c>
      <c r="M3767" s="12">
        <f t="shared" si="384"/>
        <v>34</v>
      </c>
      <c r="N3767" s="12">
        <f t="shared" si="385"/>
        <v>8</v>
      </c>
      <c r="O3767" s="13" t="str">
        <f t="shared" ca="1" si="386"/>
        <v>CUMPLE</v>
      </c>
    </row>
    <row r="3768" spans="1:15" hidden="1">
      <c r="A3768">
        <f>Tabla_owssvr__2[[#This Row],[ID]]</f>
        <v>1441</v>
      </c>
      <c r="B3768" t="str">
        <f>Tabla_owssvr__2[[#This Row],[Título]]</f>
        <v>acceso a web</v>
      </c>
      <c r="C3768" t="str">
        <f>Tabla_owssvr__2[[#This Row],[Solicitante]]</f>
        <v>Pavez Nuñez, Walter, CAM</v>
      </c>
      <c r="D3768" s="4">
        <f>Tabla_owssvr__2[[#This Row],[Fecha Solicitud]]</f>
        <v>41507</v>
      </c>
      <c r="E3768" t="str">
        <f>Tabla_owssvr__2[[#This Row],[Estado]]</f>
        <v>Realizado</v>
      </c>
      <c r="F3768" s="4">
        <f>Tabla_owssvr__2[[#This Row],[Fecha Cierre]]</f>
        <v>41507</v>
      </c>
      <c r="G3768" t="str">
        <f>Tabla_owssvr__2[[#This Row],[Categoria]]</f>
        <v>Habilitación de carpetas compartidas o sitios de Sharepoint. O asignación y/o modificación de permisos.</v>
      </c>
      <c r="H3768">
        <f>Tabla_owssvr__2[[#This Row],[Enviado a TI]]</f>
        <v>0</v>
      </c>
      <c r="I3768">
        <f>Tabla_owssvr__2[[#This Row],[Regiones]]</f>
        <v>0</v>
      </c>
      <c r="J3768" s="12">
        <f t="shared" si="381"/>
        <v>1</v>
      </c>
      <c r="K3768" s="13">
        <f t="shared" si="382"/>
        <v>41508</v>
      </c>
      <c r="L3768" s="12">
        <f t="shared" si="383"/>
        <v>2013</v>
      </c>
      <c r="M3768" s="12">
        <f t="shared" si="384"/>
        <v>34</v>
      </c>
      <c r="N3768" s="12">
        <f t="shared" si="385"/>
        <v>8</v>
      </c>
      <c r="O3768" s="13" t="str">
        <f t="shared" ca="1" si="386"/>
        <v>CUMPLE</v>
      </c>
    </row>
    <row r="3769" spans="1:15" hidden="1">
      <c r="A3769">
        <f>Tabla_owssvr__2[[#This Row],[ID]]</f>
        <v>1440</v>
      </c>
      <c r="B3769" t="str">
        <f>Tabla_owssvr__2[[#This Row],[Título]]</f>
        <v>solicitud acceso - servicio traducción google</v>
      </c>
      <c r="C3769" t="str">
        <f>Tabla_owssvr__2[[#This Row],[Solicitante]]</f>
        <v>Mujica Bascuñan, Alonso, CAM</v>
      </c>
      <c r="D3769" s="4">
        <f>Tabla_owssvr__2[[#This Row],[Fecha Solicitud]]</f>
        <v>41507</v>
      </c>
      <c r="E3769" t="str">
        <f>Tabla_owssvr__2[[#This Row],[Estado]]</f>
        <v>Realizado</v>
      </c>
      <c r="F3769" s="4">
        <f>Tabla_owssvr__2[[#This Row],[Fecha Cierre]]</f>
        <v>41508</v>
      </c>
      <c r="G3769" t="str">
        <f>Tabla_owssvr__2[[#This Row],[Categoria]]</f>
        <v>Habilitación de carpetas compartidas o sitios de Sharepoint. O asignación y/o modificación de permisos.</v>
      </c>
      <c r="H3769">
        <f>Tabla_owssvr__2[[#This Row],[Enviado a TI]]</f>
        <v>0</v>
      </c>
      <c r="I3769">
        <f>Tabla_owssvr__2[[#This Row],[Regiones]]</f>
        <v>0</v>
      </c>
      <c r="J3769" s="12">
        <f t="shared" si="381"/>
        <v>1</v>
      </c>
      <c r="K3769" s="13">
        <f t="shared" si="382"/>
        <v>41508</v>
      </c>
      <c r="L3769" s="12">
        <f t="shared" si="383"/>
        <v>2013</v>
      </c>
      <c r="M3769" s="12">
        <f t="shared" si="384"/>
        <v>34</v>
      </c>
      <c r="N3769" s="12">
        <f t="shared" si="385"/>
        <v>8</v>
      </c>
      <c r="O3769" s="13" t="str">
        <f t="shared" ca="1" si="386"/>
        <v>CUMPLE</v>
      </c>
    </row>
  </sheetData>
  <autoFilter ref="A1:P3769">
    <filterColumn colId="4"/>
    <filterColumn colId="7"/>
    <filterColumn colId="8"/>
    <filterColumn colId="14">
      <filters>
        <filter val="NO CUMPLE"/>
      </filters>
    </filterColumn>
  </autoFilter>
  <conditionalFormatting sqref="F2:F3440">
    <cfRule type="cellIs" dxfId="85" priority="28" operator="greaterThan">
      <formula>"00-01-1900"</formula>
    </cfRule>
  </conditionalFormatting>
  <conditionalFormatting sqref="F2:F3440">
    <cfRule type="cellIs" dxfId="84" priority="27" operator="equal">
      <formula>0</formula>
    </cfRule>
  </conditionalFormatting>
  <conditionalFormatting sqref="F2:F3440">
    <cfRule type="cellIs" dxfId="83" priority="25" operator="equal">
      <formula>0</formula>
    </cfRule>
  </conditionalFormatting>
  <conditionalFormatting sqref="J563 O1:O1048576">
    <cfRule type="cellIs" dxfId="82" priority="22" operator="equal">
      <formula>"FUERA"</formula>
    </cfRule>
    <cfRule type="cellIs" dxfId="81" priority="23" operator="equal">
      <formula>"NO CUMPLE"</formula>
    </cfRule>
    <cfRule type="cellIs" dxfId="80" priority="24" operator="equal">
      <formula>"CUMPLE"</formula>
    </cfRule>
  </conditionalFormatting>
  <conditionalFormatting sqref="F3441:F8212">
    <cfRule type="cellIs" dxfId="79" priority="6" operator="greaterThan">
      <formula>"00-01-1900"</formula>
    </cfRule>
  </conditionalFormatting>
  <conditionalFormatting sqref="F3441:F8212">
    <cfRule type="cellIs" dxfId="78" priority="5" operator="equal">
      <formula>0</formula>
    </cfRule>
  </conditionalFormatting>
  <conditionalFormatting sqref="F3441:F8212">
    <cfRule type="cellIs" dxfId="77" priority="4" operator="equal">
      <formula>0</formula>
    </cfRule>
  </conditionalFormatting>
  <conditionalFormatting sqref="F3441:F3769">
    <cfRule type="cellIs" dxfId="76" priority="3" operator="greaterThan">
      <formula>"00-01-1900"</formula>
    </cfRule>
  </conditionalFormatting>
  <conditionalFormatting sqref="F3441:F3769">
    <cfRule type="cellIs" dxfId="75" priority="2" operator="equal">
      <formula>0</formula>
    </cfRule>
  </conditionalFormatting>
  <conditionalFormatting sqref="F3441:F3769">
    <cfRule type="cellIs" dxfId="74" priority="1" operator="equal">
      <formula>0</formula>
    </cfRule>
  </conditionalFormatting>
  <pageMargins left="0.7" right="0.7" top="0.75" bottom="0.75" header="0.3" footer="0.3"/>
  <pageSetup paperSize="9" orientation="portrait" copies="0" r:id="rId1"/>
</worksheet>
</file>

<file path=xl/worksheets/sheet3.xml><?xml version="1.0" encoding="utf-8"?>
<worksheet xmlns="http://schemas.openxmlformats.org/spreadsheetml/2006/main" xmlns:r="http://schemas.openxmlformats.org/officeDocument/2006/relationships">
  <dimension ref="A1:D30"/>
  <sheetViews>
    <sheetView topLeftCell="A19" workbookViewId="0">
      <selection activeCell="A9" sqref="A9"/>
    </sheetView>
  </sheetViews>
  <sheetFormatPr baseColWidth="10" defaultRowHeight="15"/>
  <cols>
    <col min="1" max="1" width="81.140625" bestFit="1" customWidth="1"/>
    <col min="2" max="2" width="12" bestFit="1" customWidth="1"/>
    <col min="3" max="3" width="19" bestFit="1" customWidth="1"/>
    <col min="4" max="4" width="27.42578125" bestFit="1" customWidth="1"/>
  </cols>
  <sheetData>
    <row r="1" spans="1:4">
      <c r="A1" t="s">
        <v>38</v>
      </c>
      <c r="B1" t="s">
        <v>39</v>
      </c>
      <c r="C1" t="s">
        <v>8</v>
      </c>
      <c r="D1" t="s">
        <v>7</v>
      </c>
    </row>
    <row r="2" spans="1:4">
      <c r="A2" s="2" t="s">
        <v>40</v>
      </c>
      <c r="B2" s="5">
        <v>1</v>
      </c>
      <c r="C2" s="2" t="s">
        <v>13</v>
      </c>
      <c r="D2" s="2" t="s">
        <v>41</v>
      </c>
    </row>
    <row r="3" spans="1:4">
      <c r="A3" s="2" t="s">
        <v>42</v>
      </c>
      <c r="B3" s="5">
        <v>1</v>
      </c>
      <c r="C3" s="2" t="s">
        <v>13</v>
      </c>
      <c r="D3" s="2" t="s">
        <v>41</v>
      </c>
    </row>
    <row r="4" spans="1:4">
      <c r="A4" s="2" t="s">
        <v>43</v>
      </c>
      <c r="B4" s="5">
        <v>1</v>
      </c>
      <c r="C4" s="2" t="s">
        <v>13</v>
      </c>
      <c r="D4" s="2" t="s">
        <v>41</v>
      </c>
    </row>
    <row r="5" spans="1:4">
      <c r="A5" s="2" t="s">
        <v>44</v>
      </c>
      <c r="B5" s="5">
        <v>1</v>
      </c>
      <c r="C5" s="2" t="s">
        <v>13</v>
      </c>
      <c r="D5" s="2" t="s">
        <v>41</v>
      </c>
    </row>
    <row r="6" spans="1:4">
      <c r="A6" s="2" t="s">
        <v>45</v>
      </c>
      <c r="B6" s="5">
        <v>4</v>
      </c>
      <c r="C6" s="2" t="s">
        <v>13</v>
      </c>
      <c r="D6" s="2" t="s">
        <v>41</v>
      </c>
    </row>
    <row r="7" spans="1:4">
      <c r="A7" s="2" t="s">
        <v>46</v>
      </c>
      <c r="B7" s="5">
        <v>1</v>
      </c>
      <c r="C7" s="2" t="s">
        <v>13</v>
      </c>
      <c r="D7" s="2" t="s">
        <v>41</v>
      </c>
    </row>
    <row r="8" spans="1:4">
      <c r="A8" s="2" t="s">
        <v>47</v>
      </c>
      <c r="B8" s="5">
        <v>4</v>
      </c>
      <c r="C8" s="2" t="s">
        <v>13</v>
      </c>
      <c r="D8" s="2" t="s">
        <v>41</v>
      </c>
    </row>
    <row r="9" spans="1:4">
      <c r="A9" s="2" t="s">
        <v>48</v>
      </c>
      <c r="B9" s="5">
        <v>1</v>
      </c>
      <c r="C9" s="2" t="s">
        <v>13</v>
      </c>
      <c r="D9" s="2" t="s">
        <v>41</v>
      </c>
    </row>
    <row r="10" spans="1:4">
      <c r="A10" s="2" t="s">
        <v>49</v>
      </c>
      <c r="B10" s="5">
        <v>10</v>
      </c>
      <c r="C10" s="2" t="s">
        <v>13</v>
      </c>
      <c r="D10" s="2" t="s">
        <v>41</v>
      </c>
    </row>
    <row r="11" spans="1:4">
      <c r="A11" s="2" t="s">
        <v>50</v>
      </c>
      <c r="B11" s="5">
        <v>10</v>
      </c>
      <c r="C11" s="2" t="s">
        <v>13</v>
      </c>
      <c r="D11" s="2" t="s">
        <v>41</v>
      </c>
    </row>
    <row r="12" spans="1:4">
      <c r="A12" s="2" t="s">
        <v>69</v>
      </c>
      <c r="B12" s="5">
        <v>5</v>
      </c>
      <c r="C12" s="2" t="s">
        <v>13</v>
      </c>
      <c r="D12" s="2" t="s">
        <v>41</v>
      </c>
    </row>
    <row r="13" spans="1:4">
      <c r="A13" s="2" t="s">
        <v>51</v>
      </c>
      <c r="B13" s="5">
        <v>1</v>
      </c>
      <c r="C13" s="2" t="s">
        <v>13</v>
      </c>
      <c r="D13" s="2" t="s">
        <v>41</v>
      </c>
    </row>
    <row r="14" spans="1:4">
      <c r="A14" s="2" t="s">
        <v>52</v>
      </c>
      <c r="B14" s="5">
        <v>3</v>
      </c>
      <c r="C14" s="2" t="s">
        <v>13</v>
      </c>
      <c r="D14" s="2" t="s">
        <v>41</v>
      </c>
    </row>
    <row r="15" spans="1:4">
      <c r="A15" s="2" t="s">
        <v>53</v>
      </c>
      <c r="B15" s="5">
        <v>3</v>
      </c>
      <c r="C15" s="2" t="s">
        <v>13</v>
      </c>
      <c r="D15" s="2" t="s">
        <v>41</v>
      </c>
    </row>
    <row r="16" spans="1:4">
      <c r="A16" s="2" t="s">
        <v>54</v>
      </c>
      <c r="B16" s="5">
        <v>1</v>
      </c>
      <c r="C16" s="2" t="s">
        <v>13</v>
      </c>
      <c r="D16" s="2" t="s">
        <v>41</v>
      </c>
    </row>
    <row r="17" spans="1:4">
      <c r="A17" s="2" t="s">
        <v>11</v>
      </c>
      <c r="B17" s="5">
        <v>3</v>
      </c>
      <c r="C17" s="2" t="s">
        <v>13</v>
      </c>
      <c r="D17" s="2" t="s">
        <v>41</v>
      </c>
    </row>
    <row r="18" spans="1:4">
      <c r="A18" s="2" t="s">
        <v>55</v>
      </c>
      <c r="B18" s="5">
        <v>3</v>
      </c>
      <c r="C18" s="2" t="s">
        <v>13</v>
      </c>
      <c r="D18" s="2" t="s">
        <v>41</v>
      </c>
    </row>
    <row r="19" spans="1:4">
      <c r="A19" s="2" t="s">
        <v>16</v>
      </c>
      <c r="B19" s="5">
        <v>1</v>
      </c>
      <c r="C19" s="2" t="s">
        <v>13</v>
      </c>
      <c r="D19" s="2" t="s">
        <v>41</v>
      </c>
    </row>
    <row r="20" spans="1:4">
      <c r="A20" s="2" t="s">
        <v>56</v>
      </c>
      <c r="B20" s="5">
        <v>7</v>
      </c>
      <c r="C20" s="2" t="s">
        <v>13</v>
      </c>
      <c r="D20" s="2" t="s">
        <v>41</v>
      </c>
    </row>
    <row r="21" spans="1:4">
      <c r="A21" s="2" t="s">
        <v>57</v>
      </c>
      <c r="B21" s="5">
        <v>1</v>
      </c>
      <c r="C21" s="2" t="s">
        <v>13</v>
      </c>
      <c r="D21" s="2" t="s">
        <v>41</v>
      </c>
    </row>
    <row r="22" spans="1:4">
      <c r="A22" s="2" t="s">
        <v>29</v>
      </c>
      <c r="B22" s="5">
        <v>1</v>
      </c>
      <c r="C22" s="2" t="s">
        <v>13</v>
      </c>
      <c r="D22" s="2" t="s">
        <v>41</v>
      </c>
    </row>
    <row r="23" spans="1:4">
      <c r="A23" s="2" t="s">
        <v>58</v>
      </c>
      <c r="B23" s="5">
        <v>1</v>
      </c>
      <c r="C23" s="2" t="s">
        <v>13</v>
      </c>
      <c r="D23" s="2" t="s">
        <v>41</v>
      </c>
    </row>
    <row r="24" spans="1:4">
      <c r="A24" s="2" t="s">
        <v>59</v>
      </c>
      <c r="B24" s="5">
        <v>1</v>
      </c>
      <c r="C24" s="2" t="s">
        <v>13</v>
      </c>
      <c r="D24" s="2" t="s">
        <v>41</v>
      </c>
    </row>
    <row r="25" spans="1:4">
      <c r="A25" s="2" t="s">
        <v>19</v>
      </c>
      <c r="B25" s="5">
        <v>1</v>
      </c>
      <c r="C25" s="2" t="s">
        <v>13</v>
      </c>
      <c r="D25" s="2" t="s">
        <v>41</v>
      </c>
    </row>
    <row r="26" spans="1:4">
      <c r="A26" s="2" t="s">
        <v>213</v>
      </c>
      <c r="B26" s="5">
        <v>100</v>
      </c>
      <c r="C26" s="2" t="s">
        <v>13</v>
      </c>
      <c r="D26" s="2" t="s">
        <v>41</v>
      </c>
    </row>
    <row r="27" spans="1:4">
      <c r="A27" s="2" t="s">
        <v>204</v>
      </c>
      <c r="B27" s="5">
        <v>1</v>
      </c>
      <c r="C27" s="2" t="s">
        <v>13</v>
      </c>
      <c r="D27" s="2" t="s">
        <v>41</v>
      </c>
    </row>
    <row r="28" spans="1:4">
      <c r="A28" s="2" t="s">
        <v>6735</v>
      </c>
      <c r="B28" s="5">
        <v>1</v>
      </c>
      <c r="C28" s="2" t="s">
        <v>13</v>
      </c>
      <c r="D28" s="2" t="s">
        <v>41</v>
      </c>
    </row>
    <row r="29" spans="1:4">
      <c r="A29" s="2" t="s">
        <v>6733</v>
      </c>
      <c r="B29" s="5">
        <v>1</v>
      </c>
      <c r="C29" s="2" t="s">
        <v>13</v>
      </c>
      <c r="D29" s="2" t="s">
        <v>41</v>
      </c>
    </row>
    <row r="30" spans="1:4">
      <c r="A30" s="2" t="s">
        <v>8217</v>
      </c>
      <c r="B30" s="5">
        <v>1</v>
      </c>
      <c r="C30" s="2" t="s">
        <v>13</v>
      </c>
      <c r="D30" s="2" t="s">
        <v>41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1:A70"/>
  <sheetViews>
    <sheetView topLeftCell="A46" workbookViewId="0">
      <selection activeCell="A57" sqref="A57"/>
    </sheetView>
  </sheetViews>
  <sheetFormatPr baseColWidth="10" defaultRowHeight="15"/>
  <sheetData>
    <row r="1" spans="1:1" ht="30">
      <c r="A1" s="6" t="s">
        <v>61</v>
      </c>
    </row>
    <row r="2" spans="1:1">
      <c r="A2" s="7">
        <v>41005</v>
      </c>
    </row>
    <row r="3" spans="1:1">
      <c r="A3" s="7">
        <v>40848</v>
      </c>
    </row>
    <row r="4" spans="1:1">
      <c r="A4" s="7">
        <v>40846</v>
      </c>
    </row>
    <row r="5" spans="1:1">
      <c r="A5" s="7">
        <v>41030</v>
      </c>
    </row>
    <row r="6" spans="1:1">
      <c r="A6" s="7">
        <v>41050</v>
      </c>
    </row>
    <row r="7" spans="1:1">
      <c r="A7" s="7">
        <v>41092</v>
      </c>
    </row>
    <row r="8" spans="1:1">
      <c r="A8" s="7">
        <v>41106</v>
      </c>
    </row>
    <row r="9" spans="1:1">
      <c r="A9" s="7">
        <v>41136</v>
      </c>
    </row>
    <row r="10" spans="1:1">
      <c r="A10" s="7">
        <v>41169</v>
      </c>
    </row>
    <row r="11" spans="1:1">
      <c r="A11" s="7">
        <v>41170</v>
      </c>
    </row>
    <row r="12" spans="1:1">
      <c r="A12" s="7">
        <v>41171</v>
      </c>
    </row>
    <row r="13" spans="1:1">
      <c r="A13" s="7">
        <v>41197</v>
      </c>
    </row>
    <row r="14" spans="1:1">
      <c r="A14" s="7">
        <v>41214</v>
      </c>
    </row>
    <row r="15" spans="1:1">
      <c r="A15" s="7">
        <v>41215</v>
      </c>
    </row>
    <row r="16" spans="1:1">
      <c r="A16" s="7">
        <v>41268</v>
      </c>
    </row>
    <row r="17" spans="1:1">
      <c r="A17" s="7">
        <v>40805</v>
      </c>
    </row>
    <row r="18" spans="1:1">
      <c r="A18" s="7">
        <v>40826</v>
      </c>
    </row>
    <row r="19" spans="1:1">
      <c r="A19" s="7">
        <v>40848</v>
      </c>
    </row>
    <row r="20" spans="1:1">
      <c r="A20" s="7">
        <v>40885</v>
      </c>
    </row>
    <row r="21" spans="1:1">
      <c r="A21" s="7">
        <v>40886</v>
      </c>
    </row>
    <row r="22" spans="1:1">
      <c r="A22" s="7">
        <v>41362</v>
      </c>
    </row>
    <row r="23" spans="1:1">
      <c r="A23" s="7">
        <v>41363</v>
      </c>
    </row>
    <row r="24" spans="1:1">
      <c r="A24" s="7">
        <v>41395</v>
      </c>
    </row>
    <row r="25" spans="1:1">
      <c r="A25" s="7">
        <v>41415</v>
      </c>
    </row>
    <row r="26" spans="1:1">
      <c r="A26" s="7">
        <v>41454</v>
      </c>
    </row>
    <row r="27" spans="1:1">
      <c r="A27" s="7">
        <v>41455</v>
      </c>
    </row>
    <row r="28" spans="1:1">
      <c r="A28" s="7">
        <v>41471</v>
      </c>
    </row>
    <row r="29" spans="1:1">
      <c r="A29" s="7">
        <v>41501</v>
      </c>
    </row>
    <row r="30" spans="1:1">
      <c r="A30" s="7">
        <v>41506</v>
      </c>
    </row>
    <row r="31" spans="1:1">
      <c r="A31" s="7">
        <v>41535</v>
      </c>
    </row>
    <row r="32" spans="1:1">
      <c r="A32" s="7">
        <v>41536</v>
      </c>
    </row>
    <row r="33" spans="1:1">
      <c r="A33" s="7">
        <v>41537</v>
      </c>
    </row>
    <row r="34" spans="1:1">
      <c r="A34" s="7">
        <v>41559</v>
      </c>
    </row>
    <row r="35" spans="1:1">
      <c r="A35" s="7">
        <v>41578</v>
      </c>
    </row>
    <row r="36" spans="1:1">
      <c r="A36" s="7">
        <v>41579</v>
      </c>
    </row>
    <row r="37" spans="1:1">
      <c r="A37" s="7">
        <v>41595</v>
      </c>
    </row>
    <row r="38" spans="1:1">
      <c r="A38" s="7">
        <v>41616</v>
      </c>
    </row>
    <row r="39" spans="1:1">
      <c r="A39" s="7">
        <v>41623</v>
      </c>
    </row>
    <row r="40" spans="1:1">
      <c r="A40" s="7">
        <v>41633</v>
      </c>
    </row>
    <row r="41" spans="1:1">
      <c r="A41" s="7">
        <v>41639</v>
      </c>
    </row>
    <row r="42" spans="1:1">
      <c r="A42" s="7">
        <v>41640</v>
      </c>
    </row>
    <row r="43" spans="1:1">
      <c r="A43" s="7">
        <v>41747</v>
      </c>
    </row>
    <row r="44" spans="1:1">
      <c r="A44" s="7">
        <v>41748</v>
      </c>
    </row>
    <row r="45" spans="1:1">
      <c r="A45" s="7">
        <v>41749</v>
      </c>
    </row>
    <row r="46" spans="1:1">
      <c r="A46" s="7">
        <v>41760</v>
      </c>
    </row>
    <row r="47" spans="1:1">
      <c r="A47" s="7">
        <v>41780</v>
      </c>
    </row>
    <row r="48" spans="1:1">
      <c r="A48" s="7">
        <v>41788</v>
      </c>
    </row>
    <row r="49" spans="1:1">
      <c r="A49" s="7">
        <v>41836</v>
      </c>
    </row>
    <row r="50" spans="1:1">
      <c r="A50" s="7">
        <v>41866</v>
      </c>
    </row>
    <row r="51" spans="1:1">
      <c r="A51" s="7">
        <v>41900</v>
      </c>
    </row>
    <row r="52" spans="1:1">
      <c r="A52" s="7">
        <v>41901</v>
      </c>
    </row>
    <row r="53" spans="1:1">
      <c r="A53" s="7">
        <v>41924</v>
      </c>
    </row>
    <row r="54" spans="1:1">
      <c r="A54" s="7">
        <v>41943</v>
      </c>
    </row>
    <row r="55" spans="1:1">
      <c r="A55" s="7">
        <v>41944</v>
      </c>
    </row>
    <row r="56" spans="1:1">
      <c r="A56" s="7">
        <v>41981</v>
      </c>
    </row>
    <row r="57" spans="1:1">
      <c r="A57" s="7">
        <v>41998</v>
      </c>
    </row>
    <row r="58" spans="1:1">
      <c r="A58" s="7"/>
    </row>
    <row r="59" spans="1:1">
      <c r="A59" s="7"/>
    </row>
    <row r="60" spans="1:1">
      <c r="A60" s="7"/>
    </row>
    <row r="61" spans="1:1">
      <c r="A61" s="7"/>
    </row>
    <row r="62" spans="1:1">
      <c r="A62" s="7"/>
    </row>
    <row r="63" spans="1:1">
      <c r="A63" s="7"/>
    </row>
    <row r="64" spans="1:1">
      <c r="A64" s="7"/>
    </row>
    <row r="65" spans="1:1">
      <c r="A65" s="7"/>
    </row>
    <row r="66" spans="1:1">
      <c r="A66" s="7"/>
    </row>
    <row r="67" spans="1:1">
      <c r="A67" s="7"/>
    </row>
    <row r="68" spans="1:1">
      <c r="A68" s="7"/>
    </row>
    <row r="69" spans="1:1">
      <c r="A69" s="7"/>
    </row>
    <row r="70" spans="1:1">
      <c r="A70" s="7"/>
    </row>
  </sheetData>
  <pageMargins left="0.7" right="0.7" top="0.75" bottom="0.75" header="0.3" footer="0.3"/>
  <pageSetup paperSize="9" orientation="portrait" copies="0" r:id="rId1"/>
</worksheet>
</file>

<file path=xl/worksheets/sheet5.xml><?xml version="1.0" encoding="utf-8"?>
<worksheet xmlns="http://schemas.openxmlformats.org/spreadsheetml/2006/main" xmlns:r="http://schemas.openxmlformats.org/officeDocument/2006/relationships">
  <dimension ref="A1:H122"/>
  <sheetViews>
    <sheetView tabSelected="1" topLeftCell="A16" zoomScale="85" zoomScaleNormal="85" workbookViewId="0">
      <selection activeCell="E23" sqref="E23"/>
    </sheetView>
  </sheetViews>
  <sheetFormatPr baseColWidth="10" defaultRowHeight="15"/>
  <cols>
    <col min="1" max="1" width="15.85546875" customWidth="1"/>
    <col min="2" max="2" width="21.42578125" customWidth="1"/>
    <col min="3" max="3" width="11.7109375" customWidth="1"/>
    <col min="4" max="6" width="12.5703125" customWidth="1"/>
    <col min="7" max="8" width="12.85546875" customWidth="1"/>
    <col min="9" max="9" width="17.28515625" customWidth="1"/>
    <col min="10" max="10" width="17.85546875" customWidth="1"/>
    <col min="11" max="11" width="6.85546875" customWidth="1"/>
    <col min="12" max="12" width="11.7109375" bestFit="1" customWidth="1"/>
    <col min="13" max="13" width="6.85546875" customWidth="1"/>
    <col min="14" max="14" width="8.42578125" customWidth="1"/>
    <col min="15" max="16" width="6.85546875" customWidth="1"/>
    <col min="17" max="17" width="8.42578125" customWidth="1"/>
    <col min="18" max="18" width="10.85546875" customWidth="1"/>
    <col min="19" max="19" width="6.85546875" customWidth="1"/>
    <col min="20" max="20" width="10.85546875" customWidth="1"/>
    <col min="21" max="21" width="6.85546875" customWidth="1"/>
    <col min="22" max="22" width="12.5703125" customWidth="1"/>
    <col min="23" max="23" width="12.5703125" bestFit="1" customWidth="1"/>
  </cols>
  <sheetData>
    <row r="1" spans="1:6">
      <c r="A1" s="15" t="s">
        <v>4</v>
      </c>
      <c r="B1" t="s">
        <v>8177</v>
      </c>
      <c r="C1" s="12"/>
      <c r="D1" s="12"/>
      <c r="E1" s="12"/>
      <c r="F1" s="12"/>
    </row>
    <row r="2" spans="1:6">
      <c r="A2" s="15" t="s">
        <v>60</v>
      </c>
      <c r="B2" t="s">
        <v>233</v>
      </c>
      <c r="C2" s="12"/>
      <c r="D2" s="12"/>
      <c r="E2" s="12"/>
      <c r="F2" s="12"/>
    </row>
    <row r="3" spans="1:6">
      <c r="A3" s="15" t="s">
        <v>6</v>
      </c>
      <c r="B3" t="s">
        <v>8177</v>
      </c>
    </row>
    <row r="4" spans="1:6">
      <c r="A4" s="15" t="s">
        <v>6785</v>
      </c>
      <c r="B4" t="s">
        <v>8177</v>
      </c>
    </row>
    <row r="6" spans="1:6">
      <c r="A6" s="15" t="s">
        <v>434</v>
      </c>
      <c r="B6" s="15" t="s">
        <v>231</v>
      </c>
      <c r="C6" s="12"/>
      <c r="D6" s="12"/>
    </row>
    <row r="7" spans="1:6">
      <c r="A7" s="15" t="s">
        <v>229</v>
      </c>
      <c r="B7" s="12" t="s">
        <v>232</v>
      </c>
      <c r="C7" s="12" t="s">
        <v>234</v>
      </c>
      <c r="D7" s="12" t="s">
        <v>230</v>
      </c>
      <c r="E7" s="20"/>
    </row>
    <row r="8" spans="1:6">
      <c r="A8" s="16">
        <v>2014</v>
      </c>
      <c r="B8" s="18">
        <v>2485</v>
      </c>
      <c r="C8" s="18">
        <v>38</v>
      </c>
      <c r="D8" s="18">
        <v>2523</v>
      </c>
      <c r="E8" s="20"/>
    </row>
    <row r="9" spans="1:6">
      <c r="A9" s="17">
        <v>1</v>
      </c>
      <c r="B9" s="18">
        <v>21</v>
      </c>
      <c r="C9" s="18">
        <v>1</v>
      </c>
      <c r="D9" s="18">
        <v>22</v>
      </c>
      <c r="E9" s="20">
        <f>B9/D9</f>
        <v>0.95454545454545459</v>
      </c>
    </row>
    <row r="10" spans="1:6">
      <c r="A10" s="17">
        <v>2</v>
      </c>
      <c r="B10" s="18">
        <v>39</v>
      </c>
      <c r="C10" s="18"/>
      <c r="D10" s="18">
        <v>39</v>
      </c>
      <c r="E10" s="20">
        <f t="shared" ref="E10:E40" si="0">B10/D10</f>
        <v>1</v>
      </c>
    </row>
    <row r="11" spans="1:6">
      <c r="A11" s="17">
        <v>3</v>
      </c>
      <c r="B11" s="18">
        <v>94</v>
      </c>
      <c r="C11" s="18">
        <v>1</v>
      </c>
      <c r="D11" s="18">
        <v>95</v>
      </c>
      <c r="E11" s="20">
        <f t="shared" si="0"/>
        <v>0.98947368421052628</v>
      </c>
    </row>
    <row r="12" spans="1:6">
      <c r="A12" s="17">
        <v>4</v>
      </c>
      <c r="B12" s="18">
        <v>66</v>
      </c>
      <c r="C12" s="18">
        <v>1</v>
      </c>
      <c r="D12" s="18">
        <v>67</v>
      </c>
      <c r="E12" s="20">
        <f t="shared" si="0"/>
        <v>0.9850746268656716</v>
      </c>
    </row>
    <row r="13" spans="1:6">
      <c r="A13" s="17">
        <v>5</v>
      </c>
      <c r="B13" s="18">
        <v>53</v>
      </c>
      <c r="C13" s="18"/>
      <c r="D13" s="18">
        <v>53</v>
      </c>
      <c r="E13" s="20">
        <f t="shared" si="0"/>
        <v>1</v>
      </c>
    </row>
    <row r="14" spans="1:6">
      <c r="A14" s="17">
        <v>6</v>
      </c>
      <c r="B14" s="18">
        <v>96</v>
      </c>
      <c r="C14" s="18">
        <v>1</v>
      </c>
      <c r="D14" s="18">
        <v>97</v>
      </c>
      <c r="E14" s="20">
        <f t="shared" si="0"/>
        <v>0.98969072164948457</v>
      </c>
    </row>
    <row r="15" spans="1:6">
      <c r="A15" s="17">
        <v>7</v>
      </c>
      <c r="B15" s="18">
        <v>87</v>
      </c>
      <c r="C15" s="18">
        <v>1</v>
      </c>
      <c r="D15" s="18">
        <v>88</v>
      </c>
      <c r="E15" s="20">
        <f t="shared" si="0"/>
        <v>0.98863636363636365</v>
      </c>
    </row>
    <row r="16" spans="1:6">
      <c r="A16" s="17">
        <v>8</v>
      </c>
      <c r="B16" s="18">
        <v>67</v>
      </c>
      <c r="C16" s="18"/>
      <c r="D16" s="18">
        <v>67</v>
      </c>
      <c r="E16" s="20">
        <f t="shared" si="0"/>
        <v>1</v>
      </c>
    </row>
    <row r="17" spans="1:5">
      <c r="A17" s="17">
        <v>9</v>
      </c>
      <c r="B17" s="18">
        <v>45</v>
      </c>
      <c r="C17" s="18"/>
      <c r="D17" s="18">
        <v>45</v>
      </c>
      <c r="E17" s="20">
        <f t="shared" si="0"/>
        <v>1</v>
      </c>
    </row>
    <row r="18" spans="1:5">
      <c r="A18" s="17">
        <v>10</v>
      </c>
      <c r="B18" s="18">
        <v>67</v>
      </c>
      <c r="C18" s="18">
        <v>3</v>
      </c>
      <c r="D18" s="18">
        <v>70</v>
      </c>
      <c r="E18" s="20">
        <f t="shared" si="0"/>
        <v>0.95714285714285718</v>
      </c>
    </row>
    <row r="19" spans="1:5">
      <c r="A19" s="17">
        <v>11</v>
      </c>
      <c r="B19" s="18">
        <v>81</v>
      </c>
      <c r="C19" s="18"/>
      <c r="D19" s="18">
        <v>81</v>
      </c>
      <c r="E19" s="20">
        <f t="shared" si="0"/>
        <v>1</v>
      </c>
    </row>
    <row r="20" spans="1:5">
      <c r="A20" s="17">
        <v>12</v>
      </c>
      <c r="B20" s="18">
        <v>94</v>
      </c>
      <c r="C20" s="18">
        <v>1</v>
      </c>
      <c r="D20" s="18">
        <v>95</v>
      </c>
      <c r="E20" s="20">
        <f t="shared" si="0"/>
        <v>0.98947368421052628</v>
      </c>
    </row>
    <row r="21" spans="1:5">
      <c r="A21" s="17">
        <v>13</v>
      </c>
      <c r="B21" s="18">
        <v>58</v>
      </c>
      <c r="C21" s="18"/>
      <c r="D21" s="18">
        <v>58</v>
      </c>
      <c r="E21" s="20">
        <f t="shared" si="0"/>
        <v>1</v>
      </c>
    </row>
    <row r="22" spans="1:5">
      <c r="A22" s="17">
        <v>14</v>
      </c>
      <c r="B22" s="18">
        <v>69</v>
      </c>
      <c r="C22" s="18">
        <v>5</v>
      </c>
      <c r="D22" s="18">
        <v>74</v>
      </c>
      <c r="E22" s="20">
        <f t="shared" si="0"/>
        <v>0.93243243243243246</v>
      </c>
    </row>
    <row r="23" spans="1:5">
      <c r="A23" s="17">
        <v>15</v>
      </c>
      <c r="B23" s="18">
        <v>88</v>
      </c>
      <c r="C23" s="18">
        <v>6</v>
      </c>
      <c r="D23" s="18">
        <v>94</v>
      </c>
      <c r="E23" s="20">
        <f t="shared" si="0"/>
        <v>0.93617021276595747</v>
      </c>
    </row>
    <row r="24" spans="1:5">
      <c r="A24" s="17">
        <v>16</v>
      </c>
      <c r="B24" s="18">
        <v>86</v>
      </c>
      <c r="C24" s="18"/>
      <c r="D24" s="18">
        <v>86</v>
      </c>
      <c r="E24" s="20">
        <f t="shared" si="0"/>
        <v>1</v>
      </c>
    </row>
    <row r="25" spans="1:5">
      <c r="A25" s="17">
        <v>17</v>
      </c>
      <c r="B25" s="18">
        <v>93</v>
      </c>
      <c r="C25" s="18">
        <v>1</v>
      </c>
      <c r="D25" s="18">
        <v>94</v>
      </c>
      <c r="E25" s="20">
        <f t="shared" si="0"/>
        <v>0.98936170212765961</v>
      </c>
    </row>
    <row r="26" spans="1:5">
      <c r="A26" s="17">
        <v>18</v>
      </c>
      <c r="B26" s="18">
        <v>56</v>
      </c>
      <c r="C26" s="18">
        <v>1</v>
      </c>
      <c r="D26" s="18">
        <v>57</v>
      </c>
      <c r="E26" s="20">
        <f t="shared" si="0"/>
        <v>0.98245614035087714</v>
      </c>
    </row>
    <row r="27" spans="1:5">
      <c r="A27" s="17">
        <v>19</v>
      </c>
      <c r="B27" s="18">
        <v>101</v>
      </c>
      <c r="C27" s="18">
        <v>3</v>
      </c>
      <c r="D27" s="18">
        <v>104</v>
      </c>
      <c r="E27" s="20">
        <f t="shared" si="0"/>
        <v>0.97115384615384615</v>
      </c>
    </row>
    <row r="28" spans="1:5">
      <c r="A28" s="17">
        <v>20</v>
      </c>
      <c r="B28" s="18">
        <v>143</v>
      </c>
      <c r="C28" s="18">
        <v>1</v>
      </c>
      <c r="D28" s="18">
        <v>144</v>
      </c>
      <c r="E28" s="20">
        <f t="shared" si="0"/>
        <v>0.99305555555555558</v>
      </c>
    </row>
    <row r="29" spans="1:5">
      <c r="A29" s="17">
        <v>21</v>
      </c>
      <c r="B29" s="18">
        <v>51</v>
      </c>
      <c r="C29" s="18"/>
      <c r="D29" s="18">
        <v>51</v>
      </c>
      <c r="E29" s="20">
        <f t="shared" si="0"/>
        <v>1</v>
      </c>
    </row>
    <row r="30" spans="1:5">
      <c r="A30" s="17">
        <v>22</v>
      </c>
      <c r="B30" s="18">
        <v>62</v>
      </c>
      <c r="C30" s="18"/>
      <c r="D30" s="18">
        <v>62</v>
      </c>
      <c r="E30" s="20">
        <f t="shared" si="0"/>
        <v>1</v>
      </c>
    </row>
    <row r="31" spans="1:5">
      <c r="A31" s="17">
        <v>23</v>
      </c>
      <c r="B31" s="18">
        <v>78</v>
      </c>
      <c r="C31" s="18">
        <v>1</v>
      </c>
      <c r="D31" s="18">
        <v>79</v>
      </c>
      <c r="E31" s="20">
        <f t="shared" si="0"/>
        <v>0.98734177215189878</v>
      </c>
    </row>
    <row r="32" spans="1:5">
      <c r="A32" s="17">
        <v>24</v>
      </c>
      <c r="B32" s="18">
        <v>65</v>
      </c>
      <c r="C32" s="18">
        <v>1</v>
      </c>
      <c r="D32" s="18">
        <v>66</v>
      </c>
      <c r="E32" s="20">
        <f t="shared" si="0"/>
        <v>0.98484848484848486</v>
      </c>
    </row>
    <row r="33" spans="1:5">
      <c r="A33" s="17">
        <v>25</v>
      </c>
      <c r="B33" s="18">
        <v>14</v>
      </c>
      <c r="C33" s="18"/>
      <c r="D33" s="18">
        <v>14</v>
      </c>
      <c r="E33" s="20">
        <f t="shared" si="0"/>
        <v>1</v>
      </c>
    </row>
    <row r="34" spans="1:5">
      <c r="A34" s="17">
        <v>26</v>
      </c>
      <c r="B34" s="18">
        <v>3</v>
      </c>
      <c r="C34" s="18"/>
      <c r="D34" s="18">
        <v>3</v>
      </c>
      <c r="E34" s="20">
        <f t="shared" si="0"/>
        <v>1</v>
      </c>
    </row>
    <row r="35" spans="1:5">
      <c r="A35" s="17">
        <v>27</v>
      </c>
      <c r="B35" s="18">
        <v>40</v>
      </c>
      <c r="C35" s="18">
        <v>2</v>
      </c>
      <c r="D35" s="18">
        <v>42</v>
      </c>
      <c r="E35" s="20">
        <f t="shared" si="0"/>
        <v>0.95238095238095233</v>
      </c>
    </row>
    <row r="36" spans="1:5">
      <c r="A36" s="17">
        <v>28</v>
      </c>
      <c r="B36" s="18">
        <v>51</v>
      </c>
      <c r="C36" s="18">
        <v>1</v>
      </c>
      <c r="D36" s="18">
        <v>52</v>
      </c>
      <c r="E36" s="20">
        <f t="shared" si="0"/>
        <v>0.98076923076923073</v>
      </c>
    </row>
    <row r="37" spans="1:5">
      <c r="A37" s="17">
        <v>29</v>
      </c>
      <c r="B37" s="18">
        <v>20</v>
      </c>
      <c r="C37" s="18">
        <v>2</v>
      </c>
      <c r="D37" s="18">
        <v>22</v>
      </c>
      <c r="E37" s="20">
        <f t="shared" si="0"/>
        <v>0.90909090909090906</v>
      </c>
    </row>
    <row r="38" spans="1:5">
      <c r="A38" s="17">
        <v>30</v>
      </c>
      <c r="B38" s="18">
        <v>33</v>
      </c>
      <c r="C38" s="18"/>
      <c r="D38" s="18">
        <v>33</v>
      </c>
      <c r="E38" s="20">
        <f>B38/D38</f>
        <v>1</v>
      </c>
    </row>
    <row r="39" spans="1:5">
      <c r="A39" s="17">
        <v>31</v>
      </c>
      <c r="B39" s="18">
        <v>32</v>
      </c>
      <c r="C39" s="18">
        <v>2</v>
      </c>
      <c r="D39" s="18">
        <v>34</v>
      </c>
      <c r="E39" s="20">
        <f t="shared" si="0"/>
        <v>0.94117647058823528</v>
      </c>
    </row>
    <row r="40" spans="1:5">
      <c r="A40" s="17">
        <v>32</v>
      </c>
      <c r="B40" s="18">
        <v>73</v>
      </c>
      <c r="C40" s="18"/>
      <c r="D40" s="18">
        <v>73</v>
      </c>
      <c r="E40" s="20">
        <f t="shared" si="0"/>
        <v>1</v>
      </c>
    </row>
    <row r="41" spans="1:5">
      <c r="A41" s="17">
        <v>33</v>
      </c>
      <c r="B41" s="18">
        <v>74</v>
      </c>
      <c r="C41" s="18"/>
      <c r="D41" s="18">
        <v>74</v>
      </c>
      <c r="E41" s="20">
        <f>B41/D41</f>
        <v>1</v>
      </c>
    </row>
    <row r="42" spans="1:5">
      <c r="A42" s="17">
        <v>34</v>
      </c>
      <c r="B42" s="18">
        <v>72</v>
      </c>
      <c r="C42" s="18"/>
      <c r="D42" s="18">
        <v>72</v>
      </c>
      <c r="E42" s="20">
        <f>B42/D42</f>
        <v>1</v>
      </c>
    </row>
    <row r="43" spans="1:5">
      <c r="A43" s="17">
        <v>35</v>
      </c>
      <c r="B43" s="18">
        <v>76</v>
      </c>
      <c r="C43" s="18">
        <v>3</v>
      </c>
      <c r="D43" s="18">
        <v>79</v>
      </c>
      <c r="E43" s="20">
        <f>B43/D43</f>
        <v>0.96202531645569622</v>
      </c>
    </row>
    <row r="44" spans="1:5">
      <c r="A44" s="17">
        <v>36</v>
      </c>
      <c r="B44" s="18">
        <v>80</v>
      </c>
      <c r="C44" s="18"/>
      <c r="D44" s="18">
        <v>80</v>
      </c>
      <c r="E44" s="20">
        <f>B44/D44</f>
        <v>1</v>
      </c>
    </row>
    <row r="45" spans="1:5">
      <c r="A45" s="17">
        <v>37</v>
      </c>
      <c r="B45" s="18">
        <v>112</v>
      </c>
      <c r="C45" s="18"/>
      <c r="D45" s="18">
        <v>112</v>
      </c>
      <c r="E45" s="20">
        <f>B45/D45</f>
        <v>1</v>
      </c>
    </row>
    <row r="46" spans="1:5">
      <c r="A46" s="17">
        <v>38</v>
      </c>
      <c r="B46" s="18">
        <v>41</v>
      </c>
      <c r="C46" s="18"/>
      <c r="D46" s="18">
        <v>41</v>
      </c>
      <c r="E46" s="20">
        <f>B46/D46</f>
        <v>1</v>
      </c>
    </row>
    <row r="47" spans="1:5">
      <c r="A47" s="17">
        <v>39</v>
      </c>
      <c r="B47" s="18">
        <v>3</v>
      </c>
      <c r="C47" s="18"/>
      <c r="D47" s="18">
        <v>3</v>
      </c>
      <c r="E47" s="20">
        <f>1-C47/D47</f>
        <v>1</v>
      </c>
    </row>
    <row r="48" spans="1:5">
      <c r="A48" s="17">
        <v>40</v>
      </c>
      <c r="B48" s="18">
        <v>1</v>
      </c>
      <c r="C48" s="18"/>
      <c r="D48" s="18">
        <v>1</v>
      </c>
      <c r="E48" s="20">
        <f>B48/D48</f>
        <v>1</v>
      </c>
    </row>
    <row r="49" spans="1:5">
      <c r="A49" s="16" t="s">
        <v>230</v>
      </c>
      <c r="B49" s="18">
        <v>2485</v>
      </c>
      <c r="C49" s="18">
        <v>38</v>
      </c>
      <c r="D49" s="18">
        <v>2523</v>
      </c>
      <c r="E49" s="20">
        <f>1-C49/D49</f>
        <v>0.98493856520015854</v>
      </c>
    </row>
    <row r="50" spans="1:5">
      <c r="E50" s="20"/>
    </row>
    <row r="51" spans="1:5">
      <c r="E51" s="20"/>
    </row>
    <row r="52" spans="1:5">
      <c r="E52" s="20"/>
    </row>
    <row r="53" spans="1:5">
      <c r="E53" s="20"/>
    </row>
    <row r="54" spans="1:5">
      <c r="E54" s="20"/>
    </row>
    <row r="55" spans="1:5">
      <c r="E55" s="20"/>
    </row>
    <row r="56" spans="1:5">
      <c r="E56" s="20"/>
    </row>
    <row r="57" spans="1:5">
      <c r="E57" s="20"/>
    </row>
    <row r="58" spans="1:5">
      <c r="E58" s="20"/>
    </row>
    <row r="59" spans="1:5">
      <c r="E59" s="20"/>
    </row>
    <row r="60" spans="1:5">
      <c r="E60" s="20"/>
    </row>
    <row r="61" spans="1:5">
      <c r="E61" s="20"/>
    </row>
    <row r="62" spans="1:5">
      <c r="E62" s="20"/>
    </row>
    <row r="63" spans="1:5">
      <c r="E63" s="20"/>
    </row>
    <row r="64" spans="1:5">
      <c r="E64" s="20"/>
    </row>
    <row r="65" spans="1:6">
      <c r="E65" s="20"/>
    </row>
    <row r="66" spans="1:6">
      <c r="E66" s="20"/>
    </row>
    <row r="67" spans="1:6">
      <c r="E67" s="20"/>
    </row>
    <row r="68" spans="1:6">
      <c r="E68" s="20"/>
    </row>
    <row r="69" spans="1:6">
      <c r="E69" s="20"/>
    </row>
    <row r="70" spans="1:6">
      <c r="E70" s="20"/>
    </row>
    <row r="71" spans="1:6">
      <c r="E71" s="20" t="e">
        <f>B71/D71</f>
        <v>#DIV/0!</v>
      </c>
    </row>
    <row r="72" spans="1:6">
      <c r="E72" s="20"/>
    </row>
    <row r="75" spans="1:6">
      <c r="A75" s="17"/>
      <c r="B75" s="18"/>
      <c r="C75" s="18"/>
      <c r="D75" s="18"/>
    </row>
    <row r="76" spans="1:6">
      <c r="A76" s="17"/>
      <c r="B76" s="18"/>
      <c r="C76" s="18"/>
      <c r="D76" s="18"/>
    </row>
    <row r="77" spans="1:6">
      <c r="A77" s="15" t="s">
        <v>4</v>
      </c>
      <c r="B77" t="s">
        <v>8177</v>
      </c>
      <c r="C77" s="12"/>
      <c r="D77" s="12"/>
      <c r="E77" s="12"/>
      <c r="F77" s="12"/>
    </row>
    <row r="78" spans="1:6">
      <c r="A78" s="15" t="s">
        <v>60</v>
      </c>
      <c r="B78" t="s">
        <v>233</v>
      </c>
      <c r="C78" s="12"/>
      <c r="D78" s="12"/>
      <c r="E78" s="12"/>
      <c r="F78" s="12"/>
    </row>
    <row r="79" spans="1:6">
      <c r="E79" s="22"/>
    </row>
    <row r="80" spans="1:6">
      <c r="A80" s="15" t="s">
        <v>434</v>
      </c>
      <c r="B80" s="15" t="s">
        <v>231</v>
      </c>
      <c r="C80" s="12"/>
      <c r="D80" s="12"/>
      <c r="E80" s="22"/>
    </row>
    <row r="81" spans="1:7">
      <c r="A81" s="15" t="s">
        <v>229</v>
      </c>
      <c r="B81" s="12" t="s">
        <v>232</v>
      </c>
      <c r="C81" s="12" t="s">
        <v>234</v>
      </c>
      <c r="D81" s="12" t="s">
        <v>230</v>
      </c>
      <c r="E81" s="22"/>
    </row>
    <row r="82" spans="1:7">
      <c r="A82" s="16">
        <v>2013</v>
      </c>
      <c r="B82" s="18">
        <v>1121</v>
      </c>
      <c r="C82" s="18">
        <v>7</v>
      </c>
      <c r="D82" s="18">
        <v>1128</v>
      </c>
      <c r="E82" s="20">
        <f>1-GETPIVOTDATA("ID",$A$80,"Año",2013,"Cumplimiento","NO CUMPLE")/GETPIVOTDATA("ID",$A$80,"Año",2013)</f>
        <v>0.99379432624113473</v>
      </c>
      <c r="F82" s="23"/>
    </row>
    <row r="83" spans="1:7">
      <c r="A83" s="17">
        <v>8</v>
      </c>
      <c r="B83" s="18">
        <v>80</v>
      </c>
      <c r="C83" s="18"/>
      <c r="D83" s="18">
        <v>80</v>
      </c>
      <c r="E83" s="20">
        <f>1-GETPIVOTDATA("ID",$A$80,"Año",2013,"MES",A83,"Cumplimiento","NO CUMPLE")/GETPIVOTDATA("ID",$A$80,"Año",2013,"MES",A83)</f>
        <v>1</v>
      </c>
      <c r="G83" s="21"/>
    </row>
    <row r="84" spans="1:7">
      <c r="A84" s="17">
        <v>9</v>
      </c>
      <c r="B84" s="18">
        <v>240</v>
      </c>
      <c r="C84" s="18">
        <v>2</v>
      </c>
      <c r="D84" s="18">
        <v>242</v>
      </c>
      <c r="E84" s="20">
        <f t="shared" ref="E84:E93" si="1">1-GETPIVOTDATA("ID",$A$80,"Año",2013,"MES",A84,"Cumplimiento","NO CUMPLE")/GETPIVOTDATA("ID",$A$80,"Año",2013,"MES",A84)</f>
        <v>0.99173553719008267</v>
      </c>
      <c r="G84" s="21"/>
    </row>
    <row r="85" spans="1:7">
      <c r="A85" s="17">
        <v>10</v>
      </c>
      <c r="B85" s="18">
        <v>310</v>
      </c>
      <c r="C85" s="18">
        <v>1</v>
      </c>
      <c r="D85" s="18">
        <v>311</v>
      </c>
      <c r="E85" s="20">
        <f t="shared" si="1"/>
        <v>0.99678456591639875</v>
      </c>
      <c r="G85" s="21"/>
    </row>
    <row r="86" spans="1:7">
      <c r="A86" s="17">
        <v>11</v>
      </c>
      <c r="B86" s="18">
        <v>271</v>
      </c>
      <c r="C86" s="18">
        <v>3</v>
      </c>
      <c r="D86" s="18">
        <v>274</v>
      </c>
      <c r="E86" s="20">
        <f t="shared" si="1"/>
        <v>0.98905109489051091</v>
      </c>
    </row>
    <row r="87" spans="1:7">
      <c r="A87" s="17">
        <v>12</v>
      </c>
      <c r="B87" s="18">
        <v>220</v>
      </c>
      <c r="C87" s="18">
        <v>1</v>
      </c>
      <c r="D87" s="18">
        <v>221</v>
      </c>
      <c r="E87" s="20">
        <f t="shared" si="1"/>
        <v>0.99547511312217196</v>
      </c>
    </row>
    <row r="88" spans="1:7">
      <c r="A88" s="16">
        <v>2014</v>
      </c>
      <c r="B88" s="18">
        <v>2485</v>
      </c>
      <c r="C88" s="18">
        <v>38</v>
      </c>
      <c r="D88" s="18">
        <v>2523</v>
      </c>
      <c r="E88" s="20" t="e">
        <f t="shared" si="1"/>
        <v>#REF!</v>
      </c>
    </row>
    <row r="89" spans="1:7">
      <c r="A89" s="17">
        <v>1</v>
      </c>
      <c r="B89" s="18">
        <v>273</v>
      </c>
      <c r="C89" s="18">
        <v>3</v>
      </c>
      <c r="D89" s="18">
        <v>276</v>
      </c>
      <c r="E89" s="20" t="e">
        <f t="shared" si="1"/>
        <v>#REF!</v>
      </c>
    </row>
    <row r="90" spans="1:7">
      <c r="A90" s="17">
        <v>2</v>
      </c>
      <c r="B90" s="18">
        <v>295</v>
      </c>
      <c r="C90" s="18">
        <v>2</v>
      </c>
      <c r="D90" s="18">
        <v>297</v>
      </c>
      <c r="E90" s="20" t="e">
        <f t="shared" si="1"/>
        <v>#REF!</v>
      </c>
    </row>
    <row r="91" spans="1:7">
      <c r="A91" s="17">
        <v>3</v>
      </c>
      <c r="B91" s="18">
        <v>308</v>
      </c>
      <c r="C91" s="18">
        <v>4</v>
      </c>
      <c r="D91" s="18">
        <v>312</v>
      </c>
      <c r="E91" s="20" t="e">
        <f t="shared" si="1"/>
        <v>#REF!</v>
      </c>
    </row>
    <row r="92" spans="1:7">
      <c r="A92" s="17">
        <v>4</v>
      </c>
      <c r="B92" s="18">
        <v>377</v>
      </c>
      <c r="C92" s="18">
        <v>13</v>
      </c>
      <c r="D92" s="18">
        <v>390</v>
      </c>
      <c r="E92" s="20" t="e">
        <f t="shared" si="1"/>
        <v>#REF!</v>
      </c>
    </row>
    <row r="93" spans="1:7">
      <c r="A93" s="17">
        <v>5</v>
      </c>
      <c r="B93" s="18">
        <v>364</v>
      </c>
      <c r="C93" s="18">
        <v>4</v>
      </c>
      <c r="D93" s="18">
        <v>368</v>
      </c>
      <c r="E93" s="20" t="e">
        <f t="shared" si="1"/>
        <v>#REF!</v>
      </c>
    </row>
    <row r="94" spans="1:7">
      <c r="A94" s="17">
        <v>6</v>
      </c>
      <c r="B94" s="18">
        <v>160</v>
      </c>
      <c r="C94" s="18">
        <v>2</v>
      </c>
      <c r="D94" s="18">
        <v>162</v>
      </c>
      <c r="E94" s="20"/>
    </row>
    <row r="95" spans="1:7">
      <c r="A95" s="17">
        <v>7</v>
      </c>
      <c r="B95" s="18">
        <v>169</v>
      </c>
      <c r="C95" s="18">
        <v>7</v>
      </c>
      <c r="D95" s="18">
        <v>176</v>
      </c>
    </row>
    <row r="96" spans="1:7">
      <c r="A96" s="17">
        <v>8</v>
      </c>
      <c r="B96" s="18">
        <v>302</v>
      </c>
      <c r="C96" s="18">
        <v>3</v>
      </c>
      <c r="D96" s="18">
        <v>305</v>
      </c>
      <c r="E96" s="20">
        <f>1-GETPIVOTDATA("ID",$A$80,"Año",2014,"MES",A96,"Cumplimiento","NO CUMPLE")/GETPIVOTDATA("ID",$A$80,"Año",2014,"MES",A96)</f>
        <v>0.99016393442622952</v>
      </c>
    </row>
    <row r="97" spans="1:8">
      <c r="A97" s="17">
        <v>9</v>
      </c>
      <c r="B97" s="18">
        <v>237</v>
      </c>
      <c r="C97" s="18"/>
      <c r="D97" s="18">
        <v>237</v>
      </c>
      <c r="E97" s="20">
        <f>1-GETPIVOTDATA("ID",$A$80,"Año",2014,"MES",A97,"Cumplimiento","NO CUMPLE")/GETPIVOTDATA("ID",$A$80,"Año",2014,"MES",A97)</f>
        <v>1</v>
      </c>
      <c r="F97" s="23">
        <f>1-E97</f>
        <v>0</v>
      </c>
    </row>
    <row r="98" spans="1:8">
      <c r="A98" s="16" t="s">
        <v>230</v>
      </c>
      <c r="B98" s="18">
        <v>3606</v>
      </c>
      <c r="C98" s="18">
        <v>45</v>
      </c>
      <c r="D98" s="18">
        <v>3651</v>
      </c>
    </row>
    <row r="101" spans="1:8">
      <c r="H101" s="24"/>
    </row>
    <row r="103" spans="1:8">
      <c r="A103" s="15" t="s">
        <v>5673</v>
      </c>
      <c r="B103" s="15" t="s">
        <v>231</v>
      </c>
    </row>
    <row r="104" spans="1:8">
      <c r="A104" s="15" t="s">
        <v>229</v>
      </c>
      <c r="B104" t="s">
        <v>5151</v>
      </c>
      <c r="C104" t="s">
        <v>5154</v>
      </c>
      <c r="D104" t="s">
        <v>230</v>
      </c>
    </row>
    <row r="105" spans="1:8">
      <c r="A105" s="16">
        <v>2013</v>
      </c>
      <c r="B105" s="25">
        <v>2</v>
      </c>
      <c r="C105" s="25">
        <v>1</v>
      </c>
      <c r="D105" s="25">
        <v>3</v>
      </c>
    </row>
    <row r="106" spans="1:8">
      <c r="A106" s="17">
        <v>10</v>
      </c>
      <c r="B106" s="25">
        <v>1</v>
      </c>
      <c r="C106" s="25"/>
      <c r="D106" s="25">
        <v>1</v>
      </c>
    </row>
    <row r="107" spans="1:8">
      <c r="A107" s="17">
        <v>11</v>
      </c>
      <c r="B107" s="25">
        <v>1</v>
      </c>
      <c r="C107" s="25">
        <v>1</v>
      </c>
      <c r="D107" s="25">
        <v>2</v>
      </c>
    </row>
    <row r="108" spans="1:8">
      <c r="A108" s="16">
        <v>2014</v>
      </c>
      <c r="B108" s="25">
        <v>883</v>
      </c>
      <c r="C108" s="25">
        <v>1638</v>
      </c>
      <c r="D108" s="25">
        <v>2521</v>
      </c>
    </row>
    <row r="109" spans="1:8">
      <c r="A109" s="17">
        <v>1</v>
      </c>
      <c r="B109" s="25">
        <v>49</v>
      </c>
      <c r="C109" s="25">
        <v>156</v>
      </c>
      <c r="D109" s="25">
        <v>205</v>
      </c>
      <c r="E109" s="21">
        <f t="shared" ref="E109:E110" si="2">1-GETPIVOTDATA("Cumplimiento",$A$103,"Enviado a TI","No","Año",2014,"MES",A109)/GETPIVOTDATA("Cumplimiento",$A$103,"Año",2014,"MES",A109)</f>
        <v>0.76097560975609757</v>
      </c>
    </row>
    <row r="110" spans="1:8">
      <c r="A110" s="17">
        <v>2</v>
      </c>
      <c r="B110" s="25">
        <v>107</v>
      </c>
      <c r="C110" s="25">
        <v>190</v>
      </c>
      <c r="D110" s="25">
        <v>297</v>
      </c>
      <c r="E110" s="21">
        <f t="shared" si="2"/>
        <v>0.63973063973063971</v>
      </c>
    </row>
    <row r="111" spans="1:8">
      <c r="A111" s="17">
        <v>3</v>
      </c>
      <c r="B111" s="25">
        <v>181</v>
      </c>
      <c r="C111" s="25">
        <v>131</v>
      </c>
      <c r="D111" s="25">
        <v>312</v>
      </c>
      <c r="E111" s="21">
        <f>1-GETPIVOTDATA("Cumplimiento",$A$103,"Enviado a TI","No","Año",2014,"MES",A111)/GETPIVOTDATA("Cumplimiento",$A$103,"Año",2014,"MES",A111)</f>
        <v>0.41987179487179482</v>
      </c>
    </row>
    <row r="112" spans="1:8">
      <c r="A112" s="17">
        <v>4</v>
      </c>
      <c r="B112" s="25">
        <v>189</v>
      </c>
      <c r="C112" s="25">
        <v>201</v>
      </c>
      <c r="D112" s="25">
        <v>390</v>
      </c>
      <c r="E112" s="21">
        <f t="shared" ref="E112" si="3">1-GETPIVOTDATA("Cumplimiento",$A$103,"Enviado a TI","No","Año",2014,"MES",A112)/GETPIVOTDATA("Cumplimiento",$A$103,"Año",2014,"MES",A112)</f>
        <v>0.51538461538461533</v>
      </c>
    </row>
    <row r="113" spans="1:4">
      <c r="A113" s="17">
        <v>5</v>
      </c>
      <c r="B113" s="25">
        <v>111</v>
      </c>
      <c r="C113" s="25">
        <v>257</v>
      </c>
      <c r="D113" s="25">
        <v>368</v>
      </c>
    </row>
    <row r="114" spans="1:4">
      <c r="A114" s="17">
        <v>6</v>
      </c>
      <c r="B114" s="25">
        <v>54</v>
      </c>
      <c r="C114" s="25">
        <v>111</v>
      </c>
      <c r="D114" s="25">
        <v>165</v>
      </c>
    </row>
    <row r="115" spans="1:4">
      <c r="A115" s="17">
        <v>7</v>
      </c>
      <c r="B115" s="25">
        <v>47</v>
      </c>
      <c r="C115" s="25">
        <v>170</v>
      </c>
      <c r="D115" s="25">
        <v>217</v>
      </c>
    </row>
    <row r="116" spans="1:4">
      <c r="A116" s="17">
        <v>8</v>
      </c>
      <c r="B116" s="25">
        <v>67</v>
      </c>
      <c r="C116" s="25">
        <v>245</v>
      </c>
      <c r="D116" s="25">
        <v>312</v>
      </c>
    </row>
    <row r="117" spans="1:4">
      <c r="A117" s="17">
        <v>9</v>
      </c>
      <c r="B117" s="25">
        <v>75</v>
      </c>
      <c r="C117" s="25">
        <v>176</v>
      </c>
      <c r="D117" s="25">
        <v>251</v>
      </c>
    </row>
    <row r="118" spans="1:4">
      <c r="A118" s="17">
        <v>10</v>
      </c>
      <c r="B118" s="25">
        <v>3</v>
      </c>
      <c r="C118" s="25">
        <v>1</v>
      </c>
      <c r="D118" s="25">
        <v>4</v>
      </c>
    </row>
    <row r="119" spans="1:4">
      <c r="A119" s="16">
        <v>2015</v>
      </c>
      <c r="B119" s="25">
        <v>2</v>
      </c>
      <c r="C119" s="25">
        <v>1</v>
      </c>
      <c r="D119" s="25">
        <v>3</v>
      </c>
    </row>
    <row r="120" spans="1:4">
      <c r="A120" s="17">
        <v>1</v>
      </c>
      <c r="B120" s="25">
        <v>2</v>
      </c>
      <c r="C120" s="25"/>
      <c r="D120" s="25">
        <v>2</v>
      </c>
    </row>
    <row r="121" spans="1:4">
      <c r="A121" s="17">
        <v>2</v>
      </c>
      <c r="B121" s="25"/>
      <c r="C121" s="25">
        <v>1</v>
      </c>
      <c r="D121" s="25">
        <v>1</v>
      </c>
    </row>
    <row r="122" spans="1:4">
      <c r="A122" s="16" t="s">
        <v>230</v>
      </c>
      <c r="B122" s="25">
        <v>887</v>
      </c>
      <c r="C122" s="25">
        <v>1640</v>
      </c>
      <c r="D122" s="25">
        <v>2527</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2</vt:i4>
      </vt:variant>
    </vt:vector>
  </HeadingPairs>
  <TitlesOfParts>
    <vt:vector size="7" baseType="lpstr">
      <vt:lpstr>Sharepoint</vt:lpstr>
      <vt:lpstr>Resultado</vt:lpstr>
      <vt:lpstr>Servicios</vt:lpstr>
      <vt:lpstr>Festivos</vt:lpstr>
      <vt:lpstr>Resumen</vt:lpstr>
      <vt:lpstr>festivos</vt:lpstr>
      <vt:lpstr>servicios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msalas</dc:creator>
  <cp:lastModifiedBy>cl146946593</cp:lastModifiedBy>
  <dcterms:created xsi:type="dcterms:W3CDTF">2013-01-15T13:45:10Z</dcterms:created>
  <dcterms:modified xsi:type="dcterms:W3CDTF">2014-09-16T14:20:08Z</dcterms:modified>
</cp:coreProperties>
</file>